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部门审核上报" sheetId="3" r:id="rId1"/>
  </sheets>
  <definedNames>
    <definedName name="_xlnm._FilterDatabase" localSheetId="0" hidden="1">部门审核上报!$A$5:$XEB$1991</definedName>
    <definedName name="_xlnm.Print_Titles" localSheetId="0">部门审核上报!$1:$5</definedName>
  </definedNames>
  <calcPr calcId="144525"/>
</workbook>
</file>

<file path=xl/sharedStrings.xml><?xml version="1.0" encoding="utf-8"?>
<sst xmlns="http://schemas.openxmlformats.org/spreadsheetml/2006/main" count="17900" uniqueCount="5239">
  <si>
    <t>麻阳苗族自治县2021年巩固拓展脱贫攻坚成果和乡村振兴项目库入库申报汇总表（12月动态调整）</t>
  </si>
  <si>
    <t xml:space="preserve">                                                                                                                                                                                           单位：万元、户、人</t>
  </si>
  <si>
    <t>序号</t>
  </si>
  <si>
    <t>项目名称</t>
  </si>
  <si>
    <t>项目类别</t>
  </si>
  <si>
    <t>建设性质</t>
  </si>
  <si>
    <t>实施地点</t>
  </si>
  <si>
    <t>时间进度</t>
  </si>
  <si>
    <t>责任单位</t>
  </si>
  <si>
    <t>建设内容及规模</t>
  </si>
  <si>
    <t>资金规模和筹资方式</t>
  </si>
  <si>
    <t>收益对象</t>
  </si>
  <si>
    <t>绩效目标</t>
  </si>
  <si>
    <t>群众参与和利益联结机制</t>
  </si>
  <si>
    <t>备注</t>
  </si>
  <si>
    <t>项目预算总投资（万元）</t>
  </si>
  <si>
    <t>其中</t>
  </si>
  <si>
    <t>受益村数（个）</t>
  </si>
  <si>
    <t>受益户数（户）</t>
  </si>
  <si>
    <t>受益人口数（人）</t>
  </si>
  <si>
    <t>计划开工时间</t>
  </si>
  <si>
    <t>计划完工时间</t>
  </si>
  <si>
    <t>财政衔接资金（万元）</t>
  </si>
  <si>
    <t>除财政衔接资金外的统筹整合资金（万元）</t>
  </si>
  <si>
    <t>其他财政资金（万元）</t>
  </si>
  <si>
    <t>其他筹措资金（万元）</t>
  </si>
  <si>
    <t>受益脱贫村数（个）</t>
  </si>
  <si>
    <t>受益脱贫户数及防止返贫监测对象户数（户）</t>
  </si>
  <si>
    <t>受益脱贫人口数及防止返贫监测对象人口数（人）</t>
  </si>
  <si>
    <t>全县合计</t>
  </si>
  <si>
    <t>产业发展</t>
  </si>
  <si>
    <t>基本公共服务</t>
  </si>
  <si>
    <t>其他</t>
  </si>
  <si>
    <t>兰村乡岩坳村基本公共服务道路维修项目</t>
  </si>
  <si>
    <t>新建</t>
  </si>
  <si>
    <t>兰村乡岩坳村</t>
  </si>
  <si>
    <t>乡村振兴局</t>
  </si>
  <si>
    <t>5组沿河道路空板维修，新建2#浆砌石保坎长约30米</t>
  </si>
  <si>
    <t>解决13户46名脱贫人口住房和出行安全隐患</t>
  </si>
  <si>
    <t>直接帮扶</t>
  </si>
  <si>
    <t>2021年11月新增</t>
  </si>
  <si>
    <t>尧市镇大坪村人居环境整治项目</t>
  </si>
  <si>
    <t>尧市镇大坪村</t>
  </si>
  <si>
    <t>一组主干道维修垃圾池6个，新建踏水桥1座以及沿线环境整治</t>
  </si>
  <si>
    <t>进一步改善69户240名脱贫人口生产生活条件</t>
  </si>
  <si>
    <t>隆家堡乡步云坪村基本公共服务安全饮水项目</t>
  </si>
  <si>
    <t>隆家堡乡步云坪村</t>
  </si>
  <si>
    <t>八组（蛮溪片）2处饮水配套设施</t>
  </si>
  <si>
    <t>进一步改善45户192名脱贫人口安全饮水条件</t>
  </si>
  <si>
    <t>2020年已入库</t>
  </si>
  <si>
    <t>隆家堡乡程禾溪村基本公共服务产业路新建项目</t>
  </si>
  <si>
    <t>隆家堡乡程禾溪村</t>
  </si>
  <si>
    <t>六组产业园道路新建，长2000米，宽4米</t>
  </si>
  <si>
    <t>方便村民出行、生产运输64户320人</t>
  </si>
  <si>
    <t>后调至2021年</t>
  </si>
  <si>
    <t>隆家堡乡塘头山村基本公共服务产业路新建项目</t>
  </si>
  <si>
    <t>隆家堡乡塘头山村</t>
  </si>
  <si>
    <t>一组白岩溪产业园道路新建，长2000米，宽5米</t>
  </si>
  <si>
    <t>方便村民出行、生产运输35户156人</t>
  </si>
  <si>
    <t>和平溪乡大坡村基本公共服务公路保坎建设项目</t>
  </si>
  <si>
    <t>和平溪乡大坡村</t>
  </si>
  <si>
    <t>四组公路保坎，长30米，高5m*宽1.2米</t>
  </si>
  <si>
    <t>确保行驶安全，受益贫困人口118户531人</t>
  </si>
  <si>
    <t>二组公路保坎长10米，高5m*宽1.2米</t>
  </si>
  <si>
    <t>和平溪乡大坡村基本公共服务桥梁建设项目</t>
  </si>
  <si>
    <t>一组桥梁建设2座</t>
  </si>
  <si>
    <t>确保行驶安全，受益贫困人口72户286人</t>
  </si>
  <si>
    <t>江口墟镇田家湾村基本公共服务渠道维修项目</t>
  </si>
  <si>
    <t>江口墟镇田家湾村</t>
  </si>
  <si>
    <t>腾家冲水库渠道维修1000米</t>
  </si>
  <si>
    <t>改善27户105名贫困人口生产条件，受益农户220户1100人</t>
  </si>
  <si>
    <t>江口墟镇田家湾村基本公共服务防洪堤建设项目</t>
  </si>
  <si>
    <t>2.3.4.10.11组防洪堤建设200米</t>
  </si>
  <si>
    <t>改善农田生产条件</t>
  </si>
  <si>
    <t>和平溪乡毛坪村基本公共服务道路新建项目</t>
  </si>
  <si>
    <t>和平溪乡毛坪村</t>
  </si>
  <si>
    <t>大院子4、5组至花园村道路长4公里，宽4.5米</t>
  </si>
  <si>
    <t>改善76户213名贫困人口生产生活条件</t>
  </si>
  <si>
    <t>板栗树乡地亭溪村基本公共服务蓄水池建设项目</t>
  </si>
  <si>
    <t>板栗树乡地亭溪村</t>
  </si>
  <si>
    <t>2个大蓄水池</t>
  </si>
  <si>
    <t>解决130户483名贫困人口安全饮水问题</t>
  </si>
  <si>
    <t>大桥江乡洞塘溪村产业扶贫产业路建设项目</t>
  </si>
  <si>
    <t>大桥江乡洞塘溪村</t>
  </si>
  <si>
    <t>三组园区道路基础设施建设长3000米，4.5米</t>
  </si>
  <si>
    <t>改善120户420名贫困户生产生活条件</t>
  </si>
  <si>
    <t>郭公坪镇报木山村基本公共服务道路硬化项目</t>
  </si>
  <si>
    <t>改建</t>
  </si>
  <si>
    <t>郭公坪镇报木山村</t>
  </si>
  <si>
    <t>光伏站道路硬化236米</t>
  </si>
  <si>
    <t>方便124户456贫困人口生活生产</t>
  </si>
  <si>
    <t>郭公坪镇报木山村基本公共服务山塘维修项目</t>
  </si>
  <si>
    <t>扩建</t>
  </si>
  <si>
    <t>老狗洞山塘维修1亩</t>
  </si>
  <si>
    <t>方便81户327贫困人口农业生产</t>
  </si>
  <si>
    <t>郭公坪镇杜庄村基本公共服务联户路硬化项目</t>
  </si>
  <si>
    <t>郭公坪镇杜庄村</t>
  </si>
  <si>
    <t>1.2.3.4组联户路硬化3000米</t>
  </si>
  <si>
    <t>方便58户214贫困人口生活生产</t>
  </si>
  <si>
    <t>郭公坪镇官东村基本公共服务灌溉渠道改扩建项目</t>
  </si>
  <si>
    <t>郭公坪镇官东村</t>
  </si>
  <si>
    <t>桥岘渠道改扩建700米</t>
  </si>
  <si>
    <t>方便26户108贫困人口农业生产</t>
  </si>
  <si>
    <t>郭公坪镇川岩坪村基本公共服务灌溉渠道新建项目</t>
  </si>
  <si>
    <t>郭公坪镇川岩坪村</t>
  </si>
  <si>
    <t>13组新建灌溉渠道2500米</t>
  </si>
  <si>
    <t>方便101户395贫困人口农业生产</t>
  </si>
  <si>
    <t>郭公坪镇川岩坪村基本公共服务便道硬化项目</t>
  </si>
  <si>
    <t>郭公坪镇川岩坪</t>
  </si>
  <si>
    <t>2组便道硬化400米</t>
  </si>
  <si>
    <t>方便45户162贫困人口生活生产</t>
  </si>
  <si>
    <t>黄桑乡桃花村基本公共服务道路新建项目</t>
  </si>
  <si>
    <t>黄桑乡桃花村</t>
  </si>
  <si>
    <t>河洛沿溪道路新建3公里</t>
  </si>
  <si>
    <t>改善146户563名贫困人口生产生活条件</t>
  </si>
  <si>
    <t>黄桑乡桃花村基本公共服务溪坝新建项目</t>
  </si>
  <si>
    <t>长26米，高约5米</t>
  </si>
  <si>
    <t>锦和镇黄土田村危提维修项目</t>
  </si>
  <si>
    <t>锦和镇黄土田村</t>
  </si>
  <si>
    <t>长13米，高7米，宽2米</t>
  </si>
  <si>
    <t>改善50户169人贫困户生产及出行条件</t>
  </si>
  <si>
    <t>兰村乡望远村基本公共服务道路建设项目</t>
  </si>
  <si>
    <t>兰村乡望远村</t>
  </si>
  <si>
    <t>望远村至龙盘村村道建设，2公里*3.5米</t>
  </si>
  <si>
    <t>改善两村贫困户151户695人交通条件</t>
  </si>
  <si>
    <t>一组至大溪桥路建设1000米*3.5米</t>
  </si>
  <si>
    <t>改善48户贫困户167人生产运输问题</t>
  </si>
  <si>
    <t>兰村乡大坳村基本公共服务道路硬化、保坎加固项目</t>
  </si>
  <si>
    <t>兰村乡大坳村</t>
  </si>
  <si>
    <t>6组路硬化长150米宽3.5米
堡坎长25米高4米</t>
  </si>
  <si>
    <t>改善贫困户121户461人生产生活条件</t>
  </si>
  <si>
    <t>兰里镇苍冲村基本公共服务组道建设项目</t>
  </si>
  <si>
    <t>兰里镇苍冲村</t>
  </si>
  <si>
    <t>14组小坡垴至塘砌公路建设，长1公里宽4.5米</t>
  </si>
  <si>
    <t>改善40户161人出行条件</t>
  </si>
  <si>
    <t>兰里镇苍冲村基本公共服务光伏电站道路硬化项目</t>
  </si>
  <si>
    <t>瓦一田光伏站道路硬化长540米宽4.5米及护坡</t>
  </si>
  <si>
    <t>改善192户825生产生活条件</t>
  </si>
  <si>
    <t>兰里镇苍冲村基本公共服务光伏站基础设施硬化项目</t>
  </si>
  <si>
    <t>4组马劲坳光伏站基础设施硬化长400米*1米*20cm</t>
  </si>
  <si>
    <t>改善64户282人出行条件</t>
  </si>
  <si>
    <t>和平溪乡大坡村基本公共服务生产便道新建项目</t>
  </si>
  <si>
    <t>六组黄桃产业园生产便道1.5公里，宽4米，涵洞5处</t>
  </si>
  <si>
    <t>改善产业园生产条件，带动19户84名贫困人口增收</t>
  </si>
  <si>
    <t>石羊哨乡谭公冲村基本公共服务公路保坎项目</t>
  </si>
  <si>
    <t>石羊哨乡谭公冲村</t>
  </si>
  <si>
    <t>五组新修保坎（长20米，高4米）</t>
  </si>
  <si>
    <t>方便五组48户，260人群众</t>
  </si>
  <si>
    <t>石羊哨乡洞溪村基本公共服务产业园道路修建项目</t>
  </si>
  <si>
    <t>石羊哨乡洞溪村</t>
  </si>
  <si>
    <t>4处：洞溪村一组2处：4500米，洞溪村六组1处：3000米，洞溪村四组1处：1500米</t>
  </si>
  <si>
    <t>改善75户291人贫困户生产生活条件</t>
  </si>
  <si>
    <t>文昌阁乡祖冲村基本公共服务村组道新建项目</t>
  </si>
  <si>
    <t>文昌阁乡祖冲村</t>
  </si>
  <si>
    <t>新开田新修村组道2000米、4.5米宽</t>
  </si>
  <si>
    <t>改善142户503人贫困户生产生活条件</t>
  </si>
  <si>
    <t>文昌阁乡祖冲村基本公共服务引水渠硬化项目</t>
  </si>
  <si>
    <t>马师冲引水渠硬化2600米、40×30</t>
  </si>
  <si>
    <t>改善76户283人贫困户生产生活条件</t>
  </si>
  <si>
    <t>文昌阁乡祖冲村基本公共服务村组道建设项目</t>
  </si>
  <si>
    <t>风木湾村组道建设1500米、宽4米</t>
  </si>
  <si>
    <t>改善64户243人贫困户生产生活条件</t>
  </si>
  <si>
    <t>尧市镇大坪村基本公共服务老井维修项目</t>
  </si>
  <si>
    <t>一组老井维修</t>
  </si>
  <si>
    <t>改善112人饮水安全</t>
  </si>
  <si>
    <t>尧市镇保洞溪村基本公共服务公路新建项目</t>
  </si>
  <si>
    <t>尧市镇保洞溪村</t>
  </si>
  <si>
    <t>4组新建公路500米</t>
  </si>
  <si>
    <t>改善出行条件和交通安全、75人群众受益</t>
  </si>
  <si>
    <t>尧市镇保洞溪村基本公共服务村道公路保堤项目</t>
  </si>
  <si>
    <t>9组公路保堤30米</t>
  </si>
  <si>
    <t>改善交通安全648人群众受益</t>
  </si>
  <si>
    <t>兰里镇所住村基本公共服务道路硬化项目</t>
  </si>
  <si>
    <t>兰里镇所住村</t>
  </si>
  <si>
    <t>4、5、6组产业路硬化长约800米，宽3.5米，厚0.2米</t>
  </si>
  <si>
    <t>改善69户247名贫困人口生产生活条件</t>
  </si>
  <si>
    <t>兰里镇所住村基本公共服务山塘维修项目</t>
  </si>
  <si>
    <t>3、4组茶园坡山塘维修1座</t>
  </si>
  <si>
    <t>进一步改善20户91名脱贫人口生产生活条件，解决60多亩耕地灌溉问题</t>
  </si>
  <si>
    <t>2021年6月新增</t>
  </si>
  <si>
    <t>尧市镇马江口村基本公共服务防洪堤建设项目</t>
  </si>
  <si>
    <t>尧市镇马江口村</t>
  </si>
  <si>
    <t>四组碾子现防洪堤300米，基础清基1.5米，坝内沙砾填方</t>
  </si>
  <si>
    <t>有效保护耕地85亩，受益贫困户11户45人，全村受益人口363人</t>
  </si>
  <si>
    <t>尧市镇高洲坪村基本公共服务生产道路新建项目</t>
  </si>
  <si>
    <t>尧市镇高洲坪村</t>
  </si>
  <si>
    <t>新修生产道路3.5公里，宽4米，涵管10处</t>
  </si>
  <si>
    <t>解决300多亩柑桔采收运输，使桔农增产增收，受益人口310人，其贫困人口19户78人</t>
  </si>
  <si>
    <t>高村镇营盘村基本公共服务黑木耳基础设施维修项目</t>
  </si>
  <si>
    <t>高村镇营盘村</t>
  </si>
  <si>
    <t>30亩黑木耳基地基础设施维修</t>
  </si>
  <si>
    <t>解决贫困户经济创收</t>
  </si>
  <si>
    <t>高村镇大溪桥村基础公共服务公路硬化项目</t>
  </si>
  <si>
    <t>高村镇大溪桥村</t>
  </si>
  <si>
    <t>五组水库坝到生古田道路硬化全长500米宽3.5米</t>
  </si>
  <si>
    <t>改善村民生产安全运输</t>
  </si>
  <si>
    <t>高村镇逢爷社区基本公共服务产业路建设项目</t>
  </si>
  <si>
    <t>高村镇逢爷社区</t>
  </si>
  <si>
    <t>6组新建生产步梯长240米，宽1.2米</t>
  </si>
  <si>
    <t>改善6户13名贫困人口生产生活条件</t>
  </si>
  <si>
    <t>2021年3月新增</t>
  </si>
  <si>
    <t>高村镇逢爷社区基本公共服务道路硬化项目</t>
  </si>
  <si>
    <t>7组道路硬化长200米，宽3.5米</t>
  </si>
  <si>
    <t>改善340人生产出行条件</t>
  </si>
  <si>
    <t>高村镇黄连冲村基本公共服务新建简易桥项目</t>
  </si>
  <si>
    <t>高村镇黄连冲村</t>
  </si>
  <si>
    <t>7组马肚子至旁加形简易桥长30米，宽4.5米</t>
  </si>
  <si>
    <t>改善35户89名贫困人口生产生活条件</t>
  </si>
  <si>
    <t>高村镇黄连冲村基本公共服务道路硬化项目</t>
  </si>
  <si>
    <t>老溪崽道路硬化长150米，宽3.5米，高20公分</t>
  </si>
  <si>
    <t>改善130户528名贫困人口生产生活条件</t>
  </si>
  <si>
    <t>6组滕建本屋后扛家坳上道路硬化长1000米，宽3.5米，高20公分</t>
  </si>
  <si>
    <t>改善18户78名贫困人口生产生活条件</t>
  </si>
  <si>
    <t>大桥江乡洞塘溪村基本公共服务道路及渠道硬化项目</t>
  </si>
  <si>
    <t>新建七组生产便道长1000米，宽5米，涵管6米</t>
  </si>
  <si>
    <t>方便16户77名贫困人口生产运输、出行</t>
  </si>
  <si>
    <t>5组修建渠道800米，硬化组道路1.2公里，宽4.5米</t>
  </si>
  <si>
    <t>方便46户161名贫困人口生产生活条件</t>
  </si>
  <si>
    <t>大桥江乡杨柳坡村基本公共服务产业配套设施项目</t>
  </si>
  <si>
    <t>大桥江乡杨柳坡村</t>
  </si>
  <si>
    <t>新建五组产业园仓库住房长15米，宽6米</t>
  </si>
  <si>
    <t>改善45亩产业园仓储及管理条件</t>
  </si>
  <si>
    <t>新建盘田春木坪产业园仓库住房长15米，宽6米</t>
  </si>
  <si>
    <t>谭家寨乡楠木桥村基本公共服务安全饮水项目</t>
  </si>
  <si>
    <t>谭家寨乡楠木桥村</t>
  </si>
  <si>
    <t>三组三口井水井水提质扩建，总面积约300平方</t>
  </si>
  <si>
    <t>受益贫困户27户98人</t>
  </si>
  <si>
    <t>锦和镇新场村基本公共服务生产便道新建项目</t>
  </si>
  <si>
    <t>锦和镇新场村</t>
  </si>
  <si>
    <t>新建侯家宜生产便道长1公里</t>
  </si>
  <si>
    <t>改善15户61人贫困户生产出行条件</t>
  </si>
  <si>
    <t>新建关沙溪至禾汤山产业园生产便道长2公里</t>
  </si>
  <si>
    <t>改善21户106人贫困户生产出行条件</t>
  </si>
  <si>
    <t>锦和镇新场村基本公共服务道路新建项目</t>
  </si>
  <si>
    <t>新建铁里冲至大湾村道路2.5公里</t>
  </si>
  <si>
    <t>改善25户120人贫困户生产生活条件</t>
  </si>
  <si>
    <t>锦和镇官村村基本公共服务渠道重建项目</t>
  </si>
  <si>
    <t>锦和镇官村村</t>
  </si>
  <si>
    <t>长800米，宽0.8米，高0.5米</t>
  </si>
  <si>
    <t>改善32户109人贫困户生活生产条件</t>
  </si>
  <si>
    <t>高村镇中寨坪村基本公共服务道路硬化项目</t>
  </si>
  <si>
    <t>高村镇中寨坪村</t>
  </si>
  <si>
    <t>九组老屋坳道路硬化长1.5公里，宽3.5米</t>
  </si>
  <si>
    <t>方便32户138人通行</t>
  </si>
  <si>
    <t>兰村乡椒林村基本公共服务道路硬化项目</t>
  </si>
  <si>
    <t>兰村乡椒林村</t>
  </si>
  <si>
    <t>3、4组硬化道路长800米</t>
  </si>
  <si>
    <t>改善贫困户42户153人生产生活条件</t>
  </si>
  <si>
    <t>兰村乡椒林村基本公共服务便道新建项目</t>
  </si>
  <si>
    <t>3、4新修便道长750米，宽4.5米</t>
  </si>
  <si>
    <t>岩门镇白泥田村基本公共服务产业园道路硬化项目</t>
  </si>
  <si>
    <t>岩门镇白泥田村</t>
  </si>
  <si>
    <t>1、2、3、10产业园道路硬化长2.5公里，3.5米宽</t>
  </si>
  <si>
    <t>改善65户227名贫困人口生产生活条件，覆盖农田520亩，柑桔园1250亩</t>
  </si>
  <si>
    <t>郭公坪镇小坡村基本公共服务公路建设项目</t>
  </si>
  <si>
    <t>郭公坪镇小坡村</t>
  </si>
  <si>
    <t>火车站-涵洞口公路600*4米</t>
  </si>
  <si>
    <t>方便50户163贫困人口生产生活</t>
  </si>
  <si>
    <t>郭公坪镇郭公坪村基本公共服务道路硬化项目</t>
  </si>
  <si>
    <t>郭公坪镇郭公坪村</t>
  </si>
  <si>
    <t>背立坡道路硬化长800米</t>
  </si>
  <si>
    <t>方便52户240贫苦人口生活生产</t>
  </si>
  <si>
    <t>郭公坪镇官东村基本公共服务道路硬化项目</t>
  </si>
  <si>
    <t>水子坪道路硬化长300米</t>
  </si>
  <si>
    <t>方便15户45贫困人口生活生产</t>
  </si>
  <si>
    <t>郭公坪镇川岩坪村基本公共服务道路硬化项目</t>
  </si>
  <si>
    <t>9组长潭组道硬化长500米</t>
  </si>
  <si>
    <t>方便12户58贫困人口生活生产</t>
  </si>
  <si>
    <t>狸子坳水库道路硬化长700米</t>
  </si>
  <si>
    <t>方便60户220贫困人口生活生产</t>
  </si>
  <si>
    <t>郭公坪镇江家溪村基本公共服务道路硬化项目</t>
  </si>
  <si>
    <t>郭公坪镇江家溪村</t>
  </si>
  <si>
    <t>黄家-老冲花水洞道路硬化1500米</t>
  </si>
  <si>
    <t>方便39户112贫困人口生活生产</t>
  </si>
  <si>
    <t>郭公坪镇长寿谷村基本公共服务道路硬化项目</t>
  </si>
  <si>
    <t>郭公坪镇长寿谷村</t>
  </si>
  <si>
    <t>湾里道路硬化长600米</t>
  </si>
  <si>
    <t>方便65户230贫困人口生活生产</t>
  </si>
  <si>
    <t>江口墟镇羊合垅村基本公共服务道路维修项目</t>
  </si>
  <si>
    <t>江口墟镇羊合垅村</t>
  </si>
  <si>
    <t>五组道路维修重建</t>
  </si>
  <si>
    <t>解决50户152名贫困人口出行安全隐患问题</t>
  </si>
  <si>
    <t>黑木耳产业企业配套</t>
  </si>
  <si>
    <t>麻阳农博公司</t>
  </si>
  <si>
    <t>用于2019年支持参与扶贫的麻阳农博生物科技有限公司配套设施建设、研发、贴息、产品营销</t>
  </si>
  <si>
    <t>为全县黑木耳产业生产提供保障，为黑木耳种植户人均增收0.05万元</t>
  </si>
  <si>
    <t>委托帮扶</t>
  </si>
  <si>
    <t>高村镇谷达坡村基本公共服务泵站建设项目</t>
  </si>
  <si>
    <t>高村镇谷达坡村</t>
  </si>
  <si>
    <t>新建泵站1座及配套设施</t>
  </si>
  <si>
    <t>改善47户166名贫困人口生产条件</t>
  </si>
  <si>
    <t>吕家坪镇向阳村基本公共服务道路建设项目</t>
  </si>
  <si>
    <t>吕家坪镇向阳村</t>
  </si>
  <si>
    <t>二组桐田湾至茶溪村道路硬化（含路基平整）长500米，宽4.5米，厚0.2米</t>
  </si>
  <si>
    <t>改善27户95名贫困户生产生活条件</t>
  </si>
  <si>
    <t>江口墟镇大禾田村基本公共服务道路硬化项目</t>
  </si>
  <si>
    <t>江口墟镇大禾田村</t>
  </si>
  <si>
    <t>二组道路硬化长约800米，宽3.5米，厚0.2米</t>
  </si>
  <si>
    <t>改善3户14名贫困人口生产生活条件</t>
  </si>
  <si>
    <t>江口墟镇大禾田村基本公共服务产业路建设项目</t>
  </si>
  <si>
    <t>5组新建产业路1000米，宽4.5米</t>
  </si>
  <si>
    <t>改善20户76人贫困人口生产生活条件</t>
  </si>
  <si>
    <t>尧市镇桥冲村基本公共服务公路桥项目</t>
  </si>
  <si>
    <t>尧市镇桥冲村</t>
  </si>
  <si>
    <t>2018年12月</t>
  </si>
  <si>
    <t>2019年5月</t>
  </si>
  <si>
    <t>12组江家桥长40米，宽3.5米，高3米（未付部分）</t>
  </si>
  <si>
    <t>解决30户118名贫困人口出行过江渡河问题</t>
  </si>
  <si>
    <t>兰村乡望远村基本公共服务道路维修项目</t>
  </si>
  <si>
    <t>主干道道路空板加固，堡坎建设15处</t>
  </si>
  <si>
    <t>解决55户192人贫困人口安全出行问题</t>
  </si>
  <si>
    <t>兰村乡望远村基本公共服务道路硬化项目</t>
  </si>
  <si>
    <t>一组光伏站至坑垅墉硬化长1000米，宽3.5米，厚0.2米</t>
  </si>
  <si>
    <t>改善44户156人贫困人口生产条件，降低生产成本</t>
  </si>
  <si>
    <t>三组至产业园硬化长1100米，宽3.5米，厚0.2米</t>
  </si>
  <si>
    <t>改善40户152人贫困人口生产条件，降低生产成本</t>
  </si>
  <si>
    <t>村部边道路维修改建，保坎长50米，土方回填及硬化</t>
  </si>
  <si>
    <t>解决119户445人贫困人口安全出行问题</t>
  </si>
  <si>
    <t>道路塌方、空板维修，保坎2处58米，空板6处</t>
  </si>
  <si>
    <t>黄桑乡桃花村产业扶贫产业配套设施建设项目</t>
  </si>
  <si>
    <t>新修生产便道1公里，修建蓄水池及灌溉设施</t>
  </si>
  <si>
    <t>改善145户263名贫困人口生产生活条件，带动贫困人口增收</t>
  </si>
  <si>
    <t>尧市镇拖冲社区基本公共服务生产道路新建项目</t>
  </si>
  <si>
    <t>尧市镇拖冲社区</t>
  </si>
  <si>
    <t>保家岭桥田岭至打瓜坑生产道路长3.5公里，宽4.5米</t>
  </si>
  <si>
    <t>改善15户68名贫困人口生产生活条件</t>
  </si>
  <si>
    <t>尧市镇拖冲社区基本公共服务滚水坝项目</t>
  </si>
  <si>
    <t>东山坑滚水坝长20米</t>
  </si>
  <si>
    <t>改善30户135名贫困人口生产条件，解决20亩农田灌溉问题</t>
  </si>
  <si>
    <t>岩门镇玳瑁坡村基本公共服务道路硬化项目</t>
  </si>
  <si>
    <t>岩门镇玳瑁坡村</t>
  </si>
  <si>
    <t>2021年12月</t>
  </si>
  <si>
    <t>拉通溪至楠木溪道路硬化长1.8公里，宽4.5米及道路附属设施</t>
  </si>
  <si>
    <t>改善65户280名贫困人口生产生活条件</t>
  </si>
  <si>
    <t>岩门镇平原村基本公共服务道路硬化项目</t>
  </si>
  <si>
    <t>岩门镇平原村</t>
  </si>
  <si>
    <t>2021年3月</t>
  </si>
  <si>
    <t>满家道路硬化长500米，宽3.5米，厚0.2米</t>
  </si>
  <si>
    <t>改善47户173名贫困人口生产生活条件</t>
  </si>
  <si>
    <t>满家至高速路口道路硬化长200米，宽4米</t>
  </si>
  <si>
    <t>岩门镇平原村基本公共服务产业路新建项目</t>
  </si>
  <si>
    <t>田达田产业路新建长1千米，宽4米</t>
  </si>
  <si>
    <t>二组老牛栏至岩山脚道路硬化长500米，宽3.5米</t>
  </si>
  <si>
    <t>板栗树乡枣子喇村产业扶贫合作入股项目</t>
  </si>
  <si>
    <t>板栗树枣子喇乡村</t>
  </si>
  <si>
    <t>入股蓝凤凰农业发展有限公司</t>
  </si>
  <si>
    <t>每年为贫困户增收8万元</t>
  </si>
  <si>
    <t>黄桑乡老冲村基本公共服务道路新建项目</t>
  </si>
  <si>
    <t>黄桑乡老冲村</t>
  </si>
  <si>
    <t>2、3组新建道路2公里，宽5.5米</t>
  </si>
  <si>
    <t>改善68户269名贫困人口生产生活条件</t>
  </si>
  <si>
    <t>大桥江乡大桥江村基本公共井水维修项目</t>
  </si>
  <si>
    <t>大桥江乡大桥江村</t>
  </si>
  <si>
    <t>2.3.5.8.9及10组古井维修扩建</t>
  </si>
  <si>
    <t>改善141户555名贫困人口用水条件，全村1850人受益</t>
  </si>
  <si>
    <t>大桥江乡杨柳坡村产业扶贫产业配套设施建设项目</t>
  </si>
  <si>
    <t>12组产业园贮藏库100平方米，三间式</t>
  </si>
  <si>
    <t>完善产业园条件，带动贫困户就业及增收</t>
  </si>
  <si>
    <t>隆家堡乡黄溪村人居环境整治项目</t>
  </si>
  <si>
    <t>隆家堡乡黄溪村</t>
  </si>
  <si>
    <t>1.家用两分类垃圾桶（0.5*0.43*0.34可定制）376个；2.户外四分类垃圾桶（1.25*0.36*0.9可定制）20个；3.新建生活垃圾分类处理站（6.5*3.5*2.8）3个；4.砖砌0.4*0.4排水沟300米</t>
  </si>
  <si>
    <t>垃圾分类减量，进一步完善人居环境</t>
  </si>
  <si>
    <t>隆家堡乡黄溪村产业道路维修项目</t>
  </si>
  <si>
    <t>1.道路平整（含排水沟疏通）4000米；2.修建浆砌石挡土墙50立方米；DN500涵管60米；路面铺3.5米宽10公分厚碎石2000米</t>
  </si>
  <si>
    <t>进一步改善113户519名脱贫人口生产生活条件，降低生产成本和劳动强度</t>
  </si>
  <si>
    <t>隆家堡乡黄溪村基本公共服务道路硬化项目</t>
  </si>
  <si>
    <t>安置点河边机耕道路硬化长约0.9公里，宽3.5米，厚0.2米</t>
  </si>
  <si>
    <t>改善134户556名贫困人口生产生活条件</t>
  </si>
  <si>
    <t>文昌阁乡文西新村基本公共服务产业路建设项目</t>
  </si>
  <si>
    <t>文昌阁乡文西新村</t>
  </si>
  <si>
    <t>2组岩家山产业路长1800米，宽4.5米，涵洞12个</t>
  </si>
  <si>
    <t>改善47户185名贫困人口生产生活条件，带动增产增收</t>
  </si>
  <si>
    <t>10组老管垅产业路长2000米，宽4.5米，涵洞12个</t>
  </si>
  <si>
    <t>改善48户135名贫困人口生产生活条件，带动增产增收</t>
  </si>
  <si>
    <t>文昌阁乡文西新村基本公共服务护堤建设项目</t>
  </si>
  <si>
    <t>15组庙现护堤长180米，高1.7米</t>
  </si>
  <si>
    <t>保护农田100余亩，带动增产增收，38户131名贫困户受益</t>
  </si>
  <si>
    <t>文昌阁乡文西新村基本公共服务道路保坎项目</t>
  </si>
  <si>
    <t>4.5组道路保坎长60米，顶宽0.5米，高2.8米</t>
  </si>
  <si>
    <t>改善45户147名贫困人口生产生活条件</t>
  </si>
  <si>
    <t>文昌阁乡文昌新村基本公共服务护堤建设项目</t>
  </si>
  <si>
    <t>文昌阁乡文昌新村</t>
  </si>
  <si>
    <t>新寨坪畈上护堤长200米，顶宽0.8米，高2米，基础深1米</t>
  </si>
  <si>
    <t>保障四组村民农田防洪问题，受益贫困户32户120人</t>
  </si>
  <si>
    <t>和平溪村大溪村基本公共服务保坎建设项目</t>
  </si>
  <si>
    <t>和平溪乡大溪村</t>
  </si>
  <si>
    <t>栗田道路保坎长300米，宽1.5米，高2米</t>
  </si>
  <si>
    <t>解决64户257名贫困人口安全出行隐患问题</t>
  </si>
  <si>
    <t>郭公坪镇郭公坪村基本公共服务道路新建项目</t>
  </si>
  <si>
    <t>新建道路2公里</t>
  </si>
  <si>
    <t>改善78户273名贫困人口生产生活条件</t>
  </si>
  <si>
    <t>郭公坪镇郭公坪村基本公共服务机耕道建设项目</t>
  </si>
  <si>
    <t>全村新建机耕道6000米</t>
  </si>
  <si>
    <t>改善195户653名贫困人口生产生活条件</t>
  </si>
  <si>
    <t>和平溪乡毛坪村基本公共服务道路硬化项目</t>
  </si>
  <si>
    <t>产业园至冲土道路硬化800米</t>
  </si>
  <si>
    <t>改善82户368名贫困人口生产生活条件</t>
  </si>
  <si>
    <t>隆家堡乡三角坳村基本公共服务桥梁新建项目</t>
  </si>
  <si>
    <t>隆家堡乡三角坳村</t>
  </si>
  <si>
    <t>二组丛高寨过溪桥长约20米，宽4.5米</t>
  </si>
  <si>
    <t>方便村民出行、生产运输30户122人</t>
  </si>
  <si>
    <t>隆家堡乡三角坳村基本公共服务道路维修项目</t>
  </si>
  <si>
    <t>村道维修，修建浆砌石道路保坎2处，分别长约50米，收顶宽0.9米，高7米（含基础）；长约20米，收顶宽0.8米，高3米（含基础）</t>
  </si>
  <si>
    <t>解决191户725户贫困群众出行安全问题</t>
  </si>
  <si>
    <t>六小区柑橘园硬化道路1.8公里、宽3.5米、会车道4处</t>
  </si>
  <si>
    <t>改善16户35名贫困人口生产生活条件</t>
  </si>
  <si>
    <t>隆家保乡步云坪村基本公共服务道路改造项目</t>
  </si>
  <si>
    <t>改造硬化道路1280平方米，堡坎150米，回车道5处</t>
  </si>
  <si>
    <t>改善147户571名贫困人口生产生活条件</t>
  </si>
  <si>
    <t>锦和镇长潭溪村产业扶贫黑木耳种植项目</t>
  </si>
  <si>
    <t>锦和镇长潭溪村</t>
  </si>
  <si>
    <t>2016黑木耳超支未报账资金</t>
  </si>
  <si>
    <t>带动贫困户发展产业，增加贫困户收入</t>
  </si>
  <si>
    <t>锦和镇黄土田村产业扶贫黑木耳种植项目</t>
  </si>
  <si>
    <t>2017黑木耳超支未报账资金</t>
  </si>
  <si>
    <t>文昌阁乡文昌新村产业扶贫产业奖补项目</t>
  </si>
  <si>
    <t>2018年自主发展产业奖补资金</t>
  </si>
  <si>
    <t>文昌阁乡文昌新村产业扶贫</t>
  </si>
  <si>
    <t>产业委托帮扶奖补</t>
  </si>
  <si>
    <t>麻阳县</t>
  </si>
  <si>
    <t>2019年委托帮扶2400人奖补资金</t>
  </si>
  <si>
    <t>文昌阁乡祖冲村基本公共服务道路硬化项目</t>
  </si>
  <si>
    <t>2组硬化道路350米</t>
  </si>
  <si>
    <t>改善32户112名贫困人口生产生活条件</t>
  </si>
  <si>
    <t>尧市镇马山潭村基本公共服务道路建设项目</t>
  </si>
  <si>
    <t>尧市镇马山潭村</t>
  </si>
  <si>
    <t>新建生产道路2.5公里、滚水坝30米</t>
  </si>
  <si>
    <t>改善150户568名贫困人口生产生活条件</t>
  </si>
  <si>
    <t>隆家堡乡隆家堡村基本公共服务入户路建设项目</t>
  </si>
  <si>
    <t>隆家堡乡隆家堡村</t>
  </si>
  <si>
    <t>入户道路400米；新建排水沟100米</t>
  </si>
  <si>
    <t>改善21户75名贫困人口生产生活条件</t>
  </si>
  <si>
    <t>隆家堡乡三角坳村基本公共服务入户路建设项目</t>
  </si>
  <si>
    <t>入户道路建设6500平方米</t>
  </si>
  <si>
    <t>改善191户722名贫困人口生产生活条件</t>
  </si>
  <si>
    <t xml:space="preserve">兰村乡泥溪垅村基本公共服务道路建设项目  </t>
  </si>
  <si>
    <t>兰村乡泥溪垅村</t>
  </si>
  <si>
    <t>硬化道路3公里</t>
  </si>
  <si>
    <t>改善泥溪垅、大坳村124户501名贫困人口生产生活条件</t>
  </si>
  <si>
    <t>谭家寨乡村木桥村基本公共服务道路硬化项目</t>
  </si>
  <si>
    <t>1组道路硬化长约900米，宽3.5米</t>
  </si>
  <si>
    <t>改善245户916名贫困人口生产生活条件</t>
  </si>
  <si>
    <t>兰里镇栎木村基本公共服务道路硬化项目</t>
  </si>
  <si>
    <t>兰里镇栎木村</t>
  </si>
  <si>
    <t>1组道路硬化长约500米，宽3.5米</t>
  </si>
  <si>
    <t>改善45户165名贫困人口生产生活条件</t>
  </si>
  <si>
    <t>高村镇谷达坡村基本公共服务道路硬化项目</t>
  </si>
  <si>
    <t>6、7组亭子上道路硬化长约1000米，宽4.5米</t>
  </si>
  <si>
    <t>改善46户163名贫困人口生产生活条件</t>
  </si>
  <si>
    <t>隆家堡乡隆家堡村基本公共服务道路硬化项目</t>
  </si>
  <si>
    <t>3组.4组道路硬化1公里，宽3.5米</t>
  </si>
  <si>
    <t>改善45户178名贫困人口生产生活条件</t>
  </si>
  <si>
    <t>尧市镇黄坳村基本公共服务道路新建项目</t>
  </si>
  <si>
    <t>尧市镇黄坳村</t>
  </si>
  <si>
    <t>7组沿溪道路开挖及回填长约450米，宽3米，高2米；沿溪道路保坎长约100米，收顶1米，高2.5米</t>
  </si>
  <si>
    <t>改善101户373名贫困人口生产生活条件</t>
  </si>
  <si>
    <t>高村镇车头村基本公共服务道路维修项目</t>
  </si>
  <si>
    <t>高村镇车头村</t>
  </si>
  <si>
    <t>十、十一组（原帽子坡二、三组）长2公里宽3.5米道路维修及硬化</t>
  </si>
  <si>
    <t xml:space="preserve">改善18户63名贫困人口生产生活条件 </t>
  </si>
  <si>
    <t>锦和镇黄家团村基本公共服务防洪渠道建设项目</t>
  </si>
  <si>
    <t>锦和镇黄家团村</t>
  </si>
  <si>
    <t>新建二组防洪渠道长400米，宽1米，高0.8米</t>
  </si>
  <si>
    <t>改善24户84名贫困人口生产生活条件</t>
  </si>
  <si>
    <t>尧市镇高洲坪村基本公共服务滚水坝建设项目</t>
  </si>
  <si>
    <t>新建肖家坪滚水坝长8米，宽5米</t>
  </si>
  <si>
    <t>改善38户132名贫困人口生产生活条件</t>
  </si>
  <si>
    <t>吕家坪镇首座田村基本公共服务道路硬化项目</t>
  </si>
  <si>
    <t>吕家坪镇首座田村</t>
  </si>
  <si>
    <t>二组至山跃村周家道路硬化长1.5千米，宽4.5米；三、四、五组至白米冲新四组道路硬化和1.8千米，宽4.5米</t>
  </si>
  <si>
    <t>改善86户399名贫困人口生产生活条件</t>
  </si>
  <si>
    <t>谭家寨乡楠木桥村基本公共服务道路硬化项目</t>
  </si>
  <si>
    <t>1组道路硬化930米，宽3.5米</t>
  </si>
  <si>
    <t>舒家村乡张公坡村基本公共服务山塘维修项目</t>
  </si>
  <si>
    <t>舒家村乡张公坡村</t>
  </si>
  <si>
    <t>9组山塘维修1座，坝长26米，宽3米，卧管长22米</t>
  </si>
  <si>
    <t>改善56户237名贫困人口生产条件，解决100余亩农田灌溉问题</t>
  </si>
  <si>
    <t>维修道路空板加固7处新建保坎及硬化</t>
  </si>
  <si>
    <t>解决123户441名贫困人口出行安全问题</t>
  </si>
  <si>
    <t>高村镇谷达坡村基本公共服务溪坝道路维修项目</t>
  </si>
  <si>
    <t>1组溪坝道路维修2处，路面硬化4处，40*80排水沟1处等</t>
  </si>
  <si>
    <t>解决18户82名贫困人口出行安全问题</t>
  </si>
  <si>
    <t>舒家村乡张公坡村基本公共服务道路硬化项目</t>
  </si>
  <si>
    <t>11组道路硬化长约300米，宽3.5米，厚0.2米</t>
  </si>
  <si>
    <t>改善51户180名贫困人口生产生活条件</t>
  </si>
  <si>
    <t>黄桑乡石婆田村基本公共服务道路硬化项目</t>
  </si>
  <si>
    <t>黄桑乡石婆田村</t>
  </si>
  <si>
    <t>5、6组道路硬化长1100米，宽4.5米，厚0.2米</t>
  </si>
  <si>
    <t>改善30户120名贫困人口生产生活条件</t>
  </si>
  <si>
    <t>锦和镇尚坪村村基本公共服务道路硬化项目</t>
  </si>
  <si>
    <t>锦和镇尚坪村村</t>
  </si>
  <si>
    <t>1、2组产业园道路硬化1公里，宽3.5米，厚0.2米</t>
  </si>
  <si>
    <t>改善54户189名贫困人口生产生活条件</t>
  </si>
  <si>
    <t>下冲垅池塘湾产业园道路硬化0.8公里，宽3.5米，厚0.2米</t>
  </si>
  <si>
    <t>改善19户74名贫困人口生产生活条件</t>
  </si>
  <si>
    <t>和平溪乡金溪村基本公共服务道路硬化项目</t>
  </si>
  <si>
    <t>和平溪乡金溪村</t>
  </si>
  <si>
    <t>道路硬化0.6公里，宽3.5米，厚0.2米</t>
  </si>
  <si>
    <t>改善12户72名贫困人口生产生活条件</t>
  </si>
  <si>
    <t>高村镇通灵溪村基本公共服务道路硬化项目</t>
  </si>
  <si>
    <t>高村镇通灵溪村</t>
  </si>
  <si>
    <t>3组沿锦江河边道路硬化0.6公里，宽5米，厚0.2米</t>
  </si>
  <si>
    <t>改善14户47名脱贫人口生产生活条件，受益总人数153户540人</t>
  </si>
  <si>
    <t>麻阳县黑木耳产业项目</t>
  </si>
  <si>
    <t>脱贫户5000人，人平2000元产业资金委托麻阳农博生物科技有限公司发展黑木耳产业； 600亩黑木耳示范产业园及自主发展农户种植配套设施改造建设；全县种植户1500人自主发展冬木耳产业奖补每袋2元, 支持麻阳农博生物科技有限公司配套设施建设、研发、贴息、产品营销等</t>
  </si>
  <si>
    <t>进一步推进黑木耳产业发展，为受益脱贫户人均增收800元以上</t>
  </si>
  <si>
    <t>岩门镇黄双冲村基本公共服务道路硬化项目</t>
  </si>
  <si>
    <t>岩门镇黄双冲村</t>
  </si>
  <si>
    <t>一组岩罗冲至平原一二组；老桥头至渡槽下；一组渠道至三组渠道道路硬化长4公里，宽3.5米，厚0.2米</t>
  </si>
  <si>
    <t>改善35户91名脱贫人口生产生活条件，解决群众交通困扰</t>
  </si>
  <si>
    <t>高村镇土潭村基本公共服务安全饮水项目</t>
  </si>
  <si>
    <t>高村镇土潭村</t>
  </si>
  <si>
    <t>11半坡饮水管道2000米及配套</t>
  </si>
  <si>
    <t>进一步改善30户119名人口饮水条件</t>
  </si>
  <si>
    <t>麻阳县2021年防贫综合保险</t>
  </si>
  <si>
    <t>为全县农业总人口的10%提供防贫综合保险</t>
  </si>
  <si>
    <t>为31900名农业人口提供防贫综合保险，进一步提高农业家庭风险抵御能力</t>
  </si>
  <si>
    <t>尧市镇高洲坪村基本公共服务渠道硬化项目</t>
  </si>
  <si>
    <t>5组虾公塘40*40渠道硬化长2千米</t>
  </si>
  <si>
    <t>进一步改善19户76名脱贫人口生产条件，改善农田灌溉70亩，增加农民收入</t>
  </si>
  <si>
    <t>3组桐树冲30*30渠道硬化长1千米</t>
  </si>
  <si>
    <t>进一步改善13户52名脱贫人口生产条件，改善农田灌溉60亩，增加农民收入</t>
  </si>
  <si>
    <t>尧市镇高洲坪村基本公共服务产业路新建项目</t>
  </si>
  <si>
    <t>新修5组虾公塘产业路长1千米，宽4.5米</t>
  </si>
  <si>
    <t>进一步改善20户90名脱贫人口生产条件，方便机械耕种面积50亩，增加农民收入</t>
  </si>
  <si>
    <t>新修9、10组垅里产业路长3千米，宽4.5米</t>
  </si>
  <si>
    <t>进一步改善44户90名脱贫人口生产条件，方便机械耕种面积60亩，增加农民收入</t>
  </si>
  <si>
    <t>大桥江乡洞塘溪村基本公共服务道路维修项目</t>
  </si>
  <si>
    <t>3组主干道道路保坎长40米</t>
  </si>
  <si>
    <t>解决21户71名贫困人口生产安全交通隐患</t>
  </si>
  <si>
    <t>岩门镇双冲村基本公共服务产业路硬化项目</t>
  </si>
  <si>
    <t>岩门镇双冲村</t>
  </si>
  <si>
    <t>5组产业园道路硬化长0.6千米，宽3.5米，厚0.2米</t>
  </si>
  <si>
    <t>进一步改善9户37名脱贫人口生产条件，降低生产成本，增加农民收入</t>
  </si>
  <si>
    <t>岩门镇大路坳村基本公共服务产业路硬化项目</t>
  </si>
  <si>
    <t>岩门镇大路坳村</t>
  </si>
  <si>
    <t>5组产业园道路硬化长0.7千米，宽3.5米，厚0.2米</t>
  </si>
  <si>
    <t>进一步改善7户28名脱贫人口生产条件，降低生产成本，增加农民收入</t>
  </si>
  <si>
    <t>1、2组产业园道路硬化长0.8千米，宽3.5米，厚0.2米</t>
  </si>
  <si>
    <t>进一步改善10户36名脱贫人口生产条件，降低生产成本，增加农民收入</t>
  </si>
  <si>
    <t>锦和镇长潭溪村基本公共服务产业路新建项目</t>
  </si>
  <si>
    <t>3、4组自原电石厂经不棚界上、岩井湾、马颈坳到转脑坡界与唐其武原柑桔园产业路相接产业路长4.2公里，宽4.5米</t>
  </si>
  <si>
    <t>进一步改善23户65名脱贫人口生产生活条件，覆盖果园面积300多亩，总受益人口60户210人</t>
  </si>
  <si>
    <t>石羊哨乡李家村基本公共服务产业路硬化项目</t>
  </si>
  <si>
    <t>石羊哨乡李家村</t>
  </si>
  <si>
    <t>4组尖坡垴至老司纽产业路硬化长3.5公里，宽3.5米，厚0.2米</t>
  </si>
  <si>
    <t>进一步改善90户293名脱贫人口生产生活条件，受益总人口1661人，覆盖果园面积3000多亩</t>
  </si>
  <si>
    <t>锦和镇官村村基本公共服务基础设施建设项目</t>
  </si>
  <si>
    <t>道路硬化长1900米，宽3.5米，厚0.2米；保坎长500米、高5米，宽1米；新建道路7公里</t>
  </si>
  <si>
    <t>方便200户，800人生活生产</t>
  </si>
  <si>
    <t>舒家村乡长坡山村基本公共服务道路新建项目</t>
  </si>
  <si>
    <t>舒家村乡长坡山村</t>
  </si>
  <si>
    <t>5-6组新建道路长1公里，宽5米；5-9组新建道路长1.5公里，宽5米</t>
  </si>
  <si>
    <t>进一步改善68户340名群众生产生活条件</t>
  </si>
  <si>
    <t>舒家村乡舒家村村基本公共服务道路新建项目</t>
  </si>
  <si>
    <t>舒家村乡舒家村</t>
  </si>
  <si>
    <t>产业园新建道路长5公里，宽4.5米</t>
  </si>
  <si>
    <t>进一步改善29户102名群众生产生活条件</t>
  </si>
  <si>
    <t>和平溪乡毛坪村基本公共服务道路维修项目</t>
  </si>
  <si>
    <t>柑桔产业园道路维修铺10公分厚碎石</t>
  </si>
  <si>
    <t>进一步改善产业园生产条件，节约生产成本</t>
  </si>
  <si>
    <t>尧市镇高洲坪村基本公共服务道路建设项目</t>
  </si>
  <si>
    <t>9组鸭雀岭至八斗坵机耕道长1公里，宽3.5米；防洪堤长1公里，宽0.2米，高2米</t>
  </si>
  <si>
    <t>进一步改善44户90名脱贫人口生产生活条件，方便60亩农田生产运输，降低生产成本，增加农民收入</t>
  </si>
  <si>
    <t>尧市镇柑子坪村基本公共服务道路新建项目</t>
  </si>
  <si>
    <t>尧市镇柑子坪村</t>
  </si>
  <si>
    <t>6组至小江村梅冲道路长3公里，宽4.5米</t>
  </si>
  <si>
    <t>进一步改善92户319名脱贫人口生产生活条件，降低生产成本，增加农民收入</t>
  </si>
  <si>
    <t>尧市镇桥冲村基本公共服务滚水坝建设项目</t>
  </si>
  <si>
    <t>东山坑滚水坝长30米，宽3米，高1.5米</t>
  </si>
  <si>
    <t>进一步改善82户249名脱贫人口生产生活条件，降低生产成本，增加农民收入</t>
  </si>
  <si>
    <t>板栗树乡地亭溪村基本公共服务道路新建项目</t>
  </si>
  <si>
    <t>1组至3组、5组道路新建宽4.5米，长4000米</t>
  </si>
  <si>
    <t>便于村民出行和生产</t>
  </si>
  <si>
    <t>黄桑乡石婆田村基本公共服务山塘维修项目</t>
  </si>
  <si>
    <t>5组报木冲山塘维修加固清淤，坝长35米，宽5米，高8米</t>
  </si>
  <si>
    <t>进一步改善35户200名脱贫人口生产生活条件，保障50亩农田耕地灌溉</t>
  </si>
  <si>
    <t>6组兰田村山塘维修加固清淤，坝长40米，宽5米，高12米</t>
  </si>
  <si>
    <t>进一步改善40户260名脱贫人口生产生活条件，保障50亩农田耕地灌溉</t>
  </si>
  <si>
    <t>尧市镇马山潭村基本公共服务机耕道新建项目</t>
  </si>
  <si>
    <t>13组至牛塘坳机耕道长1.5公里，宽4.5米</t>
  </si>
  <si>
    <t>进一步改善45户176名脱贫人口生产生活条件</t>
  </si>
  <si>
    <t>谭家寨乡腾紫坪村基本公共服务道硬化项目</t>
  </si>
  <si>
    <t>谭家寨乡腾紫坪村</t>
  </si>
  <si>
    <t>杨柳溪至腾紫坪道硬化长3千米，宽5.5米；安装Φ120砼圆管6米</t>
  </si>
  <si>
    <t>进一步改善156户615名脱贫人口生产生活条件，便于农产品安全运输，降低生产成本</t>
  </si>
  <si>
    <t>和平溪乡金溪村基本公共服务产业路硬化项目</t>
  </si>
  <si>
    <t>6组新院子至野鸡垴产业园道路硬化长1.2千米，宽3.5米，厚0.2米；6组老院子至车子垴产业园道路硬化长1千米，宽3.5米，厚0.2米</t>
  </si>
  <si>
    <t>进一步改善108户386名脱贫人口生产生活条件，降低生产成本</t>
  </si>
  <si>
    <t>隆家堡乡勾坳村基本公共服务产业路硬化项目</t>
  </si>
  <si>
    <t>隆家堡乡勾坳村</t>
  </si>
  <si>
    <t>5、6组产业园道路硬化长1千米，宽3.5米，厚0.2米</t>
  </si>
  <si>
    <t>进一步改善40户120名脱贫人口生产生活条件，降低生产成本，增加农民收入</t>
  </si>
  <si>
    <t>9、10组产业园道路长3.5千米，宽5米，涵管12处</t>
  </si>
  <si>
    <t>隆家堡乡程禾溪村基本公共服务道路新建项目</t>
  </si>
  <si>
    <t>1-12组通组道长5千米，宽5米，涵管15处</t>
  </si>
  <si>
    <t>进一步改善42户220名脱贫人口生产生活条件</t>
  </si>
  <si>
    <t>郭公坪镇喇叭溪村基本公共服务防洪堤建设项目</t>
  </si>
  <si>
    <t>郭公坪镇喇叭溪村</t>
  </si>
  <si>
    <t>英山畈、岩湾防洪堤长400米，宽1米，高3.5米</t>
  </si>
  <si>
    <t>进一步改善183户258名脱贫人口生产生活条件，降低生产成本，增加农民收入</t>
  </si>
  <si>
    <t>郭公坪镇江家溪村基本公共服务泄洪道建设项目</t>
  </si>
  <si>
    <t>9、10组冲里泄洪道长700米、宽1.5米，高2米；护坡长80米，厚0.8米，高5米；渠道长80米，宽0.8米，高1米</t>
  </si>
  <si>
    <t>进一步改善37户116名脱贫人口生产生活条件，保障房屋居住安全</t>
  </si>
  <si>
    <t>黄田坳至梅子坪道路硬化长1.5千米，宽4.5米，厚0.2米</t>
  </si>
  <si>
    <t>进一步改善86户348名脱贫人口生产生活条件</t>
  </si>
  <si>
    <t>7、8、9组新建生产人便道长6.4公里，宽4.5米</t>
  </si>
  <si>
    <t>进一步改善210户820名脱贫人口生产生活条件</t>
  </si>
  <si>
    <t>隆家堡乡隆家堡村基本公共服务产业路硬化项目</t>
  </si>
  <si>
    <t>2、3组羊合垅水库路硬化长920米，宽3.5米</t>
  </si>
  <si>
    <t>进一步改善12户49名脱贫人口生产生活条件，受益总人口668人</t>
  </si>
  <si>
    <t>；1、2组细冲湾产业园道路硬化长1千米，宽3.5米</t>
  </si>
  <si>
    <t>进一步改善12户49名脱贫人口生产生活条件，受益总人口816人</t>
  </si>
  <si>
    <t>岩门镇岩田坡村基本公共服务产业路硬化项目</t>
  </si>
  <si>
    <t>岩门镇岩田坡村</t>
  </si>
  <si>
    <t>渠道坝、沙坪、井湾道路硬化长2千米，宽3.5米，厚0.2米</t>
  </si>
  <si>
    <t>进一步改善34户100名脱贫人口生产生活条件，受益面积500亩</t>
  </si>
  <si>
    <t>舒家村乡张公坡村基本公共服务渠道维修项目</t>
  </si>
  <si>
    <t>1-2组0.5*0.45渠道维修长1000米底板加固，长100米垮塌加固，高1米</t>
  </si>
  <si>
    <t>解决200余亩农田灌溉问题，受益33户128名脱贫人口，受益面积500亩</t>
  </si>
  <si>
    <t>舒家村乡张公坡村基本公共服务道路维修项目</t>
  </si>
  <si>
    <t>10-11组道路空板维修砌浆砌石保坎，长20米，宽1.5米，高4米</t>
  </si>
  <si>
    <t>解决23户102名脱贫人口安全出行隐患，改善生产生活条件</t>
  </si>
  <si>
    <t>舒家村乡张公坡村基本公共服务渠道新建项目</t>
  </si>
  <si>
    <t>3、4、5、6组新建30*30渠道长1000米</t>
  </si>
  <si>
    <t>解决150余亩农田灌溉问题，受益66户270名脱贫人口</t>
  </si>
  <si>
    <t>满家冲山塘维修，大坝重建长28米，高4米，卧管长50米，宽0.6米</t>
  </si>
  <si>
    <t>解决50余亩农田灌溉问题，受益31户198名脱贫人口</t>
  </si>
  <si>
    <t>舒家村乡张公坡村基本公共服务产业路硬化项目</t>
  </si>
  <si>
    <t>1-11组3处产业园道路硬化长1000米，宽3米，厚0.2米</t>
  </si>
  <si>
    <t>进一步改善172户690名脱贫人口生产生活条件</t>
  </si>
  <si>
    <t>兰里镇所住村基本公共服务产业路硬化项目</t>
  </si>
  <si>
    <t>7、8组青山嘴溪口处至洲上产业路硬化长220米，宽3.5米，厚0.2米</t>
  </si>
  <si>
    <t>进一步改善11户55名脱贫人口生产生活条件，受益面积200余亩</t>
  </si>
  <si>
    <t>进一步改善23户106名脱贫人口生产生活条件，受益果园面积600余亩，耕地100余亩</t>
  </si>
  <si>
    <t>岩门镇岩门村基本公共服务产业园道路硬化项目</t>
  </si>
  <si>
    <t>岩门镇岩门村</t>
  </si>
  <si>
    <t>八组产业园道路硬化长1千米，宽3.5米，厚0.2米</t>
  </si>
  <si>
    <t>进一步改善18户55名脱贫人口生产生活条件</t>
  </si>
  <si>
    <t>黄桑乡旧县村基本公共服务道路硬化项目</t>
  </si>
  <si>
    <t>黄桑乡旧县村</t>
  </si>
  <si>
    <t>2、3组里虎田至堤泥冲道路硬化长0.3公里，宽3.5米，厚0.2米</t>
  </si>
  <si>
    <t>进一步改善40户120名脱贫人口生产生活条件</t>
  </si>
  <si>
    <t>和平溪乡金溪村基本公共服务产业路新建项目</t>
  </si>
  <si>
    <t>新建6组挪泥田至禾尚田产业路长2000米，宽4.5米；冲提龙至怕田产业路长1000米，宽4.5米</t>
  </si>
  <si>
    <t>进一步改善82户295名贫困人口生产生活条件</t>
  </si>
  <si>
    <t>石羊哨乡岩落寨村基本公共服务道路硬化项目</t>
  </si>
  <si>
    <t>石羊哨乡岩落寨村</t>
  </si>
  <si>
    <t>2020年8月</t>
  </si>
  <si>
    <t>四组白鹅产业园硬化公路宽长1.744公里，宽3.5米，厚0.2米共6277.95平方米，铺设涵管28米(未付部分）</t>
  </si>
  <si>
    <t>改善141户574人贫困人口生产出行条件，为提高村民经济收益提供交通保障</t>
  </si>
  <si>
    <t>2021年6月后调</t>
  </si>
  <si>
    <t>谭家寨乡腾紫坪村基本公共服务桥梁维修项目</t>
  </si>
  <si>
    <t>新建杨柳溪桥一座，桥面总长13米，桥面宽5.5米及桥两头八字挡土墙、50米长4米宽连接线等（未付部分）</t>
  </si>
  <si>
    <t>改善全村270户（其中贫困户88户)，1040人(其中贫困人口327人）出行和生产条件，保障交通安全</t>
  </si>
  <si>
    <t>板栗树乡枣子喇村基本公共服务道路硬化项目</t>
  </si>
  <si>
    <t>4-5组道路硬化1.5千米，宽4.5米，厚0.2米；5-8、9组道路硬化长700米，宽4米，厚0.2米（未付部分）</t>
  </si>
  <si>
    <t>改善159户609名贫困人口生产生活条件</t>
  </si>
  <si>
    <t>板栗树乡地亭溪村基本公共服务基础设施建设项目</t>
  </si>
  <si>
    <t>1组道路硬化长1050米，宽3.5米；5组道路硬化长44.8米，宽3.5米；猪场道路硬化长118米，宽3.5米；路边混凝土挡墙6处；盖板路108米；10公分厚2米宽硬化路19米（未付部分）</t>
  </si>
  <si>
    <t>改善129户476名贫困人口生产生活条件</t>
  </si>
  <si>
    <t>舒家村乡张公坡村基本公共服务入户道路硬化项目</t>
  </si>
  <si>
    <t>7-11组3米宽，0.15米厚C30入户路硬化5855.58平方米；产业园长159.3米，宽3.5米，厚0.2米C30道路硬化、9-11组长724米，宽4米，厚0.2米C30道路硬化、3-6组长77米，宽3.5米，厚0.2米C30道路硬化共3704.48平方米、新建挡土墙2处，分别长56米，宽0.4米、长77米，宽0.7米共159.027立方米（未付部分）</t>
  </si>
  <si>
    <t>改善171户696名贫困人口生产生活条件</t>
  </si>
  <si>
    <t>谭家寨乡楠木桥村产业扶贫蔬菜基地提质改造项目</t>
  </si>
  <si>
    <t>黄茶蔬菜基地修复渠道约1050米，修复保坎一处长约10米，高8米，一处长约30米，高5米；返乡农民工创业基地安装滴灌系统及配套设施，驱鸟灭虫灯；宝库岭生态农庄硬化道路长40米，宽5米，厚0.2米，修建保坎长60米，高2.5米，安装监控系统；、楠木桥庆丰生态养殖专业合作硬化道路长200米，宽3米，厚0.2米，沼汽池100立方及配套干湿分离机，蓄水池长10米，宽8米，高2.5米（未付部分）</t>
  </si>
  <si>
    <t>改善20户69人生产生活条件，增加贫困户收入</t>
  </si>
  <si>
    <t>高村镇兰丝垅村基本公共服务生产道路新建项目</t>
  </si>
  <si>
    <t>高村镇兰丝垅村</t>
  </si>
  <si>
    <t>1-4组新建生产道路长4000米，宽5米，其中1组棕树坳1000米，2组田湾长1000米，晚更脑长1000米，4组吊泥冲长1000米，宽4-5米.铺设DN200、300、400波纹管分别长21米、21米、14米（未付部分）</t>
  </si>
  <si>
    <t>改善68户290名贫困人口生产生活条件，解决60余亩水果生产运输问题</t>
  </si>
  <si>
    <t>贷款贴息项目</t>
  </si>
  <si>
    <t>2021年1月</t>
  </si>
  <si>
    <t>全县2021年贫困户贷款贴息</t>
  </si>
  <si>
    <t>为贷款贫困户无偿贴息500万元，减轻贫困户经济负担</t>
  </si>
  <si>
    <t>2021年委托帮扶2500人,人平2000元奖补资金</t>
  </si>
  <si>
    <t>巩固稳定脱贫人口增收渠道</t>
  </si>
  <si>
    <t>合作分红</t>
  </si>
  <si>
    <t>消费扶贫奖补项目</t>
  </si>
  <si>
    <t>麻阳县、长沙市</t>
  </si>
  <si>
    <t>扶贫产品消费扶贫奖补</t>
  </si>
  <si>
    <t>拓宽扶贫产品宣传、销售渠道，促进产业发展，增加贫困人口收入</t>
  </si>
  <si>
    <t>隆家堡乡三角坳村基本公共服务道路新建项目</t>
  </si>
  <si>
    <t>十组新建道路长0.9千米，宽4.5米</t>
  </si>
  <si>
    <t>进一步改善18户63名贫困人口生活条件</t>
  </si>
  <si>
    <t>雨露计划</t>
  </si>
  <si>
    <t>2021职业教育培训1800人次</t>
  </si>
  <si>
    <t>通过对农村贫困家庭新成长劳动力接受职业教育进行补助，提高贫困人口素质，增强其就业和创业能力</t>
  </si>
  <si>
    <t>2020年12月</t>
  </si>
  <si>
    <t>2020职业教育培训3200人次（未付部分）</t>
  </si>
  <si>
    <t>产业自主发展奖补</t>
  </si>
  <si>
    <t>2020年黑木耳产业自主发展人平2000元奖补金1490人</t>
  </si>
  <si>
    <t>2020年委托帮扶193人,人平2000元奖补资金</t>
  </si>
  <si>
    <t>产业扶贫奖补资金项目</t>
  </si>
  <si>
    <t>对2020参与精准扶贫的麻阳农博公司委托帮扶奖补25%</t>
  </si>
  <si>
    <t>郭公坪镇小坡村基本公共服务道路硬化及下水道建设项目</t>
  </si>
  <si>
    <t>道路硬化长450米，宽3.5米；下水道建设200米</t>
  </si>
  <si>
    <t>改善群众生产生活条件，受益群众50户200人</t>
  </si>
  <si>
    <t>5组沿河道路空板维修，长10米，深2米</t>
  </si>
  <si>
    <t>解决13户46名贫困人口住房和出行安全隐患</t>
  </si>
  <si>
    <t>三组道人冲至溪田垅道路硬化长800米，宽3.5米，厚0.2米</t>
  </si>
  <si>
    <t>进一步改善30户127名贫困人口生产生活条件</t>
  </si>
  <si>
    <t>江口墟镇黄泥溪村基本公共服务产业路硬化项目</t>
  </si>
  <si>
    <t>江口墟镇黄泥溪村</t>
  </si>
  <si>
    <t>2组村道至双管冲水库产业园道路硬化长1千米，宽3.2米，厚0.2米</t>
  </si>
  <si>
    <t>进一步改善20户63名贫困人口生产生活条件</t>
  </si>
  <si>
    <t>4、5组产业园道路硬化长850米，宽4米，厚0.2米</t>
  </si>
  <si>
    <t>进一步改善35户136名贫困人口生产生活条件</t>
  </si>
  <si>
    <t>黄桑乡空石溪村基本公共服务产业路新建项目</t>
  </si>
  <si>
    <t>黄桑乡空石溪村</t>
  </si>
  <si>
    <t>3组-郑家潭村新建产业路长5公里，宽4.5米</t>
  </si>
  <si>
    <t>进一步改善122户485名贫困人口生产生活条件</t>
  </si>
  <si>
    <t>黄桑乡空石溪村基本公共服务滚水坝及保坎建设</t>
  </si>
  <si>
    <t>一组对门垅滚水坝长25米，宽5米，高2米及保坎</t>
  </si>
  <si>
    <t>进一步改善122户425名贫困人口生产生活条件</t>
  </si>
  <si>
    <t>尧市镇拖冲社区基本公共服务山塘维修项目</t>
  </si>
  <si>
    <t>十八组大桥岭山塘维修1座</t>
  </si>
  <si>
    <t>进一步改善12户47名贫困人口生产生活条件，解决120亩农田灌溉问题，总受益168人</t>
  </si>
  <si>
    <t>尧市镇拖冲社区基本公共服务渠道硬化项目</t>
  </si>
  <si>
    <t>18组郭家坵渠40*40道硬化长1千米</t>
  </si>
  <si>
    <t>进一步改善12户47名贫困人口生产生活条件，总受益168人</t>
  </si>
  <si>
    <t>11组合沟冲60*60防洪渠道硬化长300米</t>
  </si>
  <si>
    <t>进一步改善13户55名贫困人口生产生活条件，确保100余亩农田旱涝保收</t>
  </si>
  <si>
    <t>村部旁边道路硬化长30米，宽5米</t>
  </si>
  <si>
    <t>进一步改善105户397名贫困人口生产生活条件</t>
  </si>
  <si>
    <t>郭公坪镇川岩坪村基本公共安全饮水项目</t>
  </si>
  <si>
    <t>4、5、7组蓄水池2个及配套饮水管</t>
  </si>
  <si>
    <t>进一步改善23户82名贫困人口饮水条件，总受益人口325人</t>
  </si>
  <si>
    <t>江口墟镇田家湾村基本公共服务渠道新建项目</t>
  </si>
  <si>
    <t>5、6、7组80*80灌溉渠道长600米</t>
  </si>
  <si>
    <t>进一步改善20户69名贫困人口生产生活条件，受益群众700多人，受益农田300余亩</t>
  </si>
  <si>
    <t>江口墟镇石眼潭村基本公共服务排水沟建设项目</t>
  </si>
  <si>
    <t>江口墟镇石眼潭村</t>
  </si>
  <si>
    <t>王毛坡排水沟长约300米，规格0.8米*0.8米</t>
  </si>
  <si>
    <t>进一步改善50户182名贫困人口生产生活条件</t>
  </si>
  <si>
    <t>高村镇大溪桥村基本公共服务道路硬化项目</t>
  </si>
  <si>
    <t>小坝至天井坡道路硬化长0.9千米，宽3.5米，厚0.2米</t>
  </si>
  <si>
    <t>进一步改善26户80名贫困人口生产生活条件，受益总人口1333人</t>
  </si>
  <si>
    <t>高村镇洲上村产业配套设施建设项目</t>
  </si>
  <si>
    <t>高村镇洲上村</t>
  </si>
  <si>
    <t>蔬菜基地硬化机耕道长0.3千米，宽3.5米，厚0.2米；灌溉泵站一个及配套；抗旱井20个</t>
  </si>
  <si>
    <t>进一步改善蔬菜基地生产条件，提高蔬菜产量，增加农户收入</t>
  </si>
  <si>
    <t>2021年8月新增</t>
  </si>
  <si>
    <t>高村镇洲上村道路改造项目</t>
  </si>
  <si>
    <t>5-9组道路加宽长1千米，宽1米；道路保坎、加固及路面维修</t>
  </si>
  <si>
    <t>进一步改善31户81名脱贫人口生产生活条件</t>
  </si>
  <si>
    <t>吕家坪镇吕家坪社区农产品加工仓储项目</t>
  </si>
  <si>
    <t>吕家坪镇吕家坪社区</t>
  </si>
  <si>
    <t>大桥旁500平方米农产品加工仓储建设</t>
  </si>
  <si>
    <t>解决社区广大居民农副产品加工储存问题，增加收入</t>
  </si>
  <si>
    <t>吕家坪镇吕家坪社区人居环境整治项目</t>
  </si>
  <si>
    <t>5-17组人居环境整治</t>
  </si>
  <si>
    <t>进一步改善86户289名农户人居环境</t>
  </si>
  <si>
    <t>石羊哨乡新溪村休闲农业配套建设项目</t>
  </si>
  <si>
    <t>石羊哨乡新溪村</t>
  </si>
  <si>
    <t>7组山塘维修加固，新建道路0.8公里，新建钓台20处</t>
  </si>
  <si>
    <t>吸纳农户就近务工，增加农户和村集体收入</t>
  </si>
  <si>
    <t>石羊哨乡新溪村机耕道维修项目</t>
  </si>
  <si>
    <t>3、4组长9千米水毁机耕道维修</t>
  </si>
  <si>
    <t>进一步改善45户150名农户生产生活条件，解决4个村民小组农产品运输问题</t>
  </si>
  <si>
    <t>石羊哨乡新溪村蓄水池建设项目</t>
  </si>
  <si>
    <t>2、6组新建蓄水池2个及配套设施</t>
  </si>
  <si>
    <t>进一步改善66户237名农户生产生活条件</t>
  </si>
  <si>
    <t>石羊哨乡新溪村产业路新建项目</t>
  </si>
  <si>
    <t>5组新建产业路长4千米，宽4.5米</t>
  </si>
  <si>
    <t>进一步改善农户生产生活条件</t>
  </si>
  <si>
    <t>兰里镇高坪村冷链仓储建设项目</t>
  </si>
  <si>
    <t>兰里镇高坪村</t>
  </si>
  <si>
    <t>加油站对面3000平方米仓储、加工基地及配套建设项目</t>
  </si>
  <si>
    <t>促进当地农产品销售体系建设，增加村集体及农户收入</t>
  </si>
  <si>
    <t>产+销</t>
  </si>
  <si>
    <t>兰里镇高坪村腊鹅加工项目</t>
  </si>
  <si>
    <t>老粮店厂房维修，购置生产相关设备</t>
  </si>
  <si>
    <t>增加村民和村集体收入</t>
  </si>
  <si>
    <t>兰里镇高坪村白鹅养殖基地建设项目</t>
  </si>
  <si>
    <t>老鸭溪约10亩白鹅养殖基地及配套建设项目</t>
  </si>
  <si>
    <t>带动增加2062名村民和村集体收入</t>
  </si>
  <si>
    <t>致富带头人+农户+分红</t>
  </si>
  <si>
    <t>兰里镇高坪村人居环境整治项目</t>
  </si>
  <si>
    <t>全村垃圾分类处理，公厕建设、污水处理、民居面貌改善等</t>
  </si>
  <si>
    <t>进一步改善全村2062名农户人居环境条件，受益脱贫人口63户241人</t>
  </si>
  <si>
    <t>兰里镇高坪村道路硬化项目</t>
  </si>
  <si>
    <t>7组晒谷坪至碾子现道路硬化长0.7千米，宽4米，厚0.2米</t>
  </si>
  <si>
    <t>进一步改善5-9组1000余名农户生产生活条件，受益脱贫人口14户50人</t>
  </si>
  <si>
    <t>5.6组至茶园坎渠道道路新建硬化长1.5千米，宽4米</t>
  </si>
  <si>
    <t>进一步改善1800余名农户生产生活条件，受益脱贫人口63户241人</t>
  </si>
  <si>
    <t>兰里镇高坪村桥梁维修项目</t>
  </si>
  <si>
    <t>磨刀岩至桐木寨桥梁维修1座，长10米，宽5米</t>
  </si>
  <si>
    <t>进一步改善3000余名农户生产生活条件，受益脱贫人口63户241人</t>
  </si>
  <si>
    <t>兰里镇高坪村渠道硬化项目</t>
  </si>
  <si>
    <t>2组塘田至观察垅50*50渠道长0.8千米</t>
  </si>
  <si>
    <t>解决120余亩稻田灌溉问题，受益人口1000余名，受益脱贫人口63户241人</t>
  </si>
  <si>
    <t>兰里镇高坪村产业路硬化项目</t>
  </si>
  <si>
    <t>羊家喇至安堂坡产业路硬化长1千米，宽4米，厚0.2米</t>
  </si>
  <si>
    <t>进一步改善510余名农户生产生活条件，受益脱贫人口25户90人</t>
  </si>
  <si>
    <t>5.7.8组水库坝现至老泽龙产业路硬化长0.6千米，宽4米，厚0.2米</t>
  </si>
  <si>
    <t>进一步改善1000余名农户生产生活条件，受益脱贫人口25户90人</t>
  </si>
  <si>
    <t>兰里镇高坪村防洪渠道硬化项目</t>
  </si>
  <si>
    <t>8组老鸭溪水库下100*100防洪渠道长0.5千米</t>
  </si>
  <si>
    <t>解决8组50余亩稻田防涝问题，受益脱贫人口63户241人</t>
  </si>
  <si>
    <t>9组村道至桥保屋现产业路硬化长0.5千米，宽4米，厚0.2米，保坎0.3千米</t>
  </si>
  <si>
    <t>进一步改善9组350余名农户生产生活条件，受益脱贫人口32户112人</t>
  </si>
  <si>
    <t>9组岩屋现至茶子喇产业路硬化长1千米，宽4米，厚0.2米，保坎0.5千米</t>
  </si>
  <si>
    <t>进一步改善9组310余名农户生产生活条件，受益脱贫人口14户80人</t>
  </si>
  <si>
    <t>7组裴清松屋后至村道边50*50渠道长0.2千米</t>
  </si>
  <si>
    <t>进一步改善脱贫人口63户243人生产生活条件，受益农户480人</t>
  </si>
  <si>
    <t>老鸭溪至黄岩溪产业路硬化长1千米，宽4米，厚0.2米</t>
  </si>
  <si>
    <t>进一步改善380余名农户生产生活，受益脱贫人口30户140人</t>
  </si>
  <si>
    <t>岩门镇岩门村仓储建设项目</t>
  </si>
  <si>
    <t>6组新建柑桔集散仓库约600平方米平方米</t>
  </si>
  <si>
    <t>吸纳20户农户就近务工，年人均增加收入1万元，每年为村集体增加收入3.6万元</t>
  </si>
  <si>
    <t>岩门镇岩门村人居环境整治项目</t>
  </si>
  <si>
    <t>主干道150米排水沟建设，铺设DN600砼管，地面硬化</t>
  </si>
  <si>
    <t>进一步改善42户137名农户人居环境</t>
  </si>
  <si>
    <t>岩门镇岩门村手工面品牌提升项目</t>
  </si>
  <si>
    <t>村部提供一间房间作为合作社，主要是设计手工面包装样式，制作统一的包装材料</t>
  </si>
  <si>
    <t>打造提升本土特色品牌，增加农户和村集体收入</t>
  </si>
  <si>
    <t>岩门镇岩门村产业园道路维修项目</t>
  </si>
  <si>
    <t>1500米长，3米宽的道路路基修整，砌保坎等</t>
  </si>
  <si>
    <t>进一步改善42户137名农户生产生活条件</t>
  </si>
  <si>
    <t>锦和镇柑子园村乡村旅游产业配套设施建设项目</t>
  </si>
  <si>
    <t>锦和镇柑子园村</t>
  </si>
  <si>
    <t>新建露营基地10亩及配套设施建设</t>
  </si>
  <si>
    <t>进一步提升乡村旅游基础设施条件，增加村民及村集体收入</t>
  </si>
  <si>
    <t>产业+务工+分红</t>
  </si>
  <si>
    <t>锦和镇柑子园村赤松茸种植项目</t>
  </si>
  <si>
    <t>建设赤松茸种植基地30亩</t>
  </si>
  <si>
    <t>增加村民及村集体收入</t>
  </si>
  <si>
    <t>锦和镇柑子园村人居环境整治项目</t>
  </si>
  <si>
    <t>垃圾分类设施处（6套），5.5公里村道水沟清理维修</t>
  </si>
  <si>
    <t>进一步改善238户732人人居环境</t>
  </si>
  <si>
    <t>罗裙山康养中心新建两层中式木屋约320平方米，养生床位30个</t>
  </si>
  <si>
    <t>隆家堡乡黄溪村保鲜冷库建设项目</t>
  </si>
  <si>
    <t>新建300吨容量保鲜冷库，库冷库面积约318.12㎡</t>
  </si>
  <si>
    <t>解决村民农副产品销售储存问题，每年增加村集体收入3万元</t>
  </si>
  <si>
    <t>新建1.2.3.4.5.6.7.8组垃圾池5个</t>
  </si>
  <si>
    <t>进一步改善224户872名农户人居环境</t>
  </si>
  <si>
    <t>尧市镇尧市社区保坎建设项目</t>
  </si>
  <si>
    <t>尧市镇尧市社区</t>
  </si>
  <si>
    <t>四组学校后面保坎长约37米，高4.2米，宽0.8米；填方长37米，宽2米，高3米；地面硬化长37米，宽6.4米，厚0.1米</t>
  </si>
  <si>
    <t>解决9户34名脱贫人口子女上学出行安全隐患问题</t>
  </si>
  <si>
    <t>锦和镇岩口山村林下养殖项目</t>
  </si>
  <si>
    <t>锦和镇岩口山村</t>
  </si>
  <si>
    <t>山地鸡舍建设，存栏2000羽；山地羊圈、牛圈建设，存栏70头</t>
  </si>
  <si>
    <t>每年吸纳20名村民务工，户年均增收0.1万元，每年为村集体增收30万元，人均增收0.03万元</t>
  </si>
  <si>
    <t>基地+农户+劳务</t>
  </si>
  <si>
    <t>锦和镇岩口山村药材种植项目</t>
  </si>
  <si>
    <t>杨家垅200亩博落回药材种植基地建设</t>
  </si>
  <si>
    <t>每年吸纳50名村民务工，户年均增收0.1万元，流转土地300元/亩/年，每年为村集体增收15万元，人均增收0.03万元，受益脱贫人口79户286人</t>
  </si>
  <si>
    <t>锦和镇岩口山村民俗文化保护与传承项目</t>
  </si>
  <si>
    <t>依托苗族传统民俗，创作相关民俗旅游产品</t>
  </si>
  <si>
    <t>繁荣乡村文化生活、保护传承民族特色文化</t>
  </si>
  <si>
    <t>锦和镇岩口山村旅游基础设施建设项目</t>
  </si>
  <si>
    <t>新建村旅游景点宣传指示牌、路标路牌，改造村部宣传栏、新建各村民小组宣传栏</t>
  </si>
  <si>
    <t>进一步提升乡村旅游基础设施条件，提升乡村旅游竞争力</t>
  </si>
  <si>
    <t>锦和镇岩口山村村级幸福院建设项目</t>
  </si>
  <si>
    <t>老医务室改建村级幸福院60平方米，以及购置配套文化设施</t>
  </si>
  <si>
    <t>解决留守老人老有所乐的问题，丰富精神文明建设，推动乡村文化振兴，直接受益留守老人53人</t>
  </si>
  <si>
    <t>锦和镇岩口山村人居环境整治项目</t>
  </si>
  <si>
    <t>全村渠道、溪流和泉水池塘水库清淤维护</t>
  </si>
  <si>
    <t>进一步改善79户286名脱贫人口人居环境，受益总人口1091人</t>
  </si>
  <si>
    <t>锦和镇岩口山村林区公路建设项目</t>
  </si>
  <si>
    <t>新建二组杨家垅至手机湾林区道路长约3千米、宽4.5米</t>
  </si>
  <si>
    <t>改善79户286人脱贫人口生产生活条件</t>
  </si>
  <si>
    <t>从林业局调来</t>
  </si>
  <si>
    <t>锦和镇岩口山村苗寨特色民宿一期建设项目</t>
  </si>
  <si>
    <t>中国传统村落核心保护区遴选4套木屋进行民宿改造及配套建设</t>
  </si>
  <si>
    <t>每年吸纳30名村民务工，户年均增收0.2万元，流转土地200元/亩/年，每年为村集体增收30万元，人均增收0.1万元，受益脱贫人口79户286人</t>
  </si>
  <si>
    <t>锦和镇岩口山村苗寨特色民宿二期建设项目</t>
  </si>
  <si>
    <t>中国传统村落核心保护区遴选6套木屋进行民宿改造及配套建设</t>
  </si>
  <si>
    <t>每年吸纳30名村民务工，户年均增收0.2万元，流转土地200元/亩/年，每年为村集体增收100万元，人均增收0.2万元，受益脱贫人口79户286人</t>
  </si>
  <si>
    <t>一组古枫香树园区道路硬化及园区旅游基础设施配套建设</t>
  </si>
  <si>
    <t>新建党史和村史文化广场建设2000平方米</t>
  </si>
  <si>
    <t>安装高清摄像头20个</t>
  </si>
  <si>
    <t>锦和镇岩口山村稻花鱼养殖项目</t>
  </si>
  <si>
    <t>稻鱼共生培育面积200亩</t>
  </si>
  <si>
    <t>每年吸纳100名村民务工，户年均增收0.15万元，每亩稻田年增收0.2万元，每年为村集体增收50万元，人均增收0.01万元，受益脱贫人口79户286人</t>
  </si>
  <si>
    <t>谭家寨乡楠木桥村道路硬化项目</t>
  </si>
  <si>
    <t>一组产业路硬化长约630米，宽3.5米，厚0.2米</t>
  </si>
  <si>
    <t>进一步改善245户916名贫困人口生产生活条件</t>
  </si>
  <si>
    <t>谭家寨乡弄里村富硒油茶产业园建设项目</t>
  </si>
  <si>
    <t>谭家寨乡弄里村</t>
  </si>
  <si>
    <t>10组富硒油茶示范基地（产业园）约260亩一期建设，包括园区开垦、入园道路及苗木购买及人工栽培等</t>
  </si>
  <si>
    <t>建成后可解决人口就业100人次，户年均增收0.8万元；流转土地260亩，每亩200元，收益后每年增加村集体收入30万元。受益总人口4083人，其中脱贫户203户748人</t>
  </si>
  <si>
    <t>谭家寨乡弄里村人居环境整治项目</t>
  </si>
  <si>
    <t>实施人居环境治理，资金用于购置不锈钢分类垃圾桶、脚踏式垃圾桶及收集工具等</t>
  </si>
  <si>
    <t>进一步改善村民居住环境，受益总人口4083人，其中脱贫户203户748人</t>
  </si>
  <si>
    <t>谭家寨乡弄里村基础设维修项目</t>
  </si>
  <si>
    <t>资金用于建筑原材料采购，投工投劳进行道路维修、排水沟硬化、渠道维修等村内基础设施维修</t>
  </si>
  <si>
    <t>进一步改善村民生产生活条件，受益总人口4083人，其中脱贫户203户748人</t>
  </si>
  <si>
    <t>谭家寨乡弄里村基础设建设项目</t>
  </si>
  <si>
    <t>资金用于机耕道新建、土地平整、排水沟清淤、饮水设施维修等劳务采购</t>
  </si>
  <si>
    <t>谭家寨乡弄里村苗圃基地建设项目</t>
  </si>
  <si>
    <t>新建标准化苗木基地30亩，保温钢架棚2000平方米及配套建设</t>
  </si>
  <si>
    <t>可解决人口就业10人，户年均增收1万元；每年增加村集体收入5万元。受益总人口4083人，其中脱贫户203户748人</t>
  </si>
  <si>
    <t>购置垃圾桶（大10个，小150个）；长400米下水道整治；场地硬化1000平方米；箭水坪新田溪让车道硬化500平方米；太平图饮水工程改造，800米管道及配套；河边道路硬化长400米，宽3.5米</t>
  </si>
  <si>
    <t>谭家寨乡弄里村农贸市场建设项目</t>
  </si>
  <si>
    <t>新建摊位16个，总长40米，宽4米；钢架棚2400平方米；地面硬化3000平方米</t>
  </si>
  <si>
    <t>谭家寨乡弄里村仓储建设项目</t>
  </si>
  <si>
    <t>新建柑桔产业仓储仓库，占地面积3亩，新建钢架棚1800平方米，以及选果、分级、打蜡、包装、冷库等配套设施</t>
  </si>
  <si>
    <t>锦和镇楠村村防洪堤建设项目</t>
  </si>
  <si>
    <t>锦和镇楠村村</t>
  </si>
  <si>
    <t>2组防洪堤长700米，厚1.5米，高3米</t>
  </si>
  <si>
    <t>解决24户80名脱贫人口粮田洪涝灾害问题</t>
  </si>
  <si>
    <t>锦和镇楠村村产业路硬化项目</t>
  </si>
  <si>
    <t>1、5组道路硬化长3500米，宽4.5米，厚0.2米</t>
  </si>
  <si>
    <t>解决65户229名脱贫人口生产生活条件</t>
  </si>
  <si>
    <t>兰村乡兰村村滚水坝建设项目</t>
  </si>
  <si>
    <t>兰村乡兰村村</t>
  </si>
  <si>
    <t>8组滚水坝（长5米、宽2米、高2米）、河边台阶（长7米、宽2米）</t>
  </si>
  <si>
    <t>进一步改善68户199名农户生产生活条件，其中受益脱贫户14户44人</t>
  </si>
  <si>
    <t>9组滚水坝（长7米、宽2米、高2米）、河边台阶（长7米、宽2米）</t>
  </si>
  <si>
    <t>进一步改善68户227名农户生产生活条件，其中受益脱贫户11户37人</t>
  </si>
  <si>
    <t>兰村村5组张家溪拦河坝（长18米、宽2米、高2米）、河边码头（长7米、宽2米）</t>
  </si>
  <si>
    <t>进一步改善37户122名农户生产生活条件，其中受益脱贫户9户32人</t>
  </si>
  <si>
    <t>兰村乡兰村村道路堡坎建设项目</t>
  </si>
  <si>
    <t>8、9组长园道路堡坎长30米、高6米、宽2米</t>
  </si>
  <si>
    <t>解决136户426名农户生产及出行安全隐患，其中受益脱贫户9户32人</t>
  </si>
  <si>
    <t>兰村乡兰村村生活便桥项目</t>
  </si>
  <si>
    <t>6组（原清水1组、2组）生活便桥2座，分别长8米、宽4米</t>
  </si>
  <si>
    <t>进一步改善91户272名农户生产生活条件，其中受益脱贫户12户33人</t>
  </si>
  <si>
    <t>兰村村兰村乡</t>
  </si>
  <si>
    <t>7组岩坡弯路段道路堡坎长30米、高6米、宽2米</t>
  </si>
  <si>
    <t>解决155户497名农户生产及出行安全隐患，其中受益脱贫户18户62人</t>
  </si>
  <si>
    <t>兰村乡兰村村机耕道新建项目</t>
  </si>
  <si>
    <t>兰村村3、4组苗家王至陈家垅山塘机耕道长5公里，宽4.5米</t>
  </si>
  <si>
    <t>进一步改善91户266名农户生产生活条件，其中受益脱贫户21户71人</t>
  </si>
  <si>
    <t>尧市镇尧市社区道路维修项目</t>
  </si>
  <si>
    <t>六组塌方道路砌堡坎长130米，宽1.5米，高4米；硬化路面长100米，宽3.5米，厚0.2米</t>
  </si>
  <si>
    <t>解决14户56名脱贫人口交通出行安全隐患，方便生产生活</t>
  </si>
  <si>
    <t>舒家村乡红冬潭村道路维修项目</t>
  </si>
  <si>
    <t>舒家村乡红冬潭村</t>
  </si>
  <si>
    <t>9、10组空板道路维修砌堡坎，长90米，宽1.5米，高6米</t>
  </si>
  <si>
    <t>解决34户132名脱贫人口交通出行安全隐患，方便生产生活</t>
  </si>
  <si>
    <t>舒家村乡张公坡村山塘维修项目</t>
  </si>
  <si>
    <t>10、11组梨子湾、岩湾坳山塘维修2座</t>
  </si>
  <si>
    <t>解决山塘周边农户房屋安全隐患，进一步改善32户127名脱贫人口生产生活条件</t>
  </si>
  <si>
    <t>高村镇富田坳村基本农田整治项目</t>
  </si>
  <si>
    <t>高村镇富田坳村</t>
  </si>
  <si>
    <t>6组基本农田保护修护30亩。河道治理2公里；山体护坡6000平方米；修复机耕道3公里；新建机耕道4公里</t>
  </si>
  <si>
    <t>保护农田30亩，受益总人口70户210人，其中脱贫户11户28人</t>
  </si>
  <si>
    <t>高村镇富田坳村入户路硬化项目</t>
  </si>
  <si>
    <t>7、8、9、10组1.2米宽入户道路硬化长1.5千米，厚0.1米；3米宽入户路硬化长3千米，厚0.2米</t>
  </si>
  <si>
    <t>进一步改善179户602名农户生产生活条件，其中脱贫户61户214人</t>
  </si>
  <si>
    <t>兰里镇苍冲村产业路硬化项目</t>
  </si>
  <si>
    <t>2022年10月</t>
  </si>
  <si>
    <t>2023年10月</t>
  </si>
  <si>
    <t>岩门口至亭子上产业路硬化约800米</t>
  </si>
  <si>
    <t>进一步改善50户200名村民生产生活条件</t>
  </si>
  <si>
    <t>2021年10月</t>
  </si>
  <si>
    <t>2022年12月</t>
  </si>
  <si>
    <t>5组至产业园产业路硬化2.2公里</t>
  </si>
  <si>
    <t>2022年5月</t>
  </si>
  <si>
    <t>2023年3月</t>
  </si>
  <si>
    <t>苍冲坪环自然村产业路硬化8公里</t>
  </si>
  <si>
    <t>进一步改善170户800名村民生产生活条件</t>
  </si>
  <si>
    <t>兰里镇苍冲村产业路新建项目</t>
  </si>
  <si>
    <t>2023年1月</t>
  </si>
  <si>
    <t>2023年6月</t>
  </si>
  <si>
    <t>王木冲产业路新建1.5公里</t>
  </si>
  <si>
    <t>2022年4月</t>
  </si>
  <si>
    <t>7组至8组机耕道新建0.3公里</t>
  </si>
  <si>
    <t>进一步改善90户450名村民生产生活条件</t>
  </si>
  <si>
    <t>8组至燕子托机耕道新建1公里</t>
  </si>
  <si>
    <t>进一步改善120户600名村民生产生活条件</t>
  </si>
  <si>
    <t>9组至屋后机耕道新建1.4公里</t>
  </si>
  <si>
    <t>进一步改善100户500名村民生产生活条件</t>
  </si>
  <si>
    <t>兰里镇苍冲村入户路硬化项目</t>
  </si>
  <si>
    <t>2022年1月</t>
  </si>
  <si>
    <t>入户路硬化10公里</t>
  </si>
  <si>
    <t>进一步改善50户250名村民生产生活条件</t>
  </si>
  <si>
    <t>兰里镇苍冲村基础设施条件改善基础设维修</t>
  </si>
  <si>
    <t>兰里镇
苍冲村</t>
  </si>
  <si>
    <t>实施村内零星工程，新建入户路、渠道维修、道路维修等；资金用于建筑原材料采购。</t>
  </si>
  <si>
    <t>通过投工投劳改善村民生产生活条件、进行乡村建设</t>
  </si>
  <si>
    <t>投工投劳；直接帮扶</t>
  </si>
  <si>
    <t>实施人居环境治理等；资金用于劳动工具采购。</t>
  </si>
  <si>
    <t>实施大型土地平整、新建机耕道、产业路硬化等；资金用于劳务采购。</t>
  </si>
  <si>
    <t>通过服务采购，购买村民不能自主完成的工作，改善村民生产生活条件</t>
  </si>
  <si>
    <t>兰里镇苍冲村桥梁新建项目</t>
  </si>
  <si>
    <t>园下桥新建，长9米，宽4.5米，高3米</t>
  </si>
  <si>
    <t>进一步改善75户320名村民生产生活条件</t>
  </si>
  <si>
    <t>兰里镇苍冲村黄桃初筛场所新建项目</t>
  </si>
  <si>
    <t>9组黄桃初筛场所新建，约800平方，修建排水沟以及古井维修</t>
  </si>
  <si>
    <t>进一步提升黄桃产业基础设施条件，受益总人口110户600人</t>
  </si>
  <si>
    <t>7组生产便桥新建，长10米，宽2米，高3米</t>
  </si>
  <si>
    <t>进一步改善15户75名村民生产生活条件</t>
  </si>
  <si>
    <t>兰里镇苍冲村桥梁改建项目</t>
  </si>
  <si>
    <t>4组生产便桥改扩建，长9米，宽3.5米，高3.5米</t>
  </si>
  <si>
    <t>进一步改善65户280名村民生产生活条件</t>
  </si>
  <si>
    <t>2022年8月</t>
  </si>
  <si>
    <t>大坡垴桥改扩建，长5米，宽4米，高2.5米</t>
  </si>
  <si>
    <t>进一步改善180户820名村民生产生活条件</t>
  </si>
  <si>
    <t>兰里镇苍冲村污水处理项目</t>
  </si>
  <si>
    <t>兰里镇人民政府</t>
  </si>
  <si>
    <t>新增生态污水处理设施3处</t>
  </si>
  <si>
    <t>进一步改善626户2293名村民人居环境</t>
  </si>
  <si>
    <t>兰里镇苍冲村人居环境整治项目</t>
  </si>
  <si>
    <t>2022年2月</t>
  </si>
  <si>
    <t>新增路灯100盏</t>
  </si>
  <si>
    <t>兰里镇苍冲村小微公益奖补项目</t>
  </si>
  <si>
    <t>建立绿色银行，创新乡村环境治理积分奖励等小微公益项目奖补模式，绿色银行资金用于采购奖励物质或奖金</t>
  </si>
  <si>
    <t>进一步搞高村民乡村振兴参与度，进一步改善626户2293名村民人居环境</t>
  </si>
  <si>
    <t>兰里镇苍冲村乡村黄桃集中交易市场新建项目</t>
  </si>
  <si>
    <t>2023年4月</t>
  </si>
  <si>
    <t>老坪交易市场新建约2000平方</t>
  </si>
  <si>
    <t>进一步提升黄桃产业基础设施条件，受益总人口192户900人</t>
  </si>
  <si>
    <t>兰里镇苍冲村乡村生产性服务公司建设项目</t>
  </si>
  <si>
    <t>1家生产性服务公司建设</t>
  </si>
  <si>
    <t>进一步规范黄桃产业作业生产，提升产业品牌效益，受益总人口626户2293人</t>
  </si>
  <si>
    <t>兰里镇苍冲村劳务服务公司建设项目</t>
  </si>
  <si>
    <t>1家劳务公司建设</t>
  </si>
  <si>
    <t>解决产业劳动力缺乏的问题，促进黄桃产业规范化作业生产，提升产业品牌效益，受益总人口626户2293人</t>
  </si>
  <si>
    <t>兰里镇苍冲村品牌营销公司建设项目</t>
  </si>
  <si>
    <t>1家产品品牌营销公司建设</t>
  </si>
  <si>
    <t>拓宽农产品销售渠道，解决农业产品销售问题，增加产业效益，受益总人口626户2293人</t>
  </si>
  <si>
    <t>兰里镇苍冲村道路改建项目</t>
  </si>
  <si>
    <t>大坡垴屋下桥头公路填平长30米、宽4.5米、高1米</t>
  </si>
  <si>
    <t>进一步改善180户600名村民生产生活条件</t>
  </si>
  <si>
    <t>5组至黄桃产业园道路1公里</t>
  </si>
  <si>
    <t>进一步改善30户168名村民生产生活条件</t>
  </si>
  <si>
    <t>2022年6月</t>
  </si>
  <si>
    <t>5组至和尚田产业路硬化1公里</t>
  </si>
  <si>
    <t>进一步改善20户102名村民生产生活条件</t>
  </si>
  <si>
    <t>兰村乡兰村村溪坝防护工程项目</t>
  </si>
  <si>
    <t>2022年3月</t>
  </si>
  <si>
    <t>六组溪坝防护工程长约170米，均宽1.5米，高4-6米</t>
  </si>
  <si>
    <t>进一步改善78户298名农户生产生活条件，受益脱贫人口15户43人</t>
  </si>
  <si>
    <t>2021年12月新增</t>
  </si>
  <si>
    <t>和平溪乡大坡村滚水坝建设项目</t>
  </si>
  <si>
    <t>和平溪乡人民政府</t>
  </si>
  <si>
    <t>15-17组过溪路段新建滚水坝长约30米，宽4.5米</t>
  </si>
  <si>
    <t>进一步改善45户215名村民生产生活条件，受益脱贫人口25户95人</t>
  </si>
  <si>
    <t>兰里镇栎木村产业园蓄水池建设项目</t>
  </si>
  <si>
    <t>柑桔产业园区新建2*3*2灌溉蓄水池6个</t>
  </si>
  <si>
    <t>进一步改善30户105名村民生产条件，受益脱贫人口18户71人</t>
  </si>
  <si>
    <t>兰里镇锦江村机耕道铺填碎石项目</t>
  </si>
  <si>
    <t>兰里镇锦江村</t>
  </si>
  <si>
    <t>羊合溪至花果山机耕道路段长约375公里，宽4米，垫碎石厚5-10公分</t>
  </si>
  <si>
    <t>进一步改善303户1365名村民生产生活条件，受益脱贫人口61户212人</t>
  </si>
  <si>
    <t>高村镇通灵溪村溪坝维修项目</t>
  </si>
  <si>
    <t>高村镇人民政府</t>
  </si>
  <si>
    <t>3组长10米，高5米，宽4米的溪坝维修加固</t>
  </si>
  <si>
    <t>进一步改善153户528名村民生产生活条件，受益脱贫人口4户18人</t>
  </si>
  <si>
    <t>高村镇通灵溪村生活码头新建项目</t>
  </si>
  <si>
    <t>5组生活码头长6米，宽12米</t>
  </si>
  <si>
    <t>进一步改善61户291名村民生活条件，受益脱贫人口2户8人</t>
  </si>
  <si>
    <t>高村镇洲上村人居环境整治项目</t>
  </si>
  <si>
    <t>洲上村二、三组长约400米道路两边环境治理</t>
  </si>
  <si>
    <t>谭家寨乡楠木桥村库区养殖区域提质升级建设</t>
  </si>
  <si>
    <t>谭家寨乡人民政府</t>
  </si>
  <si>
    <t>库区的鱼苗种苗投放约3万尾</t>
  </si>
  <si>
    <t>进一步加大库区养殖区域提质升级建设，提高产品质量和收益，预计每年为村集体经济增收8万元</t>
  </si>
  <si>
    <t>黄桑乡桃花村产业路铺填碎石项目</t>
  </si>
  <si>
    <t>黄桑乡人民政府</t>
  </si>
  <si>
    <t>村民投工投劳，对庙仙垅、王鸡冲3.5公里，宽3.5米产业路铺填5-10公分厚碎石，安装涵洞多处</t>
  </si>
  <si>
    <t>进一步改善460户1400名村民生产生活条件，受益脱贫人口146户511人</t>
  </si>
  <si>
    <t>投工投劳+直接帮扶</t>
  </si>
  <si>
    <t>石羊哨乡谭公冲村山塘维修项目</t>
  </si>
  <si>
    <t>石羊哨乡人民政府</t>
  </si>
  <si>
    <t>2组老牛房山塘维修，清淤、坝体及周围混凝土加固、防护栏安装</t>
  </si>
  <si>
    <t>方便群众生产生活，保障灌溉，受益村民58户196人，其中脱贫人口28户98人</t>
  </si>
  <si>
    <t>新建产业园机耕道</t>
  </si>
  <si>
    <t>麻阳孟达种植专业合作社</t>
  </si>
  <si>
    <t>2021年11月</t>
  </si>
  <si>
    <t>财政局</t>
  </si>
  <si>
    <t>新建产业园机耕道0.7公里</t>
  </si>
  <si>
    <t>通过新建产业园机耕道，改善园区生产条件，降低运输成本，为产业园增收提供保障。</t>
  </si>
  <si>
    <t>八组古井维修</t>
  </si>
  <si>
    <t>岩门镇新坪村</t>
  </si>
  <si>
    <t>岩门镇人民政府</t>
  </si>
  <si>
    <t>古井维修1口</t>
  </si>
  <si>
    <t>通过维修古井，改善饮水质量，提高村民生活条件，直接受益农户101户。</t>
  </si>
  <si>
    <t>抛荒耕地治理</t>
  </si>
  <si>
    <t>抛荒耕地治理80亩</t>
  </si>
  <si>
    <t>通过对抛荒耕地进行治理，恢复农业生产，为农民增产增收提供条件。</t>
  </si>
  <si>
    <t>水毁堡坎新建</t>
  </si>
  <si>
    <t>隆家堡乡房家庄村</t>
  </si>
  <si>
    <t>隆家堡乡人民政府</t>
  </si>
  <si>
    <t>新建保坎80米</t>
  </si>
  <si>
    <t>通过改造村部保坎，改善群众的生活条件和出行安全，使社区70户脱贫户受益。</t>
  </si>
  <si>
    <t>蔬菜基地受灾补助</t>
  </si>
  <si>
    <t>购买复合肥5吨、种子500包，发放给受灾农民帮助恢复生产</t>
  </si>
  <si>
    <t>通过给受灾农民发放农资，帮助恢复生产，减少受灾损失。</t>
  </si>
  <si>
    <t>产业园电路设施新建</t>
  </si>
  <si>
    <t>麻阳泰丰绿色农业科技开发有限公司</t>
  </si>
  <si>
    <t>安装电网400米</t>
  </si>
  <si>
    <t>通过架设电网，为园区抗旱、生产作业提供电力保障，为产业园增收创造条件。</t>
  </si>
  <si>
    <t>生产设施购置</t>
  </si>
  <si>
    <t>湖南康倍奇生物科技有限公司</t>
  </si>
  <si>
    <t>安装反渗透水处理器、搪玻璃反应釜各1台</t>
  </si>
  <si>
    <t>通过购置新设备提高生产速度和产品质量，提高公司产能和效益。</t>
  </si>
  <si>
    <t>大禾田村1-4组产业公路扩宽项目</t>
  </si>
  <si>
    <t>江口墟镇人民政府</t>
  </si>
  <si>
    <t>路基扩宽1-2米，全长1公里，路基平整</t>
  </si>
  <si>
    <t>通过对原有产业路进行扩宽，提高农产品运输条件，为降低农业生产成本，增加农民收入提供保障，直接受益农户50户</t>
  </si>
  <si>
    <t>六组新建农田护堤项目</t>
  </si>
  <si>
    <t>锦和镇人民政府</t>
  </si>
  <si>
    <t>新建护堤长25米，高4米</t>
  </si>
  <si>
    <t>通过新建农田护堤，保护农田安全，稳定粮食生产，直接受益农户12户</t>
  </si>
  <si>
    <t>麻阳县农村环境综合整治项目</t>
  </si>
  <si>
    <t>城建投</t>
  </si>
  <si>
    <t>各乡镇污水处理工程、转运体系建设、农村环境综合治理</t>
  </si>
  <si>
    <t>进一步改善全县农户人居环境，提高生活质量</t>
  </si>
  <si>
    <t>1.2组道路维修及硬化</t>
  </si>
  <si>
    <t>长800米、宽3米、厚0.2米</t>
  </si>
  <si>
    <t>改善672人人出行交通条件</t>
  </si>
  <si>
    <t>2021年6月调整</t>
  </si>
  <si>
    <t>12组道路硬化</t>
  </si>
  <si>
    <t>高村镇马南社区</t>
  </si>
  <si>
    <t>长1020m、宽3.5米、厚0.2米</t>
  </si>
  <si>
    <t>解决954人的交通条件</t>
  </si>
  <si>
    <t>1-4组道路硬化</t>
  </si>
  <si>
    <t>长520米、宽3.5米、厚0.2米</t>
  </si>
  <si>
    <t>改善235人出行交通条件</t>
  </si>
  <si>
    <t>1组道路硬化</t>
  </si>
  <si>
    <t>长500米、宽3.5米、厚0.2米</t>
  </si>
  <si>
    <t>改善156人人出行交通条件</t>
  </si>
  <si>
    <t xml:space="preserve">长500m*宽3.5m*高20m </t>
  </si>
  <si>
    <t>解决1200人的交通便利</t>
  </si>
  <si>
    <t>1组新建道路</t>
  </si>
  <si>
    <t>板栗树乡江溪村</t>
  </si>
  <si>
    <t>长1500米、宽5米</t>
  </si>
  <si>
    <t>改善130人出行交通条件</t>
  </si>
  <si>
    <t>1组新建道路及保坎</t>
  </si>
  <si>
    <t>新建：长800米、宽5米；保坎：12米*10米*0.8米（二层）</t>
  </si>
  <si>
    <t>解决215人的交通便利</t>
  </si>
  <si>
    <t>2、3组道路硬化</t>
  </si>
  <si>
    <t>长450米，宽3.5米，厚0.2米</t>
  </si>
  <si>
    <t>改善320人出行交通条件</t>
  </si>
  <si>
    <t>2组道路硬化</t>
  </si>
  <si>
    <t>长700米、宽3.5米、厚0.2米</t>
  </si>
  <si>
    <t>解决370人的交通便利</t>
  </si>
  <si>
    <t>2组-凤凰新建道路</t>
  </si>
  <si>
    <t>板栗树乡新寨村</t>
  </si>
  <si>
    <t>长3.5公里、宽5米</t>
  </si>
  <si>
    <t>改善460人出行交通条件</t>
  </si>
  <si>
    <t>3组道路硬化</t>
  </si>
  <si>
    <t>锦和镇楠木村</t>
  </si>
  <si>
    <t>长550米、宽3.5米、厚0.2米</t>
  </si>
  <si>
    <t>改善710人出行交通条件</t>
  </si>
  <si>
    <t>锦和镇碰溪村</t>
  </si>
  <si>
    <t>锦和镇姚家庄村</t>
  </si>
  <si>
    <t>长100米、宽8米、厚0.2米</t>
  </si>
  <si>
    <t>解决170人的交通便利</t>
  </si>
  <si>
    <t>3组新修道路和堡坎及硬化</t>
  </si>
  <si>
    <t>江口墟镇江口社区</t>
  </si>
  <si>
    <t>新修道路及堡坎长400米、硬化280米</t>
  </si>
  <si>
    <t>改善562人出行交通条件</t>
  </si>
  <si>
    <t>4、7组新建道路</t>
  </si>
  <si>
    <t>土石方开挖3852方、涵管1.5#56米</t>
  </si>
  <si>
    <t>改善400人出行交通条件</t>
  </si>
  <si>
    <t>4组道路硬化及堡坎</t>
  </si>
  <si>
    <t>道路硬化长400m*宽3.5m*厚0.2m，堡坎长130m*宽1.5m*高2m</t>
  </si>
  <si>
    <t>解决638人的交通便利</t>
  </si>
  <si>
    <t>5-6组道路硬化</t>
  </si>
  <si>
    <t>锦和镇长潭村</t>
  </si>
  <si>
    <t>长300米、宽4米、厚0.2米</t>
  </si>
  <si>
    <t>5组道路堡坎</t>
  </si>
  <si>
    <t>黄桑乡大塘村</t>
  </si>
  <si>
    <t>长72m*宽1.5m*高6m</t>
  </si>
  <si>
    <t>改善230人出行交通条件</t>
  </si>
  <si>
    <t>5组道路维修</t>
  </si>
  <si>
    <t>高村镇枫木林村</t>
  </si>
  <si>
    <t xml:space="preserve">长30m*宽5m*高10m </t>
  </si>
  <si>
    <t>改善410人出行交通条件</t>
  </si>
  <si>
    <t>5组道路硬化</t>
  </si>
  <si>
    <t>高村镇兴隆湾村</t>
  </si>
  <si>
    <t>改善688人出行交通条件</t>
  </si>
  <si>
    <t>岩门镇高公冲村</t>
  </si>
  <si>
    <t>解决350人的交通便利</t>
  </si>
  <si>
    <t>5组新建道路</t>
  </si>
  <si>
    <t>和平溪乡和平溪村</t>
  </si>
  <si>
    <t>长2000米，宽5米，涵管16组</t>
  </si>
  <si>
    <t>改善128人出行交通条件</t>
  </si>
  <si>
    <t>长3000米、宽5米</t>
  </si>
  <si>
    <t>6组道路硬化</t>
  </si>
  <si>
    <t>长700米，宽3.5米，厚20公分</t>
  </si>
  <si>
    <t>改善420人出行交通条件</t>
  </si>
  <si>
    <t>7、8组道路硬化</t>
  </si>
  <si>
    <t>长550m*宽3.5m*厚0.2m</t>
  </si>
  <si>
    <t>7组新建道路</t>
  </si>
  <si>
    <t>长5000米，宽5米</t>
  </si>
  <si>
    <t>8.9组道路硬化</t>
  </si>
  <si>
    <t>8组道路硬化</t>
  </si>
  <si>
    <t>改善314人人出行交通条件</t>
  </si>
  <si>
    <t>9组道路新建</t>
  </si>
  <si>
    <t>高村镇仓屋村</t>
  </si>
  <si>
    <t>长2000米、宽5米</t>
  </si>
  <si>
    <t>改善531人出行交通条件</t>
  </si>
  <si>
    <t>道路保坎建设</t>
  </si>
  <si>
    <t>总长50米，高5米，宽1.5米</t>
  </si>
  <si>
    <t>道路堡坎</t>
  </si>
  <si>
    <t>郭公坪镇岩大门村</t>
  </si>
  <si>
    <t>3组新砌堡坎长90米，高5米，宽1.5米</t>
  </si>
  <si>
    <t>改善620人交通条件</t>
  </si>
  <si>
    <t>1组堡坎长100米，高6米，宽1.2米</t>
  </si>
  <si>
    <t>新砌堡坎长70米，高5米，宽2米</t>
  </si>
  <si>
    <t>解决150人出行安全和便利</t>
  </si>
  <si>
    <t>兰村乡岩山岔村村</t>
  </si>
  <si>
    <t>4.5组堡坎两处：20*2.5*6,25*3*5米</t>
  </si>
  <si>
    <t>改善170人出行交通条件</t>
  </si>
  <si>
    <t>兰村乡岩山岔村</t>
  </si>
  <si>
    <t>18米长*2米宽*9米高</t>
  </si>
  <si>
    <t>改善196人出行交通条件</t>
  </si>
  <si>
    <t>7组（黄毛坡）挡土墙长34米，高7米，宽2米</t>
  </si>
  <si>
    <t>改善260人出行交通条件</t>
  </si>
  <si>
    <t>1.2.3组新砌堡坎长200米，高1.5米，宽1.5米</t>
  </si>
  <si>
    <t>改善210人出行交通条件</t>
  </si>
  <si>
    <t>6.14.17组堡坎长35米，高12.3.4米，宽2米</t>
  </si>
  <si>
    <t>改善280人出行交通条件</t>
  </si>
  <si>
    <t>吕家坪镇姚潭村</t>
  </si>
  <si>
    <t>3组新砌堡坎2处，长174米，高3.5米，宽1.2米</t>
  </si>
  <si>
    <t>解决280人出行便利和安全</t>
  </si>
  <si>
    <t>4组（枇杷坨）新砌堡坎6处，长195米，高4米，宽1米</t>
  </si>
  <si>
    <t>解决540人出行便利和安全</t>
  </si>
  <si>
    <t>吕家坪镇九曲湾村</t>
  </si>
  <si>
    <t>4组新砌堡坎长120米，高5米，宽1.3米</t>
  </si>
  <si>
    <t>吕家坪坪镇吕家坪村</t>
  </si>
  <si>
    <t>1.5组（鹅梨坳)新砌堡坎长160米，高2.8米，宽0.8米</t>
  </si>
  <si>
    <t>出城口新砌堡坎长 80 米，高 3.5米，宽1  米</t>
  </si>
  <si>
    <t>改善140人出行交通条件</t>
  </si>
  <si>
    <t>1组长30米，宽1.5米，高7米</t>
  </si>
  <si>
    <t>改善258人出行交通条件</t>
  </si>
  <si>
    <t>道路改造及护栏</t>
  </si>
  <si>
    <t>道路改造及护栏长200m*宽2m</t>
  </si>
  <si>
    <t>解决300多人出行便利和安全</t>
  </si>
  <si>
    <t>道路改造及硬化（姚桐公路）</t>
  </si>
  <si>
    <t>吕家坪镇姚潭村桐木村</t>
  </si>
  <si>
    <t xml:space="preserve">长1500m*宽3.5m*厚0.2m </t>
  </si>
  <si>
    <t>改善145人出行交通条件</t>
  </si>
  <si>
    <t>道路及广场硬化</t>
  </si>
  <si>
    <t>锦和镇尚坪村</t>
  </si>
  <si>
    <t>4组娱乐场硬化：1900平方，厚度0.2米，道路硬化长90米，宽5米，厚0.2米</t>
  </si>
  <si>
    <t>解决600多人交通便利和活动</t>
  </si>
  <si>
    <t>道路提质改造</t>
  </si>
  <si>
    <t>吕家坪镇桐木村</t>
  </si>
  <si>
    <t>道路扩宽及硬化400米</t>
  </si>
  <si>
    <t>改善245人出行交通条件</t>
  </si>
  <si>
    <t>道路提质改造及堡坎</t>
  </si>
  <si>
    <t>1、2组道路扩宽1.5米，长600米及堡坎</t>
  </si>
  <si>
    <t>解决385人出行便利</t>
  </si>
  <si>
    <t>道路改造硬化长45米，宽5米，新砌堡坎长45米，高1.5米，宽1米，回填土方310方</t>
  </si>
  <si>
    <t>改善487人出行交通条件</t>
  </si>
  <si>
    <t>6组道路提高长120米，宽4米，高1.5米及硬化，新砌堡坎长20米，高4米，宽1.5米</t>
  </si>
  <si>
    <t>改善150人出行交通条件</t>
  </si>
  <si>
    <t>道路新建</t>
  </si>
  <si>
    <t>9组新建道路长5000米，宽5米</t>
  </si>
  <si>
    <t>改善430人出行交通条件</t>
  </si>
  <si>
    <t>隆家堡乡木架州村</t>
  </si>
  <si>
    <t>3组新建道路长4500米，宽5米</t>
  </si>
  <si>
    <t>改善510人出行交通条件</t>
  </si>
  <si>
    <t>兰里镇江坪村</t>
  </si>
  <si>
    <t>1-5组新建道路长3500米，宽5米</t>
  </si>
  <si>
    <t>改善270人出行交通条件</t>
  </si>
  <si>
    <t>兰里镇黄岩溪村</t>
  </si>
  <si>
    <t>10-16组新建道路长3500米，宽5米</t>
  </si>
  <si>
    <t>改善2350人出行交通条件</t>
  </si>
  <si>
    <t>1组新建产业道路长5000米，宽5米</t>
  </si>
  <si>
    <t>改善120人出行交通条件</t>
  </si>
  <si>
    <t>道路硬化</t>
  </si>
  <si>
    <t>8组长700米，宽3.5米，厚0.2米</t>
  </si>
  <si>
    <t>解决580人出行便利</t>
  </si>
  <si>
    <t>道路硬化长500米，宽4.5米，厚0.2米</t>
  </si>
  <si>
    <t>解决300多人的出行交通便利</t>
  </si>
  <si>
    <t>锦和镇西街社区</t>
  </si>
  <si>
    <t>8组道路硬化长780米，宽3.5米，厚0.2米</t>
  </si>
  <si>
    <t>解决180人的出行交通便利</t>
  </si>
  <si>
    <t>锦和镇河湾村</t>
  </si>
  <si>
    <t>2.3组硬化道路长780米，宽3.5米，厚0.2米</t>
  </si>
  <si>
    <t>解决410人的出行交通便利</t>
  </si>
  <si>
    <t>7组道路硬化长740米，宽3.5米，厚0.2米</t>
  </si>
  <si>
    <t>改善530人出行交通条件</t>
  </si>
  <si>
    <t>兰村乡垅田村</t>
  </si>
  <si>
    <t>2、3组道路硬化长530米，宽3.5米，厚0.2米</t>
  </si>
  <si>
    <t>改善470人出行交通条件</t>
  </si>
  <si>
    <t>高村镇漫水社区</t>
  </si>
  <si>
    <t>14组道路硬化长600米，宽3.5米，厚0.2米,3处涵洞修建</t>
  </si>
  <si>
    <t>改善360人出行交通条件</t>
  </si>
  <si>
    <t>高村镇胡家村</t>
  </si>
  <si>
    <t>4组道路硬化长530米，宽3.5米，厚0.2米</t>
  </si>
  <si>
    <t>改善256人出行交通条件</t>
  </si>
  <si>
    <t>高村镇大塘村</t>
  </si>
  <si>
    <t>道路硬化长700米，宽3.5米，厚0.2米</t>
  </si>
  <si>
    <t>改善680人出行交通条件</t>
  </si>
  <si>
    <t>兰里镇塘里村4组</t>
  </si>
  <si>
    <t>道路硬化长750米，宽3.5米，厚0.2米</t>
  </si>
  <si>
    <t>改善365人出行交通条件</t>
  </si>
  <si>
    <t>兰里镇塘里村</t>
  </si>
  <si>
    <t>800米*3.5米*0.2米</t>
  </si>
  <si>
    <t>改善482人出行交通条件</t>
  </si>
  <si>
    <t>吕家坪镇茶溪村</t>
  </si>
  <si>
    <t>长800M、宽3.5M、厚0.2M</t>
  </si>
  <si>
    <t>4组道路硬化长460米，宽3.5米，厚0.2米</t>
  </si>
  <si>
    <t>解决150人出行便利</t>
  </si>
  <si>
    <t>3.8组长800米，宽3.5米，厚0.2米</t>
  </si>
  <si>
    <t>解决620人出行便利</t>
  </si>
  <si>
    <t>（向九公路）道路硬化长750米，宽3.5米，厚0.2米</t>
  </si>
  <si>
    <t>解决542人出行便利</t>
  </si>
  <si>
    <t>5、6组道路硬化长600米，宽4.5米，厚0.2米</t>
  </si>
  <si>
    <t>解决760人出行便利</t>
  </si>
  <si>
    <t>1.2.3组道路硬化长520米，宽4.5米，厚0.2米</t>
  </si>
  <si>
    <t>吕家坪镇太平溪村</t>
  </si>
  <si>
    <t>7组道路硬化长720米，宽3.5米，厚0.2米</t>
  </si>
  <si>
    <t>改善172人出行交通条件</t>
  </si>
  <si>
    <t>吕家坪镇山跃村</t>
  </si>
  <si>
    <t>3、4、5、6、7组道路硬化长620米，宽3米，厚0.2米</t>
  </si>
  <si>
    <t>改善194人出行交通条件</t>
  </si>
  <si>
    <t>5、6组道路硬化长700米，宽3.5米，厚0.2米</t>
  </si>
  <si>
    <t>改善186人出行交通条件</t>
  </si>
  <si>
    <t>道路硬化长320米，宽3.5米，厚0.2米</t>
  </si>
  <si>
    <t>改善450人出行交通条件</t>
  </si>
  <si>
    <t>(入城口）道路硬化长600米，宽4.5米，厚0.2米</t>
  </si>
  <si>
    <t>改善965人出行交通条件</t>
  </si>
  <si>
    <t>道路硬化长385米，宽3.5米，厚0.2米</t>
  </si>
  <si>
    <t>改善110人出行交通条件</t>
  </si>
  <si>
    <t>黄桑乡湖池村</t>
  </si>
  <si>
    <t>长400米、宽3.5米、厚0.2米</t>
  </si>
  <si>
    <t>改善650人出行交通条件</t>
  </si>
  <si>
    <t>黄桑乡黄桑社区</t>
  </si>
  <si>
    <t>改善580人出行交通条件</t>
  </si>
  <si>
    <t>道路硬化长560米，宽4.5米，厚0.2米</t>
  </si>
  <si>
    <t>解决860人出行便利</t>
  </si>
  <si>
    <t>560米*3.5米*0.2米</t>
  </si>
  <si>
    <t>改善180人出行交通条件</t>
  </si>
  <si>
    <t>道路硬化、堡坎及新建桥梁</t>
  </si>
  <si>
    <t>高村镇通溪村</t>
  </si>
  <si>
    <t>8、9组道路硬化长400米，宽3.5米，厚0.2米，新砌堡坎3处，长100米，新修便桥一座</t>
  </si>
  <si>
    <t>改善820人出行交通条件</t>
  </si>
  <si>
    <t>道路硬化及堡坎</t>
  </si>
  <si>
    <t>尧市镇现合村</t>
  </si>
  <si>
    <t>1组道路硬化长260米，宽3.5米，厚0.2米，堡坎80米</t>
  </si>
  <si>
    <t>解决285人出行便利</t>
  </si>
  <si>
    <t>高村镇绿溪口村</t>
  </si>
  <si>
    <t>4组道路硬化长650米，宽3.5米，厚0.2米，新砌堡坎3长15米，高2米，宽1米</t>
  </si>
  <si>
    <t>改善294人出行交通条件</t>
  </si>
  <si>
    <t>1组道路硬化长300米，宽3.5米，厚0.2米，新砌堡坎长50米，高4米，宽2米</t>
  </si>
  <si>
    <t>解决600人出行便利</t>
  </si>
  <si>
    <t>道路硬化及便桥</t>
  </si>
  <si>
    <t>大桥江乡豪侠坪村</t>
  </si>
  <si>
    <t>12组道路硬化长400米，宽3.5米，厚0.2米，便桥一座</t>
  </si>
  <si>
    <t>8组道路硬化长720米，宽3.5米，厚0.2米，便桥38米</t>
  </si>
  <si>
    <t>新建道路</t>
  </si>
  <si>
    <t>文昌阁乡文昌新村9-12组</t>
  </si>
  <si>
    <t>新建道路长5000米，宽5米</t>
  </si>
  <si>
    <t>解决470人出行便利</t>
  </si>
  <si>
    <t>锦和镇鱼尾村</t>
  </si>
  <si>
    <t>2、5、6组新建道路长5000米，宽5米</t>
  </si>
  <si>
    <t>解决410人的生产出行交通便利</t>
  </si>
  <si>
    <t>1、2、3组新建道路长5000米，宽5米</t>
  </si>
  <si>
    <t>解决330人的出行交通便利</t>
  </si>
  <si>
    <t>1组新建道路长5000米，宽5米</t>
  </si>
  <si>
    <t>解决220人的出行交通便利</t>
  </si>
  <si>
    <t>3、4、5组新建道路长5000米，宽5米</t>
  </si>
  <si>
    <t>解决527人的出行交通便利</t>
  </si>
  <si>
    <t>锦和镇东街社区</t>
  </si>
  <si>
    <t>桐油坡1、2、3组新建道路长5000米，宽5米</t>
  </si>
  <si>
    <t>大桥江乡西冲湾村</t>
  </si>
  <si>
    <t>1、2组新建道路长5000米，宽5米</t>
  </si>
  <si>
    <t>改善290人出行交通条件</t>
  </si>
  <si>
    <t>大桥江乡大桥江村11组</t>
  </si>
  <si>
    <t>改善370人出行交通条件</t>
  </si>
  <si>
    <t>2组新建道路长3000米，宽5米</t>
  </si>
  <si>
    <t>(老冲-麻羊喇）新建道路长5000米，宽5米</t>
  </si>
  <si>
    <t>解决350人的出行交通困难</t>
  </si>
  <si>
    <t>高村镇镇富田坳村</t>
  </si>
  <si>
    <t>新建道路长4500米，宽5米</t>
  </si>
  <si>
    <t>解决280人的出行交通困难</t>
  </si>
  <si>
    <t>11-13组新建道路长3600米，宽5米</t>
  </si>
  <si>
    <t>解决410人的出行交通困难</t>
  </si>
  <si>
    <t>兰里镇镇栎木村</t>
  </si>
  <si>
    <t>3组新建道路长4000米，宽5米</t>
  </si>
  <si>
    <t>改善250人出行交通条件</t>
  </si>
  <si>
    <t>兰里镇兰生村</t>
  </si>
  <si>
    <t>4、5组新建道路长3500米，宽5米</t>
  </si>
  <si>
    <t>改善492人出行交通条件</t>
  </si>
  <si>
    <t>5组新建道路长3500米，宽5米</t>
  </si>
  <si>
    <t>解决780人出行便利</t>
  </si>
  <si>
    <t>5组新建道路长3600米，宽5米</t>
  </si>
  <si>
    <t>解决350人出行便利</t>
  </si>
  <si>
    <t>新建道路、堡坎及桥梁</t>
  </si>
  <si>
    <t>14、16组新建道路长300米，宽5米</t>
  </si>
  <si>
    <t>解决290人出行便利</t>
  </si>
  <si>
    <t>新修道路</t>
  </si>
  <si>
    <t>新修道路长3000米，宽5米</t>
  </si>
  <si>
    <t>3组（八义田)新建道路长3500米，宽5米</t>
  </si>
  <si>
    <t>改善263人出行交通条件</t>
  </si>
  <si>
    <t>新修道路及硬化</t>
  </si>
  <si>
    <t>锦和镇碰溪村5组</t>
  </si>
  <si>
    <t>新建长2000米，宽5米，硬化300米，堡坎60米</t>
  </si>
  <si>
    <t>解决100多人的出行交通便利</t>
  </si>
  <si>
    <t>1、10组机耕道建设</t>
  </si>
  <si>
    <t>舒家村乡狮子湾村</t>
  </si>
  <si>
    <t>长5000M、宽5M</t>
  </si>
  <si>
    <t>1组新建机耕道</t>
  </si>
  <si>
    <t>文昌阁乡罗家冲村</t>
  </si>
  <si>
    <t>改善120人生产生活交通条件</t>
  </si>
  <si>
    <t>11组公路空板堡坎</t>
  </si>
  <si>
    <t>长60m*3m*高3.5m</t>
  </si>
  <si>
    <t>保障215人的交通安全</t>
  </si>
  <si>
    <t>11组公路硬化</t>
  </si>
  <si>
    <t>江口墟镇齐天坪村</t>
  </si>
  <si>
    <t>长400米、宽3.5米、厚20公分</t>
  </si>
  <si>
    <t>12组公路保坎</t>
  </si>
  <si>
    <t>长20米、高12米、宽1.2米</t>
  </si>
  <si>
    <t>解决134人的交通便利</t>
  </si>
  <si>
    <t>12组新建公路</t>
  </si>
  <si>
    <t>14组新建公路</t>
  </si>
  <si>
    <t>长3600米，宽5米</t>
  </si>
  <si>
    <t>改善151人出行交通条件</t>
  </si>
  <si>
    <t>2.4.5组公路保砍</t>
  </si>
  <si>
    <t>板栗树乡大辽村</t>
  </si>
  <si>
    <t>长40米、高3米、宽1米</t>
  </si>
  <si>
    <t>2组公路硬化</t>
  </si>
  <si>
    <t>4组公路保坎及桥梁</t>
  </si>
  <si>
    <t>长20米、宽3.5米、高4米</t>
  </si>
  <si>
    <t>改善1200人人出行交通条件</t>
  </si>
  <si>
    <t>5组公路硬化</t>
  </si>
  <si>
    <t>高村镇竿子溪村</t>
  </si>
  <si>
    <t>长600米、宽3.5米、宽0.2米</t>
  </si>
  <si>
    <t>改善731人出行交通条件</t>
  </si>
  <si>
    <t>5组新建公路硬化</t>
  </si>
  <si>
    <t>长600米、宽3.5米、厚0.2米</t>
  </si>
  <si>
    <t>改善560人出行交通条件</t>
  </si>
  <si>
    <t>公路空板堡坎</t>
  </si>
  <si>
    <t>长38m*宽2.6m*高3.5m</t>
  </si>
  <si>
    <t>改善620人出行交通条件</t>
  </si>
  <si>
    <t>1、2组张公坡组道硬化</t>
  </si>
  <si>
    <t>改善1480人人出行交通条件</t>
  </si>
  <si>
    <t>11组组道硬化</t>
  </si>
  <si>
    <t>长500米、宽4.5米、厚0.2米</t>
  </si>
  <si>
    <t>改善168人出行交通条件</t>
  </si>
  <si>
    <t>1组组道硬化</t>
  </si>
  <si>
    <t>2组组道硬化</t>
  </si>
  <si>
    <t>长500M、宽3.5M、厚0.2M</t>
  </si>
  <si>
    <t>2组组道硬化及排水沟</t>
  </si>
  <si>
    <t>尧市镇卜罗坪村</t>
  </si>
  <si>
    <t>道路长200米宽3米，排水沟长200米宽0.5米</t>
  </si>
  <si>
    <t>解决360人的交通便利</t>
  </si>
  <si>
    <t>3-5组新建组道</t>
  </si>
  <si>
    <t>长3000米，宽5米</t>
  </si>
  <si>
    <t>改善192人生产出行交通条件</t>
  </si>
  <si>
    <t>4组新修组道</t>
  </si>
  <si>
    <t>长4000米、宽5米</t>
  </si>
  <si>
    <t>5组组道硬化</t>
  </si>
  <si>
    <t>长430米、宽3.5米、厚0.2米</t>
  </si>
  <si>
    <t>改善345人出行交通条件</t>
  </si>
  <si>
    <t>7、12组组道硬化</t>
  </si>
  <si>
    <t>长800米、宽3.5米、厚0.2米</t>
  </si>
  <si>
    <t>改善890人人出行交通条件</t>
  </si>
  <si>
    <t>7组新建组道</t>
  </si>
  <si>
    <t>兰里镇青山村</t>
  </si>
  <si>
    <t>长5公里、宽5米</t>
  </si>
  <si>
    <t>三角坪组道硬化</t>
  </si>
  <si>
    <t>改善780人出行交通条件</t>
  </si>
  <si>
    <t>新建组道</t>
  </si>
  <si>
    <t>长4公里、宽5米</t>
  </si>
  <si>
    <t>宽5.5米、长4000米</t>
  </si>
  <si>
    <t>黄桑乡军田村</t>
  </si>
  <si>
    <t>黄桑乡岩湾村</t>
  </si>
  <si>
    <t>宽5.5米、长2000米</t>
  </si>
  <si>
    <t>4.5组新建产业园便道</t>
  </si>
  <si>
    <t>长4.2公里、宽5米</t>
  </si>
  <si>
    <t>改善310人生产出行交通条件</t>
  </si>
  <si>
    <t>10-12组新建生产道</t>
  </si>
  <si>
    <t>解决165人的交通便利</t>
  </si>
  <si>
    <t>入户道路硬化</t>
  </si>
  <si>
    <t>文昌阁乡</t>
  </si>
  <si>
    <t>文昌新村入户硬化长120米，宽1.2米，厚0.1米，文西新村长1400米，宽1.2米，厚0.1米</t>
  </si>
  <si>
    <t>解决300人出行便利</t>
  </si>
  <si>
    <t>入户道路硬化长437米，宽3.5米，厚0.2米</t>
  </si>
  <si>
    <t>入户道路硬化长1940米，宽1.2米，厚0.1米</t>
  </si>
  <si>
    <t>改善350人出行交通条件</t>
  </si>
  <si>
    <t>入户道路硬化长968米，宽1.2米，厚0.1米</t>
  </si>
  <si>
    <t>3、5、6、7组入户道路硬化长400米，宽1.2米，厚0.1米</t>
  </si>
  <si>
    <t>改善105人出行交通条件</t>
  </si>
  <si>
    <t>1组保坎建设</t>
  </si>
  <si>
    <t>修建长32米、宽2米、高7米</t>
  </si>
  <si>
    <t>解决368人的交通便利</t>
  </si>
  <si>
    <t>5组保坎</t>
  </si>
  <si>
    <t>长35米、高8米、宽1.5米</t>
  </si>
  <si>
    <t>2组新建便桥</t>
  </si>
  <si>
    <t>江口墟镇陈家湾村</t>
  </si>
  <si>
    <t>长8米、宽5米、高3.5米</t>
  </si>
  <si>
    <t>4、5组新建桥梁</t>
  </si>
  <si>
    <t>长7m*宽5m*高3.5m</t>
  </si>
  <si>
    <t>新建桥梁</t>
  </si>
  <si>
    <t>文昌阁乡黄土坡村</t>
  </si>
  <si>
    <t>新建桥梁一座</t>
  </si>
  <si>
    <t>解决450人出行便利</t>
  </si>
  <si>
    <t>新建桥梁2座</t>
  </si>
  <si>
    <t>兰村乡龙盘村</t>
  </si>
  <si>
    <t>各长6米、宽5米</t>
  </si>
  <si>
    <t>新建桥梁及堡坎</t>
  </si>
  <si>
    <t>桥梁跨长10米宽5米，堡坎长32米高5米</t>
  </si>
  <si>
    <t>人饮工程</t>
  </si>
  <si>
    <t>新建蓄2个水池，1个泵房，引水入户</t>
  </si>
  <si>
    <t>解决198人生活用水困难</t>
  </si>
  <si>
    <t>新建蓄水池2个：长4米宽4米高2米，引水入户</t>
  </si>
  <si>
    <t>解决218人生活用水困难</t>
  </si>
  <si>
    <t>新建水坝1座：长50米高6米宽2米，四周及坝底防渗</t>
  </si>
  <si>
    <t>解决620人生活用水困难</t>
  </si>
  <si>
    <t>古井维修</t>
  </si>
  <si>
    <t>郭公坪镇米沙村</t>
  </si>
  <si>
    <t>油鱼垅古井维修</t>
  </si>
  <si>
    <t>改善500人人饮条件</t>
  </si>
  <si>
    <t>米沙坪古井维修</t>
  </si>
  <si>
    <t>改善370人人饮条件</t>
  </si>
  <si>
    <t>古井维修及新建停车场</t>
  </si>
  <si>
    <t>吕家坪镇桐木村2、3组</t>
  </si>
  <si>
    <t>古井维修，新建停车场120m2</t>
  </si>
  <si>
    <t>改善670人人饮和交通便利</t>
  </si>
  <si>
    <t>1.2组渠道建设</t>
  </si>
  <si>
    <t>长1600米、宽0.3米、高0.3米</t>
  </si>
  <si>
    <t>解决289亩良田灌溉</t>
  </si>
  <si>
    <t>1.7组新建渠道</t>
  </si>
  <si>
    <t>板栗树乡武岩村</t>
  </si>
  <si>
    <t>长2000米、高0.3米、宽0.3米</t>
  </si>
  <si>
    <t>解决300亩良田灌溉</t>
  </si>
  <si>
    <t>7组渠道建设</t>
  </si>
  <si>
    <t>文昌阁乡西皮溪村</t>
  </si>
  <si>
    <t>长2000米、宽0.3米、高0.3米</t>
  </si>
  <si>
    <t>解决120多亩良田水灌</t>
  </si>
  <si>
    <t>7组新建渠道</t>
  </si>
  <si>
    <t>江口墟镇牙溪村</t>
  </si>
  <si>
    <t>长1000米、宽0.3米、高0.3米</t>
  </si>
  <si>
    <t>马路破渠道硬化</t>
  </si>
  <si>
    <t>改善143人出行交通条件</t>
  </si>
  <si>
    <t>山塘维修及新建渠道</t>
  </si>
  <si>
    <t>5组山塘维修及新建渠道长380米，宽0.3米，高0.3米</t>
  </si>
  <si>
    <t>解决200多亩良田水灌</t>
  </si>
  <si>
    <t>新建滚水坝及渠道</t>
  </si>
  <si>
    <t>4组新建水坝长25米，高2米，底宽9米，顶宽3米，渠道长260米宽0.3米高0.3米，堡坎长80米，高1.5米，宽0.8米，道路20米，宽2米</t>
  </si>
  <si>
    <t>解决100多亩良田水灌和250人生产出行便利</t>
  </si>
  <si>
    <t>新建渠道</t>
  </si>
  <si>
    <t>1组新建渠道600米，宽1米，高1米，厚0.25米</t>
  </si>
  <si>
    <t>解决410多亩良田水灌</t>
  </si>
  <si>
    <t>新建水坝及渠道</t>
  </si>
  <si>
    <t>尧市镇大禾塘村</t>
  </si>
  <si>
    <t>1、4、9组新建水坝长15米，高3米，宽5米，渠道长1300米宽0.3米高0.3米</t>
  </si>
  <si>
    <t>解决200多亩良田水灌和300人生产出行便利</t>
  </si>
  <si>
    <t>新建排水沟</t>
  </si>
  <si>
    <t>锦和镇黄家团村2组</t>
  </si>
  <si>
    <t>新建排水沟长500米，宽1米，高1米，厚0.25米</t>
  </si>
  <si>
    <t>解决380亩良田水灌</t>
  </si>
  <si>
    <t>舒家村乡丁家村</t>
  </si>
  <si>
    <t>4、5组新建排水沟长520米，宽0.8米，高0.8米，厚0.2米</t>
  </si>
  <si>
    <t>解决300多亩良田水灌</t>
  </si>
  <si>
    <t>2、3组新建排水沟长650米，宽0.8米，高0.8米，厚0.2米</t>
  </si>
  <si>
    <t>解决130多亩良田水灌</t>
  </si>
  <si>
    <t>11组新建排水沟长650米，宽0.8米，高0.8米，厚0.2米</t>
  </si>
  <si>
    <t>解决96多亩良田水灌</t>
  </si>
  <si>
    <t>2组新建排水沟长650米，宽0.8米，高0.8米，厚0.2米</t>
  </si>
  <si>
    <t>解决240多亩良田水灌</t>
  </si>
  <si>
    <t>9、10组新建排水沟长580米，宽1米，高1米，厚0.25米</t>
  </si>
  <si>
    <t>解决173多亩良田水灌</t>
  </si>
  <si>
    <t>5、6、7组新建排水沟长620米，宽1米，高1米，厚0.25米</t>
  </si>
  <si>
    <t>解决185多亩良田水灌</t>
  </si>
  <si>
    <t>1、2、4、5、8组新建渠道长510米，宽1米，高1米，厚0.25米</t>
  </si>
  <si>
    <t>解决110多亩良田水灌</t>
  </si>
  <si>
    <t>新建排水沟长670米，宽0.8米，高0.8米，厚0.2米</t>
  </si>
  <si>
    <t>解决140多亩良田水灌</t>
  </si>
  <si>
    <t>5组山塘维修</t>
  </si>
  <si>
    <t>谭家寨乡梅场村</t>
  </si>
  <si>
    <t>长50m*宽3.5m*高3m</t>
  </si>
  <si>
    <t>解决180亩良田灌溉</t>
  </si>
  <si>
    <t>山塘维修</t>
  </si>
  <si>
    <t>原4组提高坝体与加固，重建底涵卧管及溢洪道等</t>
  </si>
  <si>
    <t>解决4.5组400多亩良田水灌</t>
  </si>
  <si>
    <t>4组（野猫眼）坝体长40米，宽4米，高5米</t>
  </si>
  <si>
    <t>解决80多亩良田水灌</t>
  </si>
  <si>
    <t>坝体长60米，宽5米，高8米</t>
  </si>
  <si>
    <t>解决100多亩良田水灌</t>
  </si>
  <si>
    <t>山塘维修加固</t>
  </si>
  <si>
    <t>板栗树乡板栗树村</t>
  </si>
  <si>
    <t>坝体加固，重建底涵卧管及溢洪道等</t>
  </si>
  <si>
    <t>2.4.10.11.3组新建防洪堤修建</t>
  </si>
  <si>
    <t>长200米、高2米、宽0.7米</t>
  </si>
  <si>
    <t>新建防洪提</t>
  </si>
  <si>
    <t>尧市镇小江村1组</t>
  </si>
  <si>
    <t>新建防洪提长110米，高5米，宽1.2米</t>
  </si>
  <si>
    <t>改善300人人出行安全和良田保护</t>
  </si>
  <si>
    <t>尧市镇马山潭村3组</t>
  </si>
  <si>
    <t>新建防洪提长200米，高3米，宽1米</t>
  </si>
  <si>
    <t>改善265人出行安全和良田保护</t>
  </si>
  <si>
    <t>沙桐湾溪新建防洪提长480米，高1.8米，宽0.8米</t>
  </si>
  <si>
    <t>改善150人人出行安全和良田保护</t>
  </si>
  <si>
    <t>新建溪坝</t>
  </si>
  <si>
    <t>锦和镇十八岩村</t>
  </si>
  <si>
    <t>长280米，高3米，宽0.8米</t>
  </si>
  <si>
    <t>保护沿线农田安全，受益人口500人</t>
  </si>
  <si>
    <t>新建水坝</t>
  </si>
  <si>
    <t>下坪3组新建水坝长25米，高3米，底宽5米，顶宽2.4</t>
  </si>
  <si>
    <t>解决70多亩良田水灌和150人生产出行便利</t>
  </si>
  <si>
    <t>群众文化广场硬化</t>
  </si>
  <si>
    <t>保坎及操坪硬化1500m2</t>
  </si>
  <si>
    <t>解决1500多人活动场所</t>
  </si>
  <si>
    <t xml:space="preserve">和平溪乡大坡村          </t>
  </si>
  <si>
    <t>（原大木村1.2.3组）操坪硬化2000m2</t>
  </si>
  <si>
    <t>解决1000多人活动场所</t>
  </si>
  <si>
    <t>操坪硬化950m2</t>
  </si>
  <si>
    <t>解决800多人活动场所</t>
  </si>
  <si>
    <t>操坪硬化1200m2</t>
  </si>
  <si>
    <t>1.操坪硬化1200m2，2.围墙160m*2.2m，3.围栏长110m*2m</t>
  </si>
  <si>
    <t>堡坎</t>
  </si>
  <si>
    <t>吕家坪镇茶溪村村部</t>
  </si>
  <si>
    <t>新砌堡坎长80米，高10米，宽2米</t>
  </si>
  <si>
    <t>改善153人出行交通条件</t>
  </si>
  <si>
    <t>产业园施药网管工程</t>
  </si>
  <si>
    <t>五村联创产业园施药网管工程</t>
  </si>
  <si>
    <t>解决1000多亩产业施药困难</t>
  </si>
  <si>
    <t>低洼填方</t>
  </si>
  <si>
    <t>和平溪乡大溪村4组</t>
  </si>
  <si>
    <t>长204米，高 2.3 米，宽10米</t>
  </si>
  <si>
    <t>改善357人出行交通条件</t>
  </si>
  <si>
    <t>人行道硬化</t>
  </si>
  <si>
    <t>人行道硬化长1200米，宽3米，厚0.15米，铺设下水管道</t>
  </si>
  <si>
    <t>改善890人出行交通条件</t>
  </si>
  <si>
    <t>新建码头</t>
  </si>
  <si>
    <t>兰里镇锦江村3、9组</t>
  </si>
  <si>
    <t>新建码头2座</t>
  </si>
  <si>
    <t>改善350人生活条件</t>
  </si>
  <si>
    <t>新建码头及堡坎</t>
  </si>
  <si>
    <t>锦和镇官庄村</t>
  </si>
  <si>
    <t>新建生活码头长30米，宽15米，高2.5米，堡坎长60米，高1.5米，宽0.5米，道路硬化长40米，宽3.5米，厚0.2米</t>
  </si>
  <si>
    <t>解决985人的生活便利</t>
  </si>
  <si>
    <t>大学生村官创业园国家级现代农业科技展示基地综合培训中心建设</t>
  </si>
  <si>
    <t>综合培训大楼室内外装修2000m²</t>
  </si>
  <si>
    <t>该项目建成可直接提供村民就业50人，为村集体经济年创收100万元左右，并且提供公益性岗位23个</t>
  </si>
  <si>
    <t>基地+就业</t>
  </si>
  <si>
    <t>郭公坪镇长寿谷村产业路新建</t>
  </si>
  <si>
    <t>农业农村局</t>
  </si>
  <si>
    <t>1.腊谷坪火马冲水渠改扩建长150米，宽40公分，高40公分，2.野鸡坪至八角寨机耕道新建3000m宽5m，3.溪口防洪堤新建120米，高3.5米，宽1.2米</t>
  </si>
  <si>
    <t>解决207户721名贫困群众生产出行问题</t>
  </si>
  <si>
    <t>2020年入库调到2021</t>
  </si>
  <si>
    <t>郭公坪镇喇叭溪村产业配套设施建设</t>
  </si>
  <si>
    <t>郭公坪村喇叭溪村</t>
  </si>
  <si>
    <t>铁门栓中心湾渠道维修长3000m,挡土墙600*5m,渠道硬化长200m（30*30），渠道加固维修200m（30*30）。</t>
  </si>
  <si>
    <t>解决83户262名贫困群众生产出行问题</t>
  </si>
  <si>
    <t>郭公坪镇川岩坪村渠道维修</t>
  </si>
  <si>
    <t>郭公坪川岩坪村</t>
  </si>
  <si>
    <t>3.11组洞湾渠道维修长2000m。</t>
  </si>
  <si>
    <t>解决105户407名贫困群众生产出行问题</t>
  </si>
  <si>
    <t>和平溪乡珠宝寨村产业配套设施建设</t>
  </si>
  <si>
    <t>和平溪乡珠宝寨村</t>
  </si>
  <si>
    <t>11组山塘塘坝加固维修(5万），1组机耕道新建新建长1500m宽4.5m，7组山塘维修，塘坝长30米，宽5米，高7米，爷坟坳背上至岩斗产业园硬化700*3.5m</t>
  </si>
  <si>
    <t>解决89户331名贫困群众生产出行问题</t>
  </si>
  <si>
    <t>和平溪乡株木村产业配套设施建设</t>
  </si>
  <si>
    <t>和平溪乡株木村</t>
  </si>
  <si>
    <t>5组水口山山塘大坝加固，黄泥田山塘清淤及500m渠道维修硬化</t>
  </si>
  <si>
    <t>解决89户330名贫困群众生产出行问题</t>
  </si>
  <si>
    <t>尧市镇桥冲村产业路新建</t>
  </si>
  <si>
    <t>10组产业路新建2000m（半坡至大坳田1500m，半坡至土沟田500m）</t>
  </si>
  <si>
    <t>解决191户668名贫困群众生产出行问题</t>
  </si>
  <si>
    <t>高村镇通灵溪村产业路新建</t>
  </si>
  <si>
    <t>6组小垅溪机耕道新建3000m。</t>
  </si>
  <si>
    <t>解决14户47名贫困群众生产出行问题</t>
  </si>
  <si>
    <t>高村镇大溪桥村产业配套设施</t>
  </si>
  <si>
    <t>铁路边险情处理(防撞墙长50米，挡土墙18米）</t>
  </si>
  <si>
    <t>解决25户77名贫困群众生产出行问题</t>
  </si>
  <si>
    <t>谭家寨乡乌林溪村产业路新建</t>
  </si>
  <si>
    <t>谭家寨乡乌林溪村</t>
  </si>
  <si>
    <t>3至2.7.8产业园路新建3500m。</t>
  </si>
  <si>
    <t>解决62户201名贫困群众生产出行问题</t>
  </si>
  <si>
    <t>江口墟镇江口社区产业配套设施建设</t>
  </si>
  <si>
    <t>江口社区11组小牙溪产业机耕道2.5km(路面宽4m)</t>
  </si>
  <si>
    <t>改善生产条件，降低生产成本，收益农户70  户，230人</t>
  </si>
  <si>
    <t>江口墟镇陈家湾村产业配套设施建设</t>
  </si>
  <si>
    <t>陈家湾村10、11组张家垅新建过垅坝1座长32m；新建猫树湾生产道1.5km(路面宽4m)</t>
  </si>
  <si>
    <t>改善生产条件，降低生产成本，收益农户130  户，350人</t>
  </si>
  <si>
    <t>江口墟镇骆子村产业配套设施建设</t>
  </si>
  <si>
    <t>江口墟镇骆子村</t>
  </si>
  <si>
    <t>骆子村龙船庙新建过垅坝长45m；新建生产道路0.392km(其中挖岩山72m)(路面宽5m)；挡土墙长65m，高7m。</t>
  </si>
  <si>
    <t xml:space="preserve">改善生产条件，降低生产成本，收益农户70  户，230人
</t>
  </si>
  <si>
    <t>兰里镇岩寨村产业配套设施建设</t>
  </si>
  <si>
    <t>兰里镇岩寨村</t>
  </si>
  <si>
    <t>岩寨村机耕道7km(路面宽4m)｛其中1组公路至青山坑1500m；2组公路至冷风坳2000m；5组公路至谭家冲1500m；10组村部至老利冲2000m｝；岩寨村机耕道挡土墙(高6m)长20m。</t>
  </si>
  <si>
    <t>改善生产条件，降低生产成本，收益农户367 户，2169人</t>
  </si>
  <si>
    <t>兰里镇黄岩溪村产业配套设施建设</t>
  </si>
  <si>
    <t>黄岩溪村余山冲至田塘新建产业机耕道3km(路面宽4m)</t>
  </si>
  <si>
    <t>改善生产条件，降低生产成本，收益农户65  户，210人</t>
  </si>
  <si>
    <t>兰里镇兰生村产业配套设施建设</t>
  </si>
  <si>
    <t>兰生村5组院子至桃树坪新建生产道路2.5km(路面宽4m)</t>
  </si>
  <si>
    <t>改善生产条件，降低生产成本，收益农户62  户，193人</t>
  </si>
  <si>
    <t>高村镇通灵溪村产业配套设施项目</t>
  </si>
  <si>
    <t>通灵溪村3组机耕道1.5km(路面宽4m)。</t>
  </si>
  <si>
    <t xml:space="preserve">改善生产条件，降低生产成本，收益农户46  户，126人
</t>
  </si>
  <si>
    <t>高村镇兴隆湾村产业配套设施项目</t>
  </si>
  <si>
    <t>兴隆湾村机耕道3.3km(路面宽4m){其中哭雀垴产业机耕道1.2km；大路坡下1.3km；东寨坳机耕道0.8km}。</t>
  </si>
  <si>
    <t>改善生产条件，降低生产成本，收益农户43  户122人</t>
  </si>
  <si>
    <t>兰村乡岩山岔村产业配套设施项目</t>
  </si>
  <si>
    <t>兰村乡岩山岔村3、8组机耕道4km(路面宽4m)</t>
  </si>
  <si>
    <t>改善生产条件，降低生产成本，收益农户40 户，141人</t>
  </si>
  <si>
    <t>兰村乡垅田村产业配套设施项目</t>
  </si>
  <si>
    <t>垅田村挡土墙2处(1＃挡土墙长9m、2＃挡土墙长12m)。</t>
  </si>
  <si>
    <t>改善生产条件，降低生产成本，收益农户16  户48人</t>
  </si>
  <si>
    <t>隆家堡乡步云坪村产业配套设施项目</t>
  </si>
  <si>
    <t>隆家堡乡步云坪村机耕道3km(路面宽4m){其中野鸡冲至深田湾1.5km;洪水溪至泥形地1.5km}。</t>
  </si>
  <si>
    <t>文昌阁乡皮林村产业配套设施项目</t>
  </si>
  <si>
    <t>文昌阁乡皮林村</t>
  </si>
  <si>
    <t>文昌阁乡皮林村1组栗山冲至张禾冲机耕道2km(路面宽4m)。</t>
  </si>
  <si>
    <t>改善生产条件，降低生产成本，收益农户66 户，183人</t>
  </si>
  <si>
    <t>文昌阁乡黄土坡村产业配套设施项目</t>
  </si>
  <si>
    <t>黄土坡村2组田家垅至猪古冲新建机耕道2km(路面宽4m)。</t>
  </si>
  <si>
    <t>文昌阁乡文昌新村产业配套设施项目</t>
  </si>
  <si>
    <t>文昌新村东字号田畈(填方)1km；过溪桥1座(长5.4m，桥宽5m)。</t>
  </si>
  <si>
    <t>改善生产条件，降低生产成本，收益农户55  户，163人</t>
  </si>
  <si>
    <t>舒家村乡红冬潭村产业配套设施项目</t>
  </si>
  <si>
    <t>舒家村乡红冬潭村机耕道2.0km(路面宽4.0m){其中10组国林屋至田子湾至脑羊山1.5km；9组丛树坡500m}。</t>
  </si>
  <si>
    <t>改善生产条件，降低生产成本，收益农户66 户，194人</t>
  </si>
  <si>
    <t>舒家村乡狮子湾村产业配套设施项目</t>
  </si>
  <si>
    <t>狮子湾村新建机耕道4.5km(路面宽4.0m){其中老井冲11组-12组1.5km；2、3、4组狮子湾大桥至龙家3km}。</t>
  </si>
  <si>
    <t>改善生产条件，降低生产成本，收益农户75  户，249人</t>
  </si>
  <si>
    <t>谭家寨乡弄里村产业配套设施项目</t>
  </si>
  <si>
    <t>谭家寨乡弄里村周冲盖至紫地坪盖机耕道1.5km(路面宽4m)。</t>
  </si>
  <si>
    <t>改善生产条件，降低生产成本，收益农户25 户，68人</t>
  </si>
  <si>
    <t>锦和镇东街社区梁家村产业配套设施项目</t>
  </si>
  <si>
    <t>锦和镇东街社区梁家村新建机耕道0.8km(路面宽4m)。</t>
  </si>
  <si>
    <t>改善生产条件，降低生产成本，收益农户32户88人</t>
  </si>
  <si>
    <t>锦和镇岩口山村产业配套设施项目</t>
  </si>
  <si>
    <t>岩口山村3组倍岑岭至坳上机耕道2km(路面宽4m)。</t>
  </si>
  <si>
    <t>改善生产条件，降低生产成本，收益农户55 户，164人</t>
  </si>
  <si>
    <t>锦和镇长潭村产业配套设施项目</t>
  </si>
  <si>
    <t>长潭村新建机耕道1.1km(路面宽4m)｛前800m原宽度1.5m需加宽2.5m，平均高度0.8m；后300m填土高度1m｝，渠道维1km(0.4×0.4m)。</t>
  </si>
  <si>
    <t>改善生产条件，降低生产成本，收益农户40户123人</t>
  </si>
  <si>
    <t>锦和镇大湾村产业配套设施项目</t>
  </si>
  <si>
    <t>锦和镇大湾村</t>
  </si>
  <si>
    <t>大湾村过溪桥2座(长6.4m、宽5m){其中西冲山过溪桥1座；三叉坪过溪桥1座}。</t>
  </si>
  <si>
    <t>改善生产条件，降低生产成本，收益农户28 户，65人</t>
  </si>
  <si>
    <t>郭公坪镇双竹坡村产业配套设施项目</t>
  </si>
  <si>
    <t>郭公坪镇双竹坡村</t>
  </si>
  <si>
    <t>郭公坪镇双竹坡村3组破岩畈上机耕道2.5km(路面宽4m)。</t>
  </si>
  <si>
    <t>郭公坪镇岩大门村产业配套设施项目</t>
  </si>
  <si>
    <t>岩大门村流沙溪垅田挡土墙1处(长90m)。</t>
  </si>
  <si>
    <t>改善生产条件，降低生产成本，收益农户18户，42人</t>
  </si>
  <si>
    <t>石羊哨乡李家村产业配套设施项目</t>
  </si>
  <si>
    <t>石羊哨乡李家村1组来子湾机耕道1.5km(路面宽4m)。</t>
  </si>
  <si>
    <t>改善农业生产条件，降低生产成本，受益农户18户68人</t>
  </si>
  <si>
    <t>吕家坪镇向阳村产业配套设施项目</t>
  </si>
  <si>
    <t>向阳村30立方蓄水池4座(长4×宽4×高2m)；新建产业机耕道10km(路面宽4m)，维修电排1座(DN11OPE管安装(1.6Mpa)320m)。</t>
  </si>
  <si>
    <t>改善农业生产条件，降低生产成本，受益农户60户244人</t>
  </si>
  <si>
    <t>吕家坪镇姚潭村产业配套设施项目</t>
  </si>
  <si>
    <t>姚潭村主干道至正泥塘机耕道3km(路面宽4m)；修建排洪渠长350m(1.0×0.8m)。</t>
  </si>
  <si>
    <t>改善农业生产条件，降低生产成本，受益农户20户69人</t>
  </si>
  <si>
    <t>吕家坪镇九曲湾村产业配套设施项目</t>
  </si>
  <si>
    <t>九曲湾村1、2组修建渠道长1.2km(0.4×0.4m)；6、7组修建渠道600m(0.4×0.4m)；半坡至2组院子机耕道0.8km(路面宽4m)。</t>
  </si>
  <si>
    <t>改善农业生产条件，降低生产成本，受益农户20户70人</t>
  </si>
  <si>
    <t>吕家坪镇太平溪村产业配套设施项目</t>
  </si>
  <si>
    <t>太平溪村井田至耙里机耕道4km(路面宽4m)。</t>
  </si>
  <si>
    <t>改善农业生产条件，降低生产成本，受益农户80户305人</t>
  </si>
  <si>
    <t>吕家坪镇山跃村产业配套设施项目</t>
  </si>
  <si>
    <t>吕家坪山跃村机耕道3km(路面宽4m)｛其中4组茶梨上至立山脚1.8km；5、6、7组水库现至老湾至清水坑1.2km｝；清水坑扩建维修机耕道1km(路面加宽1m)。</t>
  </si>
  <si>
    <t>改善农业生产条件，降低生产成本，受益农户80户306人</t>
  </si>
  <si>
    <t>吕家坪镇首座田村产业配套设施项目</t>
  </si>
  <si>
    <t>吕家坪镇首座田村机耕道9km(路面宽4m){其中3、4、5组沟溪垅至新屋倒车场3.5km；栗田垅至土冲垅4km；荫上至张二田至村部1.5km｝。</t>
  </si>
  <si>
    <t>改善农业生产条件，降低生产成本，受益农户80户307人</t>
  </si>
  <si>
    <t>岩门镇团山村产业配套设施项目</t>
  </si>
  <si>
    <t>岩门镇团山村</t>
  </si>
  <si>
    <t>团山村新建产业机耕道6.3km(路面宽4m)｛其中1组大吉冲至莫虫脑1km；2组机子坨至旮垅田1.3km；2、4组列冲1km；5组丁古冲1km；3组八斗丘至茄湾2km｝。</t>
  </si>
  <si>
    <t>改善农业生产条件，降低生产成本，受益农户25户96人</t>
  </si>
  <si>
    <t>岩门镇岩门村产业配套设施项目</t>
  </si>
  <si>
    <t>岩门村虎尾巴至碾子洞机耕道1.5km(路面宽4m)。</t>
  </si>
  <si>
    <t>改善农业生产条件，降低生产成本，受益农户28户97人</t>
  </si>
  <si>
    <t>岩门镇高公冲村产业配套设施项目</t>
  </si>
  <si>
    <t>高公冲村新建产业机耕道3km(路面宽4m)｛其中2组洞口至大溪坳1.2km；4组院子至旮垅田1.8km｝。</t>
  </si>
  <si>
    <t>改善农业生产条件，降低生产成本，受益农户81户297人</t>
  </si>
  <si>
    <t>岩门镇双冲村产业配套设施项目（农业农村局2020-112）</t>
  </si>
  <si>
    <t>岩门镇双冲村新建生产便道及机耕道11km(路面宽4m)｛其中5组葫瓜湾至杨柳堂1km；4组黄古坡至蛤蟆塘1km；1组家朋屋现至石坝塘3km；2组红脑田至檀木堂3km；2组大秧田至打岩湾3km｝。</t>
  </si>
  <si>
    <t>改善农业生产条件，降低生产成本，受益农户95户353人</t>
  </si>
  <si>
    <t>高村镇枫木林村村灌溉渠道维修工程</t>
  </si>
  <si>
    <t>改扩建</t>
  </si>
  <si>
    <t>本村灌溉渠道10000米</t>
  </si>
  <si>
    <t>受益农户465户，受益人口1982人</t>
  </si>
  <si>
    <t>高村镇谷达坡村四组过水丘渠道</t>
  </si>
  <si>
    <t>谷达坡四组垅田过水丘渠道长800米，高1.5米，宽1米</t>
  </si>
  <si>
    <t>受益60户，受益人口320人</t>
  </si>
  <si>
    <t>高村镇谷达坡村沙木龙过水丘渠道</t>
  </si>
  <si>
    <t>沙木龙过水丘渠道长1200米，高1.5米，宽1米</t>
  </si>
  <si>
    <t>受益75户，受益人口345人</t>
  </si>
  <si>
    <t>高村镇谷达坡村高安洞过水丘渠道</t>
  </si>
  <si>
    <t>高安洞过水丘渠道长1000米，高1.5米，宽1米</t>
  </si>
  <si>
    <t>受益80户，受益人口380人</t>
  </si>
  <si>
    <t>高村镇谷达坡村谷达坡五组过水丘渠道</t>
  </si>
  <si>
    <t>谷达坡五组过水丘渠道长1500米，高1.5米宽1米</t>
  </si>
  <si>
    <t>受益40户，受益人口210人</t>
  </si>
  <si>
    <t>高村镇兰丝垅村果园水池</t>
  </si>
  <si>
    <t xml:space="preserve">新建 </t>
  </si>
  <si>
    <t>四组新建450个</t>
  </si>
  <si>
    <t>受益农户265户，受益人口1048人</t>
  </si>
  <si>
    <t>高村镇通灵溪村一组溪边保坎</t>
  </si>
  <si>
    <t>一组长1000米，宽80公分</t>
  </si>
  <si>
    <t>受益农户102户，受益人口480人</t>
  </si>
  <si>
    <t>高村镇通灵溪村二组山体滑坡溪道清理及加固</t>
  </si>
  <si>
    <t>二组山体滑坡清理，改良冲毁</t>
  </si>
  <si>
    <t>受益农户59户，受益人口302人</t>
  </si>
  <si>
    <t>高村镇通灵溪村六组农田恢复</t>
  </si>
  <si>
    <t>六组农田改良65亩，挖排水沟</t>
  </si>
  <si>
    <t>受益农户40户，受益人口201人</t>
  </si>
  <si>
    <t>高村镇栗坪村新建生态水库（白布坑栗坪村）</t>
  </si>
  <si>
    <t>高村镇栗坪村</t>
  </si>
  <si>
    <t>白布坑面积70亩</t>
  </si>
  <si>
    <t>受益3960户，受益人口3100人</t>
  </si>
  <si>
    <t>高村镇栗坪村渠道改造</t>
  </si>
  <si>
    <t>五、六、十三、十五组约3000米</t>
  </si>
  <si>
    <t>受益790户，受益人口3076人</t>
  </si>
  <si>
    <t>高村镇富田坳村二组、五组、六组水库、山塘维修加固</t>
  </si>
  <si>
    <t>二组、五组、六组150余亩</t>
  </si>
  <si>
    <t>受益农户120户，受益人口480人</t>
  </si>
  <si>
    <t>高村镇富田坳村全村新建生产便道</t>
  </si>
  <si>
    <t>全村长4770米，宽4.5米</t>
  </si>
  <si>
    <t>受益农户750户，受益人口2610人</t>
  </si>
  <si>
    <t>隆家堡乡房家庄村3.4组基层设施条件改善</t>
  </si>
  <si>
    <t>3.4组机耕道建设2000米</t>
  </si>
  <si>
    <t>方便运输</t>
  </si>
  <si>
    <t>隆家堡乡勾坳村一组基础设施条件改善</t>
  </si>
  <si>
    <t>一组硬化产业道路长4000米，宽3.5米</t>
  </si>
  <si>
    <t>改善村民300人的生产条件，人均增收3500元</t>
  </si>
  <si>
    <t>隆家堡乡勾坳村六组基础设施条件改善</t>
  </si>
  <si>
    <t>六组硬化产业道路长5000米，宽3.5米</t>
  </si>
  <si>
    <t>改善村民350人的生产条件，人均增收4000元</t>
  </si>
  <si>
    <t>隆家堡乡三角坳村产业道路新建</t>
  </si>
  <si>
    <t>三角坳村1—11组</t>
  </si>
  <si>
    <t>20户80人受益</t>
  </si>
  <si>
    <t>隆家堡乡三角坳村农田排水沟</t>
  </si>
  <si>
    <t>增加粮食收入150万斤</t>
  </si>
  <si>
    <t>隆家堡乡三角坳村山塘维修</t>
  </si>
  <si>
    <t>维修24个</t>
  </si>
  <si>
    <t>隆家堡乡塘头山村各组产业园路</t>
  </si>
  <si>
    <t>各组长12公里*5米宽</t>
  </si>
  <si>
    <t>方便群众生产.提高生产效益</t>
  </si>
  <si>
    <t>隆家堡乡塘头山村各组产业园储水池</t>
  </si>
  <si>
    <t>各组长10米，宽10米，涂10米共50个</t>
  </si>
  <si>
    <t>吕家坪镇首座田村产业园道路</t>
  </si>
  <si>
    <t>一、二组路基平整，预埋水涵</t>
  </si>
  <si>
    <t>农产品售运便捷</t>
  </si>
  <si>
    <t>三、四、五组路基平整，预埋水涵</t>
  </si>
  <si>
    <t>吕家坪镇向阳村山塘维修</t>
  </si>
  <si>
    <t>恢复</t>
  </si>
  <si>
    <t>6座</t>
  </si>
  <si>
    <t>服务群众</t>
  </si>
  <si>
    <t>郭公坪镇川岩坪村排涝渠</t>
  </si>
  <si>
    <t>9组2500米，2.5x2</t>
  </si>
  <si>
    <t>方便48户，215人生活生产</t>
  </si>
  <si>
    <t>郭公坪镇川岩坪村9组排涝渠</t>
  </si>
  <si>
    <t>9组1500米x1.5x1.5</t>
  </si>
  <si>
    <t>保护基本农田</t>
  </si>
  <si>
    <t>锦和镇黄土田村村刘家坡中药材产业园</t>
  </si>
  <si>
    <t>锦和镇黄土田村村</t>
  </si>
  <si>
    <t>刘家坡中药材积壳500亩</t>
  </si>
  <si>
    <t>47户162人受益</t>
  </si>
  <si>
    <t>石羊哨乡李家村修建水坝</t>
  </si>
  <si>
    <t>鸡公通瀑布水坝</t>
  </si>
  <si>
    <t>459户1661人受益</t>
  </si>
  <si>
    <t>石羊哨乡松溪坪村石羊哨乡松溪坪村道路建设项目</t>
  </si>
  <si>
    <t>石羊哨乡松溪坪村</t>
  </si>
  <si>
    <t>1--2组机耕道硬化长5千米宽4.5米</t>
  </si>
  <si>
    <t>210户800人受益</t>
  </si>
  <si>
    <t>文昌阁乡祖冲村2、3、4组溪提堡坎</t>
  </si>
  <si>
    <t>2、3、4组全长1500米，高3.5米，宽1.5米</t>
  </si>
  <si>
    <t>改善156户668名贫困人口生产生活条件</t>
  </si>
  <si>
    <t>文昌阁乡西晃山茶场产业园建设</t>
  </si>
  <si>
    <t>文昌阁乡西晃山茶场</t>
  </si>
  <si>
    <t>产业园建设（厂房改造，机耕道硬化）</t>
  </si>
  <si>
    <t>持贫困户220户贫困人口596</t>
  </si>
  <si>
    <t>文昌阁乡西晃山茶场茶园提质升级</t>
  </si>
  <si>
    <t>茶园提质升级1000亩</t>
  </si>
  <si>
    <t>江口墟镇田家湾村9组生猪养殖产业园运输桥梁</t>
  </si>
  <si>
    <t>9组桥长30米，宽6米，高20米，桥墩2个。</t>
  </si>
  <si>
    <t>改善贫困人口61户211人的生产就业条件</t>
  </si>
  <si>
    <t>兰村乡兰村村产业发展新建堡坎</t>
  </si>
  <si>
    <t>沙树坡、进7组路边等处新建堡坎410米。</t>
  </si>
  <si>
    <t>150户500人受益</t>
  </si>
  <si>
    <t>板栗树乡枣子喇村6组枣子村郭家生产便道</t>
  </si>
  <si>
    <t>板栗树乡枣子喇村</t>
  </si>
  <si>
    <t>6组道路硬化3.5米，长3公里</t>
  </si>
  <si>
    <t>改善贫困人口46户156人的生产就业条件</t>
  </si>
  <si>
    <t>尧市镇现合村高标准农田建设项目</t>
  </si>
  <si>
    <t>新建灌渠7条3053米、排渠200米，新建溪坝4座</t>
  </si>
  <si>
    <t>建成集中片、旱涝保收的高标准农田，提高粮食综合生产能力，受益246户964人。</t>
  </si>
  <si>
    <t>尧市镇大酉村高标准农田建设项目</t>
  </si>
  <si>
    <t>尧市镇大酉村</t>
  </si>
  <si>
    <t>新建灌渠600米、排渠1条678米。</t>
  </si>
  <si>
    <t>建成集中片、旱涝保收的高标准农田，提高粮食综合生产能力，受益295户936人。</t>
  </si>
  <si>
    <t>尧市镇大禾塘村高标准农田建设项目</t>
  </si>
  <si>
    <t>新建排渠531米。</t>
  </si>
  <si>
    <t>建成集中片、旱涝保收的高标准农田，提高粮食综合生产能力，受益232户850人</t>
  </si>
  <si>
    <t>尧市镇大坪村高标准农田建设项目</t>
  </si>
  <si>
    <t>新建灌渠281米、护堤134米，新建溪坝3座，机耕路1条98米</t>
  </si>
  <si>
    <t>建成集中片、旱涝保收的高标准农田，提高粮食综合生产能力，受益417户1122人</t>
  </si>
  <si>
    <t>尧市镇保洞溪村高标准农田建设项目</t>
  </si>
  <si>
    <t>新建排渠1145米、新建溪坝1座</t>
  </si>
  <si>
    <t>建成集中片、旱涝保收的高标准农田，提高粮食综合生产能力，受益417户1560人</t>
  </si>
  <si>
    <t>尧市镇柑子坪村高标准农田建设项目</t>
  </si>
  <si>
    <t>新建灌渠0.3x0.3现浇砼1271米、山塘维修加固3座，机耕路171米</t>
  </si>
  <si>
    <t>建成集中片、旱涝保收的高标准农田，提高粮食综合生产能力，受益225户686人</t>
  </si>
  <si>
    <t>尧市镇尧市社区高标准农田建设项目</t>
  </si>
  <si>
    <t>席禾冲山塘维修加固</t>
  </si>
  <si>
    <t>建成集中片、旱涝保收的高标准农田，提高粮食综合生产能力，受益156户623人</t>
  </si>
  <si>
    <t>尧市镇小江村高标准农田建设项目</t>
  </si>
  <si>
    <t>尧市镇小江村</t>
  </si>
  <si>
    <t>新建灌渠0.4x0.4现浇砼1157米、新建溪坝3座，护堤235米</t>
  </si>
  <si>
    <t>建成集中片、旱涝保收的高标准农田，提高粮食综合生产能力，受益440户1826人</t>
  </si>
  <si>
    <t>尧市镇卜罗坪村高标准农田建设项目</t>
  </si>
  <si>
    <t>新建灌渠2条5148米、新建溪坝1座</t>
  </si>
  <si>
    <t>建成集中片、旱涝保收的高标准农田，提高粮食综合生产能力，受益352户1480人</t>
  </si>
  <si>
    <t>尧市镇高洲坪村高标准农田建设项目</t>
  </si>
  <si>
    <t>新建灌渠3条3336米、新建排渠1014米，溪坝1座，机耕路4条967米。</t>
  </si>
  <si>
    <t>建成集中片、旱涝保收的高标准农田，提高粮食综合生产能力，受益499户2045人</t>
  </si>
  <si>
    <t>尧市镇马江口村高标准农田建设项目</t>
  </si>
  <si>
    <t>新建灌渠2条0.4x0.4现浇砼310米、机耕路7条1998米，护堤2处522米.</t>
  </si>
  <si>
    <t>建成集中片、旱涝保收的高标准农田，提高粮食综合生产能力，受益186户1026人</t>
  </si>
  <si>
    <t>锦和镇姚家庄村高标准农田建设项目</t>
  </si>
  <si>
    <t>新建排渠1条1.0x1.0浆砌石1435米、机耕路2条1045米.</t>
  </si>
  <si>
    <t>建成集中片、旱涝保收的高标准农田，提高粮食综合生产能力，受益149户815人</t>
  </si>
  <si>
    <t>隆家堡乡木架洲村高标准农田建设项目</t>
  </si>
  <si>
    <t>隆家堡乡木架洲村</t>
  </si>
  <si>
    <t>新建灌渠0.4x0.4现浇砼485米。</t>
  </si>
  <si>
    <t>建成集中片、旱涝保收的高标准农田，提高粮食综合生产能力，受益86户321人</t>
  </si>
  <si>
    <t>隆家堡乡三角坳村高标准农田建设项目</t>
  </si>
  <si>
    <t>山塘维修加固1座（王叉垅山塘）</t>
  </si>
  <si>
    <t>建成集中片、旱涝保收的高标准农田，提高粮食综合生产能力，受益75户295人</t>
  </si>
  <si>
    <t>锦和镇兰家坪村高标准农田建设项目</t>
  </si>
  <si>
    <t>锦和镇兰家坪村</t>
  </si>
  <si>
    <t>新建灌渠4条2327米、排渠1.0x1.0浆砌石528米，机耕路2条486米.</t>
  </si>
  <si>
    <t>建成集中片、旱涝保收的高标准农田，提高粮食综合生产能力，受益481户1517人</t>
  </si>
  <si>
    <t>锦和镇尚坪村高标准农田建设项目</t>
  </si>
  <si>
    <t>新建排渠4条1629米，机耕路2条885米。</t>
  </si>
  <si>
    <t>建成集中片、旱涝保收的高标准农田，提高粮食综合生产能力，受益276户1013人</t>
  </si>
  <si>
    <t>锦和镇官庄村高标准农田建设项目</t>
  </si>
  <si>
    <t>新建灌渠3条861米、排渠914米，山塘维修加固1座，机耕路2条213米，护堤3处181米。</t>
  </si>
  <si>
    <t>建成集中片、旱涝保收的高标准农田，提高粮食综合生产能力，受益275户1088人</t>
  </si>
  <si>
    <t>锦和镇鱼尾村高标准农田建设项目</t>
  </si>
  <si>
    <t>新建灌渠0.4x0.4现浇砼1326米。</t>
  </si>
  <si>
    <t>建成集中片、旱涝保收的高标准农田，提高粮食综合生产能力，受益238户1050人</t>
  </si>
  <si>
    <t>舒家村乡舒家村村高标准农田建设项目</t>
  </si>
  <si>
    <t>舒家村乡舒家村村</t>
  </si>
  <si>
    <t>新建灌渠0.4x0.4现浇砼730米。</t>
  </si>
  <si>
    <t>建成集中片、旱涝保收的高标准农田，提高粮食综合生产能力，受益83户307人</t>
  </si>
  <si>
    <t>锦和镇黄家团村高标准农田建设项目</t>
  </si>
  <si>
    <t>新建灌渠4条1400米、排渠1374米.</t>
  </si>
  <si>
    <t>建成集中片、旱涝保收的高标准农田，提高粮食综合生产能力，受益185户748人</t>
  </si>
  <si>
    <t>锦和镇楠木村高标准农田建设项目</t>
  </si>
  <si>
    <t>新建灌渠2条2798米、排渠1条270米，机耕路4条2243米，护堤2处570米。</t>
  </si>
  <si>
    <t>建成集中片、旱涝保收的高标准农田，提高粮食综合生产能力，受益583户2270人</t>
  </si>
  <si>
    <t>锦和镇河湾村高标准农田建设项目</t>
  </si>
  <si>
    <t>新建灌渠9条2125米、排渠2条2024米，机耕路1条1185米.</t>
  </si>
  <si>
    <t>建成集中片、旱涝保收的高标准农田，提高粮食综合生产能力，受益264户965人</t>
  </si>
  <si>
    <t>锦和镇东街社区高标准农田建设项目</t>
  </si>
  <si>
    <t>新建灌渠7条1957米，山塘维修加固1座，机耕路2条1289米，护堤60米。</t>
  </si>
  <si>
    <t>建成集中片、旱涝保收的高标准农田，提高粮食综合生产能力，受益1162户4358人</t>
  </si>
  <si>
    <t>锦和镇长潭村高标准农田建设项目</t>
  </si>
  <si>
    <t>新建大田垅灌渠0.5x0.5现浇砼71米、大田垅排渠2条646米。</t>
  </si>
  <si>
    <t>建成集中片、旱涝保收的高标准农田，提高粮食综合生产能力，受益268户1168人</t>
  </si>
  <si>
    <t>锦和镇西街社区高标准农田建设项目</t>
  </si>
  <si>
    <t>新建排渠1条1059米，
山塘维修加固2座.</t>
  </si>
  <si>
    <t>建成集中片、旱涝保收的高标准农田，提高粮食综合生产能力，受益1217户5237人</t>
  </si>
  <si>
    <t>文昌阁乡祖冲村高标准农田建设项目</t>
  </si>
  <si>
    <t>新建灌渠3条0.4x0.4现浇砼1182米、排渠1条0.6x0.6
现浇砼200米。</t>
  </si>
  <si>
    <t>建成集中片、旱涝保收的高标准农田，提高粮食综合生产能力，受益73户291人</t>
  </si>
  <si>
    <t>文昌阁乡文西新村高标准农田建设项目</t>
  </si>
  <si>
    <t>新建排渠337米。</t>
  </si>
  <si>
    <t>建成集中片、旱涝保收的高标准农田，提高粮食综合生产能力，受益65户238人</t>
  </si>
  <si>
    <t>锦和镇黄土田村高标准农田建设项目</t>
  </si>
  <si>
    <t>新建灌渠2条374米，山塘维
修加固1座，新建溪坝2座，
护堤3处323米。</t>
  </si>
  <si>
    <t>建成集中片、旱涝保收的高标准农田，提高粮食综合生产能力，受益199户730人</t>
  </si>
  <si>
    <t>谭家寨乡楠木桥村高标准农田建设项目</t>
  </si>
  <si>
    <t>山塘维修加固1座（高土坪
山塘）</t>
  </si>
  <si>
    <t>建成集中片、旱涝保收的高标准农田，提高粮食综合生产能力，受益92户352人</t>
  </si>
  <si>
    <t>谭家寨乡弄里村高标准农田建设项目</t>
  </si>
  <si>
    <t>新建护堤270米（板栗坪）</t>
  </si>
  <si>
    <t>建成集中片、旱涝保收的高标准农田，提高粮食综合生产能力，受益1225户4082人</t>
  </si>
  <si>
    <t>岩门镇大路坳村高标准农田建设项目</t>
  </si>
  <si>
    <t>新建排渠415米。</t>
  </si>
  <si>
    <t>建成集中片、旱涝保收的高标准农田，提高粮食综合生产能力，受益551户2168人</t>
  </si>
  <si>
    <t>锦和镇柑子圆村高标准农田建设项目</t>
  </si>
  <si>
    <t>新建灌渠2条1565米，山塘维
修加固1座，新建溪坝1座，
护堤510米。</t>
  </si>
  <si>
    <t>建成集中片、旱涝保收的高标准农田，提高粮食综合生产能力，受益187户547人</t>
  </si>
  <si>
    <t>锦和镇新场村高标准农田建设项目</t>
  </si>
  <si>
    <t>老屋场新建护堤长274米，
高2.0米。</t>
  </si>
  <si>
    <t>建成集中片、旱涝保收的高标准农田，提高粮食综合生产能力，受益658户2719人</t>
  </si>
  <si>
    <t>锦和镇岩口山村高标准农田建设项目</t>
  </si>
  <si>
    <t>新建排渠2条230米。</t>
  </si>
  <si>
    <t>建成集中片、旱涝保收的高标准农田，提高粮食综合生产能力，受益309户1153人</t>
  </si>
  <si>
    <t>锦和镇大湾村高标准农田建设项目</t>
  </si>
  <si>
    <t>新建灌渠1条593米，山塘维
修加固1座，护堤2处580米。</t>
  </si>
  <si>
    <t>建成集中片、旱涝保收的高标准农田，提高粮食综合生产能力，受益228户728人</t>
  </si>
  <si>
    <t>锦和镇官村高标准农田建设项目</t>
  </si>
  <si>
    <t>锦和镇官村</t>
  </si>
  <si>
    <t>新建排渠3条1828米，机耕
路1条184米，护堤192米。</t>
  </si>
  <si>
    <t>建成集中片、旱涝保收的高标准农田，提高粮食综合生产能力，受益408户1620人</t>
  </si>
  <si>
    <t>大桥江乡豪侠坪村高标准农田建设项目</t>
  </si>
  <si>
    <t>新建排渠1168米，山塘维
修加固2座。</t>
  </si>
  <si>
    <t>建成集中片、旱涝保收的高标准农田，提高粮食综合生产能力，受益624户2300人</t>
  </si>
  <si>
    <t>绿溪口乡袁郊村高标准农田建设项目</t>
  </si>
  <si>
    <t>高村镇袁郊村</t>
  </si>
  <si>
    <t>新建灌渠300米。</t>
  </si>
  <si>
    <t>建成集中片、旱涝保收的高标准农田，提高粮食综合生产能力，受益102户382人</t>
  </si>
  <si>
    <t>高村镇谷达坡村高标准农田建设项目</t>
  </si>
  <si>
    <t>岩湾山塘维修加固1座</t>
  </si>
  <si>
    <t>建成集中片、旱涝保收的高标准农田，提高粮食综合生产能力，受益465户2283人</t>
  </si>
  <si>
    <t>吕家坪镇吕家坪社区高标准农田建设项目</t>
  </si>
  <si>
    <t>冲大垄山塘维修加固1座</t>
  </si>
  <si>
    <t>建成集中片、旱涝保收的高标准农田，提高粮食综合生产能力，受益82户317人</t>
  </si>
  <si>
    <t>黄桑乡空石溪村高标准农田建设项目</t>
  </si>
  <si>
    <t>木劳冲山塘维修加固1座</t>
  </si>
  <si>
    <t>建成集中片、旱涝保收的高标准农田，提高粮食综合生产能力，受益390户1800人</t>
  </si>
  <si>
    <t>高村镇通溪村高标准农田建设项目</t>
  </si>
  <si>
    <t>瓜子田山塘维修加固1座</t>
  </si>
  <si>
    <t>建成集中片、旱涝保收的高标准农田，提高粮食综合生产能力，受益73户265人</t>
  </si>
  <si>
    <t>兰里镇新营村高标准农田建设项目</t>
  </si>
  <si>
    <t>兰里镇新营村</t>
  </si>
  <si>
    <t>山塘维修加固3座</t>
  </si>
  <si>
    <t>建成集中片、旱涝保收的高标准农田，提高粮食综合生产能力，受益189户653人</t>
  </si>
  <si>
    <t>兰里镇所住村高标准农田建设项目</t>
  </si>
  <si>
    <t>新建灌渠2条0.4x0.4现浇砼
695米。</t>
  </si>
  <si>
    <t>建成集中片、旱涝保收的高标准农田，提高粮食综合生产能力，受益450户2238人</t>
  </si>
  <si>
    <t>兰里镇花园村高标准农田建设项目</t>
  </si>
  <si>
    <t>兰里镇花园村</t>
  </si>
  <si>
    <t xml:space="preserve">新建排渠1.0x1.0浆砌石204米，山塘维修加固3座，新建护堤30米。
</t>
  </si>
  <si>
    <t>建成集中片、旱涝保收的高标准农田，提高粮食综合生产能力，受益513户2573人</t>
  </si>
  <si>
    <t>尧市镇拖冲社区.卜罗坪村高标准农田建设项目</t>
  </si>
  <si>
    <t>尧市镇拖冲社区.卜罗坪村</t>
  </si>
  <si>
    <t>高效节水灌溉，安装
PE100级管材</t>
  </si>
  <si>
    <t>尧市镇、锦和镇高标准农田建设项目</t>
  </si>
  <si>
    <t>尧市镇、锦和镇</t>
  </si>
  <si>
    <t>安装太阳能杀虫灯100套</t>
  </si>
  <si>
    <t>提高农业生产能力，受益2310户8013人</t>
  </si>
  <si>
    <t>高标准农田建设项目（土壤改良）</t>
  </si>
  <si>
    <t>尧市镇现合村等村</t>
  </si>
  <si>
    <t>尧市镇现合村.大酉村.大禾塘村.保洞溪村.柑子坪村.卜罗坪村.高洲坪村.马江口村。锦和镇姚家庄村.兰家坪村.河湾村.官庄村.黄家团村.楠木村.尚坪村.东街社区.西街社区.黄土田村.柑子圆村.岩口山村.大湾村.官村.大桥江乡豪侠坪村土壤改良：土地平整、生石灰撒施、绿肥种植</t>
  </si>
  <si>
    <t>建成集中片、旱涝保收的高标准农田，提高粮食综合生产能力，受益5012户21126人</t>
  </si>
  <si>
    <t>尧市镇大王村高堰至芭蕉湾渠道维修</t>
  </si>
  <si>
    <t>尧市镇大王村</t>
  </si>
  <si>
    <t>高堰至芭蕉湾渠道维修工程长2000米，宽0.5米，高0.5米</t>
  </si>
  <si>
    <t>提高农业生产能力，受益95户349人</t>
  </si>
  <si>
    <t>尧市镇卜罗坪村防洪堤新建</t>
  </si>
  <si>
    <t>防洪堤长300米，高2.8米，宽1.2米</t>
  </si>
  <si>
    <t>提高农业生产能力，受益125户396人</t>
  </si>
  <si>
    <t>高村镇枫木林村渠道维修</t>
  </si>
  <si>
    <t>维修渠道长300m，宽0.2米，高0.3米</t>
  </si>
  <si>
    <t>提高农业生产能力，受益35户122人</t>
  </si>
  <si>
    <t>高村镇学里社区11组产业道新建</t>
  </si>
  <si>
    <t>高村镇学里社区</t>
  </si>
  <si>
    <t>11组产业道新建长3000m（高山脚到气象台1000m、七里冲院子到茶溪坡2000m）</t>
  </si>
  <si>
    <t>提高农业生产能力，受益7户18人</t>
  </si>
  <si>
    <t>高村镇大溪桥村4组机耕道维修</t>
  </si>
  <si>
    <t>4组机耕道维修长140米，需清淤、整修、建挡土墙</t>
  </si>
  <si>
    <t>提高农业生产能力，受益25户77人</t>
  </si>
  <si>
    <t>高村镇车头村1、2组园区产业路硬化</t>
  </si>
  <si>
    <t>车头1、2组园区道路硬化工程，宽3.5米总长700米，硬化0.2米厚</t>
  </si>
  <si>
    <t>提高农业生产能力，受益28户84人</t>
  </si>
  <si>
    <t>谭家寨乡楠木桥村扶贫产业园配套设施</t>
  </si>
  <si>
    <r>
      <rPr>
        <sz val="10"/>
        <rFont val="宋体"/>
        <charset val="134"/>
      </rPr>
      <t>扶贫产业园蓄水池1个(100m3)（8万），13个(10m</t>
    </r>
    <r>
      <rPr>
        <vertAlign val="superscript"/>
        <sz val="10"/>
        <rFont val="宋体"/>
        <charset val="134"/>
      </rPr>
      <t>3</t>
    </r>
    <r>
      <rPr>
        <sz val="10"/>
        <rFont val="宋体"/>
        <charset val="134"/>
      </rPr>
      <t>)（13万），防护栏2000*1.8m（12万）,</t>
    </r>
  </si>
  <si>
    <t>提高农业生产能力，受益245户917人</t>
  </si>
  <si>
    <t>谭家寨乡弄里村排水渠维修</t>
  </si>
  <si>
    <t>谭家寨乡弄里村板栗坪</t>
  </si>
  <si>
    <t>板栗坪排水渠硬化</t>
  </si>
  <si>
    <t>提高农业生产能力，受益203户748人</t>
  </si>
  <si>
    <t>兰村乡兰村村8组防洪渠维修</t>
  </si>
  <si>
    <t>8组防洪渠300米（80*80）</t>
  </si>
  <si>
    <t>提高农业生产能力，受益105户347人</t>
  </si>
  <si>
    <t>高村镇兴隆湾村6组香炉岩滚水坝新建</t>
  </si>
  <si>
    <t>6组香炉岩滚水坝新建长4米，宽2.5米，高2米</t>
  </si>
  <si>
    <t>提高农业生产能力，受益122户456人</t>
  </si>
  <si>
    <t>吕家坪镇姚潭村排水渠新建</t>
  </si>
  <si>
    <t>姚潭村栗子滩井水边至文化广场排水渠长300米（1m*1m),生产便道600m*1.5m</t>
  </si>
  <si>
    <t>提高农业生产能力，受益35户116人</t>
  </si>
  <si>
    <t>岩门镇平原村7.8组产业路硬化</t>
  </si>
  <si>
    <t>7.8组荒田冲高铁洞口至炮岭坡产业路硬化工程全长1500*3.5米</t>
  </si>
  <si>
    <t>提高农业生产能力，受益47户173人</t>
  </si>
  <si>
    <t>岩门镇白泥田村1、2组机耕道新建</t>
  </si>
  <si>
    <t>1、2组岩路坳到老鸭坡产业园机耕道新建3000米*4.5</t>
  </si>
  <si>
    <t>提高农业生产能力，受益54户166人</t>
  </si>
  <si>
    <t>岩门镇毛冲村机耕道新建</t>
  </si>
  <si>
    <t>岩门镇毛冲村</t>
  </si>
  <si>
    <t>垄口上到石榴坡新建机耕道1500*4.5米</t>
  </si>
  <si>
    <t>提高农业生产能力，受益63户205人</t>
  </si>
  <si>
    <t>黄桑乡石婆田村产业联通路</t>
  </si>
  <si>
    <t>2,3组至4,5,6组产业联通路2000*5米</t>
  </si>
  <si>
    <t>提高农业生产能力，受益62户250人</t>
  </si>
  <si>
    <t>隆家堡乡房家庄村灌溉水池维修加固</t>
  </si>
  <si>
    <t>阴家山灌溉水池维修加固</t>
  </si>
  <si>
    <t>提高农业生产能力，受益70户271人</t>
  </si>
  <si>
    <t>郭公坪镇官东村产业配套设施建设</t>
  </si>
  <si>
    <t>官东村井垅屋后机耕道1km(路面宽4m)。</t>
  </si>
  <si>
    <t>改善农业生产条件，降低生产成本，受益农户87户320人</t>
  </si>
  <si>
    <t>岩门镇白泥田村产业配套设施建设</t>
  </si>
  <si>
    <t>白泥田村1组学校上柑桔生产便道长500m(C20砼踏步、宽1.2m)。</t>
  </si>
  <si>
    <t>改善农业生产条件，降低生产成本，受益农户84户266人</t>
  </si>
  <si>
    <t>高村镇富田坳村产业配套设施建设</t>
  </si>
  <si>
    <t>高村镇富田坳村八组老井至岩牛湾、尖停脑至大永家湾机耕道1km(路面宽4m)。</t>
  </si>
  <si>
    <t>改善生产条件，降低生产成本，收益农户34
户，102人</t>
  </si>
  <si>
    <t>岩门镇黄双冲村产业配套设施项目</t>
  </si>
  <si>
    <t>岩门镇黄双冲村修建渠道长500m(1.0×1.0m)。</t>
  </si>
  <si>
    <t>改善农业生产条件，降低生产成本，受益农户40户165人</t>
  </si>
  <si>
    <t>以高村镇州上村为核心的万亩冰糖橙标准化扶贫产业基地</t>
  </si>
  <si>
    <t>高村镇州上村、绿溪口村、袁郊村、枫木林村、水漫溪村</t>
  </si>
  <si>
    <t>修建园区机耕道和生产便道、蓄水池、安装杀虫灯等</t>
  </si>
  <si>
    <t>改善生产条件，降低生产成本，受益贫困户400户，1200人</t>
  </si>
  <si>
    <t>以岩门镇黄双冲村为核心的万亩冰糖橙标准化扶贫产业基地</t>
  </si>
  <si>
    <t>岩门镇平原村、黄双冲村、玳瑁坡村</t>
  </si>
  <si>
    <t>改善生产条件，降低生产成本，受益贫困户400户，1201人</t>
  </si>
  <si>
    <t>以谭家寨乡楠木桥村为核心的万亩冰糖橙标准化扶贫产业基地</t>
  </si>
  <si>
    <t>谭家寨乡弄里村、宋家湾村、楠木桥村、咸池坳村、梅场村</t>
  </si>
  <si>
    <t>改善生产条件，降低生产成本，受益贫困户400户，1202人</t>
  </si>
  <si>
    <t>产业配套设施建设</t>
  </si>
  <si>
    <t>渠道扩建5处，总长2550米（老堰坝渠道扩建长350米；四组水古岭、森林坡渠道扩建长700米；刘家坟山渠道扩建长300；大凡上渠道扩建长400米；</t>
  </si>
  <si>
    <t>灌溉342户1560人500亩农田</t>
  </si>
  <si>
    <t>1-5组新建产业道路5条，长4000米，宽4米</t>
  </si>
  <si>
    <t>扶持贫困户8户30人，受益人口48人</t>
  </si>
  <si>
    <t>土潭村14-17组产业道路2.6公里，宽4米；入园机耕道，共计11公里（14-17组长9公里宽1.5米；达泥田机耕道3条，长2公里）。蓄水池共20个。</t>
  </si>
  <si>
    <t xml:space="preserve">改善77户，317人贫困户生产运输和农业灌溉
</t>
  </si>
  <si>
    <t>新建产业道路5条，共9000米，其中宋公坪500米；黄家坡-许家坪2000*4米；烂泥沟-罗家冲3000*4米；斋堂喇-许家坪2500*4米；竹山坡-韩家洞2000*4米。</t>
  </si>
  <si>
    <t>改善20户79人贫困人口生活生产问题</t>
  </si>
  <si>
    <t>老屋现-弯班弄新建机耕道长4000米宽5米</t>
  </si>
  <si>
    <t>改善78户298人贫困人口生活生产问题</t>
  </si>
  <si>
    <t>新建璋王坪滚水坝40米</t>
  </si>
  <si>
    <t>方便30户110贫困人口生活生产</t>
  </si>
  <si>
    <t>5-7组黄桃产业园修建生产便道4公里,宽4米；园区道路3000米；</t>
  </si>
  <si>
    <t>改善生产环境，降低生产成本30户102贫困人口生活生产</t>
  </si>
  <si>
    <t>5-8组水果标准园入园道路2.4公里*4米；机耕道2000米*1.2米。</t>
  </si>
  <si>
    <t>改善生产环境，降低生产成本.20户90贫困人口生活生产</t>
  </si>
  <si>
    <t>四组大喇冲柑桔产业园修建园间生产便道长1000米，宽1.5米；水池2处.大禾田五组产业园修路1公里</t>
  </si>
  <si>
    <t>改善生产环境，降低生产成本,20户90贫困人口生活生产</t>
  </si>
  <si>
    <t>新建产业道路共计6公里，宽4米。</t>
  </si>
  <si>
    <t>改善生产环境，降低生产成本,35户112贫困人口生活生产</t>
  </si>
  <si>
    <t>新建机耕道3条，共计5公里，路基宽4米</t>
  </si>
  <si>
    <t>改善7户23人贫困户生产出行条件</t>
  </si>
  <si>
    <t xml:space="preserve">机耕道建设长5000米，宽4米 </t>
  </si>
  <si>
    <t>改善34户156人贫困户生产生活条件</t>
  </si>
  <si>
    <t>兰里镇大华坪村</t>
  </si>
  <si>
    <t xml:space="preserve"> 新建生产便道5处，共长7700米，其中坟宅现-老桐喇机耕道：长1500M，宽3.5M ；下丛喇-车老湾：长2000M，宽4M；满益龙屋现-塘湾冲机耕道：长1500M,宽4M，涵洞2处；屋现丛喇-新田：长1200M，宽3.5M；摆弓湾-尖坡组：长1500M，宽4M，涵洞4处。</t>
  </si>
  <si>
    <t>改善62户248人贫困人口生产生活条件</t>
  </si>
  <si>
    <t>新增生产便道3处，总计6.5公里，宽3.5米，保坎13处。新建茶园坡至兰里中学3.5米宽机耕道，总长1公里，修建蓄水池4个，灌溉渠道1000米</t>
  </si>
  <si>
    <t>受益面积500亩，受益人数800多人</t>
  </si>
  <si>
    <t>新建十一组产业园道路长5公里×宽4米</t>
  </si>
  <si>
    <t>受益贫困户37户,146人</t>
  </si>
  <si>
    <t>新建岩田山-板栗湾机耕道1.5公里×4米</t>
  </si>
  <si>
    <t>使92户，320人农民受益</t>
  </si>
  <si>
    <t>新建产业便道5条。共计10公里，宽4米。</t>
  </si>
  <si>
    <t>改善45户，230人贫困户生产运输</t>
  </si>
  <si>
    <t>新建产业道路3条，共计10.2公里，宽4米，其中坳上至野葱弯入园道路，长3.2公里，宽4米；长冲四组大盆盖至壇波盖，3公里4米；木古坪至对门坡，4公里4米</t>
  </si>
  <si>
    <t>新建二组主道到上家冲正垅生产便道长2公里，宽3.5米；三组关村坳主道至黑冲垅长1.5公里，宽3.5米；村主道至义家冲界到长牛界至大茶山长2公里，宽3.5米</t>
  </si>
  <si>
    <t>受益贫困户12户43人</t>
  </si>
  <si>
    <t>原拖冲村2组百罗丘渠道2000米，规格30X30，厚10；宝家岭渠道新建渠道1500米</t>
  </si>
  <si>
    <t>改善农田灌溉、67人群众受益</t>
  </si>
  <si>
    <t>新建产业道路7条，总长6公里，宽4米。</t>
  </si>
  <si>
    <t xml:space="preserve">改善生产条件，降低生产成本.76户219贫困人口生活生产 </t>
  </si>
  <si>
    <t>石婆田村3组，新建柑桔产业机耕道长2公里，宽4米，渠道维修1.5公里</t>
  </si>
  <si>
    <t>收益柑桔205亩，稻田220亩；收益农户76户，362人，其中贫困户17户，83人。</t>
  </si>
  <si>
    <t>黄土田护提</t>
  </si>
  <si>
    <t>新建护堤500米</t>
  </si>
  <si>
    <t>村民增收产，246户1068人受益</t>
  </si>
  <si>
    <t>凤凰农业发展有限公司柑桔示范基地建设项目（重点产业扶贫项目）</t>
  </si>
  <si>
    <t>通过企业委托帮扶带动监测户、边缘户、易返贫户等产业发展益</t>
  </si>
  <si>
    <t>通过委托帮扶带动监测户、边缘户、易返贫户等产业发展,确保1000贫困人口稳定受益</t>
  </si>
  <si>
    <t>基地+分红</t>
  </si>
  <si>
    <t>2021年11月动态新增</t>
  </si>
  <si>
    <t>高村镇水漫溪村产业配套设施建设</t>
  </si>
  <si>
    <t>高村镇水漫溪村</t>
  </si>
  <si>
    <t>产业园道路硬化200米及水电配套设施</t>
  </si>
  <si>
    <t>改善农业生产条件，降低生产成本，受益农户10户50人</t>
  </si>
  <si>
    <t>高村镇洲上村洲上村农村户用厕所改造</t>
  </si>
  <si>
    <t>修建164个农村户用厕所改造</t>
  </si>
  <si>
    <t>改善人居环境</t>
  </si>
  <si>
    <t>高村镇富田坳村农村户用厕所改造</t>
  </si>
  <si>
    <t>修建77个农村户用厕所改造</t>
  </si>
  <si>
    <t>高村镇仓屋村农村户用厕所改造</t>
  </si>
  <si>
    <t>修建23个农村户用厕所改造</t>
  </si>
  <si>
    <t>高村镇绿溪口村农村户用厕所改造</t>
  </si>
  <si>
    <t>修建26个农村户用厕所改造</t>
  </si>
  <si>
    <t>高村镇大溪桥村农村户用厕所改造</t>
  </si>
  <si>
    <t>修建21个农村户用厕所改造</t>
  </si>
  <si>
    <t>高村镇通灵溪村农村户用厕所改造</t>
  </si>
  <si>
    <t>修建1个农村户用厕所改造</t>
  </si>
  <si>
    <t>高村镇马南社区农村户用厕所改造</t>
  </si>
  <si>
    <t>修建52个农村户用厕所改造</t>
  </si>
  <si>
    <t>高村镇大比坳村农村户用厕所改造</t>
  </si>
  <si>
    <t>高村镇大比坳村</t>
  </si>
  <si>
    <t>修建8个农村户用厕所改造</t>
  </si>
  <si>
    <t>高村镇陶伊村农村户用厕所改造</t>
  </si>
  <si>
    <t>高村镇陶伊村</t>
  </si>
  <si>
    <t>修建169个农村户用厕所改造</t>
  </si>
  <si>
    <t>高村镇枫木林村农村户用厕所改造</t>
  </si>
  <si>
    <t>高村镇袁郊村农村户用厕所改造</t>
  </si>
  <si>
    <t>修建102个农村户用厕所改造</t>
  </si>
  <si>
    <t>高村镇龙池村农村户用厕所改造</t>
  </si>
  <si>
    <t>高村镇龙池村</t>
  </si>
  <si>
    <t>修建6个农村户用厕所改造</t>
  </si>
  <si>
    <t>麻阳湖南省政鑫农业开发有限公司柑桔示范基地建设项目（重点产业扶贫项目）</t>
  </si>
  <si>
    <t>麻阳丰园生态果业有限公司猕猴桃示范基地建设项目（重点产业扶贫项目）</t>
  </si>
  <si>
    <t>麻阳清清农业种养专业合作社柑桔示范基地建设项目（重点产业扶贫项目）</t>
  </si>
  <si>
    <t>通过委托帮扶带动监测户、边缘户、易返贫户等产业发展,确保150贫困人口稳定受益</t>
  </si>
  <si>
    <t>建档立卡贫困户医疗救助</t>
  </si>
  <si>
    <t>医保局</t>
  </si>
  <si>
    <t>为全县建档立卡贫困户提供医疗救助</t>
  </si>
  <si>
    <t>医疗救助对全县建档立卡贫困户实现全覆盖</t>
  </si>
  <si>
    <t>资助全县建档立卡贫困户全额参保</t>
  </si>
  <si>
    <t>对全县建档立卡贫困户全员全额资助参保</t>
  </si>
  <si>
    <t>大桥江乡石垅溪村道路硬化建设项目</t>
  </si>
  <si>
    <t>大桥江乡石垅溪村</t>
  </si>
  <si>
    <t>发改局</t>
  </si>
  <si>
    <t>硬化道路600米，宽3.5米，厚0.2公分</t>
  </si>
  <si>
    <t>解决26户84名贫困群众生产出行问题</t>
  </si>
  <si>
    <t>吕家坪镇桐木村道路保坎建设项目</t>
  </si>
  <si>
    <t>新建保坎2处，1处长130米，高2.5米，宽0.6米；2处长110米，高2米，宽0.6米</t>
  </si>
  <si>
    <t>改善群众出行条件，受益群众36户，受益人口386人</t>
  </si>
  <si>
    <t>锦和镇十八岩村道路硬化建设项目</t>
  </si>
  <si>
    <t>硬化道路长900米、宽4.5米，厚0.2公分</t>
  </si>
  <si>
    <t>改善农业生产灌溉条件和农田安全，受益群众145户，受益人口514人</t>
  </si>
  <si>
    <t>锦和镇东街社区村道路硬化建设项目</t>
  </si>
  <si>
    <t>锦和镇东街社区村</t>
  </si>
  <si>
    <t>硬化道路长500米，宽3.5米，厚0.2米</t>
  </si>
  <si>
    <t>改善群众出行条件，受益群众15户，受益人口69人</t>
  </si>
  <si>
    <t>高村镇谷达坡村道路硬化建设项目</t>
  </si>
  <si>
    <t>硬化道路1000米，宽3.5米，厚0.2公分</t>
  </si>
  <si>
    <t>改善45户140名贫困群众安全出行问题</t>
  </si>
  <si>
    <t>高村镇通灵溪村道路硬化及挡土墙建设项目</t>
  </si>
  <si>
    <t>硬化道路350米，宽3.5米;新建挡土墙长32米，均高1.8米，顶宽1米</t>
  </si>
  <si>
    <t>解决20户65名贫困群众生产出行问题</t>
  </si>
  <si>
    <t>高村镇洲上村道路硬化建设项目</t>
  </si>
  <si>
    <t>硬化道路500米，宽3.5米，厚0.2公分</t>
  </si>
  <si>
    <t>改善12户45名贫困群众安全出行问题</t>
  </si>
  <si>
    <t>郭公坪镇报木山村新建保坎及人行便道建设项目</t>
  </si>
  <si>
    <t>新建道路保坎1:长20米，高5米，排水沟长25米，宽0.6米，高0.6米；  保坎2：长27.5米，高6米；人行便道：150米长、2米宽、厚0.1米，排水沟115米长，宽0.4米、高0.4米</t>
  </si>
  <si>
    <t>改善群众出行条件，受益群众50户，受益人口220人</t>
  </si>
  <si>
    <t>郭公坪镇川岩坪村1.2.3.11组机耕道硬化</t>
  </si>
  <si>
    <t>硬化道路长1000米、宽4米、厚0.2米</t>
  </si>
  <si>
    <t>方便176户，620人生活生产</t>
  </si>
  <si>
    <t>兰里镇江坪村道路硬化建设项目</t>
  </si>
  <si>
    <t>硬化道路1000米，宽3.5米厚0.2公分</t>
  </si>
  <si>
    <t>改善26户65名贫困群众生产出行问题</t>
  </si>
  <si>
    <t>兰里镇新营村道路硬化及保坎建设项目</t>
  </si>
  <si>
    <t>硬化道路640米，宽3.5米，厚0.2公分；新建保坎长30米，高3米</t>
  </si>
  <si>
    <t>改善50户132名贫困群众安全出行问题</t>
  </si>
  <si>
    <t>隆家堡乡房家庄村阴家山道路硬化建设项目</t>
  </si>
  <si>
    <t>硬化道路780米，宽4.5米，厚0.2公分</t>
  </si>
  <si>
    <t>改善45户98名贫困群众农田灌溉问题</t>
  </si>
  <si>
    <t>江口墟镇公馆村机耕道建设项目</t>
  </si>
  <si>
    <t>江口墟镇公馆村</t>
  </si>
  <si>
    <t>新建机耕道3公里，宽4.5米，土石边沟，铺设涵管</t>
  </si>
  <si>
    <t>改善37户131名贫困群众农田灌溉问题</t>
  </si>
  <si>
    <t>江口墟镇江口社区以工代赈示范工程新建桥梁</t>
  </si>
  <si>
    <t xml:space="preserve">江口墟镇江口社区 </t>
  </si>
  <si>
    <t>新建桥梁一座，长50米</t>
  </si>
  <si>
    <t>方便210户697人出行</t>
  </si>
  <si>
    <t>郭公坪镇郭公坪村溪坝建设项目</t>
  </si>
  <si>
    <t>新建溪坝1座，长23米，宽4米，高2米</t>
  </si>
  <si>
    <t>改善100户246名贫困群众出行问题</t>
  </si>
  <si>
    <t>锦和镇河湾村滚水坝建设项目</t>
  </si>
  <si>
    <t>新建滚水坝一座，长9米，宽4米，高3.5米，以及连接线硬化</t>
  </si>
  <si>
    <t>改善45户79名贫困群众安全出行问题</t>
  </si>
  <si>
    <t>郭公坪镇小坡村文化广场硬化建设项目</t>
  </si>
  <si>
    <t>广场硬化5000平方，厚0.15米</t>
  </si>
  <si>
    <t>改善群众娱乐健身条件，受益群众200户，受益人口852人</t>
  </si>
  <si>
    <t>高村镇陶伊村生活码头建设项目</t>
  </si>
  <si>
    <t>新建码头1座，工程量160立方米</t>
  </si>
  <si>
    <t>改善50户121名贫困群众生产生活条件</t>
  </si>
  <si>
    <t>舒家村乡舒家村村道路建设项目</t>
  </si>
  <si>
    <t>新挖道路2公里，宽6米，铺设涵管</t>
  </si>
  <si>
    <t>改善11户35名困难群众安全出行问题</t>
  </si>
  <si>
    <t>舒家村乡红洞潭村道路硬化建设项目</t>
  </si>
  <si>
    <t>舒家村乡红洞潭村</t>
  </si>
  <si>
    <t>硬化道路长500米，宽4米</t>
  </si>
  <si>
    <t>改善9户27名困难群众安全出行问题</t>
  </si>
  <si>
    <t>板栗树乡板栗树村山塘维修及排水沟建设项目</t>
  </si>
  <si>
    <t>维修山塘1口，清淤，治漏；改造排水沟70米（宽1.2米，高1米，厚0.2米）钢筋加固盖顶16米</t>
  </si>
  <si>
    <t>改善10户40名困难群众农田灌溉问题问题</t>
  </si>
  <si>
    <t>岩门镇大路坳村保坎建设项目</t>
  </si>
  <si>
    <t>新建保坎长90米，宽1.5米，高2.5米</t>
  </si>
  <si>
    <t>改善16户40名困难群众安全出行问题</t>
  </si>
  <si>
    <t>岩门镇双冲村道路硬化建设项目</t>
  </si>
  <si>
    <t>硬化道路500米，宽4米</t>
  </si>
  <si>
    <t>改善41户90名困难群众安全出行问题</t>
  </si>
  <si>
    <t>岩门镇白泥田村溪堤建设项目</t>
  </si>
  <si>
    <t>新建溪堤220米，高5米。宽1.5米</t>
  </si>
  <si>
    <t>改善32户65名困难群众安全出行问题</t>
  </si>
  <si>
    <t>锦和镇西街社区机耕道建设项目</t>
  </si>
  <si>
    <t>新建机耕道，长1.8公里，宽5米</t>
  </si>
  <si>
    <t>改善12户58名困难群众安全出行问题</t>
  </si>
  <si>
    <t>锦和镇黄土田村机耕道建设项目</t>
  </si>
  <si>
    <t>新建机耕道3.5公里。宽4.5米</t>
  </si>
  <si>
    <t>改善7户21名困难群众安全出行问题</t>
  </si>
  <si>
    <t>锦和镇大湾村道路建设项目</t>
  </si>
  <si>
    <t>新挖道路3公里，宽5米，铺设涵管</t>
  </si>
  <si>
    <t>改善22户45名困难群众安全出行问题</t>
  </si>
  <si>
    <t>锦和镇楠木村道路硬化及人饮建设项目</t>
  </si>
  <si>
    <t>硬化道路长280米，宽4.5米；新建蓄水池4座，铺设水管</t>
  </si>
  <si>
    <t>改善23户52名困难群众安全出行问题</t>
  </si>
  <si>
    <t>锦和镇岩口山村护提建设项目</t>
  </si>
  <si>
    <t>新建护提长600米，宽0.8米，高1.5米</t>
  </si>
  <si>
    <t>改善32户80名困难群众安全出行问题</t>
  </si>
  <si>
    <t>兰里镇塘里村道路硬化建设项目</t>
  </si>
  <si>
    <t>硬化道路长2.2公里，宽3.5米</t>
  </si>
  <si>
    <t>改善52户112名困难群众安全出行问题</t>
  </si>
  <si>
    <t>文昌阁乡罗家冲村道路建设项目</t>
  </si>
  <si>
    <t>新挖道路3公里，宽4.5米，铺设涵管</t>
  </si>
  <si>
    <t>改善23户69名困难群众安全出行问题</t>
  </si>
  <si>
    <t>高村镇水漫溪村道路硬化建设项目</t>
  </si>
  <si>
    <t>硬化道路500米，宽3.5米</t>
  </si>
  <si>
    <t>改善9户36名困难群众安全出行问题</t>
  </si>
  <si>
    <t>郭公坪镇郭公坪村机耕道建设项目</t>
  </si>
  <si>
    <t>新建机耕道，长3公里，宽4.5米</t>
  </si>
  <si>
    <t>改善50户90名困难群众安全出行问题</t>
  </si>
  <si>
    <t>郭公坪镇川岩坪村渠道建设任务</t>
  </si>
  <si>
    <t>新建灌溉渠道1.4公里，规格40×30</t>
  </si>
  <si>
    <t>改善23户60名困难群众农田灌溉问题</t>
  </si>
  <si>
    <t>尧市乡马江口村溪坝及机耕道建设项目</t>
  </si>
  <si>
    <t>尧市乡马江口村</t>
  </si>
  <si>
    <t>新建道路400米，宽4.5米；新建滚水坝1座。长65米，基础深1米，坝面宽4米</t>
  </si>
  <si>
    <t>改善18户52名困难群众安全出行问题</t>
  </si>
  <si>
    <t>尧市乡大坪村山塘维修建设项目</t>
  </si>
  <si>
    <t>尧市乡大坪村</t>
  </si>
  <si>
    <t>维修山塘1口，清淤增容，倒梁治漏，坝顶整理硬化</t>
  </si>
  <si>
    <t>改善9户37名困难群众农田灌溉问题</t>
  </si>
  <si>
    <t>和平溪乡和平溪村道路硬化建设项目</t>
  </si>
  <si>
    <t>长400米。宽3.5米</t>
  </si>
  <si>
    <t>改善14户50名困难群众安全出行问题</t>
  </si>
  <si>
    <t>和平溪乡和平溪村道路硬化建项目</t>
  </si>
  <si>
    <t>长500米，宽3.5米</t>
  </si>
  <si>
    <t>改善20户44名困难群众安全出行问题</t>
  </si>
  <si>
    <t>和平溪乡大坡村渠道硬化项目</t>
  </si>
  <si>
    <t>渠道硬化1公里，120米拱涵清理加固</t>
  </si>
  <si>
    <t>改善23户62名困难群众农田灌溉问题</t>
  </si>
  <si>
    <t>和平溪乡大溪村渠道建设项目</t>
  </si>
  <si>
    <t>渠道硬化800米，宽0.8米，高1米</t>
  </si>
  <si>
    <t>改善46户110名困难群众农田灌溉问题</t>
  </si>
  <si>
    <t>谭家寨乡咸池坳村小型农田水利建设项目</t>
  </si>
  <si>
    <t>谭家寨乡咸池坳村</t>
  </si>
  <si>
    <t>安装农田灌溉管道3公里，直径0.4米</t>
  </si>
  <si>
    <t>改善45户106名困难群众农田灌溉问题</t>
  </si>
  <si>
    <t>大桥江乡石垅溪村道路建设项目</t>
  </si>
  <si>
    <t>大桥江村石垅溪村</t>
  </si>
  <si>
    <t>新挖道路1公里，宽5米，铺设涵管</t>
  </si>
  <si>
    <t>改善12户60名困难群众安全出行问题</t>
  </si>
  <si>
    <t>大桥江乡杨柳坡村溪坝建设项目</t>
  </si>
  <si>
    <t>新建溪坝280米，高2.5米，宽1米</t>
  </si>
  <si>
    <t>改善22户63名困难群众安全出行问题</t>
  </si>
  <si>
    <t>大桥江乡豪侠坪村保坎建设项目</t>
  </si>
  <si>
    <t>新建保坎2处：一处长20米，高5米，一处长100米，高3米</t>
  </si>
  <si>
    <t>改善22户68名困难群众安全出行问题</t>
  </si>
  <si>
    <t>江口墟镇公馆村渠道建设项目</t>
  </si>
  <si>
    <r>
      <rPr>
        <sz val="10"/>
        <rFont val="宋体"/>
        <charset val="134"/>
      </rPr>
      <t>新建灌溉渠道1.3公里40</t>
    </r>
    <r>
      <rPr>
        <sz val="10"/>
        <rFont val="宋体"/>
        <charset val="0"/>
      </rPr>
      <t>×</t>
    </r>
    <r>
      <rPr>
        <sz val="10"/>
        <rFont val="宋体"/>
        <charset val="134"/>
      </rPr>
      <t>30</t>
    </r>
  </si>
  <si>
    <t>改善50户96名困难群众农田灌溉问题</t>
  </si>
  <si>
    <t>江口墟镇大禾田村溪坝维修建设项目</t>
  </si>
  <si>
    <t>维修溪坝1公里</t>
  </si>
  <si>
    <t>改善16户62名困难群众农田灌溉问题</t>
  </si>
  <si>
    <t>江口墟镇江口社区便道建项目</t>
  </si>
  <si>
    <t>硬化便道320米，宽2米，厚0.2公分</t>
  </si>
  <si>
    <t>改善28户668名困难群众安全出行问题</t>
  </si>
  <si>
    <t>黄桑乡大塘村溪坝建设项目</t>
  </si>
  <si>
    <t>新建溪坝长15米，高6米，宽4米</t>
  </si>
  <si>
    <t>改善16户48名困难群众安全出行问题</t>
  </si>
  <si>
    <t>黄桑乡旧县村溪坝建设项目</t>
  </si>
  <si>
    <t>新建溪坝长20米，高5米，宽5.5米</t>
  </si>
  <si>
    <t>改善46户90名困难群众安全出行问题</t>
  </si>
  <si>
    <t>石羊哨乡石羊哨村防洪堤坝建设项目</t>
  </si>
  <si>
    <t>石羊哨乡石羊哨村</t>
  </si>
  <si>
    <t>新建堤坝长110米，高4米，宽4米</t>
  </si>
  <si>
    <t>石羊哨乡谭公冲村保坎建设项目</t>
  </si>
  <si>
    <t>新建保坎30米长，高10米，硬化70平方米</t>
  </si>
  <si>
    <t>改善15户60名困难群众安全出行问题</t>
  </si>
  <si>
    <t>吕家坪镇九曲湾村渠道建设项目</t>
  </si>
  <si>
    <t>吕家坪镇九曲湾</t>
  </si>
  <si>
    <t>新建渠道700米，规格40×40</t>
  </si>
  <si>
    <t>改善26户69名困难群众农田灌溉问题</t>
  </si>
  <si>
    <t>吕家坪镇姚潭村渠道建设项目</t>
  </si>
  <si>
    <t>新建渠道1200米，规格40×40</t>
  </si>
  <si>
    <t>改善72户126名困难群众农田灌溉问题</t>
  </si>
  <si>
    <t>吕家坪镇首座田村基本公共服务保坎建设项目 发改（2021）</t>
  </si>
  <si>
    <t>新建保坎长30米，高10米，宽1.5米</t>
  </si>
  <si>
    <t>改善29户68名困难群众安全出行问题</t>
  </si>
  <si>
    <t>大桥江乡大桥江村溪坝护堤建设项目2021</t>
  </si>
  <si>
    <t>5组新建护堤长400米、高2.5米、宽1米</t>
  </si>
  <si>
    <t>兰里镇塘里村道路硬化2021</t>
  </si>
  <si>
    <t>7、8、9、10组硬化道路长1000米，宽3.5米，厚0.2米</t>
  </si>
  <si>
    <t>改善群众出行条件，受益群众142户，受益人口587人</t>
  </si>
  <si>
    <t>高村镇兰丝垅村道路硬化2021</t>
  </si>
  <si>
    <t>硬化道路长1000米宽3.5米，厚0.2米</t>
  </si>
  <si>
    <t>改善群众出行条件，受益群众45户，受益人口218人</t>
  </si>
  <si>
    <t>高村镇兰丝垅村保坎建设2021</t>
  </si>
  <si>
    <t>新建保坎长150米，高5米，宽1米</t>
  </si>
  <si>
    <t>改善群众出行条件，受益群众20户，受益人口85人</t>
  </si>
  <si>
    <t>和平溪乡株木村道路硬化建设项目2021</t>
  </si>
  <si>
    <t>1、2、3、6组硬化道路长4000米，宽3.5米，厚0.2米</t>
  </si>
  <si>
    <t>改善群众出行条件，受益群众153户，受益人口612人</t>
  </si>
  <si>
    <t>兰里镇栎木村组道路硬化建设项目2021</t>
  </si>
  <si>
    <t>硬化道路长1000米，宽3.5米，厚0.2米</t>
  </si>
  <si>
    <t>改善群众出行条件，受益群众45户，受益人口148人</t>
  </si>
  <si>
    <t>兰里镇栎木村保坎建设项目2021</t>
  </si>
  <si>
    <t>新建保坎长180米，高4米，宽2米</t>
  </si>
  <si>
    <t>改善群众出行条件，受益群众22户，受益人口92人</t>
  </si>
  <si>
    <t>江口墟镇田家湾村排水沟建设项目2021</t>
  </si>
  <si>
    <t>2、3、11组新建排水沟长580米，高08米，宽0.8米</t>
  </si>
  <si>
    <t>改善农业生产灌溉条件和农田安全，受益群众86户，受益人口345人</t>
  </si>
  <si>
    <t>高村镇黄连冲村道路硬化建设项目2021</t>
  </si>
  <si>
    <t>4、5组硬化道路长1000米，宽3.5米，厚0.2米</t>
  </si>
  <si>
    <t>改善群众出行条件，受益群众72户，受益人口289人</t>
  </si>
  <si>
    <t>兰里镇苍冲村7、13组新建机耕道建设项目2021</t>
  </si>
  <si>
    <t>新建机耕道长4公里，宽4.5米</t>
  </si>
  <si>
    <t>改善群众出行条件，受益群众130户，受益人口592人</t>
  </si>
  <si>
    <t>兰里镇岩寨村7组新建机耕道及保坎建设2021</t>
  </si>
  <si>
    <t>新建机耕道长4.5公里，宽4.5米</t>
  </si>
  <si>
    <t>改善群众出行条件，受益群众97户，受益人口363人</t>
  </si>
  <si>
    <t>吕家坪镇桐木村道路硬化建设项目2021</t>
  </si>
  <si>
    <t>硬化道路长8000米，宽3.5米，厚0.2米</t>
  </si>
  <si>
    <t>改善群众出行条件，受益群众636户，受益人口2386人</t>
  </si>
  <si>
    <t>和平溪乡大坡村古井维修排水沟建设项目2021</t>
  </si>
  <si>
    <t>古井维修，新建排水沟长300米，高2.8米，宽3米</t>
  </si>
  <si>
    <t>改善饮水和农业生产灌溉条件，受益群众52户，受益人口241人</t>
  </si>
  <si>
    <t>高村镇大溪桥村道路硬化建设项目2021</t>
  </si>
  <si>
    <t>5、6组硬化道路长1000米，宽3.5米，厚0.2米</t>
  </si>
  <si>
    <t>改善群众出行条件，受益群众48户，受益人口278人</t>
  </si>
  <si>
    <t>高村镇谷达坡村机耕道建设项目2021</t>
  </si>
  <si>
    <t>新挖机耕道3公里，宽4米</t>
  </si>
  <si>
    <t>改善群众出行条件，受益群众35户，受益人口154人</t>
  </si>
  <si>
    <t>高村镇谷达坡村4、5、6组道路硬化建设项目2021</t>
  </si>
  <si>
    <t>改善群众出行条件，受益群众262户，受益人口1321人</t>
  </si>
  <si>
    <t>黄桑乡桃花村水利灌溉建设项目2021</t>
  </si>
  <si>
    <r>
      <rPr>
        <sz val="10"/>
        <rFont val="宋体"/>
        <charset val="134"/>
      </rPr>
      <t>新建渠道1200米，规格30㎝</t>
    </r>
    <r>
      <rPr>
        <sz val="10"/>
        <rFont val="宋体"/>
        <charset val="0"/>
      </rPr>
      <t>×</t>
    </r>
    <r>
      <rPr>
        <sz val="10"/>
        <rFont val="宋体"/>
        <charset val="134"/>
      </rPr>
      <t>40㎝</t>
    </r>
  </si>
  <si>
    <t>改善农业生产灌溉条件，受益群众213户，受益人口740人</t>
  </si>
  <si>
    <t>锦和镇官村村机耕道建设项目2021</t>
  </si>
  <si>
    <t>新挖机耕道3公里，宽4.5米</t>
  </si>
  <si>
    <t>改善群众出行条件，受益群众43户，受益人口176人</t>
  </si>
  <si>
    <t>锦和镇尚坪村机耕道建设项目2021</t>
  </si>
  <si>
    <t>改善群众出行条件，受益群众35户，受益人口152人</t>
  </si>
  <si>
    <t>岩门镇平原村道路硬化建设项目2021</t>
  </si>
  <si>
    <t>硬化道路长2000米，宽3.5米，厚0.2米</t>
  </si>
  <si>
    <t>改善群众出行条件，受益群众116户，受益人口652人</t>
  </si>
  <si>
    <t>江口墟镇田家湾村渠道建设项目2021</t>
  </si>
  <si>
    <t>新建渠道500米，规格60㎝×80㎝</t>
  </si>
  <si>
    <t>改善农业生产灌溉条件，受益群众32户，受益人口152人</t>
  </si>
  <si>
    <t>兰里镇苍冲村道路硬化建设项目2021（发改局）</t>
  </si>
  <si>
    <t>硬化道路长700米，宽3.5米，厚0.2米</t>
  </si>
  <si>
    <t>改善群众出行条件，受益群众158户，受益人口687人</t>
  </si>
  <si>
    <t>兰里镇花园村道路提质改造项目2021（发改局）</t>
  </si>
  <si>
    <t>道路提质改造1300米、扩宽1米、硬化宽4.5米</t>
  </si>
  <si>
    <t>改善群众出行条件，受益群众145户，受益人口735人</t>
  </si>
  <si>
    <t>高村镇中寨坪村溪坝建设项目2021（发改局）</t>
  </si>
  <si>
    <t>新建溪坝长20米，高2米，宽4米</t>
  </si>
  <si>
    <t>改善农业生产灌溉条件，受益群众36户，受益人口139人</t>
  </si>
  <si>
    <t>高村镇杆子溪村道路硬化及保坎建设项目2021（发改局）</t>
  </si>
  <si>
    <t>高村镇杆子溪村</t>
  </si>
  <si>
    <t>硬化道路长1100米，宽3.5米，厚0.2米；修建保坎4处，长60米高5米，宽2米</t>
  </si>
  <si>
    <t>改善群众出行条件，受益群众129户，受益人口546人</t>
  </si>
  <si>
    <t>高村镇土潭村5组道路硬化2021（发改局）</t>
  </si>
  <si>
    <t>硬化道路长1700米，宽3.5米，厚0.2米</t>
  </si>
  <si>
    <t>改善群众出行条件，受益群众27户，受益人口135人</t>
  </si>
  <si>
    <t>高村镇兴隆湾村4组保坎建设2021（发改局）</t>
  </si>
  <si>
    <t>修建保坎长250米高4米，宽2米</t>
  </si>
  <si>
    <t>改善群众出行条件，受益群众56户，受益人口316人</t>
  </si>
  <si>
    <t>郭公坪镇米沙村道路硬化2021（发改局）</t>
  </si>
  <si>
    <t xml:space="preserve">硬化道路长900米，宽4.5米，厚0.2米 </t>
  </si>
  <si>
    <t>改善群众出行条件，受益群众37户，受益人口179人</t>
  </si>
  <si>
    <t>舒家村乡狮子湾村道路硬化2021（发改局）</t>
  </si>
  <si>
    <t xml:space="preserve">硬化道路长1700米，宽4米，厚0.2米 </t>
  </si>
  <si>
    <t>改善群众出行条件，受益群众120户，受益人口612人</t>
  </si>
  <si>
    <t>板粟树乡大辽村新挖机耕道建设2021（发改局）</t>
  </si>
  <si>
    <t>板粟树乡大辽村</t>
  </si>
  <si>
    <t>新挖机耕道6公里，宽7米</t>
  </si>
  <si>
    <t>改善群众出行条件，受益群众118户，受益人口596人</t>
  </si>
  <si>
    <t>和平溪乡大坡村道路硬化2021（发改局）</t>
  </si>
  <si>
    <t xml:space="preserve">硬化道路长2500米，宽4.5米，厚0.2米 </t>
  </si>
  <si>
    <t>改善群众出行条件，受益群众135户，受益人口718人</t>
  </si>
  <si>
    <t>石羊哨乡石羊哨村保坎建设2021（发改局）</t>
  </si>
  <si>
    <t>修建保坎长150米高3米，宽1.5米</t>
  </si>
  <si>
    <t>改善群众出行条件，受益群众26户，受益人口133人</t>
  </si>
  <si>
    <t>高村镇谷达坡村道路硬化2021（发改局）</t>
  </si>
  <si>
    <t xml:space="preserve">硬化道路长1000米，宽3.5米，厚0.2米 </t>
  </si>
  <si>
    <t>改善群众出行条件，受益群众29户，受益人口152人</t>
  </si>
  <si>
    <t>高村镇水漫溪村溪坝建设项目2021（发改局）</t>
  </si>
  <si>
    <t>新建溪坝长600米，高3米，宽1米</t>
  </si>
  <si>
    <t>改善农业生产灌溉条件，受益群众85户，受益人口487人</t>
  </si>
  <si>
    <t>谭家寨乡易地搬迁安置点基础设施建设项目2021（发改局）</t>
  </si>
  <si>
    <t>谭家寨乡</t>
  </si>
  <si>
    <r>
      <rPr>
        <sz val="10"/>
        <rFont val="宋体"/>
        <charset val="134"/>
      </rPr>
      <t>竹子坳易地搬迁安置点新建安全护栏长260米；挡土墙长80米，高1.8米，宽1米；排水沟长520，规格40㎝×40㎝；道路硬化长210米，宽4.5米，厚0.2米；广场硬化80</t>
    </r>
    <r>
      <rPr>
        <sz val="10"/>
        <rFont val="宋体"/>
        <charset val="0"/>
      </rPr>
      <t>×</t>
    </r>
    <r>
      <rPr>
        <sz val="10"/>
        <rFont val="宋体"/>
        <charset val="134"/>
      </rPr>
      <t>50米；於泥净化池6个。</t>
    </r>
  </si>
  <si>
    <t>改善群众生产生活条件，受益群众134户，受益人口680人</t>
  </si>
  <si>
    <t>岩门镇新坪村防洪提建设项目2021（发改局）</t>
  </si>
  <si>
    <t>新建防洪提长300米，高4米，宽1米</t>
  </si>
  <si>
    <t>改善群众出行条件，受益群众37户，受益人口182人</t>
  </si>
  <si>
    <t>黄桑乡旧县村道路硬化2021（发改局）</t>
  </si>
  <si>
    <t>硬化道路1长1000米，宽3.5米，厚0.2米 ；硬化道路2长650米，宽4.5米，厚0.2米 。</t>
  </si>
  <si>
    <t>改善群众出行条件，受益群众126户，受益人口635人</t>
  </si>
  <si>
    <t>锦和镇东街社区基本公共服务人行便桥项目</t>
  </si>
  <si>
    <t>公路建设养护中心</t>
  </si>
  <si>
    <t>原桐油坡村14组一座过溪桥</t>
  </si>
  <si>
    <t>改善21户98人贫困人口出行条件提高经济收益</t>
  </si>
  <si>
    <t>锦和镇碰溪村基本公共服务生产便桥新建项目</t>
  </si>
  <si>
    <t>三组庙附近生产便桥长9米，宽4.5米</t>
  </si>
  <si>
    <t>改善12户50人贫困户农业生产条件提高经济收益</t>
  </si>
  <si>
    <t>锦和镇长潭溪村基本公共服务便桥建设项目</t>
  </si>
  <si>
    <t>1组便桥长8米</t>
  </si>
  <si>
    <t>改善贫困户12户50人生产生活出行提高经济收益</t>
  </si>
  <si>
    <t>锦和镇柑子园村基本公共服务人行便桥项目</t>
  </si>
  <si>
    <t>一组二组六组新建人行便桥3座</t>
  </si>
  <si>
    <t>改善13户53人贫困户生产生活条件提高经济收益</t>
  </si>
  <si>
    <t>锦和镇河湾村基本公共服务危桥重建项目</t>
  </si>
  <si>
    <t>三组四组危桥重建长12米，宽4.5米</t>
  </si>
  <si>
    <t>改善15户58人贫困户出行条件</t>
  </si>
  <si>
    <t>锦和镇新场村基本公共服务桥梁新建项目</t>
  </si>
  <si>
    <t>得秧田新建桥30米</t>
  </si>
  <si>
    <t>改善30户115人贫困户生活生产条件提高经济收益</t>
  </si>
  <si>
    <t>板栗树乡枣子喇村基本公共服务桥梁建设项目</t>
  </si>
  <si>
    <t>三组桥梁建设长40米，宽4米</t>
  </si>
  <si>
    <t>解决群众农业生产，提升群众满意度</t>
  </si>
  <si>
    <t>板栗树乡江溪村基本公共服务桥梁建设项目</t>
  </si>
  <si>
    <t>3组桥梁建设长40米，宽4米</t>
  </si>
  <si>
    <t>改善16户76户出行条件</t>
  </si>
  <si>
    <t>6组桥梁建设2座长10米，宽4米</t>
  </si>
  <si>
    <t>提高15户56人出行安全，提高经济发展</t>
  </si>
  <si>
    <t>江口墟镇大禾田村基本公共服务桥梁改造项目</t>
  </si>
  <si>
    <t>大禾田桥改造，桥长13米，宽4米</t>
  </si>
  <si>
    <t>改善81户308人贫困人口生产出行条件，为提高村民经济收益提供交通保障</t>
  </si>
  <si>
    <t>石羊哨乡松溪坪村基本公共服务桥梁维修项目</t>
  </si>
  <si>
    <t>木枝溪桥维修，桥长22米，宽6米</t>
  </si>
  <si>
    <t>改善78户306人贫困人口生产出行条件，为提高村民经济收益提供交通保障</t>
  </si>
  <si>
    <t>岩门镇高公冲村基本公共服务桥梁扩建项目</t>
  </si>
  <si>
    <t>一组桥梁扩建，桥长10米，宽5米</t>
  </si>
  <si>
    <t>改善贫困户165人及1458人出行条件为提高村民经济收益提供交通保障</t>
  </si>
  <si>
    <t>岩门镇玳瑁坡村基本公共服务桥梁扩建项目</t>
  </si>
  <si>
    <t>烂泥坑桥梁扩建，桥长6米，宽5米</t>
  </si>
  <si>
    <t>改善24户63人贫困户出行条件</t>
  </si>
  <si>
    <t>阴山田桥梁扩建，桥长8米，宽5米</t>
  </si>
  <si>
    <t>改善73户420人贫困户出行条件为提高村民经济收益提供交通保障</t>
  </si>
  <si>
    <t>岩门镇新坪村基本公共服务桥梁新建项目</t>
  </si>
  <si>
    <t>四组新建桥长10米，宽4.5米</t>
  </si>
  <si>
    <t>受益贫困户81人为提高村民经济收益提供交通保障</t>
  </si>
  <si>
    <t>岩门镇新坪村基本公共服务桥梁维修项目</t>
  </si>
  <si>
    <t>五组桥梁加固，桥长6米，宽5米</t>
  </si>
  <si>
    <t>受益贫困户142人，为提高村民经济收益提供交通保障</t>
  </si>
  <si>
    <t>岩门镇团山村基本公共服务桥梁扩建目</t>
  </si>
  <si>
    <t>相而来桥梁扩建，桥长8米，宽5米</t>
  </si>
  <si>
    <t>改善45户150人贫困人口出行条件为提高村民经济收益提供交通保障</t>
  </si>
  <si>
    <t>高村镇中寨坪村基本公共服务桥梁改建项目</t>
  </si>
  <si>
    <t>7、8、13、15组杨家寨桥改建，长30米，宽6米</t>
  </si>
  <si>
    <t>改善21户78人贫困人口出行条件为提高村民经济收益提供交通保障</t>
  </si>
  <si>
    <t>高村镇中寨坪村基本公共服务桥梁新建项目</t>
  </si>
  <si>
    <t>长塘坎上至湖六田新建桥梁长26米，宽7米</t>
  </si>
  <si>
    <t>改善62户226人贫困人口出行条件为提高村民经济收益提供交通保障</t>
  </si>
  <si>
    <t>高村镇谷达坡村基本公共服务桥梁新建项目</t>
  </si>
  <si>
    <t>小学门口新建桥梁长35米，宽4米</t>
  </si>
  <si>
    <t>改善12户58人贫困人口出行条件为提高村民经济收益提供交通保障</t>
  </si>
  <si>
    <t>吕家坪镇首座田村基本公共服务危桥改造项目</t>
  </si>
  <si>
    <t>五组后地塘危桥改造长50米宽5米</t>
  </si>
  <si>
    <t>改善80户350人贫困人口出行条件为提高村民经济收益提供交通保障</t>
  </si>
  <si>
    <t>吕家坪镇桐木村基本公共服务桥梁加固维修项目</t>
  </si>
  <si>
    <t>枇杷托桥改扩建</t>
  </si>
  <si>
    <t>改善11户23人贫困人口出行条件为提高村民经济收益提供交通保障</t>
  </si>
  <si>
    <t>吕家坪镇姚潭村基本公共服务桥梁新建项目</t>
  </si>
  <si>
    <t>1至11组王泥桥和溪口桥</t>
  </si>
  <si>
    <t>改善37户117人贫困人口出行条件为提高村民经济收益提供交通保障</t>
  </si>
  <si>
    <t>吕家坪镇山跃村基本公共服务桥梁新建项目</t>
  </si>
  <si>
    <t>长7米,宽4.5米</t>
  </si>
  <si>
    <t>改善38户134人贫困人口出行条件为提高村民经济收益提供交通保障</t>
  </si>
  <si>
    <t>锦和镇十八岩村基本公共服务项目石桥扩宽加固</t>
  </si>
  <si>
    <t>扩建石桥4.5米</t>
  </si>
  <si>
    <t>改善67户245人贫困户生产出行条件</t>
  </si>
  <si>
    <t>锦和镇大湾村基本公共服务项目溪水桥新建</t>
  </si>
  <si>
    <t>新建桥长15米；宽6米；高9米</t>
  </si>
  <si>
    <t>改善40户154人贫困户生产出行条件</t>
  </si>
  <si>
    <t>锦和镇东街社区基本公共服务项目过溪桥改建</t>
  </si>
  <si>
    <t>新建桥25米,宽4米</t>
  </si>
  <si>
    <t>改善28户105人贫困户生产出行条件</t>
  </si>
  <si>
    <t>锦和镇河湾村基本公共服务项目岩脑湾口上修座桥梁</t>
  </si>
  <si>
    <t>新建桥长18米；宽4米；高5米</t>
  </si>
  <si>
    <t>改善13户42人贫困户生产出行条件</t>
  </si>
  <si>
    <t>锦和镇鱼尾村基本公共服务项目组道硬化</t>
  </si>
  <si>
    <t>二组硬化道路长480米；宽4.5米</t>
  </si>
  <si>
    <t>改善13户61人贫困户生产出行条件</t>
  </si>
  <si>
    <t>锦和镇新场村基本公共服务项目生产便道桥建设</t>
  </si>
  <si>
    <t>老屋场新建桥长12米，宽3.5米</t>
  </si>
  <si>
    <t>改善9户35人贫困户生产出行条件</t>
  </si>
  <si>
    <t>兰里镇栎木村基本公共服务项目栾东桥改造</t>
  </si>
  <si>
    <t>新建桥长28米，宽6米</t>
  </si>
  <si>
    <t>改善44户168人贫困户生产出行条件</t>
  </si>
  <si>
    <t>江口墟镇齐天坪村基本公共服务项目危桥改造项目</t>
  </si>
  <si>
    <t>包家桥改造长19米，宽6.5米</t>
  </si>
  <si>
    <t>改善26户104人贫困人口出行条件为提高村民经济收益提供交通保障</t>
  </si>
  <si>
    <t>黄桑乡桃花村基本公共服务项目桥梁新建项目</t>
  </si>
  <si>
    <t>新建桃花村桥长20米，宽5.5,接线长400米。</t>
  </si>
  <si>
    <t>农村公路安防工程</t>
  </si>
  <si>
    <t>锦和镇新场村Y765横溪桥至杨柳坪公路2.8公里波形护栏(第二批）</t>
  </si>
  <si>
    <t>保障21户74人贫困人口交通出行安全</t>
  </si>
  <si>
    <t>Y772岩口山村-柑子园村公路3公里波形护栏（第二批）</t>
  </si>
  <si>
    <t>保障25户78人贫困人口交通出行安全</t>
  </si>
  <si>
    <t>X097黄土坡至望远公路16.82公里波形护栏</t>
  </si>
  <si>
    <t>保障83户294人贫困人口交通出行安全</t>
  </si>
  <si>
    <t>YZ02弄里至黄溪公路4公里波形护栏</t>
  </si>
  <si>
    <t>保障134户567人贫困人口交通出行安全</t>
  </si>
  <si>
    <t>YZ17程禾溪至老竹溪公路3.66公里波形护栏</t>
  </si>
  <si>
    <t>保障148户619人贫困人口交通出行安全</t>
  </si>
  <si>
    <t>X501洲上至尧里公路1.28公里波形护栏</t>
  </si>
  <si>
    <t>保障84户298人贫困人口交通出行安全</t>
  </si>
  <si>
    <t>YZ12省道至火马坳公路3.36公里波形护栏</t>
  </si>
  <si>
    <t>保障80户314人贫困人口交通出行安全</t>
  </si>
  <si>
    <t>YZ19石垅溪至沿洞塘溪公路1.94公里波形护栏</t>
  </si>
  <si>
    <t>保障122户434人贫困人口交通出行安全</t>
  </si>
  <si>
    <t>高村镇中寨坪村基本公共服务公路安防项目</t>
  </si>
  <si>
    <t>2021年10</t>
  </si>
  <si>
    <t>中寨坪-泸溪麻浦公路护栏、标志牌等4.5公里</t>
  </si>
  <si>
    <t>改善70户273人脱贫人口出行条件和交通安全，巩固脱贫成果。</t>
  </si>
  <si>
    <t>高村镇栗坪村基本公共服务公路安防项目</t>
  </si>
  <si>
    <r>
      <rPr>
        <sz val="10"/>
        <rFont val="宋体"/>
        <charset val="134"/>
      </rPr>
      <t>县道</t>
    </r>
    <r>
      <rPr>
        <sz val="10"/>
        <rFont val="宋体"/>
        <charset val="0"/>
      </rPr>
      <t>-</t>
    </r>
    <r>
      <rPr>
        <sz val="10"/>
        <rFont val="宋体"/>
        <charset val="134"/>
      </rPr>
      <t>栗坪乡畜牧场公路护栏、标志牌等1.5公里</t>
    </r>
  </si>
  <si>
    <t>改善101户367人脱贫人口出行条件和交通安全，巩固脱贫成果。</t>
  </si>
  <si>
    <t>高村镇通灵溪村基本公共服务公路安防项目</t>
  </si>
  <si>
    <t>油坊-太阳坪公路护栏、标志牌等1.9公里</t>
  </si>
  <si>
    <t>改善14户47人脱贫人口出行条件和交通安全，巩固脱贫成果。</t>
  </si>
  <si>
    <t>岩门镇大路坳村基本公共服务公路安防项目</t>
  </si>
  <si>
    <r>
      <rPr>
        <sz val="10"/>
        <rFont val="宋体"/>
        <charset val="134"/>
      </rPr>
      <t>大路坳</t>
    </r>
    <r>
      <rPr>
        <sz val="10"/>
        <rFont val="宋体"/>
        <charset val="0"/>
      </rPr>
      <t>-</t>
    </r>
    <r>
      <rPr>
        <sz val="10"/>
        <rFont val="宋体"/>
        <charset val="134"/>
      </rPr>
      <t>杨家垅公路护栏、标志牌等2.9公里</t>
    </r>
  </si>
  <si>
    <t>改善52户188人脱贫人口出行条件和交通安全，巩固脱贫成果。</t>
  </si>
  <si>
    <t>岩门镇玳瑁坡村基本公共服务公路安防项目</t>
  </si>
  <si>
    <t>烧香田-杨家湾公路护栏、标志牌等2.3公里</t>
  </si>
  <si>
    <t>改善183户693人脱贫人口出行条件和交通安全，巩固脱贫成果。</t>
  </si>
  <si>
    <t>岩门镇平原村基本公共服务公路安防项目</t>
  </si>
  <si>
    <t>龙公桥-龙公桥公路护栏、标志牌等0.1公里</t>
  </si>
  <si>
    <t>改善47户172人脱贫人口出行条件和交通安全，巩固脱贫成果。</t>
  </si>
  <si>
    <t>岩门镇白泥田村基本公共服务公路安防项目</t>
  </si>
  <si>
    <r>
      <rPr>
        <sz val="10"/>
        <rFont val="宋体"/>
        <charset val="134"/>
      </rPr>
      <t>县道</t>
    </r>
    <r>
      <rPr>
        <sz val="10"/>
        <rFont val="宋体"/>
        <charset val="0"/>
      </rPr>
      <t>-</t>
    </r>
    <r>
      <rPr>
        <sz val="10"/>
        <rFont val="宋体"/>
        <charset val="134"/>
      </rPr>
      <t>白泥田公路护栏0.2公里</t>
    </r>
  </si>
  <si>
    <t>改善54户165人脱贫人口出行条件和交通安全，巩固脱贫成果。</t>
  </si>
  <si>
    <t>谭家寨乡乌林溪村基本公共服务公路安防项目</t>
  </si>
  <si>
    <t>乌林溪-长坡山公路护栏、标志牌等2.2公里</t>
  </si>
  <si>
    <t>改善62户202人脱贫人口出行条件和交通安全，巩固脱贫成果。</t>
  </si>
  <si>
    <t>文昌阁乡黄土坡村基本公共服务公路安防项目</t>
  </si>
  <si>
    <t>黄土坡桥-黄土坡桥公路护栏、标志牌等1公里</t>
  </si>
  <si>
    <t>改善41户158人脱贫人口出行条件和交通安全，巩固脱贫成果。</t>
  </si>
  <si>
    <t>板栗树乡盐井村基本公共服务公路安防项目</t>
  </si>
  <si>
    <t>板栗树乡盐井村</t>
  </si>
  <si>
    <t>盐井—高枣线公路护栏、标志牌等1.1公里</t>
  </si>
  <si>
    <t>改善65户216人脱贫人口出行条件和交通安全，巩固脱贫成果。</t>
  </si>
  <si>
    <t>舒家村乡狮子湾村基本公共服务公路安防项目</t>
  </si>
  <si>
    <t>狗崽冲-狗崽冲（狮子湾）公路护栏、标志牌2公里</t>
  </si>
  <si>
    <t>改善146户516人脱贫人口出行条件和交通安全，巩固脱贫成果。</t>
  </si>
  <si>
    <t>隆家堡乡塘头山村基本公共服务公路安防项目</t>
  </si>
  <si>
    <t>塘头山-长坡山公路护栏、标志牌等3.2公里</t>
  </si>
  <si>
    <t>改善169户598人脱贫人口出行条件和交通安全，巩固脱贫成果。</t>
  </si>
  <si>
    <t>郭公坪乡川岩坪村基本公共服务公路安防项目</t>
  </si>
  <si>
    <t>郭公坪乡川岩坪村</t>
  </si>
  <si>
    <t>川岩坪七组公路护栏、标志牌等2.6公里</t>
  </si>
  <si>
    <t>改善105户398人脱贫人口出行条件和交通安全，巩固脱贫成果。</t>
  </si>
  <si>
    <t>川岩坪 -上大坪公路护护栏、标志牌等1公里</t>
  </si>
  <si>
    <t>石羊哨乡岩落寨村基本公共服务公路安防项目</t>
  </si>
  <si>
    <t>乡道-岩落寨下拉动村公路护栏、标志牌等2.68公里</t>
  </si>
  <si>
    <t>改善141户571人脱贫人口出行条件和交通安全，巩固脱贫成果。</t>
  </si>
  <si>
    <t>兰村乡兰村村基本公共服务公路安防项目</t>
  </si>
  <si>
    <t>县道-蛮溪公路护栏、标志牌等1.9公里</t>
  </si>
  <si>
    <t>改善105户348人脱贫人口出行条件和交通安全，巩固脱贫成果。</t>
  </si>
  <si>
    <t>和平溪乡大坡村基本公共服务公路安防项目</t>
  </si>
  <si>
    <t>尹家岭(桃树坪)-罗家溪(鹤城）公路护栏、标志牌等1.7公里</t>
  </si>
  <si>
    <t>改善342户1337人脱贫人口出行条件和交通安全，巩固脱贫成果。</t>
  </si>
  <si>
    <t>高村镇黄莲冲村公共服务公路危桥改造项目</t>
  </si>
  <si>
    <t>高村镇黄莲冲村</t>
  </si>
  <si>
    <t>黄莲冲一桥拆除重建长40米宽5.5米</t>
  </si>
  <si>
    <t>改善129户527人脱贫人口出行条件和交通安全，巩固脱贫成果。</t>
  </si>
  <si>
    <t>锦和镇岩口山村公共服务公路危桥改造项目</t>
  </si>
  <si>
    <t>岩口山桥拆除重建长16米宽5.5米</t>
  </si>
  <si>
    <t>改善79户284人脱贫人口出行条件和交通安全，巩固脱贫成果。</t>
  </si>
  <si>
    <t>文昌阁乡文昌新村公共服务公路危桥改造项目</t>
  </si>
  <si>
    <t>小文昌阁桥拆除重建长12米宽8.5米</t>
  </si>
  <si>
    <t>改善186户674人脱贫人口出行条件和交通安全，巩固脱贫成果。</t>
  </si>
  <si>
    <t>文昌阁桥拆除重建长10.05米宽8.5米</t>
  </si>
  <si>
    <t>黄桑乡郑家潭村公共服务公路危桥改造项目</t>
  </si>
  <si>
    <t>黄桑乡郑家潭村</t>
  </si>
  <si>
    <t>2021年12</t>
  </si>
  <si>
    <t>郑家潭桥拆除重建长44米宽6.5米</t>
  </si>
  <si>
    <t>改善66户264人脱贫人口出行条件和交通安全，巩固脱贫成果。</t>
  </si>
  <si>
    <t>道路改建项目</t>
  </si>
  <si>
    <t>交通运输局</t>
  </si>
  <si>
    <t>霞飞云果园公路改造工程2.77公里</t>
  </si>
  <si>
    <t>方便群众生活生产出行430人</t>
  </si>
  <si>
    <t>道路硬化项目</t>
  </si>
  <si>
    <t>杨柳溪道路硬化1.0公里</t>
  </si>
  <si>
    <t>改善210人口生产生活出行条件</t>
  </si>
  <si>
    <t>马江口4组道路硬化0.3公里</t>
  </si>
  <si>
    <t>改善185人口生产生活出行条件</t>
  </si>
  <si>
    <t>通溪村八、九组道路硬化3.02公里</t>
  </si>
  <si>
    <t>方便群众生活生产出行230人</t>
  </si>
  <si>
    <t>苍冲村雄山园区道路硬化4.03公里</t>
  </si>
  <si>
    <t>方便群众生活生产出行340人</t>
  </si>
  <si>
    <t>二组至老地坳道路硬化1公里</t>
  </si>
  <si>
    <t>改善125人口生产生活出行条件</t>
  </si>
  <si>
    <t>椒林至步云坪沿江道路硬化1.92公里</t>
  </si>
  <si>
    <t>首座田大塘垅、油茶产业园及生态养殖基地道路硬化3.5公里</t>
  </si>
  <si>
    <t>改善198人口生产生活出行条件</t>
  </si>
  <si>
    <t>流沙溪桥头-毛冲自然村公路1.561公里硬化</t>
  </si>
  <si>
    <t>解决117人脱贫人口出行困难</t>
  </si>
  <si>
    <t>龙脑山五组道路硬化1.176公里</t>
  </si>
  <si>
    <t>改善6户32人脱贫人口生产出行条件，为提高村民经济收益提供交通保障</t>
  </si>
  <si>
    <t>7组2.3公里道路硬化</t>
  </si>
  <si>
    <t>改善28户137人脱贫人口生产出行条件，为提高村民经济收益提供交通保障</t>
  </si>
  <si>
    <t>公路提质改造项目</t>
  </si>
  <si>
    <t>村主干道窄路加宽1.85公里</t>
  </si>
  <si>
    <t>提高468人交通出行条件，其中脱贫人口242人。</t>
  </si>
  <si>
    <t>村部至5组2.085公里公路硬化</t>
  </si>
  <si>
    <t>改善27户脱贫户生产生活出行条件</t>
  </si>
  <si>
    <t>塘坊-山跃邓家人道路硬化1.886公里</t>
  </si>
  <si>
    <t>改善20户74人脱贫人口生产生活出行条件</t>
  </si>
  <si>
    <t>新屋村至毛家滩村自然村公路2.62公里硬化</t>
  </si>
  <si>
    <t>解决125人脱贫人口出行困难</t>
  </si>
  <si>
    <t>江坪-野鸡冲自然村公路1.609公里硬化</t>
  </si>
  <si>
    <t>解决脱贫人口129人出行困难</t>
  </si>
  <si>
    <t>一组小学小冲马路垢道路硬化1.528公里</t>
  </si>
  <si>
    <t>改善脱贫户27户120人出行困难</t>
  </si>
  <si>
    <t>田塘-当风坳自然村公路2.463公里硬化</t>
  </si>
  <si>
    <t>九组拱桥至桐木寨道路硬化长2.82公里</t>
  </si>
  <si>
    <t>解决300人生产生活问题，其中脱贫人口241人。</t>
  </si>
  <si>
    <t>水厂-桐木寨自然村公路3.464公里硬化</t>
  </si>
  <si>
    <t>解决132人脱贫人口出行困难</t>
  </si>
  <si>
    <t>1组道路硬化2.14公里，宽3.5米</t>
  </si>
  <si>
    <t>解决330人出行和1500亩水果运输问题，其中脱贫人口239人受益。</t>
  </si>
  <si>
    <t>火马洞-万家脑自然村公路1.304公里硬化</t>
  </si>
  <si>
    <t>解决109人脱贫人口出行困难</t>
  </si>
  <si>
    <t>竿子溪一至五组大辽公路硬化长3.18公里宽3.5米</t>
  </si>
  <si>
    <t>方便村民出行、生产运输，其中脱贫人口96人受益</t>
  </si>
  <si>
    <t>木材检查站-阳雀坳自然村公路1.322公里硬化</t>
  </si>
  <si>
    <t>解决121人脱贫人口出行困难</t>
  </si>
  <si>
    <t>回龙阁千公坪自然村公路1.812公里硬化</t>
  </si>
  <si>
    <t>解决114个脱贫人口出行困难</t>
  </si>
  <si>
    <t>文昌阁乡坳头坪村</t>
  </si>
  <si>
    <t>二组道路硬化全长950米</t>
  </si>
  <si>
    <t>改善全村12户50人脱贫户生产条件</t>
  </si>
  <si>
    <t>坝上-老竹溪自然村公路1.196公里硬化</t>
  </si>
  <si>
    <t>解决131人脱贫人口出行困难</t>
  </si>
  <si>
    <t>兰村乡桐古垅村</t>
  </si>
  <si>
    <t>4至9组桐长主干道硬化长3.8公里，宽4.5m</t>
  </si>
  <si>
    <t>解决脱贫户35户145人出行安全问题</t>
  </si>
  <si>
    <t>老鸭田林场自然村公路1.478公里硬化</t>
  </si>
  <si>
    <t>隆家堡乡三角坳</t>
  </si>
  <si>
    <t>三角坳至王坡5.864公里窄路加宽</t>
  </si>
  <si>
    <t>方便124人脱贫人口出行</t>
  </si>
  <si>
    <t>国道-云彩坡自然村公路5.419公里硬化</t>
  </si>
  <si>
    <t>解决112人出行困难，其中脱贫人口100人。</t>
  </si>
  <si>
    <t>桥梁新建项目</t>
  </si>
  <si>
    <t>高村镇白羊村</t>
  </si>
  <si>
    <t>六组新建桥梁长15米，宽5.5米</t>
  </si>
  <si>
    <t>改善6户20人脱贫人口出行条件为提高村民经济收益提供交通保障</t>
  </si>
  <si>
    <t>桥梁新建长32米，宽6米</t>
  </si>
  <si>
    <t>方便456人口生产、生活，其中脱贫人口68人</t>
  </si>
  <si>
    <t>19组道路硬化600米，宽3.5米</t>
  </si>
  <si>
    <t>改善群众生产出行条件，受益脱贫户14户，脱贫人口27人</t>
  </si>
  <si>
    <t>兰里镇黄岩溪村麻阳蔻橙标准示范园道路4公里硬化</t>
  </si>
  <si>
    <t>解决122人口生产出行条件，提高村民经济增收</t>
  </si>
  <si>
    <t>道路改造项目</t>
  </si>
  <si>
    <t>大桥江至小溪村道维修长1.8千米</t>
  </si>
  <si>
    <t>改善230户脱贫人口生产生活条件</t>
  </si>
  <si>
    <t>公路安防项目</t>
  </si>
  <si>
    <t>浪山溪-库边公路1.69公里波形护栏</t>
  </si>
  <si>
    <t>提高145脱贫人口出行安全</t>
  </si>
  <si>
    <t>大溪村村道自然村公路1.354公里波形护栏</t>
  </si>
  <si>
    <t>提高136人口交通出行安全</t>
  </si>
  <si>
    <t>村道至芷江岩嘴村自然村公路3.005公里波形护栏</t>
  </si>
  <si>
    <t>提高139人口交通出行安全</t>
  </si>
  <si>
    <t>小江村四组至五组自然村公路1.741公里波形护栏</t>
  </si>
  <si>
    <t>提高144人口交通出行安全</t>
  </si>
  <si>
    <t>省道至上小王自然村公路0.687公里波形护栏</t>
  </si>
  <si>
    <t>提114人口交通出行安全</t>
  </si>
  <si>
    <t>皮林村二组至黄土坡二组自然村公路3.066公里波形护栏</t>
  </si>
  <si>
    <t>提高145人口交通出行安全</t>
  </si>
  <si>
    <t>枫木树-长坡山自然村公路2.975公里波形护栏</t>
  </si>
  <si>
    <t>滴杨线自然村公路2.521公里波形护栏</t>
  </si>
  <si>
    <t>提高120人口交通出行安全</t>
  </si>
  <si>
    <t>关木冲林场自然村公路4.871公里波形护栏</t>
  </si>
  <si>
    <t>提高119人口交通出行安全</t>
  </si>
  <si>
    <t>石眼潭-长坡山自然村公路3.69公里波形护栏</t>
  </si>
  <si>
    <t>提高122人口交通出行安全</t>
  </si>
  <si>
    <t>红冬潭至九、十组自然村公路1.956公里波形护栏</t>
  </si>
  <si>
    <t>提高132人口交通出行安全</t>
  </si>
  <si>
    <t>大桥江村至东冲自然村公路2.676公里波形护栏</t>
  </si>
  <si>
    <t>桐木垅-龙家自然村公路1.019公里波形护栏</t>
  </si>
  <si>
    <t>提高165人口交通出行安全</t>
  </si>
  <si>
    <t>狮子湾-牛井自然村公路1.503公里波形护栏</t>
  </si>
  <si>
    <t>提高133人口交通出行安全</t>
  </si>
  <si>
    <t>浪山溪村村道自然村公路1.743公里波形护栏</t>
  </si>
  <si>
    <t>库边至火车站进站路自然村公路1.761公里波形护栏</t>
  </si>
  <si>
    <t>江口中心学校-井子山自然村公路2.348公里波形护栏</t>
  </si>
  <si>
    <t>提高123人口交通出行安全</t>
  </si>
  <si>
    <t>石羊哨乡通达林村</t>
  </si>
  <si>
    <t>李家村东瓜冲至新建村河家坨自然村公路2.755公里波形护栏</t>
  </si>
  <si>
    <t>提高156人口交通出行安全</t>
  </si>
  <si>
    <t>村道至跃马寨自然村公路2.561公里波形护栏</t>
  </si>
  <si>
    <t>提高114人口交通出行安全</t>
  </si>
  <si>
    <t>所住至林场自然村公路2.668公里波形护栏</t>
  </si>
  <si>
    <t>矛洲至杨冲自然村公路2.38公里波形护栏</t>
  </si>
  <si>
    <t>提高115人口交通出行安全</t>
  </si>
  <si>
    <t>三组至涡沙溪自然村公路1.721公里波形护栏</t>
  </si>
  <si>
    <t>提高142人口交通出行安全</t>
  </si>
  <si>
    <t>桐木至六破田自然村公路0.826公里波形护栏</t>
  </si>
  <si>
    <t>提高163人口交通出行安全</t>
  </si>
  <si>
    <t>省道至铜矿自然村公路1.39公里波形护栏</t>
  </si>
  <si>
    <t>黄家人至黄双村自然村公路2.116公里波形护栏</t>
  </si>
  <si>
    <t>江坪至林场屋下自然村公路1.293公里波形护栏</t>
  </si>
  <si>
    <t>黄连冲-溪边田自然村公路2.519公里波形护栏</t>
  </si>
  <si>
    <t>提高245人口交通出行安全</t>
  </si>
  <si>
    <t>铁路桥-铁路桥自然村公路2.941公里波形护栏</t>
  </si>
  <si>
    <t>高枣公路至双岔口村自然村公路1.4公里波形护栏</t>
  </si>
  <si>
    <t>提高188人口交通出行安全</t>
  </si>
  <si>
    <t>高枣线至凉子上自然村公路2.151公里波形护栏</t>
  </si>
  <si>
    <t>盐井村-下盐井自然村公路2.496公里波形护栏</t>
  </si>
  <si>
    <t>提高175人口交通出行安全</t>
  </si>
  <si>
    <t>锦和镇轻土村</t>
  </si>
  <si>
    <t>轻土至长潭桥公路0.8公里改造</t>
  </si>
  <si>
    <t>提高1200人交通出行条件</t>
  </si>
  <si>
    <t>锦和镇新场村2组至凤凰水田乡长1公里硬化</t>
  </si>
  <si>
    <t>解决20户74人脱贫户生产建设条件</t>
  </si>
  <si>
    <t>板栗漕至风洞1.3公里硬化</t>
  </si>
  <si>
    <t>改善660人口生产出行条件</t>
  </si>
  <si>
    <t>大坪一组0.7公里公路硬化</t>
  </si>
  <si>
    <t>改善230人口生产出行条件，为提高村民经济收益提供交通保障</t>
  </si>
  <si>
    <t>漫水社区14组、20组1.2公里道路硬化</t>
  </si>
  <si>
    <t>改善160人口生产出行条件</t>
  </si>
  <si>
    <t>文昌阁乡文昌新村风洞垅0.65公里公路硬化</t>
  </si>
  <si>
    <t>改善132人口生产出行条件</t>
  </si>
  <si>
    <t>和平溪乡金溪村二组学校0.7公里公路硬化</t>
  </si>
  <si>
    <t>改善126人口生产出行条件</t>
  </si>
  <si>
    <t>毛家潭至杨家坪4.5公里公路硬化</t>
  </si>
  <si>
    <t>方便村民出行、生产运输450人</t>
  </si>
  <si>
    <t>苍冲至岩寨公路改造3.5公里</t>
  </si>
  <si>
    <t>改善1230人生产出行条件</t>
  </si>
  <si>
    <t>清水、黄毛坡公路加宽5.492公里</t>
  </si>
  <si>
    <t>提高1300人出行条件</t>
  </si>
  <si>
    <t>兰村乡龙盘村村</t>
  </si>
  <si>
    <t>209国道至龙盘公路加宽1.47公里</t>
  </si>
  <si>
    <t>提高420人出行条件</t>
  </si>
  <si>
    <t>大龙冲至大坡公路维修8公里</t>
  </si>
  <si>
    <t>改善2330人生产出行条件</t>
  </si>
  <si>
    <t>桥梁建设项目</t>
  </si>
  <si>
    <t>高村镇兰丝垅村危桥改造长8米，宽5.5米</t>
  </si>
  <si>
    <t>提高88脱贫人口出行安全</t>
  </si>
  <si>
    <t>尧市镇拖冲社区危桥改造长60米，宽4.5米</t>
  </si>
  <si>
    <t>改善52人脱贫人口出行安全</t>
  </si>
  <si>
    <t>高村镇团山村</t>
  </si>
  <si>
    <t>团山至玳瑁坡公路2.3公里波形护栏</t>
  </si>
  <si>
    <t>提高456人口交通出行安全</t>
  </si>
  <si>
    <t>石羊哨乡李家村X089岩田坡桥-松溪坪公路2公里波形护栏</t>
  </si>
  <si>
    <t>尧市镇柑子坪村Y756尧市村-大溪村公路5公里波形护栏</t>
  </si>
  <si>
    <t>提高220人口交通出行安全</t>
  </si>
  <si>
    <t>岩门镇毛冲村Y760线S291-王坡村公路4.0公里波形护栏</t>
  </si>
  <si>
    <t>锦和镇新场村Y765横溪桥至杨柳坪公路5.0公里波形护栏</t>
  </si>
  <si>
    <t>提高356人口交通出行安全</t>
  </si>
  <si>
    <t>尧市镇保洞溪村Y768桥冲村-兰山村公路4.0公里波形护栏</t>
  </si>
  <si>
    <t>提高199人口交通出行安全</t>
  </si>
  <si>
    <t>Y772岩口山村-柑子园村公路4公里波形护栏</t>
  </si>
  <si>
    <t>提高325人口交通出行安全</t>
  </si>
  <si>
    <t>Y021火马坪村-火马坪村1公里波形护栏</t>
  </si>
  <si>
    <t>提高421人口交通出行安全</t>
  </si>
  <si>
    <t>C986燕溪桥-报木林公路2公里波形护栏</t>
  </si>
  <si>
    <t>提高232人口交通出行安全</t>
  </si>
  <si>
    <t>水库至上四组道路硬化0.924公里</t>
  </si>
  <si>
    <t>改善141户456人脱贫人口生产出行条件，为提高村民经济收益提供交通保障</t>
  </si>
  <si>
    <t>茶斗山（会仙脑）产业园道路硬化0.83公里</t>
  </si>
  <si>
    <t>改善27户107人脱贫人口生产出行条件，为提高村民经济收益提供交通保障</t>
  </si>
  <si>
    <t>铜坑垅道路硬化长0.8公里、宽3.5米</t>
  </si>
  <si>
    <t>改善7户34人脱贫户出行条件</t>
  </si>
  <si>
    <t>姚潭溪-栗子潭道路建设0.908公里</t>
  </si>
  <si>
    <t>改善5户23人交通方便</t>
  </si>
  <si>
    <t>S308-大远坳自然村公路0.55公里硬化</t>
  </si>
  <si>
    <t>解决108人出行困难</t>
  </si>
  <si>
    <t>桐新学校-老屋脑自然村公路0.47公里硬化</t>
  </si>
  <si>
    <t>解决124人出行困难</t>
  </si>
  <si>
    <t>大溪-金秋梨基地自然村公路0.967公里硬化</t>
  </si>
  <si>
    <t>解决137人出行困难</t>
  </si>
  <si>
    <t>三组楠木冲道路硬化0.7公里</t>
  </si>
  <si>
    <t>改善脱贫户54户256人出行困难</t>
  </si>
  <si>
    <t>道路新建项目</t>
  </si>
  <si>
    <t>3组至村部道路硬化0.732公里，宽3.5米</t>
  </si>
  <si>
    <t>改善脱贫户60户211人出行问题</t>
  </si>
  <si>
    <t>4组马蹄山至遥眼立公道路硬化长0.992公里，宽3.5米</t>
  </si>
  <si>
    <t>方便145人生产运输，产业发展</t>
  </si>
  <si>
    <t>七组至毛花冲道路硬化0.856公里，宽3.5米</t>
  </si>
  <si>
    <t>改善295人生产、出行条件</t>
  </si>
  <si>
    <t>马山潭-沟水溪自然村公路0.3公里硬化</t>
  </si>
  <si>
    <t>解决118人出行困难</t>
  </si>
  <si>
    <t>一组至二组自然村公路0.68公里硬化</t>
  </si>
  <si>
    <t>解决107人出行困难</t>
  </si>
  <si>
    <t>文昌阁乡雷司坪村</t>
  </si>
  <si>
    <t>县道-铁里冲自然村公路0.81公里硬化</t>
  </si>
  <si>
    <t>解决105人出行困难</t>
  </si>
  <si>
    <t>阴坡-桐木冲自然村公路0.76公里硬化</t>
  </si>
  <si>
    <t>解决112人出行困难</t>
  </si>
  <si>
    <t>3组木寨道路硬化长750，宽3.5m</t>
  </si>
  <si>
    <t>受益人60户280人</t>
  </si>
  <si>
    <t>关鸡冲-老院子自然村公路0.872公里硬化</t>
  </si>
  <si>
    <t>解决130人出行困难</t>
  </si>
  <si>
    <t>桐古垅林场自然村公路1.056公里硬化</t>
  </si>
  <si>
    <t>解决143人出行困难</t>
  </si>
  <si>
    <t>209国道至新屋垅公路1.29公里硬化</t>
  </si>
  <si>
    <t>二组新建桥梁长20米，宽5.5米</t>
  </si>
  <si>
    <t>改善140村民出行条件</t>
  </si>
  <si>
    <t>9组开战屋场至上岩金山硬化长1.3公里，宽3.5米</t>
  </si>
  <si>
    <t>解决115村民交通困难</t>
  </si>
  <si>
    <t>组道硬化</t>
  </si>
  <si>
    <t>苦栗寨新建组道硬化2公里</t>
  </si>
  <si>
    <t>方便42户145脱贫人口生活生产</t>
  </si>
  <si>
    <t>原三家村4组道路硬化长0.8公里，宽4.5米</t>
  </si>
  <si>
    <t>方便村民出行、生产运输150人</t>
  </si>
  <si>
    <t>球场至田湾2.253公里公路硬化</t>
  </si>
  <si>
    <t>改善112人口生产出行条件</t>
  </si>
  <si>
    <t>青山坑院子道路新建3.5公里</t>
  </si>
  <si>
    <t>改善190人口生产出行条件</t>
  </si>
  <si>
    <t>村道养护路至麻风村长3.7公里，宽4.5米</t>
  </si>
  <si>
    <t>改善1225村民产业生产发展条件</t>
  </si>
  <si>
    <t>桥冲村组道波形护栏3.021公里</t>
  </si>
  <si>
    <t>提高360人口交通出行安全</t>
  </si>
  <si>
    <t>大禾塘村组道波形护栏8.233公里</t>
  </si>
  <si>
    <t>提高36人口交通出行安全</t>
  </si>
  <si>
    <t>桥梁新建48米，宽5.0米</t>
  </si>
  <si>
    <t>改善178人脱贫人口出行安全</t>
  </si>
  <si>
    <t>五组至鹤城区贺家田道路硬化2.56公里</t>
  </si>
  <si>
    <t>改善326人口生产生活出行条件</t>
  </si>
  <si>
    <t>7组组道硬化长1公里，3.5米宽</t>
  </si>
  <si>
    <t>解决80个脱贫人口出行困难问题</t>
  </si>
  <si>
    <t>轻土主村道路面缺口硬化及维修700米</t>
  </si>
  <si>
    <t>改善2000人口出行安全</t>
  </si>
  <si>
    <t>板栗树村榆树坳道路改造2公里</t>
  </si>
  <si>
    <t>改善群众出行条件，受益群众1200人</t>
  </si>
  <si>
    <t>高村至板栗树道路改造10公里</t>
  </si>
  <si>
    <t>改善群众出行条件，受益群众2400人</t>
  </si>
  <si>
    <t>S320至新寨道路1.5公里硬化</t>
  </si>
  <si>
    <t>解决130人口生产出行条件，提高村民经济增收</t>
  </si>
  <si>
    <t>县道至猕猴桃园道路1.5公里硬化</t>
  </si>
  <si>
    <t>解决150人口生产出行条件，提高村民经济增收</t>
  </si>
  <si>
    <t>民益畜牧养殖专业合作社道路1.2公里硬化</t>
  </si>
  <si>
    <t>解145人口生产出行条件，提高村民经济增收</t>
  </si>
  <si>
    <t>蔡家至鸡关岩道路4公里硬化</t>
  </si>
  <si>
    <t>解决210人口生产出行条件，提高村民经济增收</t>
  </si>
  <si>
    <t>麻合公路至黄连冲特色产业园道路1.5公里硬化</t>
  </si>
  <si>
    <t>解决110人口生产出行条件，提高村民经济增收</t>
  </si>
  <si>
    <t>村道至屋后山项公路0.5公里硬化</t>
  </si>
  <si>
    <t>解决108人口生产出行条件，提高村民经济增收</t>
  </si>
  <si>
    <t>富田坳至产业园道路2公里硬化</t>
  </si>
  <si>
    <t>解决136人口生产出行条件，提高村民经济增收</t>
  </si>
  <si>
    <t>麻阳裕富柑桔特色产业园道路0.5公里硬化</t>
  </si>
  <si>
    <t>解决101人口生产出行条件，提高村民经济增收</t>
  </si>
  <si>
    <t>李木冲村至栗力冲村道路4公里硬化</t>
  </si>
  <si>
    <t>解决114人口生产出行条件，提高村民经济增收</t>
  </si>
  <si>
    <t>岩井垅公路至产业园道路1.5公里硬化</t>
  </si>
  <si>
    <t>解决140人口生产出行条件，提高村民经济增收</t>
  </si>
  <si>
    <t>县道至长潭坳道路3.5公里硬化</t>
  </si>
  <si>
    <t>解决117人口生产出行条件，提高村民经济增收</t>
  </si>
  <si>
    <t>郭公坪至漾头道路1.5公里硬化</t>
  </si>
  <si>
    <t>解决121人口生产出行条件，提高村民经济增收</t>
  </si>
  <si>
    <t>双竹坡至滩涂坪道路2公里硬化</t>
  </si>
  <si>
    <t>解决132人口生产出行条件，提高村民经济增收</t>
  </si>
  <si>
    <t>郭公坪镇麻阳常富猕猴桃特色产业园</t>
  </si>
  <si>
    <t>麻阳常富猕猴桃特色产业园道路1公里硬化</t>
  </si>
  <si>
    <t>和平溪乡江坪村</t>
  </si>
  <si>
    <t>江坪至大桥溪道路7公里硬化</t>
  </si>
  <si>
    <t>解决154人口生产出行条件，提高村民经济增收</t>
  </si>
  <si>
    <t>和平溪乡医院边至养殖场区道路3.8公里硬化</t>
  </si>
  <si>
    <t>解决163人口生产出行条件，提高村民经济增收</t>
  </si>
  <si>
    <t>株木村四组至冬桃产业园道路5公里硬化</t>
  </si>
  <si>
    <t>解决146人口生产出行条件，提高村民经济增收</t>
  </si>
  <si>
    <t>大溪村至梦之橙柑橘种植园道路4公里硬化</t>
  </si>
  <si>
    <t>和平溪乡望远村</t>
  </si>
  <si>
    <t>丢鸡冲至长冲道路3公里硬化</t>
  </si>
  <si>
    <t>解决165人口生产出行条件，提高村民经济增收</t>
  </si>
  <si>
    <t>麻晒坳至老冲道路4公里硬化</t>
  </si>
  <si>
    <t>和平溪乡大木村麻阳蔻橙特色产业园道路1公里硬化</t>
  </si>
  <si>
    <t>解决250人口生产出行条件，提高村民经济增收</t>
  </si>
  <si>
    <t>麻阳农杰黄桃特色产业园道路1.2公里硬化</t>
  </si>
  <si>
    <t>解决153人口生产出行条件，提高村民经济增收</t>
  </si>
  <si>
    <t>桃花村连通道路至合作社园区道路2公里硬化</t>
  </si>
  <si>
    <t>黄桑乡黄桑村</t>
  </si>
  <si>
    <t>兰里渡口至黄桑道路11公里硬化</t>
  </si>
  <si>
    <t>解决1250人口生产出行条件，提高村民经济增收</t>
  </si>
  <si>
    <t>湖南畦安生态种养特色产业园道路1.2公里硬化</t>
  </si>
  <si>
    <t>畦安种养特色产业园库边园区道路2.2公里硬化</t>
  </si>
  <si>
    <t>解决104人口生产出行条件，提高村民经济增收</t>
  </si>
  <si>
    <t>麻阳江口墟镇万灵山猕猴桃特色产业园道路6公里硬化</t>
  </si>
  <si>
    <t>解决124人口生产出行条件，提高村民经济增收</t>
  </si>
  <si>
    <t>舒家村至楠村道路2.5公里硬化</t>
  </si>
  <si>
    <t>解决157人口生产出行条件，提高村民经济增收</t>
  </si>
  <si>
    <t>新场村王岭溪至产业园道路2.5公里硬化</t>
  </si>
  <si>
    <t>解决128人口生产出行条件，提高村民经济增收</t>
  </si>
  <si>
    <t>岩拖公路至狮子湾道路10公里硬化</t>
  </si>
  <si>
    <t>解决119人口生产出行条件，提高村民经济增收</t>
  </si>
  <si>
    <t>G209国道至养鸡场道路3公里硬化</t>
  </si>
  <si>
    <t>解决160人口生产出行条件，提高村民经济增收</t>
  </si>
  <si>
    <t>麻阳海田猕猴桃特色产业园道路4.3公里硬化</t>
  </si>
  <si>
    <t>兰里镇杨家寨村</t>
  </si>
  <si>
    <t>杨岩公路鸡场段至养鸡场道路5公里硬化</t>
  </si>
  <si>
    <t>解决209人口生产出行条件，提高村民经济增收</t>
  </si>
  <si>
    <t>花园村至和平溪村道路3.5公里硬化</t>
  </si>
  <si>
    <t>兰黄公路至产业园道路4公里硬化</t>
  </si>
  <si>
    <t>解决144人口生产出行条件，提高村民经济增收</t>
  </si>
  <si>
    <t>苍冲入雷打冲路口至南峰公司黄桃产业园道路4公里硬化</t>
  </si>
  <si>
    <t>铁塔山脚至铁塔山顶道路2公里硬化</t>
  </si>
  <si>
    <t>解决166人口生产出行条件，提高村民经济增收</t>
  </si>
  <si>
    <t>兰黄公路至梅子园道路4.3公里硬化</t>
  </si>
  <si>
    <t>生产区至有机肥处理厂道路0.65公里硬化</t>
  </si>
  <si>
    <t>解决161人口生产出行条件，提高村民经济增收</t>
  </si>
  <si>
    <t>政鑫农业开发有限公司冷链仓储物流中心道路0.5公里硬化</t>
  </si>
  <si>
    <t>解决170人口生产出行条件，提高村民经济增收</t>
  </si>
  <si>
    <t>麻阳冠湘黄桃特色产业园道路5公里硬化</t>
  </si>
  <si>
    <t>步云坪村至县级公路道路1公里硬化</t>
  </si>
  <si>
    <t>麻阳霞飞冰糖橙特色产业园道路2.5公里硬化</t>
  </si>
  <si>
    <t>解决147人口生产出行条件，提高村民经济增收</t>
  </si>
  <si>
    <t>兰江公路至大坡脑山顶道路1公里硬化</t>
  </si>
  <si>
    <t>解决138人口生产出行条件，提高村民经济增收</t>
  </si>
  <si>
    <t>康胜生态种植专业合作社道路2.7公里硬化</t>
  </si>
  <si>
    <t>县铜矿矿部至向阳村道路2公里硬化</t>
  </si>
  <si>
    <t>塘坊村至养殖园区道路1.5公里硬化</t>
  </si>
  <si>
    <t>国道边至水库大坝道路3公里硬化</t>
  </si>
  <si>
    <t>209国道至谭公冲村道路1.5公里硬化</t>
  </si>
  <si>
    <t>解决118人口生产出行条件，提高村民经济增收</t>
  </si>
  <si>
    <t>洞溪村5组猕猴桃产业园道路2.5公里硬化</t>
  </si>
  <si>
    <t>解决135人口生产出行条件，提高村民经济增收</t>
  </si>
  <si>
    <t>新溪村二组至农行桔园道路3公里硬化</t>
  </si>
  <si>
    <t>解决120人口生产出行条件，提高村民经济增收</t>
  </si>
  <si>
    <t>黄土溪水库大坝至巴巴坳道路1.5公里硬化</t>
  </si>
  <si>
    <t>解决112人口生产出行条件，提高村民经济增收</t>
  </si>
  <si>
    <t>通达林至产业园道路5公里硬化</t>
  </si>
  <si>
    <t>解决133人口生产出行条件，提高村民经济增收</t>
  </si>
  <si>
    <t>麻阳欣欣柑桔特色产业园道路0.6公里硬化</t>
  </si>
  <si>
    <t>新溪二组至黄土溪水库台湾岛道路2.9公里硬化</t>
  </si>
  <si>
    <t>关垅里至刷印湾道路3公里硬化</t>
  </si>
  <si>
    <t>锦峰猕猴桃特色产业园道路1.5公里硬化</t>
  </si>
  <si>
    <t>解决187人口生产出行条件，提高村民经济增收</t>
  </si>
  <si>
    <t>麻阳县一好柑桔特色园区道路1.5公里硬化</t>
  </si>
  <si>
    <t>麻阳致和生态农业柑桔特色产业园道路2公里硬化</t>
  </si>
  <si>
    <t>解决109人口生产出行条件，提高村民经济增收</t>
  </si>
  <si>
    <t>楠木桥八组（原黄茶四组）至楠木桥十二组（原竹子坳四组）道路6公里硬化</t>
  </si>
  <si>
    <t>解决145人口生产出行条件，提高村民经济增收</t>
  </si>
  <si>
    <t>返乡农民工创业基地至麻阳楠木桥大学生村官创业园道路12公里硬化</t>
  </si>
  <si>
    <t>解决311人口生产出行条件，提高村民经济增收</t>
  </si>
  <si>
    <t>岩拖公路至弄里村村道道路2.5公里硬化</t>
  </si>
  <si>
    <t>解决192人口生产出行条件，提高村民经济增收</t>
  </si>
  <si>
    <t>弄里村至藏红花种植示范园3公里硬化</t>
  </si>
  <si>
    <t>吴公桥至青云特色水果产业园道路7.5公里硬化</t>
  </si>
  <si>
    <t>解决562人口生产出行条件，提高村民经济增收</t>
  </si>
  <si>
    <t>岩拖公路至登盏坨道路4公里硬化</t>
  </si>
  <si>
    <t>解决195人口生产出行条件，提高村民经济增收</t>
  </si>
  <si>
    <t>文西新村至桐油坡道路2公里硬化</t>
  </si>
  <si>
    <t>解决107人口生产出行条件，提高村民经济增收</t>
  </si>
  <si>
    <t>惠家坊至杨家小冲道路2.5公里硬化</t>
  </si>
  <si>
    <t>猕猴桃园区道路3公里硬化</t>
  </si>
  <si>
    <t>文昌阁乡西晃山国有林场</t>
  </si>
  <si>
    <t>麻阳西晃山有机茶特色产业园道路7.8公里硬化</t>
  </si>
  <si>
    <t>解决103人口生产出行条件，提高村民经济增收</t>
  </si>
  <si>
    <t>白泥田长湾园道路8公里硬化</t>
  </si>
  <si>
    <t>大路坳村4组猕猴桃储藏库道路1公里硬化</t>
  </si>
  <si>
    <t>白泥湾至金棒湾道路6.6公里硬化</t>
  </si>
  <si>
    <t>解决202人口生产出行条件，提高村民经济增收</t>
  </si>
  <si>
    <t>拖冲至堆子丘道路6公里硬化</t>
  </si>
  <si>
    <t>解决233人口生产出行条件，提高村民经济增收</t>
  </si>
  <si>
    <t>岩拖公路至沟水溪村道路11.4公里硬化</t>
  </si>
  <si>
    <t>解决254人口生产出行条件，提高村民经济增收</t>
  </si>
  <si>
    <t>尧市镇拖冲村</t>
  </si>
  <si>
    <t>保家岭至青山洞五倍子种植基地道路3公里硬化</t>
  </si>
  <si>
    <t>解决215人口生产出行条件，提高村民经济增收</t>
  </si>
  <si>
    <t>保洞溪村彭家畈至产业园道路1公里硬化</t>
  </si>
  <si>
    <t>霉水垅冬桃园至东冲垅冬桃园道路0.2公里硬化</t>
  </si>
  <si>
    <t>解决137人口生产出行条件，提高村民经济增收</t>
  </si>
  <si>
    <t>拖冲至芷江道路8公里硬化</t>
  </si>
  <si>
    <t>尧市镇麻阳凯丰黄金李特色产业园</t>
  </si>
  <si>
    <t>村道旁至果园道路5公里硬化</t>
  </si>
  <si>
    <t>解决179人口生产出行条件，提高村民经济增收</t>
  </si>
  <si>
    <t>柑子坪三组至一组道路3公里硬化</t>
  </si>
  <si>
    <t>豪侠坪村10组过溪桥1座，长16米，宽5.5米</t>
  </si>
  <si>
    <t>进一步改善生产生活条件，解决30户140人出行困难问题</t>
  </si>
  <si>
    <t>2021年3月后新增</t>
  </si>
  <si>
    <t>大桥江豪侠坪</t>
  </si>
  <si>
    <t>豪侠坪至皮林村道路硬化1.7公里，宽4.5米；道路提质升级扩宽长1.3公里，宽1米</t>
  </si>
  <si>
    <t>进一步改善生产生活条件，受益总人数1100人，其中脱贫户130户470人</t>
  </si>
  <si>
    <t>和平溪乡大溪村栗田1、2、3组产业道路硬化3.8公里，宽4.5米</t>
  </si>
  <si>
    <t>进一步改善生产生活条件，受益总人数512户1027人</t>
  </si>
  <si>
    <t>和平溪乡大溪村马山产业道路硬化3公里，宽4.5米</t>
  </si>
  <si>
    <t>进一步改善生产生活条件，受益总人数257户983人</t>
  </si>
  <si>
    <t>和平溪乡毛坪村青山冲至明月庵产业道路硬化1.8公里，宽3.5米</t>
  </si>
  <si>
    <t>进一步改善生产生活条件，受益总人数172户418人</t>
  </si>
  <si>
    <t>和平溪乡毛坪村2组公路至通田产业道路硬化0.9公里，宽3.5米</t>
  </si>
  <si>
    <t>进一步改善生产生活条件，受益总人数138户374人</t>
  </si>
  <si>
    <t>和平溪乡毛坪村4组至6组土道路硬化1.2公里，宽3.5米</t>
  </si>
  <si>
    <t>进一步改善生产生活条件，受益总人数372户562人</t>
  </si>
  <si>
    <t>和平溪乡毛坪村艮子冲和尚头至艮子冲道路硬化1公里，宽4米</t>
  </si>
  <si>
    <t>和平溪乡毛坪村4，5,6组王牛叉至连家坪道路硬化1.5公里，宽4米</t>
  </si>
  <si>
    <t>和平溪乡毛坪村3组公路至楠木冲道路硬化1.5公里，宽3.5米</t>
  </si>
  <si>
    <t>和平溪乡毛坪村2组生洞弯至枫水湾土道路硬化1.5公里，宽3.5米</t>
  </si>
  <si>
    <t>和平溪乡金溪村至毛坪村联村地道路硬化1.2公里，宽3.5米</t>
  </si>
  <si>
    <t>进一步改善生产生活条件，受益总人数672户3280人</t>
  </si>
  <si>
    <t>和平溪乡金溪村四组生产便道硬化1.1公里，宽3.5米</t>
  </si>
  <si>
    <t>进一步改善生产生活条件，受益总人数45户163人</t>
  </si>
  <si>
    <t>和平溪乡金溪村村道路硬化1.8公里，宽3.5米</t>
  </si>
  <si>
    <t>进一步改善生产生活条件，受益总人数789户3800人</t>
  </si>
  <si>
    <t>和平溪乡金溪村生产便道硬化1公里，3.5米</t>
  </si>
  <si>
    <t>进一步改善生产生活条件，受益总人数45户180人</t>
  </si>
  <si>
    <t>和平溪乡金溪村产业园便道硬化1公里，宽3.5米</t>
  </si>
  <si>
    <t>进一步改善生产生活条件，受益总人数50户160人</t>
  </si>
  <si>
    <t>和平溪乡株木村新建桥梁，长20米，宽5米，厚0.5米</t>
  </si>
  <si>
    <t>进一步改善生产生活条件，受益总人数68户269人</t>
  </si>
  <si>
    <t>和平溪乡株木村至辰溪县大水田乡栾青村道路硬化4公里，宽4.5米</t>
  </si>
  <si>
    <t>进一步改善生产生活条件，受益总人数335户1582人</t>
  </si>
  <si>
    <t>和平溪乡株木村1.2.3组到自来水厂道路硬化1.5公里，宽3.5米</t>
  </si>
  <si>
    <t>和平溪乡大溪村黄桃柑橘产业园道路硬化4公里，宽5米</t>
  </si>
  <si>
    <t>进一步改善生产生活条件，受益总人数32户126人</t>
  </si>
  <si>
    <t>和平溪乡大溪村黄桃柑橘产业园道路硬化0.7公里</t>
  </si>
  <si>
    <t>兰里镇大华坪村1组至10黄桃柑橘产业园道路共10.5公里</t>
  </si>
  <si>
    <t>进一步改善生产生活条件，受益总人数105户389人</t>
  </si>
  <si>
    <t>兰里镇塘里村2组至3组道路硬化1.5公里，宽4.5米</t>
  </si>
  <si>
    <t>进一步改善生产生活条件，受益总人数43户167人</t>
  </si>
  <si>
    <t>兰里镇花园村4、5、6、7、8组柑橘园道路硬化1.2公里</t>
  </si>
  <si>
    <t>进一步改善生产生活条件，受益总人数525户2153人，其中脱贫户65户236人</t>
  </si>
  <si>
    <t>高村镇龙池村20米道路修复硬化</t>
  </si>
  <si>
    <t>进一步改善生产生活条件，受益总人数5800人</t>
  </si>
  <si>
    <t>尧市镇马江口村1.2.3组1.1公里道路硬化</t>
  </si>
  <si>
    <t>进一步改善生产生活条件，受益总人数户1026人</t>
  </si>
  <si>
    <t>和平溪乡大溪村平板桥桥梁建设</t>
  </si>
  <si>
    <t>进一步改善生产生活条件，受益总人数166户669人</t>
  </si>
  <si>
    <t>桥梁改扩建项目</t>
  </si>
  <si>
    <t>和平溪乡大溪村8组桥梁维修</t>
  </si>
  <si>
    <t>进一步改善生产生活条件，受益总人数361户1455人</t>
  </si>
  <si>
    <t>兰里镇高坪村蔻橙入园5公里道路硬化</t>
  </si>
  <si>
    <t>进一步改善生产生活条件，受益总人数270户2400人</t>
  </si>
  <si>
    <t>兰里镇青山村三组阴家坳至神仙坳长2.5公里，宽4.5米组道硬化</t>
  </si>
  <si>
    <t>进一步改善生产生活条件，受益总人数60户186人</t>
  </si>
  <si>
    <t>兰里镇青山村六组亭子上至辣子湾长3公里，宽4.5米组道硬化，</t>
  </si>
  <si>
    <t>进一步改善生产生活条件，受益总人数70户212人</t>
  </si>
  <si>
    <t>大桥江乡豪侠坪村公路提质改造长2公里，宽1.5米</t>
  </si>
  <si>
    <t>进一步改善生产生活条件，受益总人数626户2174人</t>
  </si>
  <si>
    <t>大桥江乡豪侠坪</t>
  </si>
  <si>
    <t>大桥江乡豪侠坪村8、9组新建桥梁长30米，宽4.5米</t>
  </si>
  <si>
    <t>和平溪乡和平溪村一组至花园村长1.8公里，宽4.2米，道路硬化</t>
  </si>
  <si>
    <t>进一步改善生产生活条件，受益总人数218户878人</t>
  </si>
  <si>
    <t>和平溪乡和平溪村四组至村部长0.5公里，宽4.2米，道路硬化</t>
  </si>
  <si>
    <t>进一步改善生产生活条件，受益总人数80户218人</t>
  </si>
  <si>
    <t>和平溪乡和平溪村二组对角垅至门闩子长1.5公里，宽4.2米，道路硬化</t>
  </si>
  <si>
    <t>进一步改善生产生活条件，受益总人数159户638人</t>
  </si>
  <si>
    <t>岩门镇黄双冲村基本公共服务2.5公里道路扩建硬化</t>
  </si>
  <si>
    <t>进一步改善生产生活条件，受益总人数160余人</t>
  </si>
  <si>
    <t>岩门镇新坪村雷家组长1.5公里道路硬化</t>
  </si>
  <si>
    <t>进一步改善生产生活条件，受益总人数1800余人</t>
  </si>
  <si>
    <t>黄双乡石婆田村</t>
  </si>
  <si>
    <t>黄双乡石婆田村四组至一、二、三组长3公里，宽4.5米公路硬化</t>
  </si>
  <si>
    <t>进一步改善生产生活条件，受益总人数276户981人</t>
  </si>
  <si>
    <t>尧市镇拖冲社区长坪付家桥扩宽2米，长20米</t>
  </si>
  <si>
    <t>进一步改善生产生活条件，受益总人数400户1600人</t>
  </si>
  <si>
    <t>尧市镇托冲社区长坪桥危桥改造100米长及村道0.7公里扩宽</t>
  </si>
  <si>
    <t>进一步改善生产生活条件，受益总人数335户1620人</t>
  </si>
  <si>
    <t>吕家坪镇茶溪村大田冲种养家庭农场产业园区长1.2公里道路硬化。</t>
  </si>
  <si>
    <t>进一步改善生产生活条件，受益总人数32户80人</t>
  </si>
  <si>
    <t>吕家坪镇茶溪村大田冲长1.5公里，宽4.5米道路硬化。</t>
  </si>
  <si>
    <t>进一步改善生产生活条件，受益总人数458户2086人</t>
  </si>
  <si>
    <t>吕家坪镇茶溪村大岩冲长2公里，宽4.5米道路硬化。</t>
  </si>
  <si>
    <t>吕家坪镇茶溪村至向阳村长3公里，宽4.5米道路扩建及硬化。</t>
  </si>
  <si>
    <t>岩门镇大路坳村共约28.2公里道路硬化</t>
  </si>
  <si>
    <t>改善1800老百姓农产品等运输条件，降低运输成本，提高经济效益约5000元每人。</t>
  </si>
  <si>
    <t>岩门镇大路坳村长6公里，宽4米产业园道路硬化</t>
  </si>
  <si>
    <t>大大方便群众出行及农产品外销，直接收益285户1000人</t>
  </si>
  <si>
    <t>岩门镇黄双冲村一组长1000米，宽3.5米道路扩建硬化</t>
  </si>
  <si>
    <t>进一步改善生产生活条件，受益总人数37户146人</t>
  </si>
  <si>
    <t>王后冲至关闭口自然村公路1.196公里波形护栏</t>
  </si>
  <si>
    <t>提高152人口交通出行安全</t>
  </si>
  <si>
    <t>县道至中术元岩板塘自然村公路0.984公里波形护栏</t>
  </si>
  <si>
    <t>提147人口交通出行安全</t>
  </si>
  <si>
    <t>新碧-皮林麻衣冲自然村公路1.39公里波形护栏</t>
  </si>
  <si>
    <t>提155人口交通出行安全</t>
  </si>
  <si>
    <t>西皮溪至长远山林场自然村公路1.947公里波形护栏</t>
  </si>
  <si>
    <t>豪侠坪-双合口自然村公路2.827公里波形护栏</t>
  </si>
  <si>
    <t>提高147人口交通出行安全</t>
  </si>
  <si>
    <t>大桥江一毛冲自然村公路1.117公里波形护栏</t>
  </si>
  <si>
    <t>提高135人口交通出行安全</t>
  </si>
  <si>
    <t>县道至炭家垅自然村公路0.769公里波形护栏</t>
  </si>
  <si>
    <t>洞塘溪至长油坡自然村公路1.87公里波形护栏</t>
  </si>
  <si>
    <t>庙树林至水口山自然村公路0.487公里波形护栏</t>
  </si>
  <si>
    <t>盘田至盘田村部自然村公路0.81公里波形护栏</t>
  </si>
  <si>
    <t>洞塘溪五组路自然村公路0.295公里波形护栏</t>
  </si>
  <si>
    <t>提高137人口交通出行安全</t>
  </si>
  <si>
    <t>刘家湾至刘家湾自然村公路0.484公里波形护栏</t>
  </si>
  <si>
    <t>提高125人口交通出行安全</t>
  </si>
  <si>
    <t>西冲湾至井湾自然村公路0.564公里波形护栏</t>
  </si>
  <si>
    <t>提高166人口交通出行安全</t>
  </si>
  <si>
    <t>西冲湾至西冲湾自然村公路0.51公里波形护栏</t>
  </si>
  <si>
    <t>石垅溪-余家自然村公路0.912公里波形护栏</t>
  </si>
  <si>
    <t>米家坪至六组自然村公路0.605公里波形护栏</t>
  </si>
  <si>
    <t>干硐至三组自然村公路1.536公里波形护栏</t>
  </si>
  <si>
    <t>提高124人口交通出行安全</t>
  </si>
  <si>
    <t>碰泥垅-桐木阴自然村公路0.834公里波形护栏</t>
  </si>
  <si>
    <t>喇叭溪-道路溪自然村公路1.889公里波形护栏</t>
  </si>
  <si>
    <t>老石湾-江家坪自然村公路0.572公里波形护栏</t>
  </si>
  <si>
    <t>老山至二组自然村公路0.574公里波形护栏</t>
  </si>
  <si>
    <t>提高169人口交通出行安全</t>
  </si>
  <si>
    <t>老山至—组自然村公路0.237公里波形护栏</t>
  </si>
  <si>
    <t>提高108人口交通出行安全</t>
  </si>
  <si>
    <t>轻土至关田冲自然村公路1.76公里波形护栏</t>
  </si>
  <si>
    <t>提高345人口交通出行安全</t>
  </si>
  <si>
    <t>县道至皮甲冲自然村公路0.563公里波形护栏</t>
  </si>
  <si>
    <t>坳背里至西冲山自然村公路0.746公里波形护栏</t>
  </si>
  <si>
    <t>虹溪桥至长潭溪自然村公路1.886公里波形护栏</t>
  </si>
  <si>
    <t>提高189人口交通出行安全</t>
  </si>
  <si>
    <t>碾子上-得桥现自然村公路0.647公里波形护栏</t>
  </si>
  <si>
    <t>提高117人口交通出行安全</t>
  </si>
  <si>
    <t>官庄鱼塘-官庄桥自然村公路0.695公里波形护栏</t>
  </si>
  <si>
    <t>学校-牛脑上自然村公路0.321公里波形护栏</t>
  </si>
  <si>
    <t>提高107人口交通出行安全</t>
  </si>
  <si>
    <t>Y765-黄泥溪自然村公路1.324公里波形护栏</t>
  </si>
  <si>
    <t>新场村林场自然村公路2.468公里波形护栏</t>
  </si>
  <si>
    <t>白竹林至—组自然村公路1.625公里波形护栏</t>
  </si>
  <si>
    <t>咸池坳至跃坪自然村公路1.655公里波形护栏</t>
  </si>
  <si>
    <t>谭家寨乡跃坪村</t>
  </si>
  <si>
    <t>跃坪至老井冲至自然村公路3.434公里波形护栏</t>
  </si>
  <si>
    <t>亭乌线自然村公路1.314公里波形护栏</t>
  </si>
  <si>
    <t>高打坪-杨柳坪自然村公路3.574公里波形护栏</t>
  </si>
  <si>
    <t>大路坳至杨家垅自然村公路2.896公里波形护栏</t>
  </si>
  <si>
    <t>荒田冲村至五组自然村公路0.782公里波形护栏</t>
  </si>
  <si>
    <t>S262至大河冲自然村公路0.144公里波形护栏</t>
  </si>
  <si>
    <t>乡道至阴山田自然村公路0.588公里波形护栏</t>
  </si>
  <si>
    <t>长金桥-渡口自然村公路1.626公里波形护栏</t>
  </si>
  <si>
    <t>提高145口交通出行安全</t>
  </si>
  <si>
    <t>狮子湾-牛井自然村公路1.012公里波形护栏</t>
  </si>
  <si>
    <t>红东潭-大坪自然村公路0.926公里波形护栏</t>
  </si>
  <si>
    <t>提高111人口交通出行安全</t>
  </si>
  <si>
    <t>张公坡-张家院子自然村公路0.41公里波形护栏</t>
  </si>
  <si>
    <t>舒家村乡桐坡村</t>
  </si>
  <si>
    <t>桐坡-棉先垅自然村公路1.188公里波形护栏</t>
  </si>
  <si>
    <t>坡绞岭-坡绞岭自然村公路3.047公里波形护栏</t>
  </si>
  <si>
    <t>提高274人口交通出行安全</t>
  </si>
  <si>
    <t>椒林-勾坳衣梁山自然村公路4.759公里波形护栏</t>
  </si>
  <si>
    <t>谷潭-步云坪自然村公路1.959公里波形护栏</t>
  </si>
  <si>
    <t>提高210人口交通出行安全</t>
  </si>
  <si>
    <t>三角坳-道泥田自然村公路0.171公里波形护栏</t>
  </si>
  <si>
    <t>提高127人口交通出行安全</t>
  </si>
  <si>
    <t>上戈家溪-木自然村公路2.248公里波形护栏</t>
  </si>
  <si>
    <t>提高112人口交通出行安全</t>
  </si>
  <si>
    <t>望远村村道自然村公路1.476公里波形护栏</t>
  </si>
  <si>
    <t>兰村乡兰村村村</t>
  </si>
  <si>
    <t>泄洪坝-坡顶枫木树自然村公路1.047公里波形护栏</t>
  </si>
  <si>
    <t>提高140人口交通出行安全</t>
  </si>
  <si>
    <t>国道-泥溪垅村李坡自然村公路2.559公里波形护栏</t>
  </si>
  <si>
    <t>提高196人口交通出行安全</t>
  </si>
  <si>
    <t>岩坳至椒林自然村公路1.918公里波形护栏</t>
  </si>
  <si>
    <t>桐古垅--关田自然村公路1公里波形护栏</t>
  </si>
  <si>
    <t>国道至新田村自然村公路0.559公里波形护栏</t>
  </si>
  <si>
    <t>上进至藤子坡自然村公路1.023公里波形护栏</t>
  </si>
  <si>
    <t>珠宝寨村道至铜盆林自然村公路0.545公里波形护栏</t>
  </si>
  <si>
    <t>提高141人口交通出行安全</t>
  </si>
  <si>
    <t>江坪至林场屋下自然村公路1.881公里波形护栏</t>
  </si>
  <si>
    <t>提高236口交通出行安全</t>
  </si>
  <si>
    <t>上岩寨路自然村公路0.683公里波形护栏</t>
  </si>
  <si>
    <t>提高188口交通出行安全</t>
  </si>
  <si>
    <t>栎木村至尖破自然村公路1.926公里波形护栏</t>
  </si>
  <si>
    <t>新营-上坳自然村公路0.234公里波形护栏</t>
  </si>
  <si>
    <t>岔口-岔口自然村公路1.155公里波形护栏</t>
  </si>
  <si>
    <t>提高178人口交通出行安全</t>
  </si>
  <si>
    <t>黄岩溪至满家人自然村公路0.956公里波形护栏</t>
  </si>
  <si>
    <t>三岔口至兰生村自然村公路3.471公里波形护栏</t>
  </si>
  <si>
    <t>提高321人口交通出行安全</t>
  </si>
  <si>
    <t>所住至林场自然村公路2.871公里波形护栏</t>
  </si>
  <si>
    <t>提高289人口交通出行安全</t>
  </si>
  <si>
    <t>杨圣坑至爱阳山自然村公路0.656公里波形护栏</t>
  </si>
  <si>
    <t>兰生村组路自然村公路0.278公里波形护栏</t>
  </si>
  <si>
    <t>大路上至方斗丘自然村公路0.809公里波形护栏</t>
  </si>
  <si>
    <t>村道至千里坪自然村公路0.708公里波形护栏</t>
  </si>
  <si>
    <t>栗冲至管子山自然村公路0.427公里波形护栏</t>
  </si>
  <si>
    <t>提高177人口交通出行安全</t>
  </si>
  <si>
    <t>岩牛垅至栎水冲自然村公路1.387公里波形护栏</t>
  </si>
  <si>
    <t>S308至黄家叉自然村公路0.782公里波形护栏</t>
  </si>
  <si>
    <t>太平溪-谢家湾自然村公路1.149公里波形护栏</t>
  </si>
  <si>
    <t>所住至双龟冲自然村公路1.463公里波形护栏</t>
  </si>
  <si>
    <t>坟堂至桥前自然村公路0.435公里波形护栏</t>
  </si>
  <si>
    <t>黄大路至老屋自然村公路0.754公里波形护栏</t>
  </si>
  <si>
    <t>坨湾至打岩塘自然村公路2.925公里波形护栏</t>
  </si>
  <si>
    <t>白杨木至刘家冲自然村公路0.215公里波形护栏</t>
  </si>
  <si>
    <t>空石溪至下江自然村公路1.508公里波形护栏</t>
  </si>
  <si>
    <t>田坳上至来溪自然村公路0.145公里波形护栏</t>
  </si>
  <si>
    <t>逢爷至渔子溪自然村公路0.351公里波形护栏</t>
  </si>
  <si>
    <t>一中-玳瑁坡自然村公路0.222公里波形护栏</t>
  </si>
  <si>
    <t>提高146人口交通出行安全</t>
  </si>
  <si>
    <t>兰黄公路-禾沙溪自然村公路0.158公里波形护栏</t>
  </si>
  <si>
    <t>王家坪-哨几湾自然村公路0.507公里波形护栏</t>
  </si>
  <si>
    <t>县道至羊古脑桐古脑自然村公路1.641公里波形护栏</t>
  </si>
  <si>
    <t>油坊-太阳坪自然村公路0.892公里波形护栏</t>
  </si>
  <si>
    <t>提高109人口交通出行安全</t>
  </si>
  <si>
    <t>余氏码头-岩角自然村公路0.666公里波形护栏</t>
  </si>
  <si>
    <t>5组至正冲自然村公路0.596公里波形护栏</t>
  </si>
  <si>
    <t>中寨坪一组至胡家一组自然村公路1.941公里波形护栏</t>
  </si>
  <si>
    <t>县道至猛化龙自然村公路2.462公里波形护栏</t>
  </si>
  <si>
    <t>提高324人口交通出行安全</t>
  </si>
  <si>
    <t>县道至苍屋牛脑坡自然村公路1.455公里波形护栏</t>
  </si>
  <si>
    <t>提高174人口交通出行安全</t>
  </si>
  <si>
    <t>坨湾吊脚冲自然村公路0.366公里波形护栏</t>
  </si>
  <si>
    <t>梅合至大岩湾自然村公路0.268公里波形护栏</t>
  </si>
  <si>
    <t>提高114口交通出行安全</t>
  </si>
  <si>
    <t>X191至团山四组自然村公路0.961公里波形护栏</t>
  </si>
  <si>
    <t>县道至四组自然村公路0.324公里波形护栏</t>
  </si>
  <si>
    <t>麻林坪至米家坪自然村公路0.71公里波形护栏</t>
  </si>
  <si>
    <t>提高132口交通出行安全</t>
  </si>
  <si>
    <t>乡道至潭公冲自然村公路2.276公里波形护栏</t>
  </si>
  <si>
    <t>提高183人口交通出行安全</t>
  </si>
  <si>
    <t>村道至麻林坪一组自然村公路0.549公里波形护栏</t>
  </si>
  <si>
    <t>提高104人口交通出行安全</t>
  </si>
  <si>
    <t>县道至六组自然村公路0.708公里波形护栏</t>
  </si>
  <si>
    <t>村道至江溪九组自然村公路0.686公里波形护栏</t>
  </si>
  <si>
    <t>凉子上村-G713自然村公路2.671公里波形护栏</t>
  </si>
  <si>
    <t>马山潭6组胡家潭大桥，长54米，宽5米</t>
  </si>
  <si>
    <t>方便140户400余人口生产生活</t>
  </si>
  <si>
    <t>板栗树乡冲天垅村</t>
  </si>
  <si>
    <t>地亭溪-冲天垅2.65公里窄路加宽</t>
  </si>
  <si>
    <t>解决122人出行困难</t>
  </si>
  <si>
    <t>和平溪乡大溪村沙田至江坪道路硬化0.73公里</t>
  </si>
  <si>
    <t>方便群众生活生产出行330人</t>
  </si>
  <si>
    <t>蓝凤凰基地道路安防工程2.15公里</t>
  </si>
  <si>
    <t>提高162人口出行安全</t>
  </si>
  <si>
    <t>瓦一田园区道路硬化4.03公里</t>
  </si>
  <si>
    <t>方便群众生活生产出行250人</t>
  </si>
  <si>
    <t>拖冲社区保家岭组道硬化3.5公里、加宽2公里</t>
  </si>
  <si>
    <t>改善132人口生产生活出行条件</t>
  </si>
  <si>
    <t>珠宝寨至大塘道路硬化2.10公里</t>
  </si>
  <si>
    <t>改善250人口生产生活出行条件</t>
  </si>
  <si>
    <t>10组至谭家寨寨丛林道路硬化1.8公里</t>
  </si>
  <si>
    <t>方便群众生活生产出行360人</t>
  </si>
  <si>
    <t>岩田坡桥至黄土溪水库1.0公里道路加宽</t>
  </si>
  <si>
    <t>方便群众生活生产出行1260人</t>
  </si>
  <si>
    <t>岩山岔村主道3.8公里道路加宽</t>
  </si>
  <si>
    <t>方便群众生活生产出行890人</t>
  </si>
  <si>
    <t>竿子村村部至旧屋、岩喇、牛阿脑道路硬化1.5公里</t>
  </si>
  <si>
    <t>方便群众生活生产出行369人</t>
  </si>
  <si>
    <t>梓木冲至村部道路波形护栏4公里</t>
  </si>
  <si>
    <t>提高540人交通出行安全</t>
  </si>
  <si>
    <t>江坪村-大溪村2.328公里公里硬化</t>
  </si>
  <si>
    <t>改善464人出行条件</t>
  </si>
  <si>
    <t>黄土坡望远窄路加宽6公里</t>
  </si>
  <si>
    <t>改善脱贫户119户428人出行困难</t>
  </si>
  <si>
    <t>上进村金溪村窄路加宽7公里</t>
  </si>
  <si>
    <t>改善脱贫户83户330人出行困难</t>
  </si>
  <si>
    <t>公路提质改造5.7公里</t>
  </si>
  <si>
    <t>改善脱贫户137户362人出行困难</t>
  </si>
  <si>
    <t>鱼连山至高速入口4.5公里</t>
  </si>
  <si>
    <t>解决197户873人出行，运输安全</t>
  </si>
  <si>
    <t>S281-老竹溪公路窄路加宽4.512公里</t>
  </si>
  <si>
    <t>方便出行</t>
  </si>
  <si>
    <t>白羊村至谷达坡村长3.892公里,加宽1.5米</t>
  </si>
  <si>
    <t>方便两村3000村民通行</t>
  </si>
  <si>
    <t>白羊村一组至八组3.499公里</t>
  </si>
  <si>
    <t>防护车辆出行安全</t>
  </si>
  <si>
    <t>兰丝垅-竹子青波形护栏3.83公里</t>
  </si>
  <si>
    <t>改善121村民出行、产业生产发展条件</t>
  </si>
  <si>
    <t>兰丝垅竹子青公路长4.399公里</t>
  </si>
  <si>
    <t>改善120村民出行、产业生产发展条件</t>
  </si>
  <si>
    <t>原王家坪片长1.19公里</t>
  </si>
  <si>
    <t>方便村民出行、生产运输114人</t>
  </si>
  <si>
    <t>岩田坎一组至二组长3.229公里改扩建1米</t>
  </si>
  <si>
    <t>方便村民出行、生产运输89人</t>
  </si>
  <si>
    <t>三组、五组大田至竿子溪村长2.6公里改扩建 1米</t>
  </si>
  <si>
    <t>方便村民出行、生产运输107人</t>
  </si>
  <si>
    <t>长1.656公里波形护栏</t>
  </si>
  <si>
    <t>方便村民出行、生产运输105人</t>
  </si>
  <si>
    <t>4、7组防护栏长2.45公里</t>
  </si>
  <si>
    <t>方便村民出行、生产运输</t>
  </si>
  <si>
    <t>土潭村至火马坪长3.676公里</t>
  </si>
  <si>
    <t>方便村民出行、生产运输1500人</t>
  </si>
  <si>
    <t>黄连冲-溪边田公路波形护栏2.3公里</t>
  </si>
  <si>
    <t>防护安全</t>
  </si>
  <si>
    <t>大垅冲波形防护栏1.845公里</t>
  </si>
  <si>
    <t>改善脱贫人口出行条件</t>
  </si>
  <si>
    <t>中寨坪村至胡家村路基路面改造6.5公里</t>
  </si>
  <si>
    <t>改善450村民出行、产业生产发展条件</t>
  </si>
  <si>
    <t>高村镇黄连村</t>
  </si>
  <si>
    <t>溪边田黄连冲窄路加宽4.4公里</t>
  </si>
  <si>
    <t>改善120人脱贫人口出行条件</t>
  </si>
  <si>
    <t>铁路桥窄路加宽5.297公里</t>
  </si>
  <si>
    <t>改善136人脱贫人口出行条件</t>
  </si>
  <si>
    <t>浪山溪库边窄路加宽2.117公里</t>
  </si>
  <si>
    <t>改善117人脱贫人口出行条件</t>
  </si>
  <si>
    <t>窄路加宽7.59公里</t>
  </si>
  <si>
    <t>改善107人脱贫人口出行条件</t>
  </si>
  <si>
    <t>勾坳-三角坳边界路改造5.8公里</t>
  </si>
  <si>
    <t>改善520脱贫人口出行条件</t>
  </si>
  <si>
    <t>石羊哨乡潭公冲村</t>
  </si>
  <si>
    <t>凉子上-G713公路0.92公里窄路加宽</t>
  </si>
  <si>
    <t>改善145脱贫人口出行条件</t>
  </si>
  <si>
    <t>村部至牛角秋窄路加宽1.99公里</t>
  </si>
  <si>
    <t>改善135脱贫人口出行条件</t>
  </si>
  <si>
    <t>高架田-许家院子窄路加宽3.381公里</t>
  </si>
  <si>
    <t>街上至杜庄3.064公里窄路加宽</t>
  </si>
  <si>
    <t>改善234脱贫人口出行条件</t>
  </si>
  <si>
    <t>报木山至米沙1.7公里窄路加宽</t>
  </si>
  <si>
    <t>凉亭坡村-G713窄路加宽3公里</t>
  </si>
  <si>
    <t>改善420困人口出行条件</t>
  </si>
  <si>
    <t>双竹坡大桥-驼垅6.254公里波形护栏</t>
  </si>
  <si>
    <t>提高340脱贫人口出行安全</t>
  </si>
  <si>
    <t>报木山至米沙0.65公里波形护栏</t>
  </si>
  <si>
    <t>提高280脱贫人口出行安全</t>
  </si>
  <si>
    <t>马江口村-Y756公路4.417公里波形护栏</t>
  </si>
  <si>
    <t>提高260脱贫人口出行安全</t>
  </si>
  <si>
    <t>坳头坪至村部公路1.905公里波形护栏</t>
  </si>
  <si>
    <t>提高120脱贫人口出行安全</t>
  </si>
  <si>
    <t>大禾田-县道公路1.07公里波形护栏</t>
  </si>
  <si>
    <t>提高110脱贫人口出行安全</t>
  </si>
  <si>
    <t>县道至小江自然村公路0.423公里波形护栏</t>
  </si>
  <si>
    <t>提高121人口交通出行安全</t>
  </si>
  <si>
    <t>村道至张家自然村公路0.179公里波形护栏</t>
  </si>
  <si>
    <t>村道至长安哨自然村公路0.581公里波形护栏</t>
  </si>
  <si>
    <t>县道至鱼尾巴自然村公路0.232公里波形护栏</t>
  </si>
  <si>
    <t>大尧公路至胡潭自然村公路1.134公里波形护栏</t>
  </si>
  <si>
    <t>林区公路建设</t>
  </si>
  <si>
    <t>林业局</t>
  </si>
  <si>
    <t>长3000米，宽5米 岩板到烟树湾</t>
  </si>
  <si>
    <t>可给洞塘溪村1组村民生产生活带来便利，促进人均收入增收6000余</t>
  </si>
  <si>
    <t>长4500米，宽5米 长阴坡至两子岩</t>
  </si>
  <si>
    <t>长2000米，宽5米 曹家</t>
  </si>
  <si>
    <t>长2000米，宽4.5米 六组至辰溪县永安庄村</t>
  </si>
  <si>
    <t>改善89户，339人贫困人口林业生产条件</t>
  </si>
  <si>
    <t>长4500米，宽4.5米 通溪村5、6、7、10组</t>
  </si>
  <si>
    <t>改善18户，54人贫困人口林业生产条件</t>
  </si>
  <si>
    <t>长2000米，宽4.5米 毛坪村二型水库</t>
  </si>
  <si>
    <t>改善103户，342人贫困人口林业生产条件</t>
  </si>
  <si>
    <t>长3000米，宽4.5米 金溪村二、三、四、五组</t>
  </si>
  <si>
    <t>改善65户，206人贫困人口林业生产条件</t>
  </si>
  <si>
    <t>长3500米，宽4.5米 马王坡林场至仙人桥雷打井</t>
  </si>
  <si>
    <t>改善93户，385人贫困人口林业生产条件</t>
  </si>
  <si>
    <t>长4500米，宽5米 大溪村1、2、3组</t>
  </si>
  <si>
    <t>改善64户，239人贫困人口林业生产条件</t>
  </si>
  <si>
    <t>维修</t>
  </si>
  <si>
    <t>长5000米，宽5米 大溪村栗田</t>
  </si>
  <si>
    <t>长3000米，宽4.5米 公鸭湾至大坡脑</t>
  </si>
  <si>
    <t>改善30户，120人贫困人口林业生产条件</t>
  </si>
  <si>
    <t>长3000米，宽4.5米 牛栏山至星打冲</t>
  </si>
  <si>
    <t>改善40户，160人贫困人口林业生产条件</t>
  </si>
  <si>
    <t>长3000米，宽4.5米 长坡山12组</t>
  </si>
  <si>
    <t>改善28户，117人贫困人口林业生产条件</t>
  </si>
  <si>
    <t>长3000米，宽4.5米 长坡山10组</t>
  </si>
  <si>
    <t>改善35户，126人贫困人口林业生产条件</t>
  </si>
  <si>
    <t xml:space="preserve">长3000米，宽4.5米 长坡山1组 </t>
  </si>
  <si>
    <t>改善18户，89人贫困人口林业生产条件</t>
  </si>
  <si>
    <t xml:space="preserve"> 长3000米，宽4.5米长 坡山3组</t>
  </si>
  <si>
    <t>改善33户，173人贫困人口林业生产条件</t>
  </si>
  <si>
    <t>长3000米，宽4.5米 长坡山5组</t>
  </si>
  <si>
    <t>改善23户，110人贫困人口林业生产条件</t>
  </si>
  <si>
    <t>长2000米，宽4.5米 长坡山6组</t>
  </si>
  <si>
    <t>改善18户，90人贫困人口林业生产条件</t>
  </si>
  <si>
    <t>长4000米，宽4.5米 长坡山2组</t>
  </si>
  <si>
    <t>改善23户，116人贫困人口林业生产条件</t>
  </si>
  <si>
    <t>长3000米，宽4.5米 长坡山7组</t>
  </si>
  <si>
    <t>改善15户，80人贫困人口林业生产条件</t>
  </si>
  <si>
    <t>长3000米，宽4.5米 长坡山8组</t>
  </si>
  <si>
    <t>改善20户，90人贫困人口林业生产条件</t>
  </si>
  <si>
    <t>长3000米，宽4.5米 长坡山9组</t>
  </si>
  <si>
    <t>改善14户，54人贫困人口林业生产条件</t>
  </si>
  <si>
    <t>长5000米，宽4米 报木坪、团山</t>
  </si>
  <si>
    <t>改善102户，371人贫困人口林业生产条件</t>
  </si>
  <si>
    <t>长4500米，宽4.5米 公馆村7组</t>
  </si>
  <si>
    <t>改善12户，65人贫困人口林业生产条件</t>
  </si>
  <si>
    <t>长2500米，宽4.5米 公馆村9组</t>
  </si>
  <si>
    <t>改善15户，62人贫困人口林业生产条件</t>
  </si>
  <si>
    <t>长4800米，宽4.5米 公馆村10、11、13组</t>
  </si>
  <si>
    <t>改善30户，131人贫困人口林业生产条件</t>
  </si>
  <si>
    <t>长1500米，宽4.5米 公馆村13组</t>
  </si>
  <si>
    <t>改善9户40人贫困人口林业生产条件</t>
  </si>
  <si>
    <t>长5000米，宽4.5米 红冬潭1-5组</t>
  </si>
  <si>
    <t>改善73户，291人贫困人口林业生产条件</t>
  </si>
  <si>
    <t>长5000米，宽4.5米 红冬潭6-10组</t>
  </si>
  <si>
    <t>改善94户，324人贫困人口林业生产条件</t>
  </si>
  <si>
    <t>长1000米，宽4.5米 张公坡村8组</t>
  </si>
  <si>
    <t>改善33户，114人贫困人口林业生产条件</t>
  </si>
  <si>
    <t>长2000米，宽4.5米 张公坡村7组</t>
  </si>
  <si>
    <t>长2000米，宽4.5米 张公坡村9组</t>
  </si>
  <si>
    <t>改善22户，102人贫困人口林业生产条件</t>
  </si>
  <si>
    <t>长3000米，宽4.5米 狮子湾村7组</t>
  </si>
  <si>
    <t>改善20户，65人贫困人口林业生产条件</t>
  </si>
  <si>
    <t>长3100米，宽4.5米 狮子湾村9组</t>
  </si>
  <si>
    <t>改善30户，117人贫困人口林业生产条件</t>
  </si>
  <si>
    <t>长3000米，宽4.5米 狮子湾村11组</t>
  </si>
  <si>
    <t>改善32户，150人贫困人口林业生产条件</t>
  </si>
  <si>
    <t>长3000米，宽4.5米 舒家村12、13组</t>
  </si>
  <si>
    <t>改善168户，712人贫困人口林业生产条件</t>
  </si>
  <si>
    <t xml:space="preserve">长2500米，宽4.5米 舒家村12、13组 </t>
  </si>
  <si>
    <t>改善126户，679人贫困人口林业生产条件</t>
  </si>
  <si>
    <t>长5000米，宽4.5米 舒家村2、3组</t>
  </si>
  <si>
    <t>改善109户，712人贫困人口林业生产条件</t>
  </si>
  <si>
    <t>长8000米，宽6米 青山村2、3、6</t>
  </si>
  <si>
    <t>改善72户，271人贫困人口林业生产条件</t>
  </si>
  <si>
    <t>长8000米，宽6米 塘里村5-10组</t>
  </si>
  <si>
    <t>改善217户，759人贫困人口林业生产条件</t>
  </si>
  <si>
    <t>长3500米，宽4.5米 大路坳3、4、6组</t>
  </si>
  <si>
    <t>改善16户，63人贫困人口林业生产条件</t>
  </si>
  <si>
    <t>长4000米，宽4.5米 官庄村1、2组</t>
  </si>
  <si>
    <t>改善42户，150人贫困人口林业生产条件</t>
  </si>
  <si>
    <t>长5000米，宽4米 黄家团村2、3组</t>
  </si>
  <si>
    <t>改善34户，104人贫困人口林业生产条件</t>
  </si>
  <si>
    <t>长5000米，宽4米 车颈垅-习家湾</t>
  </si>
  <si>
    <t>改善60户，220人贫困人口林业生产条件</t>
  </si>
  <si>
    <t>长3000米，宽4米 桥冲坡-六家宜</t>
  </si>
  <si>
    <t>改善45户，132人贫困人口林业生产条件</t>
  </si>
  <si>
    <t>长5000米，宽4米 岩板坡至达连子</t>
  </si>
  <si>
    <t>长3000米，宽4.5米 张家冲</t>
  </si>
  <si>
    <t>改善45户，160人贫困人口林业生产条件</t>
  </si>
  <si>
    <t>长4000米，宽4.5米 李家村三组通脑上</t>
  </si>
  <si>
    <t>改善60户，200人贫困人口林业生产条件</t>
  </si>
  <si>
    <t>长4000米，宽4.5米 空石溪村2组</t>
  </si>
  <si>
    <t>改善50户，213人贫困人口林业生产条件</t>
  </si>
  <si>
    <t>改善79户，346人贫困人口林业生产条件</t>
  </si>
  <si>
    <t>长2000米，宽5.5米 岩湾村5组</t>
  </si>
  <si>
    <t>改善6户，24人贫困人口林业生产条件</t>
  </si>
  <si>
    <t>长4000米，宽5.5米 岩湾村7组</t>
  </si>
  <si>
    <t>改善7户，24人贫困人口林业生产条件</t>
  </si>
  <si>
    <t>长2500米，宽5米 黄溪村4、5、6、7组</t>
  </si>
  <si>
    <t>改善38户，148人贫困人口林业生产条件</t>
  </si>
  <si>
    <t>长2500米，宽5米 黄溪村1、2、3、8组</t>
  </si>
  <si>
    <t>长5000米，宽5米 张公坡村7、8、10、11组</t>
  </si>
  <si>
    <t>改善56户，237人贫困人口林业生产条件</t>
  </si>
  <si>
    <t>长2500米，宽4.5米 张公坡1-2组</t>
  </si>
  <si>
    <t>改善33户，102人贫困人口林业生产条件</t>
  </si>
  <si>
    <t>长5500米，宽4.5米 张公坡10-11组</t>
  </si>
  <si>
    <t>改善31户，92人贫困人口林业生产条件</t>
  </si>
  <si>
    <t>尧市镇</t>
  </si>
  <si>
    <t>长8000米，宽4.5米 12组冷木冲</t>
  </si>
  <si>
    <t>改善57户，218人贫困人口林业生产条件</t>
  </si>
  <si>
    <t>长5000米，宽4.5米 豪侠坪1-6组</t>
  </si>
  <si>
    <t>改善116户，457人贫困人口林业生产条件</t>
  </si>
  <si>
    <t>长6000米，宽4米 石垅溪村10、15组</t>
  </si>
  <si>
    <t>改善78户，340人贫困人口林业生产条件</t>
  </si>
  <si>
    <t>长7000米，宽4米 石垅溪村3、4组</t>
  </si>
  <si>
    <t>改善55户，220人贫困人口林业生产条件</t>
  </si>
  <si>
    <t>长3000米，宽4米 石垅溪村1、2组</t>
  </si>
  <si>
    <t>改善65户，270人贫困人口林业生产条件</t>
  </si>
  <si>
    <t>大桥江乡</t>
  </si>
  <si>
    <t>长4000米，宽4.5米 1、6、7、8组林山</t>
  </si>
  <si>
    <t>改善235户，1035人贫困人口林业生产条件</t>
  </si>
  <si>
    <t>长2500米，宽4.5米 杨柳坡村7-10组</t>
  </si>
  <si>
    <t>改善93户，390人贫困人口林业生产条件</t>
  </si>
  <si>
    <t>长3000米，宽4.5米 杨柳坡村2、8组</t>
  </si>
  <si>
    <t>改善67户，258人贫困人口林业生产条件</t>
  </si>
  <si>
    <t>长3000米，宽4.5米 杨柳坡村12-13组</t>
  </si>
  <si>
    <t>改善64户，289人贫困人口林业生产条件</t>
  </si>
  <si>
    <t>长2000米，宽4.5米 杨柳坡村2、5、11组</t>
  </si>
  <si>
    <t>改善75户，301人贫困人口林业生产条件</t>
  </si>
  <si>
    <t>长2000米，宽4.5米 杨柳坡村12-13组</t>
  </si>
  <si>
    <t>改善73户，300人贫困人口林业生产条件</t>
  </si>
  <si>
    <t>长1000米，宽4.5米 三组羊脚田</t>
  </si>
  <si>
    <t>改善21户，82人贫困人口林业生产条件</t>
  </si>
  <si>
    <t>长3500米，宽4.5米 姚家庄1、2、6组</t>
  </si>
  <si>
    <t>改善19户，92人贫困人口林业生产条件</t>
  </si>
  <si>
    <t>长3500米，宽4.5米 姚家庄1-4组</t>
  </si>
  <si>
    <t>改善34户，130人贫困人口林业生产条件</t>
  </si>
  <si>
    <t>长2000米，宽4.5米 划船垅林道</t>
  </si>
  <si>
    <t>改善12户，46人贫困人口林业生产条件</t>
  </si>
  <si>
    <t>长2000米，宽4.5米 河湾村4组</t>
  </si>
  <si>
    <t>改善11户，40人贫困人口林业生产条件</t>
  </si>
  <si>
    <t>长10000米，宽4.5米 盘垅坡林场</t>
  </si>
  <si>
    <t>改善60户，211人贫困人口林业生产条件</t>
  </si>
  <si>
    <t>长5000米，宽4.5米 长岭坑林场</t>
  </si>
  <si>
    <t>长2500米，宽4.5米 界脑上至大方冲</t>
  </si>
  <si>
    <t>改善17户，65人贫困人口林业生产条件</t>
  </si>
  <si>
    <t>长15000米，宽6米 轻土村1-16组</t>
  </si>
  <si>
    <t>改善129户，465人贫困人口林业生产条件</t>
  </si>
  <si>
    <t>长2000米，宽4.5米 长潭村2-5组</t>
  </si>
  <si>
    <t>改善31户，105人贫困人口林业生产条件</t>
  </si>
  <si>
    <t>长2000米，宽4.5米 4组蚂蟥垅</t>
  </si>
  <si>
    <t>改善12户，56人贫困人口林业生产条件</t>
  </si>
  <si>
    <t>长1500米，宽4.5米 楠村村6组</t>
  </si>
  <si>
    <t>改善18户，81人贫困人口林业生产条件</t>
  </si>
  <si>
    <t>长7000米，宽4.5米 十八岩村2组</t>
  </si>
  <si>
    <t>改善15户，71人贫困人口林业生产条件</t>
  </si>
  <si>
    <t>长6000米，宽4.5米 十八岩村3组</t>
  </si>
  <si>
    <t>改善16户，74人贫困人口林业生产条件</t>
  </si>
  <si>
    <t>长9600米，宽4.5米 东街社区3-13组</t>
  </si>
  <si>
    <t>改善66户，226人贫困人口林业生产条件</t>
  </si>
  <si>
    <t>长6500米，宽4.5米 西街社区8-9组</t>
  </si>
  <si>
    <t>改善62户，213人贫困人口林业生产条件</t>
  </si>
  <si>
    <t>长2000米，宽5米 狗连冲至凉本冲</t>
  </si>
  <si>
    <t>改善15户，64人贫困人口林业生产条件</t>
  </si>
  <si>
    <t>长3000米，宽5米 芦沙坪至涵耳冲</t>
  </si>
  <si>
    <t>改善18户，78人贫困人口林业生产条件</t>
  </si>
  <si>
    <t>长3000米，宽5米 牙溪村1组</t>
  </si>
  <si>
    <t>改善47户，186人贫困人口林业生产条件</t>
  </si>
  <si>
    <t>长7000米，宽4.5米 公馆村8组</t>
  </si>
  <si>
    <t>改善7户，35人贫困人口林业生产条件</t>
  </si>
  <si>
    <t>长3000米，宽5米 雷家冲-楠木溪</t>
  </si>
  <si>
    <t>改善41户，153人贫困人口林业生产条件</t>
  </si>
  <si>
    <t>长3000米，宽5米 大院子至唐弯脑</t>
  </si>
  <si>
    <t>改善124户，456人贫困人口林业生产条件</t>
  </si>
  <si>
    <t>长5000米，宽5米 岩子喇至岩门冲</t>
  </si>
  <si>
    <t>改善89户，365人贫困人口林业生产条件</t>
  </si>
  <si>
    <t>长5000米，宽5 米双察口至断姜山</t>
  </si>
  <si>
    <t>改善62户，251人贫困人口林业生产条件</t>
  </si>
  <si>
    <t>长1500米，宽4.5米 新场村10组</t>
  </si>
  <si>
    <t>改善217户，432人贫困人口林业生产条件</t>
  </si>
  <si>
    <t>长3000米，宽4.5米 新场村9组</t>
  </si>
  <si>
    <t>改善147户，352人贫困人口林业生产条件</t>
  </si>
  <si>
    <t>长4500米，宽4.5米 新场村9组</t>
  </si>
  <si>
    <t>改善168户，565人贫困人口林业生产条件</t>
  </si>
  <si>
    <t>长3500米，宽4.5米 新场村1、2、3组</t>
  </si>
  <si>
    <t>长3500米，宽4.6米 新场村1、2、4组</t>
  </si>
  <si>
    <t>改善168户，566人贫困人口林业生产条件</t>
  </si>
  <si>
    <t>长3000米，宽4.5米 新场村8组</t>
  </si>
  <si>
    <t>改善227户，452人贫困人口林业生产条件</t>
  </si>
  <si>
    <t>长5500米，宽4.5米 新场村1-5组</t>
  </si>
  <si>
    <t>改善258户，685人贫困人口林业生产条件</t>
  </si>
  <si>
    <t>长3000米，宽4.5米 新场村1-3组</t>
  </si>
  <si>
    <t>长5000米，宽4.5米 新场村1-7组</t>
  </si>
  <si>
    <t>改善268户，786人贫困人口林业生产条件</t>
  </si>
  <si>
    <t>长2000米，宽4.5米 新场村1-3组</t>
  </si>
  <si>
    <t>改善168户565人贫困人口林业生产条件</t>
  </si>
  <si>
    <t>长3000米，宽4.5米 新场村10-13组</t>
  </si>
  <si>
    <t>改善110户，363人贫困人口林业生产条件</t>
  </si>
  <si>
    <t>锦和镇楠木村村</t>
  </si>
  <si>
    <t>长8000米，宽4.5米 楠木村7组</t>
  </si>
  <si>
    <t>改善17户，63人贫困人口林业生产条件</t>
  </si>
  <si>
    <t>长4000米，宽4.5米 楠木村6组</t>
  </si>
  <si>
    <t>改善9户，63人贫困人口林业生产条件</t>
  </si>
  <si>
    <t>长3000米，宽4.5米 楠木村5组</t>
  </si>
  <si>
    <t>改善8户，30人贫困人口林业生产条件</t>
  </si>
  <si>
    <t>长3000米，宽4.5米 楠木村4组</t>
  </si>
  <si>
    <t>改善12户，40人贫困人口林业生产条件</t>
  </si>
  <si>
    <t>长3000米，宽4.5米 楠木村3组</t>
  </si>
  <si>
    <t>改善11户，35人贫困人口林业生产条件</t>
  </si>
  <si>
    <t>长2000米，宽4.5米 黄双冲村5组</t>
  </si>
  <si>
    <t>改善35户，92人贫困人口林业生产条件</t>
  </si>
  <si>
    <t xml:space="preserve">长5000米，宽5米 长潭坳至大坡坳 </t>
  </si>
  <si>
    <t>改善106户，386人贫困人口林业生产条件</t>
  </si>
  <si>
    <t>长3000米，宽4米 大坡坳至五方糖</t>
  </si>
  <si>
    <t>长4000米，宽6米 象鼻子至安塘垅</t>
  </si>
  <si>
    <t>改善30户，126人贫困人口林业生产条件</t>
  </si>
  <si>
    <t>长5500米，宽5.5 米岩田坡2-7组</t>
  </si>
  <si>
    <t>改善34户，100人贫困人口林业生产条件</t>
  </si>
  <si>
    <t xml:space="preserve">长1000米，宽4米 付压湾至文家冲 </t>
  </si>
  <si>
    <t>改善35户，102人贫困人口林业生产条件</t>
  </si>
  <si>
    <t xml:space="preserve">长2000米，宽4.5米 四组至新田冲 </t>
  </si>
  <si>
    <t>改善32户，96人贫困人口林业生产条件</t>
  </si>
  <si>
    <t>长1000米，宽4.5米 塘冲至赖子坳</t>
  </si>
  <si>
    <t>改善40户，119人贫困人口林业生产条件</t>
  </si>
  <si>
    <t>兰村乡</t>
  </si>
  <si>
    <t>长3500米，宽5米 王栗树喇至小冲</t>
  </si>
  <si>
    <t>改善30户，111人贫困人口林业生产条件</t>
  </si>
  <si>
    <t>长4000米，宽4.5米 公馆村5组</t>
  </si>
  <si>
    <t>改善12户，68人贫困人口林业生产条件</t>
  </si>
  <si>
    <t>长3000米，宽4.5米 岩口山村1-4组</t>
  </si>
  <si>
    <t>改善41户，132人贫困人口林业生产条件</t>
  </si>
  <si>
    <t>长3700米，宽4.5米 公馆村1组</t>
  </si>
  <si>
    <t>改善13户，57人贫困人口林业生产条件</t>
  </si>
  <si>
    <t>长3000米，宽4.5米 齐天坪村8组</t>
  </si>
  <si>
    <t>改善13户，59人贫困人口林业生产条件</t>
  </si>
  <si>
    <t>长3200米，宽5米 八里桥至栗坪</t>
  </si>
  <si>
    <t>改善108户，326人贫困人口林业生产条件</t>
  </si>
  <si>
    <t>长1700米，宽5米 湾田至岩家冲</t>
  </si>
  <si>
    <t>改善21户，79人贫困人口林业生产条件</t>
  </si>
  <si>
    <t>长5000米，宽5米 早子塘</t>
  </si>
  <si>
    <t>改善40户，150人贫困人口林业生产条件</t>
  </si>
  <si>
    <t>长3000米，宽4.5 米洞塘溪村3组</t>
  </si>
  <si>
    <t>改善122户，476人贫困人口林业生产条件</t>
  </si>
  <si>
    <t>长3000米，宽4.5米 周家坳至大洼冲</t>
  </si>
  <si>
    <t>长1500米，宽4.5米 羊和垅村4组</t>
  </si>
  <si>
    <t>改善31户，68人贫困人口林业生产条件</t>
  </si>
  <si>
    <t>长4000米，宽4.5米 羊和垅村7组</t>
  </si>
  <si>
    <t>改善29户，87人贫困人口林业生产条件</t>
  </si>
  <si>
    <t>长2000米，宽4.5米 羊和垅村5组</t>
  </si>
  <si>
    <t>改善28户，67人贫困人口林业生产条件</t>
  </si>
  <si>
    <t>长2000米，宽4.5米 羊和垅村3组</t>
  </si>
  <si>
    <t>改善63户，108人贫困人口林业生产条件</t>
  </si>
  <si>
    <t xml:space="preserve">长2500米，宽4.5米 羊和垅村2组 </t>
  </si>
  <si>
    <t>改善35户，82人贫困人口林业生产条件</t>
  </si>
  <si>
    <t>长2500米，宽4.5米 羊和垅村1组</t>
  </si>
  <si>
    <t>改善38户，88人贫困人口林业生产条件</t>
  </si>
  <si>
    <t>长7000米，宽4.5米 羊和垅村6组</t>
  </si>
  <si>
    <t>改善31户，126人贫困人口林业生产条件</t>
  </si>
  <si>
    <t>长2000米，宽4.5米 羊和垅村8组</t>
  </si>
  <si>
    <t>改善31户，97人贫困人口林业生产条件</t>
  </si>
  <si>
    <t xml:space="preserve"> 长2000米，宽6米 河湾村3、4组</t>
  </si>
  <si>
    <t>改善12户，21人贫困人口林业生产条件</t>
  </si>
  <si>
    <t>长6000米，宽5米 椿木山6-8组</t>
  </si>
  <si>
    <t>改善54户，179人贫困人口林业生产条件</t>
  </si>
  <si>
    <t>长6000米，宽5米 洞溪村</t>
  </si>
  <si>
    <t>改善75户，286人贫困人口林业生产条件</t>
  </si>
  <si>
    <t>长8000米，宽4.5米 桃花冲至尧家半坡田</t>
  </si>
  <si>
    <t>改善350户，395人贫困人口林业生产条件</t>
  </si>
  <si>
    <t>长5000米，铺碎石 喇里溪林场</t>
  </si>
  <si>
    <t>改善96户，377人贫困人口林业生产条件</t>
  </si>
  <si>
    <t>长2500米，宽6米 喇里溪</t>
  </si>
  <si>
    <t>改善99户，373人贫困人口林业生产条件</t>
  </si>
  <si>
    <t>长8000米，宽4.5米 黄土田村2-5组</t>
  </si>
  <si>
    <t>改善48户，167人贫困人口林业生产条件</t>
  </si>
  <si>
    <t>长8000米，宽4.5米 马山潭村2、3、10-13组</t>
  </si>
  <si>
    <t>改善150户，567人贫困人口林业生产条件</t>
  </si>
  <si>
    <t>长6000米，宽4.5米 高洲坪村1、5、7组</t>
  </si>
  <si>
    <t>改善134户，501人贫困人口林业生产条件</t>
  </si>
  <si>
    <t>长2000米，宽4米 子木岭至洞门</t>
  </si>
  <si>
    <t>改善81户，291人贫困人口林业生产条件</t>
  </si>
  <si>
    <t>长4000米，宽4米 陈家坡</t>
  </si>
  <si>
    <t>改善58户，216人贫困人口林业生产条件</t>
  </si>
  <si>
    <t>长1500米，宽4米 八桥湾至土地坡</t>
  </si>
  <si>
    <t>改善72户，280人贫困人口林业生产条件</t>
  </si>
  <si>
    <t>长3500米，宽3.5米 溪口四组</t>
  </si>
  <si>
    <t>改善103户，25人贫困人口林业生产条件</t>
  </si>
  <si>
    <t>长3000米，宽4米 寨现至阳坡青山喇</t>
  </si>
  <si>
    <t>长3500米，宽4.5米 黄山坳至梅泥坡</t>
  </si>
  <si>
    <t>改善40户，125人贫困人口林业生产条件</t>
  </si>
  <si>
    <t>长3500米，宽3.5米 溪口四组至屋背后连通桐木湾</t>
  </si>
  <si>
    <t>改善22户，85人贫困人口林业生产条件</t>
  </si>
  <si>
    <t>长3000米，宽5米 报木湾村</t>
  </si>
  <si>
    <t>改善19户，34人贫困人口林业生产条件</t>
  </si>
  <si>
    <t>长2500米，宽5米 大米坡</t>
  </si>
  <si>
    <t>改14户，48人贫困人口林业生产条件</t>
  </si>
  <si>
    <t>长3000米，5米 倒路溪下垅</t>
  </si>
  <si>
    <t>改善21户，68人贫困人口林业生产条件</t>
  </si>
  <si>
    <t>长4000米，宽5米 铁山溪</t>
  </si>
  <si>
    <t>改善23户，72人贫困人口林业生产条件</t>
  </si>
  <si>
    <t>长3000米，宽4米 曹家溪至倒塘</t>
  </si>
  <si>
    <t>改善70户，382人贫困人口林业生产条件</t>
  </si>
  <si>
    <t>长2000米，宽4米 老冲屋地至偏西坑</t>
  </si>
  <si>
    <t>改善34户，140人贫困人口林业生产条件</t>
  </si>
  <si>
    <t>郭公坪镇冯家垅村</t>
  </si>
  <si>
    <t>长6000米，宽5米 冯家垅村2、3组</t>
  </si>
  <si>
    <t>改善45户，186人贫困人口林业生产条件</t>
  </si>
  <si>
    <t>长5000米，宽5米 冯家垅村1、3组</t>
  </si>
  <si>
    <t>改善48户，157人贫困人口林业生产条件</t>
  </si>
  <si>
    <t>长2000米，宽5米 冯家垅村1组</t>
  </si>
  <si>
    <t>改善31户，96人贫困人口林业生产条件</t>
  </si>
  <si>
    <t>长3000米，宽5米 冯家垅村2、3组</t>
  </si>
  <si>
    <t>改善43户，186人贫困人口林业生产条件</t>
  </si>
  <si>
    <t>长4000米，宽5米 冯家垅村2组</t>
  </si>
  <si>
    <t>改善58户，228人贫困人口林业生产条件</t>
  </si>
  <si>
    <t>长5000米，宽4米 水冲至半坡田</t>
  </si>
  <si>
    <t>改善87户，319人贫困人口林业生产条件</t>
  </si>
  <si>
    <t xml:space="preserve"> 长7000米，宽5米 洞泥冲至南水域源头</t>
  </si>
  <si>
    <t>长12000米，宽5米 大湾垅</t>
  </si>
  <si>
    <t>长1500米，宽4米 许家坪11组</t>
  </si>
  <si>
    <t>改善52户，289人贫困人口林业生产条件</t>
  </si>
  <si>
    <t>长3500米，宽4米 冒冒溪20组</t>
  </si>
  <si>
    <t>改善47户，273人贫困人口林业生产条件</t>
  </si>
  <si>
    <t>长3200米，宽4米 官东村14组</t>
  </si>
  <si>
    <t>改善61户，351人贫困人口林业生产条件</t>
  </si>
  <si>
    <t>长1500米，宽4米 官东村屋对门</t>
  </si>
  <si>
    <t>改善52户，256人贫困人口林业生产条件</t>
  </si>
  <si>
    <t>长4000米，宽5米 双竹坡村2组</t>
  </si>
  <si>
    <t>改善95户，353人贫困人口林业生产条件</t>
  </si>
  <si>
    <t>长10000米，宽5米 双竹坡村3组</t>
  </si>
  <si>
    <t>长5000米，宽5米 大面坡</t>
  </si>
  <si>
    <t>长5000米，宽5米 上山腊溪</t>
  </si>
  <si>
    <t>长2000米，宽5米 下坪至南家溪</t>
  </si>
  <si>
    <t>改善46户，205人贫困人口林业生产条件</t>
  </si>
  <si>
    <t>长3500米，宽5米 塘坎至冷水溪</t>
  </si>
  <si>
    <t>改善28户，122人贫困人口林业生产条件</t>
  </si>
  <si>
    <t>长4000米，宽5米 园岭上至毛坪</t>
  </si>
  <si>
    <t>长5000米，宽4米 迟朝田至廖食田</t>
  </si>
  <si>
    <t>改善21户，102人贫困人口林业生产条件</t>
  </si>
  <si>
    <t>长4000米，宽6米 贺家屋背后至羊古脑</t>
  </si>
  <si>
    <t>改善63户，247人贫困人口林业生产条件</t>
  </si>
  <si>
    <t>长2000米，宽4米 大溪桥村1组</t>
  </si>
  <si>
    <t>改善63户，470人贫困人口林业生产条件</t>
  </si>
  <si>
    <t>长7000米，宽4.5米 白羊村2、7、8组</t>
  </si>
  <si>
    <t>改善65户，205人贫困人口林业生产条件</t>
  </si>
  <si>
    <t>长6000米，宽4.5米 胡家村3、4组</t>
  </si>
  <si>
    <t>改善68户，293人贫困人口林业生产条件</t>
  </si>
  <si>
    <t>江口墟镇</t>
  </si>
  <si>
    <t>长3000米，宽5米 红眼洞</t>
  </si>
  <si>
    <t>改善34户，122人贫困人口林业生产条件</t>
  </si>
  <si>
    <t>长5500米，宽3.5米 猪立冲至土坡岭</t>
  </si>
  <si>
    <t>改善55户180人贫困人口林业生产条件</t>
  </si>
  <si>
    <t>长5000米，宽4.5米 老塘至三关坟</t>
  </si>
  <si>
    <t>改善41户，126人贫困人口林业生产条件</t>
  </si>
  <si>
    <t>长4000米，宽4.5米 大王村2组</t>
  </si>
  <si>
    <t>长3000米，宽4米 二组黄狗冲</t>
  </si>
  <si>
    <t>改善28户，116人贫困人口林业生产条件</t>
  </si>
  <si>
    <t>长1000米，宽4.5米 大奄脑至老屋场牙坟坡</t>
  </si>
  <si>
    <t>改善54户，196人贫困人口林业生产条件</t>
  </si>
  <si>
    <t>长2000米，宽4.5米 长友坡</t>
  </si>
  <si>
    <t>改善22户，80人贫困人口林业生产条件</t>
  </si>
  <si>
    <t>2021年6月动态调整</t>
  </si>
  <si>
    <t>长2000米，宽4.5米、涵洞 西冲湾村1、2组</t>
  </si>
  <si>
    <t>改善67户，207人贫困人口林业生产条件</t>
  </si>
  <si>
    <t>长2000米，宽4.5米</t>
  </si>
  <si>
    <t>改善42户，163人贫困人口林业生产条件</t>
  </si>
  <si>
    <t>长2000米，宽4.5米腊谷坪至罢戈寨</t>
  </si>
  <si>
    <t>改善175户，365人贫困人口林业生产条件</t>
  </si>
  <si>
    <t>长1000米，宽3.5米</t>
  </si>
  <si>
    <t>改善54户，168人贫困人口林业生产条件</t>
  </si>
  <si>
    <t>改善30户，105人贫困人口林业生产条件</t>
  </si>
  <si>
    <t>长3000米，宽4米、铺碎石、挖水沟</t>
  </si>
  <si>
    <t>改善41户，150人贫困人口林业生产条件</t>
  </si>
  <si>
    <t>长1000米，宽5米、铺碎石、挖水沟</t>
  </si>
  <si>
    <t>改善10户，42人贫困人口林业生产条件</t>
  </si>
  <si>
    <t>长2000米，宽4.5米、涵洞</t>
  </si>
  <si>
    <t>改善20户，80人贫困人口林业生产条件</t>
  </si>
  <si>
    <t>长1000米，宽4.5米、涵洞</t>
  </si>
  <si>
    <t>改善44户，154人贫困人口林业生产条件</t>
  </si>
  <si>
    <t>改善45户，195人贫困人口林业生产条件</t>
  </si>
  <si>
    <t>长3000米，宽4.5米、涵洞</t>
  </si>
  <si>
    <t>改善101户，443人贫困人口林业生产条件</t>
  </si>
  <si>
    <t>改善40户，141人贫困人口林业生产条件</t>
  </si>
  <si>
    <t>改善23户，118人贫困人口林业生产条件</t>
  </si>
  <si>
    <t>改善97户，354人贫困人口林业生产条件</t>
  </si>
  <si>
    <t>改善45户林业生产运输安全问题</t>
  </si>
  <si>
    <t>新修</t>
  </si>
  <si>
    <t>长1000米，宽4.5米</t>
  </si>
  <si>
    <t>改善32户，145人贫困人口林业生产条件</t>
  </si>
  <si>
    <t>尧市镇柑子坪村基本公共服务林区公路建设项目</t>
  </si>
  <si>
    <t>5组至石家湾长3千米、宽4.5米、涵洞</t>
  </si>
  <si>
    <t>改善25户68人贫困人口林业生产条件</t>
  </si>
  <si>
    <t>大桥江乡杨柳坡村基本公共服务林区公路建设项目</t>
  </si>
  <si>
    <t>岩落畈至长圳同家坡长3.2千米、宽5米、涵洞</t>
  </si>
  <si>
    <t>改善57户249人贫困人口林业生产条件</t>
  </si>
  <si>
    <t>马皇坡至雷打井长3.5千米、宽4.5米、涵洞</t>
  </si>
  <si>
    <t>改善90户346人贫困人口林业生产条件</t>
  </si>
  <si>
    <t>大桥江乡洞塘溪村基本公共服务林区公路建设项目</t>
  </si>
  <si>
    <t>1组长3公里、宽4.5米、涵洞</t>
  </si>
  <si>
    <t>改善21户78人贫困人口林业生产条件</t>
  </si>
  <si>
    <t>黄桑乡岩湾村基本公共服务林区公路建设项目</t>
  </si>
  <si>
    <t>大坝路至堆古脑长2千米、宽5米、涵洞</t>
  </si>
  <si>
    <t>三家冲屋檐上至茶通长2千米、宽5米、涵洞</t>
  </si>
  <si>
    <t>新建7组林区公路4公里、宽4.5米</t>
  </si>
  <si>
    <t>改善8户34人贫困人口林业生产条件</t>
  </si>
  <si>
    <t>黄桑乡亲爱村基本公共服务林区公路建设项目</t>
  </si>
  <si>
    <t>黄桑乡亲爱村</t>
  </si>
  <si>
    <t>兰田冲长8千米、宽4.5米、涵洞</t>
  </si>
  <si>
    <t>改善48户168人贫困人口林业生产条件</t>
  </si>
  <si>
    <t>黄桑乡大塘村基本公共服务林区公路建设项目</t>
  </si>
  <si>
    <t>丛生起长5千米、宽4.5米、涵洞</t>
  </si>
  <si>
    <t>改善68户203人贫困人口林业生产条件</t>
  </si>
  <si>
    <t>郭公坪镇双竹坡村基本公共服务林区公路建设项目</t>
  </si>
  <si>
    <t>主干道至乱林界长10千米、宽5米</t>
  </si>
  <si>
    <t>改善95户384人贫困人口林业生产条件</t>
  </si>
  <si>
    <t>主干道至大木喇长6公里、宽5米、涵洞</t>
  </si>
  <si>
    <t>郭公坪镇官东村基本公共服务林区公路建设项目</t>
  </si>
  <si>
    <t>杨柳坳至竹山坡长3公里</t>
  </si>
  <si>
    <t>改善93户315人贫困人口林业生产条件</t>
  </si>
  <si>
    <t>和平溪乡大坡村基本公共服务林区公路建设项目</t>
  </si>
  <si>
    <t>7、8、9组长5千米、宽4.5米、涵洞</t>
  </si>
  <si>
    <t>改善30户117人贫困人口林业生产条件</t>
  </si>
  <si>
    <t>和平溪乡毛坪村基本公共服务林区公路建设项目</t>
  </si>
  <si>
    <t>新修1.5千米林区公路</t>
  </si>
  <si>
    <t>改善103户341人贫困人口林业生产条件</t>
  </si>
  <si>
    <t>石羊哨乡李家村基本公共服务林区公路建设项目</t>
  </si>
  <si>
    <t>4、5、7组桐木坡和周冲长2公里、宽4.5米、涵洞</t>
  </si>
  <si>
    <t>改善22户81人贫困人口林业生产条件</t>
  </si>
  <si>
    <t>高村镇绿溪口村基本公共服务林区公路建设项目</t>
  </si>
  <si>
    <t>6组长3千米、宽4.5米、涵洞</t>
  </si>
  <si>
    <t>改善41户126人贫困人口林业生产条件</t>
  </si>
  <si>
    <t>高村镇兰丝垅村基本公共服务林区公路建设项目</t>
  </si>
  <si>
    <t xml:space="preserve"> 4组塘坳仄至茶坨长2公里、宽4.5米、涵洞</t>
  </si>
  <si>
    <t>改善68户290人贫困人口林业生产条件</t>
  </si>
  <si>
    <t>岩门镇新坪村基本公共服务林区公路建设项目</t>
  </si>
  <si>
    <t>一、二组长2公里、宽4.5米、涵洞</t>
  </si>
  <si>
    <t>改善15户60人贫困人口林业生产条件</t>
  </si>
  <si>
    <t>舒家村乡狮子湾村基本公共服务林区公路建设项目</t>
  </si>
  <si>
    <t>7、8、9组长5千米、宽5米、涵洞</t>
  </si>
  <si>
    <t>改善28户128人贫困人口林业生产条件</t>
  </si>
  <si>
    <t>2、3、4组长3公里、宽5米、涵洞</t>
  </si>
  <si>
    <t>改善33户126人贫困人口林业生产条件</t>
  </si>
  <si>
    <t>7、8、9、10组长5公里、宽4.5米、涵洞</t>
  </si>
  <si>
    <t>改善65户400人贫困人口林业生产条件</t>
  </si>
  <si>
    <t>舒家村乡丁家村村基本公共服务林区公路建设项目</t>
  </si>
  <si>
    <t>舒家村乡丁家村村</t>
  </si>
  <si>
    <t>习将湾至二组塘口垅长2公里、宽5米</t>
  </si>
  <si>
    <t>改善12户36人贫困人口林业生产条件</t>
  </si>
  <si>
    <t>桥冲坡至六家人长3公里、宽4.5米、涵洞</t>
  </si>
  <si>
    <t>改善45户170人贫困人口林业生产条件</t>
  </si>
  <si>
    <t>舒家村乡舒家村村基本公共服务林区公路建设项目</t>
  </si>
  <si>
    <t>2组长2千米、宽4.5米、涵洞</t>
  </si>
  <si>
    <t>改善8户23人贫困人口林业生产条件</t>
  </si>
  <si>
    <t>12、13组长3千米、宽4.5米、涵洞</t>
  </si>
  <si>
    <t>改善25户78人贫困人口林业生产条件</t>
  </si>
  <si>
    <t>5、6、7、8、9组长3千米、宽4.5米、涵洞</t>
  </si>
  <si>
    <t>改善26户75人贫困人口林业生产条件</t>
  </si>
  <si>
    <t>3、4组长2千米、宽4.5米</t>
  </si>
  <si>
    <t>改善27户95人贫困人口林业生产条件</t>
  </si>
  <si>
    <t>舒家村乡张公坡村基本公共服务林区公路建设项目</t>
  </si>
  <si>
    <t>竹子冲至桐木垅长5公里、宽4.5米、涵洞</t>
  </si>
  <si>
    <t>改善56户237人贫困人口林业生产条件</t>
  </si>
  <si>
    <t>隆家堡乡塘头山村基本公共服务林区公路建设项目</t>
  </si>
  <si>
    <t>五组龙脑上至长坳长2公里、宽5米、涵洞</t>
  </si>
  <si>
    <t>改善6户24人贫困人口林业生产条件</t>
  </si>
  <si>
    <t>隆家堡乡黄溪村基本公共服务林区公路建设项目</t>
  </si>
  <si>
    <t>5、6、7、8组长3公里、宽4.5米、涵洞</t>
  </si>
  <si>
    <t>改善68户268人贫困人口林业生产条件</t>
  </si>
  <si>
    <t>隆家堡乡程禾溪村基本公共服务林区公路建设项目</t>
  </si>
  <si>
    <t>12组长5公里、宽5米、涵洞</t>
  </si>
  <si>
    <t>改善13户52人贫困人口林业生产条件</t>
  </si>
  <si>
    <t>11组长3.5千米、宽5米、涵洞</t>
  </si>
  <si>
    <t>改善16户75人贫困人口林业生产条件</t>
  </si>
  <si>
    <t>锦和镇楠村村基本公共服务林区公路建设项目</t>
  </si>
  <si>
    <t>1、2组林区公路长4.5千米、宽4.5米、涵洞</t>
  </si>
  <si>
    <t>改善23户89人贫困人口林业生产条件</t>
  </si>
  <si>
    <t>锦和镇河湾村基本公共服务林区公路建设项目</t>
  </si>
  <si>
    <t>3组林区道路维修1.5公里</t>
  </si>
  <si>
    <t>改善6户18人贫困人口林业生产条件</t>
  </si>
  <si>
    <t>高村镇富田坳村基本公共服务林区公路建设项目</t>
  </si>
  <si>
    <t>新修鸡公坨等10公里、宽5米、涵洞</t>
  </si>
  <si>
    <t>改善198户753人贫困人口林业生产条件</t>
  </si>
  <si>
    <t>谭家寨乡宋家湾村基本公共服务林区公路建设项目</t>
  </si>
  <si>
    <t>谭家寨乡宋家湾村</t>
  </si>
  <si>
    <t>原家垅0.5公里、宽4.5米</t>
  </si>
  <si>
    <t>改善20户68人贫困人口林业生产条件</t>
  </si>
  <si>
    <t>兰里镇黄岩溪村基本公共服务林区公路建设项目</t>
  </si>
  <si>
    <t>羊子坡至挡风坳、千家岭长8公里、宽4.5米</t>
  </si>
  <si>
    <t>改善93户368人贫困人口林业生产条件</t>
  </si>
  <si>
    <t>兰里镇栎木村基本公共服务林区公路建设项目</t>
  </si>
  <si>
    <t>三组长4千米、宽4.5米、涵洞</t>
  </si>
  <si>
    <t>改善30户128人贫困人口林业生产条件</t>
  </si>
  <si>
    <t>江口墟镇公馆村基本公共服务林区公路建设项目</t>
  </si>
  <si>
    <t>公泥堂土地垅至村产业园长3.5公里、宽4.5米</t>
  </si>
  <si>
    <t>改善45户128人贫困人口林业生产条件</t>
  </si>
  <si>
    <t>江口墟镇牙溪村基本公共服务林区公路建设项目</t>
  </si>
  <si>
    <t>茶花洞一组长2公里、宽4.5米、涵洞</t>
  </si>
  <si>
    <t>改善47户180人贫困人口林业生产条件</t>
  </si>
  <si>
    <t>江口墟镇大禾田村基本公共服务林区公路建设项目</t>
  </si>
  <si>
    <t>红崖坡至汤家、村部至庵堂界长4.5千米、宽4.5米、涵洞</t>
  </si>
  <si>
    <t>改善45户180人贫困人口林业生产条件</t>
  </si>
  <si>
    <t>舒家村乡长坡山村基本公共服务林区公路建设项目</t>
  </si>
  <si>
    <t>10组长牛至担管山林道长10千米、宽4.5米、挖水沟、涵洞</t>
  </si>
  <si>
    <t>改善28户156人贫困人口林业生产条件</t>
  </si>
  <si>
    <t>11组公鸭湾至大坡脑长2千米、宽4.5米、挖水沟、涵洞</t>
  </si>
  <si>
    <t>改善8户41人贫困人口林业生产条件</t>
  </si>
  <si>
    <t>十一组、十二组长4.5千米、宽4.5米、涵洞</t>
  </si>
  <si>
    <t>改善27户109人贫困人口林业生产条件</t>
  </si>
  <si>
    <t>七组老冲垅长4千米、宽4.5米、涵洞</t>
  </si>
  <si>
    <t>改善13户42人贫困人口林业生产条件</t>
  </si>
  <si>
    <t>7、8、9、10组长5千米、宽4.5米、涵洞</t>
  </si>
  <si>
    <t>改善56户126人贫困人口林业生产条件</t>
  </si>
  <si>
    <t>十组猫树湾长3.8千米、宽4.5、涵洞</t>
  </si>
  <si>
    <t>改善20户78人贫困人口林业生产条件</t>
  </si>
  <si>
    <t>七组岩落沙至张女屋现长2千米、宽4.5米</t>
  </si>
  <si>
    <t>改善29户91人贫困人口林业生产条件</t>
  </si>
  <si>
    <t>大桥江乡西冲湾村基本公共服务林区公路建设项目</t>
  </si>
  <si>
    <t>上家垅至枣子洞长2千米、宽4.5米、涵洞</t>
  </si>
  <si>
    <t>改善66户240人贫困人口林业生产条件</t>
  </si>
  <si>
    <t>一组油树坳至黑湾长3千米、宽4.5、涵洞</t>
  </si>
  <si>
    <t>改善61户257人贫困人口林业生产条件</t>
  </si>
  <si>
    <t>1组长4.5千米、宽4.5米</t>
  </si>
  <si>
    <t>改善33户131人贫困人口林业生产条件</t>
  </si>
  <si>
    <t>锦和镇长潭溪村基本公共服务林区公路建设项目</t>
  </si>
  <si>
    <t>1、2、3、4组长3千米、宽4.5米</t>
  </si>
  <si>
    <t>改善107户391人贫困人口林业生产条件</t>
  </si>
  <si>
    <t>锦和镇新场村基本公共服务林区公路建设项目</t>
  </si>
  <si>
    <t>干沙溪至板犁朝长3千米、宽4.5米</t>
  </si>
  <si>
    <t>改善185户658人贫困人口林业生产条件</t>
  </si>
  <si>
    <t>六组停车坪至茶叶场2千米、宽4.5米</t>
  </si>
  <si>
    <t>改善10户50人贫困人口林业生产条件</t>
  </si>
  <si>
    <t>锦和镇岩口山村基本公共服务林区公路建设项目</t>
  </si>
  <si>
    <t>三组越木湾4千米、宽5米</t>
  </si>
  <si>
    <t>改善38户145人贫困人口林业生产条件</t>
  </si>
  <si>
    <t>四组麻雀塘至罗裙山3千米、宽5米</t>
  </si>
  <si>
    <t>改善79户287人贫困人口林业生产条件</t>
  </si>
  <si>
    <t>锦和镇黄土田村基本公共服务林区公路建设项目</t>
  </si>
  <si>
    <t>一组4千米、宽5米</t>
  </si>
  <si>
    <t>改善27户76人贫困人口林业生产条件</t>
  </si>
  <si>
    <t>三组2.5千米、宽5米</t>
  </si>
  <si>
    <t>改善24户61人贫困人口林业生产条件</t>
  </si>
  <si>
    <t>锦和镇十八岩村基本公共服务林区公路建设项目</t>
  </si>
  <si>
    <t>二组田冲至荒田7千米、宽5米</t>
  </si>
  <si>
    <t>改善67户243人贫困人口林业生产条件</t>
  </si>
  <si>
    <t>高村镇水漫溪村基本公共服务林区公路建设项目</t>
  </si>
  <si>
    <t>大庵脑至老屋场、牙坟坡1千米、宽5米、涵洞</t>
  </si>
  <si>
    <t>改善21户73人贫困人口林业生产条件</t>
  </si>
  <si>
    <t>吕家坪镇首座田村基本公共服务林区公路建设项目</t>
  </si>
  <si>
    <t>岔里至兰草田、大坡坳至屋场喇6.5千米、宽4.5米涵洞</t>
  </si>
  <si>
    <t>改善50户210人贫困人口林业生产条件</t>
  </si>
  <si>
    <t>和平溪乡株木村基本公共服务林区公路建设项目</t>
  </si>
  <si>
    <t>四组、五、六、七组燕子窝至小安山9.5米、宽5米</t>
  </si>
  <si>
    <t>改善58户225人贫困人口林业生产条件</t>
  </si>
  <si>
    <t>郭公坪镇小坡村基本公共服务林区公路建设项目</t>
  </si>
  <si>
    <t>三组矛泥坡至大坳山4千米、宽5米</t>
  </si>
  <si>
    <t>改善56户183人贫困人口林业生产条件</t>
  </si>
  <si>
    <t>锦和镇官村村基本公共服务林区公路建设项目</t>
  </si>
  <si>
    <t>盘垅坡林场4.5千米、宽5米、涵洞</t>
  </si>
  <si>
    <t>改善60户213人贫困人口林业生产条件</t>
  </si>
  <si>
    <t>江口墟镇齐天坪村基本公共服务林区公路建设项目</t>
  </si>
  <si>
    <t>龙灯湾至三吉砬3千米、宽5米</t>
  </si>
  <si>
    <t>改善20户56人贫困人口林业生产条件</t>
  </si>
  <si>
    <t>王狗冲至界顶3千米、宽5米</t>
  </si>
  <si>
    <t>隆家堡乡三角坳村十、十一组</t>
  </si>
  <si>
    <t>民政局</t>
  </si>
  <si>
    <t>新建三角坳村十组、十一组道路堡坎：长10米，高10米、宽1.5米</t>
  </si>
  <si>
    <t>解决该村10、11组104户427人的村民生活、生产需求，其中贫困户31户102人。</t>
  </si>
  <si>
    <t>吕家坪镇吕家坪社区基本公共服务道路硬化项目</t>
  </si>
  <si>
    <t>吕家坪镇吕家坪社区5组</t>
  </si>
  <si>
    <t>新修吕家坪社区五组大方头道路硬化，长120米，厚0.2米、宽3.5米</t>
  </si>
  <si>
    <t>解决该社区5、6组63户287人的村民生产生活、出行方便，其中贫困户20户80人。</t>
  </si>
  <si>
    <t>隆家堡乡步云坪村基本公共服务道路新建项目（民宗局2021）</t>
  </si>
  <si>
    <t>2021年6月</t>
  </si>
  <si>
    <t>民宗局</t>
  </si>
  <si>
    <t>3.4组湾至小蛮溪道路新建长2500米、宽5米</t>
  </si>
  <si>
    <t>方便50户198人生活、生产</t>
  </si>
  <si>
    <t>高村镇洲上村基本公共服务组道硬化新建项目（民宗局2021）</t>
  </si>
  <si>
    <t>组道硬化400米*5米</t>
  </si>
  <si>
    <t>方便40户162人生活、生产</t>
  </si>
  <si>
    <t>郭公坪镇岩大门村基本公共服务阶梯硬化项目（民宗局2021）</t>
  </si>
  <si>
    <t>50米*6米*4米</t>
  </si>
  <si>
    <t>方便15户62人生活、生产</t>
  </si>
  <si>
    <t>郭公坪镇岩大门村基本公共服务人行桥新建项目（民宗局2021）</t>
  </si>
  <si>
    <t>长30米、宽4.5米</t>
  </si>
  <si>
    <t>方便46户161人生活、生产</t>
  </si>
  <si>
    <t>郭公坪镇岩大门村基本公共服务道路硬化项目（民宗局2021）</t>
  </si>
  <si>
    <t>长1000米、宽4.5米</t>
  </si>
  <si>
    <t>郭公坪镇米沙村基本公共服务机耕道新建项目（民宗局2021）</t>
  </si>
  <si>
    <t>长800米、宽6米</t>
  </si>
  <si>
    <t>方便81户295人生活、生产</t>
  </si>
  <si>
    <t>郭公坪镇冯家垅村基本公共服务联户路硬化项目（民宗局2021）</t>
  </si>
  <si>
    <t>3000米</t>
  </si>
  <si>
    <t>方便76户278人生活、生产</t>
  </si>
  <si>
    <t>郭公坪镇冯家垅村基本公共服务生产便道硬化项目（民宗局2021）</t>
  </si>
  <si>
    <t>长2000米、宽2米</t>
  </si>
  <si>
    <t>郭公坪镇郭公坪村基本公共服务水井维修项目（民宗局2021）</t>
  </si>
  <si>
    <t>1座</t>
  </si>
  <si>
    <t>方便27户65人生活、生产</t>
  </si>
  <si>
    <t>郭公坪镇官东村基本公共服务山塘维修项目（民宗局2021）</t>
  </si>
  <si>
    <t>郭公坪官东村</t>
  </si>
  <si>
    <t>方便30户119人生活、生产</t>
  </si>
  <si>
    <t>郭公坪镇官东村基本公共服务防洪渠维修项目（民宗局2021）</t>
  </si>
  <si>
    <t>300米</t>
  </si>
  <si>
    <t>方便30户120人生活、生产</t>
  </si>
  <si>
    <t>郭公坪镇喇叭溪村基本公共服务防洪堤新建项目（民宗局2021）</t>
  </si>
  <si>
    <t>200米</t>
  </si>
  <si>
    <t>方便33户96人生活、生产</t>
  </si>
  <si>
    <t>郭公坪镇喇叭溪村基本公共服务人行桥新建项目（民宗局2021）</t>
  </si>
  <si>
    <t>长50米、宽3米</t>
  </si>
  <si>
    <t>方便34户126人生活、生产</t>
  </si>
  <si>
    <t>郭公坪镇江家溪村基本公共服务晒谷坪硬化项目（民宗局2021）</t>
  </si>
  <si>
    <t>40米*20米</t>
  </si>
  <si>
    <t>方便42户203人文化活动</t>
  </si>
  <si>
    <t>岩门镇双冲村基本公共服务道路硬化项目（民宗局2021）</t>
  </si>
  <si>
    <t>道路硬化长300米、宽3.5米</t>
  </si>
  <si>
    <t>改善122户435人生活、生产条件</t>
  </si>
  <si>
    <t>岩门镇大路坳村基本公共服务道路硬化项目（民宗局2021）</t>
  </si>
  <si>
    <t>6组道路硬化长600米、宽3.5米</t>
  </si>
  <si>
    <t>改善189户720人生活、生产条件</t>
  </si>
  <si>
    <t>兰里镇江坪村基本公共服务道路硬化项目（民宗局2021）</t>
  </si>
  <si>
    <t>5组道路硬化长700米、宽3.5米</t>
  </si>
  <si>
    <t>改善68户285人生活、生产条件</t>
  </si>
  <si>
    <t>兰里镇锦江村基本公共服务道路硬化及保坎项目（民宗局2021）</t>
  </si>
  <si>
    <t>道路硬化长300米、宽3.5米，保坎120米*3米</t>
  </si>
  <si>
    <t>改善135户523人生活、生产条件</t>
  </si>
  <si>
    <t>和平溪乡大溪村基本公共服务保坎建设项目（民宗局2021）</t>
  </si>
  <si>
    <t>硬化及保坎长500米</t>
  </si>
  <si>
    <t>改善64户239人生活、生产条件</t>
  </si>
  <si>
    <t>高村镇黄连冲村基本公共服务新建保坎项目（民宗局2021）</t>
  </si>
  <si>
    <t>保坎长100米，高6米</t>
  </si>
  <si>
    <t>改善78户352人生活、生产条件</t>
  </si>
  <si>
    <t>6、7组道路硬化长700米、宽3.5米</t>
  </si>
  <si>
    <t>改善103户486人生活、生产条件</t>
  </si>
  <si>
    <t>尧市镇马山潭村基本公共服务生产便道项目（民宗局2021）</t>
  </si>
  <si>
    <t>5、6组生产便道5000米*5</t>
  </si>
  <si>
    <t>改善50户201人生活、生产条件</t>
  </si>
  <si>
    <t>板栗树乡枣子喇村基本公共服务道路硬化项目（民宗局2021）</t>
  </si>
  <si>
    <t>硬化500米</t>
  </si>
  <si>
    <t>改善20户85人生活、生产条件</t>
  </si>
  <si>
    <t>吕家坪镇茶溪村基本公共服务保坎及硬化项目（民宗局2021）</t>
  </si>
  <si>
    <t>保坎长30米，高5米及路面硬化</t>
  </si>
  <si>
    <t>改善29户86人生活、生产条件</t>
  </si>
  <si>
    <t>舒家村乡丁家村基本公共服务古井维修项目（民宗局2021）</t>
  </si>
  <si>
    <t>改善421户1873人生活、生产条件</t>
  </si>
  <si>
    <t>郭公坪镇双竹坡村基本公共服务机耕道项目（民宗局2021）</t>
  </si>
  <si>
    <t>三组360米机耕道及道路保坎</t>
  </si>
  <si>
    <t>改善33户132人生活、生产条件</t>
  </si>
  <si>
    <t>郭公坪镇岩大门村基本公共服务挡土墙项目（民宗局2021）</t>
  </si>
  <si>
    <t>村级道路挡土墙长100米</t>
  </si>
  <si>
    <t>改善45户161人生活、生产条件</t>
  </si>
  <si>
    <t>兰里镇新营村基本公共服务生产便道项目（民宗局2021）</t>
  </si>
  <si>
    <t>3000*5米生产便道</t>
  </si>
  <si>
    <t>方便53户214人生产、生活出行</t>
  </si>
  <si>
    <t>新增</t>
  </si>
  <si>
    <t>兰里镇栎木村基本公共服务生产便道项目（民宗局2021）</t>
  </si>
  <si>
    <t>3500*5米生产便道</t>
  </si>
  <si>
    <t>方便45户165人生产、生活出行</t>
  </si>
  <si>
    <t>舒家村乡张公坡村基本公共服务挡土墙新建项目（民宗局2021）</t>
  </si>
  <si>
    <t>挡土墙长10米、下宽0.8米，上宽0.5米，高6米</t>
  </si>
  <si>
    <t>改善173户687人生活、生产条件</t>
  </si>
  <si>
    <t>江口墟镇羊合垅村基本公共服务道路硬化建设项目（民宗局2021）</t>
  </si>
  <si>
    <t>道路硬化长500米、宽4.5米，蓄水池9个，宽3米、深3米</t>
  </si>
  <si>
    <t>方便19户95人生产、生活出行</t>
  </si>
  <si>
    <t>舒家村乡长坡山村基本公共服务林道新建项目（民宗局2021）</t>
  </si>
  <si>
    <t>11组林道4000米*5米</t>
  </si>
  <si>
    <t>改善40户178人贫困群众生产、生活条件</t>
  </si>
  <si>
    <t>黄桑乡郑家潭村基本公共服务生产便道新建项目（民宗局2021）</t>
  </si>
  <si>
    <t>3、4、5组生产便道4000米*5米</t>
  </si>
  <si>
    <t>改善66户269人贫困群众生产、生活条件</t>
  </si>
  <si>
    <t>江口墟镇石眼潭村基本公共服务新建渠道项目（民宗局2021）</t>
  </si>
  <si>
    <t>6、7、8、9、10组渠道40*40*1500米</t>
  </si>
  <si>
    <t>改善78户246人贫困群众生产、生活条件</t>
  </si>
  <si>
    <t>兰里镇苍冲村基本公共服务过溪桥项目（民宗局2021）</t>
  </si>
  <si>
    <t>1、6组生产道路长300*4.5米过溪桥8*4.5米</t>
  </si>
  <si>
    <t>改善群众生产、生活条件</t>
  </si>
  <si>
    <t>石羊哨乡李家村基本公共服务生产便道建设项目（民宗局2021）</t>
  </si>
  <si>
    <t>生产便道2000米、宽5米</t>
  </si>
  <si>
    <t>15</t>
  </si>
  <si>
    <t>改善60户250人贫困群众生产、生活条件</t>
  </si>
  <si>
    <t>尧市镇拖冲社区基本公共服务游步道项目（民宗局2021）</t>
  </si>
  <si>
    <t>游步道700米*1.5米</t>
  </si>
  <si>
    <t>改善81户336人贫困群众生产、生活条件</t>
  </si>
  <si>
    <t>兰里镇苍冲村基本公共服务地面硬化项目（民宗局2021）</t>
  </si>
  <si>
    <t>地面硬化1600平方米</t>
  </si>
  <si>
    <t>改善32户148人生产、生活条件</t>
  </si>
  <si>
    <t>高村镇绿溪口村基本公共服务道路硬化项目（民宗局2021）</t>
  </si>
  <si>
    <t>1、2、3组道路硬化250米</t>
  </si>
  <si>
    <t>改善28户121人生产、生活条件</t>
  </si>
  <si>
    <t>高村镇绿溪口村基本公共服务生产便道及保坎项目（民宗局2021）</t>
  </si>
  <si>
    <t>5组生产便道1000米及保坎</t>
  </si>
  <si>
    <t>板栗树乡枣子喇村基本公共服务渠道及滚水坝项目（民宗局2021）</t>
  </si>
  <si>
    <t>渠道及滚水坝200米</t>
  </si>
  <si>
    <t>改善57户231人生产、生活条件</t>
  </si>
  <si>
    <t>隆家堡乡步云坪村基本公共服务道路新建项目（民宗局20221）</t>
  </si>
  <si>
    <t>马颈坳生产便道3500米</t>
  </si>
  <si>
    <t>改善30户157人生产、生活条件</t>
  </si>
  <si>
    <t>隆家堡乡步云坪村基本公共服务滚水坝项目（民宗局2021）</t>
  </si>
  <si>
    <t>燕口田滚水坝10米</t>
  </si>
  <si>
    <t>兰村乡椒林村基本公共服务道路硬化项目（民宗局2021）</t>
  </si>
  <si>
    <t>3、4组道路硬化500米</t>
  </si>
  <si>
    <t>改善36户152人生产、生活条件</t>
  </si>
  <si>
    <t>高村镇渔子坡社区基本公共服务道路硬化项目（民宗局2021）</t>
  </si>
  <si>
    <t>高村镇渔子坡社区</t>
  </si>
  <si>
    <t>便道1000米*1.5米硬化</t>
  </si>
  <si>
    <t>改善43户167人生产、生活条件</t>
  </si>
  <si>
    <t>石羊哨乡潭公冲村基本公共服务生产便道项目（民宗局2021）</t>
  </si>
  <si>
    <t>生产便道3000米</t>
  </si>
  <si>
    <t>改善29户130人生产、生活条件</t>
  </si>
  <si>
    <t>高村镇绿溪口村基本公共服务生产便道项目（民宗局2021）</t>
  </si>
  <si>
    <t>2组生产便道2000米</t>
  </si>
  <si>
    <t>改善32户139人生产、生活条件</t>
  </si>
  <si>
    <t>吕家坪镇茶溪村基本公共服务道路硬化项目（民宗局2021）</t>
  </si>
  <si>
    <t>8组道路硬化450米</t>
  </si>
  <si>
    <t>吕家坪镇桐木村基本公共服务生产便道项目（民宗局2021）</t>
  </si>
  <si>
    <t>4、5、6组机耕道40000米</t>
  </si>
  <si>
    <t>改善50户182人生产、生活条件</t>
  </si>
  <si>
    <t>锦和镇柑子园村基本公共服务组道硬化项目（民宗局2021）</t>
  </si>
  <si>
    <t>道路硬化长600米</t>
  </si>
  <si>
    <t>改善41户173人生产、生活条件</t>
  </si>
  <si>
    <t>吕家坪镇桐木村基本公共服务排水沟项目（民宗局2021）</t>
  </si>
  <si>
    <t>排水沟350米</t>
  </si>
  <si>
    <t>高村镇洲上村基本公共服务组道硬化项目（民宗局2021）</t>
  </si>
  <si>
    <t>2021年4月</t>
  </si>
  <si>
    <t>组道硬化长700米、宽3.5米</t>
  </si>
  <si>
    <t>改善29户114人生产、生活条件</t>
  </si>
  <si>
    <t>高村镇袁郊村四组基本公共服务组道硬化项目（民宗局2021）</t>
  </si>
  <si>
    <t>高村镇袁郊村四组</t>
  </si>
  <si>
    <t>组道硬化1100米*4.2米</t>
  </si>
  <si>
    <t>改善27户88人生产、生活条件</t>
  </si>
  <si>
    <t>兰里镇所住村基本公共服务码头及道路硬化项目（民宗局2021）</t>
  </si>
  <si>
    <t>2021年5月</t>
  </si>
  <si>
    <t>生活码头15*10*0.2及道路硬化450*3.5</t>
  </si>
  <si>
    <t>改善33户80人生产、生活条件</t>
  </si>
  <si>
    <t>兰里镇所住村基本公共服务滚水坝项目（民宗局2021）</t>
  </si>
  <si>
    <t>70*3.5*3.5滚水坝</t>
  </si>
  <si>
    <t>改善30户80人生产、生活条件</t>
  </si>
  <si>
    <t>大桥江乡大桥江村基本公共服务保坎项目（民宗局2021）</t>
  </si>
  <si>
    <t>保坎长55米及路面硬化50米</t>
  </si>
  <si>
    <t>改善35户95人生产、生活条件</t>
  </si>
  <si>
    <t>黄桑乡军田村基本公共服务生产便道项目（民宗局2021）</t>
  </si>
  <si>
    <t>2021年8月</t>
  </si>
  <si>
    <t>改善22户78人生产、生活条件</t>
  </si>
  <si>
    <t>黄桑乡军田村基本公共服务滚水坝项目（民宗局2021）</t>
  </si>
  <si>
    <t>50米*3米*4.5米滚水坝及保坎</t>
  </si>
  <si>
    <t>改善24户68人生产、生活条件</t>
  </si>
  <si>
    <t>文昌阁乡文西新村基本公共服务生产便道项目（民宗局2021）</t>
  </si>
  <si>
    <t>2500*5生产便道</t>
  </si>
  <si>
    <t>改善53户175人生产、生活条件</t>
  </si>
  <si>
    <t>岩门镇新坪村基本公共服务山塘维修项目（民宗局2021）</t>
  </si>
  <si>
    <t>山塘维修1座</t>
  </si>
  <si>
    <t>改善69户232人生产、生活条件</t>
  </si>
  <si>
    <t>高村镇兴隆湾村基本公共服务道路硬化项目（民宗局2021）</t>
  </si>
  <si>
    <t>硬化长1000米，宽4米</t>
  </si>
  <si>
    <t>改善19户75人生产、生活条件</t>
  </si>
  <si>
    <t>便道长1000米、宽4.5米，保坎长70米、高3米、宽1.5米</t>
  </si>
  <si>
    <t>改善41户124人生产、生活条件</t>
  </si>
  <si>
    <t>兰里镇青山咀村基本公共服务滚水坝项目（民宗局2021）</t>
  </si>
  <si>
    <t>兰里镇青山咀村</t>
  </si>
  <si>
    <t>截水坝1座</t>
  </si>
  <si>
    <t>道路硬化长900米、宽3.5米</t>
  </si>
  <si>
    <t>改善64户237人生活、生产条件</t>
  </si>
  <si>
    <t>郭公坪镇川岩坪村基本公共服务山塘及渠道维修项目（民宗局2021）</t>
  </si>
  <si>
    <t>山塘维修1座，渠道维修1000米，0.4米*0.4米</t>
  </si>
  <si>
    <t>改善176户，620人农业生产条件</t>
  </si>
  <si>
    <t>郭公坪镇小坡村基本公共服务道路硬化及下水道项目（民宗局2021）</t>
  </si>
  <si>
    <t>硬化长450米，宽3.5米；下水道建设200米</t>
  </si>
  <si>
    <t>改善群众生产生活条件，受益群众50户，受益人口200人</t>
  </si>
  <si>
    <t>大桥江乡大桥江村基本公共服务道路硬化项目（民宗局2021）</t>
  </si>
  <si>
    <t>硬化长550米、宽3.5米、厚0.2米</t>
  </si>
  <si>
    <t>改善农业生产出行条件，受益群众145户，受益人口514人</t>
  </si>
  <si>
    <t>黄桑乡岩湾村基本公共服务生产便道项目（民宗局2021）</t>
  </si>
  <si>
    <t>生产便道长3000米，宽5米</t>
  </si>
  <si>
    <t>改善90户347人生活、生产条件</t>
  </si>
  <si>
    <t>郭公坪镇江家溪村基本公共服务堰坝维修项目（民宗局2021）</t>
  </si>
  <si>
    <t>堰坝维修1座</t>
  </si>
  <si>
    <t>改善29户125人生活、生产条件</t>
  </si>
  <si>
    <t>隆家堡乡步云坪村基本公共服务场地硬化项目（民宗局2021）</t>
  </si>
  <si>
    <t>硬化长80米，宽28米</t>
  </si>
  <si>
    <t>改善56户213人生活、生产条件</t>
  </si>
  <si>
    <t>兰村乡大坳村基本公共服务停车坪硬化项目（民宗局2021）</t>
  </si>
  <si>
    <t>硬化长55米，宽40米</t>
  </si>
  <si>
    <t>改善64户260人生活、生产条件</t>
  </si>
  <si>
    <t>兰村乡泥溪垅村基本公共服务新建堡坎项目（民宗局2021）</t>
  </si>
  <si>
    <t>堡坎长40，高15米</t>
  </si>
  <si>
    <t>改善31户138人生活、生产条件</t>
  </si>
  <si>
    <t>隆家堡乡步云坪村基本公共服务新建游步道项目（民宗局2021）</t>
  </si>
  <si>
    <t>游步道长3000米</t>
  </si>
  <si>
    <t>和平溪乡大坡村基本公共服务文化场地建设项目（民宗局2021）</t>
  </si>
  <si>
    <t>4组文化广场硬化面积1000平方米</t>
  </si>
  <si>
    <t>改善86户332人生活、生产条件</t>
  </si>
  <si>
    <t>和平溪乡大坡村基本公共服务道路硬化建设项目（民宗局2021）</t>
  </si>
  <si>
    <t>17组道硬化长800米、宽4.5米</t>
  </si>
  <si>
    <t>改善48户200人生活、生产条件</t>
  </si>
  <si>
    <t>和平溪乡大溪村基本公共服务危桥改造项目（民宗局2021）</t>
  </si>
  <si>
    <t>危桥加固长40米、宽5米</t>
  </si>
  <si>
    <t>改善64户273人生活、生产条件</t>
  </si>
  <si>
    <t>和平溪乡珠宝寨村基本公共服务产业园道路硬化项目（民宗局2021）</t>
  </si>
  <si>
    <t>道路硬化长1150米、宽4.5米</t>
  </si>
  <si>
    <t>改善97户411人生活、生产条件</t>
  </si>
  <si>
    <t>和平溪乡金溪村基本公共服务产业园道路硬化项目（民宗局2021）</t>
  </si>
  <si>
    <t>道路硬化长2000米、宽4.5米</t>
  </si>
  <si>
    <t>改善49户190人生活、生产条件</t>
  </si>
  <si>
    <t>尧市镇马江口村基本公共服务渠道维修项目（民宗局2021）</t>
  </si>
  <si>
    <t>渠道长900米</t>
  </si>
  <si>
    <t>改善32户137人贫困群众生产、生活条件</t>
  </si>
  <si>
    <t>尧市镇马江口村基本公共服务防洪堤新建项目（民宗局2021）</t>
  </si>
  <si>
    <t>防洪堤长250米</t>
  </si>
  <si>
    <t>和平溪乡大溪村基本公共服务边坡堡坎项目（民宗局2021）</t>
  </si>
  <si>
    <t>边坡堡坎长60米、高5米</t>
  </si>
  <si>
    <t>改善154户607人贫困群众生产、生活条件</t>
  </si>
  <si>
    <t>江口墟镇骆子村基本公共服务防洪堤新建项目（民宗局2021）</t>
  </si>
  <si>
    <t>防洪堤堡坎720立方</t>
  </si>
  <si>
    <t>改善92户333人贫困群众生产、生活条件</t>
  </si>
  <si>
    <t>高村镇车头村基本公共服务生产便道新建项目（民宗局2021）</t>
  </si>
  <si>
    <t>新建生产便道长2000米、宽4.5米</t>
  </si>
  <si>
    <t>改善28户82人贫困群众生产、生活条件</t>
  </si>
  <si>
    <t>石羊哨乡松溪坪村基本公共服务生产便道新建项目（民宗局2021）</t>
  </si>
  <si>
    <t>新建生产便道长3500米、宽5米</t>
  </si>
  <si>
    <t>改善95户365人贫困群众生产、生活条件</t>
  </si>
  <si>
    <t>和平溪乡金溪村基本公共服务山塘维修项目（民宗局2021）</t>
  </si>
  <si>
    <t>四组山塘维修1座</t>
  </si>
  <si>
    <t>改善45户134人贫困群众生产、生活条件</t>
  </si>
  <si>
    <t>和平溪乡金溪村基本公共服务新建道路硬化项目（民宗局2021）</t>
  </si>
  <si>
    <t>硬化长700米、宽3.5米</t>
  </si>
  <si>
    <t>改善36户108人贫困群众生产、生活条件</t>
  </si>
  <si>
    <t>五组山塘维修1座</t>
  </si>
  <si>
    <t>改善50户145人贫困群众生产、生活条件</t>
  </si>
  <si>
    <t>和平溪乡金溪村基本公共服务产业园道路铺砾维修项目（民宗局2021）</t>
  </si>
  <si>
    <t>二组产业园道路铺砾维修</t>
  </si>
  <si>
    <t>改善45户120人贫困群众生产、生活条件</t>
  </si>
  <si>
    <t>硬化长750米、宽3.5米</t>
  </si>
  <si>
    <t>改善65户215人贫困群众生产、生活条件</t>
  </si>
  <si>
    <t>和平溪乡毛坪村基本公共服务山塘维修项目（民宗局2021）</t>
  </si>
  <si>
    <t>四组山塘维修加固1座</t>
  </si>
  <si>
    <t>改善210户498人贫困群众生产、生活条件</t>
  </si>
  <si>
    <t>六组山塘维修1座</t>
  </si>
  <si>
    <t>改善89户172人贫困群众生产、生活条件</t>
  </si>
  <si>
    <t>和平溪乡毛坪村基本公共服务产业园铺砾维修项目（民宗局2021）</t>
  </si>
  <si>
    <t>产业园土道路铺砾维修</t>
  </si>
  <si>
    <t>改善324户1120人贫困群众生产、生活条件</t>
  </si>
  <si>
    <t>和平溪乡毛坪村基本公共服务村部土坪硬化项目（民宗局2021）</t>
  </si>
  <si>
    <t>村部土坪硬化</t>
  </si>
  <si>
    <t>改善415户1680人贫困群众生产、生活条件</t>
  </si>
  <si>
    <t>和平溪乡毛坪村基本公共服务道路硬化项目（民宗局2021）</t>
  </si>
  <si>
    <t>六组道路硬化长600米、宽3.5米</t>
  </si>
  <si>
    <t>改善70户330人贫困群众生产、生活条件</t>
  </si>
  <si>
    <t>四组道路硬化长800米、宽3.5米</t>
  </si>
  <si>
    <t>改善302户678人贫困群众生产、生活条件</t>
  </si>
  <si>
    <t>江口墟镇大禾田村基本公共服务溪坝维修项目（民宗局2021）</t>
  </si>
  <si>
    <t>维修水毁溪坝1座</t>
  </si>
  <si>
    <t>改善59户237人贫困群众生产、生活条件</t>
  </si>
  <si>
    <t>尧市镇拖冲社区基本公共服务防洪堤新建项目（民宗局2021）</t>
  </si>
  <si>
    <t>防洪堤长300米、高2米、宽1.2米</t>
  </si>
  <si>
    <t>改善157户571人贫困群众生产、生活条件</t>
  </si>
  <si>
    <t>尧市镇桥冲村基本公共服务渠道新建项目（民宗局2021）</t>
  </si>
  <si>
    <t>新建渠道长2000米</t>
  </si>
  <si>
    <t>改善83户249人贫困群众生产、生活条件</t>
  </si>
  <si>
    <t>隆家堡乡塘头山村基本公共服务生产便道新建项目（民宗局2021）</t>
  </si>
  <si>
    <t>生产便道长1500米，宽5米</t>
  </si>
  <si>
    <t>改善58户237人贫困群众生产、生活条件</t>
  </si>
  <si>
    <t>舒家村狮子湾村基本公共服务生产便道新建项目（民宗局2021）</t>
  </si>
  <si>
    <t>舒家村狮子湾村</t>
  </si>
  <si>
    <t>改善72户263人贫困群众生产、生活条件</t>
  </si>
  <si>
    <t>和平溪乡株木村基本公共服务新建保坎及硬化项目（民宗局2021）</t>
  </si>
  <si>
    <t>保坎长50米、高2.5米，硬化长200米、宽3.5米</t>
  </si>
  <si>
    <t>改善64户237人贫困群众生产、生活条件</t>
  </si>
  <si>
    <t>道路硬化长700米、宽3.5米</t>
  </si>
  <si>
    <t>改善43户157人生活、生产条件</t>
  </si>
  <si>
    <t>谭家寨乡梅场村基本公共服务堡坎及道路硬化项目（民宗局2021）</t>
  </si>
  <si>
    <t>保坎及硬化长80米、高4米</t>
  </si>
  <si>
    <t>改善61户214人生活、生产条件</t>
  </si>
  <si>
    <t>黄桑乡大塘村基本公共服务滚水坝新建项目（民宗局2021）</t>
  </si>
  <si>
    <t>滚水坝长30米、高2米</t>
  </si>
  <si>
    <t>改善163户654人生活、生产条件</t>
  </si>
  <si>
    <t>高村镇通溪村基本公共服务道路硬化项目（民宗局2021）</t>
  </si>
  <si>
    <t>道路硬化长140米、宽3.5米：道路硬化长120米、宽2米</t>
  </si>
  <si>
    <t>改善49户175人生活、生产条件</t>
  </si>
  <si>
    <t>吕家坪镇向阳村基本公共服务溪坝维修项目（民宗局2021）</t>
  </si>
  <si>
    <t>便道硬化长1000米、宽1.5米、厚0.1米</t>
  </si>
  <si>
    <t>改善43户129人贫困群众生产、生活条件</t>
  </si>
  <si>
    <t>黄桑乡军田村基本公共服务保坎及硬化项目（民宗局2021）</t>
  </si>
  <si>
    <t>保坎长15米，硬化长20米、宽4米</t>
  </si>
  <si>
    <t>谭家寨乡弄里村基本公共服务道路硬化项目（民宗局2021）</t>
  </si>
  <si>
    <t>道路硬化长250米</t>
  </si>
  <si>
    <t>改善51户197人生活、生产条件</t>
  </si>
  <si>
    <t>隆家堡乡三角坳村基本公共服务保坎及硬化项目（民宗局2021）</t>
  </si>
  <si>
    <t>保坎及硬化长38米、高4米</t>
  </si>
  <si>
    <t>改善42户131人贫困群众生产、生活条件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</si>
  <si>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和平溪乡金溪村基本公共服务道路硬化项目（民宗局）</t>
    </r>
    <r>
      <rPr>
        <sz val="10"/>
        <color indexed="8"/>
        <rFont val="宋体"/>
        <charset val="0"/>
      </rPr>
      <t>2019</t>
    </r>
  </si>
  <si>
    <t>改善83户，295人出行及生产、生活条件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</si>
  <si>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文昌阁乡雷狮坪村基本公共服务道路硬化建设项目（民宗局）</t>
    </r>
    <r>
      <rPr>
        <sz val="10"/>
        <color indexed="8"/>
        <rFont val="宋体"/>
        <charset val="0"/>
      </rPr>
      <t>2019</t>
    </r>
  </si>
  <si>
    <t>文昌阁乡雷狮坪村</t>
  </si>
  <si>
    <t>长500米、宽3.5米</t>
  </si>
  <si>
    <t>改善58户，238人出行及生产、生活条件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</si>
  <si>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江口墟镇羊合垅村基本公共服务道路硬化项目（民宗局）</t>
    </r>
    <r>
      <rPr>
        <sz val="10"/>
        <color indexed="8"/>
        <rFont val="宋体"/>
        <charset val="0"/>
      </rPr>
      <t>2020</t>
    </r>
  </si>
  <si>
    <t>长680米、宽3.5米、厚0.2米</t>
  </si>
  <si>
    <t>改善123户434人生产生活条件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</si>
  <si>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隆家堡乡步云坪村基本公共服务道路硬化项目（民宗局）</t>
    </r>
    <r>
      <rPr>
        <sz val="10"/>
        <color indexed="8"/>
        <rFont val="宋体"/>
        <charset val="0"/>
      </rPr>
      <t>2020</t>
    </r>
  </si>
  <si>
    <t>方便村民出行，生产运输30户157人</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</si>
  <si>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大桥江乡石垅溪村基本公共服务道路硬化项目（民宗局）</t>
    </r>
    <r>
      <rPr>
        <sz val="10"/>
        <color indexed="8"/>
        <rFont val="宋体"/>
        <charset val="0"/>
      </rPr>
      <t>2020</t>
    </r>
  </si>
  <si>
    <t>改善63户，278人出行及生产、生活条件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</si>
  <si>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高村镇高垅社区基本公共服务道路硬化项目（民宗局）</t>
    </r>
    <r>
      <rPr>
        <sz val="10"/>
        <color indexed="8"/>
        <rFont val="宋体"/>
        <charset val="0"/>
      </rPr>
      <t>2020</t>
    </r>
  </si>
  <si>
    <t>高村镇高垅社区</t>
  </si>
  <si>
    <t>长250米、宽3.5米</t>
  </si>
  <si>
    <t>改善92户，425人出行及生产、生活条件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</si>
  <si>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石羊哨乡洞溪村基本公共服务道路项目（民宗局）</t>
    </r>
    <r>
      <rPr>
        <sz val="10"/>
        <color indexed="8"/>
        <rFont val="宋体"/>
        <charset val="0"/>
      </rPr>
      <t>2020</t>
    </r>
  </si>
  <si>
    <t>道路硬化长300米、宽3.5米；保坎长6米、高4.5米、宽0.8米</t>
  </si>
  <si>
    <t>改善75户291人贫困户生产、生活条件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</si>
  <si>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高村镇黄连冲村基本公共服务道路硬化项目（民宗局）</t>
    </r>
    <r>
      <rPr>
        <sz val="10"/>
        <color indexed="8"/>
        <rFont val="宋体"/>
        <charset val="0"/>
      </rPr>
      <t>2020</t>
    </r>
  </si>
  <si>
    <t>道路硬化长520米、宽3.5米、厚0.2米</t>
  </si>
  <si>
    <t>改善15户，62人出行及生产、生活条件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</si>
  <si>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隆家堡乡三角坳村基本公共服务道路建设项目（民宗局</t>
    </r>
    <r>
      <rPr>
        <sz val="10"/>
        <color indexed="8"/>
        <rFont val="宋体"/>
        <charset val="0"/>
      </rPr>
      <t>2021</t>
    </r>
    <r>
      <rPr>
        <sz val="10"/>
        <color theme="1"/>
        <rFont val="宋体"/>
        <charset val="134"/>
      </rPr>
      <t>）</t>
    </r>
  </si>
  <si>
    <t>方便村民出行，生产运输40户176人</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</si>
  <si>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吕家坪镇吕家坪社区基本公共服务道路新建项目（民宗局）</t>
    </r>
    <r>
      <rPr>
        <sz val="10"/>
        <color indexed="8"/>
        <rFont val="宋体"/>
        <charset val="0"/>
      </rPr>
      <t>2019</t>
    </r>
    <r>
      <rPr>
        <sz val="10"/>
        <color theme="1"/>
        <rFont val="宋体"/>
        <charset val="134"/>
      </rPr>
      <t>年</t>
    </r>
    <r>
      <rPr>
        <sz val="10"/>
        <color indexed="8"/>
        <rFont val="宋体"/>
        <charset val="0"/>
      </rPr>
      <t>9</t>
    </r>
    <r>
      <rPr>
        <sz val="10"/>
        <color theme="1"/>
        <rFont val="宋体"/>
        <charset val="134"/>
      </rPr>
      <t>组</t>
    </r>
  </si>
  <si>
    <t>长600米、宽7米</t>
  </si>
  <si>
    <t>改善410户，1378人出行及生产、生活条件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</si>
  <si>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锦和镇长潭村基本公共服务道路建设项目（民宗局）</t>
    </r>
    <r>
      <rPr>
        <sz val="10"/>
        <color indexed="8"/>
        <rFont val="宋体"/>
        <charset val="0"/>
      </rPr>
      <t>2019</t>
    </r>
  </si>
  <si>
    <t>改善68户，220人出行及生产、生活条件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</si>
  <si>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兰里镇塘里村基本公共服务生产道路硬化项目（民宗局）</t>
    </r>
    <r>
      <rPr>
        <sz val="10"/>
        <color indexed="8"/>
        <rFont val="宋体"/>
        <charset val="0"/>
      </rPr>
      <t>2019</t>
    </r>
  </si>
  <si>
    <t>改善21户，62人出行及生产、生活条件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</si>
  <si>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郭公坪镇喇叭溪村基本公共服务生产便道硬化项目（民宗局）</t>
    </r>
    <r>
      <rPr>
        <sz val="10"/>
        <color indexed="8"/>
        <rFont val="宋体"/>
        <charset val="0"/>
      </rPr>
      <t>2019</t>
    </r>
  </si>
  <si>
    <t>枇杷岭岩湾滚水坝新建50米,道路120米硬化</t>
  </si>
  <si>
    <t>方便29户96贫困人口生活生产</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</si>
  <si>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高村镇栗坪村基本公共服务生产便道建设项目（民宗局）</t>
    </r>
    <r>
      <rPr>
        <sz val="10"/>
        <color indexed="8"/>
        <rFont val="宋体"/>
        <charset val="0"/>
      </rPr>
      <t>2019</t>
    </r>
  </si>
  <si>
    <t>长2.5千米、宽5米</t>
  </si>
  <si>
    <t>改善21户，86人出行及生产、生活条件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</si>
  <si>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兰里镇苍冲村基本公共服务生产便道项目（民宗局）</t>
    </r>
    <r>
      <rPr>
        <sz val="10"/>
        <color indexed="8"/>
        <rFont val="宋体"/>
        <charset val="0"/>
      </rPr>
      <t>2020</t>
    </r>
  </si>
  <si>
    <t>长2500米、宽5米</t>
  </si>
  <si>
    <t>改善80户，335人出行及生产、生活条件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</si>
  <si>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高村镇富田坳村基本公共服务生产便道项目（民宗局）</t>
    </r>
    <r>
      <rPr>
        <sz val="10"/>
        <color indexed="8"/>
        <rFont val="宋体"/>
        <charset val="0"/>
      </rPr>
      <t>2020</t>
    </r>
  </si>
  <si>
    <t>生产便道1500米*4米</t>
  </si>
  <si>
    <t>改善214户826人生产生活条件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</si>
  <si>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兰尧市镇柑子坪村基本公共服务生产便道项目（民宗局）</t>
    </r>
    <r>
      <rPr>
        <sz val="10"/>
        <color indexed="8"/>
        <rFont val="宋体"/>
        <charset val="0"/>
      </rPr>
      <t>2020</t>
    </r>
  </si>
  <si>
    <t>改善70户，226人出行及生产、生活条件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</si>
  <si>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尧市镇拖冲社区基本公共服务生产便道项目（民宗局）</t>
    </r>
    <r>
      <rPr>
        <sz val="10"/>
        <color indexed="8"/>
        <rFont val="宋体"/>
        <charset val="0"/>
      </rPr>
      <t>2020</t>
    </r>
  </si>
  <si>
    <t>改善15户，75人出行及生产、生活条件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</si>
  <si>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谭家寨乡乌林溪村基本公共服务生产便道项目（民宗局）</t>
    </r>
    <r>
      <rPr>
        <sz val="10"/>
        <color indexed="8"/>
        <rFont val="宋体"/>
        <charset val="0"/>
      </rPr>
      <t>2020</t>
    </r>
  </si>
  <si>
    <t>生产便道长1500米、宽4米</t>
  </si>
  <si>
    <t>改善30户，115人出行及生产、生活条件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</si>
  <si>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隆家堡乡房家庄村基本公共服务生产便道项目（民宗局）</t>
    </r>
    <r>
      <rPr>
        <sz val="10"/>
        <color indexed="8"/>
        <rFont val="宋体"/>
        <charset val="0"/>
      </rPr>
      <t>2020</t>
    </r>
  </si>
  <si>
    <t>长2000米、宽4.5米</t>
  </si>
  <si>
    <t>改善30户，103人出行及生产、生活条件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</si>
  <si>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兰里镇兰生村基本公共服务生产便道项目（民宗局）</t>
    </r>
    <r>
      <rPr>
        <sz val="10"/>
        <color indexed="8"/>
        <rFont val="宋体"/>
        <charset val="0"/>
      </rPr>
      <t>2020</t>
    </r>
  </si>
  <si>
    <t>长3.5公里、宽4.5米</t>
  </si>
  <si>
    <t>改善41户，131人出行及生产、生活条件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</si>
  <si>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文昌阁乡文昌新村基本公共服务生产便道项目（民宗局）</t>
    </r>
    <r>
      <rPr>
        <sz val="10"/>
        <color indexed="8"/>
        <rFont val="宋体"/>
        <charset val="0"/>
      </rPr>
      <t>2020</t>
    </r>
  </si>
  <si>
    <t>改善91户278人贫困户生产、生活条件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</si>
  <si>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尧市镇高洲坪村基本公共服务新建生产便道项目（民宗局</t>
    </r>
    <r>
      <rPr>
        <sz val="10"/>
        <color indexed="8"/>
        <rFont val="宋体"/>
        <charset val="0"/>
      </rPr>
      <t>2020</t>
    </r>
    <r>
      <rPr>
        <sz val="10"/>
        <color theme="1"/>
        <rFont val="宋体"/>
        <charset val="134"/>
      </rPr>
      <t>）</t>
    </r>
  </si>
  <si>
    <t>长3公里、宽4.5米、涵管10处</t>
  </si>
  <si>
    <t>改善19户78人生活生产条件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</si>
  <si>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高村镇富田坳村基本公共服务公路硬化项目（民宗局）</t>
    </r>
    <r>
      <rPr>
        <sz val="10"/>
        <color indexed="8"/>
        <rFont val="宋体"/>
        <charset val="0"/>
      </rPr>
      <t>2019</t>
    </r>
  </si>
  <si>
    <t>长2500米、宽4.5米</t>
  </si>
  <si>
    <t>改善27户，85人出行及生产、生活条件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</si>
  <si>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谭家寨乡跃坪村基本公共服务滚水坝及道路硬化新建项目（民宗局）</t>
    </r>
    <r>
      <rPr>
        <sz val="10"/>
        <color indexed="8"/>
        <rFont val="宋体"/>
        <charset val="0"/>
      </rPr>
      <t>2019</t>
    </r>
  </si>
  <si>
    <t>新建五组生产便道长2千米、宽5米</t>
  </si>
  <si>
    <t>改善40户198人生产生活条件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</si>
  <si>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兰村乡椒林村基本公共服务道路硬化建设项目</t>
    </r>
    <r>
      <rPr>
        <sz val="10"/>
        <color indexed="8"/>
        <rFont val="宋体"/>
        <charset val="0"/>
      </rPr>
      <t>(</t>
    </r>
    <r>
      <rPr>
        <sz val="10"/>
        <color theme="1"/>
        <rFont val="宋体"/>
        <charset val="134"/>
      </rPr>
      <t>民宗局）</t>
    </r>
    <r>
      <rPr>
        <sz val="10"/>
        <color indexed="8"/>
        <rFont val="宋体"/>
        <charset val="0"/>
      </rPr>
      <t>2019</t>
    </r>
  </si>
  <si>
    <t>改善40户，158人出行及生产、生活条件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</si>
  <si>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锦和镇黄家团村基本公共服务道路硬化项目（民宗局）</t>
    </r>
    <r>
      <rPr>
        <sz val="10"/>
        <color indexed="8"/>
        <rFont val="宋体"/>
        <charset val="0"/>
      </rPr>
      <t>2019</t>
    </r>
  </si>
  <si>
    <t>方便32户，104人出行</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</si>
  <si>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大桥江乡杨柳坡村基本公共服务道路硬化项目（民宗局）</t>
    </r>
    <r>
      <rPr>
        <sz val="10"/>
        <color indexed="8"/>
        <rFont val="宋体"/>
        <charset val="0"/>
      </rPr>
      <t>2019</t>
    </r>
  </si>
  <si>
    <t>公路硬化长500米、宽3.5米、厚0.2米</t>
  </si>
  <si>
    <t>改善6户28人生活生产条件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</si>
  <si>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文昌阁乡文西新村基本公共服务公路平板桥项目（民宗局）</t>
    </r>
    <r>
      <rPr>
        <sz val="10"/>
        <color indexed="8"/>
        <rFont val="宋体"/>
        <charset val="0"/>
      </rPr>
      <t>2019</t>
    </r>
  </si>
  <si>
    <t>长9米、宽4.5米</t>
  </si>
  <si>
    <t>改善37户380人贫困户生产、生活条件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</si>
  <si>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尧市镇马江口村基本公共服务渠道维修项目（民宗局）</t>
    </r>
    <r>
      <rPr>
        <sz val="10"/>
        <color indexed="8"/>
        <rFont val="宋体"/>
        <charset val="0"/>
      </rPr>
      <t>2019</t>
    </r>
  </si>
  <si>
    <t>渠道三面防渗长1000米、规格40CM*40CM</t>
  </si>
  <si>
    <t>改善农田灌溉条件、11户41人受益</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</si>
  <si>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尧市镇黄坳村基本公共服务渠道新建项目（民宗局）</t>
    </r>
    <r>
      <rPr>
        <sz val="10"/>
        <color indexed="8"/>
        <rFont val="宋体"/>
        <charset val="0"/>
      </rPr>
      <t>2019</t>
    </r>
  </si>
  <si>
    <t>渠道新建0.3米X0.3米X1000米</t>
  </si>
  <si>
    <t>改善农田灌溉条件、24户83人受益</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</si>
  <si>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尧市镇大酉村基本公共服务渠道建设项目（民宗局）2020</t>
    </r>
  </si>
  <si>
    <t>渠道新建1000米长，宽40，高40</t>
  </si>
  <si>
    <t>受益村民90户350人，灌溉农田120余亩</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</si>
  <si>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谭家寨乡梅场村基本公共服务渠道维修及保坎项目（民宗局）</t>
    </r>
    <r>
      <rPr>
        <sz val="10"/>
        <color indexed="8"/>
        <rFont val="宋体"/>
        <charset val="0"/>
      </rPr>
      <t>2020</t>
    </r>
  </si>
  <si>
    <t>碰溪枞树垅至稻天渠道维修4000米</t>
  </si>
  <si>
    <t>改善139户543人生产生活条件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</si>
  <si>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锦和镇兰家坪村基本公共服务渠道建设项目（民宗局）</t>
    </r>
    <r>
      <rPr>
        <sz val="10"/>
        <color indexed="8"/>
        <rFont val="宋体"/>
        <charset val="0"/>
      </rPr>
      <t>2020</t>
    </r>
  </si>
  <si>
    <t>长1300米、宽0.3米、高0.3米</t>
  </si>
  <si>
    <t>改善23户，76人出行及生产、生活条件</t>
  </si>
  <si>
    <r>
      <rPr>
        <sz val="10"/>
        <color theme="1"/>
        <rFont val="宋体"/>
        <charset val="134"/>
      </rPr>
      <t>麻阳苗族自治县</t>
    </r>
    <r>
      <rPr>
        <sz val="10"/>
        <color indexed="8"/>
        <rFont val="宋体"/>
        <charset val="0"/>
      </rPr>
      <t>_</t>
    </r>
    <r>
      <rPr>
        <sz val="10"/>
        <color theme="1"/>
        <rFont val="宋体"/>
        <charset val="134"/>
      </rPr>
      <t>村基础设施</t>
    </r>
    <r>
      <rPr>
        <sz val="10"/>
        <color indexed="8"/>
        <rFont val="宋体"/>
        <charset val="0"/>
      </rPr>
      <t>_</t>
    </r>
    <r>
      <rPr>
        <sz val="10"/>
        <color theme="1"/>
        <rFont val="宋体"/>
        <charset val="134"/>
      </rPr>
      <t>锦和镇岩口山村基本公共服务渠道建设项目（民宗局）</t>
    </r>
    <r>
      <rPr>
        <sz val="10"/>
        <color indexed="8"/>
        <rFont val="宋体"/>
        <charset val="0"/>
      </rPr>
      <t>2020</t>
    </r>
  </si>
  <si>
    <t>长80米、高5米、宽1.2米</t>
  </si>
  <si>
    <t>解决35户143人贫困人口的出行困难</t>
  </si>
  <si>
    <r>
      <t>麻阳苗族自治县</t>
    </r>
    <r>
      <rPr>
        <sz val="10"/>
        <color rgb="FF000000"/>
        <rFont val="宋体"/>
        <charset val="134"/>
      </rPr>
      <t>_</t>
    </r>
    <r>
      <rPr>
        <sz val="10"/>
        <color theme="1"/>
        <rFont val="宋体"/>
        <charset val="134"/>
      </rPr>
      <t>村基础设施</t>
    </r>
    <r>
      <rPr>
        <sz val="10"/>
        <color rgb="FF000000"/>
        <rFont val="宋体"/>
        <charset val="134"/>
      </rPr>
      <t>_</t>
    </r>
    <r>
      <rPr>
        <sz val="10"/>
        <color theme="1"/>
        <rFont val="宋体"/>
        <charset val="134"/>
      </rPr>
      <t>尧市镇马江口村基本公共服务滚水坝建设项目（民宗局）</t>
    </r>
    <r>
      <rPr>
        <sz val="10"/>
        <color rgb="FF000000"/>
        <rFont val="宋体"/>
        <charset val="134"/>
      </rPr>
      <t>2020</t>
    </r>
  </si>
  <si>
    <t>65米*2.3米*4.5米</t>
  </si>
  <si>
    <t>改善28户93人生活生产条件</t>
  </si>
  <si>
    <r>
      <t>麻阳苗族自治县</t>
    </r>
    <r>
      <rPr>
        <sz val="10"/>
        <color indexed="8"/>
        <rFont val="Courier New"/>
        <family val="3"/>
        <charset val="0"/>
      </rPr>
      <t>_</t>
    </r>
    <r>
      <rPr>
        <sz val="10"/>
        <color theme="1"/>
        <rFont val="宋体"/>
        <charset val="134"/>
      </rPr>
      <t>村基础设施</t>
    </r>
    <r>
      <rPr>
        <sz val="10"/>
        <color indexed="8"/>
        <rFont val="Courier New"/>
        <family val="3"/>
        <charset val="0"/>
      </rPr>
      <t>_</t>
    </r>
    <r>
      <rPr>
        <sz val="10"/>
        <color theme="1"/>
        <rFont val="宋体"/>
        <charset val="134"/>
      </rPr>
      <t>和平溪乡大坡村基本公共服务道路硬化建设项目（民宗局）</t>
    </r>
    <r>
      <rPr>
        <sz val="10"/>
        <color indexed="8"/>
        <rFont val="Courier New"/>
        <family val="3"/>
        <charset val="0"/>
      </rPr>
      <t>2021</t>
    </r>
  </si>
  <si>
    <t>道路新建及硬化长600米、宽3.5米、厚0.2米</t>
  </si>
  <si>
    <t>改善55户320人生产、生活条件</t>
  </si>
  <si>
    <r>
      <t>麻阳苗族自治县</t>
    </r>
    <r>
      <rPr>
        <sz val="10"/>
        <color indexed="8"/>
        <rFont val="Courier New"/>
        <family val="3"/>
        <charset val="0"/>
      </rPr>
      <t>_</t>
    </r>
    <r>
      <rPr>
        <sz val="10"/>
        <color indexed="8"/>
        <rFont val="SimSun"/>
        <charset val="134"/>
      </rPr>
      <t>产业发展</t>
    </r>
    <r>
      <rPr>
        <sz val="10"/>
        <color indexed="8"/>
        <rFont val="Courier New"/>
        <family val="3"/>
        <charset val="0"/>
      </rPr>
      <t>_</t>
    </r>
    <r>
      <rPr>
        <sz val="10"/>
        <color theme="1"/>
        <rFont val="宋体"/>
        <charset val="134"/>
      </rPr>
      <t>隆家堡乡步云坪村霞飞云果园乡村民宿建设项目（民宗局）</t>
    </r>
    <r>
      <rPr>
        <sz val="10"/>
        <color indexed="8"/>
        <rFont val="Courier New"/>
        <family val="3"/>
        <charset val="0"/>
      </rPr>
      <t>2021</t>
    </r>
  </si>
  <si>
    <t>隆家堡乡步云坪村基</t>
  </si>
  <si>
    <t>霞飞云果园游步道建设，园区环境治理</t>
  </si>
  <si>
    <t>促进乡村旅游发展，带动当地群众发展生，增加收入</t>
  </si>
  <si>
    <r>
      <t>麻阳苗族自治县</t>
    </r>
    <r>
      <rPr>
        <sz val="10"/>
        <color indexed="8"/>
        <rFont val="Courier New"/>
        <family val="3"/>
        <charset val="0"/>
      </rPr>
      <t>_</t>
    </r>
    <r>
      <rPr>
        <sz val="10"/>
        <color indexed="8"/>
        <rFont val="SimSun"/>
        <charset val="134"/>
      </rPr>
      <t>产业发展</t>
    </r>
    <r>
      <rPr>
        <sz val="10"/>
        <color indexed="8"/>
        <rFont val="Courier New"/>
        <family val="3"/>
        <charset val="0"/>
      </rPr>
      <t>_</t>
    </r>
    <r>
      <rPr>
        <sz val="10"/>
        <color theme="1"/>
        <rFont val="宋体"/>
        <charset val="134"/>
      </rPr>
      <t>兰村乡大坳村乡村旅游农业观光配套建设项目（民宗局）</t>
    </r>
    <r>
      <rPr>
        <sz val="10"/>
        <color indexed="8"/>
        <rFont val="Courier New"/>
        <family val="3"/>
        <charset val="0"/>
      </rPr>
      <t>2021</t>
    </r>
  </si>
  <si>
    <t>乡村旅游场地平整及硬化面积1500平方米</t>
  </si>
  <si>
    <t>促进现代农业示范化建设，带动当地乡村旅游发展，增加人民群众收入</t>
  </si>
  <si>
    <t>尧市镇卜罗坪村溪堤维修工程</t>
  </si>
  <si>
    <t>水利局</t>
  </si>
  <si>
    <t>二组溪堤维修共300m：三堤邱桥头200m长3.6m高；塘田100m长3.6m高。</t>
  </si>
  <si>
    <t>受益贫困户26户，受益贫困人口109人。</t>
  </si>
  <si>
    <t>锦和镇大湾村溪堤维修工程</t>
  </si>
  <si>
    <t>维修溪堤维修45m长3.6m高，新建人行桥1座。</t>
  </si>
  <si>
    <t>受益贫困户6户，受益贫困人口21人。</t>
  </si>
  <si>
    <t>（原通达林1-3组）供水工程</t>
  </si>
  <si>
    <t>新建挡水坝3处、100m3水池2口、24平加药消毒房1间；配备提水设备1台套、净化消毒设备1台套；铺设供配水管网16.79km、水表安装207块。</t>
  </si>
  <si>
    <t>改善725人饮水条件，其中脱贫人口256人，实现集中供水。</t>
  </si>
  <si>
    <t>（原岩寨、雄山）供水工程</t>
  </si>
  <si>
    <t>新建水源井5m3水池1口、14.14泵房1间、200m3水池2口；配备消毒净化设备1套、28平加药房1间；铺设供配水管网34.910km、水表安装422块。</t>
  </si>
  <si>
    <t>改善2020人饮水条件，其中脱贫人口354人，实现集中供水。</t>
  </si>
  <si>
    <t>2、4组供水工程</t>
  </si>
  <si>
    <t>新建100m3水池2口、9平泵房1间；配备提水设备1台套、消毒净化设备1套、16平加药房1间；铺设供配水管网10.125km、水表安装122块。</t>
  </si>
  <si>
    <t>改善620人饮水条件，其中脱贫人口154人，实现集中供水。</t>
  </si>
  <si>
    <t>陈家湾村11组供水工程</t>
  </si>
  <si>
    <t>新建D160机井150m1口、6.25平泵房1间、20m3水池1口；深井泵1台套、软化设备1台套；铺设供配水管网3.30km、安装水表29块。</t>
  </si>
  <si>
    <t>改善120人饮水条件，其中脱贫人口42人，实现集中供水。</t>
  </si>
  <si>
    <t>大禾塘村5-10组供水工程</t>
  </si>
  <si>
    <t>新建挡水坝10处、5m3水池2口、10m3水池3口；铺设供配水管网15.86km、水表安装109块。</t>
  </si>
  <si>
    <t>改善700人饮水条件，其中脱贫人口300人，实现集中供水。</t>
  </si>
  <si>
    <t>大溪桥村（团结水库下游区域）供水工程</t>
  </si>
  <si>
    <t>铺设供配水管网2.94km。</t>
  </si>
  <si>
    <t>改善586人饮水条件，其中脱贫人口173人，实现集中供水。</t>
  </si>
  <si>
    <t>高村镇胡家村中寨坪供水工程机电设备及管网改造项目</t>
  </si>
  <si>
    <t>D63-32PE管道安装及铺设1670m，机电设备修改造。</t>
  </si>
  <si>
    <t>改善370人饮水条件，其中脱贫人口74人，实现集中供水。</t>
  </si>
  <si>
    <t>郭公坪镇川岩坪村9-10组长潭院子供水工程</t>
  </si>
  <si>
    <t>铺设D63-32PE管3300m。</t>
  </si>
  <si>
    <t>改善210人饮水条件，其中脱贫人口45人，实现集中供水。</t>
  </si>
  <si>
    <t>郭公坪镇小坡村新建供水工程</t>
  </si>
  <si>
    <t>新建50方3方水池各1口，铺设D40PE管2000米</t>
  </si>
  <si>
    <t>改善645人饮水条件，其中脱贫人口129人，实现集中供水。</t>
  </si>
  <si>
    <t>和平溪乡毛坪村地质灾害点供水工程</t>
  </si>
  <si>
    <t>新增地质灾害安置点搬迁户自来水</t>
  </si>
  <si>
    <t>改善140人饮水条件，其中脱贫人口28人。</t>
  </si>
  <si>
    <t>黄桑乡空石溪村供水工程</t>
  </si>
  <si>
    <t>铺设供配水管网10.835km。</t>
  </si>
  <si>
    <t>改善1416人饮水条件，其中脱贫人口250人，实现集中供水。</t>
  </si>
  <si>
    <t>兰村乡大坳村里坡供水工程</t>
  </si>
  <si>
    <t>新建D200机井200m1口、6.25平泵房1间、50m3水池1口；深井泵1台套；铺设供配水管网0.530km。</t>
  </si>
  <si>
    <t>改善150人饮水条件，其中脱贫人口80人，实现集中供水。</t>
  </si>
  <si>
    <t>兰村乡岩山岔村供水工程</t>
  </si>
  <si>
    <t>16平增加泵房1间；增压设备1台套；铺设供配水管网12.369km。</t>
  </si>
  <si>
    <t>改善1048人饮水条件，其中脱贫人口230人，实现集中供水。</t>
  </si>
  <si>
    <t>兰里镇大华坪村供水工程</t>
  </si>
  <si>
    <t>新建水源井5m3水池3口、10m3水池1口、20m3水池3口、30m3水池3口、9平泵房1间；配备提水设备2台套、消毒净化设备1台套、9平加药房1间；铺设供配水管网27.513km、水表安装265块。</t>
  </si>
  <si>
    <t>改善1168人饮水条件，其中脱贫人口191人，实现集中供水。</t>
  </si>
  <si>
    <t>兰里镇黄岩溪村黄岩溪供水工程引水管改造项目</t>
  </si>
  <si>
    <t>新建水源坝1处；铺设1.25MpaD63PE管3350m、1.6MpaD50PE管3m、1.6MpaD20PE管67m；安装过滤消毒设备1台套。</t>
  </si>
  <si>
    <t>改善700人饮水条件，其中脱贫人口140人，实现集中供水。</t>
  </si>
  <si>
    <t>2021年11月调整</t>
  </si>
  <si>
    <t>兰里镇岩寨村6组供水工程</t>
  </si>
  <si>
    <t>新建水源坝1处；20m3水池1口；铺设D75-D20PE管3896m；安装水表23块。</t>
  </si>
  <si>
    <t>改善140人饮水条件，其中脱贫人口28人，实现集中供水。</t>
  </si>
  <si>
    <t>谭家寨乡乌林溪村供水工程改造项目</t>
  </si>
  <si>
    <t>新建D200机井2口（110m1口，130m1口），安装提水设备2台套；扩建6组供水工程，铺设管网6331m；对原有供水工程进行维修改造，铺设管道3953m。</t>
  </si>
  <si>
    <t>改善450人饮水条件，其中脱贫人口90人，实现集中供水。</t>
  </si>
  <si>
    <t>岩门镇白泥田村竹子冲供水工程</t>
  </si>
  <si>
    <t>新建20m3水池2口、9平泵房1间；配备提水设备1台套；铺设供配水管网4.13km、水表安装26块。</t>
  </si>
  <si>
    <t>改善50人饮水条件，其中脱贫人口18人，实现集中供水。</t>
  </si>
  <si>
    <t>杨柳坡水厂过河管道及狮子湾村供水管道维修项目</t>
  </si>
  <si>
    <t>对过河水毁管道及入户管网人为破坏进行维修</t>
  </si>
  <si>
    <t>改善3000人饮水条件，其中脱贫人口586人，实现集中供水。</t>
  </si>
  <si>
    <t>尧市镇黄连坡水库集中供水工程（原高洲坪、土洞）、原卜罗坪</t>
  </si>
  <si>
    <t>新建挡水坝1处、300m3水池1口；配备一体化沉淀过滤设备1台套、消毒净化设备1台套、增压设备1台套、6.20平加压房1间、98.70平加药消毒房1间、334.40平办公房1间；铺设供配水管网38.227km。</t>
  </si>
  <si>
    <t>改善2823人饮水条件，其中脱贫人口786人，实现集中供水。</t>
  </si>
  <si>
    <t>尧市镇拖冲（原拖冲村、长坪村）、原马山潭村集中供水工程</t>
  </si>
  <si>
    <t>尧市镇拖冲村、马山潭村</t>
  </si>
  <si>
    <t>新建挡水坝1处；配备消毒净化设备1台套、9平加药房1间；铺设引水管网3.4km。</t>
  </si>
  <si>
    <t>改善3819人饮水条件，其中脱贫人口996人，实现集中供水。</t>
  </si>
  <si>
    <t>（原白岩坪村）人饮水管</t>
  </si>
  <si>
    <t>长3000米*直径0.063米；长400米*直径0.04米；长1000米*直径0.01米；长5000米*直径0.008米；水表150个</t>
  </si>
  <si>
    <t>改善453人饮水条件，其中脱贫人口115人。</t>
  </si>
  <si>
    <t>安全饮水</t>
  </si>
  <si>
    <t>1.8组维修老井1处；
2.2-5、10-11组新建水源坝1处和预埋引水管3.3km。</t>
  </si>
  <si>
    <t>改善340人饮水条件，其中脱贫人口90人。</t>
  </si>
  <si>
    <t>六、九、十组饮水工程</t>
  </si>
  <si>
    <t>新建水源井1口和30方水池2口，铺设引水管道900m，提水管道160m，配水管道2630m，水表35块。</t>
  </si>
  <si>
    <t>改善580人饮水条件，其中脱贫人口150人。</t>
  </si>
  <si>
    <t>六组人饮工程</t>
  </si>
  <si>
    <t>蓄水池2个，长4米*宽4米*高2.5米，</t>
  </si>
  <si>
    <t>改善91人饮水条件，其中脱贫人口24人。</t>
  </si>
  <si>
    <t>一、二组饮水渠道工程</t>
  </si>
  <si>
    <t>一、二组老井增加雨棚，改造老井排水沟。</t>
  </si>
  <si>
    <t>改善200人饮水条件，其中脱贫人口52人。</t>
  </si>
  <si>
    <t>和平溪乡大溪村古井维修改造项目</t>
  </si>
  <si>
    <t>水井维修及新增钢架棚</t>
  </si>
  <si>
    <t>改善300人饮水条件，其中脱贫人口60人。</t>
  </si>
  <si>
    <t>和平溪乡毛坪村古井维修改造项目</t>
  </si>
  <si>
    <t>街上古井、岩落烟古井维修</t>
  </si>
  <si>
    <t>郭公坪镇郭公坪社区</t>
  </si>
  <si>
    <t>老井维修2口、新建水池1座，管道铺设。</t>
  </si>
  <si>
    <t>改善440人饮水条件，其中脱贫人口120人。</t>
  </si>
  <si>
    <t>和平溪乡和平溪水厂管网改造项目</t>
  </si>
  <si>
    <t>引水管维修改造、厂区净化提水设施改造、供配水管网维修改造、供电设施维修改造</t>
  </si>
  <si>
    <t>改善1200人饮水条件，其中脱贫人口240人。</t>
  </si>
  <si>
    <t>锦和水厂管网延伸工程</t>
  </si>
  <si>
    <t>锦和镇鱼尾村、河湾村（贺家冲、冷水坪、曾家冲）</t>
  </si>
  <si>
    <t>9平增加泵房1间；增压设备1台套；铺设供配水管网14.115km。</t>
  </si>
  <si>
    <t>改善1527人饮水条件，其中脱贫人口417人，实现集中供水。</t>
  </si>
  <si>
    <t>县城自来水管网延伸工程</t>
  </si>
  <si>
    <t>高村镇漫水社区（原磨刀岩）、大力林、陶伊村、大溪桥村；兰村乡兰村（原兰村村）、垅田、椒林；隆家堡乡步云坪（原蛮溪）</t>
  </si>
  <si>
    <t>新建水源井1处、50m3水池1口、6.25平增压泵房1间；配备增压设备1台套、消毒净化设备1套、9平加药房1间；铺设供配水管网50.561km、安装水表148块。</t>
  </si>
  <si>
    <t>改善8650人饮水条件，其中脱贫人口1359人，实现集中供水。</t>
  </si>
  <si>
    <t>县城自来水管网延伸工程兰丝垅段管道改造工程</t>
  </si>
  <si>
    <t>公路桥梁改造水管移位</t>
  </si>
  <si>
    <t>改善942人饮水条件，其中脱贫人口188人。</t>
  </si>
  <si>
    <t>县城自来水管网延伸工程维修项目</t>
  </si>
  <si>
    <t>高村镇漫水社区、兴隆湾村、枫木林村、水漫溪村；兰里镇锦江村、江坪村；隆家堡乡隆家堡村。</t>
  </si>
  <si>
    <t>对部分管道进行维修改造</t>
  </si>
  <si>
    <t>改善1500人饮水条件，其中脱贫人口300人</t>
  </si>
  <si>
    <t>杨柳坡水厂管网改造工程</t>
  </si>
  <si>
    <t>锦和镇楠村村；舒家村乡丁家村村</t>
  </si>
  <si>
    <t>对豪侠坪至丁家村段1600米低兆帕管网进行更新改造（跟换成1.25MpaD160PE管)。</t>
  </si>
  <si>
    <t>改善6000人饮水条件，其中脱贫人口945人</t>
  </si>
  <si>
    <t>杨柳坡水厂新增管网排气阀及爆管抢修工程</t>
  </si>
  <si>
    <t>大桥江乡豪侠坪村；锦和镇楠村村；舒家村乡丁家村村</t>
  </si>
  <si>
    <t>对引水管及供水管新增排气罚及爆管管道进行抢修</t>
  </si>
  <si>
    <t>-</t>
  </si>
  <si>
    <t>改善6000人饮水条件，抢修改造一处</t>
  </si>
  <si>
    <t>麻阳县锦和镇自来水厂搬迁项目施工</t>
  </si>
  <si>
    <t>新建日供水能力3000吨锦和水厂。</t>
  </si>
  <si>
    <t>改善5500户22000人供水条件，实现集中供水，确保供水有保障。</t>
  </si>
  <si>
    <t>石羊哨乡石羊哨水厂水毁工程维修项目</t>
  </si>
  <si>
    <t>对水毁管网进行恢复</t>
  </si>
  <si>
    <t>改善500人饮水条件，其中脱贫人口100人</t>
  </si>
  <si>
    <t>2021年黄土溪灌区大路坳渠道防渗工程</t>
  </si>
  <si>
    <t>黄土溪灌区大路坳渠段干渠清淤及防渗衬砌530m。</t>
  </si>
  <si>
    <t>保障岩门镇大路坳村1800亩农田及经果林灌溉用水需求，受益人口2160人，其中贫困人口168人。</t>
  </si>
  <si>
    <t>麻阳县黄土溪灌区节水改造工程</t>
  </si>
  <si>
    <t>续建</t>
  </si>
  <si>
    <t>岩门镇新坪村、双冲村，高村镇车头村</t>
  </si>
  <si>
    <t>黄土溪灌区右干渠维修加固5.2km，左干渠渠道清淤、疏通14km,车头村新建电排站一座</t>
  </si>
  <si>
    <t>对黄土溪灌区灌区进行节水改造，改善灌溉面积1.2万亩，增加粮食及经济作物产量，贫困户150户620人收益</t>
  </si>
  <si>
    <t>抗旱应急水源（冬瓜冲水库）工程</t>
  </si>
  <si>
    <t>新建小（Ⅰ）型混凝土重力坝水库一座，最大坝高53.14m，坝轴线长145m，灌溉输水涵洞长36m，泄水建筑物为实用堰溢流坝，水库总库容为294万m³，主要建筑物等级为IV级，常规灌溉面积3510亩，应急灌溉面积24375亩，常规供水受益人口13085人，应急供水受益人口28035人。工程建设主要工程量：土石方开挖7.56万m3，土石方回填0.56万m3，砼及埋石砼11.4万m³，钢筋制安237.41t，浆砌石0.5万m³，帷幕灌浆736m。</t>
  </si>
  <si>
    <t>完成小一型水库建设，涉及全县3个乡镇，满足常规3510亩农田灌溉，24375亩农田应急抗旱灌溉，满足常规13082人安全饮水，28035人抗旱应急安全饮水，其中贫困户564户，贫困人口3360人受益。</t>
  </si>
  <si>
    <t>羊合冲水库除险加固工程</t>
  </si>
  <si>
    <t>上游坝坡培厚，铺设六棱块，下游坝坡整形，新建排水沟、踏步，排水棱体拆除重建，输水设施改造防渗。</t>
  </si>
  <si>
    <t>完成羊合冲小二型水库除险加固工程建设，改善灌溉面积55亩，贫困户18户共63人收益。</t>
  </si>
  <si>
    <t>黄毛坡水库除险加固工程</t>
  </si>
  <si>
    <t>完成黄毛坡小二型水库除险加固工程建设，改善灌溉面积25亩，贫困户29户共80人收益。</t>
  </si>
  <si>
    <t>天井坑水库除险加固工程</t>
  </si>
  <si>
    <t>完成天井坑小二型水库除险加固工程建设，改善灌溉面积27亩，贫困户15户共60人收益。</t>
  </si>
  <si>
    <t>哑子田水库除险加固工程</t>
  </si>
  <si>
    <t>完成哑子田小二型水库除险加固工程建设，改善灌溉面积37亩，贫困户22户共78人收益。</t>
  </si>
  <si>
    <t xml:space="preserve">干洞水库除险加固工程（新建排水棱体） </t>
  </si>
  <si>
    <t>上游坝坡培厚，铺设六棱块，排水棱体拆除重建，输水设施改造。</t>
  </si>
  <si>
    <t>完成干洞小二型水库除险加固工程建设，改善灌溉面积22亩，贫困户35户共132人收益。</t>
  </si>
  <si>
    <t>洞顶坡水库除险加固工程</t>
  </si>
  <si>
    <t>对水库挡水建筑物、输水设施、泄洪设施进行维修养护</t>
  </si>
  <si>
    <t>对洞顶坡水库进行维修养护，改善灌溉面积，新增粮食产量，贫困户11户39人收益</t>
  </si>
  <si>
    <t>宝库岭水库加固维修</t>
  </si>
  <si>
    <t>水库溢洪道进行加固，泄槽段砌筑M7.5浆砌块石120m³，边墙浇筑C25砼354.5m³，锚杆加固276根，浇筑砼C25底板77.7m³</t>
  </si>
  <si>
    <t>扶持贫困户44户139人；受益人口1200人</t>
  </si>
  <si>
    <t>新田垅水库维修养护工程</t>
  </si>
  <si>
    <t>猫则冲水库除险加固工程</t>
  </si>
  <si>
    <t>高村镇兴隆湾社区</t>
  </si>
  <si>
    <t>完成猫则冲小二型水库除险加固工程建设，改善灌溉面积29亩，贫困户13户共55人收益。</t>
  </si>
  <si>
    <t>路沙田水库除险加固工程</t>
  </si>
  <si>
    <t>完成路沙田小二型水库除险加固工程建设，改善灌溉面积33亩，贫困户11户共29人收益。</t>
  </si>
  <si>
    <t>老皮冲水库除险加固工程</t>
  </si>
  <si>
    <t>完成老皮冲小二型水库除险加固工程建设，改善灌溉面积31亩，贫困户30户共59人收益。</t>
  </si>
  <si>
    <t>大胆冲水库除险加固工程</t>
  </si>
  <si>
    <t>完成大胆冲小二型水库除险加固工程建设，改善灌溉面积48亩，贫困户22户共52人收益。</t>
  </si>
  <si>
    <t>岩英啶水库除险加固工程</t>
  </si>
  <si>
    <t>完成岩英啶小二型水库除险加固工程建设，改善灌溉面积55亩，贫困户26户共42人收益。</t>
  </si>
  <si>
    <t>鸭雀垅水库除险加固工程</t>
  </si>
  <si>
    <t>完成鸭雀垅小二型水库除险加固工程建设，改善灌溉面积21亩，贫困户21户共32人收益。</t>
  </si>
  <si>
    <t>兰山洞水库薄弱环节治理工程</t>
  </si>
  <si>
    <t>水库维修加固及新建安全防护设施</t>
  </si>
  <si>
    <t>涉及贫困人口41户136人，改善灌溉面积800亩，保护1150人生命财产安全。</t>
  </si>
  <si>
    <t>黄连坡水库薄弱环节治理工程</t>
  </si>
  <si>
    <t>尧市镇蒲罗坪村</t>
  </si>
  <si>
    <t>涉及贫困人口21户69人，改善灌溉面积550亩，保护500人生命财产安全。</t>
  </si>
  <si>
    <t>龙家垅水库薄弱环节治理工程</t>
  </si>
  <si>
    <t>涉及贫困人口45户141人，改善灌溉面积450亩，保护450人生命财产安全。</t>
  </si>
  <si>
    <t>阴坡水库薄弱环节治理工程</t>
  </si>
  <si>
    <t>涉及贫困人口25户82人，改善灌溉面积800亩，保护690人生命财产安全。</t>
  </si>
  <si>
    <t>大水冲水库薄弱环节治理工程</t>
  </si>
  <si>
    <t>涉及贫困人口33户111人，改善灌溉面积710亩，保护610人生命财产安全。</t>
  </si>
  <si>
    <t>大禾溪水库薄弱环节治理工程</t>
  </si>
  <si>
    <t>涉及贫困人口15户49人，改善灌溉面积350亩，保护300人生命财产安全。</t>
  </si>
  <si>
    <t>杨柳坡水库薄弱环节治理工程</t>
  </si>
  <si>
    <t>涉及贫困人口21户68人，改善灌溉面积400亩，保护550人生命财产安全。</t>
  </si>
  <si>
    <t>青山水库薄弱环节治理工程</t>
  </si>
  <si>
    <t>江口墟镇公馆村、江口社区</t>
  </si>
  <si>
    <t>涉及贫困人口28户89人，改善灌溉面积800亩，保护1150人生命财产安全。</t>
  </si>
  <si>
    <t>程禾溪水库薄弱环节治理工程</t>
  </si>
  <si>
    <t>涉及贫困人口13户43人，改善灌溉面积200亩，保护350人生命财产安全。</t>
  </si>
  <si>
    <t>新力溪水库薄弱环节治理工程</t>
  </si>
  <si>
    <t>涉及贫困人口20户69人，改善灌溉面积300亩，保护320人生命财产安全。</t>
  </si>
  <si>
    <t>羊合垅水库薄弱环节治理工程</t>
  </si>
  <si>
    <t>隆家堡乡隆家堡村、步云坪村</t>
  </si>
  <si>
    <t>涉及贫困人口16户53人，改善灌溉面积390亩，保护340人生命财产安全。</t>
  </si>
  <si>
    <t>宝库岭水库薄弱环节治理工程</t>
  </si>
  <si>
    <t>涉及贫困人口55户174人，改善灌溉面积1000亩，保护2100人生命财产安全。</t>
  </si>
  <si>
    <t>团结水库薄弱环节治理工程</t>
  </si>
  <si>
    <t>涉及贫困人口18户61人，改善灌溉面积500亩，保护650人生命财产安全。</t>
  </si>
  <si>
    <t>天井坡水库薄弱环节治理工程</t>
  </si>
  <si>
    <t>涉及贫困人口21户71人，改善灌溉面积490亩，保护550人生命财产安全。</t>
  </si>
  <si>
    <t>牛屎洞水库薄弱环节治理工程</t>
  </si>
  <si>
    <t>涉及贫困人口41户139人，改善灌溉面积650亩，保护720人生命财产安全。</t>
  </si>
  <si>
    <t>山野冲水库薄弱环节治理工程</t>
  </si>
  <si>
    <t>涉及贫困人口28户92人，改善灌溉面积720亩，保护540人生命财产安全。</t>
  </si>
  <si>
    <t>跃进水库薄弱环节治理工程</t>
  </si>
  <si>
    <t>涉及贫困人口32户96人，改善灌溉面积410亩，保护420人生命财产安全。</t>
  </si>
  <si>
    <t>通现水库薄弱环节治理工程</t>
  </si>
  <si>
    <t>涉及贫困人口26户74人，改善灌溉面积480亩，保护650人生命财产安全。</t>
  </si>
  <si>
    <t>桐仙溪水库薄弱环节治理工程</t>
  </si>
  <si>
    <t>涉及贫困人口15户53人，改善灌溉面积300亩，保护360人生命财产安全。</t>
  </si>
  <si>
    <t>虎尾巴水库薄弱环节治理工程</t>
  </si>
  <si>
    <t>岩门镇茅冲村</t>
  </si>
  <si>
    <t>涉及贫困人口9户32人，改善灌溉面积200亩，保护270人生命财产安全。</t>
  </si>
  <si>
    <t>云峰水库薄弱环节治理工程</t>
  </si>
  <si>
    <t>涉及贫困人口8户29人，改善灌溉面积120亩，保护150人生命财产安全。</t>
  </si>
  <si>
    <t>新天寨水库薄弱环节治理工程</t>
  </si>
  <si>
    <t>涉及贫困人口11户37人，改善灌溉面积180亩，保护110人生命财产安全。</t>
  </si>
  <si>
    <t>大沙冲水库薄弱环节治理工程</t>
  </si>
  <si>
    <t>涉及贫困人口16户54人，改善灌溉面积320亩，保护410人生命财产安全。</t>
  </si>
  <si>
    <t>雄英水库薄弱环节治理工程</t>
  </si>
  <si>
    <t>涉及贫困人口25户82人，改善灌溉面积210亩，保障7000人安全饮水，保护380人生命财产安全。</t>
  </si>
  <si>
    <t>牛哑田水库薄弱环节治理工程</t>
  </si>
  <si>
    <t>涉及贫困人口21户76人，改善灌溉面积360亩，保护650人生命财产安全。</t>
  </si>
  <si>
    <t>古山冲水库薄弱环节治理工程</t>
  </si>
  <si>
    <t>涉及贫困人口18户61人，改善灌溉面积250亩，保护450人生命财产安全。</t>
  </si>
  <si>
    <t>七里冲水库薄弱环节治理工程</t>
  </si>
  <si>
    <t>涉及贫困人口10户28人，改善灌溉面积100亩，保护520人生命财产安全。</t>
  </si>
  <si>
    <t>花岩坪水库薄弱环节治理工程</t>
  </si>
  <si>
    <t xml:space="preserve">高村镇富田坳村 </t>
  </si>
  <si>
    <t>涉及贫困人口23户79人，改善灌溉面积120亩，保障6000人安全饮水，保护410人生命财产安全。</t>
  </si>
  <si>
    <t>野塘水库薄弱环节治理工程</t>
  </si>
  <si>
    <t>涉及贫困人口8户29人，改善灌溉面积300亩，保护340人生命财产安全。</t>
  </si>
  <si>
    <t>关闭口水库薄弱环节治理工程</t>
  </si>
  <si>
    <t>涉及贫困人口13户47人，改善灌溉面积380亩，保护310人生命财产安全。</t>
  </si>
  <si>
    <t>川岩堰水库薄弱环节治理工程</t>
  </si>
  <si>
    <t>郭公坪镇冯家陇村</t>
  </si>
  <si>
    <t>涉及贫困人口12户41人，改善灌溉面积250亩，保护100人生命财产安全。</t>
  </si>
  <si>
    <t>管则山水库薄弱环节治理工程</t>
  </si>
  <si>
    <t>涉及贫困人口15户48人，改善灌溉面积100亩，保护120人生命财产安全。</t>
  </si>
  <si>
    <t>高村镇洲上村防洪治理工程</t>
  </si>
  <si>
    <t>护堤水毁恢复工程</t>
  </si>
  <si>
    <t>涉及贫困人口25户100人，改善灌溉面积150亩，保护220人生命财产安全。</t>
  </si>
  <si>
    <t>麻阳县板栗树乡地亭溪村“水美湘村”示范创建村项目</t>
  </si>
  <si>
    <t>开展地亭溪村老溪段水系内的2座塘坝工程清淤扩容，疏通地亭溪村老溪段3km，岸坡岸线生态治理3km，建设亲水平台、近水廊道、水利科普文化栏等，促进人水和谐共处；以河长制为依托，落实地亭溪村老溪段管护主体和责任，建立长效管护机制。</t>
  </si>
  <si>
    <t>涉及涉及贫困人口12户41人，改善灌溉面积250亩，保护100人生命财产安全。</t>
  </si>
  <si>
    <t>太平溪流域综合治理2021年续建工程（水利局项目）</t>
  </si>
  <si>
    <t>修建防洪堤长3000米</t>
  </si>
  <si>
    <t>受益贫困户22户62人</t>
  </si>
  <si>
    <t>茶溪村流域综合治理2021年续建工程（水利局项目）</t>
  </si>
  <si>
    <t>修建防洪堤2000米</t>
  </si>
  <si>
    <t>受益贫困户29户84人</t>
  </si>
  <si>
    <t>板栗树乡武岩村基本公共服务防洪堤建设2021年续建项目（水利局）</t>
  </si>
  <si>
    <t>板栗树乡武岩村1组</t>
  </si>
  <si>
    <t>新修溪堤300米</t>
  </si>
  <si>
    <t>受益贫困户11户41人</t>
  </si>
  <si>
    <t>尧市镇马山潭村—基本公共服务—防洪堤2021续建工程（水利局）</t>
  </si>
  <si>
    <t>尧市镇马山潭村8组</t>
  </si>
  <si>
    <t>修建防洪堤长500米</t>
  </si>
  <si>
    <t>受益贫困户34户135人</t>
  </si>
  <si>
    <t>郭公坪镇江家溪村基本公共服务防洪堤建设项目</t>
  </si>
  <si>
    <t>修建廻龙溪江家溪段防洪堤1500米</t>
  </si>
  <si>
    <t>方便184户631贫困人口生活生产</t>
  </si>
  <si>
    <t>豪侠坪村-基本公共服务-防洪溪堤</t>
  </si>
  <si>
    <t>修建防洪堤1000米</t>
  </si>
  <si>
    <t>改善142户468贫困人口农田灌溉条件</t>
  </si>
  <si>
    <t>兰里镇栎木村基本公共服务防洪堤建设项目</t>
  </si>
  <si>
    <t>兰里镇栎木村1组</t>
  </si>
  <si>
    <t>修建防洪堤400米</t>
  </si>
  <si>
    <t>保障28户118人贫困户农业生产</t>
  </si>
  <si>
    <t>大桥江乡西冲湾村防洪堤</t>
  </si>
  <si>
    <t>西冲湾村2、3组</t>
  </si>
  <si>
    <t>受益贫困户55户177人</t>
  </si>
  <si>
    <t>尧市镇拖冲社区保家岭防洪堤</t>
  </si>
  <si>
    <t>保家岭3组</t>
  </si>
  <si>
    <t>修建防洪堤100米</t>
  </si>
  <si>
    <t>受益贫困户20户105人</t>
  </si>
  <si>
    <t>兰里镇兰里社区岩溪口防洪堤</t>
  </si>
  <si>
    <t>兰里社区</t>
  </si>
  <si>
    <t>修建防洪堤480米</t>
  </si>
  <si>
    <t>受益贫困户45户179人</t>
  </si>
  <si>
    <t>板栗树冲天垅村防洪堤</t>
  </si>
  <si>
    <t>冲天垅村1、2组</t>
  </si>
  <si>
    <t>受益贫困户42户187人</t>
  </si>
  <si>
    <t>江口墟镇田家湾村9组</t>
  </si>
  <si>
    <t>修建防洪堤500米</t>
  </si>
  <si>
    <t>受益贫困户5户19人</t>
  </si>
  <si>
    <t>锦和镇新场村防洪堤项目</t>
  </si>
  <si>
    <t>锦和镇新场村老屋场至杨柳坪</t>
  </si>
  <si>
    <t>保障120户420人贫困户农业生产</t>
  </si>
  <si>
    <t>修建防洪堤300米</t>
  </si>
  <si>
    <t>方便60户125贫困人口生活生产</t>
  </si>
  <si>
    <t>板栗树乡地亭溪村-公共服务-堤坝新建项目</t>
  </si>
  <si>
    <t>改善130户485人出行条件</t>
  </si>
  <si>
    <t>石羊哨乡石羊哨村基本公共服务防洪堤新建项目</t>
  </si>
  <si>
    <t>修建5、6、7组防洪堤600米</t>
  </si>
  <si>
    <t>贫困户110户，307人受益</t>
  </si>
  <si>
    <t>尧市镇卜罗坪村二组防洪堤项目</t>
  </si>
  <si>
    <t>二组新修防洪堤300米，其中三堤坵桥头200米，塘田100米。</t>
  </si>
  <si>
    <t>受益贫困户28户，82人，保护农田80亩</t>
  </si>
  <si>
    <t>麻阳县锦和镇自来水厂搬迁项目设备采购</t>
  </si>
  <si>
    <t>2017年9月</t>
  </si>
  <si>
    <t>2018年10月</t>
  </si>
  <si>
    <t>配备净化消毒设备。</t>
  </si>
  <si>
    <t>谭家寨水厂管网延伸入户管网建设项目</t>
  </si>
  <si>
    <t>谭家寨乡楠木桥、跃坪、咸池坳、弄里村</t>
  </si>
  <si>
    <t>对550户入户管网建设费用进行财政补贴。</t>
  </si>
  <si>
    <t>改善850户3400人供水条件，实现集中供水，确保供水有保障。</t>
  </si>
  <si>
    <t>全县18个乡镇农村饮水安全工程维修改造项目</t>
  </si>
  <si>
    <t>18个乡镇</t>
  </si>
  <si>
    <t>2021年2月</t>
  </si>
  <si>
    <t>2020年6月</t>
  </si>
  <si>
    <t>维修改造水源地、供配水管网等设施。</t>
  </si>
  <si>
    <t>改善350户1395人供水条件，实现集中供水，确保供水有保障。</t>
  </si>
  <si>
    <t>大桥江乡杨柳坡村4组供水保障项目</t>
  </si>
  <si>
    <t>4组大沙坪杨家院子新建引水设施1处,20方水池1口，铺设供配水管网10.4km，安装水表54块。</t>
  </si>
  <si>
    <t>改善54户219人供水条件，实现集中供水，确保供水有保障。</t>
  </si>
  <si>
    <t>高村镇土潭村供水保障项目</t>
  </si>
  <si>
    <t>12组邢家院子、火马坪院子新建提水设施2台套，50方水池1口，铺设供配水管网8km，安装水表228块。</t>
  </si>
  <si>
    <t>改善228户913人供水条件，实现集中供水，确保供水有保障。</t>
  </si>
  <si>
    <t>高村镇营盘村供水保障项目</t>
  </si>
  <si>
    <t>3-7组新建提水设施2台套，20-50方水池3口，铺设供配水管网15km，安装水表150块。</t>
  </si>
  <si>
    <t>改善150户600人供水条件，实现集中供水，确保供水有保障。</t>
  </si>
  <si>
    <t>郭公坪镇江家溪村供水保障项目</t>
  </si>
  <si>
    <t>大桥江乡江家溪村</t>
  </si>
  <si>
    <t>1-3、5-6、8-10组新建引水设施2处，100方水池2口，铺设供配水管网18km，安装水表300块。</t>
  </si>
  <si>
    <t>改善300户1200人供水条件，实现集中供水，确保供水有保障。</t>
  </si>
  <si>
    <t>郭公坪镇川岩坪村4、5、7组供水保障项目</t>
  </si>
  <si>
    <t>茶山、千层岩、三塘坳院子新建引水设施2处，10-50方水池2口，铺设供配水管网12km，安装水表81块。</t>
  </si>
  <si>
    <t>改善81户398人供水条件，实现集中供水，确保供水有保障。</t>
  </si>
  <si>
    <t>郭公坪镇岩大门村供水保障项目</t>
  </si>
  <si>
    <t>新建引水设施2处,10-100方水池2口，铺设供配水管网13km，安装水表157块。</t>
  </si>
  <si>
    <t>改善157户524人供水条件，实现集中供水，确保供水有保障。</t>
  </si>
  <si>
    <t>和平溪水厂管网延伸工程</t>
  </si>
  <si>
    <t>2、6组（山家坡、上金溪），和平溪村1、4组（草基湾、亭子坡），珠宝寨村10、11组（三斗坪）铺设供配水管网15km。</t>
  </si>
  <si>
    <t>改善310户1244人供水条件，实现集中供水，确保供水有保障。</t>
  </si>
  <si>
    <t>黄桑水厂管网延伸工程</t>
  </si>
  <si>
    <t>黄桑乡大塘村、亲爱村</t>
  </si>
  <si>
    <t>新建增压设备1台套，铺设供配水管网22km。</t>
  </si>
  <si>
    <t>改善625户2337人供水条件，实现集中供水，确保供水有保障。</t>
  </si>
  <si>
    <t>黄桑乡岩湾村4-5、8组供水保障项目</t>
  </si>
  <si>
    <t>细冲、三家冲、橘子坪院子新建提水设施3台套，10-50方水池3口，铺设供配水管网18km，安装水表120块。</t>
  </si>
  <si>
    <t>改善120户490人供水条件，实现集中供水，确保供水有保障。</t>
  </si>
  <si>
    <t>江口墟镇羊合拢村2组供水保障项目</t>
  </si>
  <si>
    <t>2组桐木冲院子对老水井维修加固。</t>
  </si>
  <si>
    <t>改善90户300人供水条件，实现集中供水，确保供水有保障。</t>
  </si>
  <si>
    <t>江口墟镇江口社区12组供水保障项目</t>
  </si>
  <si>
    <t>12组老寨溪院子新建引水设施1处,20方水池1口，铺设供配水管网5.0km，安装水表28块。</t>
  </si>
  <si>
    <t>改善28户115人供水条件，实现集中供水，确保供水有保障。</t>
  </si>
  <si>
    <t>江口墟镇陈家湾村10组供水保障项目</t>
  </si>
  <si>
    <t>10组张家垅院子新建引水设施1处,20方水池1口，铺设供配水管网5.0km，安装水表20块。</t>
  </si>
  <si>
    <t>改善20户80人供水条件，实现集中供水，确保供水有保障。</t>
  </si>
  <si>
    <t>江口墟镇齐天坪村浪山溪供水保障项目</t>
  </si>
  <si>
    <t>（原浪山溪村）新建引水设施3处,20-100方水池3口，铺设供配水管网20km，安装水表165块。</t>
  </si>
  <si>
    <t>改善165户658人供水条件，实现集中供水，确保供水有保障。</t>
  </si>
  <si>
    <t>江口墟水厂管网延伸工程</t>
  </si>
  <si>
    <t>江口墟镇骆子村、公馆村8组官塘院子</t>
  </si>
  <si>
    <t>新建增压设备1台套，铺设供配水管网18km。</t>
  </si>
  <si>
    <t>改善350户1400人供水条件，实现集中供水，确保供水有保障。</t>
  </si>
  <si>
    <t>江口墟镇牙溪村供水保障项目</t>
  </si>
  <si>
    <t>新建引水设施2处，20-100方水池2口，铺设供配水管网15km，安装水表157块。</t>
  </si>
  <si>
    <t>改善157户630人供水条件，实现集中供水，确保供水有保障。</t>
  </si>
  <si>
    <t>江口墟镇田家湾村供水保障项目</t>
  </si>
  <si>
    <t>新建引水设施3处，20-100方水池3口，铺设供配水管网15km，安装水表200块。</t>
  </si>
  <si>
    <t>改善200户800人供水条件，实现集中供水，确保供水有保障。</t>
  </si>
  <si>
    <t>黄连坡水厂管网延伸工程</t>
  </si>
  <si>
    <t>锦和镇黄家团、官庄、兰家坪和姚家庄村</t>
  </si>
  <si>
    <t>铺设主分支管道38.6km。</t>
  </si>
  <si>
    <t>改善1140户4573人供水条件，实现集中供水，确保供水有保障。</t>
  </si>
  <si>
    <t>兰村乡垅田村1组供水保障项目</t>
  </si>
  <si>
    <t>兰村乡垅田村1组累子坡院子</t>
  </si>
  <si>
    <t>新建机井1口，100方水池1口，铺设供配水管网8km，安装水表75块。</t>
  </si>
  <si>
    <t>改善75户300人供水条件，实现集中供水，确保供水有保障。</t>
  </si>
  <si>
    <t>兰里镇兰生村供水保障项目</t>
  </si>
  <si>
    <t>新建引水设施2处，提水设施2台套，20-100方水池4口，铺设供配水管网20km，安装水表255块。</t>
  </si>
  <si>
    <t>改善255户1020人供水条件，实现集中供水，确保供水有保障。</t>
  </si>
  <si>
    <t>兰里镇塘里村供水保障项目</t>
  </si>
  <si>
    <t>新建引水设施3处,20-50方水池3口，铺设供配水管网15km，安装水表290块。</t>
  </si>
  <si>
    <t>改善290户1192人供水条件，实现集中供水，确保供水有保障。</t>
  </si>
  <si>
    <t>兰里镇青山村麻子塘供水保障项目</t>
  </si>
  <si>
    <t>新建引水设施1处,30方水池1口，铺设供配水管网5.0km，安装水表32块。</t>
  </si>
  <si>
    <t>改善32户130人供水条件，实现集中供水，确保供水有保障。</t>
  </si>
  <si>
    <t>兰里镇黄岩溪村道通供水保障项目</t>
  </si>
  <si>
    <t>兰里镇黄岩溪村（原道通村）</t>
  </si>
  <si>
    <t>新建引水设施2处，提水设施2台套，20-100方水池4口，铺设供配水管网15km，安装水表124块。</t>
  </si>
  <si>
    <t>改善124户496人供水条件，实现集中供水，确保供水有保障。</t>
  </si>
  <si>
    <t>兰里镇高坪村8-9组供水保障项目</t>
  </si>
  <si>
    <t>新建提水设施2台套，30方水池2口，铺设供配水管网12km，安装水表60块。</t>
  </si>
  <si>
    <t>改善60户220人供水条件，实现集中供水，确保供水有保障。</t>
  </si>
  <si>
    <t>兰里水厂管网延伸工程</t>
  </si>
  <si>
    <t>兰里镇黄岩溪村（原黄岩溪村）</t>
  </si>
  <si>
    <t>铺设供配水管网15.0km。</t>
  </si>
  <si>
    <t>改善215户860人供水条件，实现集中供水，确保供水有保障。</t>
  </si>
  <si>
    <t>县城自来水管网延伸工程（隆家堡方向）</t>
  </si>
  <si>
    <t>兰村乡兰村村（黄毛坡、胜利）、椒林村（大池）；隆家堡乡步云坪村（蛮溪）、木架洲、程禾溪、房家庄、黄溪</t>
  </si>
  <si>
    <t>新建增压设备1台套，铺设供配水管网56km。</t>
  </si>
  <si>
    <t>改善1645户6958人供水条件，实现集中供水，确保供水有保障。</t>
  </si>
  <si>
    <t>黄桑水厂管网延伸工程（太平溪姚潭方向）</t>
  </si>
  <si>
    <t>吕家坪镇太平溪村、姚潭村</t>
  </si>
  <si>
    <t>铺设供配水管网15km。</t>
  </si>
  <si>
    <t>改善1115户4467人供水条件，实现集中供水，确保供水有保障。</t>
  </si>
  <si>
    <t>石羊哨乡洞溪村7组供水保障项目</t>
  </si>
  <si>
    <t>石羊哨乡洞溪村7组下家冲院子</t>
  </si>
  <si>
    <t>维修水池3口，铺设供配水管网4.0km。</t>
  </si>
  <si>
    <t>改善21户84人供水条件，实现集中供水，确保供水有保障。</t>
  </si>
  <si>
    <t>舒家村乡张公坡村、狮子湾村；江口墟镇石眼潭村</t>
  </si>
  <si>
    <t>改善1239户4956人供水条件，实现集中供水，确保供水有保障。</t>
  </si>
  <si>
    <t>舒家村乡红冬潭村10组供水保障项目</t>
  </si>
  <si>
    <t>舒家村乡红冬潭村10组冲里院子</t>
  </si>
  <si>
    <t>新建机井1口，50方水池1口，铺设供配水管网8km，安装水表32块。</t>
  </si>
  <si>
    <t>改善32户104人供水条件，实现集中供水，确保供水有保障。</t>
  </si>
  <si>
    <t>谭家寨水厂管网延伸工程</t>
  </si>
  <si>
    <t>铺设供配水管网20.0km。</t>
  </si>
  <si>
    <t>改善272户1357人供水条件，实现集中供水，确保供水有保障。</t>
  </si>
  <si>
    <t>谭家寨乡弄里村10组供水保障项目</t>
  </si>
  <si>
    <t>谭家寨乡弄里村10组箭水坪院子</t>
  </si>
  <si>
    <t>新建引水设施1处,20方水池1口，铺设供配水管网2.0km。</t>
  </si>
  <si>
    <t>改善25户102人供水条件，实现集中供水，确保供水有保障。</t>
  </si>
  <si>
    <t>县城自来水管网延伸工程（岩门方向）</t>
  </si>
  <si>
    <t>岩门镇大路坳村、平原村1组牛公桥院子</t>
  </si>
  <si>
    <t>新建增压设备1台套，铺设供配水管网15km。</t>
  </si>
  <si>
    <t>改善655户2510人供水条件，实现集中供水，确保供水有保障。</t>
  </si>
  <si>
    <t>岩门镇新坪村供水工程</t>
  </si>
  <si>
    <t>铺设供配水管网20km。</t>
  </si>
  <si>
    <t>改善504户2495人供水条件，实现集中供水，确保供水有保障。</t>
  </si>
  <si>
    <t>岩门镇双冲村供水保障项目</t>
  </si>
  <si>
    <t>新建提水设施2台套，100方水池2口，铺设供配水管网25km，安装水表487块。</t>
  </si>
  <si>
    <t>改善487户1676人供水条件，实现集中供水，确保供水有保障。</t>
  </si>
  <si>
    <t>岩门镇黄双冲村组供水保障项目</t>
  </si>
  <si>
    <t>岩门镇黄双冲村4-7组</t>
  </si>
  <si>
    <t>新建提水设施4台套，20-100方水池4口，铺设供配水管网20km，安装水表195块。</t>
  </si>
  <si>
    <t>改善195户600人供水条件，实现集中供水，确保供水有保障。</t>
  </si>
  <si>
    <t>岩门镇岩田坡村供水保障项目</t>
  </si>
  <si>
    <t>新建提水设施2台套，20-100方水池2口，铺设供配水管网15km，安装水表335块。</t>
  </si>
  <si>
    <t>改善335户1096人供水条件，实现集中供水，确保供水有保障。</t>
  </si>
  <si>
    <t>岩门镇高公冲村供水保障项目</t>
  </si>
  <si>
    <t>新建提水设施2台套，20-100方水池2口，铺设供配水管网18km，安装水表406块。</t>
  </si>
  <si>
    <t>改善406户1362人供水条件，实现集中供水，确保供水有保障。</t>
  </si>
  <si>
    <t>岩门镇玳瑁坡村供水保障项目</t>
  </si>
  <si>
    <t>新建提水设施5台套，20-100方水池5口，铺设供配水管网25km，安装水表647块。</t>
  </si>
  <si>
    <t>改善647户2111人供水条件，实现集中供水，确保供水有保障。</t>
  </si>
  <si>
    <t>尧市镇柑子坪村供水保障项目</t>
  </si>
  <si>
    <t>2组桑树坪院子、4组新路塘院子新建引水设施2处，20-50方水池2口，铺设供配水管网10km，安装水表块。</t>
  </si>
  <si>
    <t>改善54户176人供水条件，实现集中供水，确保供水有保障。</t>
  </si>
  <si>
    <t>尧市镇黄坳村9组供水保障项目</t>
  </si>
  <si>
    <t>9组周公田院子新建引水设施1处,20方水池1口，铺设供配水管网5km，安装水表11块。</t>
  </si>
  <si>
    <t>改善11户45人供水条件，实现集中供水，确保供水有保障。</t>
  </si>
  <si>
    <t>尧市镇大酉村供水保障项目</t>
  </si>
  <si>
    <t>新建引水设施3处，20-100方水池3口，铺设供配水管网15km，安装水表248块。</t>
  </si>
  <si>
    <t>改善248户930人供水条件，实现集中供水，确保供水有保障。</t>
  </si>
  <si>
    <t>尧市镇大王村供水保障项目</t>
  </si>
  <si>
    <t>新建引水设施2处，50-100方水池2口，铺设供配水管网15km，安装水表225块。</t>
  </si>
  <si>
    <t>改善225户796人供水条件，实现集中供水，确保供水有保障。</t>
  </si>
  <si>
    <t>石羊哨乡岩落寨村1组高铁损毁供水工程维修项目</t>
  </si>
  <si>
    <t>1组铺设供配水管网3.4km。</t>
  </si>
  <si>
    <t>改善20户90人供水条件，实现集中供水，确保供水有保障。</t>
  </si>
  <si>
    <t>兰里镇所住村达盛生态产业基地供水保障项目</t>
  </si>
  <si>
    <t>新建机井1口、提水设施1台套，铺设抽水管道0.5km。</t>
  </si>
  <si>
    <t>改善15户65人供水条件，实现集中供水，确保供水有保障。</t>
  </si>
  <si>
    <t>板栗树乡地亭溪村4组供水保障项目</t>
  </si>
  <si>
    <t>板栗树乡地亭溪村4组燕子岩院子</t>
  </si>
  <si>
    <t>新建引水设施1处，铺设引水管网5.0km。</t>
  </si>
  <si>
    <t>改善38户108人供水条件，实现集中供水，确保供水有保障。</t>
  </si>
  <si>
    <t>麻阳县规模水厂厂区新增避雷设施项目</t>
  </si>
  <si>
    <t>全县规模水厂所在地</t>
  </si>
  <si>
    <t>对黄桑水厂等15个日供水200吨以上的规模水厂厂区新增避雷设施</t>
  </si>
  <si>
    <t>改善4500户18000人供水条件，实现集中供水，确保供水有保障。</t>
  </si>
  <si>
    <t>板栗树乡中心完小供水保障项目</t>
  </si>
  <si>
    <t>板栗树武岩村</t>
  </si>
  <si>
    <t>新建50方水池1口。</t>
  </si>
  <si>
    <t>改善137户137人供水条件，实现集中供水，确保供水有保障。</t>
  </si>
  <si>
    <t>谭家寨乡楠木桥村竹子坳院子供水保障项目</t>
  </si>
  <si>
    <t>开挖管道深槽长133m；铺设1.6MPaΦ50pe引水管192m；安装预埋1.25MPaΦ200pe套管172m。</t>
  </si>
  <si>
    <t>改善80户320人供水条件，实现集中供水，确保供水有保障。</t>
  </si>
  <si>
    <t>尧市镇马山潭村老冲院子供水保障项目</t>
  </si>
  <si>
    <t>老冲院子新建引水设施1处，20方水池1口，铺设供配水管网5km，安装水表30块。</t>
  </si>
  <si>
    <t>改善30户120人供水条件，实现集中供水，确保供水有保障。</t>
  </si>
  <si>
    <t>高村镇兴隆湾村5组田冲垅院子供水保障项目</t>
  </si>
  <si>
    <t>田冲垅院子铺设供配水管网1.5km。</t>
  </si>
  <si>
    <t>改善15户60人供水条件，实现集中供水，确保供水有保障。</t>
  </si>
  <si>
    <t>麻阳兰丝垅村柑橘合作社山塘维修工程</t>
  </si>
  <si>
    <t>最大坝高5.5m，坝轴线长40m；加固大坝及放水设施。</t>
  </si>
  <si>
    <t>受益贫困户51户，受益贫困人口216人。</t>
  </si>
  <si>
    <t>高村镇三家村山塘坝基及库区防渗工程</t>
  </si>
  <si>
    <t>最大坝高8.5m，坝轴线长30m；对坝基及库区进行防渗处理，库区面积1.5亩。</t>
  </si>
  <si>
    <t>受益贫困户14户，受益贫困人口47人。</t>
  </si>
  <si>
    <t>江口墟镇羊合垅村山塘维修工程</t>
  </si>
  <si>
    <t>最大坝高4.5m，坝轴线长35m；对放水设施进行处理。</t>
  </si>
  <si>
    <t>受益贫困户59户，受益贫困人口237人。</t>
  </si>
  <si>
    <t>郭公坪镇郭公坪村桐木英山塘维修工程</t>
  </si>
  <si>
    <t>最大坝高4.5m，坝轴线长30m；对放水涵管漏水进行处理。</t>
  </si>
  <si>
    <t>受益贫困户29户，受益贫困人口91人。</t>
  </si>
  <si>
    <t>板栗树乡冲天垅村2座山塘维修工程</t>
  </si>
  <si>
    <t>对2座山塘库区进行防渗处理,库区面积2亩。</t>
  </si>
  <si>
    <t>受益贫困户26户，受益贫困人口94人。</t>
  </si>
  <si>
    <t>兰村乡岩山岔村山塘维修工程</t>
  </si>
  <si>
    <t>最大坝高4.5m，坝轴线长35m；加固大坝及放水设施。</t>
  </si>
  <si>
    <t>受益贫困户11户，受益贫困人口38人。</t>
  </si>
  <si>
    <t>黄土溪总干渠维修工程</t>
  </si>
  <si>
    <t>黄土溪总干渠（底3.5m*高2.5m）清淤、维修6km。</t>
  </si>
  <si>
    <t>受益贫困户14户，受益贫困人口52人。</t>
  </si>
  <si>
    <t>兰村乡垅田村楠木溪山塘加固工程</t>
  </si>
  <si>
    <t>最大坝高6.5m，坝轴线长45m；加固大坝及库区清淤。</t>
  </si>
  <si>
    <t>受益贫困户13户，受益贫困人口42人。</t>
  </si>
  <si>
    <t>尧市镇桥冲村深屋冲山塘维修工程</t>
  </si>
  <si>
    <t>最大坝高10.5m，坝轴线长45m；加固大坝及放水设施。</t>
  </si>
  <si>
    <t>受益贫困户78户，受益贫困人口271人。</t>
  </si>
  <si>
    <t>板栗树乡大辽村2-3组供水工程升级改造项目</t>
  </si>
  <si>
    <t>对抽水泵房水源地进行清淤。</t>
  </si>
  <si>
    <t>改善55户220人供水条件，确保供水有保障。</t>
  </si>
  <si>
    <t>郭公坪镇官东村原和礼院子老井维修项目</t>
  </si>
  <si>
    <t>对和礼院子老井进行维修改造。</t>
  </si>
  <si>
    <t>改善45户170人供水条件，确保供水有保障。</t>
  </si>
  <si>
    <t>江口墟镇石眼潭村提水工程升级改造项目</t>
  </si>
  <si>
    <t>对原有取水井进行升级改造，更换180mD32pe输水管道和1处两相提水设备。</t>
  </si>
  <si>
    <t>改善15户人60供水条件，确保供水有保障。</t>
  </si>
  <si>
    <t>麻阳县2处供水工程配备消毒净化设备项目</t>
  </si>
  <si>
    <t>锦和镇新场村、石羊哨乡新溪村</t>
  </si>
  <si>
    <t>对新场村和新溪村等2处供水工程配备消毒净化设备。</t>
  </si>
  <si>
    <t>改善140户560人供水条件，确保供水有保障。</t>
  </si>
  <si>
    <t>兰里镇苍冲村供水工程升级改造项目</t>
  </si>
  <si>
    <t>对大坡脑、老坪、老不冲等3处供水工程水源地进行升级改造，新增净化消毒设备。</t>
  </si>
  <si>
    <t>改善135户540人供水条件，确保供水有保障。</t>
  </si>
  <si>
    <t>文昌阁乡西皮溪村老井维修项目</t>
  </si>
  <si>
    <t>对西皮溪村老井进行维修改造</t>
  </si>
  <si>
    <t>改善32户122人供水条件，确保供水有保障。</t>
  </si>
  <si>
    <t>岩门镇白泥田村4组供水工程配备机电设备项目</t>
  </si>
  <si>
    <t>配备提水设备1台套。</t>
  </si>
  <si>
    <t>麻阳县2021年山洪沟(山跃溪、板栗树溪)治理项目</t>
  </si>
  <si>
    <t>吕家坪镇山跃村、板栗树乡武岩村</t>
  </si>
  <si>
    <t>山洪沟治理2条</t>
  </si>
  <si>
    <t>惠及人口115户350人，保护耕地580亩、人口690人生命财产安全。</t>
  </si>
  <si>
    <t>黑坨水库大坝防渗维修工</t>
  </si>
  <si>
    <t>尧市镇兰山村</t>
  </si>
  <si>
    <t>对大坝进行固化剂灌浆，处理大坝渗流问题</t>
  </si>
  <si>
    <t>改善灌溉面积80亩，改善22户63人贫困人口生产生活条件</t>
  </si>
  <si>
    <t>六里冲水库溢洪道维修工程</t>
  </si>
  <si>
    <t>灌溉卧管进行加固维修</t>
  </si>
  <si>
    <t>改善灌溉面积90亩，改善19户69人贫困人口生产生活条件</t>
  </si>
  <si>
    <t>坡顶田水库输水建筑物维修工程</t>
  </si>
  <si>
    <t>高村镇坡顶田村</t>
  </si>
  <si>
    <t>改善灌溉面积69亩，改善25户86人贫困人口生产生活条件</t>
  </si>
  <si>
    <t>2、3组溪坝保坎建设</t>
  </si>
  <si>
    <t>修建长600米，高3米，宽1.5米</t>
  </si>
  <si>
    <t>扶持贫困户75户贫困人口300人</t>
  </si>
  <si>
    <t>6组下水涵管、溪坝保坎维修</t>
  </si>
  <si>
    <t>下水涵管、溪坝保坎维修</t>
  </si>
  <si>
    <t>扶持贫困户12户贫困人口32人</t>
  </si>
  <si>
    <t>二组溪堰塘农田保坎维修</t>
  </si>
  <si>
    <t>溪坝长7米，保坎长350米</t>
  </si>
  <si>
    <t>扶持贫困户29户贫困人口67人</t>
  </si>
  <si>
    <t>渠道古井维修</t>
  </si>
  <si>
    <t>1.2.3.4组渠道、1.2.3.4组古井维修</t>
  </si>
  <si>
    <t>扶持贫困户82户贫困人口301人</t>
  </si>
  <si>
    <t>1、2、3、4渠道硬化</t>
  </si>
  <si>
    <t>雷狮坪村四个组渠道硬化1000米
（长600米、宽0.3米；长400米宽0.3米）</t>
  </si>
  <si>
    <t>扶持贫困户68户贫困人口238人</t>
  </si>
  <si>
    <t>1组渠道维修</t>
  </si>
  <si>
    <t>总长2500米宽0.3米</t>
  </si>
  <si>
    <t>扶持贫困户48户贫困人口196人</t>
  </si>
  <si>
    <t>板栗树乡地亭溪村渠道</t>
  </si>
  <si>
    <t>5组新建渠道420m长：断面0.4*0.4m。</t>
  </si>
  <si>
    <t>解决贫困户8户贫困人口25人的灌溉问题，受益人口134人</t>
  </si>
  <si>
    <t>二组渠道硬化</t>
  </si>
  <si>
    <t>渠道硬化1100*0.4*0.4*0.1</t>
  </si>
  <si>
    <t>扶持贫困户22户贫困人口71人</t>
  </si>
  <si>
    <t>锦江村牛牙田道千亩州渠道维修</t>
  </si>
  <si>
    <t>3000×0.3×0.5米</t>
  </si>
  <si>
    <t>扶持贫困户47户贫困人口195人</t>
  </si>
  <si>
    <t>六组渠道硬化</t>
  </si>
  <si>
    <t>渠道硬化2000*0.3*0.3*0.1和渡槽150米</t>
  </si>
  <si>
    <t>扶持贫困户18户贫困人口64人</t>
  </si>
  <si>
    <t>隆家堡乡步云坪村渠道新建</t>
  </si>
  <si>
    <t>新建渠道443m长：断面1.0*0.8m。</t>
  </si>
  <si>
    <t>解决贫困户88户贫困人口270人的灌溉问题，受益人口270人</t>
  </si>
  <si>
    <t>吕家坪镇桐木村坨禾塘及渠道维修</t>
  </si>
  <si>
    <t>山塘维修：坝高3.16m，坝轴线39.0m；防渗渠道725m：断面0.8*0.6m。</t>
  </si>
  <si>
    <t>解决贫困户50户贫困人口130人的灌溉问题，受益人口716人</t>
  </si>
  <si>
    <t>三组新建渠道</t>
  </si>
  <si>
    <t>长830米*宽0.4米*高0.4米</t>
  </si>
  <si>
    <t>扶持贫困户30户贫困人口90人</t>
  </si>
  <si>
    <t>四组渠道硬化</t>
  </si>
  <si>
    <t>野狗坪渠道硬化270*0.6*0.6;野狗坪渠道硬化100*0.4*0.4;野狗坪渠道硬化300*0.3*0.3;庙现渠道硬化200*0.3*0.3</t>
  </si>
  <si>
    <t>扶持贫困户77户贫困人口269人</t>
  </si>
  <si>
    <t>谭家寨乡咸池坳村1、2组渠道维修</t>
  </si>
  <si>
    <t>重建渠道410m长：90PE。</t>
  </si>
  <si>
    <t>解决贫困户31户贫困人口119人的灌溉问题，受益人口373人</t>
  </si>
  <si>
    <t>小井湾里渠道</t>
  </si>
  <si>
    <t>1000米，高0.6米，宽0.6米</t>
  </si>
  <si>
    <t>扶持贫困户60户贫困人口180人</t>
  </si>
  <si>
    <t>一、二、三、四组新建渠道</t>
  </si>
  <si>
    <t>长260米*宽0.4米*高0.4米；长300米*宽0.4米*高0.4米；长300米*宽0.4米*高0.4米</t>
  </si>
  <si>
    <t>扶持贫困户19户贫困人口76人</t>
  </si>
  <si>
    <t>一、二、五、六组渠道硬化</t>
  </si>
  <si>
    <t>一组渠道硬化350*0.8*0.8*0.1；二组渠道硬化200*0.3*0.3*0.1；五组渠道硬化300*0.3*0.3*0.1；六组渠道硬化120*0.3*0.3*0.1；</t>
  </si>
  <si>
    <t>扶持贫困户64户贫困人口251人</t>
  </si>
  <si>
    <t>（原白岩坪村二组）新建水渠</t>
  </si>
  <si>
    <t>长260米*宽1.5米*高1.5米</t>
  </si>
  <si>
    <t>扶持贫困户11户贫困人口33人</t>
  </si>
  <si>
    <t>1 - 7组排水沟渠建设</t>
  </si>
  <si>
    <t>总长920米，平均宽1米，深1米。</t>
  </si>
  <si>
    <t>扶持贫困户42户贫困人口138人</t>
  </si>
  <si>
    <t>1-10组排水沟渠建设</t>
  </si>
  <si>
    <t>总长1200米，平均宽1米，深1米。</t>
  </si>
  <si>
    <t>扶持贫困户15户贫困人口33人</t>
  </si>
  <si>
    <t>3 - 6组排水沟渠建设</t>
  </si>
  <si>
    <t>总长300米，平均宽1米，深1米。</t>
  </si>
  <si>
    <t>扶持贫困户26户贫困人口94人</t>
  </si>
  <si>
    <t>3组，6 组，5 组排水沟渠建设</t>
  </si>
  <si>
    <t>总长120米，平均宽1米，深2米。</t>
  </si>
  <si>
    <t>扶持贫困户38户贫困人口135人</t>
  </si>
  <si>
    <t>板栗树乡冲天垅村基础设施和公共服务--灌溉渠维修</t>
  </si>
  <si>
    <t>一组牛烂坳渠道维修872m：断面0.6*0.6m。</t>
  </si>
  <si>
    <t>解决贫户46户186人的灌溉问题，受益人口291人</t>
  </si>
  <si>
    <t>高村镇仓屋村基本公共服务排灌水渠一堰</t>
  </si>
  <si>
    <t>渠道维修750m长：断面0.6*0.6m</t>
  </si>
  <si>
    <t>解决贫困户69户贫困人口191人的灌溉问题，受益人口563人</t>
  </si>
  <si>
    <t>兰里社区灾民街
排涝渠</t>
  </si>
  <si>
    <t>兰里镇兰里社区</t>
  </si>
  <si>
    <t>320×1.5×1米</t>
  </si>
  <si>
    <t>扶持贫困户23户贫困人口92人</t>
  </si>
  <si>
    <t>排水沟渠建设</t>
  </si>
  <si>
    <t>岩门镇岩门社区</t>
  </si>
  <si>
    <t>扶持贫困户24户贫困人口80人</t>
  </si>
  <si>
    <t>所住村
水渠维修</t>
  </si>
  <si>
    <t>300×0.4×0.1米</t>
  </si>
  <si>
    <t>扶持贫困户45户贫困人口220人</t>
  </si>
  <si>
    <t>1-3组山塘维修</t>
  </si>
  <si>
    <t>二座</t>
  </si>
  <si>
    <t>扶持贫困户33户贫困人口138人</t>
  </si>
  <si>
    <t>板栗树乡大辽村基础设施和公共服务--山塘维修</t>
  </si>
  <si>
    <t>三组牛屎岩山塘维修：主坝坝轴线长36.1m，坝高10.8m；副坝坝轴线长20.5m，坝高5.3m。</t>
  </si>
  <si>
    <t>解决贫困户30户贫困人口127人的灌溉问题，受益人口315人</t>
  </si>
  <si>
    <t>板栗树乡地亭溪村黄泥上山塘</t>
  </si>
  <si>
    <t>山塘维修：坝高3.5m，坝轴线长23.8m。</t>
  </si>
  <si>
    <t>解决贫困户25户贫困人口105人的灌溉问题，受益人口105人</t>
  </si>
  <si>
    <t>板栗树乡武岩村木家冲组山塘维修</t>
  </si>
  <si>
    <t>山塘维修：坝高6.0m，坝轴线长15.8m。</t>
  </si>
  <si>
    <t>解决贫困户14户贫困人口55人的灌溉问题，受益人口55人</t>
  </si>
  <si>
    <t>板栗树乡武岩村中间山塘维修</t>
  </si>
  <si>
    <t>山塘维修：坝高3.8m，坝轴线长25.2m。</t>
  </si>
  <si>
    <t>解决贫困户14户贫困人口55人的灌溉问题，受益人口217人</t>
  </si>
  <si>
    <t>板栗树乡枣子喇村基础设施和公共服务小型农田水利-山塘维修</t>
  </si>
  <si>
    <t>调井山塘维修：坝高4.3m，坝轴线长18.6m。</t>
  </si>
  <si>
    <t>解决贫困户159户贫困人口588人的灌溉问题，受益人口588人</t>
  </si>
  <si>
    <t>二、四组山塘维修</t>
  </si>
  <si>
    <t>加固一座，坝高4.5m，坝轴线长18.0m。渠道新建1000m，0.3m*0.3m</t>
  </si>
  <si>
    <t>扶持贫困户40户贫困人口140人</t>
  </si>
  <si>
    <t>高村镇谷达坡村基本公共服务山塘维修</t>
  </si>
  <si>
    <t>沙木龙山塘维修：坝轴线长35.6m，坝高4.5m。</t>
  </si>
  <si>
    <t>解决贫困户16户62人受益人口350人的灌溉问题，受益人口350人</t>
  </si>
  <si>
    <t>高村镇栗坪村基本公共服务鸭池丘山塘维修</t>
  </si>
  <si>
    <t>山塘维修：坝高4.8m，坝轴线长40.9m。</t>
  </si>
  <si>
    <t>解决贫困户30户贫困人口120人的灌溉问题，受益人口582人</t>
  </si>
  <si>
    <t>高村镇栗坪村竹连冲山塘维修</t>
  </si>
  <si>
    <t>山塘维修：坝高5.9m，坝轴线长32.4m。</t>
  </si>
  <si>
    <t>解决贫困户8户贫困人口27人的灌溉问题，受益人口191人</t>
  </si>
  <si>
    <t>江口墟镇江口社区兰冲山塘</t>
  </si>
  <si>
    <t>山塘维修：坝高5.2m，坝轴线长27.1m。</t>
  </si>
  <si>
    <t>解决贫困户11户42人100亩灌溉问题，受益人口394人</t>
  </si>
  <si>
    <t>锦和镇新场村尖坡山塘维修加固工程项目</t>
  </si>
  <si>
    <t>山塘维修：坝高9.7m，坝轴线长31.6m.</t>
  </si>
  <si>
    <t>解决贫困户120户贫困人口390人的灌溉问题，受益人口390人</t>
  </si>
  <si>
    <t>锦和镇长潭溪村生冲垅山塘维修</t>
  </si>
  <si>
    <t>山塘维修：坝高10.8m，坝轴线长41.3m。</t>
  </si>
  <si>
    <t>解决贫困户27户贫困人口95人的灌溉问题，受益人口162人</t>
  </si>
  <si>
    <t>兰村乡椒林村山塘加固</t>
  </si>
  <si>
    <t>山塘维修：坝高3.7m，坝轴线长27.8m。</t>
  </si>
  <si>
    <t>解决贫困户35户120人的灌溉问题，受益人口476人</t>
  </si>
  <si>
    <t>兰村乡兰村村6组山塘加固工程</t>
  </si>
  <si>
    <t>山塘维修：坝高10.8m，坝轴线长34.5m。</t>
  </si>
  <si>
    <t>解决12户贫困户43人灌溉及汛期安全问题，受益人口197人</t>
  </si>
  <si>
    <t>六组、三组山塘维修</t>
  </si>
  <si>
    <t>维修山塘3座，三组1座：长120米*宽3米*厚0.1米，另清淤20小时；                                六组2座：各长180米*宽3米*高0.1米，另清淤45小时</t>
  </si>
  <si>
    <t>扶持贫困户37户贫困人口149人</t>
  </si>
  <si>
    <t>隆家堡乡步云坪村富民溪山塘加固</t>
  </si>
  <si>
    <t>山塘维修：重建卧管、消力井；新建溢洪道消力池，新建挡墙50m。</t>
  </si>
  <si>
    <t>解决贫困户92户贫困人口310人的灌溉问题，受益人口310人</t>
  </si>
  <si>
    <t>米沙坪山塘维修</t>
  </si>
  <si>
    <t>大坝加固一座，坝高4.m，坝轴线长15.0m</t>
  </si>
  <si>
    <t>扶持贫困户20户贫困人口98人</t>
  </si>
  <si>
    <t>山塘清淤加固2个</t>
  </si>
  <si>
    <t>五组山塘约2亩，一组山塘约1.5亩</t>
  </si>
  <si>
    <t>扶持贫困户36户贫困人口113人</t>
  </si>
  <si>
    <t>涵管翻新：长20M，内径0.5M；坝体加固：长80M，宽4M；铺设六棱块等</t>
  </si>
  <si>
    <t>扶持贫困户45户贫困人口138人</t>
  </si>
  <si>
    <t>谭家寨乡乌林溪村-基本公共服务-1.9组山塘维修加固项目</t>
  </si>
  <si>
    <t>山塘维修：坝轴线长31.7，坝高9.9m。</t>
  </si>
  <si>
    <t>解决受益贫困户14户42人的灌溉问题，受益人口154人</t>
  </si>
  <si>
    <t>岩门镇玳瑁坡村癞子田山塘维修</t>
  </si>
  <si>
    <t>山塘维修：坝高12.8m，坝轴线长37.9m。</t>
  </si>
  <si>
    <t>解决贫困户46户贫困人口318人的灌溉问题，受益人口318人</t>
  </si>
  <si>
    <t>岩门镇双冲村一组山塘维修</t>
  </si>
  <si>
    <t>山塘维修：坝高4.6m，坝轴线长31.3m。</t>
  </si>
  <si>
    <t>解决扶贫户64户218人的灌溉问题，受益人口218人</t>
  </si>
  <si>
    <t>岩门镇岩田坡村2组山塘维修</t>
  </si>
  <si>
    <t>山塘维修：坝高3.7m，坝轴线长44.0m。</t>
  </si>
  <si>
    <t>解决扶贫户12户43人的灌溉问题，受益人口174人</t>
  </si>
  <si>
    <t>尧市镇大坪村浪上山塘综合治理</t>
  </si>
  <si>
    <t>山塘维修：坝高2.0m，坝轴线长161.7m。</t>
  </si>
  <si>
    <t>解决贫困户85户贫困人口298人的灌溉问题,受益人口298人</t>
  </si>
  <si>
    <t>一组山塘维修</t>
  </si>
  <si>
    <t>山塘维修：坝高4.9m，坝轴线长34.9m。</t>
  </si>
  <si>
    <t>解决扶贫户62户248人的灌溉问题，受益人口248人</t>
  </si>
  <si>
    <t>岩门镇白泥田村基本公共服务水库维修</t>
  </si>
  <si>
    <t>山塘维修：坝高15.9m，坝轴线长47.2m。</t>
  </si>
  <si>
    <t>解决54户受益贫困户168人的灌溉问题，受益人口693人</t>
  </si>
  <si>
    <t>雷公桥修建防洪堤</t>
  </si>
  <si>
    <t>新建100米三面防洪墙</t>
  </si>
  <si>
    <t>扶持贫困户120户贫困人口480人</t>
  </si>
  <si>
    <t>卫生室前防洪堤、油鱼井防洪挡墙</t>
  </si>
  <si>
    <t>卫生室前：长150米，油鱼井：长200米</t>
  </si>
  <si>
    <t>扶持贫困户84户贫困人口266人</t>
  </si>
  <si>
    <t>小学至田家泛护堤修建防洪堤</t>
  </si>
  <si>
    <t>长1500米，宽4米，高6米</t>
  </si>
  <si>
    <t>扶持贫困户59户贫困人口223人</t>
  </si>
  <si>
    <t>一、二组新建防洪堤</t>
  </si>
  <si>
    <t>新建防洪堤163*1*2.5</t>
  </si>
  <si>
    <t>扶持贫困户36户贫困人口119人</t>
  </si>
  <si>
    <t>油麻坪修建防洪墙</t>
  </si>
  <si>
    <t>300米，高4米，宽1.5米</t>
  </si>
  <si>
    <t>扶持贫困户12户贫困人口45人</t>
  </si>
  <si>
    <t>二、三组护堤建设</t>
  </si>
  <si>
    <t>长80米，高5米，宽1.2米</t>
  </si>
  <si>
    <t>扶持贫困户29户贫困人口145人</t>
  </si>
  <si>
    <t>舒家院子门口防护堤</t>
  </si>
  <si>
    <t>长500米，高3米，宽1米</t>
  </si>
  <si>
    <t>扶持贫困户22户贫困人口73人</t>
  </si>
  <si>
    <t>渡口改造</t>
  </si>
  <si>
    <t>新建渡口：长15m，宽7m。</t>
  </si>
  <si>
    <t>解决扶贫户195户720人的生活问题，受益人口720人</t>
  </si>
  <si>
    <t>高坪低改排涝</t>
  </si>
  <si>
    <t>2000×1×1米</t>
  </si>
  <si>
    <t>扶持贫困户37户贫困人口182人</t>
  </si>
  <si>
    <t>农排维修</t>
  </si>
  <si>
    <t>农排1座，渠道150m（0.3m*0.3m）</t>
  </si>
  <si>
    <t>扶持贫困户41户贫困人127口人</t>
  </si>
  <si>
    <t>溪道清淤</t>
  </si>
  <si>
    <t>3000米*2米</t>
  </si>
  <si>
    <t>扶持贫困户111户贫困人口439人</t>
  </si>
  <si>
    <t>兰里镇苍冲村基本公共服务岩门口溪坝修建</t>
  </si>
  <si>
    <t>新建溪坝长110m：其中断面高2.0m厚0.8m的溪坝长43.0m，断面高2.6m厚0.8m的溪坝长67.0m。</t>
  </si>
  <si>
    <t>解决扶贫户62户248人的农田保护问题，受益人口248人</t>
  </si>
  <si>
    <t>隆家堡乡三角坳村溪坝新建</t>
  </si>
  <si>
    <t>新修溪坝440m长：断面1.2m*1.3m。</t>
  </si>
  <si>
    <t>解决贫困户192户贫困人口711人的防洪和生产问题，受益人口711人</t>
  </si>
  <si>
    <t>溪坝维修</t>
  </si>
  <si>
    <t>长145米*宽1米*深2.5米</t>
  </si>
  <si>
    <t>扶持贫困户7户贫困人口30人</t>
  </si>
  <si>
    <t>一组溪坝维修</t>
  </si>
  <si>
    <t>长20米*宽2米*高4米</t>
  </si>
  <si>
    <t>扶持贫困户21户贫困人口76人</t>
  </si>
  <si>
    <t>下水道建设</t>
  </si>
  <si>
    <t>1000*0.6*0.8</t>
  </si>
  <si>
    <t>扶持贫困户203户贫困人口957人</t>
  </si>
  <si>
    <t>1000米*0.8米*0.8米</t>
  </si>
  <si>
    <t>扶持贫困户100户贫困人口420人</t>
  </si>
  <si>
    <t>下水道修建</t>
  </si>
  <si>
    <t>4000米</t>
  </si>
  <si>
    <t>扶持贫困户35户贫困人180口人</t>
  </si>
  <si>
    <t>云果园产业配套设施</t>
  </si>
  <si>
    <t>改、扩建</t>
  </si>
  <si>
    <t>文化旅游广电体育局</t>
  </si>
  <si>
    <t>云果园旅游厕所、旅客服务中心</t>
  </si>
  <si>
    <t>打造乡村振兴示范点，创国家3A景区，增加贫困户收入</t>
  </si>
  <si>
    <t>滕代远故居红色旅游综合开发项目</t>
  </si>
  <si>
    <t>滕代远故居基础设施建设、综合服务区、文化遗产保护、红色讲堂、通景公路、停车场</t>
  </si>
  <si>
    <t>巩固脱贫攻坚成果，加强公共服务设施建设，打造红色经典景区，增加人民生活幸福指数</t>
  </si>
  <si>
    <t>中共湘西第一支部及水云涧红色旅游项目</t>
  </si>
  <si>
    <t>中共湘西第一支部及水云涧游步道建设</t>
  </si>
  <si>
    <t>打造红色经典景区，增加人民生活幸福指数</t>
  </si>
  <si>
    <t>麻阳罗裙山生态旅游配套设施建设项目</t>
  </si>
  <si>
    <t>罗裙山游步道建设3800米、景区停车场5000平方米、游客服务中心</t>
  </si>
  <si>
    <t>麻阳梦风桃花山庄生态旅游配套设施建设</t>
  </si>
  <si>
    <t>旅游宾馆、旅游厕所、杜鹃花海游步道建设、水库、水厂</t>
  </si>
  <si>
    <t>解决82人就业，户年均增收1.8万元</t>
  </si>
  <si>
    <t>高村镇龙池村龙升小学建设（一期）</t>
  </si>
  <si>
    <t>对接办</t>
  </si>
  <si>
    <t>修建教学楼及配套设施等</t>
  </si>
  <si>
    <t>解决龙池村等周边5个村540个学生就读</t>
  </si>
  <si>
    <t>麻阳县人居环境整治项目</t>
  </si>
  <si>
    <t>4个乡镇
10个村</t>
  </si>
  <si>
    <t>修建污水渠（沟）、大型垃圾池、小型垃圾围、垃圾回收站、垃圾收集点等，购买运输车、三轮垃圾车、标准垃圾桶、分类垃圾桶、垃圾铲车、垃圾箱、垃圾清理工具等，污水沟疏通、清理、硬化，房前屋后空地"三园化"建设，村部周边绿化带建设，污水净化处理</t>
  </si>
  <si>
    <t>改善隆家堡乡步云坪村等10个村的人居环境</t>
  </si>
  <si>
    <t>高村镇龙升社区垃圾分类示范小区创建</t>
  </si>
  <si>
    <t>高村镇
龙升社区</t>
  </si>
  <si>
    <t>购买有害垃圾清运车1台、四分类垃圾桶60个、勾臂桶24个、平板密闭手推车4部，新建垃圾中转站1座，新建可回收垃圾分捡室和大件物品存放室，制作宣传展板、宣传册</t>
  </si>
  <si>
    <t>进一步改善社区居民生活条件，惠及搬迁户966户3742人。</t>
  </si>
  <si>
    <t>兰里镇苍冲村黄桃产业园提质升级项目</t>
  </si>
  <si>
    <t>黄桃产业园提质升级，安装单轨运输设备10公里。</t>
  </si>
  <si>
    <t>促进产业园提质升级，农户增产增收。</t>
  </si>
  <si>
    <t>基地+农户</t>
  </si>
  <si>
    <t>麻阳县产业合作项目</t>
  </si>
  <si>
    <t>完成产业合作企业5家,其中产业开发区3家、乡村振兴局2家，每按省乡村振兴局考核要求落实1家奖补企业20万元。</t>
  </si>
  <si>
    <t>吸纳农户就近稳定
就业，拓宽增收渠道。</t>
  </si>
  <si>
    <t>公司+农户+劳务</t>
  </si>
  <si>
    <t>高村镇龙升社区省级文明社区创建</t>
  </si>
  <si>
    <t>组编文艺节目，购置演出器材道具服装，编印《走进龙升》资料，制作宣传厨窗、专题片、展板、横幅，打印资料等</t>
  </si>
  <si>
    <t>惠及搬迁户966户3742人，提高搬迁群众的获得感、幸福感、安全感。</t>
  </si>
  <si>
    <t>麻阳县人才协作项目</t>
  </si>
  <si>
    <t>麻阳县
芙蓉区</t>
  </si>
  <si>
    <t>向芙蓉区选派挂职干部16 名、专业技术人员12 名</t>
  </si>
  <si>
    <t>培养造就一支有信仰，有担当，有能力的高素质人才队伍，为我县乡村振兴提供有力人才支撑。</t>
  </si>
  <si>
    <t>麻阳县劳务协作项目</t>
  </si>
  <si>
    <t>由芙蓉区提供招聘企业、就业岗位，麻阳县负责宣传、组织应聘人员，开展联合招聘会1次以上，帮助我县完成300名农村劳动力、120名脱贫人口实现劳务协作转移就业或就地就近就业。</t>
  </si>
  <si>
    <t>确保420名农村劳动力实现就业增收</t>
  </si>
  <si>
    <t>企业+就业</t>
  </si>
  <si>
    <t>麻阳县消费协作项目</t>
  </si>
  <si>
    <t>对参与消费协作企业进行奖补</t>
  </si>
  <si>
    <t>进一步提升麻阳优质农产品知名度美誉度，增加农户收入。</t>
  </si>
  <si>
    <t>麻阳县产品推介项目</t>
  </si>
  <si>
    <t>在芙蓉区举办一次麻阳产品宣传推介会</t>
  </si>
  <si>
    <t>家庭经济困难幼儿入园补助</t>
  </si>
  <si>
    <t>教育局</t>
  </si>
  <si>
    <t>1000元/人/年，按学期发放</t>
  </si>
  <si>
    <t>受益1765人，推动学前教育发展</t>
  </si>
  <si>
    <t>义务教育贫困学生生活补助</t>
  </si>
  <si>
    <t>小学1000元/人/年、初中1250元/人/年</t>
  </si>
  <si>
    <t>受益人口8788人，推动义务教育发展</t>
  </si>
  <si>
    <t>高中国家助学金</t>
  </si>
  <si>
    <t>一档3000元/人/年、二档2000元/人/年</t>
  </si>
  <si>
    <t>受益人口1442人，推动高中教育发展</t>
  </si>
  <si>
    <t>中职国家助学金</t>
  </si>
  <si>
    <t>2000元/人/年，按学期发放</t>
  </si>
  <si>
    <t>受益人数1311人，推动中职教育发展</t>
  </si>
  <si>
    <t>隆家堡学校运动场项目</t>
  </si>
  <si>
    <t>运动场提质改造</t>
  </si>
  <si>
    <t>收益人口约1000人，对乡村振兴起到一定促进作用</t>
  </si>
  <si>
    <t>2021年农村危房改造</t>
  </si>
  <si>
    <t>住建局</t>
  </si>
  <si>
    <t>完成162户危房改造新建或维修，其中脱贫户100户</t>
  </si>
  <si>
    <t>保障农村低收入群体住房安全</t>
  </si>
  <si>
    <t>劳务协作</t>
  </si>
  <si>
    <t>人社局</t>
  </si>
  <si>
    <t>2021年乡村公益性岗位615个，每年补贴10000元/人</t>
  </si>
  <si>
    <t>解决年龄偏大的脱贫劳动力实现就近就地就业，稳固提升脱贫劳动力收入</t>
  </si>
  <si>
    <t>就业岗位</t>
  </si>
  <si>
    <t>怀化市生态环境局麻阳分局</t>
  </si>
  <si>
    <t>完成100个行政村农村环境综合整治任务</t>
  </si>
  <si>
    <t>农村饮用水卫生合格率达95％；农户生活污水处理率达70％；生活垃圾定点存放清运率达100％；畜禽粪便综合利用率达率达80％。</t>
  </si>
  <si>
    <t>麻阳30万羽商品蛋鸡养殖扶贫项目</t>
  </si>
  <si>
    <t>畜牧水产事务中心</t>
  </si>
  <si>
    <t>鸡栏舍建设6140m2及配套设施建设</t>
  </si>
  <si>
    <t>可解决劳动就业30余人，为入股贫困户年增收8%</t>
  </si>
  <si>
    <t>企业+基地+就业+分红</t>
  </si>
</sst>
</file>

<file path=xl/styles.xml><?xml version="1.0" encoding="utf-8"?>
<styleSheet xmlns="http://schemas.openxmlformats.org/spreadsheetml/2006/main">
  <numFmts count="9">
    <numFmt numFmtId="44" formatCode="_ &quot;￥&quot;* #,##0.00_ ;_ &quot;￥&quot;* \-#,##0.00_ ;_ &quot;￥&quot;* &quot;-&quot;??_ ;_ @_ "/>
    <numFmt numFmtId="41" formatCode="_ * #,##0_ ;_ * \-#,##0_ ;_ * &quot;-&quot;_ ;_ @_ "/>
    <numFmt numFmtId="43" formatCode="_ * #,##0.00_ ;_ * \-#,##0.00_ ;_ * &quot;-&quot;??_ ;_ @_ "/>
    <numFmt numFmtId="176" formatCode="0_);[Red]\(0\)"/>
    <numFmt numFmtId="42" formatCode="_ &quot;￥&quot;* #,##0_ ;_ &quot;￥&quot;* \-#,##0_ ;_ &quot;￥&quot;* &quot;-&quot;_ ;_ @_ "/>
    <numFmt numFmtId="177" formatCode="yyyy&quot;年&quot;m&quot;月&quot;;@"/>
    <numFmt numFmtId="178" formatCode="0.00_ "/>
    <numFmt numFmtId="179" formatCode="0_ "/>
    <numFmt numFmtId="180" formatCode="0.00_);[Red]\(0.00\)"/>
  </numFmts>
  <fonts count="47">
    <font>
      <sz val="12"/>
      <name val="宋体"/>
      <charset val="134"/>
    </font>
    <font>
      <sz val="11"/>
      <color theme="1"/>
      <name val="宋体"/>
      <charset val="134"/>
      <scheme val="minor"/>
    </font>
    <font>
      <sz val="10"/>
      <color theme="1"/>
      <name val="宋体"/>
      <charset val="134"/>
    </font>
    <font>
      <sz val="10"/>
      <color theme="1"/>
      <name val="宋体"/>
      <charset val="134"/>
      <scheme val="minor"/>
    </font>
    <font>
      <sz val="10"/>
      <name val="宋体"/>
      <charset val="134"/>
    </font>
    <font>
      <sz val="10"/>
      <name val="宋体"/>
      <charset val="134"/>
      <scheme val="minor"/>
    </font>
    <font>
      <sz val="11"/>
      <name val="宋体"/>
      <charset val="134"/>
      <scheme val="minor"/>
    </font>
    <font>
      <sz val="10"/>
      <name val="仿宋_GB2312"/>
      <charset val="134"/>
    </font>
    <font>
      <sz val="22"/>
      <color rgb="FF000000"/>
      <name val="方正小标宋简体"/>
      <charset val="134"/>
    </font>
    <font>
      <sz val="10"/>
      <color rgb="FF000000"/>
      <name val="宋体"/>
      <charset val="134"/>
    </font>
    <font>
      <sz val="9"/>
      <name val="宋体"/>
      <charset val="134"/>
    </font>
    <font>
      <sz val="10"/>
      <name val="宋体"/>
      <charset val="0"/>
    </font>
    <font>
      <sz val="9"/>
      <color theme="1"/>
      <name val="宋体"/>
      <charset val="134"/>
    </font>
    <font>
      <sz val="8"/>
      <color rgb="FF000000"/>
      <name val="宋体"/>
      <charset val="134"/>
    </font>
    <font>
      <sz val="10"/>
      <color indexed="8"/>
      <name val="宋体"/>
      <charset val="134"/>
    </font>
    <font>
      <sz val="8"/>
      <name val="宋体"/>
      <charset val="134"/>
    </font>
    <font>
      <sz val="6"/>
      <name val="宋体"/>
      <charset val="134"/>
    </font>
    <font>
      <sz val="10"/>
      <name val="宋体"/>
      <charset val="1"/>
    </font>
    <font>
      <sz val="9"/>
      <name val="宋体"/>
      <charset val="1"/>
    </font>
    <font>
      <b/>
      <sz val="10"/>
      <name val="宋体"/>
      <charset val="134"/>
    </font>
    <font>
      <sz val="7"/>
      <name val="宋体"/>
      <charset val="134"/>
    </font>
    <font>
      <b/>
      <sz val="12"/>
      <name val="宋体"/>
      <charset val="134"/>
    </font>
    <font>
      <sz val="11"/>
      <name val="宋体"/>
      <charset val="134"/>
    </font>
    <font>
      <sz val="8"/>
      <color indexed="8"/>
      <name val="宋体"/>
      <charset val="134"/>
    </font>
    <font>
      <sz val="11"/>
      <color indexed="8"/>
      <name val="宋体"/>
      <charset val="134"/>
    </font>
    <font>
      <i/>
      <sz val="11"/>
      <color indexed="23"/>
      <name val="宋体"/>
      <charset val="134"/>
    </font>
    <font>
      <sz val="11"/>
      <color indexed="20"/>
      <name val="宋体"/>
      <charset val="134"/>
    </font>
    <font>
      <sz val="11"/>
      <color indexed="52"/>
      <name val="宋体"/>
      <charset val="134"/>
    </font>
    <font>
      <b/>
      <sz val="11"/>
      <color indexed="62"/>
      <name val="宋体"/>
      <charset val="134"/>
    </font>
    <font>
      <b/>
      <sz val="11"/>
      <color indexed="63"/>
      <name val="宋体"/>
      <charset val="134"/>
    </font>
    <font>
      <sz val="11"/>
      <color indexed="42"/>
      <name val="宋体"/>
      <charset val="134"/>
    </font>
    <font>
      <sz val="11"/>
      <color indexed="17"/>
      <name val="宋体"/>
      <charset val="134"/>
    </font>
    <font>
      <b/>
      <sz val="18"/>
      <color indexed="62"/>
      <name val="宋体"/>
      <charset val="134"/>
    </font>
    <font>
      <sz val="11"/>
      <color indexed="62"/>
      <name val="宋体"/>
      <charset val="134"/>
    </font>
    <font>
      <b/>
      <sz val="11"/>
      <color indexed="42"/>
      <name val="宋体"/>
      <charset val="134"/>
    </font>
    <font>
      <b/>
      <sz val="13"/>
      <color indexed="62"/>
      <name val="宋体"/>
      <charset val="134"/>
    </font>
    <font>
      <u/>
      <sz val="11"/>
      <color indexed="20"/>
      <name val="宋体"/>
      <charset val="134"/>
    </font>
    <font>
      <b/>
      <sz val="11"/>
      <color indexed="52"/>
      <name val="宋体"/>
      <charset val="134"/>
    </font>
    <font>
      <u/>
      <sz val="11"/>
      <color indexed="12"/>
      <name val="宋体"/>
      <charset val="134"/>
    </font>
    <font>
      <sz val="11"/>
      <color indexed="60"/>
      <name val="宋体"/>
      <charset val="134"/>
    </font>
    <font>
      <b/>
      <sz val="11"/>
      <color indexed="8"/>
      <name val="宋体"/>
      <charset val="134"/>
    </font>
    <font>
      <b/>
      <sz val="15"/>
      <color indexed="62"/>
      <name val="宋体"/>
      <charset val="134"/>
    </font>
    <font>
      <sz val="11"/>
      <color indexed="10"/>
      <name val="宋体"/>
      <charset val="134"/>
    </font>
    <font>
      <vertAlign val="superscript"/>
      <sz val="10"/>
      <name val="宋体"/>
      <charset val="134"/>
    </font>
    <font>
      <sz val="10"/>
      <color indexed="8"/>
      <name val="宋体"/>
      <charset val="0"/>
    </font>
    <font>
      <sz val="10"/>
      <color indexed="8"/>
      <name val="Courier New"/>
      <family val="3"/>
      <charset val="0"/>
    </font>
    <font>
      <sz val="10"/>
      <color indexed="8"/>
      <name val="SimSun"/>
      <charset val="134"/>
    </font>
  </fonts>
  <fills count="18">
    <fill>
      <patternFill patternType="none"/>
    </fill>
    <fill>
      <patternFill patternType="gray125"/>
    </fill>
    <fill>
      <patternFill patternType="solid">
        <fgColor indexed="45"/>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49"/>
        <bgColor indexed="64"/>
      </patternFill>
    </fill>
    <fill>
      <patternFill patternType="solid">
        <fgColor indexed="29"/>
        <bgColor indexed="64"/>
      </patternFill>
    </fill>
    <fill>
      <patternFill patternType="solid">
        <fgColor indexed="43"/>
        <bgColor indexed="64"/>
      </patternFill>
    </fill>
    <fill>
      <patternFill patternType="solid">
        <fgColor indexed="55"/>
        <bgColor indexed="64"/>
      </patternFill>
    </fill>
    <fill>
      <patternFill patternType="solid">
        <fgColor indexed="27"/>
        <bgColor indexed="64"/>
      </patternFill>
    </fill>
    <fill>
      <patternFill patternType="solid">
        <fgColor indexed="53"/>
        <bgColor indexed="64"/>
      </patternFill>
    </fill>
    <fill>
      <patternFill patternType="solid">
        <fgColor indexed="57"/>
        <bgColor indexed="64"/>
      </patternFill>
    </fill>
    <fill>
      <patternFill patternType="solid">
        <fgColor indexed="10"/>
        <bgColor indexed="64"/>
      </patternFill>
    </fill>
    <fill>
      <patternFill patternType="solid">
        <fgColor indexed="44"/>
        <bgColor indexed="64"/>
      </patternFill>
    </fill>
    <fill>
      <patternFill patternType="solid">
        <fgColor indexed="54"/>
        <bgColor indexed="64"/>
      </patternFill>
    </fill>
  </fills>
  <borders count="21">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right/>
      <top/>
      <bottom style="double">
        <color indexed="5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49"/>
      </top>
      <bottom style="double">
        <color indexed="49"/>
      </bottom>
      <diagonal/>
    </border>
    <border>
      <left/>
      <right/>
      <top/>
      <bottom style="thick">
        <color indexed="49"/>
      </bottom>
      <diagonal/>
    </border>
  </borders>
  <cellStyleXfs count="73">
    <xf numFmtId="0" fontId="0" fillId="0" borderId="0">
      <alignment vertical="center"/>
    </xf>
    <xf numFmtId="42" fontId="0" fillId="0" borderId="0" applyFont="0" applyFill="0" applyBorder="0" applyAlignment="0" applyProtection="0">
      <alignment vertical="center"/>
    </xf>
    <xf numFmtId="0" fontId="24" fillId="3" borderId="0" applyNumberFormat="0" applyBorder="0" applyAlignment="0" applyProtection="0">
      <alignment vertical="center"/>
    </xf>
    <xf numFmtId="0" fontId="33" fillId="5"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10" borderId="0" applyNumberFormat="0" applyBorder="0" applyAlignment="0" applyProtection="0">
      <alignment vertical="center"/>
    </xf>
    <xf numFmtId="0" fontId="26" fillId="2" borderId="0" applyNumberFormat="0" applyBorder="0" applyAlignment="0" applyProtection="0">
      <alignment vertical="center"/>
    </xf>
    <xf numFmtId="43" fontId="0" fillId="0" borderId="0" applyFont="0" applyFill="0" applyBorder="0" applyAlignment="0" applyProtection="0">
      <alignment vertical="center"/>
    </xf>
    <xf numFmtId="0" fontId="30" fillId="10"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protection locked="0"/>
    </xf>
    <xf numFmtId="0" fontId="36" fillId="0" borderId="0" applyNumberFormat="0" applyFill="0" applyBorder="0" applyAlignment="0" applyProtection="0">
      <alignment vertical="center"/>
    </xf>
    <xf numFmtId="0" fontId="24" fillId="3" borderId="14" applyNumberFormat="0" applyFont="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2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41" fillId="0" borderId="20" applyNumberFormat="0" applyFill="0" applyAlignment="0" applyProtection="0">
      <alignment vertical="center"/>
    </xf>
    <xf numFmtId="0" fontId="35" fillId="0" borderId="18" applyNumberFormat="0" applyFill="0" applyAlignment="0" applyProtection="0">
      <alignment vertical="center"/>
    </xf>
    <xf numFmtId="0" fontId="30" fillId="8" borderId="0" applyNumberFormat="0" applyBorder="0" applyAlignment="0" applyProtection="0">
      <alignment vertical="center"/>
    </xf>
    <xf numFmtId="0" fontId="28" fillId="0" borderId="13" applyNumberFormat="0" applyFill="0" applyAlignment="0" applyProtection="0">
      <alignment vertical="center"/>
    </xf>
    <xf numFmtId="0" fontId="30" fillId="6" borderId="0" applyNumberFormat="0" applyBorder="0" applyAlignment="0" applyProtection="0">
      <alignment vertical="center"/>
    </xf>
    <xf numFmtId="0" fontId="29" fillId="4" borderId="15" applyNumberFormat="0" applyAlignment="0" applyProtection="0">
      <alignment vertical="center"/>
    </xf>
    <xf numFmtId="0" fontId="37" fillId="4" borderId="16" applyNumberFormat="0" applyAlignment="0" applyProtection="0">
      <alignment vertical="center"/>
    </xf>
    <xf numFmtId="0" fontId="34" fillId="11" borderId="17" applyNumberFormat="0" applyAlignment="0" applyProtection="0">
      <alignment vertical="center"/>
    </xf>
    <xf numFmtId="0" fontId="24" fillId="5" borderId="0" applyNumberFormat="0" applyBorder="0" applyAlignment="0" applyProtection="0">
      <alignment vertical="center"/>
    </xf>
    <xf numFmtId="0" fontId="30" fillId="15" borderId="0" applyNumberFormat="0" applyBorder="0" applyAlignment="0" applyProtection="0">
      <alignment vertical="center"/>
    </xf>
    <xf numFmtId="0" fontId="27" fillId="0" borderId="12" applyNumberFormat="0" applyFill="0" applyAlignment="0" applyProtection="0">
      <alignment vertical="center"/>
    </xf>
    <xf numFmtId="0" fontId="40" fillId="0" borderId="19" applyNumberFormat="0" applyFill="0" applyAlignment="0" applyProtection="0">
      <alignment vertical="center"/>
    </xf>
    <xf numFmtId="0" fontId="31" fillId="7" borderId="0" applyNumberFormat="0" applyBorder="0" applyAlignment="0" applyProtection="0">
      <alignment vertical="center"/>
    </xf>
    <xf numFmtId="0" fontId="39" fillId="10" borderId="0" applyNumberFormat="0" applyBorder="0" applyAlignment="0" applyProtection="0">
      <alignment vertical="center"/>
    </xf>
    <xf numFmtId="0" fontId="24" fillId="12" borderId="0" applyNumberFormat="0" applyBorder="0" applyAlignment="0" applyProtection="0">
      <alignment vertical="center"/>
    </xf>
    <xf numFmtId="0" fontId="30" fillId="8" borderId="0" applyNumberFormat="0" applyBorder="0" applyAlignment="0" applyProtection="0">
      <alignment vertical="center"/>
    </xf>
    <xf numFmtId="0" fontId="24" fillId="4" borderId="0" applyNumberFormat="0" applyBorder="0" applyAlignment="0" applyProtection="0">
      <alignment vertical="center"/>
    </xf>
    <xf numFmtId="0" fontId="24" fillId="6" borderId="0" applyNumberFormat="0" applyBorder="0" applyAlignment="0" applyProtection="0">
      <alignment vertical="center"/>
    </xf>
    <xf numFmtId="0" fontId="0" fillId="0" borderId="0">
      <alignment vertical="center"/>
    </xf>
    <xf numFmtId="0" fontId="24" fillId="5" borderId="0" applyNumberFormat="0" applyBorder="0" applyAlignment="0" applyProtection="0">
      <alignment vertical="center"/>
    </xf>
    <xf numFmtId="0" fontId="0" fillId="0" borderId="0">
      <alignment vertical="center"/>
    </xf>
    <xf numFmtId="0" fontId="24" fillId="9" borderId="0" applyNumberFormat="0" applyBorder="0" applyAlignment="0" applyProtection="0">
      <alignment vertical="center"/>
    </xf>
    <xf numFmtId="0" fontId="30" fillId="14" borderId="0" applyNumberFormat="0" applyBorder="0" applyAlignment="0" applyProtection="0">
      <alignment vertical="center"/>
    </xf>
    <xf numFmtId="0" fontId="30" fillId="17" borderId="0" applyNumberFormat="0" applyBorder="0" applyAlignment="0" applyProtection="0">
      <alignment vertical="center"/>
    </xf>
    <xf numFmtId="0" fontId="24" fillId="4" borderId="0" applyNumberFormat="0" applyBorder="0" applyAlignment="0" applyProtection="0">
      <alignment vertical="center"/>
    </xf>
    <xf numFmtId="0" fontId="24" fillId="6" borderId="0" applyNumberFormat="0" applyBorder="0" applyAlignment="0" applyProtection="0">
      <alignment vertical="center"/>
    </xf>
    <xf numFmtId="0" fontId="1" fillId="0" borderId="0">
      <alignment vertical="center"/>
    </xf>
    <xf numFmtId="0" fontId="30" fillId="8" borderId="0" applyNumberFormat="0" applyBorder="0" applyAlignment="0" applyProtection="0">
      <alignment vertical="center"/>
    </xf>
    <xf numFmtId="0" fontId="0" fillId="0" borderId="0">
      <alignment vertical="center"/>
    </xf>
    <xf numFmtId="0" fontId="24" fillId="16" borderId="0" applyNumberFormat="0" applyBorder="0" applyAlignment="0" applyProtection="0">
      <alignment vertical="center"/>
    </xf>
    <xf numFmtId="0" fontId="30" fillId="8" borderId="0" applyNumberFormat="0" applyBorder="0" applyAlignment="0" applyProtection="0">
      <alignment vertical="center"/>
    </xf>
    <xf numFmtId="0" fontId="30" fillId="13" borderId="0" applyNumberFormat="0" applyBorder="0" applyAlignment="0" applyProtection="0">
      <alignment vertical="center"/>
    </xf>
    <xf numFmtId="0" fontId="24" fillId="0" borderId="0">
      <alignment vertical="center"/>
    </xf>
    <xf numFmtId="0" fontId="0" fillId="0" borderId="0">
      <alignment vertical="center"/>
    </xf>
    <xf numFmtId="0" fontId="24" fillId="5" borderId="0" applyNumberFormat="0" applyBorder="0" applyAlignment="0" applyProtection="0">
      <alignment vertical="center"/>
    </xf>
    <xf numFmtId="0" fontId="30" fillId="5" borderId="0" applyNumberFormat="0" applyBorder="0" applyAlignment="0" applyProtection="0">
      <alignment vertical="center"/>
    </xf>
    <xf numFmtId="0" fontId="24" fillId="0" borderId="0">
      <alignment vertical="center"/>
    </xf>
    <xf numFmtId="0" fontId="0" fillId="0" borderId="0">
      <alignment vertical="center"/>
    </xf>
    <xf numFmtId="0" fontId="24" fillId="0" borderId="0">
      <protection locked="0"/>
    </xf>
    <xf numFmtId="0" fontId="24" fillId="0" borderId="0">
      <protection locked="0"/>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24" fillId="0" borderId="0">
      <alignment vertical="center"/>
    </xf>
    <xf numFmtId="0" fontId="0" fillId="0" borderId="0">
      <alignment vertical="center"/>
    </xf>
    <xf numFmtId="0" fontId="1" fillId="0" borderId="0">
      <alignment vertical="center"/>
    </xf>
    <xf numFmtId="0" fontId="0" fillId="0" borderId="0">
      <alignment vertical="center"/>
    </xf>
    <xf numFmtId="0" fontId="1" fillId="0" borderId="0">
      <alignment vertical="center"/>
    </xf>
    <xf numFmtId="0" fontId="24" fillId="0" borderId="0">
      <alignment vertical="center"/>
    </xf>
    <xf numFmtId="0" fontId="0" fillId="0" borderId="0">
      <alignment vertical="center"/>
    </xf>
    <xf numFmtId="0" fontId="1" fillId="0" borderId="0">
      <alignment vertical="center"/>
    </xf>
  </cellStyleXfs>
  <cellXfs count="229">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horizontal="left" vertical="center"/>
    </xf>
    <xf numFmtId="49" fontId="1" fillId="0" borderId="0" xfId="0" applyNumberFormat="1" applyFont="1" applyFill="1" applyAlignment="1">
      <alignment vertical="center"/>
    </xf>
    <xf numFmtId="0" fontId="0" fillId="0" borderId="0" xfId="0" applyFont="1" applyFill="1">
      <alignment vertical="center"/>
    </xf>
    <xf numFmtId="0" fontId="1" fillId="0" borderId="0" xfId="0" applyFont="1" applyFill="1" applyBorder="1" applyAlignment="1">
      <alignment horizontal="center" vertical="center"/>
    </xf>
    <xf numFmtId="0" fontId="0" fillId="0" borderId="0" xfId="0" applyFont="1" applyFill="1" applyBorder="1" applyAlignment="1">
      <alignment vertical="center"/>
    </xf>
    <xf numFmtId="0" fontId="3" fillId="0" borderId="0" xfId="0" applyFont="1" applyFill="1" applyAlignment="1">
      <alignment horizontal="center" vertical="center" wrapText="1"/>
    </xf>
    <xf numFmtId="0" fontId="0" fillId="0" borderId="0" xfId="0" applyFont="1" applyFill="1" applyAlignment="1">
      <alignment vertical="center"/>
    </xf>
    <xf numFmtId="0" fontId="4" fillId="0" borderId="0" xfId="0" applyFont="1" applyFill="1" applyBorder="1" applyAlignment="1">
      <alignment vertical="center"/>
    </xf>
    <xf numFmtId="0" fontId="0" fillId="0" borderId="0" xfId="0" applyFill="1" applyBorder="1" applyAlignme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Alignment="1">
      <alignment vertical="center" wrapText="1"/>
    </xf>
    <xf numFmtId="0" fontId="6" fillId="0" borderId="0" xfId="0" applyFont="1" applyFill="1" applyBorder="1" applyAlignment="1">
      <alignment vertical="center"/>
    </xf>
    <xf numFmtId="0" fontId="1" fillId="0" borderId="0" xfId="0" applyFont="1" applyFill="1" applyBorder="1" applyAlignment="1">
      <alignment vertical="center"/>
    </xf>
    <xf numFmtId="0" fontId="5" fillId="0" borderId="0" xfId="0" applyFont="1" applyFill="1" applyBorder="1" applyAlignment="1">
      <alignment vertical="center"/>
    </xf>
    <xf numFmtId="0" fontId="7" fillId="0" borderId="0" xfId="0" applyFont="1" applyFill="1" applyBorder="1" applyAlignment="1">
      <alignment vertical="center"/>
    </xf>
    <xf numFmtId="0" fontId="4" fillId="0" borderId="0" xfId="0" applyFont="1" applyFill="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Fill="1" applyAlignment="1">
      <alignment horizontal="left"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4" fillId="0" borderId="7" xfId="57" applyNumberFormat="1" applyFont="1" applyFill="1" applyBorder="1" applyAlignment="1">
      <alignment vertical="center" wrapText="1"/>
    </xf>
    <xf numFmtId="49" fontId="4" fillId="0" borderId="8" xfId="57" applyNumberFormat="1" applyFont="1" applyFill="1" applyBorder="1" applyAlignment="1">
      <alignment horizontal="center" vertical="center" wrapText="1"/>
    </xf>
    <xf numFmtId="49" fontId="4" fillId="0" borderId="9" xfId="57" applyNumberFormat="1" applyFont="1" applyFill="1" applyBorder="1" applyAlignment="1">
      <alignment horizontal="center" vertical="center" wrapText="1"/>
    </xf>
    <xf numFmtId="0" fontId="4" fillId="0" borderId="7" xfId="57" applyNumberFormat="1" applyFont="1" applyFill="1" applyBorder="1" applyAlignment="1">
      <alignment vertical="center" wrapText="1"/>
    </xf>
    <xf numFmtId="0" fontId="4" fillId="0" borderId="7" xfId="57"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57" fontId="4" fillId="0" borderId="7" xfId="0" applyNumberFormat="1" applyFont="1" applyFill="1" applyBorder="1" applyAlignment="1">
      <alignment horizontal="center" vertical="center" wrapText="1"/>
    </xf>
    <xf numFmtId="57" fontId="4" fillId="0" borderId="7" xfId="0" applyNumberFormat="1" applyFont="1" applyFill="1" applyBorder="1" applyAlignment="1" applyProtection="1">
      <alignment horizontal="center" vertical="center" wrapText="1"/>
    </xf>
    <xf numFmtId="57" fontId="9" fillId="0" borderId="7" xfId="0" applyNumberFormat="1" applyFont="1" applyFill="1" applyBorder="1" applyAlignment="1">
      <alignment horizontal="center" vertical="center" wrapText="1"/>
    </xf>
    <xf numFmtId="0" fontId="4" fillId="0" borderId="7" xfId="0" applyFont="1" applyFill="1" applyBorder="1" applyAlignment="1">
      <alignment horizontal="center" vertical="center"/>
    </xf>
    <xf numFmtId="177" fontId="4" fillId="0" borderId="7" xfId="0" applyNumberFormat="1" applyFont="1" applyFill="1" applyBorder="1" applyAlignment="1">
      <alignment horizontal="center" vertical="center" wrapText="1"/>
    </xf>
    <xf numFmtId="0" fontId="4" fillId="0" borderId="7" xfId="57"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 xfId="0" applyFont="1" applyFill="1" applyBorder="1" applyAlignment="1">
      <alignment horizontal="center" vertical="center"/>
    </xf>
    <xf numFmtId="0" fontId="4" fillId="0" borderId="7" xfId="0" applyNumberFormat="1" applyFont="1" applyFill="1" applyBorder="1" applyAlignment="1" applyProtection="1">
      <alignment horizontal="center" vertical="center" wrapText="1"/>
    </xf>
    <xf numFmtId="0" fontId="9" fillId="0" borderId="7" xfId="0" applyFont="1" applyFill="1" applyBorder="1" applyAlignment="1">
      <alignment horizontal="center" vertical="center" wrapText="1"/>
    </xf>
    <xf numFmtId="49" fontId="4" fillId="0" borderId="7" xfId="57"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49" fontId="4" fillId="0" borderId="10" xfId="57"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xf>
    <xf numFmtId="0" fontId="11" fillId="0" borderId="7" xfId="57" applyNumberFormat="1" applyFont="1" applyFill="1" applyBorder="1" applyAlignment="1">
      <alignment horizontal="center" vertical="center" wrapText="1"/>
    </xf>
    <xf numFmtId="0" fontId="4" fillId="0" borderId="7" xfId="0" applyFont="1" applyFill="1" applyBorder="1" applyAlignment="1">
      <alignment horizontal="center" vertical="center" wrapText="1" shrinkToFit="1"/>
    </xf>
    <xf numFmtId="0" fontId="12" fillId="0" borderId="7" xfId="0" applyFont="1" applyFill="1" applyBorder="1" applyAlignment="1">
      <alignment horizontal="center" vertical="center" wrapText="1"/>
    </xf>
    <xf numFmtId="0" fontId="10" fillId="0" borderId="7" xfId="0" applyNumberFormat="1" applyFont="1" applyFill="1" applyBorder="1" applyAlignment="1">
      <alignment horizontal="center" vertical="center" wrapText="1"/>
    </xf>
    <xf numFmtId="178" fontId="4" fillId="0" borderId="7" xfId="0" applyNumberFormat="1" applyFont="1" applyFill="1" applyBorder="1" applyAlignment="1">
      <alignment horizontal="center" vertical="center" wrapText="1"/>
    </xf>
    <xf numFmtId="0" fontId="13" fillId="0" borderId="7" xfId="0" applyFont="1" applyFill="1" applyBorder="1" applyAlignment="1">
      <alignment horizontal="center" vertical="center" wrapText="1"/>
    </xf>
    <xf numFmtId="49" fontId="13" fillId="0" borderId="7" xfId="0" applyNumberFormat="1" applyFont="1" applyFill="1" applyBorder="1" applyAlignment="1">
      <alignment horizontal="center" vertical="center" wrapText="1"/>
    </xf>
    <xf numFmtId="0" fontId="4" fillId="0" borderId="7" xfId="0" applyFont="1" applyFill="1" applyBorder="1" applyAlignment="1" applyProtection="1">
      <alignment horizontal="center" vertical="center" wrapText="1"/>
    </xf>
    <xf numFmtId="0" fontId="14" fillId="0" borderId="8" xfId="57" applyFont="1" applyFill="1" applyBorder="1" applyAlignment="1">
      <alignment horizontal="center" vertical="center" wrapText="1"/>
    </xf>
    <xf numFmtId="0" fontId="4" fillId="0" borderId="7" xfId="59" applyFont="1" applyFill="1" applyBorder="1" applyAlignment="1" applyProtection="1">
      <alignment horizontal="center" vertical="center" wrapText="1"/>
    </xf>
    <xf numFmtId="0" fontId="11" fillId="0" borderId="7" xfId="57" applyFont="1" applyFill="1" applyBorder="1" applyAlignment="1">
      <alignment horizontal="center" vertical="center" wrapText="1"/>
    </xf>
    <xf numFmtId="49" fontId="4" fillId="0" borderId="7" xfId="0" applyNumberFormat="1" applyFont="1" applyFill="1" applyBorder="1" applyAlignment="1" applyProtection="1">
      <alignment horizontal="center" vertical="center" wrapText="1"/>
    </xf>
    <xf numFmtId="49" fontId="4" fillId="0" borderId="7" xfId="0" applyNumberFormat="1" applyFont="1" applyFill="1" applyBorder="1" applyAlignment="1">
      <alignment horizontal="center" vertical="center" wrapText="1"/>
    </xf>
    <xf numFmtId="57" fontId="4" fillId="0" borderId="1" xfId="0" applyNumberFormat="1" applyFont="1" applyFill="1" applyBorder="1" applyAlignment="1" applyProtection="1">
      <alignment horizontal="center" vertical="center" wrapText="1"/>
    </xf>
    <xf numFmtId="57" fontId="4" fillId="0" borderId="7" xfId="57" applyNumberFormat="1" applyFont="1" applyFill="1" applyBorder="1" applyAlignment="1">
      <alignment horizontal="center" vertical="center" wrapText="1"/>
    </xf>
    <xf numFmtId="0" fontId="15" fillId="0" borderId="7" xfId="0" applyFont="1" applyFill="1" applyBorder="1" applyAlignment="1" applyProtection="1">
      <alignment horizontal="center" vertical="center" wrapText="1"/>
    </xf>
    <xf numFmtId="0" fontId="4" fillId="0" borderId="7" xfId="58" applyFont="1" applyFill="1" applyBorder="1" applyAlignment="1">
      <alignment horizontal="center" vertical="center" wrapText="1"/>
    </xf>
    <xf numFmtId="178" fontId="4" fillId="0" borderId="7" xfId="61" applyNumberFormat="1" applyFont="1" applyFill="1" applyBorder="1" applyAlignment="1">
      <alignment horizontal="center" vertical="center" wrapText="1"/>
    </xf>
    <xf numFmtId="0" fontId="4" fillId="0" borderId="7" xfId="0" applyFont="1" applyFill="1" applyBorder="1" applyAlignment="1">
      <alignment vertical="center" wrapText="1"/>
    </xf>
    <xf numFmtId="0" fontId="15" fillId="0" borderId="7" xfId="57"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7" xfId="15" applyNumberFormat="1" applyFont="1" applyFill="1" applyBorder="1" applyAlignment="1">
      <alignment horizontal="center" vertical="center" wrapText="1"/>
    </xf>
    <xf numFmtId="0" fontId="4" fillId="0" borderId="7" xfId="0" applyNumberFormat="1" applyFont="1" applyFill="1" applyBorder="1" applyAlignment="1" applyProtection="1">
      <alignment horizontal="center" vertical="center"/>
    </xf>
    <xf numFmtId="0" fontId="16" fillId="0" borderId="7" xfId="0" applyFont="1" applyFill="1" applyBorder="1" applyAlignment="1">
      <alignment horizontal="center" vertical="center" wrapText="1"/>
    </xf>
    <xf numFmtId="0" fontId="4" fillId="0" borderId="7" xfId="0" applyFont="1" applyFill="1" applyBorder="1" applyAlignment="1" applyProtection="1">
      <alignment horizontal="center" vertical="center"/>
    </xf>
    <xf numFmtId="0" fontId="10" fillId="0" borderId="7" xfId="57" applyFont="1" applyFill="1" applyBorder="1" applyAlignment="1">
      <alignment horizontal="center" vertical="center" wrapText="1"/>
    </xf>
    <xf numFmtId="57" fontId="11" fillId="0" borderId="7" xfId="57" applyNumberFormat="1" applyFont="1" applyFill="1" applyBorder="1" applyAlignment="1">
      <alignment horizontal="center" vertical="center" wrapText="1"/>
    </xf>
    <xf numFmtId="0" fontId="4" fillId="0" borderId="7" xfId="12" applyNumberFormat="1" applyFont="1" applyFill="1" applyBorder="1" applyAlignment="1" applyProtection="1">
      <alignment horizontal="center" vertical="center" wrapText="1" shrinkToFit="1"/>
    </xf>
    <xf numFmtId="0" fontId="4" fillId="0" borderId="7" xfId="62" applyFont="1" applyFill="1" applyBorder="1" applyAlignment="1" applyProtection="1">
      <alignment horizontal="center" vertical="center" wrapText="1"/>
    </xf>
    <xf numFmtId="0" fontId="4" fillId="0" borderId="7" xfId="61" applyFont="1" applyFill="1" applyBorder="1" applyAlignment="1" applyProtection="1">
      <alignment horizontal="center" vertical="center" wrapText="1"/>
    </xf>
    <xf numFmtId="57" fontId="4" fillId="0" borderId="7" xfId="61" applyNumberFormat="1" applyFont="1" applyFill="1" applyBorder="1" applyAlignment="1" applyProtection="1">
      <alignment horizontal="center" vertical="center" wrapText="1"/>
    </xf>
    <xf numFmtId="0" fontId="15" fillId="0" borderId="7" xfId="0" applyFont="1" applyFill="1" applyBorder="1" applyAlignment="1">
      <alignment horizontal="center" vertical="center" wrapText="1"/>
    </xf>
    <xf numFmtId="0" fontId="4" fillId="0" borderId="7" xfId="61" applyFont="1" applyFill="1" applyBorder="1" applyAlignment="1" applyProtection="1">
      <alignment horizontal="center" vertical="center"/>
    </xf>
    <xf numFmtId="0" fontId="4" fillId="0" borderId="7" xfId="49"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7" xfId="62" applyFont="1" applyFill="1" applyBorder="1" applyAlignment="1">
      <alignment horizontal="center" vertical="center" wrapText="1"/>
    </xf>
    <xf numFmtId="49" fontId="4" fillId="0" borderId="7" xfId="68" applyNumberFormat="1" applyFont="1" applyFill="1" applyBorder="1" applyAlignment="1">
      <alignment horizontal="center" vertical="center" wrapText="1"/>
    </xf>
    <xf numFmtId="0" fontId="4" fillId="0" borderId="7" xfId="58" applyFont="1" applyFill="1" applyBorder="1" applyAlignment="1" applyProtection="1">
      <alignment horizontal="center" vertical="center" wrapText="1"/>
    </xf>
    <xf numFmtId="0" fontId="17" fillId="0" borderId="7" xfId="0" applyNumberFormat="1" applyFont="1" applyFill="1" applyBorder="1" applyAlignment="1">
      <alignment horizontal="center" vertical="center" wrapText="1"/>
    </xf>
    <xf numFmtId="49" fontId="17" fillId="0" borderId="7" xfId="0" applyNumberFormat="1" applyFont="1" applyFill="1" applyBorder="1" applyAlignment="1">
      <alignment horizontal="center" vertical="center" wrapText="1"/>
    </xf>
    <xf numFmtId="0" fontId="14" fillId="0" borderId="7" xfId="57" applyFont="1" applyFill="1" applyBorder="1" applyAlignment="1">
      <alignment horizontal="center" vertical="center" wrapText="1"/>
    </xf>
    <xf numFmtId="0" fontId="4" fillId="0" borderId="7" xfId="62" applyNumberFormat="1" applyFont="1" applyFill="1" applyBorder="1" applyAlignment="1">
      <alignment horizontal="center" vertical="center" wrapText="1"/>
    </xf>
    <xf numFmtId="0" fontId="2" fillId="0" borderId="7" xfId="0" applyFont="1" applyFill="1" applyBorder="1" applyAlignment="1">
      <alignment horizontal="center" vertical="center" wrapText="1"/>
    </xf>
    <xf numFmtId="57" fontId="4" fillId="0" borderId="7" xfId="61" applyNumberFormat="1" applyFont="1" applyFill="1" applyBorder="1" applyAlignment="1" applyProtection="1">
      <alignment horizontal="center" vertical="center"/>
    </xf>
    <xf numFmtId="0" fontId="18" fillId="0" borderId="7" xfId="0" applyNumberFormat="1" applyFont="1" applyFill="1" applyBorder="1" applyAlignment="1">
      <alignment horizontal="center" vertical="center" wrapText="1"/>
    </xf>
    <xf numFmtId="57" fontId="4" fillId="0" borderId="7" xfId="0" applyNumberFormat="1" applyFont="1" applyFill="1" applyBorder="1" applyAlignment="1">
      <alignment horizontal="center" vertical="center"/>
    </xf>
    <xf numFmtId="0" fontId="4" fillId="0" borderId="7" xfId="67" applyNumberFormat="1" applyFont="1" applyFill="1" applyBorder="1" applyAlignment="1">
      <alignment horizontal="center" vertical="center" wrapText="1"/>
    </xf>
    <xf numFmtId="0" fontId="4" fillId="0" borderId="7" xfId="39" applyNumberFormat="1" applyFont="1" applyFill="1" applyBorder="1" applyAlignment="1" applyProtection="1">
      <alignment horizontal="center" vertical="center" wrapText="1"/>
    </xf>
    <xf numFmtId="0" fontId="4" fillId="0" borderId="7" xfId="54" applyNumberFormat="1" applyFont="1" applyFill="1" applyBorder="1" applyAlignment="1" applyProtection="1">
      <alignment horizontal="center" vertical="center" wrapText="1"/>
    </xf>
    <xf numFmtId="0" fontId="4" fillId="0" borderId="7" xfId="67" applyNumberFormat="1" applyFont="1" applyFill="1" applyBorder="1" applyAlignment="1" applyProtection="1">
      <alignment horizontal="center" vertical="center" wrapText="1"/>
    </xf>
    <xf numFmtId="179" fontId="4" fillId="0" borderId="7" xfId="0" applyNumberFormat="1" applyFont="1" applyFill="1" applyBorder="1" applyAlignment="1">
      <alignment horizontal="center" vertical="center"/>
    </xf>
    <xf numFmtId="0" fontId="4" fillId="0" borderId="7" xfId="61" applyNumberFormat="1" applyFont="1" applyFill="1" applyBorder="1" applyAlignment="1">
      <alignment horizontal="center" vertical="center" wrapText="1"/>
    </xf>
    <xf numFmtId="0" fontId="4" fillId="0" borderId="7" xfId="39" applyNumberFormat="1" applyFont="1" applyFill="1" applyBorder="1" applyAlignment="1">
      <alignment horizontal="center" vertical="center" wrapText="1"/>
    </xf>
    <xf numFmtId="4" fontId="4" fillId="0" borderId="7" xfId="0" applyNumberFormat="1" applyFont="1" applyFill="1" applyBorder="1" applyAlignment="1" applyProtection="1">
      <alignment horizontal="center" vertical="center" wrapText="1"/>
    </xf>
    <xf numFmtId="4" fontId="4" fillId="0" borderId="7" xfId="67"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7" xfId="61" applyNumberFormat="1" applyFont="1" applyFill="1" applyBorder="1" applyAlignment="1">
      <alignment horizontal="center" vertical="center" wrapText="1"/>
    </xf>
    <xf numFmtId="0" fontId="4" fillId="0" borderId="7" xfId="47" applyNumberFormat="1" applyFont="1" applyFill="1" applyBorder="1" applyAlignment="1" applyProtection="1">
      <alignment horizontal="center" vertical="center" wrapText="1"/>
    </xf>
    <xf numFmtId="0" fontId="4" fillId="0" borderId="7" xfId="68" applyNumberFormat="1" applyFont="1" applyFill="1" applyBorder="1" applyAlignment="1" applyProtection="1">
      <alignment horizontal="center" vertical="center" wrapText="1"/>
    </xf>
    <xf numFmtId="0" fontId="4" fillId="0" borderId="7" xfId="67"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xf>
    <xf numFmtId="4" fontId="4" fillId="0" borderId="7" xfId="67" applyNumberFormat="1" applyFont="1" applyFill="1" applyBorder="1" applyAlignment="1" applyProtection="1">
      <alignment horizontal="center" vertical="center" wrapText="1"/>
    </xf>
    <xf numFmtId="0" fontId="14" fillId="0" borderId="10" xfId="57" applyFont="1" applyFill="1" applyBorder="1" applyAlignment="1">
      <alignment horizontal="center" vertical="center" wrapText="1"/>
    </xf>
    <xf numFmtId="0" fontId="4" fillId="0" borderId="7" xfId="69"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0" fillId="0" borderId="7" xfId="0" applyFont="1" applyFill="1" applyBorder="1" applyAlignment="1">
      <alignment vertical="center"/>
    </xf>
    <xf numFmtId="0" fontId="4" fillId="0" borderId="9" xfId="0" applyNumberFormat="1" applyFont="1" applyFill="1" applyBorder="1" applyAlignment="1">
      <alignment horizontal="center" vertical="center" wrapText="1"/>
    </xf>
    <xf numFmtId="0" fontId="4" fillId="0" borderId="8" xfId="57" applyNumberFormat="1" applyFont="1" applyFill="1" applyBorder="1" applyAlignment="1">
      <alignment horizontal="center" vertical="center" wrapText="1"/>
    </xf>
    <xf numFmtId="4" fontId="4" fillId="0" borderId="7" xfId="69" applyNumberFormat="1" applyFont="1" applyFill="1" applyBorder="1" applyAlignment="1">
      <alignment horizontal="center" vertical="center" wrapText="1"/>
    </xf>
    <xf numFmtId="178" fontId="4" fillId="0" borderId="7" xfId="0" applyNumberFormat="1" applyFont="1" applyFill="1" applyBorder="1" applyAlignment="1" applyProtection="1">
      <alignment horizontal="center" vertical="center" wrapText="1"/>
    </xf>
    <xf numFmtId="0" fontId="19" fillId="0" borderId="7"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4" fillId="0" borderId="8" xfId="0" applyNumberFormat="1" applyFont="1" applyFill="1" applyBorder="1" applyAlignment="1" applyProtection="1">
      <alignment horizontal="center" vertical="center" wrapText="1"/>
    </xf>
    <xf numFmtId="0" fontId="21" fillId="0" borderId="7" xfId="0" applyFont="1" applyFill="1" applyBorder="1" applyAlignment="1">
      <alignment horizontal="center" vertical="center" wrapText="1"/>
    </xf>
    <xf numFmtId="57" fontId="19" fillId="0" borderId="7" xfId="57" applyNumberFormat="1" applyFont="1" applyFill="1" applyBorder="1" applyAlignment="1">
      <alignment horizontal="center" vertical="center" wrapText="1"/>
    </xf>
    <xf numFmtId="0" fontId="0" fillId="0" borderId="7"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4" fillId="0" borderId="1" xfId="57" applyFont="1" applyFill="1" applyBorder="1" applyAlignment="1">
      <alignment horizontal="center" vertical="center" wrapText="1"/>
    </xf>
    <xf numFmtId="0" fontId="4" fillId="0" borderId="1" xfId="0" applyFont="1" applyFill="1" applyBorder="1" applyAlignment="1">
      <alignment horizontal="center" vertical="center" wrapText="1"/>
    </xf>
    <xf numFmtId="57" fontId="4" fillId="0" borderId="1" xfId="0" applyNumberFormat="1" applyFont="1" applyFill="1" applyBorder="1" applyAlignment="1">
      <alignment horizontal="center" vertical="center"/>
    </xf>
    <xf numFmtId="0" fontId="4" fillId="0" borderId="1" xfId="0" applyFont="1" applyFill="1" applyBorder="1" applyAlignment="1" applyProtection="1">
      <alignment horizontal="center" vertical="center" wrapText="1"/>
    </xf>
    <xf numFmtId="0" fontId="4" fillId="0" borderId="1" xfId="58" applyFont="1" applyFill="1" applyBorder="1" applyAlignment="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1" xfId="12" applyNumberFormat="1" applyFont="1" applyFill="1" applyBorder="1" applyAlignment="1" applyProtection="1">
      <alignment horizontal="center" vertical="center" wrapText="1" shrinkToFit="1"/>
    </xf>
    <xf numFmtId="57" fontId="4" fillId="0" borderId="1" xfId="0" applyNumberFormat="1" applyFont="1" applyFill="1" applyBorder="1" applyAlignment="1">
      <alignment horizontal="center" vertical="center" wrapText="1"/>
    </xf>
    <xf numFmtId="0" fontId="4" fillId="0" borderId="7" xfId="0" applyFont="1" applyFill="1" applyBorder="1" applyAlignment="1">
      <alignment vertical="center"/>
    </xf>
    <xf numFmtId="0" fontId="4" fillId="0" borderId="9"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1" xfId="0" applyFont="1" applyFill="1" applyBorder="1" applyAlignment="1">
      <alignment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NumberFormat="1" applyFont="1" applyFill="1" applyBorder="1" applyAlignment="1" applyProtection="1">
      <alignment horizontal="center" vertical="center"/>
    </xf>
    <xf numFmtId="178"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xf>
    <xf numFmtId="0" fontId="4" fillId="0" borderId="7" xfId="57" applyFont="1" applyFill="1" applyBorder="1" applyAlignment="1" applyProtection="1">
      <alignment horizontal="center" vertical="center" wrapText="1"/>
    </xf>
    <xf numFmtId="0" fontId="4" fillId="0" borderId="7" xfId="12" applyNumberFormat="1" applyFont="1" applyFill="1" applyBorder="1" applyAlignment="1">
      <alignment horizontal="center" vertical="center" wrapText="1" shrinkToFit="1"/>
      <protection locked="0"/>
    </xf>
    <xf numFmtId="0" fontId="4" fillId="0" borderId="7" xfId="57" applyNumberFormat="1" applyFont="1" applyFill="1" applyBorder="1" applyAlignment="1" applyProtection="1">
      <alignment horizontal="center" vertical="center" wrapText="1"/>
    </xf>
    <xf numFmtId="0" fontId="4" fillId="0" borderId="0" xfId="0" applyFont="1" applyFill="1" applyAlignment="1">
      <alignment horizontal="center" vertical="center"/>
    </xf>
    <xf numFmtId="0" fontId="5" fillId="0" borderId="0" xfId="0" applyFont="1" applyFill="1" applyBorder="1" applyAlignment="1">
      <alignment horizontal="center" vertical="center"/>
    </xf>
    <xf numFmtId="0" fontId="4" fillId="0" borderId="7" xfId="71" applyFont="1" applyFill="1" applyBorder="1" applyAlignment="1">
      <alignment horizontal="center" vertical="center" wrapText="1"/>
    </xf>
    <xf numFmtId="0" fontId="4" fillId="0" borderId="7" xfId="61" applyNumberFormat="1" applyFont="1" applyFill="1" applyBorder="1" applyAlignment="1">
      <alignment horizontal="center" vertical="center"/>
    </xf>
    <xf numFmtId="0" fontId="5" fillId="0" borderId="0" xfId="0" applyFont="1" applyFill="1" applyAlignment="1">
      <alignment horizontal="center" vertical="center" wrapText="1"/>
    </xf>
    <xf numFmtId="57" fontId="4" fillId="0" borderId="1" xfId="57" applyNumberFormat="1" applyFont="1" applyFill="1" applyBorder="1" applyAlignment="1">
      <alignment horizontal="center" vertical="center" wrapText="1"/>
    </xf>
    <xf numFmtId="0" fontId="4" fillId="0" borderId="7" xfId="66" applyNumberFormat="1" applyFont="1" applyFill="1" applyBorder="1" applyAlignment="1">
      <alignment horizontal="center" vertical="center" wrapText="1"/>
    </xf>
    <xf numFmtId="0" fontId="4" fillId="0" borderId="10" xfId="57" applyFont="1" applyFill="1" applyBorder="1" applyAlignment="1">
      <alignment horizontal="center" vertical="center" wrapText="1"/>
    </xf>
    <xf numFmtId="57" fontId="4" fillId="0" borderId="10" xfId="57" applyNumberFormat="1" applyFont="1" applyFill="1" applyBorder="1" applyAlignment="1">
      <alignment horizontal="center" vertical="center" wrapText="1"/>
    </xf>
    <xf numFmtId="0" fontId="4" fillId="0" borderId="7" xfId="68" applyFont="1" applyFill="1" applyBorder="1" applyAlignment="1">
      <alignment horizontal="center" vertical="center" wrapText="1"/>
    </xf>
    <xf numFmtId="0" fontId="4" fillId="0" borderId="7" xfId="72" applyFont="1" applyFill="1" applyBorder="1" applyAlignment="1">
      <alignment horizontal="center" vertical="center" wrapText="1"/>
    </xf>
    <xf numFmtId="0" fontId="2" fillId="0" borderId="7" xfId="57" applyFont="1" applyFill="1" applyBorder="1" applyAlignment="1">
      <alignment horizontal="center" vertical="center" wrapText="1"/>
    </xf>
    <xf numFmtId="0" fontId="2" fillId="0" borderId="7" xfId="57" applyFont="1" applyFill="1" applyBorder="1" applyAlignment="1">
      <alignment horizontal="center" vertical="center"/>
    </xf>
    <xf numFmtId="49" fontId="2" fillId="0" borderId="7" xfId="57" applyNumberFormat="1" applyFont="1" applyFill="1" applyBorder="1" applyAlignment="1">
      <alignment horizontal="center" vertical="center"/>
    </xf>
    <xf numFmtId="57" fontId="2" fillId="0" borderId="7" xfId="57" applyNumberFormat="1" applyFont="1" applyFill="1" applyBorder="1" applyAlignment="1">
      <alignment horizontal="center" vertical="center"/>
    </xf>
    <xf numFmtId="0" fontId="2" fillId="0" borderId="7" xfId="0" applyFont="1" applyFill="1" applyBorder="1" applyAlignment="1" applyProtection="1">
      <alignment horizontal="center" vertical="center" wrapText="1"/>
    </xf>
    <xf numFmtId="0" fontId="4" fillId="0" borderId="7" xfId="68" applyNumberFormat="1" applyFont="1" applyFill="1" applyBorder="1" applyAlignment="1">
      <alignment horizontal="center" vertical="center" wrapText="1"/>
    </xf>
    <xf numFmtId="0" fontId="4" fillId="0" borderId="7" xfId="72" applyNumberFormat="1" applyFont="1" applyFill="1" applyBorder="1" applyAlignment="1">
      <alignment horizontal="center" vertical="center" wrapText="1"/>
    </xf>
    <xf numFmtId="0" fontId="2" fillId="0" borderId="7" xfId="57" applyNumberFormat="1" applyFont="1" applyFill="1" applyBorder="1" applyAlignment="1">
      <alignment horizontal="center" vertical="center"/>
    </xf>
    <xf numFmtId="0" fontId="2" fillId="0" borderId="7" xfId="57"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7" xfId="0" applyFont="1" applyFill="1" applyBorder="1" applyAlignment="1">
      <alignment horizontal="center" vertical="center"/>
    </xf>
    <xf numFmtId="49" fontId="2" fillId="0" borderId="7" xfId="0"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57" fontId="2" fillId="0" borderId="7" xfId="0" applyNumberFormat="1" applyFont="1" applyFill="1" applyBorder="1" applyAlignment="1">
      <alignment horizontal="center" vertical="center" wrapText="1"/>
    </xf>
    <xf numFmtId="0" fontId="2" fillId="0" borderId="7" xfId="0" applyFont="1" applyFill="1" applyBorder="1" applyAlignment="1">
      <alignment horizontal="center" vertical="center" wrapText="1" shrinkToFit="1"/>
    </xf>
    <xf numFmtId="0" fontId="2" fillId="0" borderId="7" xfId="0" applyNumberFormat="1" applyFont="1" applyFill="1" applyBorder="1" applyAlignment="1" applyProtection="1">
      <alignment horizontal="center" vertical="center" wrapText="1"/>
    </xf>
    <xf numFmtId="0" fontId="2" fillId="0" borderId="1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center" vertical="center"/>
    </xf>
    <xf numFmtId="49" fontId="2" fillId="0" borderId="7" xfId="57" applyNumberFormat="1" applyFont="1" applyFill="1" applyBorder="1" applyAlignment="1">
      <alignment horizontal="center" vertical="center"/>
    </xf>
    <xf numFmtId="57" fontId="2" fillId="0" borderId="7" xfId="57" applyNumberFormat="1" applyFont="1" applyFill="1" applyBorder="1" applyAlignment="1">
      <alignment horizontal="center" vertical="center"/>
    </xf>
    <xf numFmtId="0" fontId="2" fillId="0" borderId="7" xfId="0" applyFont="1" applyFill="1" applyBorder="1" applyAlignment="1" applyProtection="1">
      <alignment horizontal="center" vertical="center" wrapText="1"/>
    </xf>
    <xf numFmtId="0" fontId="4" fillId="0" borderId="7" xfId="53" applyFont="1" applyFill="1" applyBorder="1" applyAlignment="1">
      <alignment horizontal="center" vertical="center" wrapText="1"/>
    </xf>
    <xf numFmtId="180" fontId="4" fillId="0" borderId="7" xfId="0" applyNumberFormat="1" applyFont="1" applyFill="1" applyBorder="1" applyAlignment="1" applyProtection="1">
      <alignment horizontal="center" vertical="center" wrapText="1" shrinkToFit="1"/>
    </xf>
    <xf numFmtId="0" fontId="4" fillId="0" borderId="7" xfId="41" applyFont="1" applyFill="1" applyBorder="1" applyAlignment="1" applyProtection="1">
      <alignment horizontal="center" vertical="center" wrapText="1"/>
    </xf>
    <xf numFmtId="0" fontId="4" fillId="0" borderId="7" xfId="68" applyFont="1" applyFill="1" applyBorder="1" applyAlignment="1" applyProtection="1">
      <alignment horizontal="center" vertical="center" wrapText="1"/>
    </xf>
    <xf numFmtId="178" fontId="2" fillId="0" borderId="7" xfId="0" applyNumberFormat="1" applyFont="1" applyFill="1" applyBorder="1" applyAlignment="1" applyProtection="1">
      <alignment horizontal="center" vertical="center" wrapText="1"/>
    </xf>
    <xf numFmtId="0" fontId="5" fillId="0" borderId="7" xfId="0" applyFont="1" applyFill="1" applyBorder="1" applyAlignment="1">
      <alignment horizontal="center" vertical="center" wrapText="1"/>
    </xf>
    <xf numFmtId="178" fontId="2" fillId="0" borderId="7" xfId="0" applyNumberFormat="1" applyFont="1" applyFill="1" applyBorder="1" applyAlignment="1" applyProtection="1">
      <alignment horizontal="center" vertical="center" wrapText="1"/>
    </xf>
    <xf numFmtId="0" fontId="9" fillId="0" borderId="7"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4" fillId="0" borderId="7" xfId="0" applyFont="1" applyFill="1" applyBorder="1" applyAlignment="1" applyProtection="1">
      <alignment horizontal="center" vertical="center" wrapText="1"/>
    </xf>
    <xf numFmtId="178" fontId="4" fillId="0" borderId="7" xfId="0" applyNumberFormat="1" applyFont="1" applyFill="1" applyBorder="1" applyAlignment="1" applyProtection="1">
      <alignment horizontal="center" vertical="center"/>
    </xf>
    <xf numFmtId="179" fontId="4" fillId="0" borderId="7" xfId="57" applyNumberFormat="1" applyFont="1" applyFill="1" applyBorder="1" applyAlignment="1">
      <alignment horizontal="center" vertical="center" wrapText="1"/>
    </xf>
    <xf numFmtId="178" fontId="4" fillId="0" borderId="7" xfId="0" applyNumberFormat="1" applyFont="1" applyFill="1" applyBorder="1" applyAlignment="1" applyProtection="1">
      <alignment horizontal="center" vertical="center" wrapText="1" shrinkToFit="1"/>
    </xf>
    <xf numFmtId="0" fontId="13" fillId="0" borderId="7" xfId="0" applyFont="1" applyFill="1" applyBorder="1" applyAlignment="1">
      <alignment horizontal="center" vertical="center" wrapText="1"/>
    </xf>
    <xf numFmtId="0" fontId="4" fillId="0" borderId="7" xfId="57" applyFont="1" applyFill="1" applyBorder="1" applyAlignment="1">
      <alignment horizontal="center" vertical="center" wrapText="1"/>
    </xf>
    <xf numFmtId="0" fontId="4" fillId="0" borderId="7" xfId="60" applyFont="1" applyFill="1" applyBorder="1" applyAlignment="1" applyProtection="1">
      <alignment horizontal="center" vertical="center" wrapText="1"/>
    </xf>
    <xf numFmtId="176" fontId="4" fillId="0" borderId="7" xfId="0" applyNumberFormat="1" applyFont="1" applyFill="1" applyBorder="1" applyAlignment="1" applyProtection="1">
      <alignment horizontal="center" vertical="center" wrapText="1" shrinkToFit="1"/>
    </xf>
    <xf numFmtId="0" fontId="4" fillId="0" borderId="7" xfId="66" applyFont="1" applyFill="1" applyBorder="1" applyAlignment="1">
      <alignment horizontal="center" vertical="center" wrapText="1"/>
    </xf>
    <xf numFmtId="57" fontId="4" fillId="0" borderId="7" xfId="71" applyNumberFormat="1" applyFont="1" applyFill="1" applyBorder="1" applyAlignment="1">
      <alignment horizontal="center" vertical="center" wrapText="1"/>
    </xf>
    <xf numFmtId="57" fontId="4" fillId="0" borderId="7" xfId="57" applyNumberFormat="1" applyFont="1" applyFill="1" applyBorder="1" applyAlignment="1" applyProtection="1">
      <alignment horizontal="center" vertical="center" wrapText="1"/>
    </xf>
    <xf numFmtId="58" fontId="4" fillId="0" borderId="7" xfId="0" applyNumberFormat="1" applyFont="1" applyFill="1" applyBorder="1" applyAlignment="1">
      <alignment horizontal="center" vertical="center" wrapText="1"/>
    </xf>
    <xf numFmtId="0" fontId="4" fillId="0" borderId="7" xfId="63" applyFont="1" applyFill="1" applyBorder="1" applyAlignment="1">
      <alignment horizontal="center" vertical="center" wrapText="1" shrinkToFit="1"/>
    </xf>
    <xf numFmtId="178" fontId="4" fillId="0" borderId="7" xfId="68" applyNumberFormat="1" applyFont="1" applyFill="1" applyBorder="1" applyAlignment="1" applyProtection="1">
      <alignment horizontal="center" vertical="center" wrapText="1"/>
    </xf>
    <xf numFmtId="178" fontId="4" fillId="0" borderId="7" xfId="41" applyNumberFormat="1" applyFont="1" applyFill="1" applyBorder="1" applyAlignment="1" applyProtection="1">
      <alignment horizontal="center" vertical="center" wrapText="1"/>
    </xf>
    <xf numFmtId="178" fontId="4" fillId="0" borderId="7" xfId="0" applyNumberFormat="1" applyFont="1" applyFill="1" applyBorder="1" applyAlignment="1">
      <alignment horizontal="center" vertical="center"/>
    </xf>
    <xf numFmtId="0" fontId="4" fillId="0" borderId="10" xfId="57" applyNumberFormat="1" applyFont="1" applyFill="1" applyBorder="1" applyAlignment="1">
      <alignment horizontal="center" vertical="center" wrapText="1"/>
    </xf>
    <xf numFmtId="0" fontId="10" fillId="0" borderId="7" xfId="60" applyFont="1" applyFill="1" applyBorder="1" applyAlignment="1" applyProtection="1">
      <alignment horizontal="center" vertical="center" wrapText="1"/>
    </xf>
    <xf numFmtId="0" fontId="0" fillId="0" borderId="7" xfId="0" applyFont="1" applyFill="1" applyBorder="1" applyAlignment="1">
      <alignment horizontal="center" vertical="center"/>
    </xf>
    <xf numFmtId="0" fontId="4" fillId="0" borderId="7" xfId="0" applyNumberFormat="1" applyFont="1" applyFill="1" applyBorder="1" applyAlignment="1" applyProtection="1">
      <alignment horizontal="center" vertical="center" wrapText="1"/>
      <protection locked="0"/>
    </xf>
    <xf numFmtId="179" fontId="4" fillId="0" borderId="7" xfId="57" applyNumberFormat="1" applyFont="1" applyFill="1" applyBorder="1" applyAlignment="1" applyProtection="1">
      <alignment horizontal="center" vertical="center" wrapText="1"/>
    </xf>
    <xf numFmtId="0" fontId="4" fillId="0" borderId="7" xfId="71" applyNumberFormat="1" applyFont="1" applyFill="1" applyBorder="1" applyAlignment="1">
      <alignment horizontal="center" vertical="center" wrapText="1"/>
    </xf>
    <xf numFmtId="179" fontId="4" fillId="0" borderId="7" xfId="0" applyNumberFormat="1" applyFont="1" applyFill="1" applyBorder="1" applyAlignment="1" applyProtection="1">
      <alignment horizontal="center" vertical="center" wrapText="1"/>
    </xf>
    <xf numFmtId="176" fontId="4" fillId="0" borderId="7" xfId="41" applyNumberFormat="1" applyFont="1" applyFill="1" applyBorder="1" applyAlignment="1" applyProtection="1">
      <alignment horizontal="center" vertical="center" wrapText="1"/>
    </xf>
    <xf numFmtId="179" fontId="4" fillId="0" borderId="7" xfId="60" applyNumberFormat="1" applyFont="1" applyFill="1" applyBorder="1" applyAlignment="1" applyProtection="1">
      <alignment horizontal="center" vertical="center" wrapText="1"/>
    </xf>
    <xf numFmtId="0" fontId="4" fillId="0" borderId="7" xfId="15" applyNumberFormat="1" applyFont="1" applyFill="1" applyBorder="1" applyAlignment="1" applyProtection="1">
      <alignment horizontal="center" vertical="center" wrapText="1"/>
    </xf>
    <xf numFmtId="178" fontId="4" fillId="0" borderId="7" xfId="15" applyNumberFormat="1" applyFont="1" applyFill="1" applyBorder="1" applyAlignment="1" applyProtection="1">
      <alignment horizontal="center" vertical="center" wrapText="1"/>
    </xf>
    <xf numFmtId="0" fontId="4" fillId="0" borderId="7" xfId="66" applyNumberFormat="1" applyFont="1" applyFill="1" applyBorder="1" applyAlignment="1" applyProtection="1">
      <alignment horizontal="center" vertical="center" wrapText="1"/>
    </xf>
    <xf numFmtId="0" fontId="4" fillId="0" borderId="7" xfId="47" applyFont="1" applyFill="1" applyBorder="1" applyAlignment="1" applyProtection="1">
      <alignment horizontal="center" vertical="center" wrapText="1"/>
    </xf>
    <xf numFmtId="0" fontId="4" fillId="0" borderId="7" xfId="68" applyFont="1" applyFill="1" applyBorder="1" applyAlignment="1" applyProtection="1">
      <alignment horizontal="center" vertical="center"/>
    </xf>
    <xf numFmtId="0" fontId="14" fillId="0" borderId="9" xfId="57" applyFont="1" applyFill="1" applyBorder="1" applyAlignment="1">
      <alignment horizontal="center" vertical="center" wrapText="1"/>
    </xf>
    <xf numFmtId="57" fontId="14" fillId="0" borderId="9" xfId="57" applyNumberFormat="1" applyFont="1" applyFill="1" applyBorder="1" applyAlignment="1">
      <alignment horizontal="center" vertical="center" wrapText="1"/>
    </xf>
    <xf numFmtId="57" fontId="14" fillId="0" borderId="7" xfId="57" applyNumberFormat="1" applyFont="1" applyFill="1" applyBorder="1" applyAlignment="1">
      <alignment horizontal="center" vertical="center" wrapText="1"/>
    </xf>
    <xf numFmtId="0" fontId="9" fillId="0" borderId="7" xfId="0" applyFont="1" applyFill="1" applyBorder="1" applyAlignment="1">
      <alignment horizontal="center" vertical="center"/>
    </xf>
    <xf numFmtId="0" fontId="23" fillId="0" borderId="7" xfId="57" applyFont="1" applyFill="1" applyBorder="1" applyAlignment="1">
      <alignment horizontal="center" vertical="center" wrapText="1"/>
    </xf>
    <xf numFmtId="49" fontId="14" fillId="0" borderId="9" xfId="57" applyNumberFormat="1" applyFont="1" applyFill="1" applyBorder="1" applyAlignment="1">
      <alignment horizontal="center" vertical="center" wrapText="1"/>
    </xf>
    <xf numFmtId="49" fontId="14" fillId="0" borderId="7" xfId="57" applyNumberFormat="1" applyFont="1" applyFill="1" applyBorder="1" applyAlignment="1">
      <alignment horizontal="center" vertical="center" wrapText="1"/>
    </xf>
    <xf numFmtId="0" fontId="14" fillId="0" borderId="9" xfId="57" applyNumberFormat="1" applyFont="1" applyFill="1" applyBorder="1" applyAlignment="1">
      <alignment horizontal="center" vertical="center" wrapText="1"/>
    </xf>
  </cellXfs>
  <cellStyles count="7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常规 2 2 3" xfId="39"/>
    <cellStyle name="20% - 强调文字颜色 2" xfId="40" builtinId="34"/>
    <cellStyle name="常规_副本张家界市２００７年度第三批人饮(二次申报)" xfId="41"/>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常规 17 2" xfId="47"/>
    <cellStyle name="强调文字颜色 5" xfId="48" builtinId="45"/>
    <cellStyle name="常规 2 2" xfId="49"/>
    <cellStyle name="40% - 强调文字颜色 5" xfId="50" builtinId="47"/>
    <cellStyle name="60% - 强调文字颜色 5" xfId="51" builtinId="48"/>
    <cellStyle name="强调文字颜色 6" xfId="52" builtinId="49"/>
    <cellStyle name="常规 2 3" xfId="53"/>
    <cellStyle name="常规 10" xfId="54"/>
    <cellStyle name="40% - 强调文字颜色 6" xfId="55" builtinId="51"/>
    <cellStyle name="60% - 强调文字颜色 6" xfId="56" builtinId="52"/>
    <cellStyle name="常规_Sheet1" xfId="57"/>
    <cellStyle name="常规 2" xfId="58"/>
    <cellStyle name="常规_Sheet1_1" xfId="59"/>
    <cellStyle name="常规_Sheet1 2 2" xfId="60"/>
    <cellStyle name="常规 17" xfId="61"/>
    <cellStyle name="常规 4" xfId="62"/>
    <cellStyle name="常规 15" xfId="63"/>
    <cellStyle name="常规 3 2" xfId="64"/>
    <cellStyle name="常规_Sheet1 3" xfId="65"/>
    <cellStyle name="常规 11 2" xfId="66"/>
    <cellStyle name="常规 14" xfId="67"/>
    <cellStyle name="常规 3" xfId="68"/>
    <cellStyle name="常规 17 4" xfId="69"/>
    <cellStyle name="常规_Sheet1 3 2" xfId="70"/>
    <cellStyle name="常规 11" xfId="71"/>
    <cellStyle name="常规 4 2" xfId="72"/>
  </cellStyles>
  <dxfs count="1">
    <dxf>
      <font>
        <color indexed="9"/>
      </font>
    </dxf>
  </dxfs>
  <tableStyles count="0" defaultTableStyle="TableStyleMedium2" defaultPivotStyle="PivotStyleLight16"/>
  <colors>
    <mruColors>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B2000"/>
  <sheetViews>
    <sheetView tabSelected="1" workbookViewId="0">
      <selection activeCell="A6" sqref="A6:W1991"/>
    </sheetView>
  </sheetViews>
  <sheetFormatPr defaultColWidth="9" defaultRowHeight="14.25"/>
  <cols>
    <col min="1" max="1" width="5.75" style="4" customWidth="1"/>
    <col min="2" max="2" width="16.5" style="4" customWidth="1"/>
    <col min="3" max="3" width="6" style="4" customWidth="1"/>
    <col min="4" max="4" width="5.125" style="4" customWidth="1"/>
    <col min="5" max="5" width="8.5" style="4" customWidth="1"/>
    <col min="6" max="6" width="9.75" style="4" customWidth="1"/>
    <col min="7" max="7" width="10" style="4" customWidth="1"/>
    <col min="8" max="8" width="6.5" style="4" customWidth="1"/>
    <col min="9" max="9" width="26.5" style="4" customWidth="1"/>
    <col min="10" max="10" width="7.5" style="4" customWidth="1"/>
    <col min="11" max="11" width="6.375" style="4" customWidth="1"/>
    <col min="12" max="12" width="7.25" style="4" customWidth="1"/>
    <col min="13" max="13" width="8.125" style="4" customWidth="1"/>
    <col min="14" max="14" width="6.375" style="4" customWidth="1"/>
    <col min="15" max="17" width="5.375" style="4" customWidth="1"/>
    <col min="18" max="18" width="5.5" style="4" customWidth="1"/>
    <col min="19" max="19" width="6.75" style="4" customWidth="1"/>
    <col min="20" max="20" width="7.375" style="4" customWidth="1"/>
    <col min="21" max="21" width="22.5" style="4" customWidth="1"/>
    <col min="22" max="22" width="8.875" style="4" customWidth="1"/>
    <col min="23" max="23" width="7.25" style="4" customWidth="1"/>
    <col min="24" max="16384" width="9" style="4"/>
  </cols>
  <sheetData>
    <row r="1" s="1" customFormat="1" ht="30" customHeight="1" spans="1:23">
      <c r="A1" s="19" t="s">
        <v>0</v>
      </c>
      <c r="B1" s="19"/>
      <c r="C1" s="19"/>
      <c r="D1" s="19"/>
      <c r="E1" s="19"/>
      <c r="F1" s="19"/>
      <c r="G1" s="19"/>
      <c r="H1" s="19"/>
      <c r="I1" s="19"/>
      <c r="J1" s="19"/>
      <c r="K1" s="19"/>
      <c r="L1" s="19"/>
      <c r="M1" s="19"/>
      <c r="N1" s="19"/>
      <c r="O1" s="19"/>
      <c r="P1" s="19"/>
      <c r="Q1" s="19"/>
      <c r="R1" s="19"/>
      <c r="S1" s="19"/>
      <c r="T1" s="19"/>
      <c r="U1" s="19"/>
      <c r="V1" s="19"/>
      <c r="W1" s="19"/>
    </row>
    <row r="2" s="2" customFormat="1" ht="30" customHeight="1" spans="1:23">
      <c r="A2" s="20" t="s">
        <v>1</v>
      </c>
      <c r="B2" s="20"/>
      <c r="C2" s="20"/>
      <c r="D2" s="20"/>
      <c r="E2" s="20"/>
      <c r="F2" s="20"/>
      <c r="G2" s="20"/>
      <c r="H2" s="20"/>
      <c r="I2" s="20"/>
      <c r="J2" s="20"/>
      <c r="K2" s="20"/>
      <c r="L2" s="20"/>
      <c r="M2" s="20"/>
      <c r="N2" s="20"/>
      <c r="O2" s="20"/>
      <c r="P2" s="20"/>
      <c r="Q2" s="20"/>
      <c r="R2" s="20"/>
      <c r="S2" s="20"/>
      <c r="T2" s="20"/>
      <c r="U2" s="20"/>
      <c r="V2" s="20"/>
      <c r="W2" s="20"/>
    </row>
    <row r="3" s="1" customFormat="1" ht="20.25" customHeight="1" spans="1:23">
      <c r="A3" s="21" t="s">
        <v>2</v>
      </c>
      <c r="B3" s="21" t="s">
        <v>3</v>
      </c>
      <c r="C3" s="21" t="s">
        <v>4</v>
      </c>
      <c r="D3" s="21" t="s">
        <v>5</v>
      </c>
      <c r="E3" s="21" t="s">
        <v>6</v>
      </c>
      <c r="F3" s="22" t="s">
        <v>7</v>
      </c>
      <c r="G3" s="23"/>
      <c r="H3" s="21" t="s">
        <v>8</v>
      </c>
      <c r="I3" s="21" t="s">
        <v>9</v>
      </c>
      <c r="J3" s="43" t="s">
        <v>10</v>
      </c>
      <c r="K3" s="43"/>
      <c r="L3" s="43"/>
      <c r="M3" s="43"/>
      <c r="N3" s="43"/>
      <c r="O3" s="43" t="s">
        <v>11</v>
      </c>
      <c r="P3" s="43"/>
      <c r="Q3" s="43"/>
      <c r="R3" s="43"/>
      <c r="S3" s="43"/>
      <c r="T3" s="43"/>
      <c r="U3" s="21" t="s">
        <v>12</v>
      </c>
      <c r="V3" s="21" t="s">
        <v>13</v>
      </c>
      <c r="W3" s="21" t="s">
        <v>14</v>
      </c>
    </row>
    <row r="4" s="1" customFormat="1" ht="18" customHeight="1" spans="1:23">
      <c r="A4" s="24"/>
      <c r="B4" s="24"/>
      <c r="C4" s="24"/>
      <c r="D4" s="24"/>
      <c r="E4" s="24"/>
      <c r="F4" s="25"/>
      <c r="G4" s="26"/>
      <c r="H4" s="24"/>
      <c r="I4" s="24"/>
      <c r="J4" s="21" t="s">
        <v>15</v>
      </c>
      <c r="K4" s="43" t="s">
        <v>16</v>
      </c>
      <c r="L4" s="43"/>
      <c r="M4" s="43"/>
      <c r="N4" s="43"/>
      <c r="O4" s="21" t="s">
        <v>17</v>
      </c>
      <c r="P4" s="21" t="s">
        <v>18</v>
      </c>
      <c r="Q4" s="21" t="s">
        <v>19</v>
      </c>
      <c r="R4" s="43" t="s">
        <v>16</v>
      </c>
      <c r="S4" s="43"/>
      <c r="T4" s="43"/>
      <c r="U4" s="24"/>
      <c r="V4" s="24"/>
      <c r="W4" s="24"/>
    </row>
    <row r="5" s="1" customFormat="1" ht="63" spans="1:23">
      <c r="A5" s="24"/>
      <c r="B5" s="24"/>
      <c r="C5" s="24"/>
      <c r="D5" s="24"/>
      <c r="E5" s="24"/>
      <c r="F5" s="21" t="s">
        <v>20</v>
      </c>
      <c r="G5" s="21" t="s">
        <v>21</v>
      </c>
      <c r="H5" s="24"/>
      <c r="I5" s="32"/>
      <c r="J5" s="32"/>
      <c r="K5" s="43" t="s">
        <v>22</v>
      </c>
      <c r="L5" s="43" t="s">
        <v>23</v>
      </c>
      <c r="M5" s="43" t="s">
        <v>24</v>
      </c>
      <c r="N5" s="43" t="s">
        <v>25</v>
      </c>
      <c r="O5" s="32"/>
      <c r="P5" s="32"/>
      <c r="Q5" s="32"/>
      <c r="R5" s="43" t="s">
        <v>26</v>
      </c>
      <c r="S5" s="55" t="s">
        <v>27</v>
      </c>
      <c r="T5" s="55" t="s">
        <v>28</v>
      </c>
      <c r="U5" s="32"/>
      <c r="V5" s="32"/>
      <c r="W5" s="32"/>
    </row>
    <row r="6" s="3" customFormat="1" ht="24" customHeight="1" spans="1:23">
      <c r="A6" s="27"/>
      <c r="B6" s="27"/>
      <c r="C6" s="27"/>
      <c r="D6" s="27"/>
      <c r="E6" s="27"/>
      <c r="F6" s="28" t="s">
        <v>29</v>
      </c>
      <c r="G6" s="29"/>
      <c r="H6" s="30"/>
      <c r="I6" s="31">
        <f t="shared" ref="I6:N6" si="0">I7+I8+I9</f>
        <v>1982</v>
      </c>
      <c r="J6" s="44">
        <f t="shared" si="0"/>
        <v>179562.8675</v>
      </c>
      <c r="K6" s="44">
        <f t="shared" si="0"/>
        <v>27005.99</v>
      </c>
      <c r="L6" s="44">
        <f t="shared" si="0"/>
        <v>128227.7129</v>
      </c>
      <c r="M6" s="44">
        <f t="shared" si="0"/>
        <v>23141.7646</v>
      </c>
      <c r="N6" s="44">
        <f t="shared" si="0"/>
        <v>1187.4</v>
      </c>
      <c r="O6" s="45"/>
      <c r="P6" s="45"/>
      <c r="Q6" s="45"/>
      <c r="R6" s="47"/>
      <c r="S6" s="56"/>
      <c r="T6" s="56"/>
      <c r="U6" s="45"/>
      <c r="V6" s="45"/>
      <c r="W6" s="45"/>
    </row>
    <row r="7" s="3" customFormat="1" ht="24" customHeight="1" spans="1:23">
      <c r="A7" s="27"/>
      <c r="B7" s="27"/>
      <c r="C7" s="27"/>
      <c r="D7" s="27"/>
      <c r="E7" s="27"/>
      <c r="F7" s="28" t="s">
        <v>30</v>
      </c>
      <c r="G7" s="29"/>
      <c r="H7" s="31"/>
      <c r="I7" s="31">
        <v>246</v>
      </c>
      <c r="J7" s="46">
        <f>K7+L7+M7+N7</f>
        <v>36851.9805</v>
      </c>
      <c r="K7" s="47">
        <v>22903.69</v>
      </c>
      <c r="L7" s="47">
        <v>12489.8905</v>
      </c>
      <c r="M7" s="47">
        <v>303</v>
      </c>
      <c r="N7" s="47">
        <v>1155.4</v>
      </c>
      <c r="O7" s="45"/>
      <c r="P7" s="45"/>
      <c r="Q7" s="45"/>
      <c r="R7" s="47"/>
      <c r="S7" s="56"/>
      <c r="T7" s="56"/>
      <c r="U7" s="45"/>
      <c r="V7" s="45"/>
      <c r="W7" s="45"/>
    </row>
    <row r="8" s="3" customFormat="1" ht="24" customHeight="1" spans="1:23">
      <c r="A8" s="27"/>
      <c r="B8" s="27"/>
      <c r="C8" s="27"/>
      <c r="D8" s="27"/>
      <c r="E8" s="27"/>
      <c r="F8" s="28" t="s">
        <v>31</v>
      </c>
      <c r="G8" s="29"/>
      <c r="H8" s="31"/>
      <c r="I8" s="31">
        <v>1720</v>
      </c>
      <c r="J8" s="46">
        <f>K8+L8+M8+N8</f>
        <v>136163.1124</v>
      </c>
      <c r="K8" s="47">
        <v>4102.3</v>
      </c>
      <c r="L8" s="47">
        <v>112313.8124</v>
      </c>
      <c r="M8" s="47">
        <v>19715</v>
      </c>
      <c r="N8" s="47">
        <v>32</v>
      </c>
      <c r="O8" s="45"/>
      <c r="P8" s="45"/>
      <c r="Q8" s="45"/>
      <c r="R8" s="47"/>
      <c r="S8" s="56"/>
      <c r="T8" s="56"/>
      <c r="U8" s="45"/>
      <c r="V8" s="45"/>
      <c r="W8" s="45"/>
    </row>
    <row r="9" s="3" customFormat="1" ht="24" customHeight="1" spans="1:23">
      <c r="A9" s="27"/>
      <c r="B9" s="27"/>
      <c r="C9" s="27"/>
      <c r="D9" s="27"/>
      <c r="E9" s="27"/>
      <c r="F9" s="28" t="s">
        <v>32</v>
      </c>
      <c r="G9" s="29"/>
      <c r="H9" s="31"/>
      <c r="I9" s="31">
        <v>16</v>
      </c>
      <c r="J9" s="46">
        <f>K9+L9+M9+N9</f>
        <v>6547.7746</v>
      </c>
      <c r="K9" s="47"/>
      <c r="L9" s="47">
        <v>3424.01</v>
      </c>
      <c r="M9" s="47">
        <v>3123.7646</v>
      </c>
      <c r="N9" s="47"/>
      <c r="O9" s="45"/>
      <c r="P9" s="45"/>
      <c r="Q9" s="45"/>
      <c r="R9" s="47"/>
      <c r="S9" s="56"/>
      <c r="T9" s="56"/>
      <c r="U9" s="45"/>
      <c r="V9" s="45"/>
      <c r="W9" s="45"/>
    </row>
    <row r="10" s="4" customFormat="1" ht="24" spans="1:23">
      <c r="A10" s="32">
        <v>1</v>
      </c>
      <c r="B10" s="33" t="s">
        <v>33</v>
      </c>
      <c r="C10" s="33" t="s">
        <v>31</v>
      </c>
      <c r="D10" s="33" t="s">
        <v>34</v>
      </c>
      <c r="E10" s="33" t="s">
        <v>35</v>
      </c>
      <c r="F10" s="34">
        <v>44440</v>
      </c>
      <c r="G10" s="34">
        <v>44531</v>
      </c>
      <c r="H10" s="35" t="s">
        <v>36</v>
      </c>
      <c r="I10" s="33" t="s">
        <v>37</v>
      </c>
      <c r="J10" s="48">
        <v>30</v>
      </c>
      <c r="K10" s="48"/>
      <c r="L10" s="48">
        <v>30</v>
      </c>
      <c r="M10" s="48"/>
      <c r="N10" s="48"/>
      <c r="O10" s="48">
        <v>1</v>
      </c>
      <c r="P10" s="48"/>
      <c r="Q10" s="48"/>
      <c r="R10" s="48"/>
      <c r="S10" s="33">
        <v>13</v>
      </c>
      <c r="T10" s="33">
        <v>46</v>
      </c>
      <c r="U10" s="33" t="s">
        <v>38</v>
      </c>
      <c r="V10" s="37" t="s">
        <v>39</v>
      </c>
      <c r="W10" s="57" t="s">
        <v>40</v>
      </c>
    </row>
    <row r="11" s="1" customFormat="1" ht="24" spans="1:23">
      <c r="A11" s="32">
        <v>2</v>
      </c>
      <c r="B11" s="32" t="s">
        <v>41</v>
      </c>
      <c r="C11" s="32" t="s">
        <v>31</v>
      </c>
      <c r="D11" s="32" t="s">
        <v>34</v>
      </c>
      <c r="E11" s="32" t="s">
        <v>42</v>
      </c>
      <c r="F11" s="36">
        <v>44501</v>
      </c>
      <c r="G11" s="36">
        <v>44531</v>
      </c>
      <c r="H11" s="33" t="s">
        <v>36</v>
      </c>
      <c r="I11" s="32" t="s">
        <v>43</v>
      </c>
      <c r="J11" s="32">
        <v>20</v>
      </c>
      <c r="K11" s="43"/>
      <c r="L11" s="43">
        <v>20</v>
      </c>
      <c r="M11" s="43"/>
      <c r="N11" s="43"/>
      <c r="O11" s="32">
        <v>1</v>
      </c>
      <c r="P11" s="32"/>
      <c r="Q11" s="32"/>
      <c r="R11" s="43"/>
      <c r="S11" s="43">
        <v>69</v>
      </c>
      <c r="T11" s="43">
        <v>240</v>
      </c>
      <c r="U11" s="32" t="s">
        <v>44</v>
      </c>
      <c r="V11" s="32" t="s">
        <v>39</v>
      </c>
      <c r="W11" s="32" t="s">
        <v>40</v>
      </c>
    </row>
    <row r="12" s="1" customFormat="1" ht="36" spans="1:23">
      <c r="A12" s="32">
        <v>3</v>
      </c>
      <c r="B12" s="33" t="s">
        <v>45</v>
      </c>
      <c r="C12" s="32" t="s">
        <v>31</v>
      </c>
      <c r="D12" s="32" t="s">
        <v>34</v>
      </c>
      <c r="E12" s="32" t="s">
        <v>46</v>
      </c>
      <c r="F12" s="36">
        <v>44501</v>
      </c>
      <c r="G12" s="36">
        <v>44531</v>
      </c>
      <c r="H12" s="33" t="s">
        <v>36</v>
      </c>
      <c r="I12" s="32" t="s">
        <v>47</v>
      </c>
      <c r="J12" s="32">
        <v>5</v>
      </c>
      <c r="K12" s="43"/>
      <c r="L12" s="43">
        <v>5</v>
      </c>
      <c r="M12" s="43"/>
      <c r="N12" s="43"/>
      <c r="O12" s="32">
        <v>1</v>
      </c>
      <c r="P12" s="32"/>
      <c r="Q12" s="32"/>
      <c r="R12" s="58">
        <v>1</v>
      </c>
      <c r="S12" s="33">
        <v>45</v>
      </c>
      <c r="T12" s="33">
        <v>192</v>
      </c>
      <c r="U12" s="32" t="s">
        <v>48</v>
      </c>
      <c r="V12" s="32" t="s">
        <v>39</v>
      </c>
      <c r="W12" s="32" t="s">
        <v>49</v>
      </c>
    </row>
    <row r="13" s="1" customFormat="1" ht="36" spans="1:23">
      <c r="A13" s="32">
        <v>4</v>
      </c>
      <c r="B13" s="33" t="s">
        <v>50</v>
      </c>
      <c r="C13" s="33" t="s">
        <v>31</v>
      </c>
      <c r="D13" s="37" t="s">
        <v>34</v>
      </c>
      <c r="E13" s="33" t="s">
        <v>51</v>
      </c>
      <c r="F13" s="38">
        <v>44256</v>
      </c>
      <c r="G13" s="38">
        <v>44531</v>
      </c>
      <c r="H13" s="33" t="s">
        <v>36</v>
      </c>
      <c r="I13" s="33" t="s">
        <v>52</v>
      </c>
      <c r="J13" s="49">
        <v>19.8</v>
      </c>
      <c r="K13" s="49"/>
      <c r="L13" s="49">
        <v>19.8</v>
      </c>
      <c r="M13" s="48"/>
      <c r="N13" s="48"/>
      <c r="O13" s="48">
        <v>1</v>
      </c>
      <c r="P13" s="48"/>
      <c r="Q13" s="48"/>
      <c r="R13" s="48"/>
      <c r="S13" s="33">
        <v>16</v>
      </c>
      <c r="T13" s="33">
        <v>80</v>
      </c>
      <c r="U13" s="33" t="s">
        <v>53</v>
      </c>
      <c r="V13" s="37" t="s">
        <v>39</v>
      </c>
      <c r="W13" s="57" t="s">
        <v>54</v>
      </c>
    </row>
    <row r="14" s="1" customFormat="1" ht="25" customHeight="1" spans="1:23">
      <c r="A14" s="32">
        <v>5</v>
      </c>
      <c r="B14" s="33" t="s">
        <v>55</v>
      </c>
      <c r="C14" s="33" t="s">
        <v>31</v>
      </c>
      <c r="D14" s="33" t="s">
        <v>34</v>
      </c>
      <c r="E14" s="33" t="s">
        <v>56</v>
      </c>
      <c r="F14" s="38">
        <v>44256</v>
      </c>
      <c r="G14" s="38">
        <v>44531</v>
      </c>
      <c r="H14" s="33" t="s">
        <v>36</v>
      </c>
      <c r="I14" s="33" t="s">
        <v>57</v>
      </c>
      <c r="J14" s="49">
        <v>20</v>
      </c>
      <c r="K14" s="49"/>
      <c r="L14" s="49">
        <v>20</v>
      </c>
      <c r="M14" s="48"/>
      <c r="N14" s="48"/>
      <c r="O14" s="48">
        <v>1</v>
      </c>
      <c r="P14" s="48"/>
      <c r="Q14" s="48"/>
      <c r="R14" s="58">
        <v>1</v>
      </c>
      <c r="S14" s="33">
        <v>16</v>
      </c>
      <c r="T14" s="33">
        <v>69</v>
      </c>
      <c r="U14" s="33" t="s">
        <v>58</v>
      </c>
      <c r="V14" s="37" t="s">
        <v>39</v>
      </c>
      <c r="W14" s="57" t="s">
        <v>54</v>
      </c>
    </row>
    <row r="15" s="1" customFormat="1" ht="25" customHeight="1" spans="1:23">
      <c r="A15" s="32">
        <v>6</v>
      </c>
      <c r="B15" s="33" t="s">
        <v>59</v>
      </c>
      <c r="C15" s="33" t="s">
        <v>31</v>
      </c>
      <c r="D15" s="33" t="s">
        <v>34</v>
      </c>
      <c r="E15" s="33" t="s">
        <v>60</v>
      </c>
      <c r="F15" s="38">
        <v>44256</v>
      </c>
      <c r="G15" s="38">
        <v>44531</v>
      </c>
      <c r="H15" s="33" t="s">
        <v>36</v>
      </c>
      <c r="I15" s="33" t="s">
        <v>61</v>
      </c>
      <c r="J15" s="48">
        <v>10</v>
      </c>
      <c r="K15" s="48"/>
      <c r="L15" s="48">
        <v>10</v>
      </c>
      <c r="M15" s="48"/>
      <c r="N15" s="48"/>
      <c r="O15" s="48">
        <v>1</v>
      </c>
      <c r="P15" s="48"/>
      <c r="Q15" s="48"/>
      <c r="R15" s="58">
        <v>1</v>
      </c>
      <c r="S15" s="33">
        <v>118</v>
      </c>
      <c r="T15" s="33">
        <v>531</v>
      </c>
      <c r="U15" s="33" t="s">
        <v>62</v>
      </c>
      <c r="V15" s="37" t="s">
        <v>39</v>
      </c>
      <c r="W15" s="57" t="s">
        <v>54</v>
      </c>
    </row>
    <row r="16" s="1" customFormat="1" ht="25" customHeight="1" spans="1:23">
      <c r="A16" s="32">
        <v>7</v>
      </c>
      <c r="B16" s="33" t="s">
        <v>59</v>
      </c>
      <c r="C16" s="33" t="s">
        <v>31</v>
      </c>
      <c r="D16" s="33" t="s">
        <v>34</v>
      </c>
      <c r="E16" s="33" t="s">
        <v>60</v>
      </c>
      <c r="F16" s="38">
        <v>44256</v>
      </c>
      <c r="G16" s="38">
        <v>44531</v>
      </c>
      <c r="H16" s="33" t="s">
        <v>36</v>
      </c>
      <c r="I16" s="33" t="s">
        <v>63</v>
      </c>
      <c r="J16" s="48">
        <v>2</v>
      </c>
      <c r="K16" s="48"/>
      <c r="L16" s="48">
        <v>2</v>
      </c>
      <c r="M16" s="48"/>
      <c r="N16" s="48"/>
      <c r="O16" s="48">
        <v>1</v>
      </c>
      <c r="P16" s="48"/>
      <c r="Q16" s="48"/>
      <c r="R16" s="58">
        <v>1</v>
      </c>
      <c r="S16" s="33">
        <v>118</v>
      </c>
      <c r="T16" s="33">
        <v>531</v>
      </c>
      <c r="U16" s="33" t="s">
        <v>62</v>
      </c>
      <c r="V16" s="37" t="s">
        <v>39</v>
      </c>
      <c r="W16" s="57" t="s">
        <v>54</v>
      </c>
    </row>
    <row r="17" s="1" customFormat="1" ht="25" customHeight="1" spans="1:23">
      <c r="A17" s="32">
        <v>8</v>
      </c>
      <c r="B17" s="33" t="s">
        <v>64</v>
      </c>
      <c r="C17" s="33" t="s">
        <v>31</v>
      </c>
      <c r="D17" s="33" t="s">
        <v>34</v>
      </c>
      <c r="E17" s="33" t="s">
        <v>60</v>
      </c>
      <c r="F17" s="38">
        <v>44256</v>
      </c>
      <c r="G17" s="38">
        <v>44531</v>
      </c>
      <c r="H17" s="33" t="s">
        <v>36</v>
      </c>
      <c r="I17" s="33" t="s">
        <v>65</v>
      </c>
      <c r="J17" s="48">
        <v>8</v>
      </c>
      <c r="K17" s="48"/>
      <c r="L17" s="48">
        <v>8</v>
      </c>
      <c r="M17" s="48"/>
      <c r="N17" s="48"/>
      <c r="O17" s="48">
        <v>1</v>
      </c>
      <c r="P17" s="48"/>
      <c r="Q17" s="48"/>
      <c r="R17" s="58">
        <v>1</v>
      </c>
      <c r="S17" s="33">
        <v>72</v>
      </c>
      <c r="T17" s="33">
        <v>286</v>
      </c>
      <c r="U17" s="33" t="s">
        <v>66</v>
      </c>
      <c r="V17" s="37" t="s">
        <v>39</v>
      </c>
      <c r="W17" s="57" t="s">
        <v>54</v>
      </c>
    </row>
    <row r="18" s="1" customFormat="1" ht="25" customHeight="1" spans="1:23">
      <c r="A18" s="32">
        <v>9</v>
      </c>
      <c r="B18" s="33" t="s">
        <v>67</v>
      </c>
      <c r="C18" s="33" t="s">
        <v>31</v>
      </c>
      <c r="D18" s="33" t="s">
        <v>34</v>
      </c>
      <c r="E18" s="33" t="s">
        <v>68</v>
      </c>
      <c r="F18" s="38">
        <v>44256</v>
      </c>
      <c r="G18" s="38">
        <v>44531</v>
      </c>
      <c r="H18" s="33" t="s">
        <v>36</v>
      </c>
      <c r="I18" s="33" t="s">
        <v>69</v>
      </c>
      <c r="J18" s="48">
        <v>20</v>
      </c>
      <c r="K18" s="48"/>
      <c r="L18" s="48">
        <v>20</v>
      </c>
      <c r="M18" s="48"/>
      <c r="N18" s="48"/>
      <c r="O18" s="48">
        <v>1</v>
      </c>
      <c r="P18" s="48"/>
      <c r="Q18" s="48"/>
      <c r="R18" s="48"/>
      <c r="S18" s="33">
        <v>27</v>
      </c>
      <c r="T18" s="33">
        <v>105</v>
      </c>
      <c r="U18" s="39" t="s">
        <v>70</v>
      </c>
      <c r="V18" s="37" t="s">
        <v>39</v>
      </c>
      <c r="W18" s="57" t="s">
        <v>54</v>
      </c>
    </row>
    <row r="19" s="1" customFormat="1" ht="25" customHeight="1" spans="1:23">
      <c r="A19" s="32">
        <v>10</v>
      </c>
      <c r="B19" s="33" t="s">
        <v>71</v>
      </c>
      <c r="C19" s="33" t="s">
        <v>31</v>
      </c>
      <c r="D19" s="33" t="s">
        <v>34</v>
      </c>
      <c r="E19" s="33" t="s">
        <v>68</v>
      </c>
      <c r="F19" s="38">
        <v>44256</v>
      </c>
      <c r="G19" s="38">
        <v>44531</v>
      </c>
      <c r="H19" s="33" t="s">
        <v>36</v>
      </c>
      <c r="I19" s="33" t="s">
        <v>72</v>
      </c>
      <c r="J19" s="48">
        <v>20</v>
      </c>
      <c r="K19" s="48"/>
      <c r="L19" s="48">
        <v>20</v>
      </c>
      <c r="M19" s="48"/>
      <c r="N19" s="48"/>
      <c r="O19" s="48">
        <v>1</v>
      </c>
      <c r="P19" s="48"/>
      <c r="Q19" s="48"/>
      <c r="R19" s="48"/>
      <c r="S19" s="33">
        <v>22</v>
      </c>
      <c r="T19" s="33">
        <v>80</v>
      </c>
      <c r="U19" s="39" t="s">
        <v>73</v>
      </c>
      <c r="V19" s="37" t="s">
        <v>39</v>
      </c>
      <c r="W19" s="57" t="s">
        <v>54</v>
      </c>
    </row>
    <row r="20" s="1" customFormat="1" ht="25" customHeight="1" spans="1:23">
      <c r="A20" s="32">
        <v>11</v>
      </c>
      <c r="B20" s="33" t="s">
        <v>74</v>
      </c>
      <c r="C20" s="33" t="s">
        <v>31</v>
      </c>
      <c r="D20" s="33" t="s">
        <v>34</v>
      </c>
      <c r="E20" s="33" t="s">
        <v>75</v>
      </c>
      <c r="F20" s="38">
        <v>44256</v>
      </c>
      <c r="G20" s="38">
        <v>44531</v>
      </c>
      <c r="H20" s="33" t="s">
        <v>36</v>
      </c>
      <c r="I20" s="33" t="s">
        <v>76</v>
      </c>
      <c r="J20" s="48">
        <v>24</v>
      </c>
      <c r="K20" s="48"/>
      <c r="L20" s="48">
        <v>24</v>
      </c>
      <c r="M20" s="48"/>
      <c r="N20" s="48"/>
      <c r="O20" s="48">
        <v>1</v>
      </c>
      <c r="P20" s="48"/>
      <c r="Q20" s="48"/>
      <c r="R20" s="48"/>
      <c r="S20" s="33">
        <v>76</v>
      </c>
      <c r="T20" s="33">
        <v>213</v>
      </c>
      <c r="U20" s="59" t="s">
        <v>77</v>
      </c>
      <c r="V20" s="37" t="s">
        <v>39</v>
      </c>
      <c r="W20" s="57" t="s">
        <v>54</v>
      </c>
    </row>
    <row r="21" s="1" customFormat="1" ht="25" customHeight="1" spans="1:23">
      <c r="A21" s="32">
        <v>12</v>
      </c>
      <c r="B21" s="33" t="s">
        <v>78</v>
      </c>
      <c r="C21" s="33" t="s">
        <v>31</v>
      </c>
      <c r="D21" s="33" t="s">
        <v>34</v>
      </c>
      <c r="E21" s="33" t="s">
        <v>79</v>
      </c>
      <c r="F21" s="38">
        <v>44256</v>
      </c>
      <c r="G21" s="38">
        <v>44531</v>
      </c>
      <c r="H21" s="33" t="s">
        <v>36</v>
      </c>
      <c r="I21" s="33" t="s">
        <v>80</v>
      </c>
      <c r="J21" s="48">
        <v>20</v>
      </c>
      <c r="K21" s="48"/>
      <c r="L21" s="48">
        <v>20</v>
      </c>
      <c r="M21" s="48"/>
      <c r="N21" s="48"/>
      <c r="O21" s="48">
        <v>1</v>
      </c>
      <c r="P21" s="48"/>
      <c r="Q21" s="48"/>
      <c r="R21" s="58">
        <v>1</v>
      </c>
      <c r="S21" s="33">
        <v>130</v>
      </c>
      <c r="T21" s="33">
        <v>483</v>
      </c>
      <c r="U21" s="33" t="s">
        <v>81</v>
      </c>
      <c r="V21" s="37" t="s">
        <v>39</v>
      </c>
      <c r="W21" s="57" t="s">
        <v>54</v>
      </c>
    </row>
    <row r="22" s="1" customFormat="1" ht="25" customHeight="1" spans="1:23">
      <c r="A22" s="32">
        <v>13</v>
      </c>
      <c r="B22" s="33" t="s">
        <v>82</v>
      </c>
      <c r="C22" s="33" t="s">
        <v>31</v>
      </c>
      <c r="D22" s="33" t="s">
        <v>34</v>
      </c>
      <c r="E22" s="33" t="s">
        <v>83</v>
      </c>
      <c r="F22" s="38">
        <v>44256</v>
      </c>
      <c r="G22" s="38">
        <v>44531</v>
      </c>
      <c r="H22" s="39" t="s">
        <v>36</v>
      </c>
      <c r="I22" s="33" t="s">
        <v>84</v>
      </c>
      <c r="J22" s="48">
        <v>15</v>
      </c>
      <c r="K22" s="48"/>
      <c r="L22" s="48">
        <v>15</v>
      </c>
      <c r="M22" s="48"/>
      <c r="N22" s="48"/>
      <c r="O22" s="48">
        <v>1</v>
      </c>
      <c r="P22" s="48"/>
      <c r="Q22" s="48"/>
      <c r="R22" s="58">
        <v>1</v>
      </c>
      <c r="S22" s="33">
        <v>120</v>
      </c>
      <c r="T22" s="33">
        <v>420</v>
      </c>
      <c r="U22" s="39" t="s">
        <v>85</v>
      </c>
      <c r="V22" s="37" t="s">
        <v>39</v>
      </c>
      <c r="W22" s="57" t="s">
        <v>54</v>
      </c>
    </row>
    <row r="23" s="1" customFormat="1" ht="25" customHeight="1" spans="1:23">
      <c r="A23" s="32">
        <v>14</v>
      </c>
      <c r="B23" s="33" t="s">
        <v>86</v>
      </c>
      <c r="C23" s="33" t="s">
        <v>31</v>
      </c>
      <c r="D23" s="33" t="s">
        <v>87</v>
      </c>
      <c r="E23" s="33" t="s">
        <v>88</v>
      </c>
      <c r="F23" s="38">
        <v>44256</v>
      </c>
      <c r="G23" s="38">
        <v>44531</v>
      </c>
      <c r="H23" s="39" t="s">
        <v>36</v>
      </c>
      <c r="I23" s="33" t="s">
        <v>89</v>
      </c>
      <c r="J23" s="31">
        <v>8.5</v>
      </c>
      <c r="K23" s="31"/>
      <c r="L23" s="31">
        <v>8.5</v>
      </c>
      <c r="M23" s="31"/>
      <c r="N23" s="31"/>
      <c r="O23" s="48">
        <v>1</v>
      </c>
      <c r="P23" s="31"/>
      <c r="Q23" s="31"/>
      <c r="R23" s="58">
        <v>1</v>
      </c>
      <c r="S23" s="39">
        <v>124</v>
      </c>
      <c r="T23" s="39">
        <v>456</v>
      </c>
      <c r="U23" s="39" t="s">
        <v>90</v>
      </c>
      <c r="V23" s="37" t="s">
        <v>39</v>
      </c>
      <c r="W23" s="57" t="s">
        <v>54</v>
      </c>
    </row>
    <row r="24" s="1" customFormat="1" ht="25" customHeight="1" spans="1:23">
      <c r="A24" s="32">
        <v>15</v>
      </c>
      <c r="B24" s="33" t="s">
        <v>91</v>
      </c>
      <c r="C24" s="33" t="s">
        <v>31</v>
      </c>
      <c r="D24" s="33" t="s">
        <v>92</v>
      </c>
      <c r="E24" s="33" t="s">
        <v>88</v>
      </c>
      <c r="F24" s="38">
        <v>44256</v>
      </c>
      <c r="G24" s="38">
        <v>44531</v>
      </c>
      <c r="H24" s="39" t="s">
        <v>36</v>
      </c>
      <c r="I24" s="33" t="s">
        <v>93</v>
      </c>
      <c r="J24" s="31">
        <v>25</v>
      </c>
      <c r="K24" s="31"/>
      <c r="L24" s="31">
        <v>25</v>
      </c>
      <c r="M24" s="31"/>
      <c r="N24" s="31"/>
      <c r="O24" s="48">
        <v>1</v>
      </c>
      <c r="P24" s="31"/>
      <c r="Q24" s="31"/>
      <c r="R24" s="58">
        <v>1</v>
      </c>
      <c r="S24" s="39">
        <v>81</v>
      </c>
      <c r="T24" s="39">
        <v>327</v>
      </c>
      <c r="U24" s="39" t="s">
        <v>94</v>
      </c>
      <c r="V24" s="37" t="s">
        <v>39</v>
      </c>
      <c r="W24" s="57" t="s">
        <v>54</v>
      </c>
    </row>
    <row r="25" s="1" customFormat="1" ht="25" customHeight="1" spans="1:23">
      <c r="A25" s="32">
        <v>16</v>
      </c>
      <c r="B25" s="33" t="s">
        <v>95</v>
      </c>
      <c r="C25" s="33" t="s">
        <v>31</v>
      </c>
      <c r="D25" s="33" t="s">
        <v>34</v>
      </c>
      <c r="E25" s="33" t="s">
        <v>96</v>
      </c>
      <c r="F25" s="38">
        <v>44256</v>
      </c>
      <c r="G25" s="38">
        <v>44531</v>
      </c>
      <c r="H25" s="39" t="s">
        <v>36</v>
      </c>
      <c r="I25" s="33" t="s">
        <v>97</v>
      </c>
      <c r="J25" s="31">
        <v>30</v>
      </c>
      <c r="K25" s="31"/>
      <c r="L25" s="31">
        <v>30</v>
      </c>
      <c r="M25" s="31"/>
      <c r="N25" s="31"/>
      <c r="O25" s="48">
        <v>1</v>
      </c>
      <c r="P25" s="31"/>
      <c r="Q25" s="31"/>
      <c r="R25" s="31"/>
      <c r="S25" s="39">
        <v>58</v>
      </c>
      <c r="T25" s="39">
        <v>214</v>
      </c>
      <c r="U25" s="39" t="s">
        <v>98</v>
      </c>
      <c r="V25" s="37" t="s">
        <v>39</v>
      </c>
      <c r="W25" s="57" t="s">
        <v>54</v>
      </c>
    </row>
    <row r="26" s="1" customFormat="1" ht="25" customHeight="1" spans="1:23">
      <c r="A26" s="32">
        <v>17</v>
      </c>
      <c r="B26" s="39" t="s">
        <v>99</v>
      </c>
      <c r="C26" s="33" t="s">
        <v>31</v>
      </c>
      <c r="D26" s="33" t="s">
        <v>87</v>
      </c>
      <c r="E26" s="39" t="s">
        <v>100</v>
      </c>
      <c r="F26" s="38">
        <v>44256</v>
      </c>
      <c r="G26" s="38">
        <v>44531</v>
      </c>
      <c r="H26" s="39" t="s">
        <v>36</v>
      </c>
      <c r="I26" s="39" t="s">
        <v>101</v>
      </c>
      <c r="J26" s="31">
        <v>7</v>
      </c>
      <c r="K26" s="31"/>
      <c r="L26" s="31">
        <v>7</v>
      </c>
      <c r="M26" s="31"/>
      <c r="N26" s="31"/>
      <c r="O26" s="48">
        <v>1</v>
      </c>
      <c r="P26" s="31"/>
      <c r="Q26" s="31"/>
      <c r="R26" s="58">
        <v>1</v>
      </c>
      <c r="S26" s="39">
        <v>26</v>
      </c>
      <c r="T26" s="39">
        <v>108</v>
      </c>
      <c r="U26" s="39" t="s">
        <v>102</v>
      </c>
      <c r="V26" s="37" t="s">
        <v>39</v>
      </c>
      <c r="W26" s="57" t="s">
        <v>54</v>
      </c>
    </row>
    <row r="27" s="1" customFormat="1" ht="25" customHeight="1" spans="1:23">
      <c r="A27" s="32">
        <v>18</v>
      </c>
      <c r="B27" s="39" t="s">
        <v>103</v>
      </c>
      <c r="C27" s="33" t="s">
        <v>31</v>
      </c>
      <c r="D27" s="33" t="s">
        <v>34</v>
      </c>
      <c r="E27" s="33" t="s">
        <v>104</v>
      </c>
      <c r="F27" s="38">
        <v>44256</v>
      </c>
      <c r="G27" s="38">
        <v>44531</v>
      </c>
      <c r="H27" s="39" t="s">
        <v>36</v>
      </c>
      <c r="I27" s="33" t="s">
        <v>105</v>
      </c>
      <c r="J27" s="31">
        <v>25</v>
      </c>
      <c r="K27" s="31"/>
      <c r="L27" s="31">
        <v>25</v>
      </c>
      <c r="M27" s="31"/>
      <c r="N27" s="31"/>
      <c r="O27" s="48">
        <v>1</v>
      </c>
      <c r="P27" s="31"/>
      <c r="Q27" s="31"/>
      <c r="R27" s="31"/>
      <c r="S27" s="39">
        <v>101</v>
      </c>
      <c r="T27" s="39">
        <v>395</v>
      </c>
      <c r="U27" s="39" t="s">
        <v>106</v>
      </c>
      <c r="V27" s="37" t="s">
        <v>39</v>
      </c>
      <c r="W27" s="57" t="s">
        <v>54</v>
      </c>
    </row>
    <row r="28" s="1" customFormat="1" ht="25" customHeight="1" spans="1:23">
      <c r="A28" s="32">
        <v>19</v>
      </c>
      <c r="B28" s="39" t="s">
        <v>107</v>
      </c>
      <c r="C28" s="33" t="s">
        <v>31</v>
      </c>
      <c r="D28" s="33" t="s">
        <v>34</v>
      </c>
      <c r="E28" s="33" t="s">
        <v>108</v>
      </c>
      <c r="F28" s="38">
        <v>44256</v>
      </c>
      <c r="G28" s="38">
        <v>44531</v>
      </c>
      <c r="H28" s="39" t="s">
        <v>36</v>
      </c>
      <c r="I28" s="33" t="s">
        <v>109</v>
      </c>
      <c r="J28" s="31">
        <v>30</v>
      </c>
      <c r="K28" s="31"/>
      <c r="L28" s="31">
        <v>30</v>
      </c>
      <c r="M28" s="31"/>
      <c r="N28" s="31"/>
      <c r="O28" s="48">
        <v>1</v>
      </c>
      <c r="P28" s="31"/>
      <c r="Q28" s="31"/>
      <c r="R28" s="31"/>
      <c r="S28" s="39">
        <v>45</v>
      </c>
      <c r="T28" s="39">
        <v>162</v>
      </c>
      <c r="U28" s="39" t="s">
        <v>110</v>
      </c>
      <c r="V28" s="37" t="s">
        <v>39</v>
      </c>
      <c r="W28" s="57" t="s">
        <v>54</v>
      </c>
    </row>
    <row r="29" s="1" customFormat="1" ht="25" customHeight="1" spans="1:23">
      <c r="A29" s="32">
        <v>20</v>
      </c>
      <c r="B29" s="33" t="s">
        <v>111</v>
      </c>
      <c r="C29" s="33" t="s">
        <v>31</v>
      </c>
      <c r="D29" s="33" t="s">
        <v>34</v>
      </c>
      <c r="E29" s="33" t="s">
        <v>112</v>
      </c>
      <c r="F29" s="38">
        <v>44256</v>
      </c>
      <c r="G29" s="38">
        <v>44531</v>
      </c>
      <c r="H29" s="33" t="s">
        <v>36</v>
      </c>
      <c r="I29" s="33" t="s">
        <v>113</v>
      </c>
      <c r="J29" s="48">
        <v>20</v>
      </c>
      <c r="K29" s="48"/>
      <c r="L29" s="48">
        <v>20</v>
      </c>
      <c r="M29" s="48"/>
      <c r="N29" s="48"/>
      <c r="O29" s="48">
        <v>1</v>
      </c>
      <c r="P29" s="48"/>
      <c r="Q29" s="48"/>
      <c r="R29" s="58">
        <v>1</v>
      </c>
      <c r="S29" s="33">
        <v>146</v>
      </c>
      <c r="T29" s="33">
        <v>563</v>
      </c>
      <c r="U29" s="33" t="s">
        <v>114</v>
      </c>
      <c r="V29" s="37" t="s">
        <v>39</v>
      </c>
      <c r="W29" s="57" t="s">
        <v>54</v>
      </c>
    </row>
    <row r="30" s="1" customFormat="1" ht="25" customHeight="1" spans="1:23">
      <c r="A30" s="32">
        <v>21</v>
      </c>
      <c r="B30" s="33" t="s">
        <v>115</v>
      </c>
      <c r="C30" s="33" t="s">
        <v>31</v>
      </c>
      <c r="D30" s="33" t="s">
        <v>34</v>
      </c>
      <c r="E30" s="33" t="s">
        <v>112</v>
      </c>
      <c r="F30" s="38">
        <v>44256</v>
      </c>
      <c r="G30" s="38">
        <v>44531</v>
      </c>
      <c r="H30" s="33" t="s">
        <v>36</v>
      </c>
      <c r="I30" s="33" t="s">
        <v>116</v>
      </c>
      <c r="J30" s="48">
        <v>20</v>
      </c>
      <c r="K30" s="48"/>
      <c r="L30" s="48">
        <v>20</v>
      </c>
      <c r="M30" s="48"/>
      <c r="N30" s="48"/>
      <c r="O30" s="48">
        <v>1</v>
      </c>
      <c r="P30" s="48"/>
      <c r="Q30" s="48"/>
      <c r="R30" s="58">
        <v>1</v>
      </c>
      <c r="S30" s="33">
        <v>146</v>
      </c>
      <c r="T30" s="33">
        <v>563</v>
      </c>
      <c r="U30" s="33" t="s">
        <v>114</v>
      </c>
      <c r="V30" s="37" t="s">
        <v>39</v>
      </c>
      <c r="W30" s="57" t="s">
        <v>54</v>
      </c>
    </row>
    <row r="31" s="1" customFormat="1" ht="25" customHeight="1" spans="1:23">
      <c r="A31" s="32">
        <v>22</v>
      </c>
      <c r="B31" s="33" t="s">
        <v>117</v>
      </c>
      <c r="C31" s="33" t="s">
        <v>31</v>
      </c>
      <c r="D31" s="33" t="s">
        <v>34</v>
      </c>
      <c r="E31" s="33" t="s">
        <v>118</v>
      </c>
      <c r="F31" s="38">
        <v>44256</v>
      </c>
      <c r="G31" s="38">
        <v>44531</v>
      </c>
      <c r="H31" s="39" t="s">
        <v>36</v>
      </c>
      <c r="I31" s="33" t="s">
        <v>119</v>
      </c>
      <c r="J31" s="48">
        <v>6.5</v>
      </c>
      <c r="K31" s="48"/>
      <c r="L31" s="48">
        <v>6.5</v>
      </c>
      <c r="M31" s="48"/>
      <c r="N31" s="48"/>
      <c r="O31" s="48">
        <v>1</v>
      </c>
      <c r="P31" s="48"/>
      <c r="Q31" s="48"/>
      <c r="R31" s="48"/>
      <c r="S31" s="33">
        <v>50</v>
      </c>
      <c r="T31" s="33">
        <v>169</v>
      </c>
      <c r="U31" s="33" t="s">
        <v>120</v>
      </c>
      <c r="V31" s="37" t="s">
        <v>39</v>
      </c>
      <c r="W31" s="57" t="s">
        <v>54</v>
      </c>
    </row>
    <row r="32" s="1" customFormat="1" ht="25" customHeight="1" spans="1:23">
      <c r="A32" s="32">
        <v>23</v>
      </c>
      <c r="B32" s="39" t="s">
        <v>121</v>
      </c>
      <c r="C32" s="39" t="s">
        <v>31</v>
      </c>
      <c r="D32" s="39" t="s">
        <v>34</v>
      </c>
      <c r="E32" s="39" t="s">
        <v>122</v>
      </c>
      <c r="F32" s="38">
        <v>44256</v>
      </c>
      <c r="G32" s="38">
        <v>44531</v>
      </c>
      <c r="H32" s="35" t="s">
        <v>36</v>
      </c>
      <c r="I32" s="39" t="s">
        <v>123</v>
      </c>
      <c r="J32" s="50">
        <v>15</v>
      </c>
      <c r="K32" s="50"/>
      <c r="L32" s="50">
        <v>15</v>
      </c>
      <c r="M32" s="48"/>
      <c r="N32" s="48"/>
      <c r="O32" s="48">
        <v>1</v>
      </c>
      <c r="P32" s="48"/>
      <c r="Q32" s="48"/>
      <c r="R32" s="58">
        <v>1</v>
      </c>
      <c r="S32" s="60">
        <v>151</v>
      </c>
      <c r="T32" s="60">
        <v>695</v>
      </c>
      <c r="U32" s="39" t="s">
        <v>124</v>
      </c>
      <c r="V32" s="37" t="s">
        <v>39</v>
      </c>
      <c r="W32" s="57" t="s">
        <v>54</v>
      </c>
    </row>
    <row r="33" ht="24" spans="1:23">
      <c r="A33" s="32">
        <v>24</v>
      </c>
      <c r="B33" s="33" t="s">
        <v>121</v>
      </c>
      <c r="C33" s="39" t="s">
        <v>31</v>
      </c>
      <c r="D33" s="39" t="s">
        <v>34</v>
      </c>
      <c r="E33" s="39" t="s">
        <v>122</v>
      </c>
      <c r="F33" s="38">
        <v>44256</v>
      </c>
      <c r="G33" s="38">
        <v>44531</v>
      </c>
      <c r="H33" s="35" t="s">
        <v>36</v>
      </c>
      <c r="I33" s="51" t="s">
        <v>125</v>
      </c>
      <c r="J33" s="48">
        <v>9</v>
      </c>
      <c r="K33" s="48"/>
      <c r="L33" s="48">
        <v>9</v>
      </c>
      <c r="M33" s="48"/>
      <c r="N33" s="48"/>
      <c r="O33" s="48">
        <v>1</v>
      </c>
      <c r="P33" s="48"/>
      <c r="Q33" s="48"/>
      <c r="R33" s="58">
        <v>1</v>
      </c>
      <c r="S33" s="60">
        <v>48</v>
      </c>
      <c r="T33" s="60">
        <v>167</v>
      </c>
      <c r="U33" s="57" t="s">
        <v>126</v>
      </c>
      <c r="V33" s="37" t="s">
        <v>39</v>
      </c>
      <c r="W33" s="57" t="s">
        <v>54</v>
      </c>
    </row>
    <row r="34" ht="36" spans="1:23">
      <c r="A34" s="32">
        <v>25</v>
      </c>
      <c r="B34" s="33" t="s">
        <v>127</v>
      </c>
      <c r="C34" s="39" t="s">
        <v>31</v>
      </c>
      <c r="D34" s="33" t="s">
        <v>87</v>
      </c>
      <c r="E34" s="39" t="s">
        <v>128</v>
      </c>
      <c r="F34" s="38">
        <v>44256</v>
      </c>
      <c r="G34" s="38">
        <v>44531</v>
      </c>
      <c r="H34" s="35" t="s">
        <v>36</v>
      </c>
      <c r="I34" s="51" t="s">
        <v>129</v>
      </c>
      <c r="J34" s="31">
        <v>10</v>
      </c>
      <c r="K34" s="31"/>
      <c r="L34" s="48">
        <v>10</v>
      </c>
      <c r="M34" s="50"/>
      <c r="N34" s="50"/>
      <c r="O34" s="48">
        <v>1</v>
      </c>
      <c r="P34" s="50"/>
      <c r="Q34" s="50"/>
      <c r="R34" s="50"/>
      <c r="S34" s="60">
        <v>121</v>
      </c>
      <c r="T34" s="60">
        <v>461</v>
      </c>
      <c r="U34" s="39" t="s">
        <v>130</v>
      </c>
      <c r="V34" s="37" t="s">
        <v>39</v>
      </c>
      <c r="W34" s="57" t="s">
        <v>54</v>
      </c>
    </row>
    <row r="35" ht="24" spans="1:23">
      <c r="A35" s="32">
        <v>26</v>
      </c>
      <c r="B35" s="33" t="s">
        <v>131</v>
      </c>
      <c r="C35" s="33" t="s">
        <v>31</v>
      </c>
      <c r="D35" s="33" t="s">
        <v>34</v>
      </c>
      <c r="E35" s="33" t="s">
        <v>132</v>
      </c>
      <c r="F35" s="38">
        <v>44256</v>
      </c>
      <c r="G35" s="38">
        <v>44531</v>
      </c>
      <c r="H35" s="33" t="s">
        <v>36</v>
      </c>
      <c r="I35" s="33" t="s">
        <v>133</v>
      </c>
      <c r="J35" s="48">
        <v>10</v>
      </c>
      <c r="K35" s="48"/>
      <c r="L35" s="48">
        <v>10</v>
      </c>
      <c r="M35" s="48"/>
      <c r="N35" s="48"/>
      <c r="O35" s="48">
        <v>1</v>
      </c>
      <c r="P35" s="48"/>
      <c r="Q35" s="48"/>
      <c r="R35" s="58">
        <v>1</v>
      </c>
      <c r="S35" s="33">
        <v>20</v>
      </c>
      <c r="T35" s="33">
        <v>89</v>
      </c>
      <c r="U35" s="33" t="s">
        <v>134</v>
      </c>
      <c r="V35" s="37" t="s">
        <v>39</v>
      </c>
      <c r="W35" s="57" t="s">
        <v>54</v>
      </c>
    </row>
    <row r="36" ht="36" spans="1:23">
      <c r="A36" s="32">
        <v>27</v>
      </c>
      <c r="B36" s="33" t="s">
        <v>135</v>
      </c>
      <c r="C36" s="33" t="s">
        <v>31</v>
      </c>
      <c r="D36" s="33" t="s">
        <v>87</v>
      </c>
      <c r="E36" s="33" t="s">
        <v>132</v>
      </c>
      <c r="F36" s="38">
        <v>44256</v>
      </c>
      <c r="G36" s="38">
        <v>44531</v>
      </c>
      <c r="H36" s="39" t="s">
        <v>36</v>
      </c>
      <c r="I36" s="33" t="s">
        <v>136</v>
      </c>
      <c r="J36" s="48">
        <v>20</v>
      </c>
      <c r="K36" s="48"/>
      <c r="L36" s="48">
        <v>20</v>
      </c>
      <c r="M36" s="48"/>
      <c r="N36" s="48"/>
      <c r="O36" s="48">
        <v>1</v>
      </c>
      <c r="P36" s="48"/>
      <c r="Q36" s="48"/>
      <c r="R36" s="58">
        <v>1</v>
      </c>
      <c r="S36" s="33">
        <v>192</v>
      </c>
      <c r="T36" s="33">
        <v>825</v>
      </c>
      <c r="U36" s="33" t="s">
        <v>137</v>
      </c>
      <c r="V36" s="37" t="s">
        <v>39</v>
      </c>
      <c r="W36" s="57" t="s">
        <v>54</v>
      </c>
    </row>
    <row r="37" ht="36" spans="1:23">
      <c r="A37" s="32">
        <v>28</v>
      </c>
      <c r="B37" s="33" t="s">
        <v>138</v>
      </c>
      <c r="C37" s="33" t="s">
        <v>31</v>
      </c>
      <c r="D37" s="33" t="s">
        <v>87</v>
      </c>
      <c r="E37" s="33" t="s">
        <v>132</v>
      </c>
      <c r="F37" s="38">
        <v>44256</v>
      </c>
      <c r="G37" s="38">
        <v>44531</v>
      </c>
      <c r="H37" s="39" t="s">
        <v>36</v>
      </c>
      <c r="I37" s="33" t="s">
        <v>139</v>
      </c>
      <c r="J37" s="48">
        <v>15</v>
      </c>
      <c r="K37" s="48"/>
      <c r="L37" s="48">
        <v>15</v>
      </c>
      <c r="M37" s="48"/>
      <c r="N37" s="48"/>
      <c r="O37" s="48">
        <v>1</v>
      </c>
      <c r="P37" s="48"/>
      <c r="Q37" s="48"/>
      <c r="R37" s="58">
        <v>1</v>
      </c>
      <c r="S37" s="33">
        <v>64</v>
      </c>
      <c r="T37" s="33">
        <v>282</v>
      </c>
      <c r="U37" s="33" t="s">
        <v>140</v>
      </c>
      <c r="V37" s="37" t="s">
        <v>39</v>
      </c>
      <c r="W37" s="57" t="s">
        <v>54</v>
      </c>
    </row>
    <row r="38" ht="36" spans="1:23">
      <c r="A38" s="32">
        <v>29</v>
      </c>
      <c r="B38" s="33" t="s">
        <v>141</v>
      </c>
      <c r="C38" s="33" t="s">
        <v>31</v>
      </c>
      <c r="D38" s="33" t="s">
        <v>34</v>
      </c>
      <c r="E38" s="33" t="s">
        <v>60</v>
      </c>
      <c r="F38" s="38">
        <v>44256</v>
      </c>
      <c r="G38" s="38">
        <v>44531</v>
      </c>
      <c r="H38" s="33" t="s">
        <v>36</v>
      </c>
      <c r="I38" s="33" t="s">
        <v>142</v>
      </c>
      <c r="J38" s="48">
        <v>10</v>
      </c>
      <c r="K38" s="48"/>
      <c r="L38" s="48">
        <v>10</v>
      </c>
      <c r="M38" s="48"/>
      <c r="N38" s="48"/>
      <c r="O38" s="48">
        <v>1</v>
      </c>
      <c r="P38" s="48"/>
      <c r="Q38" s="48"/>
      <c r="R38" s="58">
        <v>1</v>
      </c>
      <c r="S38" s="33">
        <v>19</v>
      </c>
      <c r="T38" s="33">
        <v>84</v>
      </c>
      <c r="U38" s="59" t="s">
        <v>143</v>
      </c>
      <c r="V38" s="37" t="s">
        <v>39</v>
      </c>
      <c r="W38" s="57" t="s">
        <v>54</v>
      </c>
    </row>
    <row r="39" ht="36" spans="1:23">
      <c r="A39" s="32">
        <v>30</v>
      </c>
      <c r="B39" s="33" t="s">
        <v>144</v>
      </c>
      <c r="C39" s="33" t="s">
        <v>31</v>
      </c>
      <c r="D39" s="33" t="s">
        <v>34</v>
      </c>
      <c r="E39" s="33" t="s">
        <v>145</v>
      </c>
      <c r="F39" s="38">
        <v>44256</v>
      </c>
      <c r="G39" s="38">
        <v>44531</v>
      </c>
      <c r="H39" s="35" t="s">
        <v>36</v>
      </c>
      <c r="I39" s="33" t="s">
        <v>146</v>
      </c>
      <c r="J39" s="48">
        <v>6</v>
      </c>
      <c r="K39" s="48"/>
      <c r="L39" s="48">
        <v>6</v>
      </c>
      <c r="M39" s="48"/>
      <c r="N39" s="48"/>
      <c r="O39" s="48">
        <v>1</v>
      </c>
      <c r="P39" s="48"/>
      <c r="Q39" s="48"/>
      <c r="R39" s="48"/>
      <c r="S39" s="33">
        <v>25</v>
      </c>
      <c r="T39" s="33">
        <v>126</v>
      </c>
      <c r="U39" s="33" t="s">
        <v>147</v>
      </c>
      <c r="V39" s="37" t="s">
        <v>39</v>
      </c>
      <c r="W39" s="57" t="s">
        <v>54</v>
      </c>
    </row>
    <row r="40" ht="36" spans="1:23">
      <c r="A40" s="32">
        <v>31</v>
      </c>
      <c r="B40" s="33" t="s">
        <v>148</v>
      </c>
      <c r="C40" s="33" t="s">
        <v>31</v>
      </c>
      <c r="D40" s="33" t="s">
        <v>34</v>
      </c>
      <c r="E40" s="33" t="s">
        <v>149</v>
      </c>
      <c r="F40" s="38">
        <v>44256</v>
      </c>
      <c r="G40" s="38">
        <v>44531</v>
      </c>
      <c r="H40" s="35" t="s">
        <v>36</v>
      </c>
      <c r="I40" s="33" t="s">
        <v>150</v>
      </c>
      <c r="J40" s="48">
        <v>30</v>
      </c>
      <c r="K40" s="48"/>
      <c r="L40" s="48">
        <v>30</v>
      </c>
      <c r="M40" s="48"/>
      <c r="N40" s="48"/>
      <c r="O40" s="48">
        <v>1</v>
      </c>
      <c r="P40" s="48"/>
      <c r="Q40" s="48"/>
      <c r="R40" s="48"/>
      <c r="S40" s="33">
        <v>75</v>
      </c>
      <c r="T40" s="33">
        <v>291</v>
      </c>
      <c r="U40" s="33" t="s">
        <v>151</v>
      </c>
      <c r="V40" s="37" t="s">
        <v>39</v>
      </c>
      <c r="W40" s="57" t="s">
        <v>54</v>
      </c>
    </row>
    <row r="41" ht="36" spans="1:23">
      <c r="A41" s="32">
        <v>32</v>
      </c>
      <c r="B41" s="33" t="s">
        <v>152</v>
      </c>
      <c r="C41" s="33" t="s">
        <v>31</v>
      </c>
      <c r="D41" s="33" t="s">
        <v>34</v>
      </c>
      <c r="E41" s="33" t="s">
        <v>153</v>
      </c>
      <c r="F41" s="38">
        <v>44256</v>
      </c>
      <c r="G41" s="38">
        <v>44531</v>
      </c>
      <c r="H41" s="33" t="s">
        <v>36</v>
      </c>
      <c r="I41" s="33" t="s">
        <v>154</v>
      </c>
      <c r="J41" s="48">
        <v>12</v>
      </c>
      <c r="K41" s="48"/>
      <c r="L41" s="48">
        <v>12</v>
      </c>
      <c r="M41" s="48"/>
      <c r="N41" s="48"/>
      <c r="O41" s="48">
        <v>1</v>
      </c>
      <c r="P41" s="48"/>
      <c r="Q41" s="48"/>
      <c r="R41" s="48"/>
      <c r="S41" s="33">
        <v>142</v>
      </c>
      <c r="T41" s="33">
        <v>503</v>
      </c>
      <c r="U41" s="42" t="s">
        <v>155</v>
      </c>
      <c r="V41" s="37" t="s">
        <v>39</v>
      </c>
      <c r="W41" s="57" t="s">
        <v>54</v>
      </c>
    </row>
    <row r="42" ht="36" spans="1:23">
      <c r="A42" s="32">
        <v>33</v>
      </c>
      <c r="B42" s="33" t="s">
        <v>156</v>
      </c>
      <c r="C42" s="33" t="s">
        <v>31</v>
      </c>
      <c r="D42" s="33" t="s">
        <v>34</v>
      </c>
      <c r="E42" s="33" t="s">
        <v>153</v>
      </c>
      <c r="F42" s="38">
        <v>44256</v>
      </c>
      <c r="G42" s="38">
        <v>44531</v>
      </c>
      <c r="H42" s="33" t="s">
        <v>36</v>
      </c>
      <c r="I42" s="33" t="s">
        <v>157</v>
      </c>
      <c r="J42" s="48">
        <v>22</v>
      </c>
      <c r="K42" s="48"/>
      <c r="L42" s="48">
        <v>22</v>
      </c>
      <c r="M42" s="48"/>
      <c r="N42" s="48"/>
      <c r="O42" s="48">
        <v>1</v>
      </c>
      <c r="P42" s="48"/>
      <c r="Q42" s="48"/>
      <c r="R42" s="48"/>
      <c r="S42" s="33">
        <v>76</v>
      </c>
      <c r="T42" s="33">
        <v>283</v>
      </c>
      <c r="U42" s="42" t="s">
        <v>158</v>
      </c>
      <c r="V42" s="37" t="s">
        <v>39</v>
      </c>
      <c r="W42" s="57" t="s">
        <v>54</v>
      </c>
    </row>
    <row r="43" ht="36" spans="1:23">
      <c r="A43" s="32">
        <v>34</v>
      </c>
      <c r="B43" s="33" t="s">
        <v>159</v>
      </c>
      <c r="C43" s="33" t="s">
        <v>31</v>
      </c>
      <c r="D43" s="33" t="s">
        <v>34</v>
      </c>
      <c r="E43" s="33" t="s">
        <v>153</v>
      </c>
      <c r="F43" s="38">
        <v>44256</v>
      </c>
      <c r="G43" s="38">
        <v>44531</v>
      </c>
      <c r="H43" s="33" t="s">
        <v>36</v>
      </c>
      <c r="I43" s="33" t="s">
        <v>160</v>
      </c>
      <c r="J43" s="48">
        <v>13</v>
      </c>
      <c r="K43" s="48"/>
      <c r="L43" s="48">
        <v>13</v>
      </c>
      <c r="M43" s="48"/>
      <c r="N43" s="48"/>
      <c r="O43" s="48">
        <v>1</v>
      </c>
      <c r="P43" s="48"/>
      <c r="Q43" s="48"/>
      <c r="R43" s="48"/>
      <c r="S43" s="33">
        <v>64</v>
      </c>
      <c r="T43" s="33">
        <v>243</v>
      </c>
      <c r="U43" s="42" t="s">
        <v>161</v>
      </c>
      <c r="V43" s="37" t="s">
        <v>39</v>
      </c>
      <c r="W43" s="57" t="s">
        <v>54</v>
      </c>
    </row>
    <row r="44" ht="24" spans="1:23">
      <c r="A44" s="32">
        <v>35</v>
      </c>
      <c r="B44" s="33" t="s">
        <v>162</v>
      </c>
      <c r="C44" s="39" t="s">
        <v>31</v>
      </c>
      <c r="D44" s="33" t="s">
        <v>87</v>
      </c>
      <c r="E44" s="33" t="s">
        <v>42</v>
      </c>
      <c r="F44" s="38">
        <v>44256</v>
      </c>
      <c r="G44" s="38">
        <v>44531</v>
      </c>
      <c r="H44" s="35" t="s">
        <v>36</v>
      </c>
      <c r="I44" s="33" t="s">
        <v>163</v>
      </c>
      <c r="J44" s="48">
        <v>2</v>
      </c>
      <c r="K44" s="48"/>
      <c r="L44" s="48">
        <v>2</v>
      </c>
      <c r="M44" s="48"/>
      <c r="N44" s="48"/>
      <c r="O44" s="48">
        <v>1</v>
      </c>
      <c r="P44" s="48"/>
      <c r="Q44" s="48"/>
      <c r="R44" s="48"/>
      <c r="S44" s="33">
        <v>33</v>
      </c>
      <c r="T44" s="33">
        <v>112</v>
      </c>
      <c r="U44" s="33" t="s">
        <v>164</v>
      </c>
      <c r="V44" s="37" t="s">
        <v>39</v>
      </c>
      <c r="W44" s="57" t="s">
        <v>54</v>
      </c>
    </row>
    <row r="45" ht="36" spans="1:23">
      <c r="A45" s="32">
        <v>36</v>
      </c>
      <c r="B45" s="39" t="s">
        <v>165</v>
      </c>
      <c r="C45" s="39" t="s">
        <v>31</v>
      </c>
      <c r="D45" s="39" t="s">
        <v>34</v>
      </c>
      <c r="E45" s="39" t="s">
        <v>166</v>
      </c>
      <c r="F45" s="38">
        <v>44256</v>
      </c>
      <c r="G45" s="38">
        <v>44531</v>
      </c>
      <c r="H45" s="35" t="s">
        <v>36</v>
      </c>
      <c r="I45" s="39" t="s">
        <v>167</v>
      </c>
      <c r="J45" s="50">
        <v>6</v>
      </c>
      <c r="K45" s="50"/>
      <c r="L45" s="50">
        <v>6</v>
      </c>
      <c r="M45" s="50"/>
      <c r="N45" s="50"/>
      <c r="O45" s="48">
        <v>1</v>
      </c>
      <c r="P45" s="50"/>
      <c r="Q45" s="50"/>
      <c r="R45" s="58">
        <v>1</v>
      </c>
      <c r="S45" s="60">
        <v>32</v>
      </c>
      <c r="T45" s="60">
        <v>75</v>
      </c>
      <c r="U45" s="33" t="s">
        <v>168</v>
      </c>
      <c r="V45" s="37" t="s">
        <v>39</v>
      </c>
      <c r="W45" s="57" t="s">
        <v>54</v>
      </c>
    </row>
    <row r="46" ht="36" spans="1:23">
      <c r="A46" s="32">
        <v>37</v>
      </c>
      <c r="B46" s="33" t="s">
        <v>169</v>
      </c>
      <c r="C46" s="39" t="s">
        <v>31</v>
      </c>
      <c r="D46" s="39" t="s">
        <v>34</v>
      </c>
      <c r="E46" s="39" t="s">
        <v>166</v>
      </c>
      <c r="F46" s="38">
        <v>44256</v>
      </c>
      <c r="G46" s="38">
        <v>44531</v>
      </c>
      <c r="H46" s="35" t="s">
        <v>36</v>
      </c>
      <c r="I46" s="33" t="s">
        <v>170</v>
      </c>
      <c r="J46" s="48">
        <v>4</v>
      </c>
      <c r="K46" s="48"/>
      <c r="L46" s="48">
        <v>4</v>
      </c>
      <c r="M46" s="48"/>
      <c r="N46" s="48"/>
      <c r="O46" s="48">
        <v>1</v>
      </c>
      <c r="P46" s="48"/>
      <c r="Q46" s="48"/>
      <c r="R46" s="58">
        <v>1</v>
      </c>
      <c r="S46" s="33">
        <v>171</v>
      </c>
      <c r="T46" s="33">
        <v>648</v>
      </c>
      <c r="U46" s="33" t="s">
        <v>171</v>
      </c>
      <c r="V46" s="37" t="s">
        <v>39</v>
      </c>
      <c r="W46" s="57" t="s">
        <v>54</v>
      </c>
    </row>
    <row r="47" ht="24" spans="1:23">
      <c r="A47" s="32">
        <v>38</v>
      </c>
      <c r="B47" s="39" t="s">
        <v>172</v>
      </c>
      <c r="C47" s="39" t="s">
        <v>31</v>
      </c>
      <c r="D47" s="39" t="s">
        <v>34</v>
      </c>
      <c r="E47" s="39" t="s">
        <v>173</v>
      </c>
      <c r="F47" s="38">
        <v>44256</v>
      </c>
      <c r="G47" s="38">
        <v>44531</v>
      </c>
      <c r="H47" s="39" t="s">
        <v>36</v>
      </c>
      <c r="I47" s="52" t="s">
        <v>174</v>
      </c>
      <c r="J47" s="31">
        <v>40</v>
      </c>
      <c r="K47" s="31">
        <v>40</v>
      </c>
      <c r="L47" s="31"/>
      <c r="M47" s="49"/>
      <c r="N47" s="49"/>
      <c r="O47" s="48">
        <v>1</v>
      </c>
      <c r="P47" s="49"/>
      <c r="Q47" s="49"/>
      <c r="R47" s="49"/>
      <c r="S47" s="39">
        <v>69</v>
      </c>
      <c r="T47" s="39">
        <v>247</v>
      </c>
      <c r="U47" s="39" t="s">
        <v>175</v>
      </c>
      <c r="V47" s="37" t="s">
        <v>39</v>
      </c>
      <c r="W47" s="57" t="s">
        <v>54</v>
      </c>
    </row>
    <row r="48" ht="36" spans="1:23">
      <c r="A48" s="32">
        <v>39</v>
      </c>
      <c r="B48" s="40" t="s">
        <v>176</v>
      </c>
      <c r="C48" s="40" t="s">
        <v>31</v>
      </c>
      <c r="D48" s="41" t="s">
        <v>34</v>
      </c>
      <c r="E48" s="40" t="s">
        <v>173</v>
      </c>
      <c r="F48" s="38">
        <v>44378</v>
      </c>
      <c r="G48" s="38">
        <v>44531</v>
      </c>
      <c r="H48" s="42" t="s">
        <v>36</v>
      </c>
      <c r="I48" s="52" t="s">
        <v>177</v>
      </c>
      <c r="J48" s="53">
        <v>6</v>
      </c>
      <c r="K48" s="53">
        <v>6</v>
      </c>
      <c r="L48" s="53"/>
      <c r="M48" s="53"/>
      <c r="N48" s="53"/>
      <c r="O48" s="49">
        <v>1</v>
      </c>
      <c r="P48" s="53"/>
      <c r="Q48" s="53"/>
      <c r="R48" s="53"/>
      <c r="S48" s="40">
        <v>20</v>
      </c>
      <c r="T48" s="40">
        <v>91</v>
      </c>
      <c r="U48" s="57" t="s">
        <v>178</v>
      </c>
      <c r="V48" s="37" t="s">
        <v>39</v>
      </c>
      <c r="W48" s="57" t="s">
        <v>179</v>
      </c>
    </row>
    <row r="49" ht="36" spans="1:23">
      <c r="A49" s="32">
        <v>40</v>
      </c>
      <c r="B49" s="39" t="s">
        <v>180</v>
      </c>
      <c r="C49" s="39" t="s">
        <v>31</v>
      </c>
      <c r="D49" s="39" t="s">
        <v>34</v>
      </c>
      <c r="E49" s="39" t="s">
        <v>181</v>
      </c>
      <c r="F49" s="38">
        <v>44256</v>
      </c>
      <c r="G49" s="38">
        <v>44531</v>
      </c>
      <c r="H49" s="33" t="s">
        <v>36</v>
      </c>
      <c r="I49" s="39" t="s">
        <v>182</v>
      </c>
      <c r="J49" s="31">
        <v>28</v>
      </c>
      <c r="K49" s="53"/>
      <c r="L49" s="31">
        <v>28</v>
      </c>
      <c r="M49" s="31"/>
      <c r="N49" s="31"/>
      <c r="O49" s="48">
        <v>1</v>
      </c>
      <c r="P49" s="31"/>
      <c r="Q49" s="31"/>
      <c r="R49" s="58">
        <v>1</v>
      </c>
      <c r="S49" s="39">
        <v>11</v>
      </c>
      <c r="T49" s="39">
        <v>45</v>
      </c>
      <c r="U49" s="39" t="s">
        <v>183</v>
      </c>
      <c r="V49" s="37" t="s">
        <v>39</v>
      </c>
      <c r="W49" s="57" t="s">
        <v>54</v>
      </c>
    </row>
    <row r="50" ht="36" spans="1:23">
      <c r="A50" s="32">
        <v>41</v>
      </c>
      <c r="B50" s="39" t="s">
        <v>184</v>
      </c>
      <c r="C50" s="39" t="s">
        <v>31</v>
      </c>
      <c r="D50" s="39" t="s">
        <v>34</v>
      </c>
      <c r="E50" s="39" t="s">
        <v>185</v>
      </c>
      <c r="F50" s="38">
        <v>44256</v>
      </c>
      <c r="G50" s="38">
        <v>44531</v>
      </c>
      <c r="H50" s="33" t="s">
        <v>36</v>
      </c>
      <c r="I50" s="39" t="s">
        <v>186</v>
      </c>
      <c r="J50" s="31">
        <v>25</v>
      </c>
      <c r="K50" s="31"/>
      <c r="L50" s="31">
        <v>25</v>
      </c>
      <c r="M50" s="31"/>
      <c r="N50" s="31"/>
      <c r="O50" s="48">
        <v>1</v>
      </c>
      <c r="P50" s="31"/>
      <c r="Q50" s="31"/>
      <c r="R50" s="58">
        <v>1</v>
      </c>
      <c r="S50" s="39">
        <v>19</v>
      </c>
      <c r="T50" s="39">
        <v>78</v>
      </c>
      <c r="U50" s="39" t="s">
        <v>187</v>
      </c>
      <c r="V50" s="37" t="s">
        <v>39</v>
      </c>
      <c r="W50" s="57" t="s">
        <v>54</v>
      </c>
    </row>
    <row r="51" ht="36" spans="1:23">
      <c r="A51" s="32">
        <v>42</v>
      </c>
      <c r="B51" s="33" t="s">
        <v>188</v>
      </c>
      <c r="C51" s="33" t="s">
        <v>30</v>
      </c>
      <c r="D51" s="37" t="s">
        <v>87</v>
      </c>
      <c r="E51" s="33" t="s">
        <v>189</v>
      </c>
      <c r="F51" s="38">
        <v>44256</v>
      </c>
      <c r="G51" s="38">
        <v>44531</v>
      </c>
      <c r="H51" s="33" t="s">
        <v>36</v>
      </c>
      <c r="I51" s="33" t="s">
        <v>190</v>
      </c>
      <c r="J51" s="49">
        <v>3</v>
      </c>
      <c r="K51" s="49"/>
      <c r="L51" s="48">
        <v>3</v>
      </c>
      <c r="M51" s="48"/>
      <c r="N51" s="48"/>
      <c r="O51" s="48">
        <v>1</v>
      </c>
      <c r="P51" s="48"/>
      <c r="Q51" s="48"/>
      <c r="R51" s="58">
        <v>1</v>
      </c>
      <c r="S51" s="33">
        <v>93</v>
      </c>
      <c r="T51" s="33">
        <v>386</v>
      </c>
      <c r="U51" s="33" t="s">
        <v>191</v>
      </c>
      <c r="V51" s="37" t="s">
        <v>39</v>
      </c>
      <c r="W51" s="57" t="s">
        <v>54</v>
      </c>
    </row>
    <row r="52" ht="36" spans="1:23">
      <c r="A52" s="32">
        <v>43</v>
      </c>
      <c r="B52" s="33" t="s">
        <v>192</v>
      </c>
      <c r="C52" s="33" t="s">
        <v>31</v>
      </c>
      <c r="D52" s="37" t="s">
        <v>34</v>
      </c>
      <c r="E52" s="33" t="s">
        <v>193</v>
      </c>
      <c r="F52" s="38">
        <v>44256</v>
      </c>
      <c r="G52" s="38">
        <v>44531</v>
      </c>
      <c r="H52" s="33" t="s">
        <v>36</v>
      </c>
      <c r="I52" s="33" t="s">
        <v>194</v>
      </c>
      <c r="J52" s="49">
        <v>30</v>
      </c>
      <c r="K52" s="49"/>
      <c r="L52" s="49">
        <v>30</v>
      </c>
      <c r="M52" s="49"/>
      <c r="N52" s="49"/>
      <c r="O52" s="48">
        <v>1</v>
      </c>
      <c r="P52" s="49"/>
      <c r="Q52" s="49"/>
      <c r="R52" s="49"/>
      <c r="S52" s="37">
        <v>4</v>
      </c>
      <c r="T52" s="33">
        <v>17</v>
      </c>
      <c r="U52" s="33" t="s">
        <v>195</v>
      </c>
      <c r="V52" s="37" t="s">
        <v>39</v>
      </c>
      <c r="W52" s="57" t="s">
        <v>54</v>
      </c>
    </row>
    <row r="53" ht="36" spans="1:23">
      <c r="A53" s="32">
        <v>44</v>
      </c>
      <c r="B53" s="33" t="s">
        <v>196</v>
      </c>
      <c r="C53" s="33" t="s">
        <v>31</v>
      </c>
      <c r="D53" s="33" t="s">
        <v>87</v>
      </c>
      <c r="E53" s="33" t="s">
        <v>197</v>
      </c>
      <c r="F53" s="34">
        <v>44256</v>
      </c>
      <c r="G53" s="34">
        <v>44531</v>
      </c>
      <c r="H53" s="33" t="s">
        <v>36</v>
      </c>
      <c r="I53" s="33" t="s">
        <v>198</v>
      </c>
      <c r="J53" s="48">
        <v>8</v>
      </c>
      <c r="K53" s="48"/>
      <c r="L53" s="48">
        <v>8</v>
      </c>
      <c r="M53" s="48"/>
      <c r="N53" s="48"/>
      <c r="O53" s="48">
        <v>1</v>
      </c>
      <c r="P53" s="48"/>
      <c r="Q53" s="48"/>
      <c r="R53" s="48"/>
      <c r="S53" s="33">
        <v>6</v>
      </c>
      <c r="T53" s="33">
        <v>13</v>
      </c>
      <c r="U53" s="33" t="s">
        <v>199</v>
      </c>
      <c r="V53" s="37" t="s">
        <v>39</v>
      </c>
      <c r="W53" s="57" t="s">
        <v>200</v>
      </c>
    </row>
    <row r="54" ht="36" spans="1:23">
      <c r="A54" s="32">
        <v>45</v>
      </c>
      <c r="B54" s="33" t="s">
        <v>201</v>
      </c>
      <c r="C54" s="33" t="s">
        <v>31</v>
      </c>
      <c r="D54" s="33" t="s">
        <v>87</v>
      </c>
      <c r="E54" s="33" t="s">
        <v>197</v>
      </c>
      <c r="F54" s="38">
        <v>44256</v>
      </c>
      <c r="G54" s="38">
        <v>44531</v>
      </c>
      <c r="H54" s="33" t="s">
        <v>36</v>
      </c>
      <c r="I54" s="33" t="s">
        <v>202</v>
      </c>
      <c r="J54" s="48">
        <v>5</v>
      </c>
      <c r="K54" s="48"/>
      <c r="L54" s="48">
        <v>5</v>
      </c>
      <c r="M54" s="48"/>
      <c r="N54" s="48"/>
      <c r="O54" s="48">
        <v>1</v>
      </c>
      <c r="P54" s="48"/>
      <c r="Q54" s="48"/>
      <c r="R54" s="48"/>
      <c r="S54" s="33">
        <v>16</v>
      </c>
      <c r="T54" s="33">
        <v>35</v>
      </c>
      <c r="U54" s="33" t="s">
        <v>203</v>
      </c>
      <c r="V54" s="37" t="s">
        <v>39</v>
      </c>
      <c r="W54" s="57" t="s">
        <v>54</v>
      </c>
    </row>
    <row r="55" ht="36" spans="1:23">
      <c r="A55" s="32">
        <v>46</v>
      </c>
      <c r="B55" s="33" t="s">
        <v>204</v>
      </c>
      <c r="C55" s="33" t="s">
        <v>31</v>
      </c>
      <c r="D55" s="33" t="s">
        <v>34</v>
      </c>
      <c r="E55" s="33" t="s">
        <v>205</v>
      </c>
      <c r="F55" s="38">
        <v>44256</v>
      </c>
      <c r="G55" s="38">
        <v>44531</v>
      </c>
      <c r="H55" s="35" t="s">
        <v>36</v>
      </c>
      <c r="I55" s="33" t="s">
        <v>206</v>
      </c>
      <c r="J55" s="48">
        <v>3</v>
      </c>
      <c r="K55" s="48"/>
      <c r="L55" s="48">
        <v>3</v>
      </c>
      <c r="M55" s="48"/>
      <c r="N55" s="48"/>
      <c r="O55" s="48">
        <v>1</v>
      </c>
      <c r="P55" s="48"/>
      <c r="Q55" s="48"/>
      <c r="R55" s="58">
        <v>1</v>
      </c>
      <c r="S55" s="33">
        <v>35</v>
      </c>
      <c r="T55" s="33">
        <v>89</v>
      </c>
      <c r="U55" s="33" t="s">
        <v>207</v>
      </c>
      <c r="V55" s="37" t="s">
        <v>39</v>
      </c>
      <c r="W55" s="57" t="s">
        <v>54</v>
      </c>
    </row>
    <row r="56" ht="36" spans="1:23">
      <c r="A56" s="32">
        <v>47</v>
      </c>
      <c r="B56" s="33" t="s">
        <v>208</v>
      </c>
      <c r="C56" s="33" t="s">
        <v>31</v>
      </c>
      <c r="D56" s="37" t="s">
        <v>87</v>
      </c>
      <c r="E56" s="33" t="s">
        <v>205</v>
      </c>
      <c r="F56" s="38">
        <v>44256</v>
      </c>
      <c r="G56" s="38">
        <v>44531</v>
      </c>
      <c r="H56" s="33" t="s">
        <v>36</v>
      </c>
      <c r="I56" s="33" t="s">
        <v>209</v>
      </c>
      <c r="J56" s="49">
        <v>8</v>
      </c>
      <c r="K56" s="49"/>
      <c r="L56" s="49">
        <v>8</v>
      </c>
      <c r="M56" s="48"/>
      <c r="N56" s="48"/>
      <c r="O56" s="48">
        <v>1</v>
      </c>
      <c r="P56" s="48"/>
      <c r="Q56" s="48"/>
      <c r="R56" s="58">
        <v>1</v>
      </c>
      <c r="S56" s="33">
        <v>130</v>
      </c>
      <c r="T56" s="33">
        <v>528</v>
      </c>
      <c r="U56" s="33" t="s">
        <v>210</v>
      </c>
      <c r="V56" s="37" t="s">
        <v>39</v>
      </c>
      <c r="W56" s="57" t="s">
        <v>54</v>
      </c>
    </row>
    <row r="57" ht="36" spans="1:23">
      <c r="A57" s="32">
        <v>48</v>
      </c>
      <c r="B57" s="33" t="s">
        <v>208</v>
      </c>
      <c r="C57" s="33" t="s">
        <v>31</v>
      </c>
      <c r="D57" s="37" t="s">
        <v>34</v>
      </c>
      <c r="E57" s="33" t="s">
        <v>205</v>
      </c>
      <c r="F57" s="38">
        <v>44256</v>
      </c>
      <c r="G57" s="38">
        <v>44531</v>
      </c>
      <c r="H57" s="33" t="s">
        <v>36</v>
      </c>
      <c r="I57" s="33" t="s">
        <v>211</v>
      </c>
      <c r="J57" s="49">
        <v>12</v>
      </c>
      <c r="K57" s="49"/>
      <c r="L57" s="49">
        <v>12</v>
      </c>
      <c r="M57" s="48"/>
      <c r="N57" s="48"/>
      <c r="O57" s="48">
        <v>1</v>
      </c>
      <c r="P57" s="48"/>
      <c r="Q57" s="48"/>
      <c r="R57" s="58">
        <v>1</v>
      </c>
      <c r="S57" s="33">
        <v>18</v>
      </c>
      <c r="T57" s="33">
        <v>78</v>
      </c>
      <c r="U57" s="33" t="s">
        <v>212</v>
      </c>
      <c r="V57" s="37" t="s">
        <v>39</v>
      </c>
      <c r="W57" s="57" t="s">
        <v>54</v>
      </c>
    </row>
    <row r="58" ht="36" spans="1:23">
      <c r="A58" s="32">
        <v>49</v>
      </c>
      <c r="B58" s="39" t="s">
        <v>213</v>
      </c>
      <c r="C58" s="39" t="s">
        <v>31</v>
      </c>
      <c r="D58" s="39" t="s">
        <v>34</v>
      </c>
      <c r="E58" s="39" t="s">
        <v>83</v>
      </c>
      <c r="F58" s="38">
        <v>44256</v>
      </c>
      <c r="G58" s="38">
        <v>44531</v>
      </c>
      <c r="H58" s="39" t="s">
        <v>36</v>
      </c>
      <c r="I58" s="39" t="s">
        <v>214</v>
      </c>
      <c r="J58" s="31">
        <v>7</v>
      </c>
      <c r="K58" s="31"/>
      <c r="L58" s="31">
        <v>7</v>
      </c>
      <c r="M58" s="31"/>
      <c r="N58" s="31"/>
      <c r="O58" s="48">
        <v>1</v>
      </c>
      <c r="P58" s="31"/>
      <c r="Q58" s="31"/>
      <c r="R58" s="58">
        <v>1</v>
      </c>
      <c r="S58" s="39">
        <v>16</v>
      </c>
      <c r="T58" s="39">
        <v>77</v>
      </c>
      <c r="U58" s="33" t="s">
        <v>215</v>
      </c>
      <c r="V58" s="37" t="s">
        <v>39</v>
      </c>
      <c r="W58" s="57" t="s">
        <v>54</v>
      </c>
    </row>
    <row r="59" ht="36" spans="1:23">
      <c r="A59" s="32">
        <v>50</v>
      </c>
      <c r="B59" s="39" t="s">
        <v>213</v>
      </c>
      <c r="C59" s="39" t="s">
        <v>31</v>
      </c>
      <c r="D59" s="39" t="s">
        <v>34</v>
      </c>
      <c r="E59" s="39" t="s">
        <v>83</v>
      </c>
      <c r="F59" s="34">
        <v>44256</v>
      </c>
      <c r="G59" s="34">
        <v>44531</v>
      </c>
      <c r="H59" s="39" t="s">
        <v>36</v>
      </c>
      <c r="I59" s="39" t="s">
        <v>216</v>
      </c>
      <c r="J59" s="54">
        <v>62.2</v>
      </c>
      <c r="K59" s="54"/>
      <c r="L59" s="31">
        <v>62.2</v>
      </c>
      <c r="M59" s="31"/>
      <c r="N59" s="31"/>
      <c r="O59" s="48">
        <v>1</v>
      </c>
      <c r="P59" s="31"/>
      <c r="Q59" s="31"/>
      <c r="R59" s="58">
        <v>1</v>
      </c>
      <c r="S59" s="39">
        <v>46</v>
      </c>
      <c r="T59" s="39">
        <v>161</v>
      </c>
      <c r="U59" s="33" t="s">
        <v>217</v>
      </c>
      <c r="V59" s="37" t="s">
        <v>39</v>
      </c>
      <c r="W59" s="57" t="s">
        <v>200</v>
      </c>
    </row>
    <row r="60" ht="36" spans="1:23">
      <c r="A60" s="32">
        <v>51</v>
      </c>
      <c r="B60" s="39" t="s">
        <v>218</v>
      </c>
      <c r="C60" s="39" t="s">
        <v>31</v>
      </c>
      <c r="D60" s="39" t="s">
        <v>34</v>
      </c>
      <c r="E60" s="39" t="s">
        <v>219</v>
      </c>
      <c r="F60" s="38">
        <v>44256</v>
      </c>
      <c r="G60" s="38">
        <v>44531</v>
      </c>
      <c r="H60" s="39" t="s">
        <v>36</v>
      </c>
      <c r="I60" s="39" t="s">
        <v>220</v>
      </c>
      <c r="J60" s="31">
        <v>10</v>
      </c>
      <c r="K60" s="31"/>
      <c r="L60" s="31">
        <v>10</v>
      </c>
      <c r="M60" s="31"/>
      <c r="N60" s="31"/>
      <c r="O60" s="48">
        <v>1</v>
      </c>
      <c r="P60" s="31"/>
      <c r="Q60" s="31"/>
      <c r="R60" s="58">
        <v>1</v>
      </c>
      <c r="S60" s="39">
        <v>215</v>
      </c>
      <c r="T60" s="39">
        <v>773</v>
      </c>
      <c r="U60" s="33" t="s">
        <v>221</v>
      </c>
      <c r="V60" s="37" t="s">
        <v>39</v>
      </c>
      <c r="W60" s="57" t="s">
        <v>54</v>
      </c>
    </row>
    <row r="61" ht="36" spans="1:23">
      <c r="A61" s="32">
        <v>52</v>
      </c>
      <c r="B61" s="39" t="s">
        <v>218</v>
      </c>
      <c r="C61" s="39" t="s">
        <v>31</v>
      </c>
      <c r="D61" s="39" t="s">
        <v>34</v>
      </c>
      <c r="E61" s="39" t="s">
        <v>219</v>
      </c>
      <c r="F61" s="38">
        <v>44256</v>
      </c>
      <c r="G61" s="38">
        <v>44531</v>
      </c>
      <c r="H61" s="39" t="s">
        <v>36</v>
      </c>
      <c r="I61" s="39" t="s">
        <v>222</v>
      </c>
      <c r="J61" s="31">
        <v>10</v>
      </c>
      <c r="K61" s="31"/>
      <c r="L61" s="31">
        <v>10</v>
      </c>
      <c r="M61" s="31"/>
      <c r="N61" s="31"/>
      <c r="O61" s="48">
        <v>1</v>
      </c>
      <c r="P61" s="31"/>
      <c r="Q61" s="31"/>
      <c r="R61" s="58">
        <v>1</v>
      </c>
      <c r="S61" s="39">
        <v>160</v>
      </c>
      <c r="T61" s="39">
        <v>713</v>
      </c>
      <c r="U61" s="33" t="s">
        <v>221</v>
      </c>
      <c r="V61" s="37" t="s">
        <v>39</v>
      </c>
      <c r="W61" s="57" t="s">
        <v>54</v>
      </c>
    </row>
    <row r="62" ht="36" spans="1:23">
      <c r="A62" s="32">
        <v>53</v>
      </c>
      <c r="B62" s="31" t="s">
        <v>223</v>
      </c>
      <c r="C62" s="33" t="s">
        <v>31</v>
      </c>
      <c r="D62" s="39" t="s">
        <v>92</v>
      </c>
      <c r="E62" s="39" t="s">
        <v>224</v>
      </c>
      <c r="F62" s="38">
        <v>44256</v>
      </c>
      <c r="G62" s="38">
        <v>44531</v>
      </c>
      <c r="H62" s="33" t="s">
        <v>36</v>
      </c>
      <c r="I62" s="39" t="s">
        <v>225</v>
      </c>
      <c r="J62" s="31">
        <v>20</v>
      </c>
      <c r="K62" s="31"/>
      <c r="L62" s="31">
        <v>20</v>
      </c>
      <c r="M62" s="31"/>
      <c r="N62" s="31"/>
      <c r="O62" s="48">
        <v>1</v>
      </c>
      <c r="P62" s="31"/>
      <c r="Q62" s="31"/>
      <c r="R62" s="48">
        <v>1</v>
      </c>
      <c r="S62" s="33">
        <v>27</v>
      </c>
      <c r="T62" s="33">
        <v>98</v>
      </c>
      <c r="U62" s="60" t="s">
        <v>226</v>
      </c>
      <c r="V62" s="37" t="s">
        <v>39</v>
      </c>
      <c r="W62" s="57" t="s">
        <v>54</v>
      </c>
    </row>
    <row r="63" ht="36" spans="1:23">
      <c r="A63" s="32">
        <v>54</v>
      </c>
      <c r="B63" s="39" t="s">
        <v>227</v>
      </c>
      <c r="C63" s="33" t="s">
        <v>31</v>
      </c>
      <c r="D63" s="33" t="s">
        <v>34</v>
      </c>
      <c r="E63" s="33" t="s">
        <v>228</v>
      </c>
      <c r="F63" s="38">
        <v>44256</v>
      </c>
      <c r="G63" s="38">
        <v>44531</v>
      </c>
      <c r="H63" s="33" t="s">
        <v>36</v>
      </c>
      <c r="I63" s="33" t="s">
        <v>229</v>
      </c>
      <c r="J63" s="48">
        <v>5</v>
      </c>
      <c r="K63" s="48"/>
      <c r="L63" s="48">
        <v>5</v>
      </c>
      <c r="M63" s="48"/>
      <c r="N63" s="48"/>
      <c r="O63" s="48">
        <v>1</v>
      </c>
      <c r="P63" s="48"/>
      <c r="Q63" s="48"/>
      <c r="R63" s="58">
        <v>1</v>
      </c>
      <c r="S63" s="33">
        <v>15</v>
      </c>
      <c r="T63" s="33">
        <v>61</v>
      </c>
      <c r="U63" s="33" t="s">
        <v>230</v>
      </c>
      <c r="V63" s="37" t="s">
        <v>39</v>
      </c>
      <c r="W63" s="57" t="s">
        <v>54</v>
      </c>
    </row>
    <row r="64" ht="36" spans="1:23">
      <c r="A64" s="32">
        <v>55</v>
      </c>
      <c r="B64" s="39" t="s">
        <v>227</v>
      </c>
      <c r="C64" s="33" t="s">
        <v>31</v>
      </c>
      <c r="D64" s="33" t="s">
        <v>34</v>
      </c>
      <c r="E64" s="33" t="s">
        <v>228</v>
      </c>
      <c r="F64" s="38">
        <v>44256</v>
      </c>
      <c r="G64" s="38">
        <v>44531</v>
      </c>
      <c r="H64" s="33" t="s">
        <v>36</v>
      </c>
      <c r="I64" s="33" t="s">
        <v>231</v>
      </c>
      <c r="J64" s="48">
        <v>10</v>
      </c>
      <c r="K64" s="48"/>
      <c r="L64" s="48">
        <v>10</v>
      </c>
      <c r="M64" s="48"/>
      <c r="N64" s="48"/>
      <c r="O64" s="48">
        <v>1</v>
      </c>
      <c r="P64" s="48"/>
      <c r="Q64" s="48"/>
      <c r="R64" s="58">
        <v>1</v>
      </c>
      <c r="S64" s="33">
        <v>21</v>
      </c>
      <c r="T64" s="33">
        <v>106</v>
      </c>
      <c r="U64" s="33" t="s">
        <v>232</v>
      </c>
      <c r="V64" s="37" t="s">
        <v>39</v>
      </c>
      <c r="W64" s="57" t="s">
        <v>54</v>
      </c>
    </row>
    <row r="65" ht="24" spans="1:23">
      <c r="A65" s="32">
        <v>56</v>
      </c>
      <c r="B65" s="39" t="s">
        <v>233</v>
      </c>
      <c r="C65" s="33" t="s">
        <v>31</v>
      </c>
      <c r="D65" s="33" t="s">
        <v>34</v>
      </c>
      <c r="E65" s="33" t="s">
        <v>228</v>
      </c>
      <c r="F65" s="38">
        <v>44256</v>
      </c>
      <c r="G65" s="38">
        <v>44531</v>
      </c>
      <c r="H65" s="33" t="s">
        <v>36</v>
      </c>
      <c r="I65" s="33" t="s">
        <v>234</v>
      </c>
      <c r="J65" s="48">
        <v>13</v>
      </c>
      <c r="K65" s="48"/>
      <c r="L65" s="48">
        <v>13</v>
      </c>
      <c r="M65" s="48"/>
      <c r="N65" s="48"/>
      <c r="O65" s="48">
        <v>1</v>
      </c>
      <c r="P65" s="48"/>
      <c r="Q65" s="48"/>
      <c r="R65" s="58">
        <v>1</v>
      </c>
      <c r="S65" s="33">
        <v>25</v>
      </c>
      <c r="T65" s="33">
        <v>120</v>
      </c>
      <c r="U65" s="33" t="s">
        <v>235</v>
      </c>
      <c r="V65" s="37" t="s">
        <v>39</v>
      </c>
      <c r="W65" s="57" t="s">
        <v>54</v>
      </c>
    </row>
    <row r="66" ht="24" spans="1:23">
      <c r="A66" s="32">
        <v>57</v>
      </c>
      <c r="B66" s="48" t="s">
        <v>236</v>
      </c>
      <c r="C66" s="33" t="s">
        <v>31</v>
      </c>
      <c r="D66" s="33" t="s">
        <v>87</v>
      </c>
      <c r="E66" s="33" t="s">
        <v>237</v>
      </c>
      <c r="F66" s="38">
        <v>44256</v>
      </c>
      <c r="G66" s="38">
        <v>44531</v>
      </c>
      <c r="H66" s="33" t="s">
        <v>36</v>
      </c>
      <c r="I66" s="42" t="s">
        <v>238</v>
      </c>
      <c r="J66" s="48">
        <v>20</v>
      </c>
      <c r="K66" s="48"/>
      <c r="L66" s="48">
        <v>20</v>
      </c>
      <c r="M66" s="48"/>
      <c r="N66" s="48"/>
      <c r="O66" s="48">
        <v>1</v>
      </c>
      <c r="P66" s="48"/>
      <c r="Q66" s="48"/>
      <c r="R66" s="48"/>
      <c r="S66" s="33">
        <v>32</v>
      </c>
      <c r="T66" s="33">
        <v>109</v>
      </c>
      <c r="U66" s="33" t="s">
        <v>239</v>
      </c>
      <c r="V66" s="37" t="s">
        <v>39</v>
      </c>
      <c r="W66" s="57" t="s">
        <v>54</v>
      </c>
    </row>
    <row r="67" ht="36" spans="1:23">
      <c r="A67" s="32">
        <v>58</v>
      </c>
      <c r="B67" s="33" t="s">
        <v>240</v>
      </c>
      <c r="C67" s="33" t="s">
        <v>31</v>
      </c>
      <c r="D67" s="33" t="s">
        <v>34</v>
      </c>
      <c r="E67" s="33" t="s">
        <v>241</v>
      </c>
      <c r="F67" s="38">
        <v>44256</v>
      </c>
      <c r="G67" s="38">
        <v>44531</v>
      </c>
      <c r="H67" s="33" t="s">
        <v>36</v>
      </c>
      <c r="I67" s="33" t="s">
        <v>242</v>
      </c>
      <c r="J67" s="48">
        <v>45</v>
      </c>
      <c r="K67" s="48"/>
      <c r="L67" s="48">
        <v>33</v>
      </c>
      <c r="M67" s="48"/>
      <c r="N67" s="48">
        <v>12</v>
      </c>
      <c r="O67" s="48">
        <v>1</v>
      </c>
      <c r="P67" s="48"/>
      <c r="Q67" s="48"/>
      <c r="R67" s="48">
        <v>1</v>
      </c>
      <c r="S67" s="33">
        <v>32</v>
      </c>
      <c r="T67" s="33">
        <v>138</v>
      </c>
      <c r="U67" s="33" t="s">
        <v>243</v>
      </c>
      <c r="V67" s="37" t="s">
        <v>39</v>
      </c>
      <c r="W67" s="57" t="s">
        <v>54</v>
      </c>
    </row>
    <row r="68" ht="24" spans="1:23">
      <c r="A68" s="32">
        <v>59</v>
      </c>
      <c r="B68" s="33" t="s">
        <v>244</v>
      </c>
      <c r="C68" s="39" t="s">
        <v>31</v>
      </c>
      <c r="D68" s="33" t="s">
        <v>34</v>
      </c>
      <c r="E68" s="39" t="s">
        <v>245</v>
      </c>
      <c r="F68" s="38">
        <v>44256</v>
      </c>
      <c r="G68" s="38">
        <v>44531</v>
      </c>
      <c r="H68" s="35" t="s">
        <v>36</v>
      </c>
      <c r="I68" s="51" t="s">
        <v>246</v>
      </c>
      <c r="J68" s="31">
        <v>28</v>
      </c>
      <c r="K68" s="31"/>
      <c r="L68" s="48">
        <v>28</v>
      </c>
      <c r="M68" s="50"/>
      <c r="N68" s="50"/>
      <c r="O68" s="48">
        <v>1</v>
      </c>
      <c r="P68" s="50"/>
      <c r="Q68" s="50"/>
      <c r="R68" s="50"/>
      <c r="S68" s="60">
        <v>42</v>
      </c>
      <c r="T68" s="60">
        <v>153</v>
      </c>
      <c r="U68" s="39" t="s">
        <v>247</v>
      </c>
      <c r="V68" s="37" t="s">
        <v>39</v>
      </c>
      <c r="W68" s="57" t="s">
        <v>54</v>
      </c>
    </row>
    <row r="69" ht="24" spans="1:23">
      <c r="A69" s="32">
        <v>60</v>
      </c>
      <c r="B69" s="33" t="s">
        <v>248</v>
      </c>
      <c r="C69" s="39" t="s">
        <v>31</v>
      </c>
      <c r="D69" s="33" t="s">
        <v>34</v>
      </c>
      <c r="E69" s="39" t="s">
        <v>245</v>
      </c>
      <c r="F69" s="38">
        <v>44256</v>
      </c>
      <c r="G69" s="38">
        <v>44531</v>
      </c>
      <c r="H69" s="35" t="s">
        <v>36</v>
      </c>
      <c r="I69" s="51" t="s">
        <v>249</v>
      </c>
      <c r="J69" s="31">
        <v>18</v>
      </c>
      <c r="K69" s="31"/>
      <c r="L69" s="48">
        <v>18</v>
      </c>
      <c r="M69" s="50"/>
      <c r="N69" s="50"/>
      <c r="O69" s="48">
        <v>1</v>
      </c>
      <c r="P69" s="50"/>
      <c r="Q69" s="50"/>
      <c r="R69" s="50"/>
      <c r="S69" s="60">
        <v>42</v>
      </c>
      <c r="T69" s="60">
        <v>153</v>
      </c>
      <c r="U69" s="39" t="s">
        <v>247</v>
      </c>
      <c r="V69" s="37" t="s">
        <v>39</v>
      </c>
      <c r="W69" s="57" t="s">
        <v>54</v>
      </c>
    </row>
    <row r="70" ht="36" spans="1:23">
      <c r="A70" s="32">
        <v>61</v>
      </c>
      <c r="B70" s="39" t="s">
        <v>250</v>
      </c>
      <c r="C70" s="33" t="s">
        <v>31</v>
      </c>
      <c r="D70" s="39" t="s">
        <v>34</v>
      </c>
      <c r="E70" s="39" t="s">
        <v>251</v>
      </c>
      <c r="F70" s="34">
        <v>44256</v>
      </c>
      <c r="G70" s="34">
        <v>44531</v>
      </c>
      <c r="H70" s="39" t="s">
        <v>36</v>
      </c>
      <c r="I70" s="39" t="s">
        <v>252</v>
      </c>
      <c r="J70" s="48">
        <v>111.85</v>
      </c>
      <c r="K70" s="48"/>
      <c r="L70" s="48">
        <v>111.85</v>
      </c>
      <c r="M70" s="31"/>
      <c r="N70" s="31"/>
      <c r="O70" s="48">
        <v>1</v>
      </c>
      <c r="P70" s="31"/>
      <c r="Q70" s="31"/>
      <c r="R70" s="31"/>
      <c r="S70" s="33">
        <v>65</v>
      </c>
      <c r="T70" s="33">
        <v>227</v>
      </c>
      <c r="U70" s="39" t="s">
        <v>253</v>
      </c>
      <c r="V70" s="37" t="s">
        <v>39</v>
      </c>
      <c r="W70" s="57" t="s">
        <v>200</v>
      </c>
    </row>
    <row r="71" ht="36" spans="1:23">
      <c r="A71" s="32">
        <v>62</v>
      </c>
      <c r="B71" s="33" t="s">
        <v>254</v>
      </c>
      <c r="C71" s="33" t="s">
        <v>31</v>
      </c>
      <c r="D71" s="33" t="s">
        <v>34</v>
      </c>
      <c r="E71" s="39" t="s">
        <v>255</v>
      </c>
      <c r="F71" s="38">
        <v>44256</v>
      </c>
      <c r="G71" s="38">
        <v>44531</v>
      </c>
      <c r="H71" s="33" t="s">
        <v>36</v>
      </c>
      <c r="I71" s="33" t="s">
        <v>256</v>
      </c>
      <c r="J71" s="31">
        <v>25</v>
      </c>
      <c r="K71" s="31"/>
      <c r="L71" s="31">
        <v>25</v>
      </c>
      <c r="M71" s="31"/>
      <c r="N71" s="31"/>
      <c r="O71" s="48">
        <v>1</v>
      </c>
      <c r="P71" s="31"/>
      <c r="Q71" s="31"/>
      <c r="R71" s="31"/>
      <c r="S71" s="39">
        <v>50</v>
      </c>
      <c r="T71" s="39">
        <v>163</v>
      </c>
      <c r="U71" s="39" t="s">
        <v>257</v>
      </c>
      <c r="V71" s="37" t="s">
        <v>39</v>
      </c>
      <c r="W71" s="57" t="s">
        <v>54</v>
      </c>
    </row>
    <row r="72" ht="36" spans="1:23">
      <c r="A72" s="32">
        <v>63</v>
      </c>
      <c r="B72" s="39" t="s">
        <v>258</v>
      </c>
      <c r="C72" s="33" t="s">
        <v>31</v>
      </c>
      <c r="D72" s="39" t="s">
        <v>34</v>
      </c>
      <c r="E72" s="39" t="s">
        <v>259</v>
      </c>
      <c r="F72" s="38">
        <v>44256</v>
      </c>
      <c r="G72" s="38">
        <v>44531</v>
      </c>
      <c r="H72" s="33" t="s">
        <v>36</v>
      </c>
      <c r="I72" s="39" t="s">
        <v>260</v>
      </c>
      <c r="J72" s="31">
        <v>25</v>
      </c>
      <c r="K72" s="31"/>
      <c r="L72" s="31">
        <v>25</v>
      </c>
      <c r="M72" s="31"/>
      <c r="N72" s="31"/>
      <c r="O72" s="48">
        <v>1</v>
      </c>
      <c r="P72" s="31"/>
      <c r="Q72" s="31"/>
      <c r="R72" s="58">
        <v>1</v>
      </c>
      <c r="S72" s="39">
        <v>52</v>
      </c>
      <c r="T72" s="39">
        <v>240</v>
      </c>
      <c r="U72" s="39" t="s">
        <v>261</v>
      </c>
      <c r="V72" s="37" t="s">
        <v>39</v>
      </c>
      <c r="W72" s="57" t="s">
        <v>54</v>
      </c>
    </row>
    <row r="73" ht="36" spans="1:23">
      <c r="A73" s="32">
        <v>64</v>
      </c>
      <c r="B73" s="39" t="s">
        <v>262</v>
      </c>
      <c r="C73" s="33" t="s">
        <v>31</v>
      </c>
      <c r="D73" s="39" t="s">
        <v>34</v>
      </c>
      <c r="E73" s="39" t="s">
        <v>100</v>
      </c>
      <c r="F73" s="38">
        <v>44256</v>
      </c>
      <c r="G73" s="38">
        <v>44531</v>
      </c>
      <c r="H73" s="33" t="s">
        <v>36</v>
      </c>
      <c r="I73" s="39" t="s">
        <v>263</v>
      </c>
      <c r="J73" s="31">
        <v>20</v>
      </c>
      <c r="K73" s="31"/>
      <c r="L73" s="31">
        <v>20</v>
      </c>
      <c r="M73" s="31"/>
      <c r="N73" s="31"/>
      <c r="O73" s="48">
        <v>1</v>
      </c>
      <c r="P73" s="31"/>
      <c r="Q73" s="31"/>
      <c r="R73" s="58">
        <v>1</v>
      </c>
      <c r="S73" s="39">
        <v>15</v>
      </c>
      <c r="T73" s="39">
        <v>45</v>
      </c>
      <c r="U73" s="39" t="s">
        <v>264</v>
      </c>
      <c r="V73" s="37" t="s">
        <v>39</v>
      </c>
      <c r="W73" s="57" t="s">
        <v>54</v>
      </c>
    </row>
    <row r="74" ht="36" spans="1:23">
      <c r="A74" s="32">
        <v>65</v>
      </c>
      <c r="B74" s="33" t="s">
        <v>265</v>
      </c>
      <c r="C74" s="33" t="s">
        <v>31</v>
      </c>
      <c r="D74" s="33" t="s">
        <v>34</v>
      </c>
      <c r="E74" s="33" t="s">
        <v>104</v>
      </c>
      <c r="F74" s="38">
        <v>44256</v>
      </c>
      <c r="G74" s="38">
        <v>44531</v>
      </c>
      <c r="H74" s="33" t="s">
        <v>36</v>
      </c>
      <c r="I74" s="33" t="s">
        <v>266</v>
      </c>
      <c r="J74" s="31">
        <v>15</v>
      </c>
      <c r="K74" s="31"/>
      <c r="L74" s="31">
        <v>15</v>
      </c>
      <c r="M74" s="31"/>
      <c r="N74" s="31"/>
      <c r="O74" s="48">
        <v>1</v>
      </c>
      <c r="P74" s="31"/>
      <c r="Q74" s="31"/>
      <c r="R74" s="31"/>
      <c r="S74" s="39">
        <v>12</v>
      </c>
      <c r="T74" s="39">
        <v>58</v>
      </c>
      <c r="U74" s="39" t="s">
        <v>267</v>
      </c>
      <c r="V74" s="37" t="s">
        <v>39</v>
      </c>
      <c r="W74" s="57" t="s">
        <v>54</v>
      </c>
    </row>
    <row r="75" ht="36" spans="1:23">
      <c r="A75" s="32">
        <v>66</v>
      </c>
      <c r="B75" s="33" t="s">
        <v>265</v>
      </c>
      <c r="C75" s="33" t="s">
        <v>31</v>
      </c>
      <c r="D75" s="33" t="s">
        <v>34</v>
      </c>
      <c r="E75" s="33" t="s">
        <v>104</v>
      </c>
      <c r="F75" s="38">
        <v>44256</v>
      </c>
      <c r="G75" s="38">
        <v>44531</v>
      </c>
      <c r="H75" s="33" t="s">
        <v>36</v>
      </c>
      <c r="I75" s="33" t="s">
        <v>268</v>
      </c>
      <c r="J75" s="31">
        <v>28</v>
      </c>
      <c r="K75" s="31"/>
      <c r="L75" s="31">
        <v>28</v>
      </c>
      <c r="M75" s="31"/>
      <c r="N75" s="31"/>
      <c r="O75" s="48">
        <v>1</v>
      </c>
      <c r="P75" s="31"/>
      <c r="Q75" s="31"/>
      <c r="R75" s="31"/>
      <c r="S75" s="39">
        <v>60</v>
      </c>
      <c r="T75" s="39">
        <v>220</v>
      </c>
      <c r="U75" s="39" t="s">
        <v>269</v>
      </c>
      <c r="V75" s="37" t="s">
        <v>39</v>
      </c>
      <c r="W75" s="57" t="s">
        <v>54</v>
      </c>
    </row>
    <row r="76" ht="36" spans="1:23">
      <c r="A76" s="32">
        <v>67</v>
      </c>
      <c r="B76" s="33" t="s">
        <v>270</v>
      </c>
      <c r="C76" s="39" t="s">
        <v>31</v>
      </c>
      <c r="D76" s="39" t="s">
        <v>34</v>
      </c>
      <c r="E76" s="39" t="s">
        <v>271</v>
      </c>
      <c r="F76" s="38">
        <v>44256</v>
      </c>
      <c r="G76" s="38">
        <v>44531</v>
      </c>
      <c r="H76" s="33" t="s">
        <v>36</v>
      </c>
      <c r="I76" s="39" t="s">
        <v>272</v>
      </c>
      <c r="J76" s="31">
        <v>40</v>
      </c>
      <c r="K76" s="31"/>
      <c r="L76" s="31">
        <v>40</v>
      </c>
      <c r="M76" s="31"/>
      <c r="N76" s="31"/>
      <c r="O76" s="48">
        <v>1</v>
      </c>
      <c r="P76" s="31"/>
      <c r="Q76" s="31"/>
      <c r="R76" s="58">
        <v>1</v>
      </c>
      <c r="S76" s="39">
        <v>39</v>
      </c>
      <c r="T76" s="39">
        <v>112</v>
      </c>
      <c r="U76" s="39" t="s">
        <v>273</v>
      </c>
      <c r="V76" s="37" t="s">
        <v>39</v>
      </c>
      <c r="W76" s="57" t="s">
        <v>54</v>
      </c>
    </row>
    <row r="77" ht="36" spans="1:23">
      <c r="A77" s="32">
        <v>68</v>
      </c>
      <c r="B77" s="33" t="s">
        <v>274</v>
      </c>
      <c r="C77" s="33" t="s">
        <v>31</v>
      </c>
      <c r="D77" s="39" t="s">
        <v>34</v>
      </c>
      <c r="E77" s="33" t="s">
        <v>275</v>
      </c>
      <c r="F77" s="38">
        <v>44256</v>
      </c>
      <c r="G77" s="38">
        <v>44531</v>
      </c>
      <c r="H77" s="33" t="s">
        <v>36</v>
      </c>
      <c r="I77" s="33" t="s">
        <v>276</v>
      </c>
      <c r="J77" s="31">
        <v>45</v>
      </c>
      <c r="K77" s="31"/>
      <c r="L77" s="31">
        <v>45</v>
      </c>
      <c r="M77" s="31"/>
      <c r="N77" s="31"/>
      <c r="O77" s="48">
        <v>1</v>
      </c>
      <c r="P77" s="31"/>
      <c r="Q77" s="31"/>
      <c r="R77" s="58">
        <v>1</v>
      </c>
      <c r="S77" s="39">
        <v>65</v>
      </c>
      <c r="T77" s="39">
        <v>230</v>
      </c>
      <c r="U77" s="39" t="s">
        <v>277</v>
      </c>
      <c r="V77" s="37" t="s">
        <v>39</v>
      </c>
      <c r="W77" s="57" t="s">
        <v>54</v>
      </c>
    </row>
    <row r="78" ht="36" spans="1:23">
      <c r="A78" s="32">
        <v>69</v>
      </c>
      <c r="B78" s="33" t="s">
        <v>278</v>
      </c>
      <c r="C78" s="33" t="s">
        <v>31</v>
      </c>
      <c r="D78" s="33" t="s">
        <v>34</v>
      </c>
      <c r="E78" s="33" t="s">
        <v>279</v>
      </c>
      <c r="F78" s="38">
        <v>44256</v>
      </c>
      <c r="G78" s="38">
        <v>44531</v>
      </c>
      <c r="H78" s="33" t="s">
        <v>36</v>
      </c>
      <c r="I78" s="33" t="s">
        <v>280</v>
      </c>
      <c r="J78" s="48">
        <v>3</v>
      </c>
      <c r="K78" s="48"/>
      <c r="L78" s="48">
        <v>3</v>
      </c>
      <c r="M78" s="48"/>
      <c r="N78" s="48"/>
      <c r="O78" s="48">
        <v>1</v>
      </c>
      <c r="P78" s="48"/>
      <c r="Q78" s="48"/>
      <c r="R78" s="58">
        <v>1</v>
      </c>
      <c r="S78" s="33">
        <v>50</v>
      </c>
      <c r="T78" s="33">
        <v>152</v>
      </c>
      <c r="U78" s="39" t="s">
        <v>281</v>
      </c>
      <c r="V78" s="37" t="s">
        <v>39</v>
      </c>
      <c r="W78" s="57" t="s">
        <v>54</v>
      </c>
    </row>
    <row r="79" ht="36" spans="1:23">
      <c r="A79" s="32">
        <v>70</v>
      </c>
      <c r="B79" s="57" t="s">
        <v>282</v>
      </c>
      <c r="C79" s="33" t="s">
        <v>30</v>
      </c>
      <c r="D79" s="33" t="s">
        <v>34</v>
      </c>
      <c r="E79" s="57" t="s">
        <v>283</v>
      </c>
      <c r="F79" s="38">
        <v>44256</v>
      </c>
      <c r="G79" s="38">
        <v>44531</v>
      </c>
      <c r="H79" s="39" t="s">
        <v>36</v>
      </c>
      <c r="I79" s="65" t="s">
        <v>284</v>
      </c>
      <c r="J79" s="42">
        <v>225</v>
      </c>
      <c r="K79" s="42"/>
      <c r="L79" s="42">
        <v>225</v>
      </c>
      <c r="M79" s="48"/>
      <c r="N79" s="48"/>
      <c r="O79" s="48">
        <v>1</v>
      </c>
      <c r="P79" s="48"/>
      <c r="Q79" s="48"/>
      <c r="R79" s="48"/>
      <c r="S79" s="33">
        <v>1542</v>
      </c>
      <c r="T79" s="33">
        <v>5397</v>
      </c>
      <c r="U79" s="57" t="s">
        <v>285</v>
      </c>
      <c r="V79" s="37" t="s">
        <v>286</v>
      </c>
      <c r="W79" s="57" t="s">
        <v>54</v>
      </c>
    </row>
    <row r="80" ht="36" spans="1:23">
      <c r="A80" s="32">
        <v>71</v>
      </c>
      <c r="B80" s="57" t="s">
        <v>287</v>
      </c>
      <c r="C80" s="33" t="s">
        <v>31</v>
      </c>
      <c r="D80" s="33" t="s">
        <v>34</v>
      </c>
      <c r="E80" s="57" t="s">
        <v>288</v>
      </c>
      <c r="F80" s="38">
        <v>44256</v>
      </c>
      <c r="G80" s="38">
        <v>44531</v>
      </c>
      <c r="H80" s="39" t="s">
        <v>36</v>
      </c>
      <c r="I80" s="57" t="s">
        <v>289</v>
      </c>
      <c r="J80" s="42">
        <v>5</v>
      </c>
      <c r="K80" s="42"/>
      <c r="L80" s="42">
        <v>5</v>
      </c>
      <c r="M80" s="48"/>
      <c r="N80" s="48"/>
      <c r="O80" s="48">
        <v>1</v>
      </c>
      <c r="P80" s="48"/>
      <c r="Q80" s="48"/>
      <c r="R80" s="48"/>
      <c r="S80" s="33">
        <v>47</v>
      </c>
      <c r="T80" s="33">
        <v>166</v>
      </c>
      <c r="U80" s="57" t="s">
        <v>290</v>
      </c>
      <c r="V80" s="37" t="s">
        <v>39</v>
      </c>
      <c r="W80" s="57" t="s">
        <v>54</v>
      </c>
    </row>
    <row r="81" ht="36" spans="1:23">
      <c r="A81" s="32">
        <v>72</v>
      </c>
      <c r="B81" s="57" t="s">
        <v>291</v>
      </c>
      <c r="C81" s="33" t="s">
        <v>31</v>
      </c>
      <c r="D81" s="33" t="s">
        <v>34</v>
      </c>
      <c r="E81" s="57" t="s">
        <v>292</v>
      </c>
      <c r="F81" s="38">
        <v>44256</v>
      </c>
      <c r="G81" s="38">
        <v>44531</v>
      </c>
      <c r="H81" s="39" t="s">
        <v>36</v>
      </c>
      <c r="I81" s="57" t="s">
        <v>293</v>
      </c>
      <c r="J81" s="42">
        <v>30</v>
      </c>
      <c r="K81" s="42"/>
      <c r="L81" s="42">
        <v>30</v>
      </c>
      <c r="M81" s="48"/>
      <c r="N81" s="48"/>
      <c r="O81" s="48">
        <v>1</v>
      </c>
      <c r="P81" s="48"/>
      <c r="Q81" s="48"/>
      <c r="R81" s="48"/>
      <c r="S81" s="33">
        <v>27</v>
      </c>
      <c r="T81" s="33">
        <v>95</v>
      </c>
      <c r="U81" s="57" t="s">
        <v>294</v>
      </c>
      <c r="V81" s="37" t="s">
        <v>39</v>
      </c>
      <c r="W81" s="57" t="s">
        <v>54</v>
      </c>
    </row>
    <row r="82" ht="36" spans="1:23">
      <c r="A82" s="32">
        <v>73</v>
      </c>
      <c r="B82" s="57" t="s">
        <v>295</v>
      </c>
      <c r="C82" s="33" t="s">
        <v>31</v>
      </c>
      <c r="D82" s="33" t="s">
        <v>34</v>
      </c>
      <c r="E82" s="57" t="s">
        <v>296</v>
      </c>
      <c r="F82" s="38">
        <v>44256</v>
      </c>
      <c r="G82" s="38">
        <v>44531</v>
      </c>
      <c r="H82" s="39" t="s">
        <v>36</v>
      </c>
      <c r="I82" s="57" t="s">
        <v>297</v>
      </c>
      <c r="J82" s="42">
        <v>30</v>
      </c>
      <c r="K82" s="42"/>
      <c r="L82" s="42">
        <v>30</v>
      </c>
      <c r="M82" s="48"/>
      <c r="N82" s="48"/>
      <c r="O82" s="48">
        <v>1</v>
      </c>
      <c r="P82" s="48"/>
      <c r="Q82" s="48"/>
      <c r="R82" s="48"/>
      <c r="S82" s="33">
        <v>3</v>
      </c>
      <c r="T82" s="33">
        <v>14</v>
      </c>
      <c r="U82" s="57" t="s">
        <v>298</v>
      </c>
      <c r="V82" s="37" t="s">
        <v>39</v>
      </c>
      <c r="W82" s="57" t="s">
        <v>54</v>
      </c>
    </row>
    <row r="83" ht="36" spans="1:23">
      <c r="A83" s="32">
        <v>74</v>
      </c>
      <c r="B83" s="57" t="s">
        <v>299</v>
      </c>
      <c r="C83" s="33" t="s">
        <v>31</v>
      </c>
      <c r="D83" s="33" t="s">
        <v>34</v>
      </c>
      <c r="E83" s="57" t="s">
        <v>296</v>
      </c>
      <c r="F83" s="38">
        <v>44256</v>
      </c>
      <c r="G83" s="38">
        <v>44531</v>
      </c>
      <c r="H83" s="39" t="s">
        <v>36</v>
      </c>
      <c r="I83" s="57" t="s">
        <v>300</v>
      </c>
      <c r="J83" s="42">
        <v>6</v>
      </c>
      <c r="K83" s="42"/>
      <c r="L83" s="42">
        <v>6</v>
      </c>
      <c r="M83" s="48"/>
      <c r="N83" s="48"/>
      <c r="O83" s="48">
        <v>1</v>
      </c>
      <c r="P83" s="48"/>
      <c r="Q83" s="48"/>
      <c r="R83" s="48"/>
      <c r="S83" s="33">
        <v>20</v>
      </c>
      <c r="T83" s="33">
        <v>76</v>
      </c>
      <c r="U83" s="57" t="s">
        <v>301</v>
      </c>
      <c r="V83" s="37" t="s">
        <v>39</v>
      </c>
      <c r="W83" s="57" t="s">
        <v>54</v>
      </c>
    </row>
    <row r="84" ht="24" spans="1:23">
      <c r="A84" s="32">
        <v>75</v>
      </c>
      <c r="B84" s="39" t="s">
        <v>302</v>
      </c>
      <c r="C84" s="39" t="s">
        <v>31</v>
      </c>
      <c r="D84" s="39" t="s">
        <v>34</v>
      </c>
      <c r="E84" s="39" t="s">
        <v>303</v>
      </c>
      <c r="F84" s="61" t="s">
        <v>304</v>
      </c>
      <c r="G84" s="62" t="s">
        <v>305</v>
      </c>
      <c r="H84" s="33" t="s">
        <v>36</v>
      </c>
      <c r="I84" s="39" t="s">
        <v>306</v>
      </c>
      <c r="J84" s="31">
        <v>1.8</v>
      </c>
      <c r="K84" s="31"/>
      <c r="L84" s="31">
        <v>1.8</v>
      </c>
      <c r="M84" s="31"/>
      <c r="N84" s="31"/>
      <c r="O84" s="48">
        <v>1</v>
      </c>
      <c r="P84" s="31"/>
      <c r="Q84" s="31"/>
      <c r="R84" s="58">
        <v>1</v>
      </c>
      <c r="S84" s="39">
        <v>30</v>
      </c>
      <c r="T84" s="39">
        <v>118</v>
      </c>
      <c r="U84" s="39" t="s">
        <v>307</v>
      </c>
      <c r="V84" s="37" t="s">
        <v>39</v>
      </c>
      <c r="W84" s="33" t="s">
        <v>54</v>
      </c>
    </row>
    <row r="85" ht="24" spans="1:23">
      <c r="A85" s="32">
        <v>76</v>
      </c>
      <c r="B85" s="33" t="s">
        <v>308</v>
      </c>
      <c r="C85" s="33" t="s">
        <v>31</v>
      </c>
      <c r="D85" s="33" t="s">
        <v>34</v>
      </c>
      <c r="E85" s="33" t="s">
        <v>122</v>
      </c>
      <c r="F85" s="34">
        <v>44166</v>
      </c>
      <c r="G85" s="34">
        <v>44256</v>
      </c>
      <c r="H85" s="39" t="s">
        <v>36</v>
      </c>
      <c r="I85" s="33" t="s">
        <v>309</v>
      </c>
      <c r="J85" s="48">
        <v>37</v>
      </c>
      <c r="K85" s="48"/>
      <c r="L85" s="48">
        <v>37</v>
      </c>
      <c r="M85" s="48"/>
      <c r="N85" s="48"/>
      <c r="O85" s="48">
        <v>1</v>
      </c>
      <c r="P85" s="48"/>
      <c r="Q85" s="48"/>
      <c r="R85" s="58">
        <v>1</v>
      </c>
      <c r="S85" s="33">
        <v>55</v>
      </c>
      <c r="T85" s="33">
        <v>192</v>
      </c>
      <c r="U85" s="39" t="s">
        <v>310</v>
      </c>
      <c r="V85" s="37" t="s">
        <v>39</v>
      </c>
      <c r="W85" s="57" t="s">
        <v>200</v>
      </c>
    </row>
    <row r="86" ht="24" spans="1:23">
      <c r="A86" s="32">
        <v>77</v>
      </c>
      <c r="B86" s="33" t="s">
        <v>311</v>
      </c>
      <c r="C86" s="33" t="s">
        <v>31</v>
      </c>
      <c r="D86" s="33" t="s">
        <v>34</v>
      </c>
      <c r="E86" s="33" t="s">
        <v>122</v>
      </c>
      <c r="F86" s="34">
        <v>44287</v>
      </c>
      <c r="G86" s="34">
        <v>44531</v>
      </c>
      <c r="H86" s="39" t="s">
        <v>36</v>
      </c>
      <c r="I86" s="33" t="s">
        <v>312</v>
      </c>
      <c r="J86" s="48">
        <v>40</v>
      </c>
      <c r="K86" s="48"/>
      <c r="L86" s="48">
        <v>40</v>
      </c>
      <c r="M86" s="48"/>
      <c r="N86" s="48"/>
      <c r="O86" s="48">
        <v>1</v>
      </c>
      <c r="P86" s="48"/>
      <c r="Q86" s="48"/>
      <c r="R86" s="58">
        <v>1</v>
      </c>
      <c r="S86" s="33">
        <v>44</v>
      </c>
      <c r="T86" s="33">
        <v>156</v>
      </c>
      <c r="U86" s="39" t="s">
        <v>313</v>
      </c>
      <c r="V86" s="37" t="s">
        <v>39</v>
      </c>
      <c r="W86" s="33" t="s">
        <v>54</v>
      </c>
    </row>
    <row r="87" ht="24" spans="1:23">
      <c r="A87" s="32">
        <v>78</v>
      </c>
      <c r="B87" s="33" t="s">
        <v>311</v>
      </c>
      <c r="C87" s="33" t="s">
        <v>31</v>
      </c>
      <c r="D87" s="33" t="s">
        <v>34</v>
      </c>
      <c r="E87" s="33" t="s">
        <v>122</v>
      </c>
      <c r="F87" s="34">
        <v>44287</v>
      </c>
      <c r="G87" s="34">
        <v>44531</v>
      </c>
      <c r="H87" s="39" t="s">
        <v>36</v>
      </c>
      <c r="I87" s="33" t="s">
        <v>314</v>
      </c>
      <c r="J87" s="48">
        <v>40</v>
      </c>
      <c r="K87" s="48"/>
      <c r="L87" s="48">
        <v>40</v>
      </c>
      <c r="M87" s="48"/>
      <c r="N87" s="48"/>
      <c r="O87" s="48">
        <v>1</v>
      </c>
      <c r="P87" s="48"/>
      <c r="Q87" s="48"/>
      <c r="R87" s="58">
        <v>1</v>
      </c>
      <c r="S87" s="33">
        <v>40</v>
      </c>
      <c r="T87" s="33">
        <v>152</v>
      </c>
      <c r="U87" s="39" t="s">
        <v>315</v>
      </c>
      <c r="V87" s="37" t="s">
        <v>39</v>
      </c>
      <c r="W87" s="33" t="s">
        <v>54</v>
      </c>
    </row>
    <row r="88" ht="24" spans="1:23">
      <c r="A88" s="32">
        <v>79</v>
      </c>
      <c r="B88" s="33" t="s">
        <v>308</v>
      </c>
      <c r="C88" s="33" t="s">
        <v>31</v>
      </c>
      <c r="D88" s="33" t="s">
        <v>34</v>
      </c>
      <c r="E88" s="33" t="s">
        <v>122</v>
      </c>
      <c r="F88" s="34">
        <v>44287</v>
      </c>
      <c r="G88" s="34">
        <v>44531</v>
      </c>
      <c r="H88" s="39" t="s">
        <v>36</v>
      </c>
      <c r="I88" s="33" t="s">
        <v>316</v>
      </c>
      <c r="J88" s="48">
        <v>15</v>
      </c>
      <c r="K88" s="48"/>
      <c r="L88" s="48">
        <v>15</v>
      </c>
      <c r="M88" s="48"/>
      <c r="N88" s="48"/>
      <c r="O88" s="48">
        <v>1</v>
      </c>
      <c r="P88" s="48"/>
      <c r="Q88" s="48"/>
      <c r="R88" s="58">
        <v>1</v>
      </c>
      <c r="S88" s="33">
        <v>119</v>
      </c>
      <c r="T88" s="33">
        <v>445</v>
      </c>
      <c r="U88" s="39" t="s">
        <v>317</v>
      </c>
      <c r="V88" s="37" t="s">
        <v>39</v>
      </c>
      <c r="W88" s="33" t="s">
        <v>54</v>
      </c>
    </row>
    <row r="89" ht="24" spans="1:23">
      <c r="A89" s="32">
        <v>80</v>
      </c>
      <c r="B89" s="33" t="s">
        <v>308</v>
      </c>
      <c r="C89" s="33" t="s">
        <v>31</v>
      </c>
      <c r="D89" s="33" t="s">
        <v>34</v>
      </c>
      <c r="E89" s="33" t="s">
        <v>122</v>
      </c>
      <c r="F89" s="34">
        <v>44287</v>
      </c>
      <c r="G89" s="34">
        <v>44531</v>
      </c>
      <c r="H89" s="39" t="s">
        <v>36</v>
      </c>
      <c r="I89" s="33" t="s">
        <v>318</v>
      </c>
      <c r="J89" s="48">
        <v>18</v>
      </c>
      <c r="K89" s="48"/>
      <c r="L89" s="48">
        <v>18</v>
      </c>
      <c r="M89" s="48"/>
      <c r="N89" s="48"/>
      <c r="O89" s="48">
        <v>1</v>
      </c>
      <c r="P89" s="48"/>
      <c r="Q89" s="48"/>
      <c r="R89" s="58">
        <v>1</v>
      </c>
      <c r="S89" s="33">
        <v>119</v>
      </c>
      <c r="T89" s="33">
        <v>445</v>
      </c>
      <c r="U89" s="39" t="s">
        <v>317</v>
      </c>
      <c r="V89" s="37" t="s">
        <v>39</v>
      </c>
      <c r="W89" s="33" t="s">
        <v>54</v>
      </c>
    </row>
    <row r="90" ht="36" spans="1:23">
      <c r="A90" s="32">
        <v>81</v>
      </c>
      <c r="B90" s="33" t="s">
        <v>319</v>
      </c>
      <c r="C90" s="33" t="s">
        <v>30</v>
      </c>
      <c r="D90" s="33" t="s">
        <v>34</v>
      </c>
      <c r="E90" s="33" t="s">
        <v>112</v>
      </c>
      <c r="F90" s="34">
        <v>44287</v>
      </c>
      <c r="G90" s="34">
        <v>44531</v>
      </c>
      <c r="H90" s="39" t="s">
        <v>36</v>
      </c>
      <c r="I90" s="33" t="s">
        <v>320</v>
      </c>
      <c r="J90" s="48">
        <v>30</v>
      </c>
      <c r="K90" s="48"/>
      <c r="L90" s="48">
        <v>30</v>
      </c>
      <c r="M90" s="48"/>
      <c r="N90" s="48"/>
      <c r="O90" s="48">
        <v>1</v>
      </c>
      <c r="P90" s="48"/>
      <c r="Q90" s="48"/>
      <c r="R90" s="58">
        <v>1</v>
      </c>
      <c r="S90" s="33">
        <v>53</v>
      </c>
      <c r="T90" s="33">
        <v>208</v>
      </c>
      <c r="U90" s="69" t="s">
        <v>321</v>
      </c>
      <c r="V90" s="33" t="s">
        <v>39</v>
      </c>
      <c r="W90" s="33" t="s">
        <v>54</v>
      </c>
    </row>
    <row r="91" ht="36" spans="1:23">
      <c r="A91" s="32">
        <v>82</v>
      </c>
      <c r="B91" s="33" t="s">
        <v>322</v>
      </c>
      <c r="C91" s="33" t="s">
        <v>31</v>
      </c>
      <c r="D91" s="33" t="s">
        <v>34</v>
      </c>
      <c r="E91" s="33" t="s">
        <v>323</v>
      </c>
      <c r="F91" s="34">
        <v>44287</v>
      </c>
      <c r="G91" s="34">
        <v>44531</v>
      </c>
      <c r="H91" s="39" t="s">
        <v>36</v>
      </c>
      <c r="I91" s="33" t="s">
        <v>324</v>
      </c>
      <c r="J91" s="48">
        <v>22</v>
      </c>
      <c r="K91" s="48"/>
      <c r="L91" s="48">
        <v>22</v>
      </c>
      <c r="M91" s="48"/>
      <c r="N91" s="48"/>
      <c r="O91" s="48">
        <v>1</v>
      </c>
      <c r="P91" s="48"/>
      <c r="Q91" s="48"/>
      <c r="R91" s="58">
        <v>1</v>
      </c>
      <c r="S91" s="33">
        <v>15</v>
      </c>
      <c r="T91" s="33">
        <v>68</v>
      </c>
      <c r="U91" s="69" t="s">
        <v>325</v>
      </c>
      <c r="V91" s="37" t="s">
        <v>39</v>
      </c>
      <c r="W91" s="33" t="s">
        <v>54</v>
      </c>
    </row>
    <row r="92" ht="24" spans="1:23">
      <c r="A92" s="32">
        <v>83</v>
      </c>
      <c r="B92" s="33" t="s">
        <v>326</v>
      </c>
      <c r="C92" s="33" t="s">
        <v>31</v>
      </c>
      <c r="D92" s="33" t="s">
        <v>34</v>
      </c>
      <c r="E92" s="33" t="s">
        <v>323</v>
      </c>
      <c r="F92" s="34">
        <v>44287</v>
      </c>
      <c r="G92" s="34">
        <v>44531</v>
      </c>
      <c r="H92" s="39" t="s">
        <v>36</v>
      </c>
      <c r="I92" s="33" t="s">
        <v>327</v>
      </c>
      <c r="J92" s="48">
        <v>8</v>
      </c>
      <c r="K92" s="48"/>
      <c r="L92" s="48">
        <v>8</v>
      </c>
      <c r="M92" s="48"/>
      <c r="N92" s="48"/>
      <c r="O92" s="48">
        <v>1</v>
      </c>
      <c r="P92" s="48"/>
      <c r="Q92" s="48"/>
      <c r="R92" s="58">
        <v>1</v>
      </c>
      <c r="S92" s="33">
        <v>30</v>
      </c>
      <c r="T92" s="33">
        <v>135</v>
      </c>
      <c r="U92" s="69" t="s">
        <v>328</v>
      </c>
      <c r="V92" s="37" t="s">
        <v>39</v>
      </c>
      <c r="W92" s="33" t="s">
        <v>54</v>
      </c>
    </row>
    <row r="93" ht="36" spans="1:23">
      <c r="A93" s="32">
        <v>84</v>
      </c>
      <c r="B93" s="33" t="s">
        <v>329</v>
      </c>
      <c r="C93" s="33" t="s">
        <v>31</v>
      </c>
      <c r="D93" s="33" t="s">
        <v>34</v>
      </c>
      <c r="E93" s="33" t="s">
        <v>330</v>
      </c>
      <c r="F93" s="34">
        <v>44256</v>
      </c>
      <c r="G93" s="61" t="s">
        <v>331</v>
      </c>
      <c r="H93" s="35" t="s">
        <v>36</v>
      </c>
      <c r="I93" s="33" t="s">
        <v>332</v>
      </c>
      <c r="J93" s="48">
        <v>32</v>
      </c>
      <c r="K93" s="48"/>
      <c r="L93" s="48">
        <v>32</v>
      </c>
      <c r="M93" s="48"/>
      <c r="N93" s="48"/>
      <c r="O93" s="48">
        <v>1</v>
      </c>
      <c r="P93" s="48"/>
      <c r="Q93" s="48"/>
      <c r="R93" s="58">
        <v>1</v>
      </c>
      <c r="S93" s="33">
        <v>65</v>
      </c>
      <c r="T93" s="33">
        <v>280</v>
      </c>
      <c r="U93" s="33" t="s">
        <v>333</v>
      </c>
      <c r="V93" s="37" t="s">
        <v>39</v>
      </c>
      <c r="W93" s="57" t="s">
        <v>54</v>
      </c>
    </row>
    <row r="94" ht="24" spans="1:23">
      <c r="A94" s="32">
        <v>85</v>
      </c>
      <c r="B94" s="33" t="s">
        <v>334</v>
      </c>
      <c r="C94" s="33" t="s">
        <v>31</v>
      </c>
      <c r="D94" s="33" t="s">
        <v>34</v>
      </c>
      <c r="E94" s="33" t="s">
        <v>335</v>
      </c>
      <c r="F94" s="34">
        <v>44166</v>
      </c>
      <c r="G94" s="61" t="s">
        <v>336</v>
      </c>
      <c r="H94" s="35" t="s">
        <v>36</v>
      </c>
      <c r="I94" s="33" t="s">
        <v>337</v>
      </c>
      <c r="J94" s="48">
        <v>25</v>
      </c>
      <c r="K94" s="48"/>
      <c r="L94" s="48">
        <v>25</v>
      </c>
      <c r="M94" s="48"/>
      <c r="N94" s="48"/>
      <c r="O94" s="48">
        <v>1</v>
      </c>
      <c r="P94" s="48"/>
      <c r="Q94" s="48"/>
      <c r="R94" s="48"/>
      <c r="S94" s="33">
        <v>47</v>
      </c>
      <c r="T94" s="33">
        <v>173</v>
      </c>
      <c r="U94" s="33" t="s">
        <v>338</v>
      </c>
      <c r="V94" s="37" t="s">
        <v>39</v>
      </c>
      <c r="W94" s="57" t="s">
        <v>54</v>
      </c>
    </row>
    <row r="95" ht="24" spans="1:23">
      <c r="A95" s="32">
        <v>86</v>
      </c>
      <c r="B95" s="33" t="s">
        <v>334</v>
      </c>
      <c r="C95" s="33" t="s">
        <v>31</v>
      </c>
      <c r="D95" s="33" t="s">
        <v>34</v>
      </c>
      <c r="E95" s="33" t="s">
        <v>335</v>
      </c>
      <c r="F95" s="34">
        <v>44256</v>
      </c>
      <c r="G95" s="61" t="s">
        <v>331</v>
      </c>
      <c r="H95" s="35" t="s">
        <v>36</v>
      </c>
      <c r="I95" s="33" t="s">
        <v>339</v>
      </c>
      <c r="J95" s="48">
        <v>12</v>
      </c>
      <c r="K95" s="48"/>
      <c r="L95" s="48">
        <v>12</v>
      </c>
      <c r="M95" s="48"/>
      <c r="N95" s="48"/>
      <c r="O95" s="48">
        <v>1</v>
      </c>
      <c r="P95" s="48"/>
      <c r="Q95" s="48"/>
      <c r="R95" s="48"/>
      <c r="S95" s="33">
        <v>47</v>
      </c>
      <c r="T95" s="33">
        <v>173</v>
      </c>
      <c r="U95" s="33" t="s">
        <v>338</v>
      </c>
      <c r="V95" s="37" t="s">
        <v>39</v>
      </c>
      <c r="W95" s="57" t="s">
        <v>54</v>
      </c>
    </row>
    <row r="96" ht="36" spans="1:23">
      <c r="A96" s="32">
        <v>87</v>
      </c>
      <c r="B96" s="33" t="s">
        <v>340</v>
      </c>
      <c r="C96" s="33" t="s">
        <v>31</v>
      </c>
      <c r="D96" s="33" t="s">
        <v>34</v>
      </c>
      <c r="E96" s="33" t="s">
        <v>335</v>
      </c>
      <c r="F96" s="34">
        <v>44256</v>
      </c>
      <c r="G96" s="61" t="s">
        <v>331</v>
      </c>
      <c r="H96" s="35" t="s">
        <v>36</v>
      </c>
      <c r="I96" s="33" t="s">
        <v>341</v>
      </c>
      <c r="J96" s="48">
        <v>12</v>
      </c>
      <c r="K96" s="48"/>
      <c r="L96" s="48">
        <v>12</v>
      </c>
      <c r="M96" s="48"/>
      <c r="N96" s="48"/>
      <c r="O96" s="48">
        <v>1</v>
      </c>
      <c r="P96" s="48"/>
      <c r="Q96" s="48"/>
      <c r="R96" s="48"/>
      <c r="S96" s="33">
        <v>47</v>
      </c>
      <c r="T96" s="33">
        <v>173</v>
      </c>
      <c r="U96" s="33" t="s">
        <v>338</v>
      </c>
      <c r="V96" s="37" t="s">
        <v>39</v>
      </c>
      <c r="W96" s="57" t="s">
        <v>54</v>
      </c>
    </row>
    <row r="97" ht="24" spans="1:23">
      <c r="A97" s="32">
        <v>88</v>
      </c>
      <c r="B97" s="33" t="s">
        <v>334</v>
      </c>
      <c r="C97" s="33" t="s">
        <v>31</v>
      </c>
      <c r="D97" s="33" t="s">
        <v>34</v>
      </c>
      <c r="E97" s="33" t="s">
        <v>335</v>
      </c>
      <c r="F97" s="34">
        <v>44256</v>
      </c>
      <c r="G97" s="61" t="s">
        <v>331</v>
      </c>
      <c r="H97" s="35" t="s">
        <v>36</v>
      </c>
      <c r="I97" s="33" t="s">
        <v>342</v>
      </c>
      <c r="J97" s="48">
        <v>20</v>
      </c>
      <c r="K97" s="48"/>
      <c r="L97" s="48">
        <v>20</v>
      </c>
      <c r="M97" s="48"/>
      <c r="N97" s="48"/>
      <c r="O97" s="48">
        <v>1</v>
      </c>
      <c r="P97" s="48"/>
      <c r="Q97" s="48"/>
      <c r="R97" s="48"/>
      <c r="S97" s="33">
        <v>47</v>
      </c>
      <c r="T97" s="33">
        <v>173</v>
      </c>
      <c r="U97" s="33" t="s">
        <v>338</v>
      </c>
      <c r="V97" s="37" t="s">
        <v>39</v>
      </c>
      <c r="W97" s="57" t="s">
        <v>54</v>
      </c>
    </row>
    <row r="98" ht="24" spans="1:23">
      <c r="A98" s="32">
        <v>89</v>
      </c>
      <c r="B98" s="57" t="s">
        <v>343</v>
      </c>
      <c r="C98" s="33" t="s">
        <v>30</v>
      </c>
      <c r="D98" s="33" t="s">
        <v>34</v>
      </c>
      <c r="E98" s="39" t="s">
        <v>344</v>
      </c>
      <c r="F98" s="34">
        <v>44256</v>
      </c>
      <c r="G98" s="61" t="s">
        <v>331</v>
      </c>
      <c r="H98" s="39" t="s">
        <v>36</v>
      </c>
      <c r="I98" s="66" t="s">
        <v>345</v>
      </c>
      <c r="J98" s="42">
        <v>100</v>
      </c>
      <c r="K98" s="42"/>
      <c r="L98" s="42">
        <v>100</v>
      </c>
      <c r="M98" s="48"/>
      <c r="N98" s="48"/>
      <c r="O98" s="48">
        <v>1</v>
      </c>
      <c r="P98" s="48"/>
      <c r="Q98" s="48"/>
      <c r="R98" s="58">
        <v>1</v>
      </c>
      <c r="S98" s="33">
        <v>159</v>
      </c>
      <c r="T98" s="33">
        <v>604</v>
      </c>
      <c r="U98" s="57" t="s">
        <v>346</v>
      </c>
      <c r="V98" s="37" t="s">
        <v>286</v>
      </c>
      <c r="W98" s="57" t="s">
        <v>54</v>
      </c>
    </row>
    <row r="99" ht="24" spans="1:23">
      <c r="A99" s="32">
        <v>90</v>
      </c>
      <c r="B99" s="33" t="s">
        <v>347</v>
      </c>
      <c r="C99" s="33" t="s">
        <v>31</v>
      </c>
      <c r="D99" s="33" t="s">
        <v>34</v>
      </c>
      <c r="E99" s="33" t="s">
        <v>348</v>
      </c>
      <c r="F99" s="34">
        <v>44256</v>
      </c>
      <c r="G99" s="61" t="s">
        <v>331</v>
      </c>
      <c r="H99" s="63" t="s">
        <v>36</v>
      </c>
      <c r="I99" s="33" t="s">
        <v>349</v>
      </c>
      <c r="J99" s="48">
        <v>15</v>
      </c>
      <c r="K99" s="48"/>
      <c r="L99" s="48">
        <v>15</v>
      </c>
      <c r="M99" s="48"/>
      <c r="N99" s="48"/>
      <c r="O99" s="48">
        <v>1</v>
      </c>
      <c r="P99" s="48"/>
      <c r="Q99" s="48"/>
      <c r="R99" s="58">
        <v>1</v>
      </c>
      <c r="S99" s="33">
        <v>68</v>
      </c>
      <c r="T99" s="33">
        <v>269</v>
      </c>
      <c r="U99" s="33" t="s">
        <v>350</v>
      </c>
      <c r="V99" s="37" t="s">
        <v>39</v>
      </c>
      <c r="W99" s="57" t="s">
        <v>54</v>
      </c>
    </row>
    <row r="100" ht="24" spans="1:23">
      <c r="A100" s="32">
        <v>91</v>
      </c>
      <c r="B100" s="33" t="s">
        <v>351</v>
      </c>
      <c r="C100" s="33" t="s">
        <v>31</v>
      </c>
      <c r="D100" s="33" t="s">
        <v>92</v>
      </c>
      <c r="E100" s="33" t="s">
        <v>352</v>
      </c>
      <c r="F100" s="34">
        <v>44256</v>
      </c>
      <c r="G100" s="61" t="s">
        <v>331</v>
      </c>
      <c r="H100" s="63" t="s">
        <v>36</v>
      </c>
      <c r="I100" s="33" t="s">
        <v>353</v>
      </c>
      <c r="J100" s="48">
        <v>25</v>
      </c>
      <c r="K100" s="48"/>
      <c r="L100" s="48">
        <v>25</v>
      </c>
      <c r="M100" s="48"/>
      <c r="N100" s="48"/>
      <c r="O100" s="48">
        <v>1</v>
      </c>
      <c r="P100" s="48"/>
      <c r="Q100" s="48"/>
      <c r="R100" s="48"/>
      <c r="S100" s="33">
        <v>141</v>
      </c>
      <c r="T100" s="33">
        <v>555</v>
      </c>
      <c r="U100" s="33" t="s">
        <v>354</v>
      </c>
      <c r="V100" s="37" t="s">
        <v>39</v>
      </c>
      <c r="W100" s="57" t="s">
        <v>54</v>
      </c>
    </row>
    <row r="101" ht="36" spans="1:23">
      <c r="A101" s="32">
        <v>92</v>
      </c>
      <c r="B101" s="33" t="s">
        <v>355</v>
      </c>
      <c r="C101" s="33" t="s">
        <v>31</v>
      </c>
      <c r="D101" s="33" t="s">
        <v>34</v>
      </c>
      <c r="E101" s="33" t="s">
        <v>219</v>
      </c>
      <c r="F101" s="34">
        <v>44256</v>
      </c>
      <c r="G101" s="61" t="s">
        <v>331</v>
      </c>
      <c r="H101" s="63" t="s">
        <v>36</v>
      </c>
      <c r="I101" s="33" t="s">
        <v>356</v>
      </c>
      <c r="J101" s="48">
        <v>10</v>
      </c>
      <c r="K101" s="48"/>
      <c r="L101" s="48">
        <v>10</v>
      </c>
      <c r="M101" s="48"/>
      <c r="N101" s="48"/>
      <c r="O101" s="48">
        <v>1</v>
      </c>
      <c r="P101" s="48"/>
      <c r="Q101" s="48"/>
      <c r="R101" s="58">
        <v>1</v>
      </c>
      <c r="S101" s="33">
        <v>218</v>
      </c>
      <c r="T101" s="33">
        <v>776</v>
      </c>
      <c r="U101" s="33" t="s">
        <v>357</v>
      </c>
      <c r="V101" s="37" t="s">
        <v>39</v>
      </c>
      <c r="W101" s="57" t="s">
        <v>54</v>
      </c>
    </row>
    <row r="102" s="4" customFormat="1" ht="84" spans="1:23">
      <c r="A102" s="32">
        <v>93</v>
      </c>
      <c r="B102" s="33" t="s">
        <v>358</v>
      </c>
      <c r="C102" s="33" t="s">
        <v>31</v>
      </c>
      <c r="D102" s="33" t="s">
        <v>34</v>
      </c>
      <c r="E102" s="33" t="s">
        <v>359</v>
      </c>
      <c r="F102" s="34">
        <v>44501</v>
      </c>
      <c r="G102" s="61" t="s">
        <v>331</v>
      </c>
      <c r="H102" s="63" t="s">
        <v>36</v>
      </c>
      <c r="I102" s="33" t="s">
        <v>360</v>
      </c>
      <c r="J102" s="48">
        <v>40</v>
      </c>
      <c r="K102" s="48">
        <v>40</v>
      </c>
      <c r="L102" s="48"/>
      <c r="M102" s="48"/>
      <c r="N102" s="48"/>
      <c r="O102" s="48">
        <v>1</v>
      </c>
      <c r="P102" s="48"/>
      <c r="Q102" s="48"/>
      <c r="R102" s="48"/>
      <c r="S102" s="33">
        <v>134</v>
      </c>
      <c r="T102" s="33">
        <v>567</v>
      </c>
      <c r="U102" s="33" t="s">
        <v>361</v>
      </c>
      <c r="V102" s="37" t="s">
        <v>39</v>
      </c>
      <c r="W102" s="57" t="s">
        <v>40</v>
      </c>
    </row>
    <row r="103" s="4" customFormat="1" ht="48" spans="1:23">
      <c r="A103" s="32">
        <v>94</v>
      </c>
      <c r="B103" s="33" t="s">
        <v>362</v>
      </c>
      <c r="C103" s="33" t="s">
        <v>31</v>
      </c>
      <c r="D103" s="33" t="s">
        <v>34</v>
      </c>
      <c r="E103" s="33" t="s">
        <v>359</v>
      </c>
      <c r="F103" s="34">
        <v>44501</v>
      </c>
      <c r="G103" s="61" t="s">
        <v>331</v>
      </c>
      <c r="H103" s="63" t="s">
        <v>36</v>
      </c>
      <c r="I103" s="33" t="s">
        <v>363</v>
      </c>
      <c r="J103" s="48">
        <v>20</v>
      </c>
      <c r="K103" s="48">
        <v>20</v>
      </c>
      <c r="L103" s="48"/>
      <c r="M103" s="48"/>
      <c r="N103" s="48"/>
      <c r="O103" s="48">
        <v>1</v>
      </c>
      <c r="P103" s="48"/>
      <c r="Q103" s="48"/>
      <c r="R103" s="48"/>
      <c r="S103" s="33">
        <v>113</v>
      </c>
      <c r="T103" s="33">
        <v>519</v>
      </c>
      <c r="U103" s="33" t="s">
        <v>364</v>
      </c>
      <c r="V103" s="37" t="s">
        <v>39</v>
      </c>
      <c r="W103" s="57" t="s">
        <v>40</v>
      </c>
    </row>
    <row r="104" ht="36" spans="1:23">
      <c r="A104" s="32">
        <v>95</v>
      </c>
      <c r="B104" s="33" t="s">
        <v>365</v>
      </c>
      <c r="C104" s="33" t="s">
        <v>31</v>
      </c>
      <c r="D104" s="33" t="s">
        <v>34</v>
      </c>
      <c r="E104" s="33" t="s">
        <v>359</v>
      </c>
      <c r="F104" s="34">
        <v>43831</v>
      </c>
      <c r="G104" s="34">
        <v>44287</v>
      </c>
      <c r="H104" s="63" t="s">
        <v>36</v>
      </c>
      <c r="I104" s="33" t="s">
        <v>366</v>
      </c>
      <c r="J104" s="48">
        <v>38</v>
      </c>
      <c r="K104" s="48"/>
      <c r="L104" s="48">
        <v>38</v>
      </c>
      <c r="M104" s="48"/>
      <c r="N104" s="48"/>
      <c r="O104" s="48">
        <v>1</v>
      </c>
      <c r="P104" s="48"/>
      <c r="Q104" s="48"/>
      <c r="R104" s="48"/>
      <c r="S104" s="33">
        <v>134</v>
      </c>
      <c r="T104" s="33">
        <v>556</v>
      </c>
      <c r="U104" s="33" t="s">
        <v>367</v>
      </c>
      <c r="V104" s="37" t="s">
        <v>39</v>
      </c>
      <c r="W104" s="57" t="s">
        <v>200</v>
      </c>
    </row>
    <row r="105" ht="36" spans="1:23">
      <c r="A105" s="32">
        <v>96</v>
      </c>
      <c r="B105" s="33" t="s">
        <v>368</v>
      </c>
      <c r="C105" s="33" t="s">
        <v>31</v>
      </c>
      <c r="D105" s="33" t="s">
        <v>34</v>
      </c>
      <c r="E105" s="33" t="s">
        <v>369</v>
      </c>
      <c r="F105" s="34">
        <v>44256</v>
      </c>
      <c r="G105" s="61" t="s">
        <v>331</v>
      </c>
      <c r="H105" s="63" t="s">
        <v>36</v>
      </c>
      <c r="I105" s="33" t="s">
        <v>370</v>
      </c>
      <c r="J105" s="48">
        <v>12</v>
      </c>
      <c r="K105" s="48"/>
      <c r="L105" s="48">
        <v>12</v>
      </c>
      <c r="M105" s="48"/>
      <c r="N105" s="48"/>
      <c r="O105" s="48">
        <v>1</v>
      </c>
      <c r="P105" s="48"/>
      <c r="Q105" s="48"/>
      <c r="R105" s="58">
        <v>1</v>
      </c>
      <c r="S105" s="33">
        <v>47</v>
      </c>
      <c r="T105" s="33">
        <v>185</v>
      </c>
      <c r="U105" s="33" t="s">
        <v>371</v>
      </c>
      <c r="V105" s="37" t="s">
        <v>39</v>
      </c>
      <c r="W105" s="57" t="s">
        <v>54</v>
      </c>
    </row>
    <row r="106" ht="36" spans="1:23">
      <c r="A106" s="32">
        <v>97</v>
      </c>
      <c r="B106" s="33" t="s">
        <v>368</v>
      </c>
      <c r="C106" s="33" t="s">
        <v>31</v>
      </c>
      <c r="D106" s="33" t="s">
        <v>34</v>
      </c>
      <c r="E106" s="33" t="s">
        <v>369</v>
      </c>
      <c r="F106" s="34">
        <v>44256</v>
      </c>
      <c r="G106" s="61" t="s">
        <v>331</v>
      </c>
      <c r="H106" s="63" t="s">
        <v>36</v>
      </c>
      <c r="I106" s="33" t="s">
        <v>372</v>
      </c>
      <c r="J106" s="48">
        <v>15</v>
      </c>
      <c r="K106" s="48"/>
      <c r="L106" s="48">
        <v>15</v>
      </c>
      <c r="M106" s="48"/>
      <c r="N106" s="48"/>
      <c r="O106" s="48">
        <v>1</v>
      </c>
      <c r="P106" s="48"/>
      <c r="Q106" s="48"/>
      <c r="R106" s="58">
        <v>1</v>
      </c>
      <c r="S106" s="33">
        <v>48</v>
      </c>
      <c r="T106" s="33">
        <v>135</v>
      </c>
      <c r="U106" s="33" t="s">
        <v>373</v>
      </c>
      <c r="V106" s="37" t="s">
        <v>39</v>
      </c>
      <c r="W106" s="57" t="s">
        <v>54</v>
      </c>
    </row>
    <row r="107" ht="36" spans="1:23">
      <c r="A107" s="32">
        <v>98</v>
      </c>
      <c r="B107" s="33" t="s">
        <v>374</v>
      </c>
      <c r="C107" s="33" t="s">
        <v>31</v>
      </c>
      <c r="D107" s="33" t="s">
        <v>34</v>
      </c>
      <c r="E107" s="33" t="s">
        <v>369</v>
      </c>
      <c r="F107" s="34">
        <v>44256</v>
      </c>
      <c r="G107" s="61" t="s">
        <v>331</v>
      </c>
      <c r="H107" s="63" t="s">
        <v>36</v>
      </c>
      <c r="I107" s="33" t="s">
        <v>375</v>
      </c>
      <c r="J107" s="48">
        <v>15</v>
      </c>
      <c r="K107" s="48"/>
      <c r="L107" s="48">
        <v>15</v>
      </c>
      <c r="M107" s="48"/>
      <c r="N107" s="48"/>
      <c r="O107" s="48">
        <v>1</v>
      </c>
      <c r="P107" s="48"/>
      <c r="Q107" s="48"/>
      <c r="R107" s="58">
        <v>1</v>
      </c>
      <c r="S107" s="33">
        <v>48</v>
      </c>
      <c r="T107" s="33">
        <v>135</v>
      </c>
      <c r="U107" s="33" t="s">
        <v>376</v>
      </c>
      <c r="V107" s="37" t="s">
        <v>39</v>
      </c>
      <c r="W107" s="57" t="s">
        <v>54</v>
      </c>
    </row>
    <row r="108" ht="36" spans="1:23">
      <c r="A108" s="32">
        <v>99</v>
      </c>
      <c r="B108" s="33" t="s">
        <v>377</v>
      </c>
      <c r="C108" s="33" t="s">
        <v>31</v>
      </c>
      <c r="D108" s="33" t="s">
        <v>34</v>
      </c>
      <c r="E108" s="33" t="s">
        <v>369</v>
      </c>
      <c r="F108" s="34">
        <v>44256</v>
      </c>
      <c r="G108" s="61" t="s">
        <v>331</v>
      </c>
      <c r="H108" s="63" t="s">
        <v>36</v>
      </c>
      <c r="I108" s="33" t="s">
        <v>378</v>
      </c>
      <c r="J108" s="48">
        <v>12</v>
      </c>
      <c r="K108" s="48"/>
      <c r="L108" s="48">
        <v>12</v>
      </c>
      <c r="M108" s="48"/>
      <c r="N108" s="48"/>
      <c r="O108" s="48">
        <v>1</v>
      </c>
      <c r="P108" s="48"/>
      <c r="Q108" s="48"/>
      <c r="R108" s="58">
        <v>1</v>
      </c>
      <c r="S108" s="33">
        <v>45</v>
      </c>
      <c r="T108" s="33">
        <v>147</v>
      </c>
      <c r="U108" s="33" t="s">
        <v>379</v>
      </c>
      <c r="V108" s="37" t="s">
        <v>39</v>
      </c>
      <c r="W108" s="57" t="s">
        <v>54</v>
      </c>
    </row>
    <row r="109" ht="36" spans="1:23">
      <c r="A109" s="32">
        <v>100</v>
      </c>
      <c r="B109" s="33" t="s">
        <v>380</v>
      </c>
      <c r="C109" s="33" t="s">
        <v>31</v>
      </c>
      <c r="D109" s="33" t="s">
        <v>34</v>
      </c>
      <c r="E109" s="33" t="s">
        <v>381</v>
      </c>
      <c r="F109" s="34">
        <v>44256</v>
      </c>
      <c r="G109" s="61" t="s">
        <v>331</v>
      </c>
      <c r="H109" s="63" t="s">
        <v>36</v>
      </c>
      <c r="I109" s="33" t="s">
        <v>382</v>
      </c>
      <c r="J109" s="48">
        <v>12</v>
      </c>
      <c r="K109" s="48"/>
      <c r="L109" s="48">
        <v>12</v>
      </c>
      <c r="M109" s="48"/>
      <c r="N109" s="48"/>
      <c r="O109" s="48">
        <v>1</v>
      </c>
      <c r="P109" s="48"/>
      <c r="Q109" s="48"/>
      <c r="R109" s="58">
        <v>1</v>
      </c>
      <c r="S109" s="33">
        <v>32</v>
      </c>
      <c r="T109" s="33">
        <v>120</v>
      </c>
      <c r="U109" s="33" t="s">
        <v>383</v>
      </c>
      <c r="V109" s="37" t="s">
        <v>39</v>
      </c>
      <c r="W109" s="57" t="s">
        <v>54</v>
      </c>
    </row>
    <row r="110" ht="36" spans="1:23">
      <c r="A110" s="32">
        <v>101</v>
      </c>
      <c r="B110" s="33" t="s">
        <v>384</v>
      </c>
      <c r="C110" s="33" t="s">
        <v>31</v>
      </c>
      <c r="D110" s="33" t="s">
        <v>34</v>
      </c>
      <c r="E110" s="33" t="s">
        <v>385</v>
      </c>
      <c r="F110" s="34">
        <v>44256</v>
      </c>
      <c r="G110" s="61" t="s">
        <v>331</v>
      </c>
      <c r="H110" s="63" t="s">
        <v>36</v>
      </c>
      <c r="I110" s="33" t="s">
        <v>386</v>
      </c>
      <c r="J110" s="48">
        <v>28</v>
      </c>
      <c r="K110" s="48"/>
      <c r="L110" s="48">
        <v>28</v>
      </c>
      <c r="M110" s="48"/>
      <c r="N110" s="48"/>
      <c r="O110" s="48">
        <v>1</v>
      </c>
      <c r="P110" s="48"/>
      <c r="Q110" s="48"/>
      <c r="R110" s="48"/>
      <c r="S110" s="33">
        <v>64</v>
      </c>
      <c r="T110" s="33">
        <v>257</v>
      </c>
      <c r="U110" s="33" t="s">
        <v>387</v>
      </c>
      <c r="V110" s="37" t="s">
        <v>39</v>
      </c>
      <c r="W110" s="57" t="s">
        <v>54</v>
      </c>
    </row>
    <row r="111" ht="36" spans="1:23">
      <c r="A111" s="32">
        <v>102</v>
      </c>
      <c r="B111" s="33" t="s">
        <v>388</v>
      </c>
      <c r="C111" s="33" t="s">
        <v>31</v>
      </c>
      <c r="D111" s="39" t="s">
        <v>34</v>
      </c>
      <c r="E111" s="33" t="s">
        <v>259</v>
      </c>
      <c r="F111" s="64">
        <v>44256</v>
      </c>
      <c r="G111" s="64">
        <v>44531</v>
      </c>
      <c r="H111" s="33" t="s">
        <v>36</v>
      </c>
      <c r="I111" s="33" t="s">
        <v>389</v>
      </c>
      <c r="J111" s="31">
        <v>28</v>
      </c>
      <c r="K111" s="31"/>
      <c r="L111" s="31">
        <v>28</v>
      </c>
      <c r="M111" s="31"/>
      <c r="N111" s="31"/>
      <c r="O111" s="48">
        <v>1</v>
      </c>
      <c r="P111" s="31"/>
      <c r="Q111" s="31"/>
      <c r="R111" s="58">
        <v>1</v>
      </c>
      <c r="S111" s="39">
        <v>78</v>
      </c>
      <c r="T111" s="39">
        <v>273</v>
      </c>
      <c r="U111" s="39" t="s">
        <v>390</v>
      </c>
      <c r="V111" s="37" t="s">
        <v>39</v>
      </c>
      <c r="W111" s="57" t="s">
        <v>200</v>
      </c>
    </row>
    <row r="112" ht="36" spans="1:23">
      <c r="A112" s="32">
        <v>103</v>
      </c>
      <c r="B112" s="33" t="s">
        <v>391</v>
      </c>
      <c r="C112" s="33" t="s">
        <v>31</v>
      </c>
      <c r="D112" s="39" t="s">
        <v>34</v>
      </c>
      <c r="E112" s="33" t="s">
        <v>259</v>
      </c>
      <c r="F112" s="38">
        <v>44256</v>
      </c>
      <c r="G112" s="38">
        <v>44531</v>
      </c>
      <c r="H112" s="33" t="s">
        <v>36</v>
      </c>
      <c r="I112" s="33" t="s">
        <v>392</v>
      </c>
      <c r="J112" s="31">
        <v>24</v>
      </c>
      <c r="K112" s="31"/>
      <c r="L112" s="31">
        <v>24</v>
      </c>
      <c r="M112" s="31"/>
      <c r="N112" s="31"/>
      <c r="O112" s="48">
        <v>1</v>
      </c>
      <c r="P112" s="31"/>
      <c r="Q112" s="31"/>
      <c r="R112" s="58">
        <v>1</v>
      </c>
      <c r="S112" s="39">
        <v>195</v>
      </c>
      <c r="T112" s="39">
        <v>653</v>
      </c>
      <c r="U112" s="39" t="s">
        <v>393</v>
      </c>
      <c r="V112" s="37" t="s">
        <v>39</v>
      </c>
      <c r="W112" s="39" t="s">
        <v>54</v>
      </c>
    </row>
    <row r="113" ht="36" spans="1:23">
      <c r="A113" s="32">
        <v>104</v>
      </c>
      <c r="B113" s="33" t="s">
        <v>394</v>
      </c>
      <c r="C113" s="33" t="s">
        <v>31</v>
      </c>
      <c r="D113" s="33" t="s">
        <v>34</v>
      </c>
      <c r="E113" s="33" t="s">
        <v>75</v>
      </c>
      <c r="F113" s="38">
        <v>44256</v>
      </c>
      <c r="G113" s="38">
        <v>44531</v>
      </c>
      <c r="H113" s="33" t="s">
        <v>36</v>
      </c>
      <c r="I113" s="33" t="s">
        <v>395</v>
      </c>
      <c r="J113" s="49">
        <v>30</v>
      </c>
      <c r="K113" s="49"/>
      <c r="L113" s="49">
        <v>30</v>
      </c>
      <c r="M113" s="48"/>
      <c r="N113" s="48"/>
      <c r="O113" s="48">
        <v>1</v>
      </c>
      <c r="P113" s="48"/>
      <c r="Q113" s="48"/>
      <c r="R113" s="48"/>
      <c r="S113" s="33">
        <v>82</v>
      </c>
      <c r="T113" s="33">
        <v>368</v>
      </c>
      <c r="U113" s="33" t="s">
        <v>396</v>
      </c>
      <c r="V113" s="37" t="s">
        <v>39</v>
      </c>
      <c r="W113" s="33" t="s">
        <v>200</v>
      </c>
    </row>
    <row r="114" ht="36" spans="1:23">
      <c r="A114" s="32">
        <v>105</v>
      </c>
      <c r="B114" s="33" t="s">
        <v>397</v>
      </c>
      <c r="C114" s="33" t="s">
        <v>31</v>
      </c>
      <c r="D114" s="33" t="s">
        <v>34</v>
      </c>
      <c r="E114" s="33" t="s">
        <v>398</v>
      </c>
      <c r="F114" s="38">
        <v>44256</v>
      </c>
      <c r="G114" s="38">
        <v>44531</v>
      </c>
      <c r="H114" s="33" t="s">
        <v>36</v>
      </c>
      <c r="I114" s="33" t="s">
        <v>399</v>
      </c>
      <c r="J114" s="49">
        <v>60</v>
      </c>
      <c r="K114" s="49"/>
      <c r="L114" s="49">
        <v>60</v>
      </c>
      <c r="M114" s="48"/>
      <c r="N114" s="48"/>
      <c r="O114" s="48">
        <v>1</v>
      </c>
      <c r="P114" s="48"/>
      <c r="Q114" s="48"/>
      <c r="R114" s="58">
        <v>1</v>
      </c>
      <c r="S114" s="33">
        <v>30</v>
      </c>
      <c r="T114" s="33">
        <v>122</v>
      </c>
      <c r="U114" s="33" t="s">
        <v>400</v>
      </c>
      <c r="V114" s="37" t="s">
        <v>39</v>
      </c>
      <c r="W114" s="33" t="s">
        <v>54</v>
      </c>
    </row>
    <row r="115" ht="60" spans="1:23">
      <c r="A115" s="32">
        <v>106</v>
      </c>
      <c r="B115" s="57" t="s">
        <v>401</v>
      </c>
      <c r="C115" s="33" t="s">
        <v>31</v>
      </c>
      <c r="D115" s="33" t="s">
        <v>34</v>
      </c>
      <c r="E115" s="57" t="s">
        <v>398</v>
      </c>
      <c r="F115" s="38">
        <v>44256</v>
      </c>
      <c r="G115" s="38">
        <v>44531</v>
      </c>
      <c r="H115" s="39" t="s">
        <v>36</v>
      </c>
      <c r="I115" s="57" t="s">
        <v>402</v>
      </c>
      <c r="J115" s="42">
        <v>28</v>
      </c>
      <c r="K115" s="42"/>
      <c r="L115" s="42">
        <v>28</v>
      </c>
      <c r="M115" s="48"/>
      <c r="N115" s="48"/>
      <c r="O115" s="48">
        <v>1</v>
      </c>
      <c r="P115" s="48"/>
      <c r="Q115" s="48"/>
      <c r="R115" s="58">
        <v>1</v>
      </c>
      <c r="S115" s="33">
        <v>191</v>
      </c>
      <c r="T115" s="33">
        <v>725</v>
      </c>
      <c r="U115" s="57" t="s">
        <v>403</v>
      </c>
      <c r="V115" s="37" t="s">
        <v>39</v>
      </c>
      <c r="W115" s="70" t="s">
        <v>54</v>
      </c>
    </row>
    <row r="116" ht="36" spans="1:23">
      <c r="A116" s="32">
        <v>107</v>
      </c>
      <c r="B116" s="39" t="s">
        <v>201</v>
      </c>
      <c r="C116" s="33" t="s">
        <v>31</v>
      </c>
      <c r="D116" s="33" t="s">
        <v>34</v>
      </c>
      <c r="E116" s="33" t="s">
        <v>197</v>
      </c>
      <c r="F116" s="34">
        <v>44075</v>
      </c>
      <c r="G116" s="34">
        <v>44256</v>
      </c>
      <c r="H116" s="39" t="s">
        <v>36</v>
      </c>
      <c r="I116" s="33" t="s">
        <v>404</v>
      </c>
      <c r="J116" s="48">
        <v>81.22</v>
      </c>
      <c r="K116" s="48"/>
      <c r="L116" s="48">
        <v>81.22</v>
      </c>
      <c r="M116" s="48"/>
      <c r="N116" s="48"/>
      <c r="O116" s="48">
        <v>1</v>
      </c>
      <c r="P116" s="48"/>
      <c r="Q116" s="48"/>
      <c r="R116" s="48"/>
      <c r="S116" s="33">
        <v>16</v>
      </c>
      <c r="T116" s="33">
        <v>35</v>
      </c>
      <c r="U116" s="33" t="s">
        <v>405</v>
      </c>
      <c r="V116" s="37" t="s">
        <v>39</v>
      </c>
      <c r="W116" s="57" t="s">
        <v>54</v>
      </c>
    </row>
    <row r="117" ht="36" spans="1:23">
      <c r="A117" s="32">
        <v>108</v>
      </c>
      <c r="B117" s="39" t="s">
        <v>406</v>
      </c>
      <c r="C117" s="33" t="s">
        <v>31</v>
      </c>
      <c r="D117" s="33" t="s">
        <v>34</v>
      </c>
      <c r="E117" s="33" t="s">
        <v>46</v>
      </c>
      <c r="F117" s="34">
        <v>44075</v>
      </c>
      <c r="G117" s="34">
        <v>44256</v>
      </c>
      <c r="H117" s="39" t="s">
        <v>36</v>
      </c>
      <c r="I117" s="33" t="s">
        <v>407</v>
      </c>
      <c r="J117" s="48">
        <v>95</v>
      </c>
      <c r="K117" s="48"/>
      <c r="L117" s="48">
        <v>95</v>
      </c>
      <c r="M117" s="48"/>
      <c r="N117" s="48"/>
      <c r="O117" s="48">
        <v>1</v>
      </c>
      <c r="P117" s="48"/>
      <c r="Q117" s="48"/>
      <c r="R117" s="58">
        <v>1</v>
      </c>
      <c r="S117" s="33">
        <v>147</v>
      </c>
      <c r="T117" s="33">
        <v>571</v>
      </c>
      <c r="U117" s="33" t="s">
        <v>408</v>
      </c>
      <c r="V117" s="37" t="s">
        <v>39</v>
      </c>
      <c r="W117" s="57" t="s">
        <v>54</v>
      </c>
    </row>
    <row r="118" ht="24" spans="1:23">
      <c r="A118" s="32">
        <v>109</v>
      </c>
      <c r="B118" s="33" t="s">
        <v>409</v>
      </c>
      <c r="C118" s="33" t="s">
        <v>30</v>
      </c>
      <c r="D118" s="33" t="s">
        <v>34</v>
      </c>
      <c r="E118" s="33" t="s">
        <v>410</v>
      </c>
      <c r="F118" s="34">
        <v>44256</v>
      </c>
      <c r="G118" s="61" t="s">
        <v>331</v>
      </c>
      <c r="H118" s="39" t="s">
        <v>36</v>
      </c>
      <c r="I118" s="33" t="s">
        <v>411</v>
      </c>
      <c r="J118" s="48">
        <v>58.3</v>
      </c>
      <c r="K118" s="48"/>
      <c r="L118" s="48">
        <v>58.3</v>
      </c>
      <c r="M118" s="48"/>
      <c r="N118" s="48"/>
      <c r="O118" s="48">
        <v>1</v>
      </c>
      <c r="P118" s="48"/>
      <c r="Q118" s="48"/>
      <c r="R118" s="48"/>
      <c r="S118" s="33">
        <v>65</v>
      </c>
      <c r="T118" s="33">
        <v>230</v>
      </c>
      <c r="U118" s="33" t="s">
        <v>412</v>
      </c>
      <c r="V118" s="37" t="s">
        <v>39</v>
      </c>
      <c r="W118" s="57" t="s">
        <v>54</v>
      </c>
    </row>
    <row r="119" ht="24" spans="1:23">
      <c r="A119" s="32">
        <v>110</v>
      </c>
      <c r="B119" s="33" t="s">
        <v>413</v>
      </c>
      <c r="C119" s="33" t="s">
        <v>30</v>
      </c>
      <c r="D119" s="33" t="s">
        <v>34</v>
      </c>
      <c r="E119" s="33" t="s">
        <v>118</v>
      </c>
      <c r="F119" s="34">
        <v>44256</v>
      </c>
      <c r="G119" s="61" t="s">
        <v>331</v>
      </c>
      <c r="H119" s="39" t="s">
        <v>36</v>
      </c>
      <c r="I119" s="33" t="s">
        <v>414</v>
      </c>
      <c r="J119" s="48">
        <v>9.2866</v>
      </c>
      <c r="K119" s="48"/>
      <c r="L119" s="48">
        <v>9.2866</v>
      </c>
      <c r="M119" s="48"/>
      <c r="N119" s="48"/>
      <c r="O119" s="48">
        <v>1</v>
      </c>
      <c r="P119" s="48"/>
      <c r="Q119" s="48"/>
      <c r="R119" s="48"/>
      <c r="S119" s="33">
        <v>33</v>
      </c>
      <c r="T119" s="33">
        <v>121</v>
      </c>
      <c r="U119" s="33" t="s">
        <v>412</v>
      </c>
      <c r="V119" s="37" t="s">
        <v>39</v>
      </c>
      <c r="W119" s="57" t="s">
        <v>54</v>
      </c>
    </row>
    <row r="120" ht="24" spans="1:23">
      <c r="A120" s="32">
        <v>111</v>
      </c>
      <c r="B120" s="33" t="s">
        <v>415</v>
      </c>
      <c r="C120" s="33" t="s">
        <v>30</v>
      </c>
      <c r="D120" s="33" t="s">
        <v>34</v>
      </c>
      <c r="E120" s="33" t="s">
        <v>381</v>
      </c>
      <c r="F120" s="34">
        <v>44256</v>
      </c>
      <c r="G120" s="61" t="s">
        <v>331</v>
      </c>
      <c r="H120" s="39" t="s">
        <v>36</v>
      </c>
      <c r="I120" s="33" t="s">
        <v>416</v>
      </c>
      <c r="J120" s="48">
        <v>33</v>
      </c>
      <c r="K120" s="48"/>
      <c r="L120" s="48">
        <v>33</v>
      </c>
      <c r="M120" s="48"/>
      <c r="N120" s="48"/>
      <c r="O120" s="48">
        <v>1</v>
      </c>
      <c r="P120" s="48"/>
      <c r="Q120" s="48"/>
      <c r="R120" s="58">
        <v>1</v>
      </c>
      <c r="S120" s="33">
        <v>47</v>
      </c>
      <c r="T120" s="33">
        <v>165</v>
      </c>
      <c r="U120" s="33" t="s">
        <v>412</v>
      </c>
      <c r="V120" s="37" t="s">
        <v>39</v>
      </c>
      <c r="W120" s="57" t="s">
        <v>54</v>
      </c>
    </row>
    <row r="121" ht="24" spans="1:23">
      <c r="A121" s="32">
        <v>112</v>
      </c>
      <c r="B121" s="33" t="s">
        <v>417</v>
      </c>
      <c r="C121" s="33" t="s">
        <v>30</v>
      </c>
      <c r="D121" s="33" t="s">
        <v>34</v>
      </c>
      <c r="E121" s="33" t="s">
        <v>381</v>
      </c>
      <c r="F121" s="34">
        <v>44256</v>
      </c>
      <c r="G121" s="61" t="s">
        <v>331</v>
      </c>
      <c r="H121" s="39" t="s">
        <v>36</v>
      </c>
      <c r="I121" s="33" t="s">
        <v>416</v>
      </c>
      <c r="J121" s="48">
        <v>33</v>
      </c>
      <c r="K121" s="48"/>
      <c r="L121" s="48">
        <v>33</v>
      </c>
      <c r="M121" s="48"/>
      <c r="N121" s="48"/>
      <c r="O121" s="48">
        <v>1</v>
      </c>
      <c r="P121" s="48"/>
      <c r="Q121" s="48"/>
      <c r="R121" s="58">
        <v>1</v>
      </c>
      <c r="S121" s="33">
        <v>47</v>
      </c>
      <c r="T121" s="33">
        <v>165</v>
      </c>
      <c r="U121" s="33" t="s">
        <v>412</v>
      </c>
      <c r="V121" s="37" t="s">
        <v>39</v>
      </c>
      <c r="W121" s="57" t="s">
        <v>54</v>
      </c>
    </row>
    <row r="122" ht="24" spans="1:23">
      <c r="A122" s="32">
        <v>113</v>
      </c>
      <c r="B122" s="33" t="s">
        <v>418</v>
      </c>
      <c r="C122" s="33" t="s">
        <v>30</v>
      </c>
      <c r="D122" s="33" t="s">
        <v>34</v>
      </c>
      <c r="E122" s="33" t="s">
        <v>419</v>
      </c>
      <c r="F122" s="34">
        <v>44256</v>
      </c>
      <c r="G122" s="61" t="s">
        <v>331</v>
      </c>
      <c r="H122" s="39" t="s">
        <v>36</v>
      </c>
      <c r="I122" s="33" t="s">
        <v>420</v>
      </c>
      <c r="J122" s="42">
        <v>480</v>
      </c>
      <c r="K122" s="42"/>
      <c r="L122" s="42">
        <v>480</v>
      </c>
      <c r="M122" s="48"/>
      <c r="N122" s="48"/>
      <c r="O122" s="48">
        <v>1</v>
      </c>
      <c r="P122" s="48"/>
      <c r="Q122" s="48"/>
      <c r="R122" s="48"/>
      <c r="S122" s="33">
        <v>686</v>
      </c>
      <c r="T122" s="33">
        <v>2400</v>
      </c>
      <c r="U122" s="33" t="s">
        <v>412</v>
      </c>
      <c r="V122" s="37" t="s">
        <v>286</v>
      </c>
      <c r="W122" s="57" t="s">
        <v>54</v>
      </c>
    </row>
    <row r="123" ht="36" spans="1:23">
      <c r="A123" s="32">
        <v>114</v>
      </c>
      <c r="B123" s="33" t="s">
        <v>421</v>
      </c>
      <c r="C123" s="33" t="s">
        <v>31</v>
      </c>
      <c r="D123" s="33" t="s">
        <v>34</v>
      </c>
      <c r="E123" s="33" t="s">
        <v>153</v>
      </c>
      <c r="F123" s="34">
        <v>44166</v>
      </c>
      <c r="G123" s="34">
        <v>43921</v>
      </c>
      <c r="H123" s="39" t="s">
        <v>36</v>
      </c>
      <c r="I123" s="33" t="s">
        <v>422</v>
      </c>
      <c r="J123" s="48">
        <v>18</v>
      </c>
      <c r="K123" s="48"/>
      <c r="L123" s="48">
        <v>18</v>
      </c>
      <c r="M123" s="48"/>
      <c r="N123" s="48"/>
      <c r="O123" s="48">
        <v>1</v>
      </c>
      <c r="P123" s="48"/>
      <c r="Q123" s="48"/>
      <c r="R123" s="48"/>
      <c r="S123" s="33">
        <v>32</v>
      </c>
      <c r="T123" s="33">
        <v>112</v>
      </c>
      <c r="U123" s="33" t="s">
        <v>423</v>
      </c>
      <c r="V123" s="37" t="s">
        <v>39</v>
      </c>
      <c r="W123" s="57" t="s">
        <v>54</v>
      </c>
    </row>
    <row r="124" ht="36" spans="1:23">
      <c r="A124" s="32">
        <v>115</v>
      </c>
      <c r="B124" s="39" t="s">
        <v>424</v>
      </c>
      <c r="C124" s="33" t="s">
        <v>31</v>
      </c>
      <c r="D124" s="33" t="s">
        <v>34</v>
      </c>
      <c r="E124" s="33" t="s">
        <v>425</v>
      </c>
      <c r="F124" s="34">
        <v>44256</v>
      </c>
      <c r="G124" s="34">
        <v>44531</v>
      </c>
      <c r="H124" s="39" t="s">
        <v>36</v>
      </c>
      <c r="I124" s="33" t="s">
        <v>426</v>
      </c>
      <c r="J124" s="67">
        <v>49.15</v>
      </c>
      <c r="K124" s="67"/>
      <c r="L124" s="67">
        <v>49.15</v>
      </c>
      <c r="M124" s="48"/>
      <c r="N124" s="48"/>
      <c r="O124" s="48">
        <v>1</v>
      </c>
      <c r="P124" s="48"/>
      <c r="Q124" s="48"/>
      <c r="R124" s="58">
        <v>1</v>
      </c>
      <c r="S124" s="33">
        <v>150</v>
      </c>
      <c r="T124" s="33">
        <v>568</v>
      </c>
      <c r="U124" s="33" t="s">
        <v>427</v>
      </c>
      <c r="V124" s="37" t="s">
        <v>39</v>
      </c>
      <c r="W124" s="57" t="s">
        <v>54</v>
      </c>
    </row>
    <row r="125" ht="36" spans="1:23">
      <c r="A125" s="32">
        <v>116</v>
      </c>
      <c r="B125" s="39" t="s">
        <v>428</v>
      </c>
      <c r="C125" s="33" t="s">
        <v>31</v>
      </c>
      <c r="D125" s="33" t="s">
        <v>34</v>
      </c>
      <c r="E125" s="33" t="s">
        <v>429</v>
      </c>
      <c r="F125" s="34">
        <v>44166</v>
      </c>
      <c r="G125" s="34">
        <v>44256</v>
      </c>
      <c r="H125" s="39" t="s">
        <v>36</v>
      </c>
      <c r="I125" s="68" t="s">
        <v>430</v>
      </c>
      <c r="J125" s="48">
        <v>8</v>
      </c>
      <c r="K125" s="48"/>
      <c r="L125" s="48">
        <v>8</v>
      </c>
      <c r="M125" s="48"/>
      <c r="N125" s="48"/>
      <c r="O125" s="48">
        <v>1</v>
      </c>
      <c r="P125" s="48"/>
      <c r="Q125" s="48"/>
      <c r="R125" s="48"/>
      <c r="S125" s="33">
        <v>21</v>
      </c>
      <c r="T125" s="33">
        <v>75</v>
      </c>
      <c r="U125" s="33" t="s">
        <v>431</v>
      </c>
      <c r="V125" s="37" t="s">
        <v>39</v>
      </c>
      <c r="W125" s="57" t="s">
        <v>54</v>
      </c>
    </row>
    <row r="126" ht="36" spans="1:23">
      <c r="A126" s="32">
        <v>117</v>
      </c>
      <c r="B126" s="39" t="s">
        <v>432</v>
      </c>
      <c r="C126" s="33" t="s">
        <v>31</v>
      </c>
      <c r="D126" s="33" t="s">
        <v>34</v>
      </c>
      <c r="E126" s="33" t="s">
        <v>398</v>
      </c>
      <c r="F126" s="34">
        <v>44166</v>
      </c>
      <c r="G126" s="34">
        <v>44256</v>
      </c>
      <c r="H126" s="39" t="s">
        <v>36</v>
      </c>
      <c r="I126" s="33" t="s">
        <v>433</v>
      </c>
      <c r="J126" s="48">
        <v>39</v>
      </c>
      <c r="K126" s="48"/>
      <c r="L126" s="48">
        <v>39</v>
      </c>
      <c r="M126" s="48"/>
      <c r="N126" s="48"/>
      <c r="O126" s="48">
        <v>1</v>
      </c>
      <c r="P126" s="48"/>
      <c r="Q126" s="48"/>
      <c r="R126" s="58">
        <v>1</v>
      </c>
      <c r="S126" s="33">
        <v>191</v>
      </c>
      <c r="T126" s="33">
        <v>722</v>
      </c>
      <c r="U126" s="33" t="s">
        <v>434</v>
      </c>
      <c r="V126" s="37" t="s">
        <v>39</v>
      </c>
      <c r="W126" s="57" t="s">
        <v>54</v>
      </c>
    </row>
    <row r="127" ht="36" spans="1:23">
      <c r="A127" s="32">
        <v>118</v>
      </c>
      <c r="B127" s="39" t="s">
        <v>435</v>
      </c>
      <c r="C127" s="33" t="s">
        <v>31</v>
      </c>
      <c r="D127" s="33" t="s">
        <v>34</v>
      </c>
      <c r="E127" s="33" t="s">
        <v>436</v>
      </c>
      <c r="F127" s="34">
        <v>44256</v>
      </c>
      <c r="G127" s="61" t="s">
        <v>331</v>
      </c>
      <c r="H127" s="39" t="s">
        <v>36</v>
      </c>
      <c r="I127" s="33" t="s">
        <v>437</v>
      </c>
      <c r="J127" s="48">
        <v>131.9</v>
      </c>
      <c r="K127" s="48"/>
      <c r="L127" s="48">
        <v>131.9</v>
      </c>
      <c r="M127" s="48"/>
      <c r="N127" s="48"/>
      <c r="O127" s="48">
        <v>1</v>
      </c>
      <c r="P127" s="48"/>
      <c r="Q127" s="48"/>
      <c r="R127" s="48"/>
      <c r="S127" s="33">
        <v>124</v>
      </c>
      <c r="T127" s="33">
        <v>501</v>
      </c>
      <c r="U127" s="33" t="s">
        <v>438</v>
      </c>
      <c r="V127" s="37" t="s">
        <v>39</v>
      </c>
      <c r="W127" s="57" t="s">
        <v>54</v>
      </c>
    </row>
    <row r="128" ht="36" spans="1:23">
      <c r="A128" s="32">
        <v>119</v>
      </c>
      <c r="B128" s="39" t="s">
        <v>439</v>
      </c>
      <c r="C128" s="33" t="s">
        <v>31</v>
      </c>
      <c r="D128" s="33" t="s">
        <v>34</v>
      </c>
      <c r="E128" s="33" t="s">
        <v>224</v>
      </c>
      <c r="F128" s="34">
        <v>44256</v>
      </c>
      <c r="G128" s="61" t="s">
        <v>331</v>
      </c>
      <c r="H128" s="39" t="s">
        <v>36</v>
      </c>
      <c r="I128" s="33" t="s">
        <v>440</v>
      </c>
      <c r="J128" s="48">
        <v>36</v>
      </c>
      <c r="K128" s="48"/>
      <c r="L128" s="48">
        <v>36</v>
      </c>
      <c r="M128" s="48"/>
      <c r="N128" s="48"/>
      <c r="O128" s="48">
        <v>1</v>
      </c>
      <c r="P128" s="48"/>
      <c r="Q128" s="48"/>
      <c r="R128" s="58">
        <v>1</v>
      </c>
      <c r="S128" s="33">
        <v>245</v>
      </c>
      <c r="T128" s="33">
        <v>916</v>
      </c>
      <c r="U128" s="33" t="s">
        <v>441</v>
      </c>
      <c r="V128" s="37" t="s">
        <v>39</v>
      </c>
      <c r="W128" s="57" t="s">
        <v>54</v>
      </c>
    </row>
    <row r="129" ht="24" spans="1:23">
      <c r="A129" s="32">
        <v>120</v>
      </c>
      <c r="B129" s="33" t="s">
        <v>442</v>
      </c>
      <c r="C129" s="33" t="s">
        <v>31</v>
      </c>
      <c r="D129" s="33" t="s">
        <v>34</v>
      </c>
      <c r="E129" s="33" t="s">
        <v>443</v>
      </c>
      <c r="F129" s="34">
        <v>44256</v>
      </c>
      <c r="G129" s="61" t="s">
        <v>331</v>
      </c>
      <c r="H129" s="39" t="s">
        <v>36</v>
      </c>
      <c r="I129" s="33" t="s">
        <v>444</v>
      </c>
      <c r="J129" s="48">
        <v>30</v>
      </c>
      <c r="K129" s="48"/>
      <c r="L129" s="48">
        <v>30</v>
      </c>
      <c r="M129" s="48"/>
      <c r="N129" s="48"/>
      <c r="O129" s="48">
        <v>1</v>
      </c>
      <c r="P129" s="48"/>
      <c r="Q129" s="48"/>
      <c r="R129" s="48"/>
      <c r="S129" s="33">
        <v>45</v>
      </c>
      <c r="T129" s="33">
        <v>165</v>
      </c>
      <c r="U129" s="33" t="s">
        <v>445</v>
      </c>
      <c r="V129" s="37" t="s">
        <v>39</v>
      </c>
      <c r="W129" s="57" t="s">
        <v>54</v>
      </c>
    </row>
    <row r="130" ht="36" spans="1:23">
      <c r="A130" s="32">
        <v>121</v>
      </c>
      <c r="B130" s="33" t="s">
        <v>446</v>
      </c>
      <c r="C130" s="33" t="s">
        <v>31</v>
      </c>
      <c r="D130" s="33" t="s">
        <v>34</v>
      </c>
      <c r="E130" s="33" t="s">
        <v>288</v>
      </c>
      <c r="F130" s="34">
        <v>44228</v>
      </c>
      <c r="G130" s="34">
        <v>44317</v>
      </c>
      <c r="H130" s="39" t="s">
        <v>36</v>
      </c>
      <c r="I130" s="33" t="s">
        <v>447</v>
      </c>
      <c r="J130" s="48">
        <v>67</v>
      </c>
      <c r="K130" s="48"/>
      <c r="L130" s="48">
        <v>67</v>
      </c>
      <c r="M130" s="48"/>
      <c r="N130" s="48"/>
      <c r="O130" s="48">
        <v>1</v>
      </c>
      <c r="P130" s="48"/>
      <c r="Q130" s="48"/>
      <c r="R130" s="48"/>
      <c r="S130" s="33">
        <v>46</v>
      </c>
      <c r="T130" s="33">
        <v>163</v>
      </c>
      <c r="U130" s="33" t="s">
        <v>448</v>
      </c>
      <c r="V130" s="37" t="s">
        <v>39</v>
      </c>
      <c r="W130" s="57" t="s">
        <v>54</v>
      </c>
    </row>
    <row r="131" ht="36" spans="1:23">
      <c r="A131" s="32">
        <v>122</v>
      </c>
      <c r="B131" s="33" t="s">
        <v>449</v>
      </c>
      <c r="C131" s="33" t="s">
        <v>31</v>
      </c>
      <c r="D131" s="33" t="s">
        <v>34</v>
      </c>
      <c r="E131" s="33" t="s">
        <v>429</v>
      </c>
      <c r="F131" s="34">
        <v>44166</v>
      </c>
      <c r="G131" s="34">
        <v>44256</v>
      </c>
      <c r="H131" s="39" t="s">
        <v>36</v>
      </c>
      <c r="I131" s="57" t="s">
        <v>450</v>
      </c>
      <c r="J131" s="48">
        <v>38</v>
      </c>
      <c r="K131" s="48"/>
      <c r="L131" s="48">
        <v>38</v>
      </c>
      <c r="M131" s="48"/>
      <c r="N131" s="48"/>
      <c r="O131" s="48">
        <v>1</v>
      </c>
      <c r="P131" s="48"/>
      <c r="Q131" s="48"/>
      <c r="R131" s="48"/>
      <c r="S131" s="33">
        <v>45</v>
      </c>
      <c r="T131" s="33">
        <v>178</v>
      </c>
      <c r="U131" s="33" t="s">
        <v>451</v>
      </c>
      <c r="V131" s="37" t="s">
        <v>39</v>
      </c>
      <c r="W131" s="57" t="s">
        <v>54</v>
      </c>
    </row>
    <row r="132" ht="36" spans="1:23">
      <c r="A132" s="32">
        <v>123</v>
      </c>
      <c r="B132" s="39" t="s">
        <v>452</v>
      </c>
      <c r="C132" s="33" t="s">
        <v>31</v>
      </c>
      <c r="D132" s="33" t="s">
        <v>34</v>
      </c>
      <c r="E132" s="33" t="s">
        <v>453</v>
      </c>
      <c r="F132" s="34">
        <v>44166</v>
      </c>
      <c r="G132" s="34">
        <v>44256</v>
      </c>
      <c r="H132" s="39" t="s">
        <v>36</v>
      </c>
      <c r="I132" s="33" t="s">
        <v>454</v>
      </c>
      <c r="J132" s="48">
        <v>20</v>
      </c>
      <c r="K132" s="48"/>
      <c r="L132" s="48">
        <v>20</v>
      </c>
      <c r="M132" s="48"/>
      <c r="N132" s="48"/>
      <c r="O132" s="48">
        <v>1</v>
      </c>
      <c r="P132" s="48"/>
      <c r="Q132" s="48"/>
      <c r="R132" s="48"/>
      <c r="S132" s="33">
        <v>101</v>
      </c>
      <c r="T132" s="33">
        <v>373</v>
      </c>
      <c r="U132" s="33" t="s">
        <v>455</v>
      </c>
      <c r="V132" s="37" t="s">
        <v>39</v>
      </c>
      <c r="W132" s="57" t="s">
        <v>54</v>
      </c>
    </row>
    <row r="133" ht="24" spans="1:23">
      <c r="A133" s="32">
        <v>124</v>
      </c>
      <c r="B133" s="33" t="s">
        <v>456</v>
      </c>
      <c r="C133" s="33" t="s">
        <v>31</v>
      </c>
      <c r="D133" s="33" t="s">
        <v>34</v>
      </c>
      <c r="E133" s="33" t="s">
        <v>457</v>
      </c>
      <c r="F133" s="34">
        <v>44256</v>
      </c>
      <c r="G133" s="61" t="s">
        <v>331</v>
      </c>
      <c r="H133" s="33" t="s">
        <v>36</v>
      </c>
      <c r="I133" s="33" t="s">
        <v>458</v>
      </c>
      <c r="J133" s="48">
        <v>38</v>
      </c>
      <c r="K133" s="48"/>
      <c r="L133" s="48">
        <v>38</v>
      </c>
      <c r="M133" s="48"/>
      <c r="N133" s="48"/>
      <c r="O133" s="48">
        <v>1</v>
      </c>
      <c r="P133" s="48"/>
      <c r="Q133" s="48"/>
      <c r="R133" s="48"/>
      <c r="S133" s="33">
        <v>18</v>
      </c>
      <c r="T133" s="33">
        <v>63</v>
      </c>
      <c r="U133" s="33" t="s">
        <v>459</v>
      </c>
      <c r="V133" s="37" t="s">
        <v>39</v>
      </c>
      <c r="W133" s="57" t="s">
        <v>54</v>
      </c>
    </row>
    <row r="134" ht="36" spans="1:23">
      <c r="A134" s="32">
        <v>125</v>
      </c>
      <c r="B134" s="33" t="s">
        <v>460</v>
      </c>
      <c r="C134" s="33" t="s">
        <v>31</v>
      </c>
      <c r="D134" s="33" t="s">
        <v>34</v>
      </c>
      <c r="E134" s="33" t="s">
        <v>461</v>
      </c>
      <c r="F134" s="34">
        <v>44256</v>
      </c>
      <c r="G134" s="61" t="s">
        <v>331</v>
      </c>
      <c r="H134" s="33" t="s">
        <v>36</v>
      </c>
      <c r="I134" s="33" t="s">
        <v>462</v>
      </c>
      <c r="J134" s="48">
        <v>20</v>
      </c>
      <c r="K134" s="48"/>
      <c r="L134" s="48">
        <v>20</v>
      </c>
      <c r="M134" s="48"/>
      <c r="N134" s="48"/>
      <c r="O134" s="48">
        <v>1</v>
      </c>
      <c r="P134" s="48"/>
      <c r="Q134" s="48"/>
      <c r="R134" s="48"/>
      <c r="S134" s="33">
        <v>24</v>
      </c>
      <c r="T134" s="33">
        <v>84</v>
      </c>
      <c r="U134" s="33" t="s">
        <v>463</v>
      </c>
      <c r="V134" s="37" t="s">
        <v>39</v>
      </c>
      <c r="W134" s="57" t="s">
        <v>54</v>
      </c>
    </row>
    <row r="135" ht="36" spans="1:23">
      <c r="A135" s="32">
        <v>126</v>
      </c>
      <c r="B135" s="33" t="s">
        <v>464</v>
      </c>
      <c r="C135" s="33" t="s">
        <v>31</v>
      </c>
      <c r="D135" s="33" t="s">
        <v>34</v>
      </c>
      <c r="E135" s="33" t="s">
        <v>185</v>
      </c>
      <c r="F135" s="34">
        <v>44256</v>
      </c>
      <c r="G135" s="61" t="s">
        <v>331</v>
      </c>
      <c r="H135" s="33" t="s">
        <v>36</v>
      </c>
      <c r="I135" s="33" t="s">
        <v>465</v>
      </c>
      <c r="J135" s="48">
        <v>15</v>
      </c>
      <c r="K135" s="48"/>
      <c r="L135" s="48">
        <v>15</v>
      </c>
      <c r="M135" s="48"/>
      <c r="N135" s="48"/>
      <c r="O135" s="48">
        <v>1</v>
      </c>
      <c r="P135" s="48"/>
      <c r="Q135" s="48"/>
      <c r="R135" s="58">
        <v>1</v>
      </c>
      <c r="S135" s="33">
        <v>38</v>
      </c>
      <c r="T135" s="33">
        <v>132</v>
      </c>
      <c r="U135" s="33" t="s">
        <v>466</v>
      </c>
      <c r="V135" s="37" t="s">
        <v>39</v>
      </c>
      <c r="W135" s="57" t="s">
        <v>54</v>
      </c>
    </row>
    <row r="136" ht="48" spans="1:23">
      <c r="A136" s="32">
        <v>127</v>
      </c>
      <c r="B136" s="33" t="s">
        <v>467</v>
      </c>
      <c r="C136" s="33" t="s">
        <v>31</v>
      </c>
      <c r="D136" s="33" t="s">
        <v>34</v>
      </c>
      <c r="E136" s="33" t="s">
        <v>468</v>
      </c>
      <c r="F136" s="34">
        <v>44166</v>
      </c>
      <c r="G136" s="34">
        <v>44256</v>
      </c>
      <c r="H136" s="33" t="s">
        <v>36</v>
      </c>
      <c r="I136" s="33" t="s">
        <v>469</v>
      </c>
      <c r="J136" s="48">
        <v>234</v>
      </c>
      <c r="K136" s="48"/>
      <c r="L136" s="48">
        <v>234</v>
      </c>
      <c r="M136" s="48"/>
      <c r="N136" s="48"/>
      <c r="O136" s="48">
        <v>1</v>
      </c>
      <c r="P136" s="48"/>
      <c r="Q136" s="48"/>
      <c r="R136" s="48">
        <v>1</v>
      </c>
      <c r="S136" s="33">
        <v>86</v>
      </c>
      <c r="T136" s="33">
        <v>399</v>
      </c>
      <c r="U136" s="33" t="s">
        <v>470</v>
      </c>
      <c r="V136" s="37" t="s">
        <v>39</v>
      </c>
      <c r="W136" s="57" t="s">
        <v>54</v>
      </c>
    </row>
    <row r="137" ht="36" spans="1:23">
      <c r="A137" s="32">
        <v>128</v>
      </c>
      <c r="B137" s="33" t="s">
        <v>471</v>
      </c>
      <c r="C137" s="39" t="s">
        <v>31</v>
      </c>
      <c r="D137" s="33" t="s">
        <v>34</v>
      </c>
      <c r="E137" s="33" t="s">
        <v>224</v>
      </c>
      <c r="F137" s="34">
        <v>44105</v>
      </c>
      <c r="G137" s="34">
        <v>44256</v>
      </c>
      <c r="H137" s="35" t="s">
        <v>36</v>
      </c>
      <c r="I137" s="57" t="s">
        <v>472</v>
      </c>
      <c r="J137" s="48">
        <v>36.8</v>
      </c>
      <c r="K137" s="48"/>
      <c r="L137" s="48">
        <v>36.8</v>
      </c>
      <c r="M137" s="48"/>
      <c r="N137" s="48"/>
      <c r="O137" s="48">
        <v>1</v>
      </c>
      <c r="P137" s="48"/>
      <c r="Q137" s="48"/>
      <c r="R137" s="48">
        <v>1</v>
      </c>
      <c r="S137" s="33">
        <v>245</v>
      </c>
      <c r="T137" s="33">
        <v>916</v>
      </c>
      <c r="U137" s="57" t="s">
        <v>441</v>
      </c>
      <c r="V137" s="37" t="s">
        <v>39</v>
      </c>
      <c r="W137" s="33" t="s">
        <v>54</v>
      </c>
    </row>
    <row r="138" ht="36" spans="1:23">
      <c r="A138" s="32">
        <v>129</v>
      </c>
      <c r="B138" s="33" t="s">
        <v>473</v>
      </c>
      <c r="C138" s="33" t="s">
        <v>31</v>
      </c>
      <c r="D138" s="33" t="s">
        <v>34</v>
      </c>
      <c r="E138" s="33" t="s">
        <v>474</v>
      </c>
      <c r="F138" s="34">
        <v>44256</v>
      </c>
      <c r="G138" s="34">
        <v>44531</v>
      </c>
      <c r="H138" s="39" t="s">
        <v>36</v>
      </c>
      <c r="I138" s="33" t="s">
        <v>475</v>
      </c>
      <c r="J138" s="48">
        <v>10</v>
      </c>
      <c r="K138" s="48"/>
      <c r="L138" s="48">
        <v>10</v>
      </c>
      <c r="M138" s="48"/>
      <c r="N138" s="48"/>
      <c r="O138" s="48">
        <v>1</v>
      </c>
      <c r="P138" s="48"/>
      <c r="Q138" s="48"/>
      <c r="R138" s="48"/>
      <c r="S138" s="33">
        <v>56</v>
      </c>
      <c r="T138" s="33">
        <v>237</v>
      </c>
      <c r="U138" s="33" t="s">
        <v>476</v>
      </c>
      <c r="V138" s="37" t="s">
        <v>39</v>
      </c>
      <c r="W138" s="33" t="s">
        <v>54</v>
      </c>
    </row>
    <row r="139" ht="36" spans="1:23">
      <c r="A139" s="32">
        <v>130</v>
      </c>
      <c r="B139" s="33" t="s">
        <v>278</v>
      </c>
      <c r="C139" s="33" t="s">
        <v>31</v>
      </c>
      <c r="D139" s="33" t="s">
        <v>34</v>
      </c>
      <c r="E139" s="33" t="s">
        <v>279</v>
      </c>
      <c r="F139" s="34">
        <v>44166</v>
      </c>
      <c r="G139" s="34">
        <v>44256</v>
      </c>
      <c r="H139" s="39" t="s">
        <v>36</v>
      </c>
      <c r="I139" s="33" t="s">
        <v>477</v>
      </c>
      <c r="J139" s="48">
        <v>16</v>
      </c>
      <c r="K139" s="48"/>
      <c r="L139" s="48">
        <v>16</v>
      </c>
      <c r="M139" s="48"/>
      <c r="N139" s="48"/>
      <c r="O139" s="48">
        <v>1</v>
      </c>
      <c r="P139" s="48"/>
      <c r="Q139" s="48"/>
      <c r="R139" s="58">
        <v>1</v>
      </c>
      <c r="S139" s="33">
        <v>123</v>
      </c>
      <c r="T139" s="33">
        <v>441</v>
      </c>
      <c r="U139" s="33" t="s">
        <v>478</v>
      </c>
      <c r="V139" s="37" t="s">
        <v>39</v>
      </c>
      <c r="W139" s="33" t="s">
        <v>54</v>
      </c>
    </row>
    <row r="140" ht="36" spans="1:23">
      <c r="A140" s="32">
        <v>131</v>
      </c>
      <c r="B140" s="33" t="s">
        <v>479</v>
      </c>
      <c r="C140" s="33" t="s">
        <v>31</v>
      </c>
      <c r="D140" s="33" t="s">
        <v>34</v>
      </c>
      <c r="E140" s="33" t="s">
        <v>288</v>
      </c>
      <c r="F140" s="34">
        <v>44166</v>
      </c>
      <c r="G140" s="34">
        <v>44256</v>
      </c>
      <c r="H140" s="39" t="s">
        <v>36</v>
      </c>
      <c r="I140" s="33" t="s">
        <v>480</v>
      </c>
      <c r="J140" s="48">
        <v>3</v>
      </c>
      <c r="K140" s="48"/>
      <c r="L140" s="48">
        <v>3</v>
      </c>
      <c r="M140" s="48"/>
      <c r="N140" s="48"/>
      <c r="O140" s="48">
        <v>1</v>
      </c>
      <c r="P140" s="48"/>
      <c r="Q140" s="48"/>
      <c r="R140" s="48"/>
      <c r="S140" s="33">
        <v>18</v>
      </c>
      <c r="T140" s="33">
        <v>82</v>
      </c>
      <c r="U140" s="33" t="s">
        <v>481</v>
      </c>
      <c r="V140" s="37" t="s">
        <v>39</v>
      </c>
      <c r="W140" s="33" t="s">
        <v>54</v>
      </c>
    </row>
    <row r="141" ht="36" spans="1:23">
      <c r="A141" s="32">
        <v>132</v>
      </c>
      <c r="B141" s="71" t="s">
        <v>482</v>
      </c>
      <c r="C141" s="39" t="s">
        <v>31</v>
      </c>
      <c r="D141" s="72" t="s">
        <v>34</v>
      </c>
      <c r="E141" s="71" t="s">
        <v>474</v>
      </c>
      <c r="F141" s="34">
        <v>44256</v>
      </c>
      <c r="G141" s="34">
        <v>44531</v>
      </c>
      <c r="H141" s="42" t="s">
        <v>36</v>
      </c>
      <c r="I141" s="71" t="s">
        <v>483</v>
      </c>
      <c r="J141" s="71">
        <v>13</v>
      </c>
      <c r="K141" s="71"/>
      <c r="L141" s="71">
        <v>13</v>
      </c>
      <c r="M141" s="49"/>
      <c r="N141" s="49"/>
      <c r="O141" s="48">
        <v>1</v>
      </c>
      <c r="P141" s="49"/>
      <c r="Q141" s="49"/>
      <c r="R141" s="49"/>
      <c r="S141" s="71">
        <v>51</v>
      </c>
      <c r="T141" s="74">
        <v>180</v>
      </c>
      <c r="U141" s="57" t="s">
        <v>484</v>
      </c>
      <c r="V141" s="37" t="s">
        <v>39</v>
      </c>
      <c r="W141" s="33" t="s">
        <v>54</v>
      </c>
    </row>
    <row r="142" ht="36" spans="1:23">
      <c r="A142" s="32">
        <v>133</v>
      </c>
      <c r="B142" s="71" t="s">
        <v>485</v>
      </c>
      <c r="C142" s="39" t="s">
        <v>31</v>
      </c>
      <c r="D142" s="72" t="s">
        <v>34</v>
      </c>
      <c r="E142" s="71" t="s">
        <v>486</v>
      </c>
      <c r="F142" s="38">
        <v>44256</v>
      </c>
      <c r="G142" s="38">
        <v>44531</v>
      </c>
      <c r="H142" s="42" t="s">
        <v>36</v>
      </c>
      <c r="I142" s="71" t="s">
        <v>487</v>
      </c>
      <c r="J142" s="48">
        <v>70.55</v>
      </c>
      <c r="K142" s="48"/>
      <c r="L142" s="48">
        <v>70.55</v>
      </c>
      <c r="M142" s="49"/>
      <c r="N142" s="49"/>
      <c r="O142" s="48">
        <v>1</v>
      </c>
      <c r="P142" s="49"/>
      <c r="Q142" s="49"/>
      <c r="R142" s="49"/>
      <c r="S142" s="71">
        <v>30</v>
      </c>
      <c r="T142" s="74">
        <v>120</v>
      </c>
      <c r="U142" s="57" t="s">
        <v>488</v>
      </c>
      <c r="V142" s="37" t="s">
        <v>39</v>
      </c>
      <c r="W142" s="57" t="s">
        <v>200</v>
      </c>
    </row>
    <row r="143" ht="36" spans="1:23">
      <c r="A143" s="32">
        <v>134</v>
      </c>
      <c r="B143" s="71" t="s">
        <v>489</v>
      </c>
      <c r="C143" s="39" t="s">
        <v>31</v>
      </c>
      <c r="D143" s="72" t="s">
        <v>34</v>
      </c>
      <c r="E143" s="71" t="s">
        <v>490</v>
      </c>
      <c r="F143" s="38">
        <v>44166</v>
      </c>
      <c r="G143" s="38">
        <v>44287</v>
      </c>
      <c r="H143" s="42" t="s">
        <v>36</v>
      </c>
      <c r="I143" s="71" t="s">
        <v>491</v>
      </c>
      <c r="J143" s="71">
        <v>38</v>
      </c>
      <c r="K143" s="71"/>
      <c r="L143" s="71">
        <v>38</v>
      </c>
      <c r="M143" s="49"/>
      <c r="N143" s="49"/>
      <c r="O143" s="48">
        <v>1</v>
      </c>
      <c r="P143" s="49"/>
      <c r="Q143" s="49"/>
      <c r="R143" s="49"/>
      <c r="S143" s="71">
        <v>54</v>
      </c>
      <c r="T143" s="74">
        <v>189</v>
      </c>
      <c r="U143" s="57" t="s">
        <v>492</v>
      </c>
      <c r="V143" s="37" t="s">
        <v>39</v>
      </c>
      <c r="W143" s="57" t="s">
        <v>200</v>
      </c>
    </row>
    <row r="144" ht="36" spans="1:23">
      <c r="A144" s="32">
        <v>135</v>
      </c>
      <c r="B144" s="71" t="s">
        <v>489</v>
      </c>
      <c r="C144" s="39" t="s">
        <v>31</v>
      </c>
      <c r="D144" s="72" t="s">
        <v>34</v>
      </c>
      <c r="E144" s="71" t="s">
        <v>490</v>
      </c>
      <c r="F144" s="38">
        <v>43891</v>
      </c>
      <c r="G144" s="38">
        <v>44531</v>
      </c>
      <c r="H144" s="42" t="s">
        <v>36</v>
      </c>
      <c r="I144" s="71" t="s">
        <v>493</v>
      </c>
      <c r="J144" s="71">
        <v>33</v>
      </c>
      <c r="K144" s="71"/>
      <c r="L144" s="71">
        <v>33</v>
      </c>
      <c r="M144" s="49"/>
      <c r="N144" s="49"/>
      <c r="O144" s="48">
        <v>1</v>
      </c>
      <c r="P144" s="49"/>
      <c r="Q144" s="49"/>
      <c r="R144" s="49"/>
      <c r="S144" s="71">
        <v>19</v>
      </c>
      <c r="T144" s="74">
        <v>74</v>
      </c>
      <c r="U144" s="57" t="s">
        <v>494</v>
      </c>
      <c r="V144" s="37" t="s">
        <v>39</v>
      </c>
      <c r="W144" s="57" t="s">
        <v>200</v>
      </c>
    </row>
    <row r="145" ht="36" spans="1:23">
      <c r="A145" s="32">
        <v>136</v>
      </c>
      <c r="B145" s="71" t="s">
        <v>495</v>
      </c>
      <c r="C145" s="39" t="s">
        <v>31</v>
      </c>
      <c r="D145" s="72" t="s">
        <v>34</v>
      </c>
      <c r="E145" s="71" t="s">
        <v>496</v>
      </c>
      <c r="F145" s="38">
        <v>44256</v>
      </c>
      <c r="G145" s="38">
        <v>44531</v>
      </c>
      <c r="H145" s="42" t="s">
        <v>36</v>
      </c>
      <c r="I145" s="71" t="s">
        <v>497</v>
      </c>
      <c r="J145" s="71">
        <v>28</v>
      </c>
      <c r="K145" s="71"/>
      <c r="L145" s="71">
        <v>28</v>
      </c>
      <c r="M145" s="49"/>
      <c r="N145" s="49"/>
      <c r="O145" s="48">
        <v>1</v>
      </c>
      <c r="P145" s="49"/>
      <c r="Q145" s="49"/>
      <c r="R145" s="49"/>
      <c r="S145" s="71">
        <v>12</v>
      </c>
      <c r="T145" s="74">
        <v>72</v>
      </c>
      <c r="U145" s="57" t="s">
        <v>498</v>
      </c>
      <c r="V145" s="37" t="s">
        <v>39</v>
      </c>
      <c r="W145" s="57" t="s">
        <v>200</v>
      </c>
    </row>
    <row r="146" ht="36" spans="1:23">
      <c r="A146" s="32">
        <v>137</v>
      </c>
      <c r="B146" s="71" t="s">
        <v>499</v>
      </c>
      <c r="C146" s="39" t="s">
        <v>31</v>
      </c>
      <c r="D146" s="72" t="s">
        <v>34</v>
      </c>
      <c r="E146" s="71" t="s">
        <v>500</v>
      </c>
      <c r="F146" s="38">
        <v>44256</v>
      </c>
      <c r="G146" s="38">
        <v>44531</v>
      </c>
      <c r="H146" s="42" t="s">
        <v>36</v>
      </c>
      <c r="I146" s="71" t="s">
        <v>501</v>
      </c>
      <c r="J146" s="71">
        <v>40</v>
      </c>
      <c r="K146" s="71"/>
      <c r="L146" s="71">
        <v>40</v>
      </c>
      <c r="M146" s="49"/>
      <c r="N146" s="49"/>
      <c r="O146" s="48">
        <v>1</v>
      </c>
      <c r="P146" s="49"/>
      <c r="Q146" s="49"/>
      <c r="R146" s="49"/>
      <c r="S146" s="71">
        <v>14</v>
      </c>
      <c r="T146" s="74">
        <v>47</v>
      </c>
      <c r="U146" s="57" t="s">
        <v>502</v>
      </c>
      <c r="V146" s="37" t="s">
        <v>39</v>
      </c>
      <c r="W146" s="57" t="s">
        <v>200</v>
      </c>
    </row>
    <row r="147" ht="45" spans="1:23">
      <c r="A147" s="32">
        <v>138</v>
      </c>
      <c r="B147" s="71" t="s">
        <v>503</v>
      </c>
      <c r="C147" s="33" t="s">
        <v>30</v>
      </c>
      <c r="D147" s="72" t="s">
        <v>34</v>
      </c>
      <c r="E147" s="71" t="s">
        <v>419</v>
      </c>
      <c r="F147" s="38">
        <v>44256</v>
      </c>
      <c r="G147" s="38">
        <v>44531</v>
      </c>
      <c r="H147" s="42" t="s">
        <v>36</v>
      </c>
      <c r="I147" s="73" t="s">
        <v>504</v>
      </c>
      <c r="J147" s="71">
        <v>2900</v>
      </c>
      <c r="K147" s="71"/>
      <c r="L147" s="71">
        <v>1750</v>
      </c>
      <c r="M147" s="49"/>
      <c r="N147" s="49">
        <v>1150</v>
      </c>
      <c r="O147" s="49"/>
      <c r="P147" s="49"/>
      <c r="Q147" s="49"/>
      <c r="R147" s="49"/>
      <c r="S147" s="71">
        <v>1857</v>
      </c>
      <c r="T147" s="74">
        <v>6500</v>
      </c>
      <c r="U147" s="57" t="s">
        <v>505</v>
      </c>
      <c r="V147" s="37" t="s">
        <v>39</v>
      </c>
      <c r="W147" s="57" t="s">
        <v>200</v>
      </c>
    </row>
    <row r="148" ht="36" spans="1:23">
      <c r="A148" s="32">
        <v>139</v>
      </c>
      <c r="B148" s="71" t="s">
        <v>506</v>
      </c>
      <c r="C148" s="39" t="s">
        <v>31</v>
      </c>
      <c r="D148" s="72" t="s">
        <v>34</v>
      </c>
      <c r="E148" s="71" t="s">
        <v>507</v>
      </c>
      <c r="F148" s="38">
        <v>44256</v>
      </c>
      <c r="G148" s="38">
        <v>44531</v>
      </c>
      <c r="H148" s="42" t="s">
        <v>36</v>
      </c>
      <c r="I148" s="33" t="s">
        <v>508</v>
      </c>
      <c r="J148" s="71">
        <v>180</v>
      </c>
      <c r="K148" s="71"/>
      <c r="L148" s="71">
        <v>180</v>
      </c>
      <c r="M148" s="49"/>
      <c r="N148" s="49"/>
      <c r="O148" s="49">
        <v>1</v>
      </c>
      <c r="P148" s="49"/>
      <c r="Q148" s="49"/>
      <c r="R148" s="49"/>
      <c r="S148" s="71">
        <v>35</v>
      </c>
      <c r="T148" s="74">
        <v>91</v>
      </c>
      <c r="U148" s="57" t="s">
        <v>509</v>
      </c>
      <c r="V148" s="37" t="s">
        <v>39</v>
      </c>
      <c r="W148" s="57" t="s">
        <v>200</v>
      </c>
    </row>
    <row r="149" ht="24" spans="1:23">
      <c r="A149" s="32">
        <v>140</v>
      </c>
      <c r="B149" s="71" t="s">
        <v>510</v>
      </c>
      <c r="C149" s="39" t="s">
        <v>31</v>
      </c>
      <c r="D149" s="72" t="s">
        <v>34</v>
      </c>
      <c r="E149" s="71" t="s">
        <v>511</v>
      </c>
      <c r="F149" s="38">
        <v>44256</v>
      </c>
      <c r="G149" s="38">
        <v>44531</v>
      </c>
      <c r="H149" s="42" t="s">
        <v>36</v>
      </c>
      <c r="I149" s="71" t="s">
        <v>512</v>
      </c>
      <c r="J149" s="71">
        <v>8</v>
      </c>
      <c r="K149" s="71"/>
      <c r="L149" s="71">
        <v>8</v>
      </c>
      <c r="M149" s="49"/>
      <c r="N149" s="49"/>
      <c r="O149" s="49">
        <v>1</v>
      </c>
      <c r="P149" s="49"/>
      <c r="Q149" s="49"/>
      <c r="R149" s="49"/>
      <c r="S149" s="71">
        <v>30</v>
      </c>
      <c r="T149" s="74">
        <v>119</v>
      </c>
      <c r="U149" s="57" t="s">
        <v>513</v>
      </c>
      <c r="V149" s="37" t="s">
        <v>39</v>
      </c>
      <c r="W149" s="57" t="s">
        <v>200</v>
      </c>
    </row>
    <row r="150" ht="36" spans="1:23">
      <c r="A150" s="32">
        <v>141</v>
      </c>
      <c r="B150" s="71" t="s">
        <v>514</v>
      </c>
      <c r="C150" s="39" t="s">
        <v>32</v>
      </c>
      <c r="D150" s="72" t="s">
        <v>34</v>
      </c>
      <c r="E150" s="71" t="s">
        <v>419</v>
      </c>
      <c r="F150" s="38">
        <v>44197</v>
      </c>
      <c r="G150" s="38">
        <v>44531</v>
      </c>
      <c r="H150" s="42" t="s">
        <v>36</v>
      </c>
      <c r="I150" s="71" t="s">
        <v>515</v>
      </c>
      <c r="J150" s="71">
        <v>319</v>
      </c>
      <c r="K150" s="71"/>
      <c r="L150" s="71">
        <v>319</v>
      </c>
      <c r="M150" s="49"/>
      <c r="N150" s="49"/>
      <c r="O150" s="49"/>
      <c r="P150" s="49"/>
      <c r="Q150" s="49"/>
      <c r="R150" s="49"/>
      <c r="S150" s="71">
        <v>9115</v>
      </c>
      <c r="T150" s="74">
        <v>31900</v>
      </c>
      <c r="U150" s="57" t="s">
        <v>516</v>
      </c>
      <c r="V150" s="37" t="s">
        <v>39</v>
      </c>
      <c r="W150" s="57" t="s">
        <v>200</v>
      </c>
    </row>
    <row r="151" ht="36" spans="1:23">
      <c r="A151" s="32">
        <v>142</v>
      </c>
      <c r="B151" s="71" t="s">
        <v>517</v>
      </c>
      <c r="C151" s="39" t="s">
        <v>31</v>
      </c>
      <c r="D151" s="72" t="s">
        <v>34</v>
      </c>
      <c r="E151" s="71" t="s">
        <v>185</v>
      </c>
      <c r="F151" s="38">
        <v>44378</v>
      </c>
      <c r="G151" s="38">
        <v>44531</v>
      </c>
      <c r="H151" s="42" t="s">
        <v>36</v>
      </c>
      <c r="I151" s="71" t="s">
        <v>518</v>
      </c>
      <c r="J151" s="71">
        <v>32</v>
      </c>
      <c r="K151" s="71"/>
      <c r="L151" s="71">
        <v>32</v>
      </c>
      <c r="M151" s="49"/>
      <c r="N151" s="49"/>
      <c r="O151" s="49">
        <v>1</v>
      </c>
      <c r="P151" s="49"/>
      <c r="Q151" s="49"/>
      <c r="R151" s="58">
        <v>1</v>
      </c>
      <c r="S151" s="71">
        <v>19</v>
      </c>
      <c r="T151" s="74">
        <v>76</v>
      </c>
      <c r="U151" s="57" t="s">
        <v>519</v>
      </c>
      <c r="V151" s="37" t="s">
        <v>39</v>
      </c>
      <c r="W151" s="57" t="s">
        <v>200</v>
      </c>
    </row>
    <row r="152" ht="36" spans="1:23">
      <c r="A152" s="32">
        <v>143</v>
      </c>
      <c r="B152" s="71" t="s">
        <v>517</v>
      </c>
      <c r="C152" s="39" t="s">
        <v>31</v>
      </c>
      <c r="D152" s="72" t="s">
        <v>34</v>
      </c>
      <c r="E152" s="71" t="s">
        <v>185</v>
      </c>
      <c r="F152" s="38">
        <v>44378</v>
      </c>
      <c r="G152" s="38">
        <v>44531</v>
      </c>
      <c r="H152" s="42" t="s">
        <v>36</v>
      </c>
      <c r="I152" s="71" t="s">
        <v>520</v>
      </c>
      <c r="J152" s="71">
        <v>13</v>
      </c>
      <c r="K152" s="71"/>
      <c r="L152" s="71">
        <v>13</v>
      </c>
      <c r="M152" s="49"/>
      <c r="N152" s="49"/>
      <c r="O152" s="49">
        <v>1</v>
      </c>
      <c r="P152" s="49"/>
      <c r="Q152" s="49"/>
      <c r="R152" s="58">
        <v>1</v>
      </c>
      <c r="S152" s="71">
        <v>13</v>
      </c>
      <c r="T152" s="74">
        <v>52</v>
      </c>
      <c r="U152" s="57" t="s">
        <v>521</v>
      </c>
      <c r="V152" s="37" t="s">
        <v>39</v>
      </c>
      <c r="W152" s="57" t="s">
        <v>200</v>
      </c>
    </row>
    <row r="153" ht="36" spans="1:23">
      <c r="A153" s="32">
        <v>144</v>
      </c>
      <c r="B153" s="71" t="s">
        <v>522</v>
      </c>
      <c r="C153" s="39" t="s">
        <v>31</v>
      </c>
      <c r="D153" s="72" t="s">
        <v>34</v>
      </c>
      <c r="E153" s="71" t="s">
        <v>185</v>
      </c>
      <c r="F153" s="38">
        <v>44378</v>
      </c>
      <c r="G153" s="38">
        <v>44531</v>
      </c>
      <c r="H153" s="42" t="s">
        <v>36</v>
      </c>
      <c r="I153" s="71" t="s">
        <v>523</v>
      </c>
      <c r="J153" s="71">
        <v>6</v>
      </c>
      <c r="K153" s="71"/>
      <c r="L153" s="71">
        <v>6</v>
      </c>
      <c r="M153" s="49"/>
      <c r="N153" s="49"/>
      <c r="O153" s="49">
        <v>1</v>
      </c>
      <c r="P153" s="49"/>
      <c r="Q153" s="49"/>
      <c r="R153" s="58">
        <v>1</v>
      </c>
      <c r="S153" s="71">
        <v>20</v>
      </c>
      <c r="T153" s="74">
        <v>90</v>
      </c>
      <c r="U153" s="57" t="s">
        <v>524</v>
      </c>
      <c r="V153" s="37" t="s">
        <v>39</v>
      </c>
      <c r="W153" s="57" t="s">
        <v>200</v>
      </c>
    </row>
    <row r="154" ht="36" spans="1:23">
      <c r="A154" s="32">
        <v>145</v>
      </c>
      <c r="B154" s="71" t="s">
        <v>522</v>
      </c>
      <c r="C154" s="39" t="s">
        <v>31</v>
      </c>
      <c r="D154" s="72" t="s">
        <v>34</v>
      </c>
      <c r="E154" s="71" t="s">
        <v>185</v>
      </c>
      <c r="F154" s="38">
        <v>44378</v>
      </c>
      <c r="G154" s="38">
        <v>44531</v>
      </c>
      <c r="H154" s="42" t="s">
        <v>36</v>
      </c>
      <c r="I154" s="71" t="s">
        <v>525</v>
      </c>
      <c r="J154" s="71">
        <v>24</v>
      </c>
      <c r="K154" s="71"/>
      <c r="L154" s="71">
        <v>24</v>
      </c>
      <c r="M154" s="49"/>
      <c r="N154" s="49"/>
      <c r="O154" s="49">
        <v>1</v>
      </c>
      <c r="P154" s="49"/>
      <c r="Q154" s="49"/>
      <c r="R154" s="58">
        <v>1</v>
      </c>
      <c r="S154" s="71">
        <v>44</v>
      </c>
      <c r="T154" s="74">
        <v>90</v>
      </c>
      <c r="U154" s="57" t="s">
        <v>526</v>
      </c>
      <c r="V154" s="37" t="s">
        <v>39</v>
      </c>
      <c r="W154" s="57" t="s">
        <v>200</v>
      </c>
    </row>
    <row r="155" ht="36" spans="1:23">
      <c r="A155" s="32">
        <v>146</v>
      </c>
      <c r="B155" s="71" t="s">
        <v>527</v>
      </c>
      <c r="C155" s="39" t="s">
        <v>31</v>
      </c>
      <c r="D155" s="72" t="s">
        <v>34</v>
      </c>
      <c r="E155" s="71" t="s">
        <v>83</v>
      </c>
      <c r="F155" s="38">
        <v>44256</v>
      </c>
      <c r="G155" s="38">
        <v>44531</v>
      </c>
      <c r="H155" s="42" t="s">
        <v>36</v>
      </c>
      <c r="I155" s="71" t="s">
        <v>528</v>
      </c>
      <c r="J155" s="71">
        <v>40</v>
      </c>
      <c r="K155" s="71"/>
      <c r="L155" s="71">
        <v>40</v>
      </c>
      <c r="M155" s="49"/>
      <c r="N155" s="49"/>
      <c r="O155" s="49">
        <v>1</v>
      </c>
      <c r="P155" s="49"/>
      <c r="Q155" s="49"/>
      <c r="R155" s="58">
        <v>1</v>
      </c>
      <c r="S155" s="71">
        <v>21</v>
      </c>
      <c r="T155" s="74">
        <v>71</v>
      </c>
      <c r="U155" s="57" t="s">
        <v>529</v>
      </c>
      <c r="V155" s="37" t="s">
        <v>39</v>
      </c>
      <c r="W155" s="57" t="s">
        <v>200</v>
      </c>
    </row>
    <row r="156" ht="36" spans="1:23">
      <c r="A156" s="32">
        <v>147</v>
      </c>
      <c r="B156" s="71" t="s">
        <v>530</v>
      </c>
      <c r="C156" s="39" t="s">
        <v>31</v>
      </c>
      <c r="D156" s="72" t="s">
        <v>34</v>
      </c>
      <c r="E156" s="71" t="s">
        <v>531</v>
      </c>
      <c r="F156" s="38">
        <v>44348</v>
      </c>
      <c r="G156" s="38">
        <v>44531</v>
      </c>
      <c r="H156" s="42" t="s">
        <v>36</v>
      </c>
      <c r="I156" s="71" t="s">
        <v>532</v>
      </c>
      <c r="J156" s="71">
        <v>26</v>
      </c>
      <c r="K156" s="71"/>
      <c r="L156" s="71">
        <v>26</v>
      </c>
      <c r="M156" s="49"/>
      <c r="N156" s="49"/>
      <c r="O156" s="49">
        <v>1</v>
      </c>
      <c r="P156" s="49"/>
      <c r="Q156" s="49"/>
      <c r="R156" s="49"/>
      <c r="S156" s="71">
        <v>9</v>
      </c>
      <c r="T156" s="74">
        <v>37</v>
      </c>
      <c r="U156" s="57" t="s">
        <v>533</v>
      </c>
      <c r="V156" s="37" t="s">
        <v>39</v>
      </c>
      <c r="W156" s="57" t="s">
        <v>200</v>
      </c>
    </row>
    <row r="157" ht="36" spans="1:23">
      <c r="A157" s="32">
        <v>148</v>
      </c>
      <c r="B157" s="71" t="s">
        <v>534</v>
      </c>
      <c r="C157" s="39" t="s">
        <v>31</v>
      </c>
      <c r="D157" s="72" t="s">
        <v>34</v>
      </c>
      <c r="E157" s="71" t="s">
        <v>535</v>
      </c>
      <c r="F157" s="38">
        <v>44348</v>
      </c>
      <c r="G157" s="38">
        <v>44531</v>
      </c>
      <c r="H157" s="42" t="s">
        <v>36</v>
      </c>
      <c r="I157" s="71" t="s">
        <v>536</v>
      </c>
      <c r="J157" s="71">
        <v>28</v>
      </c>
      <c r="K157" s="71"/>
      <c r="L157" s="71">
        <v>28</v>
      </c>
      <c r="M157" s="49"/>
      <c r="N157" s="49"/>
      <c r="O157" s="49">
        <v>1</v>
      </c>
      <c r="P157" s="49"/>
      <c r="Q157" s="49"/>
      <c r="R157" s="49"/>
      <c r="S157" s="71">
        <v>7</v>
      </c>
      <c r="T157" s="74">
        <v>28</v>
      </c>
      <c r="U157" s="57" t="s">
        <v>537</v>
      </c>
      <c r="V157" s="37" t="s">
        <v>39</v>
      </c>
      <c r="W157" s="57" t="s">
        <v>200</v>
      </c>
    </row>
    <row r="158" ht="36" spans="1:23">
      <c r="A158" s="32">
        <v>149</v>
      </c>
      <c r="B158" s="71" t="s">
        <v>534</v>
      </c>
      <c r="C158" s="39" t="s">
        <v>31</v>
      </c>
      <c r="D158" s="72" t="s">
        <v>34</v>
      </c>
      <c r="E158" s="71" t="s">
        <v>535</v>
      </c>
      <c r="F158" s="38">
        <v>44378</v>
      </c>
      <c r="G158" s="38">
        <v>44531</v>
      </c>
      <c r="H158" s="42" t="s">
        <v>36</v>
      </c>
      <c r="I158" s="71" t="s">
        <v>538</v>
      </c>
      <c r="J158" s="71">
        <v>32</v>
      </c>
      <c r="K158" s="71"/>
      <c r="L158" s="71">
        <v>32</v>
      </c>
      <c r="M158" s="49"/>
      <c r="N158" s="49"/>
      <c r="O158" s="49">
        <v>1</v>
      </c>
      <c r="P158" s="49"/>
      <c r="Q158" s="49"/>
      <c r="R158" s="49"/>
      <c r="S158" s="71">
        <v>10</v>
      </c>
      <c r="T158" s="74">
        <v>36</v>
      </c>
      <c r="U158" s="57" t="s">
        <v>539</v>
      </c>
      <c r="V158" s="37" t="s">
        <v>39</v>
      </c>
      <c r="W158" s="57" t="s">
        <v>200</v>
      </c>
    </row>
    <row r="159" ht="48" spans="1:23">
      <c r="A159" s="32">
        <v>150</v>
      </c>
      <c r="B159" s="71" t="s">
        <v>540</v>
      </c>
      <c r="C159" s="39" t="s">
        <v>31</v>
      </c>
      <c r="D159" s="72" t="s">
        <v>34</v>
      </c>
      <c r="E159" s="71" t="s">
        <v>410</v>
      </c>
      <c r="F159" s="38">
        <v>44348</v>
      </c>
      <c r="G159" s="38">
        <v>44531</v>
      </c>
      <c r="H159" s="42" t="s">
        <v>36</v>
      </c>
      <c r="I159" s="71" t="s">
        <v>541</v>
      </c>
      <c r="J159" s="71">
        <v>24</v>
      </c>
      <c r="K159" s="71"/>
      <c r="L159" s="71">
        <v>24</v>
      </c>
      <c r="M159" s="49"/>
      <c r="N159" s="49"/>
      <c r="O159" s="49">
        <v>1</v>
      </c>
      <c r="P159" s="49"/>
      <c r="Q159" s="49"/>
      <c r="R159" s="49"/>
      <c r="S159" s="71">
        <v>23</v>
      </c>
      <c r="T159" s="74">
        <v>65</v>
      </c>
      <c r="U159" s="57" t="s">
        <v>542</v>
      </c>
      <c r="V159" s="37" t="s">
        <v>39</v>
      </c>
      <c r="W159" s="57" t="s">
        <v>200</v>
      </c>
    </row>
    <row r="160" ht="48" spans="1:23">
      <c r="A160" s="32">
        <v>151</v>
      </c>
      <c r="B160" s="71" t="s">
        <v>543</v>
      </c>
      <c r="C160" s="39" t="s">
        <v>31</v>
      </c>
      <c r="D160" s="72" t="s">
        <v>34</v>
      </c>
      <c r="E160" s="71" t="s">
        <v>544</v>
      </c>
      <c r="F160" s="38">
        <v>44256</v>
      </c>
      <c r="G160" s="38">
        <v>44531</v>
      </c>
      <c r="H160" s="42" t="s">
        <v>36</v>
      </c>
      <c r="I160" s="71" t="s">
        <v>545</v>
      </c>
      <c r="J160" s="71">
        <v>160</v>
      </c>
      <c r="K160" s="71"/>
      <c r="L160" s="71">
        <v>160</v>
      </c>
      <c r="M160" s="49"/>
      <c r="N160" s="49"/>
      <c r="O160" s="49">
        <v>1</v>
      </c>
      <c r="P160" s="49"/>
      <c r="Q160" s="49"/>
      <c r="R160" s="49"/>
      <c r="S160" s="71">
        <v>90</v>
      </c>
      <c r="T160" s="74">
        <v>293</v>
      </c>
      <c r="U160" s="57" t="s">
        <v>546</v>
      </c>
      <c r="V160" s="37" t="s">
        <v>39</v>
      </c>
      <c r="W160" s="57" t="s">
        <v>200</v>
      </c>
    </row>
    <row r="161" ht="36" spans="1:23">
      <c r="A161" s="32">
        <v>152</v>
      </c>
      <c r="B161" s="40" t="s">
        <v>547</v>
      </c>
      <c r="C161" s="39" t="s">
        <v>31</v>
      </c>
      <c r="D161" s="33" t="s">
        <v>34</v>
      </c>
      <c r="E161" s="33" t="s">
        <v>237</v>
      </c>
      <c r="F161" s="38">
        <v>44256</v>
      </c>
      <c r="G161" s="38">
        <v>44531</v>
      </c>
      <c r="H161" s="42" t="s">
        <v>36</v>
      </c>
      <c r="I161" s="33" t="s">
        <v>548</v>
      </c>
      <c r="J161" s="49">
        <v>190</v>
      </c>
      <c r="K161" s="49"/>
      <c r="L161" s="49">
        <v>190</v>
      </c>
      <c r="M161" s="49"/>
      <c r="N161" s="49"/>
      <c r="O161" s="49">
        <v>1</v>
      </c>
      <c r="P161" s="49"/>
      <c r="Q161" s="49"/>
      <c r="R161" s="49"/>
      <c r="S161" s="37">
        <v>200</v>
      </c>
      <c r="T161" s="37">
        <v>850</v>
      </c>
      <c r="U161" s="75" t="s">
        <v>549</v>
      </c>
      <c r="V161" s="37" t="s">
        <v>39</v>
      </c>
      <c r="W161" s="57" t="s">
        <v>200</v>
      </c>
    </row>
    <row r="162" ht="24" spans="1:23">
      <c r="A162" s="32">
        <v>153</v>
      </c>
      <c r="B162" s="40" t="s">
        <v>550</v>
      </c>
      <c r="C162" s="39" t="s">
        <v>31</v>
      </c>
      <c r="D162" s="33" t="s">
        <v>34</v>
      </c>
      <c r="E162" s="33" t="s">
        <v>551</v>
      </c>
      <c r="F162" s="38">
        <v>44256</v>
      </c>
      <c r="G162" s="38">
        <v>44896</v>
      </c>
      <c r="H162" s="42" t="s">
        <v>36</v>
      </c>
      <c r="I162" s="33" t="s">
        <v>552</v>
      </c>
      <c r="J162" s="49">
        <v>18</v>
      </c>
      <c r="K162" s="49"/>
      <c r="L162" s="49">
        <v>18</v>
      </c>
      <c r="M162" s="49"/>
      <c r="N162" s="49"/>
      <c r="O162" s="49">
        <v>1</v>
      </c>
      <c r="P162" s="49"/>
      <c r="Q162" s="49"/>
      <c r="R162" s="58">
        <v>1</v>
      </c>
      <c r="S162" s="37">
        <v>68</v>
      </c>
      <c r="T162" s="37">
        <v>340</v>
      </c>
      <c r="U162" s="75" t="s">
        <v>553</v>
      </c>
      <c r="V162" s="37" t="s">
        <v>39</v>
      </c>
      <c r="W162" s="57" t="s">
        <v>200</v>
      </c>
    </row>
    <row r="163" ht="24" spans="1:23">
      <c r="A163" s="32">
        <v>154</v>
      </c>
      <c r="B163" s="40" t="s">
        <v>554</v>
      </c>
      <c r="C163" s="39" t="s">
        <v>31</v>
      </c>
      <c r="D163" s="33" t="s">
        <v>34</v>
      </c>
      <c r="E163" s="33" t="s">
        <v>555</v>
      </c>
      <c r="F163" s="38">
        <v>44256</v>
      </c>
      <c r="G163" s="38">
        <v>44896</v>
      </c>
      <c r="H163" s="42" t="s">
        <v>36</v>
      </c>
      <c r="I163" s="33" t="s">
        <v>556</v>
      </c>
      <c r="J163" s="49">
        <v>30</v>
      </c>
      <c r="K163" s="49"/>
      <c r="L163" s="49">
        <v>30</v>
      </c>
      <c r="M163" s="49"/>
      <c r="N163" s="49"/>
      <c r="O163" s="49">
        <v>1</v>
      </c>
      <c r="P163" s="49"/>
      <c r="Q163" s="49"/>
      <c r="R163" s="49"/>
      <c r="S163" s="37">
        <v>29</v>
      </c>
      <c r="T163" s="37">
        <v>102</v>
      </c>
      <c r="U163" s="75" t="s">
        <v>557</v>
      </c>
      <c r="V163" s="37" t="s">
        <v>39</v>
      </c>
      <c r="W163" s="57" t="s">
        <v>200</v>
      </c>
    </row>
    <row r="164" ht="24" spans="1:23">
      <c r="A164" s="32">
        <v>155</v>
      </c>
      <c r="B164" s="40" t="s">
        <v>558</v>
      </c>
      <c r="C164" s="40" t="s">
        <v>31</v>
      </c>
      <c r="D164" s="41" t="s">
        <v>34</v>
      </c>
      <c r="E164" s="40" t="s">
        <v>75</v>
      </c>
      <c r="F164" s="38">
        <v>44287</v>
      </c>
      <c r="G164" s="38">
        <v>44713</v>
      </c>
      <c r="H164" s="42" t="s">
        <v>36</v>
      </c>
      <c r="I164" s="40" t="s">
        <v>559</v>
      </c>
      <c r="J164" s="53">
        <v>5</v>
      </c>
      <c r="K164" s="53"/>
      <c r="L164" s="53">
        <v>5</v>
      </c>
      <c r="M164" s="53"/>
      <c r="N164" s="53"/>
      <c r="O164" s="49">
        <v>1</v>
      </c>
      <c r="P164" s="53"/>
      <c r="Q164" s="53"/>
      <c r="R164" s="53"/>
      <c r="S164" s="40">
        <v>68</v>
      </c>
      <c r="T164" s="40">
        <v>212</v>
      </c>
      <c r="U164" s="75" t="s">
        <v>560</v>
      </c>
      <c r="V164" s="37" t="s">
        <v>39</v>
      </c>
      <c r="W164" s="57" t="s">
        <v>200</v>
      </c>
    </row>
    <row r="165" ht="48" spans="1:23">
      <c r="A165" s="32">
        <v>156</v>
      </c>
      <c r="B165" s="40" t="s">
        <v>561</v>
      </c>
      <c r="C165" s="40" t="s">
        <v>31</v>
      </c>
      <c r="D165" s="41" t="s">
        <v>34</v>
      </c>
      <c r="E165" s="40" t="s">
        <v>185</v>
      </c>
      <c r="F165" s="38">
        <v>44287</v>
      </c>
      <c r="G165" s="38">
        <v>44531</v>
      </c>
      <c r="H165" s="42" t="s">
        <v>36</v>
      </c>
      <c r="I165" s="40" t="s">
        <v>562</v>
      </c>
      <c r="J165" s="53">
        <v>30</v>
      </c>
      <c r="K165" s="53"/>
      <c r="L165" s="53">
        <v>30</v>
      </c>
      <c r="M165" s="53"/>
      <c r="N165" s="53"/>
      <c r="O165" s="49">
        <v>1</v>
      </c>
      <c r="P165" s="53"/>
      <c r="Q165" s="53"/>
      <c r="R165" s="58">
        <v>1</v>
      </c>
      <c r="S165" s="40">
        <v>44</v>
      </c>
      <c r="T165" s="40">
        <v>90</v>
      </c>
      <c r="U165" s="57" t="s">
        <v>563</v>
      </c>
      <c r="V165" s="37" t="s">
        <v>39</v>
      </c>
      <c r="W165" s="57" t="s">
        <v>200</v>
      </c>
    </row>
    <row r="166" ht="36" spans="1:23">
      <c r="A166" s="32">
        <v>157</v>
      </c>
      <c r="B166" s="40" t="s">
        <v>564</v>
      </c>
      <c r="C166" s="40" t="s">
        <v>31</v>
      </c>
      <c r="D166" s="41" t="s">
        <v>34</v>
      </c>
      <c r="E166" s="40" t="s">
        <v>565</v>
      </c>
      <c r="F166" s="38">
        <v>44287</v>
      </c>
      <c r="G166" s="38">
        <v>44531</v>
      </c>
      <c r="H166" s="42" t="s">
        <v>36</v>
      </c>
      <c r="I166" s="40" t="s">
        <v>566</v>
      </c>
      <c r="J166" s="53">
        <v>20</v>
      </c>
      <c r="K166" s="53"/>
      <c r="L166" s="53">
        <v>20</v>
      </c>
      <c r="M166" s="53"/>
      <c r="N166" s="53"/>
      <c r="O166" s="49">
        <v>1</v>
      </c>
      <c r="P166" s="53"/>
      <c r="Q166" s="53"/>
      <c r="R166" s="53"/>
      <c r="S166" s="40">
        <v>92</v>
      </c>
      <c r="T166" s="40">
        <v>319</v>
      </c>
      <c r="U166" s="57" t="s">
        <v>567</v>
      </c>
      <c r="V166" s="37" t="s">
        <v>39</v>
      </c>
      <c r="W166" s="57" t="s">
        <v>200</v>
      </c>
    </row>
    <row r="167" ht="36" spans="1:23">
      <c r="A167" s="32">
        <v>158</v>
      </c>
      <c r="B167" s="40" t="s">
        <v>568</v>
      </c>
      <c r="C167" s="40" t="s">
        <v>31</v>
      </c>
      <c r="D167" s="41" t="s">
        <v>34</v>
      </c>
      <c r="E167" s="40" t="s">
        <v>303</v>
      </c>
      <c r="F167" s="38">
        <v>44287</v>
      </c>
      <c r="G167" s="38">
        <v>44531</v>
      </c>
      <c r="H167" s="42" t="s">
        <v>36</v>
      </c>
      <c r="I167" s="40" t="s">
        <v>569</v>
      </c>
      <c r="J167" s="53">
        <v>15</v>
      </c>
      <c r="K167" s="53"/>
      <c r="L167" s="53">
        <v>15</v>
      </c>
      <c r="M167" s="53"/>
      <c r="N167" s="53"/>
      <c r="O167" s="49">
        <v>1</v>
      </c>
      <c r="P167" s="53"/>
      <c r="Q167" s="53"/>
      <c r="R167" s="58">
        <v>1</v>
      </c>
      <c r="S167" s="40">
        <v>82</v>
      </c>
      <c r="T167" s="40">
        <v>249</v>
      </c>
      <c r="U167" s="57" t="s">
        <v>570</v>
      </c>
      <c r="V167" s="37" t="s">
        <v>39</v>
      </c>
      <c r="W167" s="57" t="s">
        <v>200</v>
      </c>
    </row>
    <row r="168" ht="24" spans="1:23">
      <c r="A168" s="32">
        <v>159</v>
      </c>
      <c r="B168" s="40" t="s">
        <v>571</v>
      </c>
      <c r="C168" s="40" t="s">
        <v>31</v>
      </c>
      <c r="D168" s="41" t="s">
        <v>34</v>
      </c>
      <c r="E168" s="40" t="s">
        <v>79</v>
      </c>
      <c r="F168" s="38">
        <v>44256</v>
      </c>
      <c r="G168" s="38">
        <v>44896</v>
      </c>
      <c r="H168" s="42" t="s">
        <v>36</v>
      </c>
      <c r="I168" s="40" t="s">
        <v>572</v>
      </c>
      <c r="J168" s="53">
        <v>30</v>
      </c>
      <c r="K168" s="53"/>
      <c r="L168" s="53">
        <v>30</v>
      </c>
      <c r="M168" s="53"/>
      <c r="N168" s="53"/>
      <c r="O168" s="49">
        <v>1</v>
      </c>
      <c r="P168" s="53"/>
      <c r="Q168" s="53"/>
      <c r="R168" s="58">
        <v>1</v>
      </c>
      <c r="S168" s="40">
        <v>129</v>
      </c>
      <c r="T168" s="40">
        <v>478</v>
      </c>
      <c r="U168" s="75" t="s">
        <v>573</v>
      </c>
      <c r="V168" s="37" t="s">
        <v>39</v>
      </c>
      <c r="W168" s="57" t="s">
        <v>200</v>
      </c>
    </row>
    <row r="169" ht="36" spans="1:23">
      <c r="A169" s="32">
        <v>160</v>
      </c>
      <c r="B169" s="40" t="s">
        <v>574</v>
      </c>
      <c r="C169" s="40" t="s">
        <v>31</v>
      </c>
      <c r="D169" s="41" t="s">
        <v>34</v>
      </c>
      <c r="E169" s="40" t="s">
        <v>486</v>
      </c>
      <c r="F169" s="38">
        <v>44409</v>
      </c>
      <c r="G169" s="38">
        <v>44531</v>
      </c>
      <c r="H169" s="42" t="s">
        <v>36</v>
      </c>
      <c r="I169" s="40" t="s">
        <v>575</v>
      </c>
      <c r="J169" s="53">
        <v>25</v>
      </c>
      <c r="K169" s="53"/>
      <c r="L169" s="53">
        <v>25</v>
      </c>
      <c r="M169" s="53"/>
      <c r="N169" s="53"/>
      <c r="O169" s="49">
        <v>1</v>
      </c>
      <c r="P169" s="53"/>
      <c r="Q169" s="53"/>
      <c r="R169" s="53"/>
      <c r="S169" s="40">
        <v>35</v>
      </c>
      <c r="T169" s="40">
        <v>200</v>
      </c>
      <c r="U169" s="57" t="s">
        <v>576</v>
      </c>
      <c r="V169" s="37" t="s">
        <v>39</v>
      </c>
      <c r="W169" s="57" t="s">
        <v>179</v>
      </c>
    </row>
    <row r="170" ht="36" spans="1:23">
      <c r="A170" s="32">
        <v>161</v>
      </c>
      <c r="B170" s="40" t="s">
        <v>574</v>
      </c>
      <c r="C170" s="40" t="s">
        <v>31</v>
      </c>
      <c r="D170" s="41" t="s">
        <v>34</v>
      </c>
      <c r="E170" s="40" t="s">
        <v>486</v>
      </c>
      <c r="F170" s="38">
        <v>44409</v>
      </c>
      <c r="G170" s="38">
        <v>44531</v>
      </c>
      <c r="H170" s="42" t="s">
        <v>36</v>
      </c>
      <c r="I170" s="40" t="s">
        <v>577</v>
      </c>
      <c r="J170" s="53">
        <v>28</v>
      </c>
      <c r="K170" s="53"/>
      <c r="L170" s="53">
        <v>28</v>
      </c>
      <c r="M170" s="53"/>
      <c r="N170" s="53"/>
      <c r="O170" s="49">
        <v>1</v>
      </c>
      <c r="P170" s="53"/>
      <c r="Q170" s="53"/>
      <c r="R170" s="53"/>
      <c r="S170" s="40">
        <v>40</v>
      </c>
      <c r="T170" s="40">
        <v>260</v>
      </c>
      <c r="U170" s="57" t="s">
        <v>578</v>
      </c>
      <c r="V170" s="37" t="s">
        <v>39</v>
      </c>
      <c r="W170" s="57" t="s">
        <v>179</v>
      </c>
    </row>
    <row r="171" ht="24" spans="1:23">
      <c r="A171" s="32">
        <v>162</v>
      </c>
      <c r="B171" s="40" t="s">
        <v>579</v>
      </c>
      <c r="C171" s="40" t="s">
        <v>31</v>
      </c>
      <c r="D171" s="41" t="s">
        <v>34</v>
      </c>
      <c r="E171" s="40" t="s">
        <v>425</v>
      </c>
      <c r="F171" s="38">
        <v>44378</v>
      </c>
      <c r="G171" s="38">
        <v>44531</v>
      </c>
      <c r="H171" s="42" t="s">
        <v>36</v>
      </c>
      <c r="I171" s="40" t="s">
        <v>580</v>
      </c>
      <c r="J171" s="53">
        <v>20</v>
      </c>
      <c r="K171" s="53"/>
      <c r="L171" s="53">
        <v>20</v>
      </c>
      <c r="M171" s="53"/>
      <c r="N171" s="53"/>
      <c r="O171" s="49">
        <v>1</v>
      </c>
      <c r="P171" s="53"/>
      <c r="Q171" s="53"/>
      <c r="R171" s="58">
        <v>1</v>
      </c>
      <c r="S171" s="40">
        <v>45</v>
      </c>
      <c r="T171" s="40">
        <v>176</v>
      </c>
      <c r="U171" s="57" t="s">
        <v>581</v>
      </c>
      <c r="V171" s="37" t="s">
        <v>39</v>
      </c>
      <c r="W171" s="57" t="s">
        <v>179</v>
      </c>
    </row>
    <row r="172" ht="36" spans="1:23">
      <c r="A172" s="32">
        <v>163</v>
      </c>
      <c r="B172" s="40" t="s">
        <v>582</v>
      </c>
      <c r="C172" s="40" t="s">
        <v>31</v>
      </c>
      <c r="D172" s="41" t="s">
        <v>34</v>
      </c>
      <c r="E172" s="40" t="s">
        <v>583</v>
      </c>
      <c r="F172" s="38">
        <v>44348</v>
      </c>
      <c r="G172" s="38">
        <v>44531</v>
      </c>
      <c r="H172" s="42" t="s">
        <v>36</v>
      </c>
      <c r="I172" s="40" t="s">
        <v>584</v>
      </c>
      <c r="J172" s="53">
        <v>185</v>
      </c>
      <c r="K172" s="53"/>
      <c r="L172" s="53">
        <v>185</v>
      </c>
      <c r="M172" s="53"/>
      <c r="N172" s="53"/>
      <c r="O172" s="49">
        <v>1</v>
      </c>
      <c r="P172" s="53"/>
      <c r="Q172" s="53"/>
      <c r="R172" s="58">
        <v>1</v>
      </c>
      <c r="S172" s="40">
        <v>156</v>
      </c>
      <c r="T172" s="40">
        <v>615</v>
      </c>
      <c r="U172" s="57" t="s">
        <v>585</v>
      </c>
      <c r="V172" s="37" t="s">
        <v>39</v>
      </c>
      <c r="W172" s="57" t="s">
        <v>179</v>
      </c>
    </row>
    <row r="173" ht="45" spans="1:23">
      <c r="A173" s="32">
        <v>164</v>
      </c>
      <c r="B173" s="40" t="s">
        <v>586</v>
      </c>
      <c r="C173" s="40" t="s">
        <v>31</v>
      </c>
      <c r="D173" s="41" t="s">
        <v>34</v>
      </c>
      <c r="E173" s="40" t="s">
        <v>496</v>
      </c>
      <c r="F173" s="38">
        <v>44348</v>
      </c>
      <c r="G173" s="38">
        <v>44531</v>
      </c>
      <c r="H173" s="42" t="s">
        <v>36</v>
      </c>
      <c r="I173" s="40" t="s">
        <v>587</v>
      </c>
      <c r="J173" s="53">
        <v>100</v>
      </c>
      <c r="K173" s="53"/>
      <c r="L173" s="53">
        <v>100</v>
      </c>
      <c r="M173" s="53"/>
      <c r="N173" s="53"/>
      <c r="O173" s="49">
        <v>1</v>
      </c>
      <c r="P173" s="53"/>
      <c r="Q173" s="53"/>
      <c r="R173" s="53"/>
      <c r="S173" s="40">
        <v>108</v>
      </c>
      <c r="T173" s="40">
        <v>386</v>
      </c>
      <c r="U173" s="57" t="s">
        <v>588</v>
      </c>
      <c r="V173" s="37" t="s">
        <v>39</v>
      </c>
      <c r="W173" s="57" t="s">
        <v>179</v>
      </c>
    </row>
    <row r="174" ht="36" spans="1:23">
      <c r="A174" s="32">
        <v>165</v>
      </c>
      <c r="B174" s="40" t="s">
        <v>589</v>
      </c>
      <c r="C174" s="40" t="s">
        <v>31</v>
      </c>
      <c r="D174" s="41" t="s">
        <v>34</v>
      </c>
      <c r="E174" s="40" t="s">
        <v>590</v>
      </c>
      <c r="F174" s="38">
        <v>44348</v>
      </c>
      <c r="G174" s="38">
        <v>44531</v>
      </c>
      <c r="H174" s="42" t="s">
        <v>36</v>
      </c>
      <c r="I174" s="40" t="s">
        <v>591</v>
      </c>
      <c r="J174" s="53">
        <v>38.2</v>
      </c>
      <c r="K174" s="53"/>
      <c r="L174" s="53">
        <v>38.2</v>
      </c>
      <c r="M174" s="53"/>
      <c r="N174" s="53"/>
      <c r="O174" s="49">
        <v>1</v>
      </c>
      <c r="P174" s="53"/>
      <c r="Q174" s="53"/>
      <c r="R174" s="48">
        <v>1</v>
      </c>
      <c r="S174" s="40">
        <v>40</v>
      </c>
      <c r="T174" s="40">
        <v>120</v>
      </c>
      <c r="U174" s="57" t="s">
        <v>592</v>
      </c>
      <c r="V174" s="37" t="s">
        <v>39</v>
      </c>
      <c r="W174" s="57" t="s">
        <v>179</v>
      </c>
    </row>
    <row r="175" ht="36" spans="1:23">
      <c r="A175" s="32">
        <v>166</v>
      </c>
      <c r="B175" s="40" t="s">
        <v>50</v>
      </c>
      <c r="C175" s="40" t="s">
        <v>31</v>
      </c>
      <c r="D175" s="41" t="s">
        <v>34</v>
      </c>
      <c r="E175" s="40" t="s">
        <v>51</v>
      </c>
      <c r="F175" s="38">
        <v>44409</v>
      </c>
      <c r="G175" s="38">
        <v>44531</v>
      </c>
      <c r="H175" s="42" t="s">
        <v>36</v>
      </c>
      <c r="I175" s="40" t="s">
        <v>593</v>
      </c>
      <c r="J175" s="53">
        <v>20</v>
      </c>
      <c r="K175" s="53"/>
      <c r="L175" s="53">
        <v>20</v>
      </c>
      <c r="M175" s="53"/>
      <c r="N175" s="53"/>
      <c r="O175" s="49">
        <v>1</v>
      </c>
      <c r="P175" s="53"/>
      <c r="Q175" s="53"/>
      <c r="R175" s="53"/>
      <c r="S175" s="40">
        <v>58</v>
      </c>
      <c r="T175" s="40">
        <v>268</v>
      </c>
      <c r="U175" s="57" t="s">
        <v>592</v>
      </c>
      <c r="V175" s="37" t="s">
        <v>39</v>
      </c>
      <c r="W175" s="57" t="s">
        <v>179</v>
      </c>
    </row>
    <row r="176" ht="24" spans="1:23">
      <c r="A176" s="32">
        <v>167</v>
      </c>
      <c r="B176" s="40" t="s">
        <v>594</v>
      </c>
      <c r="C176" s="40" t="s">
        <v>31</v>
      </c>
      <c r="D176" s="41" t="s">
        <v>34</v>
      </c>
      <c r="E176" s="40" t="s">
        <v>51</v>
      </c>
      <c r="F176" s="38">
        <v>44409</v>
      </c>
      <c r="G176" s="38">
        <v>44531</v>
      </c>
      <c r="H176" s="42" t="s">
        <v>36</v>
      </c>
      <c r="I176" s="40" t="s">
        <v>595</v>
      </c>
      <c r="J176" s="53">
        <v>30</v>
      </c>
      <c r="K176" s="53"/>
      <c r="L176" s="53">
        <v>30</v>
      </c>
      <c r="M176" s="53"/>
      <c r="N176" s="53"/>
      <c r="O176" s="49">
        <v>1</v>
      </c>
      <c r="P176" s="53"/>
      <c r="Q176" s="53"/>
      <c r="R176" s="53"/>
      <c r="S176" s="40">
        <v>42</v>
      </c>
      <c r="T176" s="40">
        <v>220</v>
      </c>
      <c r="U176" s="57" t="s">
        <v>596</v>
      </c>
      <c r="V176" s="37" t="s">
        <v>39</v>
      </c>
      <c r="W176" s="57" t="s">
        <v>179</v>
      </c>
    </row>
    <row r="177" ht="36" spans="1:23">
      <c r="A177" s="32">
        <v>168</v>
      </c>
      <c r="B177" s="40" t="s">
        <v>597</v>
      </c>
      <c r="C177" s="40" t="s">
        <v>31</v>
      </c>
      <c r="D177" s="41" t="s">
        <v>34</v>
      </c>
      <c r="E177" s="40" t="s">
        <v>598</v>
      </c>
      <c r="F177" s="38">
        <v>44378</v>
      </c>
      <c r="G177" s="38">
        <v>44531</v>
      </c>
      <c r="H177" s="42" t="s">
        <v>36</v>
      </c>
      <c r="I177" s="40" t="s">
        <v>599</v>
      </c>
      <c r="J177" s="53">
        <v>39</v>
      </c>
      <c r="K177" s="53"/>
      <c r="L177" s="53">
        <v>39</v>
      </c>
      <c r="M177" s="53"/>
      <c r="N177" s="53"/>
      <c r="O177" s="49">
        <v>1</v>
      </c>
      <c r="P177" s="53"/>
      <c r="Q177" s="53"/>
      <c r="R177" s="58">
        <v>1</v>
      </c>
      <c r="S177" s="40">
        <v>83</v>
      </c>
      <c r="T177" s="40">
        <v>258</v>
      </c>
      <c r="U177" s="57" t="s">
        <v>600</v>
      </c>
      <c r="V177" s="37" t="s">
        <v>39</v>
      </c>
      <c r="W177" s="57" t="s">
        <v>179</v>
      </c>
    </row>
    <row r="178" ht="45" spans="1:23">
      <c r="A178" s="32">
        <v>169</v>
      </c>
      <c r="B178" s="40" t="s">
        <v>601</v>
      </c>
      <c r="C178" s="40" t="s">
        <v>31</v>
      </c>
      <c r="D178" s="41" t="s">
        <v>34</v>
      </c>
      <c r="E178" s="40" t="s">
        <v>271</v>
      </c>
      <c r="F178" s="38">
        <v>44348</v>
      </c>
      <c r="G178" s="38">
        <v>44531</v>
      </c>
      <c r="H178" s="42" t="s">
        <v>36</v>
      </c>
      <c r="I178" s="40" t="s">
        <v>602</v>
      </c>
      <c r="J178" s="53">
        <v>38.6</v>
      </c>
      <c r="K178" s="53"/>
      <c r="L178" s="53">
        <v>38.6</v>
      </c>
      <c r="M178" s="53"/>
      <c r="N178" s="53"/>
      <c r="O178" s="49">
        <v>1</v>
      </c>
      <c r="P178" s="53"/>
      <c r="Q178" s="53"/>
      <c r="R178" s="58">
        <v>1</v>
      </c>
      <c r="S178" s="40">
        <v>37</v>
      </c>
      <c r="T178" s="40">
        <v>116</v>
      </c>
      <c r="U178" s="57" t="s">
        <v>603</v>
      </c>
      <c r="V178" s="37" t="s">
        <v>39</v>
      </c>
      <c r="W178" s="57" t="s">
        <v>179</v>
      </c>
    </row>
    <row r="179" ht="24" spans="1:23">
      <c r="A179" s="32">
        <v>170</v>
      </c>
      <c r="B179" s="40" t="s">
        <v>274</v>
      </c>
      <c r="C179" s="40" t="s">
        <v>31</v>
      </c>
      <c r="D179" s="41" t="s">
        <v>34</v>
      </c>
      <c r="E179" s="40" t="s">
        <v>275</v>
      </c>
      <c r="F179" s="38">
        <v>44348</v>
      </c>
      <c r="G179" s="38">
        <v>44531</v>
      </c>
      <c r="H179" s="42" t="s">
        <v>36</v>
      </c>
      <c r="I179" s="40" t="s">
        <v>604</v>
      </c>
      <c r="J179" s="53">
        <v>39.9</v>
      </c>
      <c r="K179" s="53"/>
      <c r="L179" s="53">
        <v>39.9</v>
      </c>
      <c r="M179" s="53"/>
      <c r="N179" s="53"/>
      <c r="O179" s="49">
        <v>1</v>
      </c>
      <c r="P179" s="53"/>
      <c r="Q179" s="53"/>
      <c r="R179" s="58">
        <v>1</v>
      </c>
      <c r="S179" s="40">
        <v>86</v>
      </c>
      <c r="T179" s="40">
        <v>348</v>
      </c>
      <c r="U179" s="57" t="s">
        <v>605</v>
      </c>
      <c r="V179" s="37" t="s">
        <v>39</v>
      </c>
      <c r="W179" s="57" t="s">
        <v>179</v>
      </c>
    </row>
    <row r="180" ht="33.75" spans="1:23">
      <c r="A180" s="32">
        <v>171</v>
      </c>
      <c r="B180" s="40" t="s">
        <v>141</v>
      </c>
      <c r="C180" s="40" t="s">
        <v>31</v>
      </c>
      <c r="D180" s="41" t="s">
        <v>34</v>
      </c>
      <c r="E180" s="40" t="s">
        <v>60</v>
      </c>
      <c r="F180" s="38">
        <v>44348</v>
      </c>
      <c r="G180" s="38">
        <v>44531</v>
      </c>
      <c r="H180" s="42" t="s">
        <v>36</v>
      </c>
      <c r="I180" s="40" t="s">
        <v>606</v>
      </c>
      <c r="J180" s="53">
        <v>38.4</v>
      </c>
      <c r="K180" s="53"/>
      <c r="L180" s="53">
        <v>38.4</v>
      </c>
      <c r="M180" s="53"/>
      <c r="N180" s="53"/>
      <c r="O180" s="49">
        <v>1</v>
      </c>
      <c r="P180" s="53"/>
      <c r="Q180" s="53"/>
      <c r="R180" s="58">
        <v>1</v>
      </c>
      <c r="S180" s="40">
        <v>210</v>
      </c>
      <c r="T180" s="40">
        <v>820</v>
      </c>
      <c r="U180" s="57" t="s">
        <v>607</v>
      </c>
      <c r="V180" s="37" t="s">
        <v>39</v>
      </c>
      <c r="W180" s="57" t="s">
        <v>179</v>
      </c>
    </row>
    <row r="181" ht="36" spans="1:23">
      <c r="A181" s="32">
        <v>172</v>
      </c>
      <c r="B181" s="40" t="s">
        <v>608</v>
      </c>
      <c r="C181" s="40" t="s">
        <v>31</v>
      </c>
      <c r="D181" s="41" t="s">
        <v>34</v>
      </c>
      <c r="E181" s="40" t="s">
        <v>429</v>
      </c>
      <c r="F181" s="38">
        <v>44348</v>
      </c>
      <c r="G181" s="38">
        <v>44531</v>
      </c>
      <c r="H181" s="42" t="s">
        <v>36</v>
      </c>
      <c r="I181" s="40" t="s">
        <v>609</v>
      </c>
      <c r="J181" s="53">
        <v>40</v>
      </c>
      <c r="K181" s="53"/>
      <c r="L181" s="53">
        <v>40</v>
      </c>
      <c r="M181" s="53"/>
      <c r="N181" s="53"/>
      <c r="O181" s="49">
        <v>1</v>
      </c>
      <c r="P181" s="53"/>
      <c r="Q181" s="53"/>
      <c r="R181" s="53"/>
      <c r="S181" s="40">
        <v>12</v>
      </c>
      <c r="T181" s="40">
        <v>49</v>
      </c>
      <c r="U181" s="57" t="s">
        <v>610</v>
      </c>
      <c r="V181" s="37" t="s">
        <v>39</v>
      </c>
      <c r="W181" s="57" t="s">
        <v>179</v>
      </c>
    </row>
    <row r="182" ht="36" spans="1:23">
      <c r="A182" s="32">
        <v>173</v>
      </c>
      <c r="B182" s="40" t="s">
        <v>608</v>
      </c>
      <c r="C182" s="40" t="s">
        <v>31</v>
      </c>
      <c r="D182" s="41" t="s">
        <v>34</v>
      </c>
      <c r="E182" s="40" t="s">
        <v>429</v>
      </c>
      <c r="F182" s="38">
        <v>44348</v>
      </c>
      <c r="G182" s="38">
        <v>44531</v>
      </c>
      <c r="H182" s="42" t="s">
        <v>36</v>
      </c>
      <c r="I182" s="40" t="s">
        <v>611</v>
      </c>
      <c r="J182" s="53">
        <v>40</v>
      </c>
      <c r="K182" s="53"/>
      <c r="L182" s="53">
        <v>40</v>
      </c>
      <c r="M182" s="53"/>
      <c r="N182" s="53"/>
      <c r="O182" s="49">
        <v>1</v>
      </c>
      <c r="P182" s="53"/>
      <c r="Q182" s="53"/>
      <c r="R182" s="53"/>
      <c r="S182" s="40">
        <v>12</v>
      </c>
      <c r="T182" s="40">
        <v>49</v>
      </c>
      <c r="U182" s="57" t="s">
        <v>612</v>
      </c>
      <c r="V182" s="37" t="s">
        <v>39</v>
      </c>
      <c r="W182" s="57" t="s">
        <v>179</v>
      </c>
    </row>
    <row r="183" ht="36" spans="1:23">
      <c r="A183" s="32">
        <v>174</v>
      </c>
      <c r="B183" s="40" t="s">
        <v>613</v>
      </c>
      <c r="C183" s="40" t="s">
        <v>31</v>
      </c>
      <c r="D183" s="41" t="s">
        <v>34</v>
      </c>
      <c r="E183" s="40" t="s">
        <v>614</v>
      </c>
      <c r="F183" s="38">
        <v>44348</v>
      </c>
      <c r="G183" s="38">
        <v>44531</v>
      </c>
      <c r="H183" s="42" t="s">
        <v>36</v>
      </c>
      <c r="I183" s="66" t="s">
        <v>615</v>
      </c>
      <c r="J183" s="53">
        <v>130</v>
      </c>
      <c r="K183" s="53"/>
      <c r="L183" s="53">
        <v>130</v>
      </c>
      <c r="M183" s="53"/>
      <c r="N183" s="53"/>
      <c r="O183" s="49">
        <v>1</v>
      </c>
      <c r="P183" s="53"/>
      <c r="Q183" s="53"/>
      <c r="R183" s="53"/>
      <c r="S183" s="40">
        <v>34</v>
      </c>
      <c r="T183" s="40">
        <v>100</v>
      </c>
      <c r="U183" s="57" t="s">
        <v>616</v>
      </c>
      <c r="V183" s="37" t="s">
        <v>39</v>
      </c>
      <c r="W183" s="57" t="s">
        <v>179</v>
      </c>
    </row>
    <row r="184" ht="36" spans="1:23">
      <c r="A184" s="32">
        <v>175</v>
      </c>
      <c r="B184" s="40" t="s">
        <v>617</v>
      </c>
      <c r="C184" s="40" t="s">
        <v>31</v>
      </c>
      <c r="D184" s="41" t="s">
        <v>34</v>
      </c>
      <c r="E184" s="40" t="s">
        <v>474</v>
      </c>
      <c r="F184" s="38">
        <v>44348</v>
      </c>
      <c r="G184" s="38">
        <v>44531</v>
      </c>
      <c r="H184" s="42" t="s">
        <v>36</v>
      </c>
      <c r="I184" s="40" t="s">
        <v>618</v>
      </c>
      <c r="J184" s="53">
        <v>6</v>
      </c>
      <c r="K184" s="53"/>
      <c r="L184" s="53">
        <v>6</v>
      </c>
      <c r="M184" s="53"/>
      <c r="N184" s="53"/>
      <c r="O184" s="49">
        <v>1</v>
      </c>
      <c r="P184" s="53"/>
      <c r="Q184" s="53"/>
      <c r="R184" s="53"/>
      <c r="S184" s="40">
        <v>33</v>
      </c>
      <c r="T184" s="40">
        <v>128</v>
      </c>
      <c r="U184" s="57" t="s">
        <v>619</v>
      </c>
      <c r="V184" s="37" t="s">
        <v>39</v>
      </c>
      <c r="W184" s="57" t="s">
        <v>179</v>
      </c>
    </row>
    <row r="185" ht="24" spans="1:23">
      <c r="A185" s="32">
        <v>176</v>
      </c>
      <c r="B185" s="40" t="s">
        <v>620</v>
      </c>
      <c r="C185" s="40" t="s">
        <v>31</v>
      </c>
      <c r="D185" s="41" t="s">
        <v>34</v>
      </c>
      <c r="E185" s="40" t="s">
        <v>474</v>
      </c>
      <c r="F185" s="38">
        <v>44348</v>
      </c>
      <c r="G185" s="38">
        <v>44531</v>
      </c>
      <c r="H185" s="42" t="s">
        <v>36</v>
      </c>
      <c r="I185" s="40" t="s">
        <v>621</v>
      </c>
      <c r="J185" s="53">
        <v>6</v>
      </c>
      <c r="K185" s="53"/>
      <c r="L185" s="53">
        <v>6</v>
      </c>
      <c r="M185" s="53"/>
      <c r="N185" s="53"/>
      <c r="O185" s="49">
        <v>1</v>
      </c>
      <c r="P185" s="53"/>
      <c r="Q185" s="53"/>
      <c r="R185" s="53"/>
      <c r="S185" s="40">
        <v>33</v>
      </c>
      <c r="T185" s="40">
        <v>128</v>
      </c>
      <c r="U185" s="57" t="s">
        <v>622</v>
      </c>
      <c r="V185" s="37" t="s">
        <v>39</v>
      </c>
      <c r="W185" s="57" t="s">
        <v>179</v>
      </c>
    </row>
    <row r="186" ht="24" spans="1:23">
      <c r="A186" s="32">
        <v>177</v>
      </c>
      <c r="B186" s="40" t="s">
        <v>623</v>
      </c>
      <c r="C186" s="40" t="s">
        <v>31</v>
      </c>
      <c r="D186" s="41" t="s">
        <v>34</v>
      </c>
      <c r="E186" s="40" t="s">
        <v>474</v>
      </c>
      <c r="F186" s="38">
        <v>44348</v>
      </c>
      <c r="G186" s="38">
        <v>44531</v>
      </c>
      <c r="H186" s="42" t="s">
        <v>36</v>
      </c>
      <c r="I186" s="40" t="s">
        <v>624</v>
      </c>
      <c r="J186" s="53">
        <v>12</v>
      </c>
      <c r="K186" s="53"/>
      <c r="L186" s="53">
        <v>12</v>
      </c>
      <c r="M186" s="53"/>
      <c r="N186" s="53"/>
      <c r="O186" s="49">
        <v>1</v>
      </c>
      <c r="P186" s="53"/>
      <c r="Q186" s="53"/>
      <c r="R186" s="53"/>
      <c r="S186" s="40">
        <v>66</v>
      </c>
      <c r="T186" s="40">
        <v>270</v>
      </c>
      <c r="U186" s="57" t="s">
        <v>625</v>
      </c>
      <c r="V186" s="37" t="s">
        <v>39</v>
      </c>
      <c r="W186" s="57" t="s">
        <v>179</v>
      </c>
    </row>
    <row r="187" ht="24" spans="1:23">
      <c r="A187" s="32">
        <v>178</v>
      </c>
      <c r="B187" s="40" t="s">
        <v>473</v>
      </c>
      <c r="C187" s="40" t="s">
        <v>31</v>
      </c>
      <c r="D187" s="41" t="s">
        <v>34</v>
      </c>
      <c r="E187" s="40" t="s">
        <v>474</v>
      </c>
      <c r="F187" s="38">
        <v>44348</v>
      </c>
      <c r="G187" s="38">
        <v>44531</v>
      </c>
      <c r="H187" s="42" t="s">
        <v>36</v>
      </c>
      <c r="I187" s="40" t="s">
        <v>626</v>
      </c>
      <c r="J187" s="53">
        <v>10</v>
      </c>
      <c r="K187" s="53"/>
      <c r="L187" s="53">
        <v>10</v>
      </c>
      <c r="M187" s="53"/>
      <c r="N187" s="53"/>
      <c r="O187" s="49">
        <v>1</v>
      </c>
      <c r="P187" s="53"/>
      <c r="Q187" s="53"/>
      <c r="R187" s="53"/>
      <c r="S187" s="40">
        <v>31</v>
      </c>
      <c r="T187" s="40">
        <v>198</v>
      </c>
      <c r="U187" s="57" t="s">
        <v>627</v>
      </c>
      <c r="V187" s="37" t="s">
        <v>39</v>
      </c>
      <c r="W187" s="57" t="s">
        <v>179</v>
      </c>
    </row>
    <row r="188" ht="33.75" spans="1:23">
      <c r="A188" s="32">
        <v>179</v>
      </c>
      <c r="B188" s="40" t="s">
        <v>628</v>
      </c>
      <c r="C188" s="40" t="s">
        <v>31</v>
      </c>
      <c r="D188" s="41" t="s">
        <v>34</v>
      </c>
      <c r="E188" s="40" t="s">
        <v>474</v>
      </c>
      <c r="F188" s="38">
        <v>44348</v>
      </c>
      <c r="G188" s="38">
        <v>44531</v>
      </c>
      <c r="H188" s="42" t="s">
        <v>36</v>
      </c>
      <c r="I188" s="40" t="s">
        <v>629</v>
      </c>
      <c r="J188" s="53">
        <v>42</v>
      </c>
      <c r="K188" s="53"/>
      <c r="L188" s="53">
        <v>42</v>
      </c>
      <c r="M188" s="53"/>
      <c r="N188" s="53"/>
      <c r="O188" s="49">
        <v>1</v>
      </c>
      <c r="P188" s="53"/>
      <c r="Q188" s="53"/>
      <c r="R188" s="53"/>
      <c r="S188" s="40">
        <v>172</v>
      </c>
      <c r="T188" s="40">
        <v>690</v>
      </c>
      <c r="U188" s="57" t="s">
        <v>630</v>
      </c>
      <c r="V188" s="37" t="s">
        <v>39</v>
      </c>
      <c r="W188" s="57" t="s">
        <v>179</v>
      </c>
    </row>
    <row r="189" ht="36" spans="1:23">
      <c r="A189" s="32">
        <v>180</v>
      </c>
      <c r="B189" s="40" t="s">
        <v>631</v>
      </c>
      <c r="C189" s="40" t="s">
        <v>31</v>
      </c>
      <c r="D189" s="41" t="s">
        <v>34</v>
      </c>
      <c r="E189" s="40" t="s">
        <v>173</v>
      </c>
      <c r="F189" s="38">
        <v>44378</v>
      </c>
      <c r="G189" s="38">
        <v>44531</v>
      </c>
      <c r="H189" s="42" t="s">
        <v>36</v>
      </c>
      <c r="I189" s="40" t="s">
        <v>632</v>
      </c>
      <c r="J189" s="53">
        <v>9</v>
      </c>
      <c r="K189" s="53"/>
      <c r="L189" s="53">
        <v>9</v>
      </c>
      <c r="M189" s="53"/>
      <c r="N189" s="53"/>
      <c r="O189" s="49">
        <v>1</v>
      </c>
      <c r="P189" s="53"/>
      <c r="Q189" s="53"/>
      <c r="R189" s="53"/>
      <c r="S189" s="40">
        <v>11</v>
      </c>
      <c r="T189" s="40">
        <v>55</v>
      </c>
      <c r="U189" s="57" t="s">
        <v>633</v>
      </c>
      <c r="V189" s="37" t="s">
        <v>39</v>
      </c>
      <c r="W189" s="57" t="s">
        <v>179</v>
      </c>
    </row>
    <row r="190" ht="36" spans="1:23">
      <c r="A190" s="32">
        <v>181</v>
      </c>
      <c r="B190" s="40" t="s">
        <v>631</v>
      </c>
      <c r="C190" s="40" t="s">
        <v>31</v>
      </c>
      <c r="D190" s="41" t="s">
        <v>34</v>
      </c>
      <c r="E190" s="40" t="s">
        <v>173</v>
      </c>
      <c r="F190" s="38">
        <v>44378</v>
      </c>
      <c r="G190" s="38">
        <v>44501</v>
      </c>
      <c r="H190" s="42" t="s">
        <v>36</v>
      </c>
      <c r="I190" s="52" t="s">
        <v>174</v>
      </c>
      <c r="J190" s="53">
        <v>40</v>
      </c>
      <c r="K190" s="53"/>
      <c r="L190" s="53">
        <v>40</v>
      </c>
      <c r="M190" s="53"/>
      <c r="N190" s="53"/>
      <c r="O190" s="49">
        <v>1</v>
      </c>
      <c r="P190" s="53"/>
      <c r="Q190" s="53"/>
      <c r="R190" s="53"/>
      <c r="S190" s="40">
        <v>23</v>
      </c>
      <c r="T190" s="40">
        <v>106</v>
      </c>
      <c r="U190" s="57" t="s">
        <v>634</v>
      </c>
      <c r="V190" s="37" t="s">
        <v>39</v>
      </c>
      <c r="W190" s="57" t="s">
        <v>179</v>
      </c>
    </row>
    <row r="191" ht="33.75" spans="1:23">
      <c r="A191" s="32">
        <v>182</v>
      </c>
      <c r="B191" s="40" t="s">
        <v>635</v>
      </c>
      <c r="C191" s="40" t="s">
        <v>31</v>
      </c>
      <c r="D191" s="41" t="s">
        <v>34</v>
      </c>
      <c r="E191" s="40" t="s">
        <v>636</v>
      </c>
      <c r="F191" s="38">
        <v>44378</v>
      </c>
      <c r="G191" s="38">
        <v>44470</v>
      </c>
      <c r="H191" s="42" t="s">
        <v>36</v>
      </c>
      <c r="I191" s="40" t="s">
        <v>637</v>
      </c>
      <c r="J191" s="48">
        <v>40</v>
      </c>
      <c r="K191" s="48"/>
      <c r="L191" s="48">
        <v>40</v>
      </c>
      <c r="M191" s="53"/>
      <c r="N191" s="53"/>
      <c r="O191" s="49">
        <v>1</v>
      </c>
      <c r="P191" s="53"/>
      <c r="Q191" s="53"/>
      <c r="R191" s="53"/>
      <c r="S191" s="40">
        <v>18</v>
      </c>
      <c r="T191" s="40">
        <v>55</v>
      </c>
      <c r="U191" s="57" t="s">
        <v>638</v>
      </c>
      <c r="V191" s="37" t="s">
        <v>39</v>
      </c>
      <c r="W191" s="57" t="s">
        <v>179</v>
      </c>
    </row>
    <row r="192" ht="24" spans="1:23">
      <c r="A192" s="32">
        <v>183</v>
      </c>
      <c r="B192" s="40" t="s">
        <v>639</v>
      </c>
      <c r="C192" s="40" t="s">
        <v>31</v>
      </c>
      <c r="D192" s="41" t="s">
        <v>34</v>
      </c>
      <c r="E192" s="40" t="s">
        <v>640</v>
      </c>
      <c r="F192" s="38">
        <v>44378</v>
      </c>
      <c r="G192" s="38">
        <v>44470</v>
      </c>
      <c r="H192" s="42" t="s">
        <v>36</v>
      </c>
      <c r="I192" s="40" t="s">
        <v>641</v>
      </c>
      <c r="J192" s="53">
        <v>12.6</v>
      </c>
      <c r="K192" s="53"/>
      <c r="L192" s="53">
        <v>12.6</v>
      </c>
      <c r="M192" s="53"/>
      <c r="N192" s="53"/>
      <c r="O192" s="49">
        <v>1</v>
      </c>
      <c r="P192" s="53"/>
      <c r="Q192" s="53"/>
      <c r="R192" s="53"/>
      <c r="S192" s="40">
        <v>40</v>
      </c>
      <c r="T192" s="40">
        <v>120</v>
      </c>
      <c r="U192" s="57" t="s">
        <v>642</v>
      </c>
      <c r="V192" s="37" t="s">
        <v>39</v>
      </c>
      <c r="W192" s="57" t="s">
        <v>179</v>
      </c>
    </row>
    <row r="193" ht="33.75" spans="1:23">
      <c r="A193" s="32">
        <v>184</v>
      </c>
      <c r="B193" s="40" t="s">
        <v>643</v>
      </c>
      <c r="C193" s="40" t="s">
        <v>31</v>
      </c>
      <c r="D193" s="41" t="s">
        <v>34</v>
      </c>
      <c r="E193" s="40" t="s">
        <v>496</v>
      </c>
      <c r="F193" s="38">
        <v>44378</v>
      </c>
      <c r="G193" s="38">
        <v>44470</v>
      </c>
      <c r="H193" s="42" t="s">
        <v>36</v>
      </c>
      <c r="I193" s="40" t="s">
        <v>644</v>
      </c>
      <c r="J193" s="53">
        <v>20</v>
      </c>
      <c r="K193" s="53"/>
      <c r="L193" s="53">
        <v>20</v>
      </c>
      <c r="M193" s="53"/>
      <c r="N193" s="53"/>
      <c r="O193" s="49">
        <v>1</v>
      </c>
      <c r="P193" s="53"/>
      <c r="Q193" s="53"/>
      <c r="R193" s="53"/>
      <c r="S193" s="40">
        <v>82</v>
      </c>
      <c r="T193" s="40">
        <v>295</v>
      </c>
      <c r="U193" s="57" t="s">
        <v>645</v>
      </c>
      <c r="V193" s="37" t="s">
        <v>39</v>
      </c>
      <c r="W193" s="57" t="s">
        <v>179</v>
      </c>
    </row>
    <row r="194" ht="48" spans="1:23">
      <c r="A194" s="32">
        <v>185</v>
      </c>
      <c r="B194" s="33" t="s">
        <v>646</v>
      </c>
      <c r="C194" s="33" t="s">
        <v>31</v>
      </c>
      <c r="D194" s="33" t="s">
        <v>34</v>
      </c>
      <c r="E194" s="33" t="s">
        <v>647</v>
      </c>
      <c r="F194" s="34">
        <v>44013</v>
      </c>
      <c r="G194" s="61" t="s">
        <v>648</v>
      </c>
      <c r="H194" s="35" t="s">
        <v>36</v>
      </c>
      <c r="I194" s="42" t="s">
        <v>649</v>
      </c>
      <c r="J194" s="42">
        <v>4.4637</v>
      </c>
      <c r="K194" s="42"/>
      <c r="L194" s="42">
        <v>4.4637</v>
      </c>
      <c r="M194" s="48"/>
      <c r="N194" s="48"/>
      <c r="O194" s="49">
        <v>1</v>
      </c>
      <c r="P194" s="48"/>
      <c r="Q194" s="48"/>
      <c r="R194" s="58">
        <v>1</v>
      </c>
      <c r="S194" s="33">
        <v>141</v>
      </c>
      <c r="T194" s="33">
        <v>574</v>
      </c>
      <c r="U194" s="33" t="s">
        <v>650</v>
      </c>
      <c r="V194" s="37" t="s">
        <v>39</v>
      </c>
      <c r="W194" s="57" t="s">
        <v>651</v>
      </c>
    </row>
    <row r="195" ht="48" spans="1:23">
      <c r="A195" s="32">
        <v>186</v>
      </c>
      <c r="B195" s="33" t="s">
        <v>652</v>
      </c>
      <c r="C195" s="33" t="s">
        <v>31</v>
      </c>
      <c r="D195" s="33" t="s">
        <v>34</v>
      </c>
      <c r="E195" s="33" t="s">
        <v>583</v>
      </c>
      <c r="F195" s="34">
        <v>43952</v>
      </c>
      <c r="G195" s="34">
        <v>44014</v>
      </c>
      <c r="H195" s="39" t="s">
        <v>36</v>
      </c>
      <c r="I195" s="33" t="s">
        <v>653</v>
      </c>
      <c r="J195" s="48">
        <v>9</v>
      </c>
      <c r="K195" s="48"/>
      <c r="L195" s="48">
        <v>9</v>
      </c>
      <c r="M195" s="48"/>
      <c r="N195" s="48"/>
      <c r="O195" s="49">
        <v>1</v>
      </c>
      <c r="P195" s="48"/>
      <c r="Q195" s="48"/>
      <c r="R195" s="58">
        <v>1</v>
      </c>
      <c r="S195" s="33">
        <v>88</v>
      </c>
      <c r="T195" s="33">
        <v>327</v>
      </c>
      <c r="U195" s="69" t="s">
        <v>654</v>
      </c>
      <c r="V195" s="37" t="s">
        <v>39</v>
      </c>
      <c r="W195" s="57" t="s">
        <v>651</v>
      </c>
    </row>
    <row r="196" ht="36" spans="1:23">
      <c r="A196" s="32">
        <v>187</v>
      </c>
      <c r="B196" s="39" t="s">
        <v>655</v>
      </c>
      <c r="C196" s="60" t="s">
        <v>31</v>
      </c>
      <c r="D196" s="60" t="s">
        <v>34</v>
      </c>
      <c r="E196" s="39" t="s">
        <v>344</v>
      </c>
      <c r="F196" s="76">
        <v>43952</v>
      </c>
      <c r="G196" s="76">
        <v>43983</v>
      </c>
      <c r="H196" s="35" t="s">
        <v>36</v>
      </c>
      <c r="I196" s="60" t="s">
        <v>656</v>
      </c>
      <c r="J196" s="50">
        <v>29.25</v>
      </c>
      <c r="K196" s="50"/>
      <c r="L196" s="50">
        <v>29.25</v>
      </c>
      <c r="M196" s="50"/>
      <c r="N196" s="50"/>
      <c r="O196" s="49">
        <v>1</v>
      </c>
      <c r="P196" s="50"/>
      <c r="Q196" s="50"/>
      <c r="R196" s="58">
        <v>1</v>
      </c>
      <c r="S196" s="60">
        <v>159</v>
      </c>
      <c r="T196" s="60">
        <v>609</v>
      </c>
      <c r="U196" s="39" t="s">
        <v>657</v>
      </c>
      <c r="V196" s="37" t="s">
        <v>39</v>
      </c>
      <c r="W196" s="57" t="s">
        <v>651</v>
      </c>
    </row>
    <row r="197" ht="52.5" spans="1:23">
      <c r="A197" s="32">
        <v>188</v>
      </c>
      <c r="B197" s="39" t="s">
        <v>658</v>
      </c>
      <c r="C197" s="60" t="s">
        <v>31</v>
      </c>
      <c r="D197" s="60" t="s">
        <v>34</v>
      </c>
      <c r="E197" s="39" t="s">
        <v>79</v>
      </c>
      <c r="F197" s="76">
        <v>44013</v>
      </c>
      <c r="G197" s="76">
        <v>44075</v>
      </c>
      <c r="H197" s="39" t="s">
        <v>36</v>
      </c>
      <c r="I197" s="69" t="s">
        <v>659</v>
      </c>
      <c r="J197" s="50">
        <v>21.5</v>
      </c>
      <c r="K197" s="50"/>
      <c r="L197" s="50">
        <v>21.5</v>
      </c>
      <c r="M197" s="50"/>
      <c r="N197" s="50"/>
      <c r="O197" s="49">
        <v>1</v>
      </c>
      <c r="P197" s="50"/>
      <c r="Q197" s="50"/>
      <c r="R197" s="58">
        <v>1</v>
      </c>
      <c r="S197" s="60">
        <v>129</v>
      </c>
      <c r="T197" s="60">
        <v>476</v>
      </c>
      <c r="U197" s="39" t="s">
        <v>660</v>
      </c>
      <c r="V197" s="37" t="s">
        <v>39</v>
      </c>
      <c r="W197" s="57" t="s">
        <v>651</v>
      </c>
    </row>
    <row r="198" ht="84" spans="1:23">
      <c r="A198" s="32">
        <v>189</v>
      </c>
      <c r="B198" s="33" t="s">
        <v>661</v>
      </c>
      <c r="C198" s="33" t="s">
        <v>31</v>
      </c>
      <c r="D198" s="33" t="s">
        <v>34</v>
      </c>
      <c r="E198" s="33" t="s">
        <v>474</v>
      </c>
      <c r="F198" s="76">
        <v>43983</v>
      </c>
      <c r="G198" s="76">
        <v>44044</v>
      </c>
      <c r="H198" s="39" t="s">
        <v>36</v>
      </c>
      <c r="I198" s="81" t="s">
        <v>662</v>
      </c>
      <c r="J198" s="48">
        <v>12.19</v>
      </c>
      <c r="K198" s="48"/>
      <c r="L198" s="48">
        <v>12.19</v>
      </c>
      <c r="M198" s="48"/>
      <c r="N198" s="48"/>
      <c r="O198" s="49">
        <v>1</v>
      </c>
      <c r="P198" s="48"/>
      <c r="Q198" s="48"/>
      <c r="R198" s="48"/>
      <c r="S198" s="33">
        <v>171</v>
      </c>
      <c r="T198" s="33">
        <v>696</v>
      </c>
      <c r="U198" s="33" t="s">
        <v>663</v>
      </c>
      <c r="V198" s="37" t="s">
        <v>39</v>
      </c>
      <c r="W198" s="57" t="s">
        <v>651</v>
      </c>
    </row>
    <row r="199" ht="105" spans="1:23">
      <c r="A199" s="32">
        <v>190</v>
      </c>
      <c r="B199" s="33" t="s">
        <v>664</v>
      </c>
      <c r="C199" s="33" t="s">
        <v>30</v>
      </c>
      <c r="D199" s="33" t="s">
        <v>87</v>
      </c>
      <c r="E199" s="33" t="s">
        <v>224</v>
      </c>
      <c r="F199" s="76">
        <v>43952</v>
      </c>
      <c r="G199" s="76">
        <v>43983</v>
      </c>
      <c r="H199" s="35" t="s">
        <v>36</v>
      </c>
      <c r="I199" s="81" t="s">
        <v>665</v>
      </c>
      <c r="J199" s="48">
        <v>8.0539</v>
      </c>
      <c r="K199" s="48"/>
      <c r="L199" s="48">
        <v>8.0539</v>
      </c>
      <c r="M199" s="48"/>
      <c r="N199" s="48"/>
      <c r="O199" s="49">
        <v>1</v>
      </c>
      <c r="P199" s="48"/>
      <c r="Q199" s="48"/>
      <c r="R199" s="48">
        <v>1</v>
      </c>
      <c r="S199" s="33">
        <v>20</v>
      </c>
      <c r="T199" s="33">
        <v>69</v>
      </c>
      <c r="U199" s="83" t="s">
        <v>666</v>
      </c>
      <c r="V199" s="37" t="s">
        <v>286</v>
      </c>
      <c r="W199" s="57" t="s">
        <v>651</v>
      </c>
    </row>
    <row r="200" ht="52.5" spans="1:23">
      <c r="A200" s="32">
        <v>191</v>
      </c>
      <c r="B200" s="33" t="s">
        <v>667</v>
      </c>
      <c r="C200" s="33" t="s">
        <v>31</v>
      </c>
      <c r="D200" s="33" t="s">
        <v>34</v>
      </c>
      <c r="E200" s="33" t="s">
        <v>668</v>
      </c>
      <c r="F200" s="34">
        <v>43952</v>
      </c>
      <c r="G200" s="34">
        <v>43983</v>
      </c>
      <c r="H200" s="63" t="s">
        <v>36</v>
      </c>
      <c r="I200" s="81" t="s">
        <v>669</v>
      </c>
      <c r="J200" s="48">
        <v>1.6</v>
      </c>
      <c r="K200" s="48"/>
      <c r="L200" s="48">
        <v>1.6</v>
      </c>
      <c r="M200" s="48"/>
      <c r="N200" s="48"/>
      <c r="O200" s="49">
        <v>1</v>
      </c>
      <c r="P200" s="48"/>
      <c r="Q200" s="48"/>
      <c r="R200" s="58">
        <v>1</v>
      </c>
      <c r="S200" s="33">
        <v>68</v>
      </c>
      <c r="T200" s="33">
        <v>290</v>
      </c>
      <c r="U200" s="33" t="s">
        <v>670</v>
      </c>
      <c r="V200" s="37" t="s">
        <v>39</v>
      </c>
      <c r="W200" s="57" t="s">
        <v>651</v>
      </c>
    </row>
    <row r="201" ht="24" spans="1:23">
      <c r="A201" s="32">
        <v>192</v>
      </c>
      <c r="B201" s="66" t="s">
        <v>671</v>
      </c>
      <c r="C201" s="33" t="s">
        <v>30</v>
      </c>
      <c r="D201" s="77" t="s">
        <v>34</v>
      </c>
      <c r="E201" s="66" t="s">
        <v>419</v>
      </c>
      <c r="F201" s="61" t="s">
        <v>672</v>
      </c>
      <c r="G201" s="61" t="s">
        <v>331</v>
      </c>
      <c r="H201" s="35" t="s">
        <v>36</v>
      </c>
      <c r="I201" s="33" t="s">
        <v>673</v>
      </c>
      <c r="J201" s="72">
        <v>500</v>
      </c>
      <c r="K201" s="72"/>
      <c r="L201" s="72">
        <v>500</v>
      </c>
      <c r="M201" s="72"/>
      <c r="N201" s="72"/>
      <c r="O201" s="49">
        <v>1</v>
      </c>
      <c r="P201" s="72"/>
      <c r="Q201" s="72"/>
      <c r="R201" s="72"/>
      <c r="S201" s="74">
        <v>4802</v>
      </c>
      <c r="T201" s="74">
        <v>4802</v>
      </c>
      <c r="U201" s="42" t="s">
        <v>674</v>
      </c>
      <c r="V201" s="33" t="s">
        <v>39</v>
      </c>
      <c r="W201" s="57" t="s">
        <v>179</v>
      </c>
    </row>
    <row r="202" ht="24" spans="1:23">
      <c r="A202" s="32">
        <v>193</v>
      </c>
      <c r="B202" s="33" t="s">
        <v>418</v>
      </c>
      <c r="C202" s="33" t="s">
        <v>30</v>
      </c>
      <c r="D202" s="33" t="s">
        <v>34</v>
      </c>
      <c r="E202" s="33" t="s">
        <v>419</v>
      </c>
      <c r="F202" s="34">
        <v>43831</v>
      </c>
      <c r="G202" s="34">
        <v>44166</v>
      </c>
      <c r="H202" s="39" t="s">
        <v>36</v>
      </c>
      <c r="I202" s="33" t="s">
        <v>675</v>
      </c>
      <c r="J202" s="48">
        <v>500</v>
      </c>
      <c r="K202" s="48"/>
      <c r="L202" s="48">
        <v>500</v>
      </c>
      <c r="M202" s="48"/>
      <c r="N202" s="48"/>
      <c r="O202" s="49">
        <v>1</v>
      </c>
      <c r="P202" s="48"/>
      <c r="Q202" s="48"/>
      <c r="R202" s="48"/>
      <c r="S202" s="33">
        <v>715</v>
      </c>
      <c r="T202" s="33">
        <v>2500</v>
      </c>
      <c r="U202" s="33" t="s">
        <v>676</v>
      </c>
      <c r="V202" s="37" t="s">
        <v>677</v>
      </c>
      <c r="W202" s="57" t="s">
        <v>179</v>
      </c>
    </row>
    <row r="203" ht="36" spans="1:23">
      <c r="A203" s="32">
        <v>194</v>
      </c>
      <c r="B203" s="57" t="s">
        <v>678</v>
      </c>
      <c r="C203" s="33" t="s">
        <v>30</v>
      </c>
      <c r="D203" s="33" t="s">
        <v>34</v>
      </c>
      <c r="E203" s="33" t="s">
        <v>679</v>
      </c>
      <c r="F203" s="34">
        <v>44348</v>
      </c>
      <c r="G203" s="34">
        <v>44531</v>
      </c>
      <c r="H203" s="35" t="s">
        <v>36</v>
      </c>
      <c r="I203" s="57" t="s">
        <v>680</v>
      </c>
      <c r="J203" s="48">
        <v>200</v>
      </c>
      <c r="K203" s="48"/>
      <c r="L203" s="48">
        <v>200</v>
      </c>
      <c r="M203" s="72"/>
      <c r="N203" s="72"/>
      <c r="O203" s="72"/>
      <c r="P203" s="72">
        <v>350</v>
      </c>
      <c r="Q203" s="72">
        <v>1200</v>
      </c>
      <c r="R203" s="72"/>
      <c r="S203" s="74">
        <v>350</v>
      </c>
      <c r="T203" s="74">
        <v>1200</v>
      </c>
      <c r="U203" s="57" t="s">
        <v>681</v>
      </c>
      <c r="V203" s="33" t="s">
        <v>39</v>
      </c>
      <c r="W203" s="57" t="s">
        <v>179</v>
      </c>
    </row>
    <row r="204" ht="36" spans="1:23">
      <c r="A204" s="32">
        <v>195</v>
      </c>
      <c r="B204" s="33" t="s">
        <v>682</v>
      </c>
      <c r="C204" s="33" t="s">
        <v>31</v>
      </c>
      <c r="D204" s="33" t="s">
        <v>34</v>
      </c>
      <c r="E204" s="33" t="s">
        <v>398</v>
      </c>
      <c r="F204" s="34">
        <v>44348</v>
      </c>
      <c r="G204" s="34">
        <v>44531</v>
      </c>
      <c r="H204" s="35" t="s">
        <v>36</v>
      </c>
      <c r="I204" s="71" t="s">
        <v>683</v>
      </c>
      <c r="J204" s="48">
        <v>8</v>
      </c>
      <c r="K204" s="48"/>
      <c r="L204" s="48">
        <v>8</v>
      </c>
      <c r="M204" s="48"/>
      <c r="N204" s="48"/>
      <c r="O204" s="48">
        <v>1</v>
      </c>
      <c r="P204" s="48"/>
      <c r="Q204" s="48"/>
      <c r="R204" s="58">
        <v>1</v>
      </c>
      <c r="S204" s="74">
        <v>18</v>
      </c>
      <c r="T204" s="74">
        <v>63</v>
      </c>
      <c r="U204" s="57" t="s">
        <v>684</v>
      </c>
      <c r="V204" s="33" t="s">
        <v>39</v>
      </c>
      <c r="W204" s="57" t="s">
        <v>179</v>
      </c>
    </row>
    <row r="205" ht="48" spans="1:23">
      <c r="A205" s="32">
        <v>196</v>
      </c>
      <c r="B205" s="66" t="s">
        <v>685</v>
      </c>
      <c r="C205" s="57" t="s">
        <v>32</v>
      </c>
      <c r="D205" s="39" t="s">
        <v>34</v>
      </c>
      <c r="E205" s="66" t="s">
        <v>419</v>
      </c>
      <c r="F205" s="64">
        <v>44197</v>
      </c>
      <c r="G205" s="61" t="s">
        <v>331</v>
      </c>
      <c r="H205" s="35" t="s">
        <v>36</v>
      </c>
      <c r="I205" s="57" t="s">
        <v>686</v>
      </c>
      <c r="J205" s="72">
        <v>450</v>
      </c>
      <c r="K205" s="72"/>
      <c r="L205" s="72">
        <v>450</v>
      </c>
      <c r="M205" s="72"/>
      <c r="N205" s="72"/>
      <c r="O205" s="72"/>
      <c r="P205" s="72">
        <v>515</v>
      </c>
      <c r="Q205" s="72">
        <v>1800</v>
      </c>
      <c r="R205" s="72"/>
      <c r="S205" s="72">
        <v>515</v>
      </c>
      <c r="T205" s="72">
        <v>1800</v>
      </c>
      <c r="U205" s="57" t="s">
        <v>687</v>
      </c>
      <c r="V205" s="37" t="s">
        <v>39</v>
      </c>
      <c r="W205" s="57" t="s">
        <v>179</v>
      </c>
    </row>
    <row r="206" ht="48" spans="1:23">
      <c r="A206" s="32">
        <v>197</v>
      </c>
      <c r="B206" s="66" t="s">
        <v>685</v>
      </c>
      <c r="C206" s="57" t="s">
        <v>32</v>
      </c>
      <c r="D206" s="39" t="s">
        <v>34</v>
      </c>
      <c r="E206" s="66" t="s">
        <v>419</v>
      </c>
      <c r="F206" s="64">
        <v>43831</v>
      </c>
      <c r="G206" s="61" t="s">
        <v>688</v>
      </c>
      <c r="H206" s="35" t="s">
        <v>36</v>
      </c>
      <c r="I206" s="57" t="s">
        <v>689</v>
      </c>
      <c r="J206" s="72">
        <v>53.35</v>
      </c>
      <c r="K206" s="72"/>
      <c r="L206" s="72">
        <v>53.35</v>
      </c>
      <c r="M206" s="72"/>
      <c r="N206" s="72"/>
      <c r="O206" s="72"/>
      <c r="P206" s="72">
        <v>107</v>
      </c>
      <c r="Q206" s="72">
        <v>107</v>
      </c>
      <c r="R206" s="72"/>
      <c r="S206" s="72">
        <v>107</v>
      </c>
      <c r="T206" s="72">
        <v>107</v>
      </c>
      <c r="U206" s="57" t="s">
        <v>687</v>
      </c>
      <c r="V206" s="37" t="s">
        <v>39</v>
      </c>
      <c r="W206" s="57" t="s">
        <v>651</v>
      </c>
    </row>
    <row r="207" ht="24" spans="1:23">
      <c r="A207" s="32">
        <v>198</v>
      </c>
      <c r="B207" s="33" t="s">
        <v>690</v>
      </c>
      <c r="C207" s="33" t="s">
        <v>30</v>
      </c>
      <c r="D207" s="33" t="s">
        <v>34</v>
      </c>
      <c r="E207" s="33" t="s">
        <v>419</v>
      </c>
      <c r="F207" s="34">
        <v>43831</v>
      </c>
      <c r="G207" s="34">
        <v>44228</v>
      </c>
      <c r="H207" s="39" t="s">
        <v>36</v>
      </c>
      <c r="I207" s="33" t="s">
        <v>691</v>
      </c>
      <c r="J207" s="48">
        <v>298</v>
      </c>
      <c r="K207" s="48"/>
      <c r="L207" s="48">
        <v>298</v>
      </c>
      <c r="M207" s="48"/>
      <c r="N207" s="48"/>
      <c r="O207" s="48"/>
      <c r="P207" s="33">
        <v>425</v>
      </c>
      <c r="Q207" s="33">
        <v>1490</v>
      </c>
      <c r="R207" s="48"/>
      <c r="S207" s="33">
        <v>425</v>
      </c>
      <c r="T207" s="33">
        <v>1490</v>
      </c>
      <c r="U207" s="33" t="s">
        <v>412</v>
      </c>
      <c r="V207" s="37" t="s">
        <v>39</v>
      </c>
      <c r="W207" s="57" t="s">
        <v>651</v>
      </c>
    </row>
    <row r="208" ht="24" spans="1:23">
      <c r="A208" s="32">
        <v>199</v>
      </c>
      <c r="B208" s="33" t="s">
        <v>418</v>
      </c>
      <c r="C208" s="33" t="s">
        <v>30</v>
      </c>
      <c r="D208" s="33" t="s">
        <v>34</v>
      </c>
      <c r="E208" s="33" t="s">
        <v>419</v>
      </c>
      <c r="F208" s="34">
        <v>43831</v>
      </c>
      <c r="G208" s="34">
        <v>44228</v>
      </c>
      <c r="H208" s="39" t="s">
        <v>36</v>
      </c>
      <c r="I208" s="33" t="s">
        <v>692</v>
      </c>
      <c r="J208" s="48">
        <v>38.6</v>
      </c>
      <c r="K208" s="48"/>
      <c r="L208" s="48">
        <v>38.6</v>
      </c>
      <c r="M208" s="48"/>
      <c r="N208" s="48"/>
      <c r="O208" s="48"/>
      <c r="P208" s="33">
        <v>55</v>
      </c>
      <c r="Q208" s="33">
        <v>193</v>
      </c>
      <c r="R208" s="48"/>
      <c r="S208" s="33">
        <v>55</v>
      </c>
      <c r="T208" s="33">
        <v>193</v>
      </c>
      <c r="U208" s="33" t="s">
        <v>412</v>
      </c>
      <c r="V208" s="37" t="s">
        <v>677</v>
      </c>
      <c r="W208" s="57" t="s">
        <v>651</v>
      </c>
    </row>
    <row r="209" ht="24" spans="1:23">
      <c r="A209" s="32">
        <v>200</v>
      </c>
      <c r="B209" s="77" t="s">
        <v>693</v>
      </c>
      <c r="C209" s="33" t="s">
        <v>30</v>
      </c>
      <c r="D209" s="33" t="s">
        <v>34</v>
      </c>
      <c r="E209" s="48" t="s">
        <v>283</v>
      </c>
      <c r="F209" s="34">
        <v>44166</v>
      </c>
      <c r="G209" s="34">
        <v>44228</v>
      </c>
      <c r="H209" s="33" t="s">
        <v>36</v>
      </c>
      <c r="I209" s="66" t="s">
        <v>694</v>
      </c>
      <c r="J209" s="48">
        <v>459.65</v>
      </c>
      <c r="K209" s="48"/>
      <c r="L209" s="48">
        <v>459.65</v>
      </c>
      <c r="M209" s="49"/>
      <c r="N209" s="49"/>
      <c r="O209" s="49"/>
      <c r="P209" s="37">
        <v>2626</v>
      </c>
      <c r="Q209" s="37">
        <v>9193</v>
      </c>
      <c r="R209" s="49"/>
      <c r="S209" s="37">
        <v>2626</v>
      </c>
      <c r="T209" s="37">
        <v>9193</v>
      </c>
      <c r="U209" s="33" t="s">
        <v>412</v>
      </c>
      <c r="V209" s="37" t="s">
        <v>286</v>
      </c>
      <c r="W209" s="57" t="s">
        <v>179</v>
      </c>
    </row>
    <row r="210" ht="36" spans="1:23">
      <c r="A210" s="32">
        <v>201</v>
      </c>
      <c r="B210" s="33" t="s">
        <v>695</v>
      </c>
      <c r="C210" s="33" t="s">
        <v>31</v>
      </c>
      <c r="D210" s="33" t="s">
        <v>34</v>
      </c>
      <c r="E210" s="33" t="s">
        <v>255</v>
      </c>
      <c r="F210" s="34">
        <v>44348</v>
      </c>
      <c r="G210" s="34">
        <v>44531</v>
      </c>
      <c r="H210" s="35" t="s">
        <v>36</v>
      </c>
      <c r="I210" s="33" t="s">
        <v>696</v>
      </c>
      <c r="J210" s="48">
        <v>35</v>
      </c>
      <c r="K210" s="48"/>
      <c r="L210" s="48">
        <v>35</v>
      </c>
      <c r="M210" s="48"/>
      <c r="N210" s="48"/>
      <c r="O210" s="48">
        <v>1</v>
      </c>
      <c r="P210" s="48"/>
      <c r="Q210" s="48"/>
      <c r="R210" s="48"/>
      <c r="S210" s="33">
        <v>50</v>
      </c>
      <c r="T210" s="33">
        <v>200</v>
      </c>
      <c r="U210" s="33" t="s">
        <v>697</v>
      </c>
      <c r="V210" s="37" t="s">
        <v>39</v>
      </c>
      <c r="W210" s="57" t="s">
        <v>179</v>
      </c>
    </row>
    <row r="211" ht="24" spans="1:23">
      <c r="A211" s="32">
        <v>202</v>
      </c>
      <c r="B211" s="33" t="s">
        <v>33</v>
      </c>
      <c r="C211" s="33" t="s">
        <v>31</v>
      </c>
      <c r="D211" s="33" t="s">
        <v>34</v>
      </c>
      <c r="E211" s="33" t="s">
        <v>35</v>
      </c>
      <c r="F211" s="34">
        <v>44348</v>
      </c>
      <c r="G211" s="34">
        <v>44531</v>
      </c>
      <c r="H211" s="35" t="s">
        <v>36</v>
      </c>
      <c r="I211" s="33" t="s">
        <v>698</v>
      </c>
      <c r="J211" s="48">
        <v>30</v>
      </c>
      <c r="K211" s="48"/>
      <c r="L211" s="48">
        <v>30</v>
      </c>
      <c r="M211" s="48"/>
      <c r="N211" s="48"/>
      <c r="O211" s="48">
        <v>1</v>
      </c>
      <c r="P211" s="48"/>
      <c r="Q211" s="48"/>
      <c r="R211" s="48"/>
      <c r="S211" s="33">
        <v>13</v>
      </c>
      <c r="T211" s="33">
        <v>46</v>
      </c>
      <c r="U211" s="33" t="s">
        <v>699</v>
      </c>
      <c r="V211" s="37" t="s">
        <v>39</v>
      </c>
      <c r="W211" s="57" t="s">
        <v>179</v>
      </c>
    </row>
    <row r="212" ht="24" spans="1:23">
      <c r="A212" s="32">
        <v>203</v>
      </c>
      <c r="B212" s="33" t="s">
        <v>311</v>
      </c>
      <c r="C212" s="33" t="s">
        <v>31</v>
      </c>
      <c r="D212" s="33" t="s">
        <v>34</v>
      </c>
      <c r="E212" s="33" t="s">
        <v>122</v>
      </c>
      <c r="F212" s="34">
        <v>44348</v>
      </c>
      <c r="G212" s="34">
        <v>44531</v>
      </c>
      <c r="H212" s="35" t="s">
        <v>36</v>
      </c>
      <c r="I212" s="33" t="s">
        <v>700</v>
      </c>
      <c r="J212" s="48">
        <v>38</v>
      </c>
      <c r="K212" s="48"/>
      <c r="L212" s="48">
        <v>38</v>
      </c>
      <c r="M212" s="49"/>
      <c r="N212" s="49"/>
      <c r="O212" s="49">
        <v>1</v>
      </c>
      <c r="P212" s="49"/>
      <c r="Q212" s="49"/>
      <c r="R212" s="58">
        <v>1</v>
      </c>
      <c r="S212" s="37">
        <v>30</v>
      </c>
      <c r="T212" s="37">
        <v>127</v>
      </c>
      <c r="U212" s="33" t="s">
        <v>701</v>
      </c>
      <c r="V212" s="37" t="s">
        <v>39</v>
      </c>
      <c r="W212" s="57" t="s">
        <v>179</v>
      </c>
    </row>
    <row r="213" ht="36" spans="1:23">
      <c r="A213" s="32">
        <v>204</v>
      </c>
      <c r="B213" s="39" t="s">
        <v>702</v>
      </c>
      <c r="C213" s="33" t="s">
        <v>31</v>
      </c>
      <c r="D213" s="33" t="s">
        <v>34</v>
      </c>
      <c r="E213" s="33" t="s">
        <v>703</v>
      </c>
      <c r="F213" s="34">
        <v>44348</v>
      </c>
      <c r="G213" s="34">
        <v>44409</v>
      </c>
      <c r="H213" s="39" t="s">
        <v>36</v>
      </c>
      <c r="I213" s="33" t="s">
        <v>704</v>
      </c>
      <c r="J213" s="48">
        <v>40</v>
      </c>
      <c r="K213" s="48"/>
      <c r="L213" s="48">
        <v>40</v>
      </c>
      <c r="M213" s="48"/>
      <c r="N213" s="48"/>
      <c r="O213" s="48">
        <v>1</v>
      </c>
      <c r="P213" s="48"/>
      <c r="Q213" s="48"/>
      <c r="R213" s="48"/>
      <c r="S213" s="33">
        <v>20</v>
      </c>
      <c r="T213" s="33">
        <v>63</v>
      </c>
      <c r="U213" s="33" t="s">
        <v>705</v>
      </c>
      <c r="V213" s="37" t="s">
        <v>39</v>
      </c>
      <c r="W213" s="57" t="s">
        <v>179</v>
      </c>
    </row>
    <row r="214" ht="36" spans="1:23">
      <c r="A214" s="32">
        <v>205</v>
      </c>
      <c r="B214" s="39" t="s">
        <v>702</v>
      </c>
      <c r="C214" s="33" t="s">
        <v>31</v>
      </c>
      <c r="D214" s="33" t="s">
        <v>34</v>
      </c>
      <c r="E214" s="33" t="s">
        <v>703</v>
      </c>
      <c r="F214" s="34">
        <v>44348</v>
      </c>
      <c r="G214" s="34">
        <v>44409</v>
      </c>
      <c r="H214" s="39" t="s">
        <v>36</v>
      </c>
      <c r="I214" s="33" t="s">
        <v>706</v>
      </c>
      <c r="J214" s="48">
        <v>40</v>
      </c>
      <c r="K214" s="48"/>
      <c r="L214" s="48">
        <v>40</v>
      </c>
      <c r="M214" s="48"/>
      <c r="N214" s="48"/>
      <c r="O214" s="48">
        <v>1</v>
      </c>
      <c r="P214" s="48"/>
      <c r="Q214" s="48"/>
      <c r="R214" s="48"/>
      <c r="S214" s="33">
        <v>35</v>
      </c>
      <c r="T214" s="33">
        <v>136</v>
      </c>
      <c r="U214" s="33" t="s">
        <v>707</v>
      </c>
      <c r="V214" s="37" t="s">
        <v>39</v>
      </c>
      <c r="W214" s="57" t="s">
        <v>179</v>
      </c>
    </row>
    <row r="215" ht="36" spans="1:23">
      <c r="A215" s="32">
        <v>206</v>
      </c>
      <c r="B215" s="33" t="s">
        <v>708</v>
      </c>
      <c r="C215" s="33" t="s">
        <v>31</v>
      </c>
      <c r="D215" s="33" t="s">
        <v>34</v>
      </c>
      <c r="E215" s="33" t="s">
        <v>709</v>
      </c>
      <c r="F215" s="34">
        <v>44348</v>
      </c>
      <c r="G215" s="34">
        <v>44531</v>
      </c>
      <c r="H215" s="39" t="s">
        <v>36</v>
      </c>
      <c r="I215" s="33" t="s">
        <v>710</v>
      </c>
      <c r="J215" s="48">
        <v>35</v>
      </c>
      <c r="K215" s="48"/>
      <c r="L215" s="48">
        <v>35</v>
      </c>
      <c r="M215" s="48"/>
      <c r="N215" s="48"/>
      <c r="O215" s="48">
        <v>1</v>
      </c>
      <c r="P215" s="48"/>
      <c r="Q215" s="48"/>
      <c r="R215" s="48"/>
      <c r="S215" s="33">
        <v>122</v>
      </c>
      <c r="T215" s="33">
        <v>485</v>
      </c>
      <c r="U215" s="33" t="s">
        <v>711</v>
      </c>
      <c r="V215" s="37" t="s">
        <v>39</v>
      </c>
      <c r="W215" s="57" t="s">
        <v>179</v>
      </c>
    </row>
    <row r="216" ht="36" spans="1:23">
      <c r="A216" s="32">
        <v>207</v>
      </c>
      <c r="B216" s="33" t="s">
        <v>712</v>
      </c>
      <c r="C216" s="33" t="s">
        <v>31</v>
      </c>
      <c r="D216" s="33" t="s">
        <v>34</v>
      </c>
      <c r="E216" s="33" t="s">
        <v>709</v>
      </c>
      <c r="F216" s="34">
        <v>44348</v>
      </c>
      <c r="G216" s="34">
        <v>44531</v>
      </c>
      <c r="H216" s="39" t="s">
        <v>36</v>
      </c>
      <c r="I216" s="33" t="s">
        <v>713</v>
      </c>
      <c r="J216" s="48">
        <v>38</v>
      </c>
      <c r="K216" s="48"/>
      <c r="L216" s="48">
        <v>38</v>
      </c>
      <c r="M216" s="48"/>
      <c r="N216" s="48"/>
      <c r="O216" s="48">
        <v>1</v>
      </c>
      <c r="P216" s="48"/>
      <c r="Q216" s="48"/>
      <c r="R216" s="48"/>
      <c r="S216" s="33">
        <v>122</v>
      </c>
      <c r="T216" s="33">
        <v>425</v>
      </c>
      <c r="U216" s="33" t="s">
        <v>714</v>
      </c>
      <c r="V216" s="37" t="s">
        <v>39</v>
      </c>
      <c r="W216" s="57" t="s">
        <v>179</v>
      </c>
    </row>
    <row r="217" ht="36" spans="1:23">
      <c r="A217" s="32">
        <v>208</v>
      </c>
      <c r="B217" s="33" t="s">
        <v>715</v>
      </c>
      <c r="C217" s="33" t="s">
        <v>31</v>
      </c>
      <c r="D217" s="33" t="s">
        <v>34</v>
      </c>
      <c r="E217" s="33" t="s">
        <v>323</v>
      </c>
      <c r="F217" s="34">
        <v>44348</v>
      </c>
      <c r="G217" s="34">
        <v>44531</v>
      </c>
      <c r="H217" s="39" t="s">
        <v>36</v>
      </c>
      <c r="I217" s="33" t="s">
        <v>716</v>
      </c>
      <c r="J217" s="48">
        <v>40</v>
      </c>
      <c r="K217" s="48"/>
      <c r="L217" s="48">
        <v>40</v>
      </c>
      <c r="M217" s="48"/>
      <c r="N217" s="48"/>
      <c r="O217" s="48">
        <v>1</v>
      </c>
      <c r="P217" s="48"/>
      <c r="Q217" s="48"/>
      <c r="R217" s="58">
        <v>1</v>
      </c>
      <c r="S217" s="33">
        <v>12</v>
      </c>
      <c r="T217" s="33">
        <v>47</v>
      </c>
      <c r="U217" s="33" t="s">
        <v>717</v>
      </c>
      <c r="V217" s="37" t="s">
        <v>39</v>
      </c>
      <c r="W217" s="57" t="s">
        <v>179</v>
      </c>
    </row>
    <row r="218" ht="36" spans="1:23">
      <c r="A218" s="32">
        <v>209</v>
      </c>
      <c r="B218" s="33" t="s">
        <v>718</v>
      </c>
      <c r="C218" s="33" t="s">
        <v>31</v>
      </c>
      <c r="D218" s="33" t="s">
        <v>34</v>
      </c>
      <c r="E218" s="33" t="s">
        <v>323</v>
      </c>
      <c r="F218" s="34">
        <v>44348</v>
      </c>
      <c r="G218" s="34">
        <v>44531</v>
      </c>
      <c r="H218" s="39" t="s">
        <v>36</v>
      </c>
      <c r="I218" s="33" t="s">
        <v>719</v>
      </c>
      <c r="J218" s="48">
        <v>20</v>
      </c>
      <c r="K218" s="48"/>
      <c r="L218" s="48">
        <v>20</v>
      </c>
      <c r="M218" s="48"/>
      <c r="N218" s="48"/>
      <c r="O218" s="48">
        <v>1</v>
      </c>
      <c r="P218" s="48"/>
      <c r="Q218" s="48"/>
      <c r="R218" s="58">
        <v>1</v>
      </c>
      <c r="S218" s="33">
        <v>12</v>
      </c>
      <c r="T218" s="33">
        <v>47</v>
      </c>
      <c r="U218" s="33" t="s">
        <v>720</v>
      </c>
      <c r="V218" s="37" t="s">
        <v>39</v>
      </c>
      <c r="W218" s="57" t="s">
        <v>179</v>
      </c>
    </row>
    <row r="219" ht="36" spans="1:23">
      <c r="A219" s="32">
        <v>210</v>
      </c>
      <c r="B219" s="33" t="s">
        <v>718</v>
      </c>
      <c r="C219" s="33" t="s">
        <v>31</v>
      </c>
      <c r="D219" s="33" t="s">
        <v>34</v>
      </c>
      <c r="E219" s="33" t="s">
        <v>323</v>
      </c>
      <c r="F219" s="34">
        <v>44348</v>
      </c>
      <c r="G219" s="34">
        <v>44531</v>
      </c>
      <c r="H219" s="39" t="s">
        <v>36</v>
      </c>
      <c r="I219" s="33" t="s">
        <v>721</v>
      </c>
      <c r="J219" s="48">
        <v>20</v>
      </c>
      <c r="K219" s="48"/>
      <c r="L219" s="48">
        <v>20</v>
      </c>
      <c r="M219" s="48"/>
      <c r="N219" s="48"/>
      <c r="O219" s="48">
        <v>1</v>
      </c>
      <c r="P219" s="48"/>
      <c r="Q219" s="48"/>
      <c r="R219" s="58">
        <v>1</v>
      </c>
      <c r="S219" s="33">
        <v>13</v>
      </c>
      <c r="T219" s="33">
        <v>55</v>
      </c>
      <c r="U219" s="33" t="s">
        <v>722</v>
      </c>
      <c r="V219" s="37" t="s">
        <v>39</v>
      </c>
      <c r="W219" s="57" t="s">
        <v>179</v>
      </c>
    </row>
    <row r="220" ht="36" spans="1:23">
      <c r="A220" s="32">
        <v>211</v>
      </c>
      <c r="B220" s="33" t="s">
        <v>265</v>
      </c>
      <c r="C220" s="33" t="s">
        <v>31</v>
      </c>
      <c r="D220" s="33" t="s">
        <v>34</v>
      </c>
      <c r="E220" s="33" t="s">
        <v>104</v>
      </c>
      <c r="F220" s="34">
        <v>44348</v>
      </c>
      <c r="G220" s="34">
        <v>44531</v>
      </c>
      <c r="H220" s="39" t="s">
        <v>36</v>
      </c>
      <c r="I220" s="33" t="s">
        <v>723</v>
      </c>
      <c r="J220" s="48">
        <v>2</v>
      </c>
      <c r="K220" s="48"/>
      <c r="L220" s="48">
        <v>2</v>
      </c>
      <c r="M220" s="48"/>
      <c r="N220" s="48"/>
      <c r="O220" s="48">
        <v>1</v>
      </c>
      <c r="P220" s="48"/>
      <c r="Q220" s="48"/>
      <c r="R220" s="48"/>
      <c r="S220" s="33">
        <v>105</v>
      </c>
      <c r="T220" s="33">
        <v>397</v>
      </c>
      <c r="U220" s="33" t="s">
        <v>724</v>
      </c>
      <c r="V220" s="37" t="s">
        <v>39</v>
      </c>
      <c r="W220" s="57" t="s">
        <v>179</v>
      </c>
    </row>
    <row r="221" ht="24" spans="1:23">
      <c r="A221" s="32">
        <v>212</v>
      </c>
      <c r="B221" s="33" t="s">
        <v>725</v>
      </c>
      <c r="C221" s="33" t="s">
        <v>31</v>
      </c>
      <c r="D221" s="33" t="s">
        <v>34</v>
      </c>
      <c r="E221" s="33" t="s">
        <v>104</v>
      </c>
      <c r="F221" s="34">
        <v>44348</v>
      </c>
      <c r="G221" s="34">
        <v>44531</v>
      </c>
      <c r="H221" s="39" t="s">
        <v>36</v>
      </c>
      <c r="I221" s="33" t="s">
        <v>726</v>
      </c>
      <c r="J221" s="48">
        <v>35</v>
      </c>
      <c r="K221" s="48"/>
      <c r="L221" s="48">
        <v>35</v>
      </c>
      <c r="M221" s="48"/>
      <c r="N221" s="48"/>
      <c r="O221" s="48">
        <v>1</v>
      </c>
      <c r="P221" s="48"/>
      <c r="Q221" s="48"/>
      <c r="R221" s="48"/>
      <c r="S221" s="33">
        <v>23</v>
      </c>
      <c r="T221" s="33">
        <v>82</v>
      </c>
      <c r="U221" s="33" t="s">
        <v>727</v>
      </c>
      <c r="V221" s="37" t="s">
        <v>39</v>
      </c>
      <c r="W221" s="57" t="s">
        <v>179</v>
      </c>
    </row>
    <row r="222" ht="36" spans="1:23">
      <c r="A222" s="32">
        <v>213</v>
      </c>
      <c r="B222" s="33" t="s">
        <v>728</v>
      </c>
      <c r="C222" s="33" t="s">
        <v>31</v>
      </c>
      <c r="D222" s="33" t="s">
        <v>34</v>
      </c>
      <c r="E222" s="33" t="s">
        <v>68</v>
      </c>
      <c r="F222" s="76">
        <v>44470</v>
      </c>
      <c r="G222" s="34">
        <v>44531</v>
      </c>
      <c r="H222" s="39" t="s">
        <v>36</v>
      </c>
      <c r="I222" s="33" t="s">
        <v>729</v>
      </c>
      <c r="J222" s="48">
        <v>29</v>
      </c>
      <c r="K222" s="48"/>
      <c r="L222" s="48">
        <v>29</v>
      </c>
      <c r="M222" s="48"/>
      <c r="N222" s="48"/>
      <c r="O222" s="48">
        <v>1</v>
      </c>
      <c r="P222" s="48"/>
      <c r="Q222" s="48"/>
      <c r="R222" s="48"/>
      <c r="S222" s="33">
        <v>20</v>
      </c>
      <c r="T222" s="33">
        <v>69</v>
      </c>
      <c r="U222" s="33" t="s">
        <v>730</v>
      </c>
      <c r="V222" s="37" t="s">
        <v>39</v>
      </c>
      <c r="W222" s="57" t="s">
        <v>179</v>
      </c>
    </row>
    <row r="223" ht="36" spans="1:23">
      <c r="A223" s="32">
        <v>214</v>
      </c>
      <c r="B223" s="39" t="s">
        <v>731</v>
      </c>
      <c r="C223" s="33" t="s">
        <v>31</v>
      </c>
      <c r="D223" s="33" t="s">
        <v>34</v>
      </c>
      <c r="E223" s="33" t="s">
        <v>732</v>
      </c>
      <c r="F223" s="34">
        <v>44348</v>
      </c>
      <c r="G223" s="34">
        <v>44470</v>
      </c>
      <c r="H223" s="39" t="s">
        <v>36</v>
      </c>
      <c r="I223" s="39" t="s">
        <v>733</v>
      </c>
      <c r="J223" s="31">
        <v>12</v>
      </c>
      <c r="K223" s="31">
        <v>12</v>
      </c>
      <c r="L223" s="31"/>
      <c r="M223" s="31"/>
      <c r="N223" s="31"/>
      <c r="O223" s="48">
        <v>1</v>
      </c>
      <c r="P223" s="39">
        <v>50</v>
      </c>
      <c r="Q223" s="39">
        <v>182</v>
      </c>
      <c r="R223" s="31"/>
      <c r="S223" s="39">
        <v>50</v>
      </c>
      <c r="T223" s="39">
        <v>182</v>
      </c>
      <c r="U223" s="33" t="s">
        <v>734</v>
      </c>
      <c r="V223" s="37" t="s">
        <v>39</v>
      </c>
      <c r="W223" s="57" t="s">
        <v>179</v>
      </c>
    </row>
    <row r="224" ht="36" spans="1:23">
      <c r="A224" s="32">
        <v>215</v>
      </c>
      <c r="B224" s="39" t="s">
        <v>735</v>
      </c>
      <c r="C224" s="33" t="s">
        <v>31</v>
      </c>
      <c r="D224" s="33" t="s">
        <v>34</v>
      </c>
      <c r="E224" s="33" t="s">
        <v>193</v>
      </c>
      <c r="F224" s="34">
        <v>44348</v>
      </c>
      <c r="G224" s="34">
        <v>44531</v>
      </c>
      <c r="H224" s="39" t="s">
        <v>36</v>
      </c>
      <c r="I224" s="33" t="s">
        <v>736</v>
      </c>
      <c r="J224" s="31">
        <v>40</v>
      </c>
      <c r="K224" s="31"/>
      <c r="L224" s="31">
        <v>40</v>
      </c>
      <c r="M224" s="31"/>
      <c r="N224" s="31"/>
      <c r="O224" s="48">
        <v>1</v>
      </c>
      <c r="P224" s="31"/>
      <c r="Q224" s="31"/>
      <c r="R224" s="31"/>
      <c r="S224" s="39">
        <v>26</v>
      </c>
      <c r="T224" s="39">
        <v>80</v>
      </c>
      <c r="U224" s="33" t="s">
        <v>737</v>
      </c>
      <c r="V224" s="37" t="s">
        <v>39</v>
      </c>
      <c r="W224" s="57" t="s">
        <v>179</v>
      </c>
    </row>
    <row r="225" ht="36" spans="1:23">
      <c r="A225" s="32">
        <v>216</v>
      </c>
      <c r="B225" s="78" t="s">
        <v>738</v>
      </c>
      <c r="C225" s="39" t="s">
        <v>30</v>
      </c>
      <c r="D225" s="39" t="s">
        <v>34</v>
      </c>
      <c r="E225" s="79" t="s">
        <v>739</v>
      </c>
      <c r="F225" s="80">
        <v>44409</v>
      </c>
      <c r="G225" s="80">
        <v>44531</v>
      </c>
      <c r="H225" s="79" t="s">
        <v>36</v>
      </c>
      <c r="I225" s="79" t="s">
        <v>740</v>
      </c>
      <c r="J225" s="82">
        <v>30</v>
      </c>
      <c r="K225" s="82">
        <v>30</v>
      </c>
      <c r="L225" s="82"/>
      <c r="M225" s="37"/>
      <c r="N225" s="37"/>
      <c r="O225" s="48">
        <v>1</v>
      </c>
      <c r="P225" s="37"/>
      <c r="Q225" s="37"/>
      <c r="R225" s="37"/>
      <c r="S225" s="37">
        <v>53</v>
      </c>
      <c r="T225" s="37">
        <v>212</v>
      </c>
      <c r="U225" s="79" t="s">
        <v>741</v>
      </c>
      <c r="V225" s="37" t="s">
        <v>39</v>
      </c>
      <c r="W225" s="57" t="s">
        <v>742</v>
      </c>
    </row>
    <row r="226" ht="24" spans="1:23">
      <c r="A226" s="32">
        <v>217</v>
      </c>
      <c r="B226" s="78" t="s">
        <v>743</v>
      </c>
      <c r="C226" s="39" t="s">
        <v>31</v>
      </c>
      <c r="D226" s="39" t="s">
        <v>34</v>
      </c>
      <c r="E226" s="79" t="s">
        <v>739</v>
      </c>
      <c r="F226" s="80">
        <v>44409</v>
      </c>
      <c r="G226" s="80">
        <v>44531</v>
      </c>
      <c r="H226" s="79" t="s">
        <v>36</v>
      </c>
      <c r="I226" s="79" t="s">
        <v>744</v>
      </c>
      <c r="J226" s="82">
        <v>30</v>
      </c>
      <c r="K226" s="82">
        <v>30</v>
      </c>
      <c r="L226" s="82"/>
      <c r="M226" s="37"/>
      <c r="N226" s="37"/>
      <c r="O226" s="48">
        <v>1</v>
      </c>
      <c r="P226" s="37"/>
      <c r="Q226" s="37"/>
      <c r="R226" s="37"/>
      <c r="S226" s="37">
        <v>31</v>
      </c>
      <c r="T226" s="37">
        <v>81</v>
      </c>
      <c r="U226" s="79" t="s">
        <v>745</v>
      </c>
      <c r="V226" s="37" t="s">
        <v>39</v>
      </c>
      <c r="W226" s="57" t="s">
        <v>742</v>
      </c>
    </row>
    <row r="227" ht="36" spans="1:23">
      <c r="A227" s="32">
        <v>218</v>
      </c>
      <c r="B227" s="78" t="s">
        <v>746</v>
      </c>
      <c r="C227" s="39" t="s">
        <v>30</v>
      </c>
      <c r="D227" s="39" t="s">
        <v>34</v>
      </c>
      <c r="E227" s="79" t="s">
        <v>747</v>
      </c>
      <c r="F227" s="80">
        <v>44409</v>
      </c>
      <c r="G227" s="80">
        <v>44531</v>
      </c>
      <c r="H227" s="79" t="s">
        <v>36</v>
      </c>
      <c r="I227" s="79" t="s">
        <v>748</v>
      </c>
      <c r="J227" s="82">
        <v>45</v>
      </c>
      <c r="K227" s="82">
        <v>45</v>
      </c>
      <c r="L227" s="82"/>
      <c r="M227" s="37"/>
      <c r="N227" s="37"/>
      <c r="O227" s="48">
        <v>1</v>
      </c>
      <c r="P227" s="37"/>
      <c r="Q227" s="37"/>
      <c r="R227" s="37"/>
      <c r="S227" s="37">
        <v>1200</v>
      </c>
      <c r="T227" s="37">
        <v>6800</v>
      </c>
      <c r="U227" s="79" t="s">
        <v>749</v>
      </c>
      <c r="V227" s="37" t="s">
        <v>39</v>
      </c>
      <c r="W227" s="57" t="s">
        <v>742</v>
      </c>
    </row>
    <row r="228" ht="36" spans="1:23">
      <c r="A228" s="32">
        <v>219</v>
      </c>
      <c r="B228" s="78" t="s">
        <v>750</v>
      </c>
      <c r="C228" s="39" t="s">
        <v>30</v>
      </c>
      <c r="D228" s="39" t="s">
        <v>34</v>
      </c>
      <c r="E228" s="79" t="s">
        <v>747</v>
      </c>
      <c r="F228" s="80">
        <v>44409</v>
      </c>
      <c r="G228" s="80">
        <v>44531</v>
      </c>
      <c r="H228" s="79" t="s">
        <v>36</v>
      </c>
      <c r="I228" s="79" t="s">
        <v>751</v>
      </c>
      <c r="J228" s="82">
        <v>15</v>
      </c>
      <c r="K228" s="82">
        <v>15</v>
      </c>
      <c r="L228" s="82"/>
      <c r="M228" s="37"/>
      <c r="N228" s="37"/>
      <c r="O228" s="48">
        <v>1</v>
      </c>
      <c r="P228" s="37"/>
      <c r="Q228" s="37"/>
      <c r="R228" s="37"/>
      <c r="S228" s="37">
        <v>86</v>
      </c>
      <c r="T228" s="37">
        <v>289</v>
      </c>
      <c r="U228" s="79" t="s">
        <v>752</v>
      </c>
      <c r="V228" s="37" t="s">
        <v>39</v>
      </c>
      <c r="W228" s="57" t="s">
        <v>742</v>
      </c>
    </row>
    <row r="229" ht="24" spans="1:23">
      <c r="A229" s="32">
        <v>220</v>
      </c>
      <c r="B229" s="78" t="s">
        <v>753</v>
      </c>
      <c r="C229" s="39" t="s">
        <v>30</v>
      </c>
      <c r="D229" s="39" t="s">
        <v>34</v>
      </c>
      <c r="E229" s="79" t="s">
        <v>754</v>
      </c>
      <c r="F229" s="80">
        <v>44409</v>
      </c>
      <c r="G229" s="80">
        <v>44531</v>
      </c>
      <c r="H229" s="79" t="s">
        <v>36</v>
      </c>
      <c r="I229" s="79" t="s">
        <v>755</v>
      </c>
      <c r="J229" s="82">
        <v>30</v>
      </c>
      <c r="K229" s="82">
        <v>30</v>
      </c>
      <c r="L229" s="82"/>
      <c r="M229" s="37"/>
      <c r="N229" s="37"/>
      <c r="O229" s="48">
        <v>1</v>
      </c>
      <c r="P229" s="37"/>
      <c r="Q229" s="37"/>
      <c r="R229" s="58">
        <v>1</v>
      </c>
      <c r="S229" s="37">
        <v>181</v>
      </c>
      <c r="T229" s="37">
        <v>702</v>
      </c>
      <c r="U229" s="79" t="s">
        <v>756</v>
      </c>
      <c r="V229" s="37" t="s">
        <v>39</v>
      </c>
      <c r="W229" s="57" t="s">
        <v>742</v>
      </c>
    </row>
    <row r="230" ht="36" spans="1:23">
      <c r="A230" s="32">
        <v>221</v>
      </c>
      <c r="B230" s="78" t="s">
        <v>757</v>
      </c>
      <c r="C230" s="39" t="s">
        <v>31</v>
      </c>
      <c r="D230" s="39" t="s">
        <v>34</v>
      </c>
      <c r="E230" s="79" t="s">
        <v>754</v>
      </c>
      <c r="F230" s="80">
        <v>44409</v>
      </c>
      <c r="G230" s="80">
        <v>44531</v>
      </c>
      <c r="H230" s="79" t="s">
        <v>36</v>
      </c>
      <c r="I230" s="79" t="s">
        <v>758</v>
      </c>
      <c r="J230" s="82">
        <v>6</v>
      </c>
      <c r="K230" s="82">
        <v>6</v>
      </c>
      <c r="L230" s="82"/>
      <c r="M230" s="37"/>
      <c r="N230" s="37"/>
      <c r="O230" s="48">
        <v>1</v>
      </c>
      <c r="P230" s="37"/>
      <c r="Q230" s="37"/>
      <c r="R230" s="58">
        <v>1</v>
      </c>
      <c r="S230" s="37">
        <v>45</v>
      </c>
      <c r="T230" s="37">
        <v>150</v>
      </c>
      <c r="U230" s="79" t="s">
        <v>759</v>
      </c>
      <c r="V230" s="37" t="s">
        <v>39</v>
      </c>
      <c r="W230" s="57" t="s">
        <v>742</v>
      </c>
    </row>
    <row r="231" ht="24" spans="1:23">
      <c r="A231" s="32">
        <v>222</v>
      </c>
      <c r="B231" s="78" t="s">
        <v>760</v>
      </c>
      <c r="C231" s="39" t="s">
        <v>31</v>
      </c>
      <c r="D231" s="39" t="s">
        <v>34</v>
      </c>
      <c r="E231" s="79" t="s">
        <v>754</v>
      </c>
      <c r="F231" s="80">
        <v>44409</v>
      </c>
      <c r="G231" s="80">
        <v>44531</v>
      </c>
      <c r="H231" s="79" t="s">
        <v>36</v>
      </c>
      <c r="I231" s="79" t="s">
        <v>761</v>
      </c>
      <c r="J231" s="82">
        <v>9</v>
      </c>
      <c r="K231" s="82">
        <v>9</v>
      </c>
      <c r="L231" s="82"/>
      <c r="M231" s="37"/>
      <c r="N231" s="37"/>
      <c r="O231" s="48">
        <v>1</v>
      </c>
      <c r="P231" s="37"/>
      <c r="Q231" s="37"/>
      <c r="R231" s="58">
        <v>1</v>
      </c>
      <c r="S231" s="37">
        <v>66</v>
      </c>
      <c r="T231" s="37">
        <v>237</v>
      </c>
      <c r="U231" s="79" t="s">
        <v>762</v>
      </c>
      <c r="V231" s="37" t="s">
        <v>39</v>
      </c>
      <c r="W231" s="57" t="s">
        <v>742</v>
      </c>
    </row>
    <row r="232" ht="24" spans="1:23">
      <c r="A232" s="32">
        <v>223</v>
      </c>
      <c r="B232" s="78" t="s">
        <v>763</v>
      </c>
      <c r="C232" s="39" t="s">
        <v>30</v>
      </c>
      <c r="D232" s="39" t="s">
        <v>34</v>
      </c>
      <c r="E232" s="79" t="s">
        <v>754</v>
      </c>
      <c r="F232" s="80">
        <v>44409</v>
      </c>
      <c r="G232" s="80">
        <v>44531</v>
      </c>
      <c r="H232" s="79" t="s">
        <v>36</v>
      </c>
      <c r="I232" s="79" t="s">
        <v>764</v>
      </c>
      <c r="J232" s="82">
        <v>15</v>
      </c>
      <c r="K232" s="82">
        <v>15</v>
      </c>
      <c r="L232" s="82"/>
      <c r="M232" s="37"/>
      <c r="N232" s="37"/>
      <c r="O232" s="48">
        <v>1</v>
      </c>
      <c r="P232" s="37"/>
      <c r="Q232" s="37"/>
      <c r="R232" s="58">
        <v>1</v>
      </c>
      <c r="S232" s="37">
        <v>9</v>
      </c>
      <c r="T232" s="37">
        <v>28</v>
      </c>
      <c r="U232" s="79" t="s">
        <v>765</v>
      </c>
      <c r="V232" s="37" t="s">
        <v>39</v>
      </c>
      <c r="W232" s="57" t="s">
        <v>742</v>
      </c>
    </row>
    <row r="233" s="4" customFormat="1" ht="24" spans="1:23">
      <c r="A233" s="32">
        <v>224</v>
      </c>
      <c r="B233" s="78" t="s">
        <v>766</v>
      </c>
      <c r="C233" s="39" t="s">
        <v>30</v>
      </c>
      <c r="D233" s="39" t="s">
        <v>34</v>
      </c>
      <c r="E233" s="79" t="s">
        <v>767</v>
      </c>
      <c r="F233" s="80">
        <v>44501</v>
      </c>
      <c r="G233" s="80">
        <v>44531</v>
      </c>
      <c r="H233" s="79" t="s">
        <v>36</v>
      </c>
      <c r="I233" s="79" t="s">
        <v>768</v>
      </c>
      <c r="J233" s="82">
        <v>50</v>
      </c>
      <c r="K233" s="82">
        <v>50</v>
      </c>
      <c r="L233" s="82"/>
      <c r="M233" s="37"/>
      <c r="N233" s="37"/>
      <c r="O233" s="48">
        <v>1</v>
      </c>
      <c r="P233" s="37">
        <v>589</v>
      </c>
      <c r="Q233" s="37">
        <v>2062</v>
      </c>
      <c r="R233" s="58"/>
      <c r="S233" s="37">
        <v>63</v>
      </c>
      <c r="T233" s="37">
        <v>241</v>
      </c>
      <c r="U233" s="79" t="s">
        <v>769</v>
      </c>
      <c r="V233" s="37" t="s">
        <v>770</v>
      </c>
      <c r="W233" s="57" t="s">
        <v>40</v>
      </c>
    </row>
    <row r="234" ht="24" spans="1:23">
      <c r="A234" s="32">
        <v>225</v>
      </c>
      <c r="B234" s="78" t="s">
        <v>771</v>
      </c>
      <c r="C234" s="39" t="s">
        <v>30</v>
      </c>
      <c r="D234" s="39" t="s">
        <v>34</v>
      </c>
      <c r="E234" s="79" t="s">
        <v>767</v>
      </c>
      <c r="F234" s="80">
        <v>44409</v>
      </c>
      <c r="G234" s="80">
        <v>44531</v>
      </c>
      <c r="H234" s="79" t="s">
        <v>36</v>
      </c>
      <c r="I234" s="79" t="s">
        <v>772</v>
      </c>
      <c r="J234" s="82">
        <v>60</v>
      </c>
      <c r="K234" s="82">
        <v>60</v>
      </c>
      <c r="L234" s="82"/>
      <c r="M234" s="37"/>
      <c r="N234" s="37"/>
      <c r="O234" s="48">
        <v>1</v>
      </c>
      <c r="P234" s="37"/>
      <c r="Q234" s="37"/>
      <c r="R234" s="37"/>
      <c r="S234" s="37">
        <v>63</v>
      </c>
      <c r="T234" s="37">
        <v>241</v>
      </c>
      <c r="U234" s="79" t="s">
        <v>773</v>
      </c>
      <c r="V234" s="37" t="s">
        <v>39</v>
      </c>
      <c r="W234" s="57" t="s">
        <v>742</v>
      </c>
    </row>
    <row r="235" ht="24" spans="1:23">
      <c r="A235" s="32">
        <v>226</v>
      </c>
      <c r="B235" s="78" t="s">
        <v>774</v>
      </c>
      <c r="C235" s="39" t="s">
        <v>30</v>
      </c>
      <c r="D235" s="39" t="s">
        <v>34</v>
      </c>
      <c r="E235" s="79" t="s">
        <v>767</v>
      </c>
      <c r="F235" s="80">
        <v>44409</v>
      </c>
      <c r="G235" s="80">
        <v>44743</v>
      </c>
      <c r="H235" s="79" t="s">
        <v>36</v>
      </c>
      <c r="I235" s="79" t="s">
        <v>775</v>
      </c>
      <c r="J235" s="82">
        <v>20</v>
      </c>
      <c r="K235" s="82">
        <v>15</v>
      </c>
      <c r="L235" s="82"/>
      <c r="M235" s="37"/>
      <c r="N235" s="37">
        <v>5</v>
      </c>
      <c r="O235" s="48">
        <v>1</v>
      </c>
      <c r="P235" s="37">
        <v>589</v>
      </c>
      <c r="Q235" s="37">
        <v>2062</v>
      </c>
      <c r="R235" s="37"/>
      <c r="S235" s="37">
        <v>63</v>
      </c>
      <c r="T235" s="37">
        <v>241</v>
      </c>
      <c r="U235" s="79" t="s">
        <v>776</v>
      </c>
      <c r="V235" s="33" t="s">
        <v>777</v>
      </c>
      <c r="W235" s="57" t="s">
        <v>742</v>
      </c>
    </row>
    <row r="236" ht="36" spans="1:23">
      <c r="A236" s="32">
        <v>227</v>
      </c>
      <c r="B236" s="78" t="s">
        <v>778</v>
      </c>
      <c r="C236" s="39" t="s">
        <v>31</v>
      </c>
      <c r="D236" s="39" t="s">
        <v>34</v>
      </c>
      <c r="E236" s="79" t="s">
        <v>767</v>
      </c>
      <c r="F236" s="80">
        <v>44409</v>
      </c>
      <c r="G236" s="80">
        <v>44743</v>
      </c>
      <c r="H236" s="79" t="s">
        <v>36</v>
      </c>
      <c r="I236" s="79" t="s">
        <v>779</v>
      </c>
      <c r="J236" s="82">
        <v>230</v>
      </c>
      <c r="K236" s="82"/>
      <c r="L236" s="82">
        <v>230</v>
      </c>
      <c r="M236" s="37"/>
      <c r="N236" s="37"/>
      <c r="O236" s="48">
        <v>1</v>
      </c>
      <c r="P236" s="37"/>
      <c r="Q236" s="37"/>
      <c r="R236" s="37"/>
      <c r="S236" s="37">
        <v>63</v>
      </c>
      <c r="T236" s="37">
        <v>241</v>
      </c>
      <c r="U236" s="79" t="s">
        <v>780</v>
      </c>
      <c r="V236" s="37" t="s">
        <v>39</v>
      </c>
      <c r="W236" s="57" t="s">
        <v>742</v>
      </c>
    </row>
    <row r="237" ht="36" spans="1:23">
      <c r="A237" s="32">
        <v>228</v>
      </c>
      <c r="B237" s="78" t="s">
        <v>781</v>
      </c>
      <c r="C237" s="39" t="s">
        <v>31</v>
      </c>
      <c r="D237" s="39" t="s">
        <v>34</v>
      </c>
      <c r="E237" s="79" t="s">
        <v>767</v>
      </c>
      <c r="F237" s="80">
        <v>44409</v>
      </c>
      <c r="G237" s="80">
        <v>44743</v>
      </c>
      <c r="H237" s="79" t="s">
        <v>36</v>
      </c>
      <c r="I237" s="79" t="s">
        <v>782</v>
      </c>
      <c r="J237" s="82">
        <v>30</v>
      </c>
      <c r="K237" s="82"/>
      <c r="L237" s="82">
        <v>30</v>
      </c>
      <c r="M237" s="37"/>
      <c r="N237" s="37"/>
      <c r="O237" s="48">
        <v>1</v>
      </c>
      <c r="P237" s="37"/>
      <c r="Q237" s="37"/>
      <c r="R237" s="37"/>
      <c r="S237" s="37">
        <v>14</v>
      </c>
      <c r="T237" s="37">
        <v>50</v>
      </c>
      <c r="U237" s="79" t="s">
        <v>783</v>
      </c>
      <c r="V237" s="37" t="s">
        <v>39</v>
      </c>
      <c r="W237" s="57" t="s">
        <v>742</v>
      </c>
    </row>
    <row r="238" ht="36" spans="1:23">
      <c r="A238" s="32">
        <v>229</v>
      </c>
      <c r="B238" s="78" t="s">
        <v>781</v>
      </c>
      <c r="C238" s="39" t="s">
        <v>31</v>
      </c>
      <c r="D238" s="39" t="s">
        <v>34</v>
      </c>
      <c r="E238" s="79" t="s">
        <v>767</v>
      </c>
      <c r="F238" s="80">
        <v>44409</v>
      </c>
      <c r="G238" s="80">
        <v>44896</v>
      </c>
      <c r="H238" s="79" t="s">
        <v>36</v>
      </c>
      <c r="I238" s="79" t="s">
        <v>784</v>
      </c>
      <c r="J238" s="82">
        <v>45</v>
      </c>
      <c r="K238" s="82"/>
      <c r="L238" s="82">
        <v>45</v>
      </c>
      <c r="M238" s="37"/>
      <c r="N238" s="37"/>
      <c r="O238" s="48">
        <v>1</v>
      </c>
      <c r="P238" s="37"/>
      <c r="Q238" s="37"/>
      <c r="R238" s="37"/>
      <c r="S238" s="37">
        <v>63</v>
      </c>
      <c r="T238" s="37">
        <v>241</v>
      </c>
      <c r="U238" s="79" t="s">
        <v>785</v>
      </c>
      <c r="V238" s="37" t="s">
        <v>39</v>
      </c>
      <c r="W238" s="57" t="s">
        <v>742</v>
      </c>
    </row>
    <row r="239" ht="36" spans="1:23">
      <c r="A239" s="32">
        <v>230</v>
      </c>
      <c r="B239" s="78" t="s">
        <v>786</v>
      </c>
      <c r="C239" s="39" t="s">
        <v>31</v>
      </c>
      <c r="D239" s="39" t="s">
        <v>34</v>
      </c>
      <c r="E239" s="79" t="s">
        <v>767</v>
      </c>
      <c r="F239" s="80">
        <v>44409</v>
      </c>
      <c r="G239" s="80">
        <v>44896</v>
      </c>
      <c r="H239" s="79" t="s">
        <v>36</v>
      </c>
      <c r="I239" s="79" t="s">
        <v>787</v>
      </c>
      <c r="J239" s="82">
        <v>40</v>
      </c>
      <c r="K239" s="82"/>
      <c r="L239" s="82">
        <v>40</v>
      </c>
      <c r="M239" s="37"/>
      <c r="N239" s="37"/>
      <c r="O239" s="48">
        <v>1</v>
      </c>
      <c r="P239" s="37"/>
      <c r="Q239" s="37"/>
      <c r="R239" s="37"/>
      <c r="S239" s="37">
        <v>63</v>
      </c>
      <c r="T239" s="37">
        <v>241</v>
      </c>
      <c r="U239" s="79" t="s">
        <v>788</v>
      </c>
      <c r="V239" s="37" t="s">
        <v>39</v>
      </c>
      <c r="W239" s="57" t="s">
        <v>742</v>
      </c>
    </row>
    <row r="240" ht="36" spans="1:23">
      <c r="A240" s="32">
        <v>231</v>
      </c>
      <c r="B240" s="78" t="s">
        <v>789</v>
      </c>
      <c r="C240" s="39" t="s">
        <v>31</v>
      </c>
      <c r="D240" s="39" t="s">
        <v>34</v>
      </c>
      <c r="E240" s="79" t="s">
        <v>767</v>
      </c>
      <c r="F240" s="80">
        <v>44409</v>
      </c>
      <c r="G240" s="80">
        <v>44896</v>
      </c>
      <c r="H240" s="79" t="s">
        <v>36</v>
      </c>
      <c r="I240" s="79" t="s">
        <v>790</v>
      </c>
      <c r="J240" s="82">
        <v>20</v>
      </c>
      <c r="K240" s="82"/>
      <c r="L240" s="82">
        <v>20</v>
      </c>
      <c r="M240" s="37"/>
      <c r="N240" s="37"/>
      <c r="O240" s="48">
        <v>1</v>
      </c>
      <c r="P240" s="37"/>
      <c r="Q240" s="37"/>
      <c r="R240" s="37"/>
      <c r="S240" s="37">
        <v>63</v>
      </c>
      <c r="T240" s="37">
        <v>241</v>
      </c>
      <c r="U240" s="79" t="s">
        <v>791</v>
      </c>
      <c r="V240" s="37" t="s">
        <v>39</v>
      </c>
      <c r="W240" s="57" t="s">
        <v>742</v>
      </c>
    </row>
    <row r="241" ht="36" spans="1:23">
      <c r="A241" s="32">
        <v>232</v>
      </c>
      <c r="B241" s="78" t="s">
        <v>792</v>
      </c>
      <c r="C241" s="39" t="s">
        <v>31</v>
      </c>
      <c r="D241" s="39" t="s">
        <v>34</v>
      </c>
      <c r="E241" s="79" t="s">
        <v>767</v>
      </c>
      <c r="F241" s="80">
        <v>44409</v>
      </c>
      <c r="G241" s="80">
        <v>44805</v>
      </c>
      <c r="H241" s="79" t="s">
        <v>36</v>
      </c>
      <c r="I241" s="79" t="s">
        <v>793</v>
      </c>
      <c r="J241" s="82">
        <v>40</v>
      </c>
      <c r="K241" s="82"/>
      <c r="L241" s="82">
        <v>40</v>
      </c>
      <c r="M241" s="37"/>
      <c r="N241" s="37"/>
      <c r="O241" s="48">
        <v>1</v>
      </c>
      <c r="P241" s="37"/>
      <c r="Q241" s="37"/>
      <c r="R241" s="37"/>
      <c r="S241" s="37">
        <v>25</v>
      </c>
      <c r="T241" s="37">
        <v>90</v>
      </c>
      <c r="U241" s="79" t="s">
        <v>794</v>
      </c>
      <c r="V241" s="37" t="s">
        <v>39</v>
      </c>
      <c r="W241" s="57" t="s">
        <v>742</v>
      </c>
    </row>
    <row r="242" ht="36" spans="1:23">
      <c r="A242" s="32">
        <v>233</v>
      </c>
      <c r="B242" s="78" t="s">
        <v>792</v>
      </c>
      <c r="C242" s="39" t="s">
        <v>31</v>
      </c>
      <c r="D242" s="39" t="s">
        <v>34</v>
      </c>
      <c r="E242" s="79" t="s">
        <v>767</v>
      </c>
      <c r="F242" s="80">
        <v>44409</v>
      </c>
      <c r="G242" s="80">
        <v>44896</v>
      </c>
      <c r="H242" s="79" t="s">
        <v>36</v>
      </c>
      <c r="I242" s="79" t="s">
        <v>795</v>
      </c>
      <c r="J242" s="82">
        <v>28</v>
      </c>
      <c r="K242" s="82"/>
      <c r="L242" s="82">
        <v>28</v>
      </c>
      <c r="M242" s="37"/>
      <c r="N242" s="37"/>
      <c r="O242" s="48">
        <v>1</v>
      </c>
      <c r="P242" s="37"/>
      <c r="Q242" s="37"/>
      <c r="R242" s="37"/>
      <c r="S242" s="37">
        <v>15</v>
      </c>
      <c r="T242" s="37">
        <v>52</v>
      </c>
      <c r="U242" s="79" t="s">
        <v>796</v>
      </c>
      <c r="V242" s="37" t="s">
        <v>39</v>
      </c>
      <c r="W242" s="57" t="s">
        <v>742</v>
      </c>
    </row>
    <row r="243" ht="24" spans="1:23">
      <c r="A243" s="32">
        <v>234</v>
      </c>
      <c r="B243" s="78" t="s">
        <v>797</v>
      </c>
      <c r="C243" s="39" t="s">
        <v>31</v>
      </c>
      <c r="D243" s="39" t="s">
        <v>34</v>
      </c>
      <c r="E243" s="79" t="s">
        <v>767</v>
      </c>
      <c r="F243" s="80">
        <v>44409</v>
      </c>
      <c r="G243" s="80">
        <v>44896</v>
      </c>
      <c r="H243" s="79" t="s">
        <v>36</v>
      </c>
      <c r="I243" s="79" t="s">
        <v>798</v>
      </c>
      <c r="J243" s="82">
        <v>30</v>
      </c>
      <c r="K243" s="82"/>
      <c r="L243" s="82">
        <v>30</v>
      </c>
      <c r="M243" s="37"/>
      <c r="N243" s="37"/>
      <c r="O243" s="48">
        <v>1</v>
      </c>
      <c r="P243" s="37"/>
      <c r="Q243" s="37"/>
      <c r="R243" s="37"/>
      <c r="S243" s="37">
        <v>63</v>
      </c>
      <c r="T243" s="37">
        <v>241</v>
      </c>
      <c r="U243" s="79" t="s">
        <v>799</v>
      </c>
      <c r="V243" s="37" t="s">
        <v>39</v>
      </c>
      <c r="W243" s="57" t="s">
        <v>742</v>
      </c>
    </row>
    <row r="244" ht="36" spans="1:23">
      <c r="A244" s="32">
        <v>235</v>
      </c>
      <c r="B244" s="78" t="s">
        <v>792</v>
      </c>
      <c r="C244" s="39" t="s">
        <v>31</v>
      </c>
      <c r="D244" s="39" t="s">
        <v>34</v>
      </c>
      <c r="E244" s="79" t="s">
        <v>767</v>
      </c>
      <c r="F244" s="80">
        <v>44409</v>
      </c>
      <c r="G244" s="80">
        <v>44896</v>
      </c>
      <c r="H244" s="79" t="s">
        <v>36</v>
      </c>
      <c r="I244" s="79" t="s">
        <v>800</v>
      </c>
      <c r="J244" s="82">
        <v>20</v>
      </c>
      <c r="K244" s="82"/>
      <c r="L244" s="82">
        <v>20</v>
      </c>
      <c r="M244" s="37"/>
      <c r="N244" s="37"/>
      <c r="O244" s="48">
        <v>1</v>
      </c>
      <c r="P244" s="37"/>
      <c r="Q244" s="37"/>
      <c r="R244" s="37"/>
      <c r="S244" s="37">
        <v>32</v>
      </c>
      <c r="T244" s="37">
        <v>112</v>
      </c>
      <c r="U244" s="79" t="s">
        <v>801</v>
      </c>
      <c r="V244" s="37" t="s">
        <v>39</v>
      </c>
      <c r="W244" s="57" t="s">
        <v>742</v>
      </c>
    </row>
    <row r="245" ht="36" spans="1:23">
      <c r="A245" s="32">
        <v>236</v>
      </c>
      <c r="B245" s="78" t="s">
        <v>792</v>
      </c>
      <c r="C245" s="39" t="s">
        <v>31</v>
      </c>
      <c r="D245" s="39" t="s">
        <v>34</v>
      </c>
      <c r="E245" s="79" t="s">
        <v>767</v>
      </c>
      <c r="F245" s="80">
        <v>44409</v>
      </c>
      <c r="G245" s="80">
        <v>44896</v>
      </c>
      <c r="H245" s="79" t="s">
        <v>36</v>
      </c>
      <c r="I245" s="79" t="s">
        <v>802</v>
      </c>
      <c r="J245" s="82">
        <v>42</v>
      </c>
      <c r="K245" s="82"/>
      <c r="L245" s="82">
        <v>42</v>
      </c>
      <c r="M245" s="37"/>
      <c r="N245" s="37"/>
      <c r="O245" s="48">
        <v>1</v>
      </c>
      <c r="P245" s="37"/>
      <c r="Q245" s="37"/>
      <c r="R245" s="37"/>
      <c r="S245" s="37">
        <v>14</v>
      </c>
      <c r="T245" s="37">
        <v>80</v>
      </c>
      <c r="U245" s="79" t="s">
        <v>803</v>
      </c>
      <c r="V245" s="37" t="s">
        <v>39</v>
      </c>
      <c r="W245" s="57" t="s">
        <v>742</v>
      </c>
    </row>
    <row r="246" ht="36" spans="1:23">
      <c r="A246" s="32">
        <v>237</v>
      </c>
      <c r="B246" s="78" t="s">
        <v>789</v>
      </c>
      <c r="C246" s="39" t="s">
        <v>31</v>
      </c>
      <c r="D246" s="39" t="s">
        <v>34</v>
      </c>
      <c r="E246" s="79" t="s">
        <v>767</v>
      </c>
      <c r="F246" s="80">
        <v>44409</v>
      </c>
      <c r="G246" s="80">
        <v>45261</v>
      </c>
      <c r="H246" s="79" t="s">
        <v>36</v>
      </c>
      <c r="I246" s="79" t="s">
        <v>804</v>
      </c>
      <c r="J246" s="82">
        <v>5</v>
      </c>
      <c r="K246" s="82"/>
      <c r="L246" s="82">
        <v>5</v>
      </c>
      <c r="M246" s="37"/>
      <c r="N246" s="37"/>
      <c r="O246" s="48">
        <v>1</v>
      </c>
      <c r="P246" s="37"/>
      <c r="Q246" s="37"/>
      <c r="R246" s="37"/>
      <c r="S246" s="37">
        <v>63</v>
      </c>
      <c r="T246" s="37">
        <v>241</v>
      </c>
      <c r="U246" s="79" t="s">
        <v>805</v>
      </c>
      <c r="V246" s="37" t="s">
        <v>39</v>
      </c>
      <c r="W246" s="57" t="s">
        <v>742</v>
      </c>
    </row>
    <row r="247" ht="36" spans="1:23">
      <c r="A247" s="32">
        <v>238</v>
      </c>
      <c r="B247" s="78" t="s">
        <v>792</v>
      </c>
      <c r="C247" s="39" t="s">
        <v>31</v>
      </c>
      <c r="D247" s="39" t="s">
        <v>34</v>
      </c>
      <c r="E247" s="79" t="s">
        <v>767</v>
      </c>
      <c r="F247" s="80">
        <v>44409</v>
      </c>
      <c r="G247" s="80">
        <v>45261</v>
      </c>
      <c r="H247" s="79" t="s">
        <v>36</v>
      </c>
      <c r="I247" s="79" t="s">
        <v>806</v>
      </c>
      <c r="J247" s="82">
        <v>40</v>
      </c>
      <c r="K247" s="82"/>
      <c r="L247" s="82">
        <v>40</v>
      </c>
      <c r="M247" s="37"/>
      <c r="N247" s="37"/>
      <c r="O247" s="48">
        <v>1</v>
      </c>
      <c r="P247" s="37"/>
      <c r="Q247" s="37"/>
      <c r="R247" s="37"/>
      <c r="S247" s="37">
        <v>30</v>
      </c>
      <c r="T247" s="37">
        <v>140</v>
      </c>
      <c r="U247" s="79" t="s">
        <v>807</v>
      </c>
      <c r="V247" s="37" t="s">
        <v>39</v>
      </c>
      <c r="W247" s="57" t="s">
        <v>742</v>
      </c>
    </row>
    <row r="248" ht="36" spans="1:23">
      <c r="A248" s="32">
        <v>239</v>
      </c>
      <c r="B248" s="78" t="s">
        <v>808</v>
      </c>
      <c r="C248" s="39" t="s">
        <v>30</v>
      </c>
      <c r="D248" s="39" t="s">
        <v>34</v>
      </c>
      <c r="E248" s="79" t="s">
        <v>636</v>
      </c>
      <c r="F248" s="80">
        <v>44501</v>
      </c>
      <c r="G248" s="80">
        <v>44531</v>
      </c>
      <c r="H248" s="79" t="s">
        <v>36</v>
      </c>
      <c r="I248" s="79" t="s">
        <v>809</v>
      </c>
      <c r="J248" s="82">
        <v>47</v>
      </c>
      <c r="K248" s="82">
        <v>47</v>
      </c>
      <c r="L248" s="82"/>
      <c r="M248" s="37"/>
      <c r="N248" s="37"/>
      <c r="O248" s="48">
        <v>1</v>
      </c>
      <c r="P248" s="37"/>
      <c r="Q248" s="37"/>
      <c r="R248" s="37"/>
      <c r="S248" s="37">
        <v>42</v>
      </c>
      <c r="T248" s="37">
        <v>137</v>
      </c>
      <c r="U248" s="79" t="s">
        <v>810</v>
      </c>
      <c r="V248" s="37" t="s">
        <v>39</v>
      </c>
      <c r="W248" s="57" t="s">
        <v>742</v>
      </c>
    </row>
    <row r="249" ht="24" spans="1:23">
      <c r="A249" s="32">
        <v>240</v>
      </c>
      <c r="B249" s="78" t="s">
        <v>811</v>
      </c>
      <c r="C249" s="39" t="s">
        <v>31</v>
      </c>
      <c r="D249" s="39" t="s">
        <v>34</v>
      </c>
      <c r="E249" s="79" t="s">
        <v>636</v>
      </c>
      <c r="F249" s="80">
        <v>44501</v>
      </c>
      <c r="G249" s="80">
        <v>44531</v>
      </c>
      <c r="H249" s="79" t="s">
        <v>36</v>
      </c>
      <c r="I249" s="79" t="s">
        <v>812</v>
      </c>
      <c r="J249" s="82">
        <v>11</v>
      </c>
      <c r="K249" s="82">
        <v>11</v>
      </c>
      <c r="L249" s="82"/>
      <c r="M249" s="37"/>
      <c r="N249" s="37"/>
      <c r="O249" s="48">
        <v>1</v>
      </c>
      <c r="P249" s="37"/>
      <c r="Q249" s="37"/>
      <c r="R249" s="37"/>
      <c r="S249" s="37">
        <v>42</v>
      </c>
      <c r="T249" s="37">
        <v>137</v>
      </c>
      <c r="U249" s="79" t="s">
        <v>813</v>
      </c>
      <c r="V249" s="37" t="s">
        <v>39</v>
      </c>
      <c r="W249" s="57" t="s">
        <v>742</v>
      </c>
    </row>
    <row r="250" ht="36" spans="1:23">
      <c r="A250" s="32">
        <v>241</v>
      </c>
      <c r="B250" s="78" t="s">
        <v>814</v>
      </c>
      <c r="C250" s="39" t="s">
        <v>30</v>
      </c>
      <c r="D250" s="39" t="s">
        <v>34</v>
      </c>
      <c r="E250" s="33" t="s">
        <v>636</v>
      </c>
      <c r="F250" s="80">
        <v>44501</v>
      </c>
      <c r="G250" s="80">
        <v>44531</v>
      </c>
      <c r="H250" s="79" t="s">
        <v>36</v>
      </c>
      <c r="I250" s="79" t="s">
        <v>815</v>
      </c>
      <c r="J250" s="82">
        <v>2</v>
      </c>
      <c r="K250" s="82">
        <v>2</v>
      </c>
      <c r="L250" s="82"/>
      <c r="M250" s="37"/>
      <c r="N250" s="37"/>
      <c r="O250" s="48">
        <v>1</v>
      </c>
      <c r="P250" s="37"/>
      <c r="Q250" s="37"/>
      <c r="R250" s="37"/>
      <c r="S250" s="33">
        <v>42</v>
      </c>
      <c r="T250" s="33">
        <v>137</v>
      </c>
      <c r="U250" s="79" t="s">
        <v>816</v>
      </c>
      <c r="V250" s="37" t="s">
        <v>39</v>
      </c>
      <c r="W250" s="57" t="s">
        <v>742</v>
      </c>
    </row>
    <row r="251" ht="24" spans="1:23">
      <c r="A251" s="32">
        <v>242</v>
      </c>
      <c r="B251" s="78" t="s">
        <v>817</v>
      </c>
      <c r="C251" s="39" t="s">
        <v>31</v>
      </c>
      <c r="D251" s="39" t="s">
        <v>87</v>
      </c>
      <c r="E251" s="33" t="s">
        <v>636</v>
      </c>
      <c r="F251" s="80">
        <v>44409</v>
      </c>
      <c r="G251" s="80">
        <v>44531</v>
      </c>
      <c r="H251" s="79" t="s">
        <v>36</v>
      </c>
      <c r="I251" s="79" t="s">
        <v>818</v>
      </c>
      <c r="J251" s="82">
        <v>8</v>
      </c>
      <c r="K251" s="82">
        <v>8</v>
      </c>
      <c r="L251" s="82"/>
      <c r="M251" s="37"/>
      <c r="N251" s="37"/>
      <c r="O251" s="48">
        <v>1</v>
      </c>
      <c r="P251" s="37"/>
      <c r="Q251" s="37"/>
      <c r="R251" s="37"/>
      <c r="S251" s="33">
        <v>42</v>
      </c>
      <c r="T251" s="33">
        <v>137</v>
      </c>
      <c r="U251" s="79" t="s">
        <v>819</v>
      </c>
      <c r="V251" s="37" t="s">
        <v>39</v>
      </c>
      <c r="W251" s="57" t="s">
        <v>742</v>
      </c>
    </row>
    <row r="252" ht="36" spans="1:23">
      <c r="A252" s="32">
        <v>243</v>
      </c>
      <c r="B252" s="78" t="s">
        <v>820</v>
      </c>
      <c r="C252" s="39" t="s">
        <v>30</v>
      </c>
      <c r="D252" s="39" t="s">
        <v>34</v>
      </c>
      <c r="E252" s="79" t="s">
        <v>821</v>
      </c>
      <c r="F252" s="80">
        <v>44501</v>
      </c>
      <c r="G252" s="80">
        <v>44531</v>
      </c>
      <c r="H252" s="79" t="s">
        <v>36</v>
      </c>
      <c r="I252" s="79" t="s">
        <v>822</v>
      </c>
      <c r="J252" s="82">
        <v>30</v>
      </c>
      <c r="K252" s="82">
        <v>30</v>
      </c>
      <c r="L252" s="82"/>
      <c r="M252" s="37"/>
      <c r="N252" s="37"/>
      <c r="O252" s="48">
        <v>1</v>
      </c>
      <c r="P252" s="37">
        <v>238</v>
      </c>
      <c r="Q252" s="37">
        <v>732</v>
      </c>
      <c r="R252" s="84">
        <v>1</v>
      </c>
      <c r="S252" s="37">
        <v>38</v>
      </c>
      <c r="T252" s="37">
        <v>132</v>
      </c>
      <c r="U252" s="79" t="s">
        <v>823</v>
      </c>
      <c r="V252" s="33" t="s">
        <v>824</v>
      </c>
      <c r="W252" s="57" t="s">
        <v>40</v>
      </c>
    </row>
    <row r="253" s="4" customFormat="1" ht="24" spans="1:23">
      <c r="A253" s="32">
        <v>244</v>
      </c>
      <c r="B253" s="78" t="s">
        <v>825</v>
      </c>
      <c r="C253" s="39" t="s">
        <v>30</v>
      </c>
      <c r="D253" s="39" t="s">
        <v>34</v>
      </c>
      <c r="E253" s="33" t="s">
        <v>821</v>
      </c>
      <c r="F253" s="80">
        <v>44501</v>
      </c>
      <c r="G253" s="80">
        <v>44531</v>
      </c>
      <c r="H253" s="79" t="s">
        <v>36</v>
      </c>
      <c r="I253" s="79" t="s">
        <v>826</v>
      </c>
      <c r="J253" s="82">
        <v>20</v>
      </c>
      <c r="K253" s="82">
        <v>20</v>
      </c>
      <c r="L253" s="82"/>
      <c r="M253" s="37"/>
      <c r="N253" s="37"/>
      <c r="O253" s="48">
        <v>1</v>
      </c>
      <c r="P253" s="37">
        <v>238</v>
      </c>
      <c r="Q253" s="37">
        <v>732</v>
      </c>
      <c r="R253" s="84">
        <v>1</v>
      </c>
      <c r="S253" s="37">
        <v>38</v>
      </c>
      <c r="T253" s="37">
        <v>132</v>
      </c>
      <c r="U253" s="79" t="s">
        <v>827</v>
      </c>
      <c r="V253" s="33" t="s">
        <v>824</v>
      </c>
      <c r="W253" s="57" t="s">
        <v>40</v>
      </c>
    </row>
    <row r="254" s="4" customFormat="1" ht="24" spans="1:23">
      <c r="A254" s="32">
        <v>245</v>
      </c>
      <c r="B254" s="78" t="s">
        <v>828</v>
      </c>
      <c r="C254" s="39" t="s">
        <v>31</v>
      </c>
      <c r="D254" s="39" t="s">
        <v>34</v>
      </c>
      <c r="E254" s="33" t="s">
        <v>821</v>
      </c>
      <c r="F254" s="80">
        <v>44501</v>
      </c>
      <c r="G254" s="80">
        <v>44531</v>
      </c>
      <c r="H254" s="79" t="s">
        <v>36</v>
      </c>
      <c r="I254" s="79" t="s">
        <v>829</v>
      </c>
      <c r="J254" s="82">
        <v>10</v>
      </c>
      <c r="K254" s="82">
        <v>10</v>
      </c>
      <c r="L254" s="82"/>
      <c r="M254" s="37"/>
      <c r="N254" s="37"/>
      <c r="O254" s="48">
        <v>1</v>
      </c>
      <c r="P254" s="37">
        <v>238</v>
      </c>
      <c r="Q254" s="37">
        <v>732</v>
      </c>
      <c r="R254" s="84">
        <v>1</v>
      </c>
      <c r="S254" s="37">
        <v>38</v>
      </c>
      <c r="T254" s="37">
        <v>132</v>
      </c>
      <c r="U254" s="79" t="s">
        <v>830</v>
      </c>
      <c r="V254" s="33" t="s">
        <v>39</v>
      </c>
      <c r="W254" s="57" t="s">
        <v>40</v>
      </c>
    </row>
    <row r="255" ht="36" spans="1:23">
      <c r="A255" s="32">
        <v>246</v>
      </c>
      <c r="B255" s="78" t="s">
        <v>820</v>
      </c>
      <c r="C255" s="39" t="s">
        <v>30</v>
      </c>
      <c r="D255" s="39" t="s">
        <v>34</v>
      </c>
      <c r="E255" s="79" t="s">
        <v>821</v>
      </c>
      <c r="F255" s="80">
        <v>44409</v>
      </c>
      <c r="G255" s="80">
        <v>44531</v>
      </c>
      <c r="H255" s="79" t="s">
        <v>36</v>
      </c>
      <c r="I255" s="79" t="s">
        <v>831</v>
      </c>
      <c r="J255" s="82">
        <v>60</v>
      </c>
      <c r="K255" s="82">
        <v>60</v>
      </c>
      <c r="L255" s="82"/>
      <c r="M255" s="37"/>
      <c r="N255" s="37"/>
      <c r="O255" s="48">
        <v>1</v>
      </c>
      <c r="P255" s="37">
        <v>238</v>
      </c>
      <c r="Q255" s="37">
        <v>732</v>
      </c>
      <c r="R255" s="58">
        <v>1</v>
      </c>
      <c r="S255" s="37">
        <v>38</v>
      </c>
      <c r="T255" s="37">
        <v>132</v>
      </c>
      <c r="U255" s="79" t="s">
        <v>823</v>
      </c>
      <c r="V255" s="37" t="s">
        <v>39</v>
      </c>
      <c r="W255" s="57" t="s">
        <v>742</v>
      </c>
    </row>
    <row r="256" ht="36" spans="1:23">
      <c r="A256" s="32">
        <v>247</v>
      </c>
      <c r="B256" s="39" t="s">
        <v>832</v>
      </c>
      <c r="C256" s="39" t="s">
        <v>30</v>
      </c>
      <c r="D256" s="39" t="s">
        <v>34</v>
      </c>
      <c r="E256" s="39" t="s">
        <v>359</v>
      </c>
      <c r="F256" s="80">
        <v>44409</v>
      </c>
      <c r="G256" s="80">
        <v>44531</v>
      </c>
      <c r="H256" s="79" t="s">
        <v>36</v>
      </c>
      <c r="I256" s="33" t="s">
        <v>833</v>
      </c>
      <c r="J256" s="39">
        <v>55</v>
      </c>
      <c r="K256" s="39">
        <v>55</v>
      </c>
      <c r="L256" s="39"/>
      <c r="M256" s="39"/>
      <c r="N256" s="39"/>
      <c r="O256" s="48">
        <v>1</v>
      </c>
      <c r="P256" s="39">
        <v>372</v>
      </c>
      <c r="Q256" s="39">
        <v>1386</v>
      </c>
      <c r="R256" s="39"/>
      <c r="S256" s="33">
        <v>134</v>
      </c>
      <c r="T256" s="33">
        <v>556</v>
      </c>
      <c r="U256" s="33" t="s">
        <v>834</v>
      </c>
      <c r="V256" s="37" t="s">
        <v>39</v>
      </c>
      <c r="W256" s="57" t="s">
        <v>742</v>
      </c>
    </row>
    <row r="257" ht="24" spans="1:23">
      <c r="A257" s="32">
        <v>248</v>
      </c>
      <c r="B257" s="39" t="s">
        <v>358</v>
      </c>
      <c r="C257" s="39" t="s">
        <v>31</v>
      </c>
      <c r="D257" s="39" t="s">
        <v>34</v>
      </c>
      <c r="E257" s="39" t="s">
        <v>359</v>
      </c>
      <c r="F257" s="80">
        <v>44409</v>
      </c>
      <c r="G257" s="80">
        <v>44531</v>
      </c>
      <c r="H257" s="79" t="s">
        <v>36</v>
      </c>
      <c r="I257" s="39" t="s">
        <v>835</v>
      </c>
      <c r="J257" s="39">
        <v>5</v>
      </c>
      <c r="K257" s="39">
        <v>5</v>
      </c>
      <c r="L257" s="39"/>
      <c r="M257" s="39"/>
      <c r="N257" s="39"/>
      <c r="O257" s="48">
        <v>1</v>
      </c>
      <c r="P257" s="39">
        <v>372</v>
      </c>
      <c r="Q257" s="39">
        <v>1386</v>
      </c>
      <c r="R257" s="39"/>
      <c r="S257" s="39">
        <v>224</v>
      </c>
      <c r="T257" s="39">
        <v>872</v>
      </c>
      <c r="U257" s="79" t="s">
        <v>836</v>
      </c>
      <c r="V257" s="37" t="s">
        <v>39</v>
      </c>
      <c r="W257" s="57" t="s">
        <v>742</v>
      </c>
    </row>
    <row r="258" ht="48" spans="1:23">
      <c r="A258" s="32">
        <v>249</v>
      </c>
      <c r="B258" s="39" t="s">
        <v>837</v>
      </c>
      <c r="C258" s="39" t="s">
        <v>31</v>
      </c>
      <c r="D258" s="39" t="s">
        <v>34</v>
      </c>
      <c r="E258" s="33" t="s">
        <v>838</v>
      </c>
      <c r="F258" s="80">
        <v>44409</v>
      </c>
      <c r="G258" s="80">
        <v>44531</v>
      </c>
      <c r="H258" s="79" t="s">
        <v>36</v>
      </c>
      <c r="I258" s="57" t="s">
        <v>839</v>
      </c>
      <c r="J258" s="31">
        <v>14</v>
      </c>
      <c r="K258" s="31"/>
      <c r="L258" s="31">
        <v>14</v>
      </c>
      <c r="M258" s="31"/>
      <c r="N258" s="31"/>
      <c r="O258" s="48">
        <v>1</v>
      </c>
      <c r="P258" s="31"/>
      <c r="Q258" s="31"/>
      <c r="R258" s="58">
        <v>1</v>
      </c>
      <c r="S258" s="39">
        <v>9</v>
      </c>
      <c r="T258" s="39">
        <v>34</v>
      </c>
      <c r="U258" s="33" t="s">
        <v>840</v>
      </c>
      <c r="V258" s="37" t="s">
        <v>39</v>
      </c>
      <c r="W258" s="57" t="s">
        <v>742</v>
      </c>
    </row>
    <row r="259" ht="48" spans="1:23">
      <c r="A259" s="32">
        <v>250</v>
      </c>
      <c r="B259" s="39" t="s">
        <v>841</v>
      </c>
      <c r="C259" s="33" t="s">
        <v>30</v>
      </c>
      <c r="D259" s="33" t="s">
        <v>34</v>
      </c>
      <c r="E259" s="33" t="s">
        <v>842</v>
      </c>
      <c r="F259" s="34">
        <v>44501</v>
      </c>
      <c r="G259" s="80">
        <v>44531</v>
      </c>
      <c r="H259" s="79" t="s">
        <v>36</v>
      </c>
      <c r="I259" s="33" t="s">
        <v>843</v>
      </c>
      <c r="J259" s="31">
        <v>40</v>
      </c>
      <c r="K259" s="31">
        <v>25</v>
      </c>
      <c r="L259" s="31"/>
      <c r="M259" s="31">
        <v>15</v>
      </c>
      <c r="N259" s="31"/>
      <c r="O259" s="48">
        <v>1</v>
      </c>
      <c r="P259" s="39">
        <v>335</v>
      </c>
      <c r="Q259" s="39">
        <v>1091</v>
      </c>
      <c r="R259" s="58">
        <v>1</v>
      </c>
      <c r="S259" s="39">
        <v>79</v>
      </c>
      <c r="T259" s="39">
        <v>286</v>
      </c>
      <c r="U259" s="33" t="s">
        <v>844</v>
      </c>
      <c r="V259" s="33" t="s">
        <v>845</v>
      </c>
      <c r="W259" s="57" t="s">
        <v>742</v>
      </c>
    </row>
    <row r="260" ht="60" spans="1:23">
      <c r="A260" s="32">
        <v>251</v>
      </c>
      <c r="B260" s="39" t="s">
        <v>846</v>
      </c>
      <c r="C260" s="33" t="s">
        <v>30</v>
      </c>
      <c r="D260" s="33" t="s">
        <v>34</v>
      </c>
      <c r="E260" s="33" t="s">
        <v>842</v>
      </c>
      <c r="F260" s="34">
        <v>44501</v>
      </c>
      <c r="G260" s="80">
        <v>44531</v>
      </c>
      <c r="H260" s="79" t="s">
        <v>36</v>
      </c>
      <c r="I260" s="33" t="s">
        <v>847</v>
      </c>
      <c r="J260" s="31">
        <v>32</v>
      </c>
      <c r="K260" s="31">
        <v>32</v>
      </c>
      <c r="L260" s="31"/>
      <c r="M260" s="31"/>
      <c r="N260" s="31"/>
      <c r="O260" s="48">
        <v>1</v>
      </c>
      <c r="P260" s="39">
        <v>335</v>
      </c>
      <c r="Q260" s="39">
        <v>1091</v>
      </c>
      <c r="R260" s="58">
        <v>1</v>
      </c>
      <c r="S260" s="39">
        <v>79</v>
      </c>
      <c r="T260" s="39">
        <v>286</v>
      </c>
      <c r="U260" s="33" t="s">
        <v>848</v>
      </c>
      <c r="V260" s="33" t="s">
        <v>845</v>
      </c>
      <c r="W260" s="57" t="s">
        <v>742</v>
      </c>
    </row>
    <row r="261" ht="24" spans="1:23">
      <c r="A261" s="32">
        <v>252</v>
      </c>
      <c r="B261" s="39" t="s">
        <v>849</v>
      </c>
      <c r="C261" s="33" t="s">
        <v>30</v>
      </c>
      <c r="D261" s="33" t="s">
        <v>34</v>
      </c>
      <c r="E261" s="33" t="s">
        <v>842</v>
      </c>
      <c r="F261" s="34">
        <v>44501</v>
      </c>
      <c r="G261" s="80">
        <v>44531</v>
      </c>
      <c r="H261" s="79" t="s">
        <v>36</v>
      </c>
      <c r="I261" s="33" t="s">
        <v>850</v>
      </c>
      <c r="J261" s="31">
        <v>10</v>
      </c>
      <c r="K261" s="31">
        <v>10</v>
      </c>
      <c r="L261" s="31"/>
      <c r="M261" s="31"/>
      <c r="N261" s="31"/>
      <c r="O261" s="48">
        <v>1</v>
      </c>
      <c r="P261" s="39">
        <v>335</v>
      </c>
      <c r="Q261" s="39">
        <v>1091</v>
      </c>
      <c r="R261" s="58">
        <v>1</v>
      </c>
      <c r="S261" s="39">
        <v>79</v>
      </c>
      <c r="T261" s="39">
        <v>286</v>
      </c>
      <c r="U261" s="33" t="s">
        <v>851</v>
      </c>
      <c r="V261" s="37" t="s">
        <v>39</v>
      </c>
      <c r="W261" s="57" t="s">
        <v>742</v>
      </c>
    </row>
    <row r="262" ht="36" spans="1:23">
      <c r="A262" s="32">
        <v>253</v>
      </c>
      <c r="B262" s="39" t="s">
        <v>852</v>
      </c>
      <c r="C262" s="33" t="s">
        <v>30</v>
      </c>
      <c r="D262" s="33" t="s">
        <v>34</v>
      </c>
      <c r="E262" s="33" t="s">
        <v>842</v>
      </c>
      <c r="F262" s="34">
        <v>44501</v>
      </c>
      <c r="G262" s="80">
        <v>44531</v>
      </c>
      <c r="H262" s="79" t="s">
        <v>36</v>
      </c>
      <c r="I262" s="33" t="s">
        <v>853</v>
      </c>
      <c r="J262" s="31">
        <v>7</v>
      </c>
      <c r="K262" s="31">
        <v>7</v>
      </c>
      <c r="L262" s="31"/>
      <c r="M262" s="31"/>
      <c r="N262" s="31"/>
      <c r="O262" s="48">
        <v>1</v>
      </c>
      <c r="P262" s="39">
        <v>335</v>
      </c>
      <c r="Q262" s="39">
        <v>1091</v>
      </c>
      <c r="R262" s="58">
        <v>1</v>
      </c>
      <c r="S262" s="39">
        <v>79</v>
      </c>
      <c r="T262" s="39">
        <v>286</v>
      </c>
      <c r="U262" s="33" t="s">
        <v>854</v>
      </c>
      <c r="V262" s="37" t="s">
        <v>39</v>
      </c>
      <c r="W262" s="57" t="s">
        <v>742</v>
      </c>
    </row>
    <row r="263" ht="48" spans="1:23">
      <c r="A263" s="32">
        <v>254</v>
      </c>
      <c r="B263" s="39" t="s">
        <v>855</v>
      </c>
      <c r="C263" s="33" t="s">
        <v>31</v>
      </c>
      <c r="D263" s="33" t="s">
        <v>34</v>
      </c>
      <c r="E263" s="33" t="s">
        <v>842</v>
      </c>
      <c r="F263" s="34">
        <v>44440</v>
      </c>
      <c r="G263" s="80">
        <v>44531</v>
      </c>
      <c r="H263" s="79" t="s">
        <v>36</v>
      </c>
      <c r="I263" s="33" t="s">
        <v>856</v>
      </c>
      <c r="J263" s="31">
        <v>16</v>
      </c>
      <c r="K263" s="31">
        <v>16</v>
      </c>
      <c r="L263" s="31"/>
      <c r="M263" s="31"/>
      <c r="N263" s="31"/>
      <c r="O263" s="48">
        <v>1</v>
      </c>
      <c r="P263" s="39">
        <v>335</v>
      </c>
      <c r="Q263" s="39">
        <v>1091</v>
      </c>
      <c r="R263" s="58">
        <v>1</v>
      </c>
      <c r="S263" s="39">
        <v>79</v>
      </c>
      <c r="T263" s="39">
        <v>286</v>
      </c>
      <c r="U263" s="33" t="s">
        <v>857</v>
      </c>
      <c r="V263" s="37" t="s">
        <v>39</v>
      </c>
      <c r="W263" s="57" t="s">
        <v>742</v>
      </c>
    </row>
    <row r="264" ht="36" spans="1:23">
      <c r="A264" s="32">
        <v>255</v>
      </c>
      <c r="B264" s="39" t="s">
        <v>858</v>
      </c>
      <c r="C264" s="33" t="s">
        <v>31</v>
      </c>
      <c r="D264" s="33" t="s">
        <v>34</v>
      </c>
      <c r="E264" s="33" t="s">
        <v>842</v>
      </c>
      <c r="F264" s="34">
        <v>44501</v>
      </c>
      <c r="G264" s="80">
        <v>44531</v>
      </c>
      <c r="H264" s="79" t="s">
        <v>36</v>
      </c>
      <c r="I264" s="33" t="s">
        <v>859</v>
      </c>
      <c r="J264" s="31">
        <v>10</v>
      </c>
      <c r="K264" s="31">
        <v>10</v>
      </c>
      <c r="L264" s="31"/>
      <c r="M264" s="31"/>
      <c r="N264" s="31"/>
      <c r="O264" s="48">
        <v>1</v>
      </c>
      <c r="P264" s="39">
        <v>335</v>
      </c>
      <c r="Q264" s="39">
        <v>1091</v>
      </c>
      <c r="R264" s="58">
        <v>1</v>
      </c>
      <c r="S264" s="39">
        <v>79</v>
      </c>
      <c r="T264" s="39">
        <v>286</v>
      </c>
      <c r="U264" s="33" t="s">
        <v>860</v>
      </c>
      <c r="V264" s="37" t="s">
        <v>39</v>
      </c>
      <c r="W264" s="57" t="s">
        <v>742</v>
      </c>
    </row>
    <row r="265" ht="24" spans="1:23">
      <c r="A265" s="32">
        <v>256</v>
      </c>
      <c r="B265" s="85" t="s">
        <v>861</v>
      </c>
      <c r="C265" s="86" t="s">
        <v>31</v>
      </c>
      <c r="D265" s="57" t="s">
        <v>34</v>
      </c>
      <c r="E265" s="85" t="s">
        <v>842</v>
      </c>
      <c r="F265" s="34">
        <v>44287</v>
      </c>
      <c r="G265" s="34">
        <v>44501</v>
      </c>
      <c r="H265" s="85" t="s">
        <v>36</v>
      </c>
      <c r="I265" s="85" t="s">
        <v>862</v>
      </c>
      <c r="J265" s="91">
        <v>16</v>
      </c>
      <c r="K265" s="91">
        <v>16</v>
      </c>
      <c r="L265" s="91"/>
      <c r="M265" s="91"/>
      <c r="N265" s="91"/>
      <c r="O265" s="91">
        <v>1</v>
      </c>
      <c r="P265" s="85">
        <v>335</v>
      </c>
      <c r="Q265" s="85">
        <v>1091</v>
      </c>
      <c r="R265" s="58">
        <v>1</v>
      </c>
      <c r="S265" s="85">
        <v>79</v>
      </c>
      <c r="T265" s="85">
        <v>286</v>
      </c>
      <c r="U265" s="85" t="s">
        <v>863</v>
      </c>
      <c r="V265" s="37" t="s">
        <v>39</v>
      </c>
      <c r="W265" s="33" t="s">
        <v>864</v>
      </c>
    </row>
    <row r="266" ht="60" spans="1:23">
      <c r="A266" s="32">
        <v>257</v>
      </c>
      <c r="B266" s="39" t="s">
        <v>865</v>
      </c>
      <c r="C266" s="33" t="s">
        <v>30</v>
      </c>
      <c r="D266" s="33" t="s">
        <v>34</v>
      </c>
      <c r="E266" s="33" t="s">
        <v>842</v>
      </c>
      <c r="F266" s="34">
        <v>44440</v>
      </c>
      <c r="G266" s="80">
        <v>44743</v>
      </c>
      <c r="H266" s="79" t="s">
        <v>36</v>
      </c>
      <c r="I266" s="33" t="s">
        <v>866</v>
      </c>
      <c r="J266" s="31">
        <v>34</v>
      </c>
      <c r="K266" s="31"/>
      <c r="L266" s="31">
        <v>34</v>
      </c>
      <c r="M266" s="31"/>
      <c r="N266" s="31"/>
      <c r="O266" s="48">
        <v>1</v>
      </c>
      <c r="P266" s="39">
        <v>335</v>
      </c>
      <c r="Q266" s="39">
        <v>1091</v>
      </c>
      <c r="R266" s="58">
        <v>1</v>
      </c>
      <c r="S266" s="39">
        <v>79</v>
      </c>
      <c r="T266" s="39">
        <v>286</v>
      </c>
      <c r="U266" s="33" t="s">
        <v>867</v>
      </c>
      <c r="V266" s="37" t="s">
        <v>39</v>
      </c>
      <c r="W266" s="57" t="s">
        <v>742</v>
      </c>
    </row>
    <row r="267" ht="60" spans="1:23">
      <c r="A267" s="32">
        <v>258</v>
      </c>
      <c r="B267" s="39" t="s">
        <v>868</v>
      </c>
      <c r="C267" s="33" t="s">
        <v>30</v>
      </c>
      <c r="D267" s="33" t="s">
        <v>34</v>
      </c>
      <c r="E267" s="33" t="s">
        <v>842</v>
      </c>
      <c r="F267" s="34">
        <v>44440</v>
      </c>
      <c r="G267" s="80">
        <v>44743</v>
      </c>
      <c r="H267" s="79" t="s">
        <v>36</v>
      </c>
      <c r="I267" s="33" t="s">
        <v>869</v>
      </c>
      <c r="J267" s="31">
        <v>40</v>
      </c>
      <c r="K267" s="31"/>
      <c r="L267" s="31">
        <v>40</v>
      </c>
      <c r="M267" s="31"/>
      <c r="N267" s="31"/>
      <c r="O267" s="48">
        <v>1</v>
      </c>
      <c r="P267" s="39">
        <v>335</v>
      </c>
      <c r="Q267" s="39">
        <v>1091</v>
      </c>
      <c r="R267" s="58">
        <v>1</v>
      </c>
      <c r="S267" s="39">
        <v>79</v>
      </c>
      <c r="T267" s="39">
        <v>286</v>
      </c>
      <c r="U267" s="33" t="s">
        <v>870</v>
      </c>
      <c r="V267" s="37" t="s">
        <v>39</v>
      </c>
      <c r="W267" s="57" t="s">
        <v>742</v>
      </c>
    </row>
    <row r="268" ht="24" spans="1:23">
      <c r="A268" s="32">
        <v>259</v>
      </c>
      <c r="B268" s="39" t="s">
        <v>852</v>
      </c>
      <c r="C268" s="33" t="s">
        <v>30</v>
      </c>
      <c r="D268" s="33" t="s">
        <v>34</v>
      </c>
      <c r="E268" s="33" t="s">
        <v>842</v>
      </c>
      <c r="F268" s="34">
        <v>44440</v>
      </c>
      <c r="G268" s="80">
        <v>44805</v>
      </c>
      <c r="H268" s="79" t="s">
        <v>36</v>
      </c>
      <c r="I268" s="33" t="s">
        <v>871</v>
      </c>
      <c r="J268" s="31">
        <v>30</v>
      </c>
      <c r="K268" s="31"/>
      <c r="L268" s="31">
        <v>30</v>
      </c>
      <c r="M268" s="31"/>
      <c r="N268" s="31"/>
      <c r="O268" s="48">
        <v>1</v>
      </c>
      <c r="P268" s="39">
        <v>335</v>
      </c>
      <c r="Q268" s="39">
        <v>1091</v>
      </c>
      <c r="R268" s="58">
        <v>1</v>
      </c>
      <c r="S268" s="39">
        <v>79</v>
      </c>
      <c r="T268" s="39">
        <v>286</v>
      </c>
      <c r="U268" s="79" t="s">
        <v>823</v>
      </c>
      <c r="V268" s="37" t="s">
        <v>39</v>
      </c>
      <c r="W268" s="57" t="s">
        <v>742</v>
      </c>
    </row>
    <row r="269" ht="24" spans="1:23">
      <c r="A269" s="32">
        <v>260</v>
      </c>
      <c r="B269" s="39" t="s">
        <v>852</v>
      </c>
      <c r="C269" s="33" t="s">
        <v>30</v>
      </c>
      <c r="D269" s="33" t="s">
        <v>34</v>
      </c>
      <c r="E269" s="33" t="s">
        <v>842</v>
      </c>
      <c r="F269" s="34">
        <v>44440</v>
      </c>
      <c r="G269" s="80">
        <v>44805</v>
      </c>
      <c r="H269" s="79" t="s">
        <v>36</v>
      </c>
      <c r="I269" s="33" t="s">
        <v>872</v>
      </c>
      <c r="J269" s="31">
        <v>30</v>
      </c>
      <c r="K269" s="31"/>
      <c r="L269" s="31">
        <v>30</v>
      </c>
      <c r="M269" s="31"/>
      <c r="N269" s="31"/>
      <c r="O269" s="48">
        <v>1</v>
      </c>
      <c r="P269" s="39">
        <v>335</v>
      </c>
      <c r="Q269" s="39">
        <v>1091</v>
      </c>
      <c r="R269" s="58">
        <v>1</v>
      </c>
      <c r="S269" s="39">
        <v>79</v>
      </c>
      <c r="T269" s="39">
        <v>286</v>
      </c>
      <c r="U269" s="79" t="s">
        <v>823</v>
      </c>
      <c r="V269" s="37" t="s">
        <v>39</v>
      </c>
      <c r="W269" s="57" t="s">
        <v>742</v>
      </c>
    </row>
    <row r="270" ht="24" spans="1:23">
      <c r="A270" s="32">
        <v>261</v>
      </c>
      <c r="B270" s="39" t="s">
        <v>852</v>
      </c>
      <c r="C270" s="33" t="s">
        <v>30</v>
      </c>
      <c r="D270" s="33" t="s">
        <v>34</v>
      </c>
      <c r="E270" s="33" t="s">
        <v>842</v>
      </c>
      <c r="F270" s="34">
        <v>44440</v>
      </c>
      <c r="G270" s="80">
        <v>44805</v>
      </c>
      <c r="H270" s="79" t="s">
        <v>36</v>
      </c>
      <c r="I270" s="33" t="s">
        <v>873</v>
      </c>
      <c r="J270" s="31">
        <v>10</v>
      </c>
      <c r="K270" s="31"/>
      <c r="L270" s="31">
        <v>10</v>
      </c>
      <c r="M270" s="31"/>
      <c r="N270" s="31"/>
      <c r="O270" s="48">
        <v>1</v>
      </c>
      <c r="P270" s="39">
        <v>335</v>
      </c>
      <c r="Q270" s="39">
        <v>1091</v>
      </c>
      <c r="R270" s="58">
        <v>1</v>
      </c>
      <c r="S270" s="39">
        <v>79</v>
      </c>
      <c r="T270" s="39">
        <v>286</v>
      </c>
      <c r="U270" s="79" t="s">
        <v>823</v>
      </c>
      <c r="V270" s="37" t="s">
        <v>39</v>
      </c>
      <c r="W270" s="57" t="s">
        <v>742</v>
      </c>
    </row>
    <row r="271" ht="72" spans="1:23">
      <c r="A271" s="32">
        <v>262</v>
      </c>
      <c r="B271" s="39" t="s">
        <v>874</v>
      </c>
      <c r="C271" s="33" t="s">
        <v>30</v>
      </c>
      <c r="D271" s="33" t="s">
        <v>34</v>
      </c>
      <c r="E271" s="33" t="s">
        <v>842</v>
      </c>
      <c r="F271" s="34">
        <v>44440</v>
      </c>
      <c r="G271" s="80">
        <v>44835</v>
      </c>
      <c r="H271" s="79" t="s">
        <v>36</v>
      </c>
      <c r="I271" s="33" t="s">
        <v>875</v>
      </c>
      <c r="J271" s="31">
        <v>20</v>
      </c>
      <c r="K271" s="31"/>
      <c r="L271" s="31">
        <v>20</v>
      </c>
      <c r="M271" s="31"/>
      <c r="N271" s="31"/>
      <c r="O271" s="48">
        <v>1</v>
      </c>
      <c r="P271" s="39">
        <v>335</v>
      </c>
      <c r="Q271" s="39">
        <v>1091</v>
      </c>
      <c r="R271" s="58">
        <v>1</v>
      </c>
      <c r="S271" s="39">
        <v>79</v>
      </c>
      <c r="T271" s="39">
        <v>286</v>
      </c>
      <c r="U271" s="33" t="s">
        <v>876</v>
      </c>
      <c r="V271" s="37" t="s">
        <v>39</v>
      </c>
      <c r="W271" s="57" t="s">
        <v>742</v>
      </c>
    </row>
    <row r="272" ht="24" spans="1:23">
      <c r="A272" s="32">
        <v>263</v>
      </c>
      <c r="B272" s="33" t="s">
        <v>877</v>
      </c>
      <c r="C272" s="39" t="s">
        <v>31</v>
      </c>
      <c r="D272" s="33" t="s">
        <v>34</v>
      </c>
      <c r="E272" s="33" t="s">
        <v>224</v>
      </c>
      <c r="F272" s="34">
        <v>44440</v>
      </c>
      <c r="G272" s="34">
        <v>44531</v>
      </c>
      <c r="H272" s="35" t="s">
        <v>36</v>
      </c>
      <c r="I272" s="33" t="s">
        <v>878</v>
      </c>
      <c r="J272" s="48">
        <v>28</v>
      </c>
      <c r="K272" s="48">
        <v>28</v>
      </c>
      <c r="L272" s="48"/>
      <c r="M272" s="48"/>
      <c r="N272" s="48"/>
      <c r="O272" s="48">
        <v>1</v>
      </c>
      <c r="P272" s="48"/>
      <c r="Q272" s="48"/>
      <c r="R272" s="48"/>
      <c r="S272" s="33">
        <v>245</v>
      </c>
      <c r="T272" s="33">
        <v>916</v>
      </c>
      <c r="U272" s="57" t="s">
        <v>879</v>
      </c>
      <c r="V272" s="37" t="s">
        <v>39</v>
      </c>
      <c r="W272" s="57" t="s">
        <v>742</v>
      </c>
    </row>
    <row r="273" ht="52.5" spans="1:23">
      <c r="A273" s="32">
        <v>264</v>
      </c>
      <c r="B273" s="39" t="s">
        <v>880</v>
      </c>
      <c r="C273" s="33" t="s">
        <v>30</v>
      </c>
      <c r="D273" s="33" t="s">
        <v>34</v>
      </c>
      <c r="E273" s="33" t="s">
        <v>881</v>
      </c>
      <c r="F273" s="34">
        <v>44501</v>
      </c>
      <c r="G273" s="34">
        <v>44531</v>
      </c>
      <c r="H273" s="35" t="s">
        <v>36</v>
      </c>
      <c r="I273" s="92" t="s">
        <v>882</v>
      </c>
      <c r="J273" s="31">
        <v>150</v>
      </c>
      <c r="K273" s="31">
        <v>62</v>
      </c>
      <c r="L273" s="31"/>
      <c r="M273" s="31">
        <v>88</v>
      </c>
      <c r="N273" s="31"/>
      <c r="O273" s="48">
        <v>1</v>
      </c>
      <c r="P273" s="39">
        <v>1225</v>
      </c>
      <c r="Q273" s="39">
        <v>4083</v>
      </c>
      <c r="R273" s="31"/>
      <c r="S273" s="39">
        <v>203</v>
      </c>
      <c r="T273" s="39">
        <v>748</v>
      </c>
      <c r="U273" s="81" t="s">
        <v>883</v>
      </c>
      <c r="V273" s="37" t="s">
        <v>39</v>
      </c>
      <c r="W273" s="57" t="s">
        <v>742</v>
      </c>
    </row>
    <row r="274" ht="36" spans="1:23">
      <c r="A274" s="32">
        <v>265</v>
      </c>
      <c r="B274" s="39" t="s">
        <v>884</v>
      </c>
      <c r="C274" s="33" t="s">
        <v>31</v>
      </c>
      <c r="D274" s="33" t="s">
        <v>34</v>
      </c>
      <c r="E274" s="33" t="s">
        <v>881</v>
      </c>
      <c r="F274" s="34">
        <v>44501</v>
      </c>
      <c r="G274" s="80">
        <v>44531</v>
      </c>
      <c r="H274" s="35" t="s">
        <v>36</v>
      </c>
      <c r="I274" s="92" t="s">
        <v>885</v>
      </c>
      <c r="J274" s="82">
        <v>15</v>
      </c>
      <c r="K274" s="82">
        <v>15</v>
      </c>
      <c r="L274" s="31"/>
      <c r="M274" s="31"/>
      <c r="N274" s="31"/>
      <c r="O274" s="48">
        <v>1</v>
      </c>
      <c r="P274" s="39">
        <v>1225</v>
      </c>
      <c r="Q274" s="39">
        <v>4083</v>
      </c>
      <c r="R274" s="31"/>
      <c r="S274" s="39">
        <v>203</v>
      </c>
      <c r="T274" s="39">
        <v>748</v>
      </c>
      <c r="U274" s="33" t="s">
        <v>886</v>
      </c>
      <c r="V274" s="37" t="s">
        <v>39</v>
      </c>
      <c r="W274" s="57" t="s">
        <v>40</v>
      </c>
    </row>
    <row r="275" ht="36" spans="1:23">
      <c r="A275" s="32">
        <v>266</v>
      </c>
      <c r="B275" s="39" t="s">
        <v>887</v>
      </c>
      <c r="C275" s="33" t="s">
        <v>31</v>
      </c>
      <c r="D275" s="33" t="s">
        <v>34</v>
      </c>
      <c r="E275" s="33" t="s">
        <v>881</v>
      </c>
      <c r="F275" s="34">
        <v>44501</v>
      </c>
      <c r="G275" s="80">
        <v>44531</v>
      </c>
      <c r="H275" s="35" t="s">
        <v>36</v>
      </c>
      <c r="I275" s="92" t="s">
        <v>888</v>
      </c>
      <c r="J275" s="82">
        <v>26</v>
      </c>
      <c r="K275" s="82">
        <v>26</v>
      </c>
      <c r="L275" s="31"/>
      <c r="M275" s="31"/>
      <c r="N275" s="31"/>
      <c r="O275" s="48">
        <v>1</v>
      </c>
      <c r="P275" s="39">
        <v>1225</v>
      </c>
      <c r="Q275" s="39">
        <v>4083</v>
      </c>
      <c r="R275" s="31"/>
      <c r="S275" s="39">
        <v>203</v>
      </c>
      <c r="T275" s="39">
        <v>748</v>
      </c>
      <c r="U275" s="33" t="s">
        <v>889</v>
      </c>
      <c r="V275" s="37" t="s">
        <v>39</v>
      </c>
      <c r="W275" s="57" t="s">
        <v>40</v>
      </c>
    </row>
    <row r="276" ht="36" spans="1:23">
      <c r="A276" s="32">
        <v>267</v>
      </c>
      <c r="B276" s="39" t="s">
        <v>890</v>
      </c>
      <c r="C276" s="33" t="s">
        <v>31</v>
      </c>
      <c r="D276" s="33" t="s">
        <v>34</v>
      </c>
      <c r="E276" s="33" t="s">
        <v>881</v>
      </c>
      <c r="F276" s="34">
        <v>44501</v>
      </c>
      <c r="G276" s="80">
        <v>44531</v>
      </c>
      <c r="H276" s="35" t="s">
        <v>36</v>
      </c>
      <c r="I276" s="92" t="s">
        <v>891</v>
      </c>
      <c r="J276" s="82">
        <v>10.5</v>
      </c>
      <c r="K276" s="82">
        <v>10.5</v>
      </c>
      <c r="L276" s="31"/>
      <c r="M276" s="31"/>
      <c r="N276" s="31"/>
      <c r="O276" s="48">
        <v>1</v>
      </c>
      <c r="P276" s="39">
        <v>1225</v>
      </c>
      <c r="Q276" s="39">
        <v>4083</v>
      </c>
      <c r="R276" s="31"/>
      <c r="S276" s="39">
        <v>203</v>
      </c>
      <c r="T276" s="39">
        <v>748</v>
      </c>
      <c r="U276" s="33" t="s">
        <v>889</v>
      </c>
      <c r="V276" s="37" t="s">
        <v>39</v>
      </c>
      <c r="W276" s="57" t="s">
        <v>40</v>
      </c>
    </row>
    <row r="277" s="4" customFormat="1" ht="42" spans="1:23">
      <c r="A277" s="32">
        <v>268</v>
      </c>
      <c r="B277" s="39" t="s">
        <v>892</v>
      </c>
      <c r="C277" s="33" t="s">
        <v>30</v>
      </c>
      <c r="D277" s="33" t="s">
        <v>34</v>
      </c>
      <c r="E277" s="33" t="s">
        <v>881</v>
      </c>
      <c r="F277" s="34">
        <v>44531</v>
      </c>
      <c r="G277" s="34">
        <v>44896</v>
      </c>
      <c r="H277" s="35" t="s">
        <v>36</v>
      </c>
      <c r="I277" s="33" t="s">
        <v>893</v>
      </c>
      <c r="J277" s="31">
        <v>50</v>
      </c>
      <c r="K277" s="31"/>
      <c r="L277" s="31">
        <v>50</v>
      </c>
      <c r="M277" s="31"/>
      <c r="N277" s="31"/>
      <c r="O277" s="48">
        <v>1</v>
      </c>
      <c r="P277" s="39">
        <v>1225</v>
      </c>
      <c r="Q277" s="39">
        <v>4083</v>
      </c>
      <c r="R277" s="31"/>
      <c r="S277" s="39">
        <v>203</v>
      </c>
      <c r="T277" s="39">
        <v>748</v>
      </c>
      <c r="U277" s="81" t="s">
        <v>894</v>
      </c>
      <c r="V277" s="37" t="s">
        <v>39</v>
      </c>
      <c r="W277" s="57" t="s">
        <v>742</v>
      </c>
    </row>
    <row r="278" ht="52.5" spans="1:23">
      <c r="A278" s="32">
        <v>269</v>
      </c>
      <c r="B278" s="39" t="s">
        <v>884</v>
      </c>
      <c r="C278" s="33" t="s">
        <v>31</v>
      </c>
      <c r="D278" s="33" t="s">
        <v>34</v>
      </c>
      <c r="E278" s="33" t="s">
        <v>881</v>
      </c>
      <c r="F278" s="34">
        <v>44440</v>
      </c>
      <c r="G278" s="34">
        <v>44531</v>
      </c>
      <c r="H278" s="35" t="s">
        <v>36</v>
      </c>
      <c r="I278" s="81" t="s">
        <v>895</v>
      </c>
      <c r="J278" s="31">
        <v>38</v>
      </c>
      <c r="K278" s="31">
        <v>38</v>
      </c>
      <c r="L278" s="31"/>
      <c r="M278" s="31"/>
      <c r="N278" s="31"/>
      <c r="O278" s="48">
        <v>1</v>
      </c>
      <c r="P278" s="39">
        <v>1225</v>
      </c>
      <c r="Q278" s="39">
        <v>4083</v>
      </c>
      <c r="R278" s="31"/>
      <c r="S278" s="39">
        <v>203</v>
      </c>
      <c r="T278" s="39">
        <v>748</v>
      </c>
      <c r="U278" s="81" t="s">
        <v>889</v>
      </c>
      <c r="V278" s="37" t="s">
        <v>39</v>
      </c>
      <c r="W278" s="57" t="s">
        <v>742</v>
      </c>
    </row>
    <row r="279" ht="31.5" spans="1:23">
      <c r="A279" s="32">
        <v>270</v>
      </c>
      <c r="B279" s="39" t="s">
        <v>896</v>
      </c>
      <c r="C279" s="33" t="s">
        <v>30</v>
      </c>
      <c r="D279" s="33" t="s">
        <v>34</v>
      </c>
      <c r="E279" s="33" t="s">
        <v>881</v>
      </c>
      <c r="F279" s="34">
        <v>44440</v>
      </c>
      <c r="G279" s="34">
        <v>44896</v>
      </c>
      <c r="H279" s="35" t="s">
        <v>36</v>
      </c>
      <c r="I279" s="81" t="s">
        <v>897</v>
      </c>
      <c r="J279" s="31">
        <v>100</v>
      </c>
      <c r="K279" s="31"/>
      <c r="L279" s="31">
        <v>100</v>
      </c>
      <c r="M279" s="31"/>
      <c r="N279" s="31"/>
      <c r="O279" s="48">
        <v>1</v>
      </c>
      <c r="P279" s="39">
        <v>1225</v>
      </c>
      <c r="Q279" s="39">
        <v>4083</v>
      </c>
      <c r="R279" s="31"/>
      <c r="S279" s="39">
        <v>203</v>
      </c>
      <c r="T279" s="39">
        <v>748</v>
      </c>
      <c r="U279" s="81" t="s">
        <v>889</v>
      </c>
      <c r="V279" s="37" t="s">
        <v>39</v>
      </c>
      <c r="W279" s="57" t="s">
        <v>742</v>
      </c>
    </row>
    <row r="280" ht="48" spans="1:23">
      <c r="A280" s="32">
        <v>271</v>
      </c>
      <c r="B280" s="39" t="s">
        <v>898</v>
      </c>
      <c r="C280" s="33" t="s">
        <v>30</v>
      </c>
      <c r="D280" s="33" t="s">
        <v>34</v>
      </c>
      <c r="E280" s="33" t="s">
        <v>881</v>
      </c>
      <c r="F280" s="34">
        <v>44531</v>
      </c>
      <c r="G280" s="34">
        <v>45717</v>
      </c>
      <c r="H280" s="35" t="s">
        <v>36</v>
      </c>
      <c r="I280" s="33" t="s">
        <v>899</v>
      </c>
      <c r="J280" s="31">
        <v>200</v>
      </c>
      <c r="K280" s="31"/>
      <c r="L280" s="31">
        <v>200</v>
      </c>
      <c r="M280" s="31"/>
      <c r="N280" s="31"/>
      <c r="O280" s="48">
        <v>1</v>
      </c>
      <c r="P280" s="39">
        <v>1225</v>
      </c>
      <c r="Q280" s="39">
        <v>4083</v>
      </c>
      <c r="R280" s="31"/>
      <c r="S280" s="39">
        <v>203</v>
      </c>
      <c r="T280" s="39">
        <v>748</v>
      </c>
      <c r="U280" s="81" t="s">
        <v>894</v>
      </c>
      <c r="V280" s="37" t="s">
        <v>39</v>
      </c>
      <c r="W280" s="57" t="s">
        <v>742</v>
      </c>
    </row>
    <row r="281" ht="24" spans="1:23">
      <c r="A281" s="32">
        <v>272</v>
      </c>
      <c r="B281" s="39" t="s">
        <v>900</v>
      </c>
      <c r="C281" s="33" t="s">
        <v>31</v>
      </c>
      <c r="D281" s="33" t="s">
        <v>34</v>
      </c>
      <c r="E281" s="33" t="s">
        <v>901</v>
      </c>
      <c r="F281" s="34">
        <v>44440</v>
      </c>
      <c r="G281" s="34">
        <v>44470</v>
      </c>
      <c r="H281" s="35" t="s">
        <v>36</v>
      </c>
      <c r="I281" s="33" t="s">
        <v>902</v>
      </c>
      <c r="J281" s="31">
        <v>29.3</v>
      </c>
      <c r="K281" s="31"/>
      <c r="L281" s="31">
        <v>29.3</v>
      </c>
      <c r="M281" s="31"/>
      <c r="N281" s="31"/>
      <c r="O281" s="48">
        <v>1</v>
      </c>
      <c r="P281" s="31"/>
      <c r="Q281" s="31"/>
      <c r="R281" s="31"/>
      <c r="S281" s="39">
        <v>24</v>
      </c>
      <c r="T281" s="39">
        <v>80</v>
      </c>
      <c r="U281" s="33" t="s">
        <v>903</v>
      </c>
      <c r="V281" s="37" t="s">
        <v>39</v>
      </c>
      <c r="W281" s="57" t="s">
        <v>742</v>
      </c>
    </row>
    <row r="282" ht="24" spans="1:23">
      <c r="A282" s="32">
        <v>273</v>
      </c>
      <c r="B282" s="39" t="s">
        <v>904</v>
      </c>
      <c r="C282" s="33" t="s">
        <v>31</v>
      </c>
      <c r="D282" s="33" t="s">
        <v>34</v>
      </c>
      <c r="E282" s="33" t="s">
        <v>901</v>
      </c>
      <c r="F282" s="34">
        <v>44440</v>
      </c>
      <c r="G282" s="34">
        <v>44470</v>
      </c>
      <c r="H282" s="35" t="s">
        <v>36</v>
      </c>
      <c r="I282" s="33" t="s">
        <v>905</v>
      </c>
      <c r="J282" s="31">
        <v>29.6</v>
      </c>
      <c r="K282" s="31"/>
      <c r="L282" s="31">
        <v>29.6</v>
      </c>
      <c r="M282" s="31"/>
      <c r="N282" s="31"/>
      <c r="O282" s="48">
        <v>1</v>
      </c>
      <c r="P282" s="31"/>
      <c r="Q282" s="31"/>
      <c r="R282" s="31"/>
      <c r="S282" s="39">
        <v>65</v>
      </c>
      <c r="T282" s="39">
        <v>229</v>
      </c>
      <c r="U282" s="33" t="s">
        <v>906</v>
      </c>
      <c r="V282" s="37" t="s">
        <v>39</v>
      </c>
      <c r="W282" s="57" t="s">
        <v>742</v>
      </c>
    </row>
    <row r="283" ht="36" spans="1:23">
      <c r="A283" s="32">
        <v>274</v>
      </c>
      <c r="B283" s="39" t="s">
        <v>907</v>
      </c>
      <c r="C283" s="33" t="s">
        <v>31</v>
      </c>
      <c r="D283" s="39" t="s">
        <v>34</v>
      </c>
      <c r="E283" s="39" t="s">
        <v>908</v>
      </c>
      <c r="F283" s="34">
        <v>44440</v>
      </c>
      <c r="G283" s="80">
        <v>44531</v>
      </c>
      <c r="H283" s="79" t="s">
        <v>36</v>
      </c>
      <c r="I283" s="39" t="s">
        <v>909</v>
      </c>
      <c r="J283" s="39">
        <v>6.5</v>
      </c>
      <c r="K283" s="39">
        <v>6.5</v>
      </c>
      <c r="L283" s="39"/>
      <c r="M283" s="39"/>
      <c r="N283" s="39"/>
      <c r="O283" s="48">
        <v>1</v>
      </c>
      <c r="P283" s="39"/>
      <c r="Q283" s="39"/>
      <c r="R283" s="39"/>
      <c r="S283" s="39">
        <v>68</v>
      </c>
      <c r="T283" s="39">
        <v>199</v>
      </c>
      <c r="U283" s="33" t="s">
        <v>910</v>
      </c>
      <c r="V283" s="37" t="s">
        <v>39</v>
      </c>
      <c r="W283" s="57" t="s">
        <v>742</v>
      </c>
    </row>
    <row r="284" ht="36" spans="1:23">
      <c r="A284" s="32">
        <v>275</v>
      </c>
      <c r="B284" s="39" t="s">
        <v>907</v>
      </c>
      <c r="C284" s="33" t="s">
        <v>31</v>
      </c>
      <c r="D284" s="39" t="s">
        <v>34</v>
      </c>
      <c r="E284" s="39" t="s">
        <v>908</v>
      </c>
      <c r="F284" s="34">
        <v>44440</v>
      </c>
      <c r="G284" s="80">
        <v>44531</v>
      </c>
      <c r="H284" s="79" t="s">
        <v>36</v>
      </c>
      <c r="I284" s="39" t="s">
        <v>911</v>
      </c>
      <c r="J284" s="39">
        <v>6.5</v>
      </c>
      <c r="K284" s="39">
        <v>6.5</v>
      </c>
      <c r="L284" s="39"/>
      <c r="M284" s="39"/>
      <c r="N284" s="39"/>
      <c r="O284" s="48">
        <v>1</v>
      </c>
      <c r="P284" s="39"/>
      <c r="Q284" s="39"/>
      <c r="R284" s="39"/>
      <c r="S284" s="39">
        <v>68</v>
      </c>
      <c r="T284" s="39">
        <v>227</v>
      </c>
      <c r="U284" s="33" t="s">
        <v>912</v>
      </c>
      <c r="V284" s="37" t="s">
        <v>39</v>
      </c>
      <c r="W284" s="57" t="s">
        <v>742</v>
      </c>
    </row>
    <row r="285" ht="36" spans="1:23">
      <c r="A285" s="32">
        <v>276</v>
      </c>
      <c r="B285" s="39" t="s">
        <v>907</v>
      </c>
      <c r="C285" s="33" t="s">
        <v>31</v>
      </c>
      <c r="D285" s="33" t="s">
        <v>34</v>
      </c>
      <c r="E285" s="87" t="s">
        <v>908</v>
      </c>
      <c r="F285" s="34">
        <v>44440</v>
      </c>
      <c r="G285" s="80">
        <v>44531</v>
      </c>
      <c r="H285" s="79" t="s">
        <v>36</v>
      </c>
      <c r="I285" s="39" t="s">
        <v>913</v>
      </c>
      <c r="J285" s="33">
        <v>10</v>
      </c>
      <c r="K285" s="33">
        <v>10</v>
      </c>
      <c r="L285" s="33"/>
      <c r="M285" s="33"/>
      <c r="N285" s="33"/>
      <c r="O285" s="48">
        <v>1</v>
      </c>
      <c r="P285" s="33"/>
      <c r="Q285" s="33"/>
      <c r="R285" s="33"/>
      <c r="S285" s="33">
        <v>37</v>
      </c>
      <c r="T285" s="33">
        <v>122</v>
      </c>
      <c r="U285" s="33" t="s">
        <v>914</v>
      </c>
      <c r="V285" s="37" t="s">
        <v>39</v>
      </c>
      <c r="W285" s="57" t="s">
        <v>742</v>
      </c>
    </row>
    <row r="286" ht="36" spans="1:23">
      <c r="A286" s="32">
        <v>277</v>
      </c>
      <c r="B286" s="39" t="s">
        <v>915</v>
      </c>
      <c r="C286" s="33" t="s">
        <v>31</v>
      </c>
      <c r="D286" s="33" t="s">
        <v>34</v>
      </c>
      <c r="E286" s="39" t="s">
        <v>908</v>
      </c>
      <c r="F286" s="34">
        <v>44440</v>
      </c>
      <c r="G286" s="80">
        <v>44531</v>
      </c>
      <c r="H286" s="79" t="s">
        <v>36</v>
      </c>
      <c r="I286" s="39" t="s">
        <v>916</v>
      </c>
      <c r="J286" s="39">
        <v>14.5</v>
      </c>
      <c r="K286" s="39">
        <v>14.5</v>
      </c>
      <c r="L286" s="39"/>
      <c r="M286" s="39"/>
      <c r="N286" s="39"/>
      <c r="O286" s="48">
        <v>1</v>
      </c>
      <c r="P286" s="39"/>
      <c r="Q286" s="39"/>
      <c r="R286" s="39"/>
      <c r="S286" s="39">
        <v>136</v>
      </c>
      <c r="T286" s="39">
        <v>426</v>
      </c>
      <c r="U286" s="33" t="s">
        <v>917</v>
      </c>
      <c r="V286" s="37" t="s">
        <v>39</v>
      </c>
      <c r="W286" s="57" t="s">
        <v>742</v>
      </c>
    </row>
    <row r="287" ht="36" spans="1:23">
      <c r="A287" s="32">
        <v>278</v>
      </c>
      <c r="B287" s="39" t="s">
        <v>918</v>
      </c>
      <c r="C287" s="33" t="s">
        <v>31</v>
      </c>
      <c r="D287" s="33" t="s">
        <v>34</v>
      </c>
      <c r="E287" s="39" t="s">
        <v>908</v>
      </c>
      <c r="F287" s="34">
        <v>44440</v>
      </c>
      <c r="G287" s="80">
        <v>44531</v>
      </c>
      <c r="H287" s="79" t="s">
        <v>36</v>
      </c>
      <c r="I287" s="39" t="s">
        <v>919</v>
      </c>
      <c r="J287" s="39">
        <v>20</v>
      </c>
      <c r="K287" s="39">
        <v>20</v>
      </c>
      <c r="L287" s="39"/>
      <c r="M287" s="39"/>
      <c r="N287" s="39"/>
      <c r="O287" s="48">
        <v>1</v>
      </c>
      <c r="P287" s="39"/>
      <c r="Q287" s="39"/>
      <c r="R287" s="39"/>
      <c r="S287" s="39">
        <v>91</v>
      </c>
      <c r="T287" s="39">
        <v>272</v>
      </c>
      <c r="U287" s="33" t="s">
        <v>920</v>
      </c>
      <c r="V287" s="37" t="s">
        <v>39</v>
      </c>
      <c r="W287" s="57" t="s">
        <v>742</v>
      </c>
    </row>
    <row r="288" ht="36" spans="1:23">
      <c r="A288" s="32">
        <v>279</v>
      </c>
      <c r="B288" s="39" t="s">
        <v>915</v>
      </c>
      <c r="C288" s="33" t="s">
        <v>31</v>
      </c>
      <c r="D288" s="33" t="s">
        <v>92</v>
      </c>
      <c r="E288" s="33" t="s">
        <v>921</v>
      </c>
      <c r="F288" s="34">
        <v>44440</v>
      </c>
      <c r="G288" s="80">
        <v>44531</v>
      </c>
      <c r="H288" s="79" t="s">
        <v>36</v>
      </c>
      <c r="I288" s="39" t="s">
        <v>922</v>
      </c>
      <c r="J288" s="39">
        <v>14.5</v>
      </c>
      <c r="K288" s="39">
        <v>14.5</v>
      </c>
      <c r="L288" s="39"/>
      <c r="M288" s="33"/>
      <c r="N288" s="33"/>
      <c r="O288" s="48">
        <v>1</v>
      </c>
      <c r="P288" s="33"/>
      <c r="Q288" s="33"/>
      <c r="R288" s="33"/>
      <c r="S288" s="33">
        <v>155</v>
      </c>
      <c r="T288" s="33">
        <v>497</v>
      </c>
      <c r="U288" s="33" t="s">
        <v>923</v>
      </c>
      <c r="V288" s="37" t="s">
        <v>39</v>
      </c>
      <c r="W288" s="57" t="s">
        <v>742</v>
      </c>
    </row>
    <row r="289" ht="36" spans="1:23">
      <c r="A289" s="32">
        <v>280</v>
      </c>
      <c r="B289" s="33" t="s">
        <v>924</v>
      </c>
      <c r="C289" s="33" t="s">
        <v>31</v>
      </c>
      <c r="D289" s="33" t="s">
        <v>34</v>
      </c>
      <c r="E289" s="33" t="s">
        <v>908</v>
      </c>
      <c r="F289" s="34">
        <v>44440</v>
      </c>
      <c r="G289" s="80">
        <v>44531</v>
      </c>
      <c r="H289" s="79" t="s">
        <v>36</v>
      </c>
      <c r="I289" s="33" t="s">
        <v>925</v>
      </c>
      <c r="J289" s="33">
        <v>28</v>
      </c>
      <c r="K289" s="33">
        <v>28</v>
      </c>
      <c r="L289" s="33"/>
      <c r="M289" s="33"/>
      <c r="N289" s="33"/>
      <c r="O289" s="48">
        <v>1</v>
      </c>
      <c r="P289" s="33"/>
      <c r="Q289" s="33"/>
      <c r="R289" s="33"/>
      <c r="S289" s="33">
        <v>91</v>
      </c>
      <c r="T289" s="33">
        <v>266</v>
      </c>
      <c r="U289" s="33" t="s">
        <v>926</v>
      </c>
      <c r="V289" s="37" t="s">
        <v>39</v>
      </c>
      <c r="W289" s="57" t="s">
        <v>742</v>
      </c>
    </row>
    <row r="290" ht="36" spans="1:23">
      <c r="A290" s="32">
        <v>281</v>
      </c>
      <c r="B290" s="39" t="s">
        <v>927</v>
      </c>
      <c r="C290" s="33" t="s">
        <v>31</v>
      </c>
      <c r="D290" s="33" t="s">
        <v>34</v>
      </c>
      <c r="E290" s="33" t="s">
        <v>838</v>
      </c>
      <c r="F290" s="34">
        <v>44440</v>
      </c>
      <c r="G290" s="34">
        <v>44470</v>
      </c>
      <c r="H290" s="39" t="s">
        <v>36</v>
      </c>
      <c r="I290" s="33" t="s">
        <v>928</v>
      </c>
      <c r="J290" s="31">
        <v>29</v>
      </c>
      <c r="K290" s="31"/>
      <c r="L290" s="31">
        <v>29</v>
      </c>
      <c r="M290" s="31"/>
      <c r="N290" s="31"/>
      <c r="O290" s="48">
        <v>1</v>
      </c>
      <c r="P290" s="31"/>
      <c r="Q290" s="31"/>
      <c r="R290" s="58">
        <v>1</v>
      </c>
      <c r="S290" s="39">
        <v>14</v>
      </c>
      <c r="T290" s="39">
        <v>56</v>
      </c>
      <c r="U290" s="33" t="s">
        <v>929</v>
      </c>
      <c r="V290" s="37" t="s">
        <v>39</v>
      </c>
      <c r="W290" s="57" t="s">
        <v>742</v>
      </c>
    </row>
    <row r="291" ht="24" spans="1:23">
      <c r="A291" s="32">
        <v>282</v>
      </c>
      <c r="B291" s="39" t="s">
        <v>930</v>
      </c>
      <c r="C291" s="33" t="s">
        <v>31</v>
      </c>
      <c r="D291" s="33" t="s">
        <v>34</v>
      </c>
      <c r="E291" s="33" t="s">
        <v>931</v>
      </c>
      <c r="F291" s="34">
        <v>44440</v>
      </c>
      <c r="G291" s="34">
        <v>44470</v>
      </c>
      <c r="H291" s="39" t="s">
        <v>36</v>
      </c>
      <c r="I291" s="33" t="s">
        <v>932</v>
      </c>
      <c r="J291" s="31">
        <v>29</v>
      </c>
      <c r="K291" s="31"/>
      <c r="L291" s="31">
        <v>29</v>
      </c>
      <c r="M291" s="31"/>
      <c r="N291" s="31"/>
      <c r="O291" s="48">
        <v>1</v>
      </c>
      <c r="P291" s="31"/>
      <c r="Q291" s="31"/>
      <c r="R291" s="31"/>
      <c r="S291" s="39">
        <v>34</v>
      </c>
      <c r="T291" s="39">
        <v>132</v>
      </c>
      <c r="U291" s="33" t="s">
        <v>933</v>
      </c>
      <c r="V291" s="37" t="s">
        <v>39</v>
      </c>
      <c r="W291" s="57" t="s">
        <v>742</v>
      </c>
    </row>
    <row r="292" ht="36" spans="1:23">
      <c r="A292" s="32">
        <v>283</v>
      </c>
      <c r="B292" s="39" t="s">
        <v>934</v>
      </c>
      <c r="C292" s="33" t="s">
        <v>31</v>
      </c>
      <c r="D292" s="33" t="s">
        <v>34</v>
      </c>
      <c r="E292" s="33" t="s">
        <v>474</v>
      </c>
      <c r="F292" s="34">
        <v>44440</v>
      </c>
      <c r="G292" s="34">
        <v>44470</v>
      </c>
      <c r="H292" s="39" t="s">
        <v>36</v>
      </c>
      <c r="I292" s="33" t="s">
        <v>935</v>
      </c>
      <c r="J292" s="31">
        <v>28</v>
      </c>
      <c r="K292" s="31"/>
      <c r="L292" s="31">
        <v>28</v>
      </c>
      <c r="M292" s="31"/>
      <c r="N292" s="31"/>
      <c r="O292" s="48">
        <v>1</v>
      </c>
      <c r="P292" s="31"/>
      <c r="Q292" s="31"/>
      <c r="R292" s="31"/>
      <c r="S292" s="39">
        <v>32</v>
      </c>
      <c r="T292" s="39">
        <v>127</v>
      </c>
      <c r="U292" s="33" t="s">
        <v>936</v>
      </c>
      <c r="V292" s="37" t="s">
        <v>39</v>
      </c>
      <c r="W292" s="57" t="s">
        <v>742</v>
      </c>
    </row>
    <row r="293" ht="36" spans="1:23">
      <c r="A293" s="32">
        <v>284</v>
      </c>
      <c r="B293" s="39" t="s">
        <v>937</v>
      </c>
      <c r="C293" s="39" t="s">
        <v>30</v>
      </c>
      <c r="D293" s="39" t="s">
        <v>34</v>
      </c>
      <c r="E293" s="39" t="s">
        <v>938</v>
      </c>
      <c r="F293" s="64">
        <v>44440</v>
      </c>
      <c r="G293" s="64">
        <v>44531</v>
      </c>
      <c r="H293" s="39" t="s">
        <v>36</v>
      </c>
      <c r="I293" s="33" t="s">
        <v>939</v>
      </c>
      <c r="J293" s="39">
        <v>60</v>
      </c>
      <c r="K293" s="39">
        <v>60</v>
      </c>
      <c r="L293" s="39"/>
      <c r="M293" s="39"/>
      <c r="N293" s="39"/>
      <c r="O293" s="48">
        <v>1</v>
      </c>
      <c r="P293" s="39"/>
      <c r="Q293" s="39"/>
      <c r="R293" s="58">
        <v>1</v>
      </c>
      <c r="S293" s="39">
        <v>70</v>
      </c>
      <c r="T293" s="39">
        <v>210</v>
      </c>
      <c r="U293" s="33" t="s">
        <v>940</v>
      </c>
      <c r="V293" s="37" t="s">
        <v>39</v>
      </c>
      <c r="W293" s="57" t="s">
        <v>742</v>
      </c>
    </row>
    <row r="294" ht="36" spans="1:23">
      <c r="A294" s="32">
        <v>285</v>
      </c>
      <c r="B294" s="39" t="s">
        <v>941</v>
      </c>
      <c r="C294" s="39" t="s">
        <v>31</v>
      </c>
      <c r="D294" s="39" t="s">
        <v>34</v>
      </c>
      <c r="E294" s="39" t="s">
        <v>938</v>
      </c>
      <c r="F294" s="64">
        <v>44441</v>
      </c>
      <c r="G294" s="64">
        <v>44532</v>
      </c>
      <c r="H294" s="39" t="s">
        <v>36</v>
      </c>
      <c r="I294" s="39" t="s">
        <v>942</v>
      </c>
      <c r="J294" s="39">
        <v>40</v>
      </c>
      <c r="K294" s="39">
        <v>40</v>
      </c>
      <c r="L294" s="39"/>
      <c r="M294" s="39"/>
      <c r="N294" s="39"/>
      <c r="O294" s="48">
        <v>1</v>
      </c>
      <c r="P294" s="39"/>
      <c r="Q294" s="39"/>
      <c r="R294" s="58">
        <v>1</v>
      </c>
      <c r="S294" s="39">
        <v>179</v>
      </c>
      <c r="T294" s="39">
        <v>602</v>
      </c>
      <c r="U294" s="33" t="s">
        <v>943</v>
      </c>
      <c r="V294" s="37" t="s">
        <v>39</v>
      </c>
      <c r="W294" s="57" t="s">
        <v>742</v>
      </c>
    </row>
    <row r="295" ht="24" spans="1:23">
      <c r="A295" s="32">
        <v>286</v>
      </c>
      <c r="B295" s="88" t="s">
        <v>944</v>
      </c>
      <c r="C295" s="39" t="s">
        <v>31</v>
      </c>
      <c r="D295" s="39" t="s">
        <v>34</v>
      </c>
      <c r="E295" s="88" t="s">
        <v>132</v>
      </c>
      <c r="F295" s="89" t="s">
        <v>945</v>
      </c>
      <c r="G295" s="89" t="s">
        <v>946</v>
      </c>
      <c r="H295" s="88" t="s">
        <v>36</v>
      </c>
      <c r="I295" s="88" t="s">
        <v>947</v>
      </c>
      <c r="J295" s="88">
        <v>30</v>
      </c>
      <c r="K295" s="88"/>
      <c r="L295" s="88">
        <v>30</v>
      </c>
      <c r="M295" s="88"/>
      <c r="N295" s="88"/>
      <c r="O295" s="48">
        <v>1</v>
      </c>
      <c r="P295" s="88"/>
      <c r="Q295" s="88"/>
      <c r="R295" s="58">
        <v>1</v>
      </c>
      <c r="S295" s="88">
        <v>50</v>
      </c>
      <c r="T295" s="88">
        <v>200</v>
      </c>
      <c r="U295" s="88" t="s">
        <v>948</v>
      </c>
      <c r="V295" s="37" t="s">
        <v>39</v>
      </c>
      <c r="W295" s="57" t="s">
        <v>742</v>
      </c>
    </row>
    <row r="296" ht="24" spans="1:23">
      <c r="A296" s="32">
        <v>287</v>
      </c>
      <c r="B296" s="88" t="s">
        <v>944</v>
      </c>
      <c r="C296" s="39" t="s">
        <v>31</v>
      </c>
      <c r="D296" s="39" t="s">
        <v>34</v>
      </c>
      <c r="E296" s="88" t="s">
        <v>132</v>
      </c>
      <c r="F296" s="89" t="s">
        <v>949</v>
      </c>
      <c r="G296" s="89" t="s">
        <v>950</v>
      </c>
      <c r="H296" s="88" t="s">
        <v>36</v>
      </c>
      <c r="I296" s="88" t="s">
        <v>951</v>
      </c>
      <c r="J296" s="88">
        <v>120</v>
      </c>
      <c r="K296" s="88"/>
      <c r="L296" s="88">
        <v>120</v>
      </c>
      <c r="M296" s="88"/>
      <c r="N296" s="88"/>
      <c r="O296" s="48">
        <v>1</v>
      </c>
      <c r="P296" s="88"/>
      <c r="Q296" s="88"/>
      <c r="R296" s="58">
        <v>1</v>
      </c>
      <c r="S296" s="88">
        <v>50</v>
      </c>
      <c r="T296" s="88">
        <v>200</v>
      </c>
      <c r="U296" s="88" t="s">
        <v>948</v>
      </c>
      <c r="V296" s="37" t="s">
        <v>39</v>
      </c>
      <c r="W296" s="57" t="s">
        <v>742</v>
      </c>
    </row>
    <row r="297" ht="24" spans="1:23">
      <c r="A297" s="32">
        <v>288</v>
      </c>
      <c r="B297" s="88" t="s">
        <v>944</v>
      </c>
      <c r="C297" s="39" t="s">
        <v>31</v>
      </c>
      <c r="D297" s="39" t="s">
        <v>34</v>
      </c>
      <c r="E297" s="88" t="s">
        <v>132</v>
      </c>
      <c r="F297" s="89" t="s">
        <v>952</v>
      </c>
      <c r="G297" s="89" t="s">
        <v>953</v>
      </c>
      <c r="H297" s="88" t="s">
        <v>36</v>
      </c>
      <c r="I297" s="88" t="s">
        <v>954</v>
      </c>
      <c r="J297" s="88">
        <v>400</v>
      </c>
      <c r="K297" s="88"/>
      <c r="L297" s="88">
        <v>400</v>
      </c>
      <c r="M297" s="88"/>
      <c r="N297" s="88"/>
      <c r="O297" s="48">
        <v>1</v>
      </c>
      <c r="P297" s="88"/>
      <c r="Q297" s="88"/>
      <c r="R297" s="58">
        <v>1</v>
      </c>
      <c r="S297" s="88">
        <v>170</v>
      </c>
      <c r="T297" s="88">
        <v>800</v>
      </c>
      <c r="U297" s="88" t="s">
        <v>955</v>
      </c>
      <c r="V297" s="37" t="s">
        <v>39</v>
      </c>
      <c r="W297" s="57" t="s">
        <v>742</v>
      </c>
    </row>
    <row r="298" ht="24" spans="1:23">
      <c r="A298" s="32">
        <v>289</v>
      </c>
      <c r="B298" s="88" t="s">
        <v>956</v>
      </c>
      <c r="C298" s="39" t="s">
        <v>31</v>
      </c>
      <c r="D298" s="39" t="s">
        <v>34</v>
      </c>
      <c r="E298" s="88" t="s">
        <v>132</v>
      </c>
      <c r="F298" s="89" t="s">
        <v>957</v>
      </c>
      <c r="G298" s="89" t="s">
        <v>958</v>
      </c>
      <c r="H298" s="88" t="s">
        <v>36</v>
      </c>
      <c r="I298" s="88" t="s">
        <v>959</v>
      </c>
      <c r="J298" s="88">
        <v>15</v>
      </c>
      <c r="K298" s="88"/>
      <c r="L298" s="88">
        <v>15</v>
      </c>
      <c r="M298" s="88"/>
      <c r="N298" s="88"/>
      <c r="O298" s="48">
        <v>1</v>
      </c>
      <c r="P298" s="88"/>
      <c r="Q298" s="88"/>
      <c r="R298" s="58">
        <v>1</v>
      </c>
      <c r="S298" s="88">
        <v>50</v>
      </c>
      <c r="T298" s="88">
        <v>200</v>
      </c>
      <c r="U298" s="88" t="s">
        <v>948</v>
      </c>
      <c r="V298" s="37" t="s">
        <v>39</v>
      </c>
      <c r="W298" s="57" t="s">
        <v>742</v>
      </c>
    </row>
    <row r="299" ht="24" spans="1:23">
      <c r="A299" s="32">
        <v>290</v>
      </c>
      <c r="B299" s="88" t="s">
        <v>956</v>
      </c>
      <c r="C299" s="39" t="s">
        <v>31</v>
      </c>
      <c r="D299" s="39" t="s">
        <v>34</v>
      </c>
      <c r="E299" s="88" t="s">
        <v>132</v>
      </c>
      <c r="F299" s="89" t="s">
        <v>949</v>
      </c>
      <c r="G299" s="89" t="s">
        <v>960</v>
      </c>
      <c r="H299" s="88" t="s">
        <v>36</v>
      </c>
      <c r="I299" s="88" t="s">
        <v>961</v>
      </c>
      <c r="J299" s="88">
        <v>5</v>
      </c>
      <c r="K299" s="88"/>
      <c r="L299" s="88">
        <v>5</v>
      </c>
      <c r="M299" s="88"/>
      <c r="N299" s="88"/>
      <c r="O299" s="48">
        <v>1</v>
      </c>
      <c r="P299" s="88"/>
      <c r="Q299" s="88"/>
      <c r="R299" s="58">
        <v>1</v>
      </c>
      <c r="S299" s="88">
        <v>90</v>
      </c>
      <c r="T299" s="88">
        <v>450</v>
      </c>
      <c r="U299" s="88" t="s">
        <v>962</v>
      </c>
      <c r="V299" s="37" t="s">
        <v>39</v>
      </c>
      <c r="W299" s="57" t="s">
        <v>742</v>
      </c>
    </row>
    <row r="300" ht="24" spans="1:23">
      <c r="A300" s="32">
        <v>291</v>
      </c>
      <c r="B300" s="88" t="s">
        <v>956</v>
      </c>
      <c r="C300" s="39" t="s">
        <v>31</v>
      </c>
      <c r="D300" s="39" t="s">
        <v>34</v>
      </c>
      <c r="E300" s="88" t="s">
        <v>132</v>
      </c>
      <c r="F300" s="89" t="s">
        <v>949</v>
      </c>
      <c r="G300" s="89" t="s">
        <v>960</v>
      </c>
      <c r="H300" s="88" t="s">
        <v>36</v>
      </c>
      <c r="I300" s="88" t="s">
        <v>963</v>
      </c>
      <c r="J300" s="88">
        <v>10</v>
      </c>
      <c r="K300" s="88"/>
      <c r="L300" s="88">
        <v>10</v>
      </c>
      <c r="M300" s="88"/>
      <c r="N300" s="88"/>
      <c r="O300" s="48">
        <v>1</v>
      </c>
      <c r="P300" s="88"/>
      <c r="Q300" s="88"/>
      <c r="R300" s="58">
        <v>1</v>
      </c>
      <c r="S300" s="88">
        <v>120</v>
      </c>
      <c r="T300" s="88">
        <v>600</v>
      </c>
      <c r="U300" s="88" t="s">
        <v>964</v>
      </c>
      <c r="V300" s="37" t="s">
        <v>39</v>
      </c>
      <c r="W300" s="57" t="s">
        <v>742</v>
      </c>
    </row>
    <row r="301" ht="24" spans="1:23">
      <c r="A301" s="32">
        <v>292</v>
      </c>
      <c r="B301" s="88" t="s">
        <v>956</v>
      </c>
      <c r="C301" s="39" t="s">
        <v>31</v>
      </c>
      <c r="D301" s="39" t="s">
        <v>34</v>
      </c>
      <c r="E301" s="88" t="s">
        <v>132</v>
      </c>
      <c r="F301" s="89" t="s">
        <v>949</v>
      </c>
      <c r="G301" s="89" t="s">
        <v>960</v>
      </c>
      <c r="H301" s="88" t="s">
        <v>36</v>
      </c>
      <c r="I301" s="88" t="s">
        <v>965</v>
      </c>
      <c r="J301" s="88">
        <v>12</v>
      </c>
      <c r="K301" s="88"/>
      <c r="L301" s="88">
        <v>12</v>
      </c>
      <c r="M301" s="88"/>
      <c r="N301" s="88"/>
      <c r="O301" s="48">
        <v>1</v>
      </c>
      <c r="P301" s="88"/>
      <c r="Q301" s="88"/>
      <c r="R301" s="58">
        <v>1</v>
      </c>
      <c r="S301" s="88">
        <v>100</v>
      </c>
      <c r="T301" s="88">
        <v>500</v>
      </c>
      <c r="U301" s="88" t="s">
        <v>966</v>
      </c>
      <c r="V301" s="37" t="s">
        <v>39</v>
      </c>
      <c r="W301" s="57" t="s">
        <v>742</v>
      </c>
    </row>
    <row r="302" ht="24" spans="1:23">
      <c r="A302" s="32">
        <v>293</v>
      </c>
      <c r="B302" s="88" t="s">
        <v>967</v>
      </c>
      <c r="C302" s="39" t="s">
        <v>31</v>
      </c>
      <c r="D302" s="39" t="s">
        <v>34</v>
      </c>
      <c r="E302" s="88" t="s">
        <v>132</v>
      </c>
      <c r="F302" s="89" t="s">
        <v>968</v>
      </c>
      <c r="G302" s="89" t="s">
        <v>945</v>
      </c>
      <c r="H302" s="88" t="s">
        <v>36</v>
      </c>
      <c r="I302" s="88" t="s">
        <v>969</v>
      </c>
      <c r="J302" s="88">
        <v>10</v>
      </c>
      <c r="K302" s="88">
        <v>10</v>
      </c>
      <c r="L302" s="88"/>
      <c r="M302" s="88"/>
      <c r="N302" s="88"/>
      <c r="O302" s="48">
        <v>1</v>
      </c>
      <c r="P302" s="88"/>
      <c r="Q302" s="88"/>
      <c r="R302" s="58">
        <v>1</v>
      </c>
      <c r="S302" s="88">
        <v>50</v>
      </c>
      <c r="T302" s="88">
        <v>250</v>
      </c>
      <c r="U302" s="88" t="s">
        <v>970</v>
      </c>
      <c r="V302" s="37" t="s">
        <v>39</v>
      </c>
      <c r="W302" s="57" t="s">
        <v>742</v>
      </c>
    </row>
    <row r="303" s="5" customFormat="1" ht="36" spans="1:23">
      <c r="A303" s="32">
        <v>294</v>
      </c>
      <c r="B303" s="32" t="s">
        <v>971</v>
      </c>
      <c r="C303" s="32" t="s">
        <v>31</v>
      </c>
      <c r="D303" s="32" t="s">
        <v>34</v>
      </c>
      <c r="E303" s="90" t="s">
        <v>972</v>
      </c>
      <c r="F303" s="36">
        <v>44501</v>
      </c>
      <c r="G303" s="36">
        <v>44531</v>
      </c>
      <c r="H303" s="32" t="s">
        <v>36</v>
      </c>
      <c r="I303" s="32" t="s">
        <v>973</v>
      </c>
      <c r="J303" s="32">
        <v>50</v>
      </c>
      <c r="K303" s="32">
        <v>50</v>
      </c>
      <c r="L303" s="43"/>
      <c r="M303" s="43"/>
      <c r="N303" s="43"/>
      <c r="O303" s="32">
        <v>1</v>
      </c>
      <c r="P303" s="32">
        <v>623</v>
      </c>
      <c r="Q303" s="32">
        <v>2293</v>
      </c>
      <c r="R303" s="43">
        <v>1</v>
      </c>
      <c r="S303" s="43">
        <v>196</v>
      </c>
      <c r="T303" s="43">
        <v>589</v>
      </c>
      <c r="U303" s="32" t="s">
        <v>974</v>
      </c>
      <c r="V303" s="32" t="s">
        <v>975</v>
      </c>
      <c r="W303" s="32" t="s">
        <v>40</v>
      </c>
    </row>
    <row r="304" s="5" customFormat="1" ht="36" spans="1:23">
      <c r="A304" s="32">
        <v>295</v>
      </c>
      <c r="B304" s="32" t="s">
        <v>971</v>
      </c>
      <c r="C304" s="32" t="s">
        <v>31</v>
      </c>
      <c r="D304" s="32" t="s">
        <v>34</v>
      </c>
      <c r="E304" s="90" t="s">
        <v>972</v>
      </c>
      <c r="F304" s="36">
        <v>44501</v>
      </c>
      <c r="G304" s="36">
        <v>44531</v>
      </c>
      <c r="H304" s="32" t="s">
        <v>36</v>
      </c>
      <c r="I304" s="32" t="s">
        <v>976</v>
      </c>
      <c r="J304" s="32">
        <v>5</v>
      </c>
      <c r="K304" s="32">
        <v>5</v>
      </c>
      <c r="L304" s="43"/>
      <c r="M304" s="43"/>
      <c r="N304" s="43"/>
      <c r="O304" s="32">
        <v>1</v>
      </c>
      <c r="P304" s="32">
        <v>623</v>
      </c>
      <c r="Q304" s="32">
        <v>2293</v>
      </c>
      <c r="R304" s="43">
        <v>1</v>
      </c>
      <c r="S304" s="43">
        <v>196</v>
      </c>
      <c r="T304" s="43">
        <v>589</v>
      </c>
      <c r="U304" s="32" t="s">
        <v>974</v>
      </c>
      <c r="V304" s="32" t="s">
        <v>975</v>
      </c>
      <c r="W304" s="32" t="s">
        <v>40</v>
      </c>
    </row>
    <row r="305" s="5" customFormat="1" ht="36" spans="1:23">
      <c r="A305" s="32">
        <v>296</v>
      </c>
      <c r="B305" s="32" t="s">
        <v>971</v>
      </c>
      <c r="C305" s="32" t="s">
        <v>31</v>
      </c>
      <c r="D305" s="32" t="s">
        <v>34</v>
      </c>
      <c r="E305" s="90" t="s">
        <v>972</v>
      </c>
      <c r="F305" s="36">
        <v>44501</v>
      </c>
      <c r="G305" s="36">
        <v>44531</v>
      </c>
      <c r="H305" s="32" t="s">
        <v>36</v>
      </c>
      <c r="I305" s="32" t="s">
        <v>977</v>
      </c>
      <c r="J305" s="32">
        <v>15</v>
      </c>
      <c r="K305" s="32">
        <v>15</v>
      </c>
      <c r="L305" s="43"/>
      <c r="M305" s="43"/>
      <c r="N305" s="43"/>
      <c r="O305" s="32">
        <v>1</v>
      </c>
      <c r="P305" s="32">
        <v>623</v>
      </c>
      <c r="Q305" s="32">
        <v>2293</v>
      </c>
      <c r="R305" s="43">
        <v>1</v>
      </c>
      <c r="S305" s="43">
        <v>196</v>
      </c>
      <c r="T305" s="43">
        <v>589</v>
      </c>
      <c r="U305" s="32" t="s">
        <v>978</v>
      </c>
      <c r="V305" s="32" t="s">
        <v>39</v>
      </c>
      <c r="W305" s="32" t="s">
        <v>40</v>
      </c>
    </row>
    <row r="306" ht="24" spans="1:23">
      <c r="A306" s="32">
        <v>297</v>
      </c>
      <c r="B306" s="88" t="s">
        <v>979</v>
      </c>
      <c r="C306" s="39" t="s">
        <v>31</v>
      </c>
      <c r="D306" s="39" t="s">
        <v>34</v>
      </c>
      <c r="E306" s="88" t="s">
        <v>132</v>
      </c>
      <c r="F306" s="89" t="s">
        <v>949</v>
      </c>
      <c r="G306" s="89" t="s">
        <v>331</v>
      </c>
      <c r="H306" s="88" t="s">
        <v>36</v>
      </c>
      <c r="I306" s="88" t="s">
        <v>980</v>
      </c>
      <c r="J306" s="88">
        <v>15</v>
      </c>
      <c r="K306" s="88">
        <v>15</v>
      </c>
      <c r="L306" s="88"/>
      <c r="M306" s="88"/>
      <c r="N306" s="88"/>
      <c r="O306" s="48">
        <v>1</v>
      </c>
      <c r="P306" s="32">
        <v>623</v>
      </c>
      <c r="Q306" s="32">
        <v>2293</v>
      </c>
      <c r="R306" s="58">
        <v>1</v>
      </c>
      <c r="S306" s="88">
        <v>75</v>
      </c>
      <c r="T306" s="88">
        <v>320</v>
      </c>
      <c r="U306" s="88" t="s">
        <v>981</v>
      </c>
      <c r="V306" s="37" t="s">
        <v>39</v>
      </c>
      <c r="W306" s="57" t="s">
        <v>742</v>
      </c>
    </row>
    <row r="307" ht="24" spans="1:23">
      <c r="A307" s="32">
        <v>298</v>
      </c>
      <c r="B307" s="88" t="s">
        <v>982</v>
      </c>
      <c r="C307" s="88" t="s">
        <v>30</v>
      </c>
      <c r="D307" s="39" t="s">
        <v>34</v>
      </c>
      <c r="E307" s="88" t="s">
        <v>132</v>
      </c>
      <c r="F307" s="89" t="s">
        <v>331</v>
      </c>
      <c r="G307" s="89" t="s">
        <v>960</v>
      </c>
      <c r="H307" s="88" t="s">
        <v>36</v>
      </c>
      <c r="I307" s="88" t="s">
        <v>983</v>
      </c>
      <c r="J307" s="88">
        <v>15</v>
      </c>
      <c r="K307" s="88">
        <v>15</v>
      </c>
      <c r="L307" s="88"/>
      <c r="M307" s="88"/>
      <c r="N307" s="88"/>
      <c r="O307" s="48">
        <v>1</v>
      </c>
      <c r="P307" s="32">
        <v>623</v>
      </c>
      <c r="Q307" s="32">
        <v>2293</v>
      </c>
      <c r="R307" s="58">
        <v>1</v>
      </c>
      <c r="S307" s="88">
        <v>110</v>
      </c>
      <c r="T307" s="88">
        <v>600</v>
      </c>
      <c r="U307" s="88" t="s">
        <v>984</v>
      </c>
      <c r="V307" s="37" t="s">
        <v>39</v>
      </c>
      <c r="W307" s="57" t="s">
        <v>742</v>
      </c>
    </row>
    <row r="308" ht="24" spans="1:23">
      <c r="A308" s="32">
        <v>299</v>
      </c>
      <c r="B308" s="88" t="s">
        <v>979</v>
      </c>
      <c r="C308" s="39" t="s">
        <v>31</v>
      </c>
      <c r="D308" s="39" t="s">
        <v>34</v>
      </c>
      <c r="E308" s="88" t="s">
        <v>132</v>
      </c>
      <c r="F308" s="89" t="s">
        <v>949</v>
      </c>
      <c r="G308" s="89" t="s">
        <v>331</v>
      </c>
      <c r="H308" s="88" t="s">
        <v>36</v>
      </c>
      <c r="I308" s="88" t="s">
        <v>985</v>
      </c>
      <c r="J308" s="88">
        <v>10</v>
      </c>
      <c r="K308" s="88"/>
      <c r="L308" s="88">
        <v>10</v>
      </c>
      <c r="M308" s="88"/>
      <c r="N308" s="88"/>
      <c r="O308" s="48">
        <v>1</v>
      </c>
      <c r="P308" s="88"/>
      <c r="Q308" s="88"/>
      <c r="R308" s="58">
        <v>1</v>
      </c>
      <c r="S308" s="88">
        <v>15</v>
      </c>
      <c r="T308" s="88">
        <v>75</v>
      </c>
      <c r="U308" s="88" t="s">
        <v>986</v>
      </c>
      <c r="V308" s="37" t="s">
        <v>39</v>
      </c>
      <c r="W308" s="57" t="s">
        <v>742</v>
      </c>
    </row>
    <row r="309" ht="24" spans="1:23">
      <c r="A309" s="32">
        <v>300</v>
      </c>
      <c r="B309" s="88" t="s">
        <v>987</v>
      </c>
      <c r="C309" s="39" t="s">
        <v>31</v>
      </c>
      <c r="D309" s="39" t="s">
        <v>34</v>
      </c>
      <c r="E309" s="88" t="s">
        <v>132</v>
      </c>
      <c r="F309" s="89" t="s">
        <v>968</v>
      </c>
      <c r="G309" s="89" t="s">
        <v>952</v>
      </c>
      <c r="H309" s="88" t="s">
        <v>36</v>
      </c>
      <c r="I309" s="88" t="s">
        <v>988</v>
      </c>
      <c r="J309" s="88">
        <v>25</v>
      </c>
      <c r="K309" s="88"/>
      <c r="L309" s="88">
        <v>25</v>
      </c>
      <c r="M309" s="88"/>
      <c r="N309" s="88"/>
      <c r="O309" s="48">
        <v>1</v>
      </c>
      <c r="P309" s="88"/>
      <c r="Q309" s="88"/>
      <c r="R309" s="58">
        <v>1</v>
      </c>
      <c r="S309" s="88">
        <v>65</v>
      </c>
      <c r="T309" s="88">
        <v>280</v>
      </c>
      <c r="U309" s="88" t="s">
        <v>989</v>
      </c>
      <c r="V309" s="37" t="s">
        <v>39</v>
      </c>
      <c r="W309" s="57" t="s">
        <v>742</v>
      </c>
    </row>
    <row r="310" ht="24" spans="1:23">
      <c r="A310" s="32">
        <v>301</v>
      </c>
      <c r="B310" s="88" t="s">
        <v>987</v>
      </c>
      <c r="C310" s="39" t="s">
        <v>31</v>
      </c>
      <c r="D310" s="39" t="s">
        <v>34</v>
      </c>
      <c r="E310" s="88" t="s">
        <v>132</v>
      </c>
      <c r="F310" s="89" t="s">
        <v>960</v>
      </c>
      <c r="G310" s="89" t="s">
        <v>990</v>
      </c>
      <c r="H310" s="88" t="s">
        <v>36</v>
      </c>
      <c r="I310" s="88" t="s">
        <v>991</v>
      </c>
      <c r="J310" s="88">
        <v>15</v>
      </c>
      <c r="K310" s="88"/>
      <c r="L310" s="88">
        <v>15</v>
      </c>
      <c r="M310" s="88"/>
      <c r="N310" s="88"/>
      <c r="O310" s="48">
        <v>1</v>
      </c>
      <c r="P310" s="88"/>
      <c r="Q310" s="88"/>
      <c r="R310" s="58">
        <v>1</v>
      </c>
      <c r="S310" s="88">
        <v>180</v>
      </c>
      <c r="T310" s="88">
        <v>820</v>
      </c>
      <c r="U310" s="88" t="s">
        <v>992</v>
      </c>
      <c r="V310" s="37" t="s">
        <v>39</v>
      </c>
      <c r="W310" s="57" t="s">
        <v>742</v>
      </c>
    </row>
    <row r="311" ht="36" spans="1:23">
      <c r="A311" s="32">
        <v>302</v>
      </c>
      <c r="B311" s="88" t="s">
        <v>993</v>
      </c>
      <c r="C311" s="39" t="s">
        <v>31</v>
      </c>
      <c r="D311" s="39" t="s">
        <v>34</v>
      </c>
      <c r="E311" s="88" t="s">
        <v>132</v>
      </c>
      <c r="F311" s="89" t="s">
        <v>949</v>
      </c>
      <c r="G311" s="89" t="s">
        <v>952</v>
      </c>
      <c r="H311" s="88" t="s">
        <v>994</v>
      </c>
      <c r="I311" s="88" t="s">
        <v>995</v>
      </c>
      <c r="J311" s="88">
        <v>100</v>
      </c>
      <c r="K311" s="88"/>
      <c r="L311" s="88">
        <v>100</v>
      </c>
      <c r="M311" s="88"/>
      <c r="N311" s="88"/>
      <c r="O311" s="48">
        <v>1</v>
      </c>
      <c r="P311" s="88"/>
      <c r="Q311" s="88"/>
      <c r="R311" s="58">
        <v>1</v>
      </c>
      <c r="S311" s="88">
        <v>626</v>
      </c>
      <c r="T311" s="88">
        <v>2293</v>
      </c>
      <c r="U311" s="88" t="s">
        <v>996</v>
      </c>
      <c r="V311" s="37" t="s">
        <v>39</v>
      </c>
      <c r="W311" s="57" t="s">
        <v>742</v>
      </c>
    </row>
    <row r="312" ht="24" spans="1:23">
      <c r="A312" s="32">
        <v>303</v>
      </c>
      <c r="B312" s="88" t="s">
        <v>997</v>
      </c>
      <c r="C312" s="39" t="s">
        <v>31</v>
      </c>
      <c r="D312" s="39" t="s">
        <v>34</v>
      </c>
      <c r="E312" s="88" t="s">
        <v>132</v>
      </c>
      <c r="F312" s="89" t="s">
        <v>998</v>
      </c>
      <c r="G312" s="89" t="s">
        <v>945</v>
      </c>
      <c r="H312" s="88" t="s">
        <v>36</v>
      </c>
      <c r="I312" s="88" t="s">
        <v>999</v>
      </c>
      <c r="J312" s="88">
        <v>40</v>
      </c>
      <c r="K312" s="88"/>
      <c r="L312" s="88">
        <v>40</v>
      </c>
      <c r="M312" s="88"/>
      <c r="N312" s="88"/>
      <c r="O312" s="48">
        <v>1</v>
      </c>
      <c r="P312" s="88"/>
      <c r="Q312" s="88"/>
      <c r="R312" s="58">
        <v>1</v>
      </c>
      <c r="S312" s="88">
        <v>626</v>
      </c>
      <c r="T312" s="88">
        <v>2293</v>
      </c>
      <c r="U312" s="88" t="s">
        <v>996</v>
      </c>
      <c r="V312" s="37" t="s">
        <v>39</v>
      </c>
      <c r="W312" s="57" t="s">
        <v>742</v>
      </c>
    </row>
    <row r="313" ht="48" spans="1:23">
      <c r="A313" s="32">
        <v>304</v>
      </c>
      <c r="B313" s="88" t="s">
        <v>1000</v>
      </c>
      <c r="C313" s="39" t="s">
        <v>31</v>
      </c>
      <c r="D313" s="39" t="s">
        <v>34</v>
      </c>
      <c r="E313" s="88" t="s">
        <v>132</v>
      </c>
      <c r="F313" s="89" t="s">
        <v>949</v>
      </c>
      <c r="G313" s="89" t="s">
        <v>331</v>
      </c>
      <c r="H313" s="88" t="s">
        <v>36</v>
      </c>
      <c r="I313" s="88" t="s">
        <v>1001</v>
      </c>
      <c r="J313" s="88">
        <v>60</v>
      </c>
      <c r="K313" s="88">
        <v>60</v>
      </c>
      <c r="L313" s="88"/>
      <c r="M313" s="88"/>
      <c r="N313" s="88"/>
      <c r="O313" s="48">
        <v>1</v>
      </c>
      <c r="P313" s="88"/>
      <c r="Q313" s="88"/>
      <c r="R313" s="58">
        <v>1</v>
      </c>
      <c r="S313" s="88">
        <v>626</v>
      </c>
      <c r="T313" s="88">
        <v>2293</v>
      </c>
      <c r="U313" s="88" t="s">
        <v>1002</v>
      </c>
      <c r="V313" s="37" t="s">
        <v>39</v>
      </c>
      <c r="W313" s="57" t="s">
        <v>742</v>
      </c>
    </row>
    <row r="314" ht="36" spans="1:23">
      <c r="A314" s="32">
        <v>305</v>
      </c>
      <c r="B314" s="88" t="s">
        <v>1003</v>
      </c>
      <c r="C314" s="88" t="s">
        <v>30</v>
      </c>
      <c r="D314" s="39" t="s">
        <v>34</v>
      </c>
      <c r="E314" s="88" t="s">
        <v>132</v>
      </c>
      <c r="F314" s="89" t="s">
        <v>945</v>
      </c>
      <c r="G314" s="89" t="s">
        <v>1004</v>
      </c>
      <c r="H314" s="88" t="s">
        <v>36</v>
      </c>
      <c r="I314" s="88" t="s">
        <v>1005</v>
      </c>
      <c r="J314" s="88">
        <v>150</v>
      </c>
      <c r="K314" s="88"/>
      <c r="L314" s="88">
        <v>150</v>
      </c>
      <c r="M314" s="88"/>
      <c r="N314" s="88"/>
      <c r="O314" s="48">
        <v>1</v>
      </c>
      <c r="P314" s="88"/>
      <c r="Q314" s="88"/>
      <c r="R314" s="58">
        <v>1</v>
      </c>
      <c r="S314" s="88">
        <v>192</v>
      </c>
      <c r="T314" s="88">
        <v>900</v>
      </c>
      <c r="U314" s="88" t="s">
        <v>1006</v>
      </c>
      <c r="V314" s="37" t="s">
        <v>39</v>
      </c>
      <c r="W314" s="57" t="s">
        <v>742</v>
      </c>
    </row>
    <row r="315" ht="36" spans="1:23">
      <c r="A315" s="32">
        <v>306</v>
      </c>
      <c r="B315" s="88" t="s">
        <v>1007</v>
      </c>
      <c r="C315" s="88" t="s">
        <v>30</v>
      </c>
      <c r="D315" s="39" t="s">
        <v>34</v>
      </c>
      <c r="E315" s="88" t="s">
        <v>132</v>
      </c>
      <c r="F315" s="89" t="s">
        <v>949</v>
      </c>
      <c r="G315" s="89" t="s">
        <v>331</v>
      </c>
      <c r="H315" s="88" t="s">
        <v>36</v>
      </c>
      <c r="I315" s="88" t="s">
        <v>1008</v>
      </c>
      <c r="J315" s="88">
        <v>10</v>
      </c>
      <c r="K315" s="88"/>
      <c r="L315" s="88">
        <v>10</v>
      </c>
      <c r="M315" s="88"/>
      <c r="N315" s="88"/>
      <c r="O315" s="48">
        <v>1</v>
      </c>
      <c r="P315" s="88"/>
      <c r="Q315" s="88"/>
      <c r="R315" s="58">
        <v>1</v>
      </c>
      <c r="S315" s="88">
        <v>626</v>
      </c>
      <c r="T315" s="88">
        <v>2293</v>
      </c>
      <c r="U315" s="88" t="s">
        <v>1009</v>
      </c>
      <c r="V315" s="37" t="s">
        <v>39</v>
      </c>
      <c r="W315" s="57" t="s">
        <v>742</v>
      </c>
    </row>
    <row r="316" ht="48" spans="1:23">
      <c r="A316" s="32">
        <v>307</v>
      </c>
      <c r="B316" s="88" t="s">
        <v>1010</v>
      </c>
      <c r="C316" s="88" t="s">
        <v>30</v>
      </c>
      <c r="D316" s="39" t="s">
        <v>34</v>
      </c>
      <c r="E316" s="88" t="s">
        <v>132</v>
      </c>
      <c r="F316" s="89" t="s">
        <v>949</v>
      </c>
      <c r="G316" s="89" t="s">
        <v>331</v>
      </c>
      <c r="H316" s="88" t="s">
        <v>36</v>
      </c>
      <c r="I316" s="88" t="s">
        <v>1011</v>
      </c>
      <c r="J316" s="88">
        <v>10</v>
      </c>
      <c r="K316" s="88"/>
      <c r="L316" s="88">
        <v>10</v>
      </c>
      <c r="M316" s="88"/>
      <c r="N316" s="88"/>
      <c r="O316" s="48">
        <v>1</v>
      </c>
      <c r="P316" s="88"/>
      <c r="Q316" s="88"/>
      <c r="R316" s="58">
        <v>1</v>
      </c>
      <c r="S316" s="88">
        <v>626</v>
      </c>
      <c r="T316" s="88">
        <v>2293</v>
      </c>
      <c r="U316" s="88" t="s">
        <v>1012</v>
      </c>
      <c r="V316" s="37" t="s">
        <v>39</v>
      </c>
      <c r="W316" s="57" t="s">
        <v>742</v>
      </c>
    </row>
    <row r="317" ht="36" spans="1:23">
      <c r="A317" s="32">
        <v>308</v>
      </c>
      <c r="B317" s="88" t="s">
        <v>1013</v>
      </c>
      <c r="C317" s="88" t="s">
        <v>30</v>
      </c>
      <c r="D317" s="39" t="s">
        <v>34</v>
      </c>
      <c r="E317" s="88" t="s">
        <v>132</v>
      </c>
      <c r="F317" s="89" t="s">
        <v>949</v>
      </c>
      <c r="G317" s="89" t="s">
        <v>331</v>
      </c>
      <c r="H317" s="88" t="s">
        <v>36</v>
      </c>
      <c r="I317" s="88" t="s">
        <v>1014</v>
      </c>
      <c r="J317" s="88">
        <v>10</v>
      </c>
      <c r="K317" s="88"/>
      <c r="L317" s="88">
        <v>10</v>
      </c>
      <c r="M317" s="88"/>
      <c r="N317" s="88"/>
      <c r="O317" s="48">
        <v>1</v>
      </c>
      <c r="P317" s="88"/>
      <c r="Q317" s="88"/>
      <c r="R317" s="58">
        <v>1</v>
      </c>
      <c r="S317" s="88">
        <v>626</v>
      </c>
      <c r="T317" s="88">
        <v>2293</v>
      </c>
      <c r="U317" s="88" t="s">
        <v>1015</v>
      </c>
      <c r="V317" s="37" t="s">
        <v>39</v>
      </c>
      <c r="W317" s="57" t="s">
        <v>742</v>
      </c>
    </row>
    <row r="318" ht="24" spans="1:23">
      <c r="A318" s="32">
        <v>309</v>
      </c>
      <c r="B318" s="88" t="s">
        <v>1016</v>
      </c>
      <c r="C318" s="88" t="s">
        <v>31</v>
      </c>
      <c r="D318" s="39" t="s">
        <v>34</v>
      </c>
      <c r="E318" s="88" t="s">
        <v>132</v>
      </c>
      <c r="F318" s="89" t="s">
        <v>949</v>
      </c>
      <c r="G318" s="89" t="s">
        <v>331</v>
      </c>
      <c r="H318" s="88" t="s">
        <v>36</v>
      </c>
      <c r="I318" s="88" t="s">
        <v>1017</v>
      </c>
      <c r="J318" s="88">
        <v>8</v>
      </c>
      <c r="K318" s="88"/>
      <c r="L318" s="88">
        <v>8</v>
      </c>
      <c r="M318" s="88"/>
      <c r="N318" s="88"/>
      <c r="O318" s="48">
        <v>1</v>
      </c>
      <c r="P318" s="88"/>
      <c r="Q318" s="88"/>
      <c r="R318" s="58">
        <v>1</v>
      </c>
      <c r="S318" s="88">
        <v>180</v>
      </c>
      <c r="T318" s="88">
        <v>600</v>
      </c>
      <c r="U318" s="88" t="s">
        <v>1018</v>
      </c>
      <c r="V318" s="37" t="s">
        <v>39</v>
      </c>
      <c r="W318" s="57" t="s">
        <v>742</v>
      </c>
    </row>
    <row r="319" ht="24" spans="1:23">
      <c r="A319" s="32">
        <v>310</v>
      </c>
      <c r="B319" s="88" t="s">
        <v>956</v>
      </c>
      <c r="C319" s="88" t="s">
        <v>31</v>
      </c>
      <c r="D319" s="39" t="s">
        <v>34</v>
      </c>
      <c r="E319" s="88" t="s">
        <v>132</v>
      </c>
      <c r="F319" s="89" t="s">
        <v>952</v>
      </c>
      <c r="G319" s="89" t="s">
        <v>950</v>
      </c>
      <c r="H319" s="88" t="s">
        <v>36</v>
      </c>
      <c r="I319" s="88" t="s">
        <v>1019</v>
      </c>
      <c r="J319" s="88">
        <v>10</v>
      </c>
      <c r="K319" s="88"/>
      <c r="L319" s="88">
        <v>10</v>
      </c>
      <c r="M319" s="88"/>
      <c r="N319" s="88"/>
      <c r="O319" s="48">
        <v>1</v>
      </c>
      <c r="P319" s="88"/>
      <c r="Q319" s="88"/>
      <c r="R319" s="58">
        <v>1</v>
      </c>
      <c r="S319" s="88">
        <v>30</v>
      </c>
      <c r="T319" s="88">
        <v>168</v>
      </c>
      <c r="U319" s="88" t="s">
        <v>1020</v>
      </c>
      <c r="V319" s="37" t="s">
        <v>39</v>
      </c>
      <c r="W319" s="57" t="s">
        <v>742</v>
      </c>
    </row>
    <row r="320" ht="24" spans="1:23">
      <c r="A320" s="32">
        <v>311</v>
      </c>
      <c r="B320" s="88" t="s">
        <v>944</v>
      </c>
      <c r="C320" s="88" t="s">
        <v>31</v>
      </c>
      <c r="D320" s="39" t="s">
        <v>34</v>
      </c>
      <c r="E320" s="88" t="s">
        <v>132</v>
      </c>
      <c r="F320" s="89" t="s">
        <v>331</v>
      </c>
      <c r="G320" s="89" t="s">
        <v>1021</v>
      </c>
      <c r="H320" s="88" t="s">
        <v>36</v>
      </c>
      <c r="I320" s="88" t="s">
        <v>1022</v>
      </c>
      <c r="J320" s="88">
        <v>50</v>
      </c>
      <c r="K320" s="88"/>
      <c r="L320" s="88">
        <v>50</v>
      </c>
      <c r="M320" s="88"/>
      <c r="N320" s="88"/>
      <c r="O320" s="48">
        <v>1</v>
      </c>
      <c r="P320" s="88"/>
      <c r="Q320" s="88"/>
      <c r="R320" s="58">
        <v>1</v>
      </c>
      <c r="S320" s="88">
        <v>20</v>
      </c>
      <c r="T320" s="88">
        <v>102</v>
      </c>
      <c r="U320" s="88" t="s">
        <v>1023</v>
      </c>
      <c r="V320" s="37" t="s">
        <v>39</v>
      </c>
      <c r="W320" s="57" t="s">
        <v>742</v>
      </c>
    </row>
    <row r="321" ht="36" spans="1:23">
      <c r="A321" s="32">
        <v>312</v>
      </c>
      <c r="B321" s="90" t="s">
        <v>1024</v>
      </c>
      <c r="C321" s="88" t="s">
        <v>31</v>
      </c>
      <c r="D321" s="39" t="s">
        <v>34</v>
      </c>
      <c r="E321" s="88" t="s">
        <v>908</v>
      </c>
      <c r="F321" s="89" t="s">
        <v>331</v>
      </c>
      <c r="G321" s="89" t="s">
        <v>1025</v>
      </c>
      <c r="H321" s="88" t="s">
        <v>36</v>
      </c>
      <c r="I321" s="32" t="s">
        <v>1026</v>
      </c>
      <c r="J321" s="88">
        <v>59</v>
      </c>
      <c r="K321" s="88">
        <v>59</v>
      </c>
      <c r="L321" s="88"/>
      <c r="M321" s="88"/>
      <c r="N321" s="88"/>
      <c r="O321" s="48">
        <v>1</v>
      </c>
      <c r="P321" s="32">
        <v>78</v>
      </c>
      <c r="Q321" s="32">
        <v>298</v>
      </c>
      <c r="R321" s="58"/>
      <c r="S321" s="88">
        <v>15</v>
      </c>
      <c r="T321" s="88">
        <v>43</v>
      </c>
      <c r="U321" s="43" t="s">
        <v>1027</v>
      </c>
      <c r="V321" s="37" t="s">
        <v>39</v>
      </c>
      <c r="W321" s="57" t="s">
        <v>1028</v>
      </c>
    </row>
    <row r="322" s="1" customFormat="1" ht="36" spans="1:23">
      <c r="A322" s="32">
        <v>313</v>
      </c>
      <c r="B322" s="43" t="s">
        <v>1029</v>
      </c>
      <c r="C322" s="43" t="s">
        <v>31</v>
      </c>
      <c r="D322" s="43" t="s">
        <v>87</v>
      </c>
      <c r="E322" s="43" t="s">
        <v>60</v>
      </c>
      <c r="F322" s="80">
        <v>44531</v>
      </c>
      <c r="G322" s="93">
        <v>44621</v>
      </c>
      <c r="H322" s="43" t="s">
        <v>1030</v>
      </c>
      <c r="I322" s="43" t="s">
        <v>1031</v>
      </c>
      <c r="J322" s="43">
        <v>5</v>
      </c>
      <c r="K322" s="43">
        <v>5</v>
      </c>
      <c r="L322" s="43"/>
      <c r="M322" s="43"/>
      <c r="N322" s="43"/>
      <c r="O322" s="43">
        <v>1</v>
      </c>
      <c r="P322" s="43">
        <v>45</v>
      </c>
      <c r="Q322" s="43">
        <v>215</v>
      </c>
      <c r="R322" s="43">
        <v>1</v>
      </c>
      <c r="S322" s="43">
        <v>25</v>
      </c>
      <c r="T322" s="43">
        <v>95</v>
      </c>
      <c r="U322" s="43" t="s">
        <v>1032</v>
      </c>
      <c r="V322" s="43" t="s">
        <v>39</v>
      </c>
      <c r="W322" s="35" t="s">
        <v>1028</v>
      </c>
    </row>
    <row r="323" s="6" customFormat="1" ht="36" spans="1:23">
      <c r="A323" s="32">
        <v>314</v>
      </c>
      <c r="B323" s="78" t="s">
        <v>1033</v>
      </c>
      <c r="C323" s="39" t="s">
        <v>30</v>
      </c>
      <c r="D323" s="39" t="s">
        <v>34</v>
      </c>
      <c r="E323" s="39" t="s">
        <v>443</v>
      </c>
      <c r="F323" s="80">
        <v>44531</v>
      </c>
      <c r="G323" s="93">
        <v>44621</v>
      </c>
      <c r="H323" s="79" t="s">
        <v>994</v>
      </c>
      <c r="I323" s="79" t="s">
        <v>1034</v>
      </c>
      <c r="J323" s="37">
        <v>5.4</v>
      </c>
      <c r="K323" s="37">
        <v>5</v>
      </c>
      <c r="L323" s="37"/>
      <c r="M323" s="100"/>
      <c r="N323" s="37">
        <v>0.4</v>
      </c>
      <c r="O323" s="37">
        <v>1</v>
      </c>
      <c r="P323" s="37">
        <v>30</v>
      </c>
      <c r="Q323" s="37">
        <v>105</v>
      </c>
      <c r="R323" s="37"/>
      <c r="S323" s="37">
        <v>18</v>
      </c>
      <c r="T323" s="37">
        <v>71</v>
      </c>
      <c r="U323" s="43" t="s">
        <v>1035</v>
      </c>
      <c r="V323" s="43" t="s">
        <v>39</v>
      </c>
      <c r="W323" s="35" t="s">
        <v>1028</v>
      </c>
    </row>
    <row r="324" s="7" customFormat="1" ht="36" spans="1:23">
      <c r="A324" s="32">
        <v>315</v>
      </c>
      <c r="B324" s="92" t="s">
        <v>1036</v>
      </c>
      <c r="C324" s="92" t="s">
        <v>31</v>
      </c>
      <c r="D324" s="92" t="s">
        <v>34</v>
      </c>
      <c r="E324" s="92" t="s">
        <v>1037</v>
      </c>
      <c r="F324" s="80">
        <v>44531</v>
      </c>
      <c r="G324" s="93">
        <v>44621</v>
      </c>
      <c r="H324" s="92" t="s">
        <v>994</v>
      </c>
      <c r="I324" s="92" t="s">
        <v>1038</v>
      </c>
      <c r="J324" s="92">
        <v>3</v>
      </c>
      <c r="K324" s="92">
        <v>3</v>
      </c>
      <c r="L324" s="92"/>
      <c r="M324" s="92"/>
      <c r="N324" s="92"/>
      <c r="O324" s="92">
        <v>1</v>
      </c>
      <c r="P324" s="92">
        <v>303</v>
      </c>
      <c r="Q324" s="92">
        <v>1365</v>
      </c>
      <c r="R324" s="92"/>
      <c r="S324" s="92">
        <v>61</v>
      </c>
      <c r="T324" s="92">
        <v>212</v>
      </c>
      <c r="U324" s="43" t="s">
        <v>1039</v>
      </c>
      <c r="V324" s="43" t="s">
        <v>39</v>
      </c>
      <c r="W324" s="35" t="s">
        <v>1028</v>
      </c>
    </row>
    <row r="325" s="7" customFormat="1" ht="36" spans="1:23">
      <c r="A325" s="32">
        <v>316</v>
      </c>
      <c r="B325" s="92" t="s">
        <v>1040</v>
      </c>
      <c r="C325" s="92" t="s">
        <v>31</v>
      </c>
      <c r="D325" s="92" t="s">
        <v>34</v>
      </c>
      <c r="E325" s="92" t="s">
        <v>500</v>
      </c>
      <c r="F325" s="80">
        <v>44531</v>
      </c>
      <c r="G325" s="93">
        <v>44621</v>
      </c>
      <c r="H325" s="92" t="s">
        <v>1041</v>
      </c>
      <c r="I325" s="92" t="s">
        <v>1042</v>
      </c>
      <c r="J325" s="92">
        <v>3</v>
      </c>
      <c r="K325" s="92">
        <v>3</v>
      </c>
      <c r="L325" s="92"/>
      <c r="M325" s="92"/>
      <c r="N325" s="92"/>
      <c r="O325" s="92">
        <v>1</v>
      </c>
      <c r="P325" s="92">
        <v>153</v>
      </c>
      <c r="Q325" s="92">
        <v>528</v>
      </c>
      <c r="R325" s="92"/>
      <c r="S325" s="92">
        <v>4</v>
      </c>
      <c r="T325" s="92">
        <v>18</v>
      </c>
      <c r="U325" s="43" t="s">
        <v>1043</v>
      </c>
      <c r="V325" s="43" t="s">
        <v>39</v>
      </c>
      <c r="W325" s="35" t="s">
        <v>1028</v>
      </c>
    </row>
    <row r="326" s="7" customFormat="1" ht="36" spans="1:23">
      <c r="A326" s="32">
        <v>317</v>
      </c>
      <c r="B326" s="92" t="s">
        <v>1044</v>
      </c>
      <c r="C326" s="92" t="s">
        <v>31</v>
      </c>
      <c r="D326" s="92" t="s">
        <v>34</v>
      </c>
      <c r="E326" s="92" t="s">
        <v>500</v>
      </c>
      <c r="F326" s="80">
        <v>44531</v>
      </c>
      <c r="G326" s="93">
        <v>44621</v>
      </c>
      <c r="H326" s="92" t="s">
        <v>1041</v>
      </c>
      <c r="I326" s="92" t="s">
        <v>1045</v>
      </c>
      <c r="J326" s="92">
        <v>2</v>
      </c>
      <c r="K326" s="92">
        <v>2</v>
      </c>
      <c r="L326" s="92"/>
      <c r="M326" s="92"/>
      <c r="N326" s="92"/>
      <c r="O326" s="92">
        <v>1</v>
      </c>
      <c r="P326" s="92">
        <v>61</v>
      </c>
      <c r="Q326" s="92">
        <v>291</v>
      </c>
      <c r="R326" s="92"/>
      <c r="S326" s="92">
        <v>2</v>
      </c>
      <c r="T326" s="92">
        <v>8</v>
      </c>
      <c r="U326" s="43" t="s">
        <v>1046</v>
      </c>
      <c r="V326" s="43" t="s">
        <v>39</v>
      </c>
      <c r="W326" s="35" t="s">
        <v>1028</v>
      </c>
    </row>
    <row r="327" s="7" customFormat="1" ht="36" spans="1:23">
      <c r="A327" s="32">
        <v>318</v>
      </c>
      <c r="B327" s="92" t="s">
        <v>1047</v>
      </c>
      <c r="C327" s="92" t="s">
        <v>31</v>
      </c>
      <c r="D327" s="92" t="s">
        <v>34</v>
      </c>
      <c r="E327" s="92" t="s">
        <v>739</v>
      </c>
      <c r="F327" s="80">
        <v>44531</v>
      </c>
      <c r="G327" s="93">
        <v>44621</v>
      </c>
      <c r="H327" s="92" t="s">
        <v>1041</v>
      </c>
      <c r="I327" s="92" t="s">
        <v>1048</v>
      </c>
      <c r="J327" s="92">
        <v>20</v>
      </c>
      <c r="K327" s="92">
        <v>20</v>
      </c>
      <c r="L327" s="92"/>
      <c r="M327" s="92"/>
      <c r="N327" s="92"/>
      <c r="O327" s="92">
        <v>1</v>
      </c>
      <c r="P327" s="92">
        <v>281</v>
      </c>
      <c r="Q327" s="92">
        <v>825</v>
      </c>
      <c r="R327" s="92"/>
      <c r="S327" s="92">
        <v>32</v>
      </c>
      <c r="T327" s="92">
        <v>98</v>
      </c>
      <c r="U327" s="43" t="s">
        <v>1046</v>
      </c>
      <c r="V327" s="43" t="s">
        <v>39</v>
      </c>
      <c r="W327" s="35" t="s">
        <v>1028</v>
      </c>
    </row>
    <row r="328" s="7" customFormat="1" ht="48" spans="1:23">
      <c r="A328" s="32">
        <v>319</v>
      </c>
      <c r="B328" s="92" t="s">
        <v>1049</v>
      </c>
      <c r="C328" s="92" t="s">
        <v>30</v>
      </c>
      <c r="D328" s="92" t="s">
        <v>34</v>
      </c>
      <c r="E328" s="92" t="s">
        <v>224</v>
      </c>
      <c r="F328" s="80">
        <v>44531</v>
      </c>
      <c r="G328" s="93">
        <v>44621</v>
      </c>
      <c r="H328" s="92" t="s">
        <v>1050</v>
      </c>
      <c r="I328" s="92" t="s">
        <v>1051</v>
      </c>
      <c r="J328" s="92">
        <v>20</v>
      </c>
      <c r="K328" s="92">
        <v>20</v>
      </c>
      <c r="L328" s="92"/>
      <c r="M328" s="92"/>
      <c r="N328" s="92"/>
      <c r="O328" s="92">
        <v>1</v>
      </c>
      <c r="P328" s="92">
        <v>245</v>
      </c>
      <c r="Q328" s="92">
        <v>1765</v>
      </c>
      <c r="R328" s="92">
        <v>1</v>
      </c>
      <c r="S328" s="92">
        <v>86</v>
      </c>
      <c r="T328" s="92">
        <v>308</v>
      </c>
      <c r="U328" s="92" t="s">
        <v>1052</v>
      </c>
      <c r="V328" s="43" t="s">
        <v>39</v>
      </c>
      <c r="W328" s="35" t="s">
        <v>1028</v>
      </c>
    </row>
    <row r="329" s="7" customFormat="1" ht="36" spans="1:23">
      <c r="A329" s="32">
        <v>320</v>
      </c>
      <c r="B329" s="92" t="s">
        <v>1053</v>
      </c>
      <c r="C329" s="92" t="s">
        <v>31</v>
      </c>
      <c r="D329" s="92" t="s">
        <v>34</v>
      </c>
      <c r="E329" s="92" t="s">
        <v>112</v>
      </c>
      <c r="F329" s="80">
        <v>44531</v>
      </c>
      <c r="G329" s="93">
        <v>44621</v>
      </c>
      <c r="H329" s="92" t="s">
        <v>1054</v>
      </c>
      <c r="I329" s="92" t="s">
        <v>1055</v>
      </c>
      <c r="J329" s="92">
        <v>10</v>
      </c>
      <c r="K329" s="92">
        <v>10</v>
      </c>
      <c r="L329" s="92"/>
      <c r="M329" s="92"/>
      <c r="N329" s="92"/>
      <c r="O329" s="92">
        <v>1</v>
      </c>
      <c r="P329" s="92">
        <v>460</v>
      </c>
      <c r="Q329" s="92">
        <v>1400</v>
      </c>
      <c r="R329" s="92">
        <v>1</v>
      </c>
      <c r="S329" s="92">
        <v>146</v>
      </c>
      <c r="T329" s="92">
        <v>511</v>
      </c>
      <c r="U329" s="92" t="s">
        <v>1056</v>
      </c>
      <c r="V329" s="43" t="s">
        <v>1057</v>
      </c>
      <c r="W329" s="35" t="s">
        <v>1028</v>
      </c>
    </row>
    <row r="330" s="7" customFormat="1" ht="36" spans="1:23">
      <c r="A330" s="32">
        <v>321</v>
      </c>
      <c r="B330" s="92" t="s">
        <v>1058</v>
      </c>
      <c r="C330" s="92" t="s">
        <v>31</v>
      </c>
      <c r="D330" s="92" t="s">
        <v>34</v>
      </c>
      <c r="E330" s="92" t="s">
        <v>145</v>
      </c>
      <c r="F330" s="80">
        <v>44531</v>
      </c>
      <c r="G330" s="93">
        <v>44621</v>
      </c>
      <c r="H330" s="92" t="s">
        <v>1059</v>
      </c>
      <c r="I330" s="92" t="s">
        <v>1060</v>
      </c>
      <c r="J330" s="92">
        <v>10</v>
      </c>
      <c r="K330" s="92">
        <v>10</v>
      </c>
      <c r="L330" s="92"/>
      <c r="M330" s="92"/>
      <c r="N330" s="92"/>
      <c r="O330" s="92">
        <v>1</v>
      </c>
      <c r="P330" s="92">
        <v>58</v>
      </c>
      <c r="Q330" s="92">
        <v>196</v>
      </c>
      <c r="R330" s="92">
        <v>1</v>
      </c>
      <c r="S330" s="92">
        <v>28</v>
      </c>
      <c r="T330" s="92">
        <v>98</v>
      </c>
      <c r="U330" s="92" t="s">
        <v>1061</v>
      </c>
      <c r="V330" s="43" t="s">
        <v>39</v>
      </c>
      <c r="W330" s="35" t="s">
        <v>1028</v>
      </c>
    </row>
    <row r="331" ht="36" spans="1:23">
      <c r="A331" s="32">
        <v>322</v>
      </c>
      <c r="B331" s="88" t="s">
        <v>1062</v>
      </c>
      <c r="C331" s="88" t="s">
        <v>30</v>
      </c>
      <c r="D331" s="39" t="s">
        <v>34</v>
      </c>
      <c r="E331" s="88" t="s">
        <v>1063</v>
      </c>
      <c r="F331" s="89" t="s">
        <v>1064</v>
      </c>
      <c r="G331" s="89" t="s">
        <v>1025</v>
      </c>
      <c r="H331" s="88" t="s">
        <v>1065</v>
      </c>
      <c r="I331" s="88" t="s">
        <v>1066</v>
      </c>
      <c r="J331" s="88">
        <v>3</v>
      </c>
      <c r="K331" s="88">
        <v>3</v>
      </c>
      <c r="L331" s="88"/>
      <c r="M331" s="88"/>
      <c r="N331" s="88"/>
      <c r="O331" s="48"/>
      <c r="P331" s="88"/>
      <c r="Q331" s="88"/>
      <c r="R331" s="58"/>
      <c r="S331" s="88"/>
      <c r="T331" s="88"/>
      <c r="U331" s="88" t="s">
        <v>1067</v>
      </c>
      <c r="V331" s="37" t="s">
        <v>39</v>
      </c>
      <c r="W331" s="35" t="s">
        <v>1028</v>
      </c>
    </row>
    <row r="332" ht="36" spans="1:23">
      <c r="A332" s="32">
        <v>323</v>
      </c>
      <c r="B332" s="88" t="s">
        <v>1068</v>
      </c>
      <c r="C332" s="88" t="s">
        <v>31</v>
      </c>
      <c r="D332" s="39" t="s">
        <v>34</v>
      </c>
      <c r="E332" s="88" t="s">
        <v>1069</v>
      </c>
      <c r="F332" s="89" t="s">
        <v>1064</v>
      </c>
      <c r="G332" s="89" t="s">
        <v>1025</v>
      </c>
      <c r="H332" s="88" t="s">
        <v>1070</v>
      </c>
      <c r="I332" s="88" t="s">
        <v>1071</v>
      </c>
      <c r="J332" s="88">
        <v>2</v>
      </c>
      <c r="K332" s="88">
        <v>2</v>
      </c>
      <c r="L332" s="88"/>
      <c r="M332" s="88"/>
      <c r="N332" s="88"/>
      <c r="O332" s="48">
        <v>1</v>
      </c>
      <c r="P332" s="88">
        <v>101</v>
      </c>
      <c r="Q332" s="88">
        <v>353</v>
      </c>
      <c r="R332" s="58"/>
      <c r="S332" s="88"/>
      <c r="T332" s="88"/>
      <c r="U332" s="88" t="s">
        <v>1072</v>
      </c>
      <c r="V332" s="37" t="s">
        <v>39</v>
      </c>
      <c r="W332" s="35" t="s">
        <v>1028</v>
      </c>
    </row>
    <row r="333" ht="36" spans="1:23">
      <c r="A333" s="32">
        <v>324</v>
      </c>
      <c r="B333" s="88" t="s">
        <v>1073</v>
      </c>
      <c r="C333" s="88" t="s">
        <v>30</v>
      </c>
      <c r="D333" s="39" t="s">
        <v>34</v>
      </c>
      <c r="E333" s="88" t="s">
        <v>754</v>
      </c>
      <c r="F333" s="89" t="s">
        <v>1064</v>
      </c>
      <c r="G333" s="89" t="s">
        <v>1025</v>
      </c>
      <c r="H333" s="88" t="s">
        <v>1059</v>
      </c>
      <c r="I333" s="88" t="s">
        <v>1074</v>
      </c>
      <c r="J333" s="88">
        <v>3</v>
      </c>
      <c r="K333" s="88">
        <v>3</v>
      </c>
      <c r="L333" s="88"/>
      <c r="M333" s="88"/>
      <c r="N333" s="88"/>
      <c r="O333" s="48">
        <v>1</v>
      </c>
      <c r="P333" s="88">
        <v>15</v>
      </c>
      <c r="Q333" s="88">
        <v>54</v>
      </c>
      <c r="R333" s="58">
        <v>1</v>
      </c>
      <c r="S333" s="88"/>
      <c r="T333" s="88"/>
      <c r="U333" s="88" t="s">
        <v>1075</v>
      </c>
      <c r="V333" s="37" t="s">
        <v>39</v>
      </c>
      <c r="W333" s="35" t="s">
        <v>1028</v>
      </c>
    </row>
    <row r="334" ht="36" spans="1:23">
      <c r="A334" s="32">
        <v>325</v>
      </c>
      <c r="B334" s="88" t="s">
        <v>1076</v>
      </c>
      <c r="C334" s="88" t="s">
        <v>31</v>
      </c>
      <c r="D334" s="39" t="s">
        <v>34</v>
      </c>
      <c r="E334" s="88" t="s">
        <v>1077</v>
      </c>
      <c r="F334" s="89" t="s">
        <v>1064</v>
      </c>
      <c r="G334" s="89" t="s">
        <v>1025</v>
      </c>
      <c r="H334" s="88" t="s">
        <v>1078</v>
      </c>
      <c r="I334" s="88" t="s">
        <v>1079</v>
      </c>
      <c r="J334" s="88">
        <v>3</v>
      </c>
      <c r="K334" s="88">
        <v>3</v>
      </c>
      <c r="L334" s="88"/>
      <c r="M334" s="88"/>
      <c r="N334" s="88"/>
      <c r="O334" s="48">
        <v>1</v>
      </c>
      <c r="P334" s="88">
        <v>246</v>
      </c>
      <c r="Q334" s="88">
        <v>800</v>
      </c>
      <c r="R334" s="58"/>
      <c r="S334" s="88">
        <v>70</v>
      </c>
      <c r="T334" s="88">
        <v>270</v>
      </c>
      <c r="U334" s="88" t="s">
        <v>1080</v>
      </c>
      <c r="V334" s="37" t="s">
        <v>39</v>
      </c>
      <c r="W334" s="35" t="s">
        <v>1028</v>
      </c>
    </row>
    <row r="335" ht="36" spans="1:23">
      <c r="A335" s="32">
        <v>326</v>
      </c>
      <c r="B335" s="88" t="s">
        <v>1081</v>
      </c>
      <c r="C335" s="88" t="s">
        <v>30</v>
      </c>
      <c r="D335" s="39" t="s">
        <v>34</v>
      </c>
      <c r="E335" s="88" t="s">
        <v>739</v>
      </c>
      <c r="F335" s="89" t="s">
        <v>1064</v>
      </c>
      <c r="G335" s="89" t="s">
        <v>1025</v>
      </c>
      <c r="H335" s="88" t="s">
        <v>1041</v>
      </c>
      <c r="I335" s="88" t="s">
        <v>1082</v>
      </c>
      <c r="J335" s="88">
        <v>4</v>
      </c>
      <c r="K335" s="88">
        <v>4</v>
      </c>
      <c r="L335" s="88"/>
      <c r="M335" s="88"/>
      <c r="N335" s="88"/>
      <c r="O335" s="48">
        <v>1</v>
      </c>
      <c r="P335" s="88">
        <v>16</v>
      </c>
      <c r="Q335" s="88">
        <v>56</v>
      </c>
      <c r="R335" s="58"/>
      <c r="S335" s="88"/>
      <c r="T335" s="88"/>
      <c r="U335" s="88" t="s">
        <v>1083</v>
      </c>
      <c r="V335" s="37" t="s">
        <v>39</v>
      </c>
      <c r="W335" s="35" t="s">
        <v>1028</v>
      </c>
    </row>
    <row r="336" ht="48" spans="1:23">
      <c r="A336" s="32">
        <v>327</v>
      </c>
      <c r="B336" s="88" t="s">
        <v>1084</v>
      </c>
      <c r="C336" s="88" t="s">
        <v>30</v>
      </c>
      <c r="D336" s="39" t="s">
        <v>34</v>
      </c>
      <c r="E336" s="88" t="s">
        <v>1085</v>
      </c>
      <c r="F336" s="89" t="s">
        <v>1064</v>
      </c>
      <c r="G336" s="89" t="s">
        <v>1025</v>
      </c>
      <c r="H336" s="88" t="s">
        <v>1065</v>
      </c>
      <c r="I336" s="88" t="s">
        <v>1086</v>
      </c>
      <c r="J336" s="88">
        <v>2</v>
      </c>
      <c r="K336" s="88">
        <v>2</v>
      </c>
      <c r="L336" s="88"/>
      <c r="M336" s="88"/>
      <c r="N336" s="88"/>
      <c r="O336" s="48"/>
      <c r="P336" s="88"/>
      <c r="Q336" s="88"/>
      <c r="R336" s="58"/>
      <c r="S336" s="88"/>
      <c r="T336" s="88"/>
      <c r="U336" s="88" t="s">
        <v>1087</v>
      </c>
      <c r="V336" s="37" t="s">
        <v>39</v>
      </c>
      <c r="W336" s="35" t="s">
        <v>1028</v>
      </c>
    </row>
    <row r="337" ht="36" spans="1:23">
      <c r="A337" s="32">
        <v>328</v>
      </c>
      <c r="B337" s="88" t="s">
        <v>1088</v>
      </c>
      <c r="C337" s="88" t="s">
        <v>30</v>
      </c>
      <c r="D337" s="39" t="s">
        <v>34</v>
      </c>
      <c r="E337" s="94" t="s">
        <v>1089</v>
      </c>
      <c r="F337" s="89" t="s">
        <v>1064</v>
      </c>
      <c r="G337" s="89" t="s">
        <v>1025</v>
      </c>
      <c r="H337" s="88" t="s">
        <v>1065</v>
      </c>
      <c r="I337" s="88" t="s">
        <v>1090</v>
      </c>
      <c r="J337" s="88">
        <v>2</v>
      </c>
      <c r="K337" s="88">
        <v>2</v>
      </c>
      <c r="L337" s="88"/>
      <c r="M337" s="88"/>
      <c r="N337" s="88"/>
      <c r="O337" s="48"/>
      <c r="P337" s="88"/>
      <c r="Q337" s="88"/>
      <c r="R337" s="58"/>
      <c r="S337" s="88"/>
      <c r="T337" s="88"/>
      <c r="U337" s="88" t="s">
        <v>1091</v>
      </c>
      <c r="V337" s="37" t="s">
        <v>39</v>
      </c>
      <c r="W337" s="35" t="s">
        <v>1028</v>
      </c>
    </row>
    <row r="338" ht="48" spans="1:23">
      <c r="A338" s="32">
        <v>329</v>
      </c>
      <c r="B338" s="88" t="s">
        <v>1092</v>
      </c>
      <c r="C338" s="88" t="s">
        <v>31</v>
      </c>
      <c r="D338" s="39" t="s">
        <v>34</v>
      </c>
      <c r="E338" s="88" t="s">
        <v>296</v>
      </c>
      <c r="F338" s="89" t="s">
        <v>1064</v>
      </c>
      <c r="G338" s="89" t="s">
        <v>1025</v>
      </c>
      <c r="H338" s="88" t="s">
        <v>1093</v>
      </c>
      <c r="I338" s="88" t="s">
        <v>1094</v>
      </c>
      <c r="J338" s="88">
        <v>5</v>
      </c>
      <c r="K338" s="88">
        <v>5</v>
      </c>
      <c r="L338" s="88"/>
      <c r="M338" s="88"/>
      <c r="N338" s="88"/>
      <c r="O338" s="48">
        <v>1</v>
      </c>
      <c r="P338" s="88">
        <v>50</v>
      </c>
      <c r="Q338" s="88">
        <v>175</v>
      </c>
      <c r="R338" s="58"/>
      <c r="S338" s="88"/>
      <c r="T338" s="88"/>
      <c r="U338" s="88" t="s">
        <v>1095</v>
      </c>
      <c r="V338" s="37" t="s">
        <v>39</v>
      </c>
      <c r="W338" s="35" t="s">
        <v>1028</v>
      </c>
    </row>
    <row r="339" ht="36" spans="1:23">
      <c r="A339" s="32">
        <v>330</v>
      </c>
      <c r="B339" s="88" t="s">
        <v>1096</v>
      </c>
      <c r="C339" s="88" t="s">
        <v>31</v>
      </c>
      <c r="D339" s="39" t="s">
        <v>34</v>
      </c>
      <c r="E339" s="88" t="s">
        <v>821</v>
      </c>
      <c r="F339" s="89" t="s">
        <v>1064</v>
      </c>
      <c r="G339" s="89" t="s">
        <v>1025</v>
      </c>
      <c r="H339" s="88" t="s">
        <v>1097</v>
      </c>
      <c r="I339" s="88" t="s">
        <v>1098</v>
      </c>
      <c r="J339" s="88">
        <v>2</v>
      </c>
      <c r="K339" s="88">
        <v>2</v>
      </c>
      <c r="L339" s="88"/>
      <c r="M339" s="88"/>
      <c r="N339" s="88"/>
      <c r="O339" s="48">
        <v>1</v>
      </c>
      <c r="P339" s="88">
        <v>12</v>
      </c>
      <c r="Q339" s="88">
        <v>40</v>
      </c>
      <c r="R339" s="58">
        <v>1</v>
      </c>
      <c r="S339" s="88"/>
      <c r="T339" s="88"/>
      <c r="U339" s="88" t="s">
        <v>1099</v>
      </c>
      <c r="V339" s="37" t="s">
        <v>39</v>
      </c>
      <c r="W339" s="35" t="s">
        <v>1028</v>
      </c>
    </row>
    <row r="340" ht="24" spans="1:23">
      <c r="A340" s="32">
        <v>331</v>
      </c>
      <c r="B340" s="39" t="s">
        <v>1100</v>
      </c>
      <c r="C340" s="39" t="s">
        <v>31</v>
      </c>
      <c r="D340" s="33" t="s">
        <v>34</v>
      </c>
      <c r="E340" s="33" t="s">
        <v>419</v>
      </c>
      <c r="F340" s="95">
        <v>44287</v>
      </c>
      <c r="G340" s="38">
        <v>45017</v>
      </c>
      <c r="H340" s="39" t="s">
        <v>1101</v>
      </c>
      <c r="I340" s="33" t="s">
        <v>1102</v>
      </c>
      <c r="J340" s="31">
        <v>24251.17</v>
      </c>
      <c r="K340" s="31"/>
      <c r="L340" s="31">
        <v>5251.17</v>
      </c>
      <c r="M340" s="31">
        <v>19000</v>
      </c>
      <c r="N340" s="31"/>
      <c r="O340" s="31"/>
      <c r="P340" s="31"/>
      <c r="Q340" s="31"/>
      <c r="R340" s="31"/>
      <c r="S340" s="39">
        <v>19393</v>
      </c>
      <c r="T340" s="39">
        <v>70849</v>
      </c>
      <c r="U340" s="33" t="s">
        <v>1103</v>
      </c>
      <c r="V340" s="37" t="s">
        <v>39</v>
      </c>
      <c r="W340" s="57" t="s">
        <v>742</v>
      </c>
    </row>
    <row r="341" ht="24" spans="1:23">
      <c r="A341" s="32">
        <v>332</v>
      </c>
      <c r="B341" s="42" t="s">
        <v>1104</v>
      </c>
      <c r="C341" s="33" t="s">
        <v>31</v>
      </c>
      <c r="D341" s="37" t="s">
        <v>34</v>
      </c>
      <c r="E341" s="42" t="s">
        <v>288</v>
      </c>
      <c r="F341" s="64">
        <v>44317</v>
      </c>
      <c r="G341" s="34">
        <v>44531</v>
      </c>
      <c r="H341" s="48" t="s">
        <v>1065</v>
      </c>
      <c r="I341" s="42" t="s">
        <v>1105</v>
      </c>
      <c r="J341" s="42">
        <v>24</v>
      </c>
      <c r="K341" s="42"/>
      <c r="L341" s="42">
        <v>24</v>
      </c>
      <c r="M341" s="42"/>
      <c r="N341" s="101"/>
      <c r="O341" s="101"/>
      <c r="P341" s="101"/>
      <c r="Q341" s="101"/>
      <c r="R341" s="101"/>
      <c r="S341" s="42"/>
      <c r="T341" s="42">
        <v>672</v>
      </c>
      <c r="U341" s="103" t="s">
        <v>1106</v>
      </c>
      <c r="V341" s="37" t="s">
        <v>39</v>
      </c>
      <c r="W341" s="57" t="s">
        <v>1107</v>
      </c>
    </row>
    <row r="342" ht="24" spans="1:23">
      <c r="A342" s="32">
        <v>333</v>
      </c>
      <c r="B342" s="96" t="s">
        <v>1108</v>
      </c>
      <c r="C342" s="33" t="s">
        <v>31</v>
      </c>
      <c r="D342" s="37" t="s">
        <v>34</v>
      </c>
      <c r="E342" s="96" t="s">
        <v>1109</v>
      </c>
      <c r="F342" s="64">
        <v>44317</v>
      </c>
      <c r="G342" s="34">
        <v>44531</v>
      </c>
      <c r="H342" s="96" t="s">
        <v>1065</v>
      </c>
      <c r="I342" s="96" t="s">
        <v>1110</v>
      </c>
      <c r="J342" s="96">
        <v>35.5</v>
      </c>
      <c r="K342" s="96"/>
      <c r="L342" s="96">
        <v>35.5</v>
      </c>
      <c r="M342" s="96"/>
      <c r="N342" s="101"/>
      <c r="O342" s="101"/>
      <c r="P342" s="101"/>
      <c r="Q342" s="101"/>
      <c r="R342" s="101"/>
      <c r="S342" s="96"/>
      <c r="T342" s="96">
        <v>954</v>
      </c>
      <c r="U342" s="104" t="s">
        <v>1111</v>
      </c>
      <c r="V342" s="37" t="s">
        <v>39</v>
      </c>
      <c r="W342" s="57" t="s">
        <v>1107</v>
      </c>
    </row>
    <row r="343" ht="24" spans="1:23">
      <c r="A343" s="32">
        <v>334</v>
      </c>
      <c r="B343" s="48" t="s">
        <v>1112</v>
      </c>
      <c r="C343" s="33" t="s">
        <v>31</v>
      </c>
      <c r="D343" s="37" t="s">
        <v>34</v>
      </c>
      <c r="E343" s="48" t="s">
        <v>511</v>
      </c>
      <c r="F343" s="64">
        <v>44317</v>
      </c>
      <c r="G343" s="34">
        <v>44531</v>
      </c>
      <c r="H343" s="48" t="s">
        <v>1065</v>
      </c>
      <c r="I343" s="48" t="s">
        <v>1113</v>
      </c>
      <c r="J343" s="48">
        <v>18</v>
      </c>
      <c r="K343" s="48"/>
      <c r="L343" s="48">
        <v>18</v>
      </c>
      <c r="M343" s="48"/>
      <c r="N343" s="101"/>
      <c r="O343" s="101"/>
      <c r="P343" s="101"/>
      <c r="Q343" s="101"/>
      <c r="R343" s="101"/>
      <c r="S343" s="48"/>
      <c r="T343" s="48">
        <v>235</v>
      </c>
      <c r="U343" s="105" t="s">
        <v>1114</v>
      </c>
      <c r="V343" s="37" t="s">
        <v>39</v>
      </c>
      <c r="W343" s="57" t="s">
        <v>1107</v>
      </c>
    </row>
    <row r="344" ht="24" spans="1:23">
      <c r="A344" s="32">
        <v>335</v>
      </c>
      <c r="B344" s="48" t="s">
        <v>1115</v>
      </c>
      <c r="C344" s="33" t="s">
        <v>31</v>
      </c>
      <c r="D344" s="37" t="s">
        <v>34</v>
      </c>
      <c r="E344" s="48" t="s">
        <v>205</v>
      </c>
      <c r="F344" s="64">
        <v>44317</v>
      </c>
      <c r="G344" s="34">
        <v>44531</v>
      </c>
      <c r="H344" s="48" t="s">
        <v>1065</v>
      </c>
      <c r="I344" s="48" t="s">
        <v>1116</v>
      </c>
      <c r="J344" s="42">
        <v>18</v>
      </c>
      <c r="K344" s="42"/>
      <c r="L344" s="42">
        <v>18</v>
      </c>
      <c r="M344" s="42"/>
      <c r="N344" s="101"/>
      <c r="O344" s="101"/>
      <c r="P344" s="101"/>
      <c r="Q344" s="101"/>
      <c r="R344" s="58">
        <v>1</v>
      </c>
      <c r="S344" s="42"/>
      <c r="T344" s="42">
        <v>156</v>
      </c>
      <c r="U344" s="103" t="s">
        <v>1117</v>
      </c>
      <c r="V344" s="37" t="s">
        <v>39</v>
      </c>
      <c r="W344" s="57" t="s">
        <v>1107</v>
      </c>
    </row>
    <row r="345" ht="24" spans="1:23">
      <c r="A345" s="32">
        <v>336</v>
      </c>
      <c r="B345" s="96" t="s">
        <v>1115</v>
      </c>
      <c r="C345" s="33" t="s">
        <v>31</v>
      </c>
      <c r="D345" s="37" t="s">
        <v>34</v>
      </c>
      <c r="E345" s="96" t="s">
        <v>531</v>
      </c>
      <c r="F345" s="64">
        <v>44317</v>
      </c>
      <c r="G345" s="34">
        <v>44531</v>
      </c>
      <c r="H345" s="96" t="s">
        <v>1065</v>
      </c>
      <c r="I345" s="96" t="s">
        <v>1118</v>
      </c>
      <c r="J345" s="96">
        <v>18</v>
      </c>
      <c r="K345" s="96"/>
      <c r="L345" s="96">
        <v>18</v>
      </c>
      <c r="M345" s="96"/>
      <c r="N345" s="101"/>
      <c r="O345" s="101"/>
      <c r="P345" s="101"/>
      <c r="Q345" s="101"/>
      <c r="R345" s="101"/>
      <c r="S345" s="96"/>
      <c r="T345" s="96">
        <v>1200</v>
      </c>
      <c r="U345" s="106" t="s">
        <v>1119</v>
      </c>
      <c r="V345" s="37" t="s">
        <v>39</v>
      </c>
      <c r="W345" s="57" t="s">
        <v>1107</v>
      </c>
    </row>
    <row r="346" ht="24" spans="1:23">
      <c r="A346" s="32">
        <v>337</v>
      </c>
      <c r="B346" s="42" t="s">
        <v>1120</v>
      </c>
      <c r="C346" s="33" t="s">
        <v>31</v>
      </c>
      <c r="D346" s="37" t="s">
        <v>34</v>
      </c>
      <c r="E346" s="42" t="s">
        <v>1121</v>
      </c>
      <c r="F346" s="64">
        <v>44317</v>
      </c>
      <c r="G346" s="34">
        <v>44531</v>
      </c>
      <c r="H346" s="48" t="s">
        <v>1065</v>
      </c>
      <c r="I346" s="42" t="s">
        <v>1122</v>
      </c>
      <c r="J346" s="42">
        <v>8</v>
      </c>
      <c r="K346" s="42"/>
      <c r="L346" s="42">
        <v>8</v>
      </c>
      <c r="M346" s="42"/>
      <c r="N346" s="101"/>
      <c r="O346" s="101"/>
      <c r="P346" s="101"/>
      <c r="Q346" s="101"/>
      <c r="R346" s="58">
        <v>1</v>
      </c>
      <c r="S346" s="42"/>
      <c r="T346" s="42">
        <v>130</v>
      </c>
      <c r="U346" s="103" t="s">
        <v>1123</v>
      </c>
      <c r="V346" s="37" t="s">
        <v>39</v>
      </c>
      <c r="W346" s="57" t="s">
        <v>1107</v>
      </c>
    </row>
    <row r="347" ht="24" spans="1:23">
      <c r="A347" s="32">
        <v>338</v>
      </c>
      <c r="B347" s="48" t="s">
        <v>1124</v>
      </c>
      <c r="C347" s="33" t="s">
        <v>31</v>
      </c>
      <c r="D347" s="37" t="s">
        <v>34</v>
      </c>
      <c r="E347" s="48" t="s">
        <v>88</v>
      </c>
      <c r="F347" s="64">
        <v>44317</v>
      </c>
      <c r="G347" s="34">
        <v>44531</v>
      </c>
      <c r="H347" s="48" t="s">
        <v>1065</v>
      </c>
      <c r="I347" s="48" t="s">
        <v>1125</v>
      </c>
      <c r="J347" s="48">
        <v>27</v>
      </c>
      <c r="K347" s="48"/>
      <c r="L347" s="48">
        <v>27</v>
      </c>
      <c r="M347" s="48"/>
      <c r="N347" s="101"/>
      <c r="O347" s="101"/>
      <c r="P347" s="101"/>
      <c r="Q347" s="101"/>
      <c r="R347" s="58">
        <v>1</v>
      </c>
      <c r="S347" s="48"/>
      <c r="T347" s="48">
        <v>215</v>
      </c>
      <c r="U347" s="104" t="s">
        <v>1126</v>
      </c>
      <c r="V347" s="37" t="s">
        <v>39</v>
      </c>
      <c r="W347" s="57" t="s">
        <v>1107</v>
      </c>
    </row>
    <row r="348" ht="24" spans="1:23">
      <c r="A348" s="32">
        <v>339</v>
      </c>
      <c r="B348" s="42" t="s">
        <v>1127</v>
      </c>
      <c r="C348" s="33" t="s">
        <v>31</v>
      </c>
      <c r="D348" s="37" t="s">
        <v>34</v>
      </c>
      <c r="E348" s="48" t="s">
        <v>60</v>
      </c>
      <c r="F348" s="64">
        <v>44317</v>
      </c>
      <c r="G348" s="34">
        <v>44531</v>
      </c>
      <c r="H348" s="48" t="s">
        <v>1065</v>
      </c>
      <c r="I348" s="48" t="s">
        <v>1128</v>
      </c>
      <c r="J348" s="42">
        <v>16</v>
      </c>
      <c r="K348" s="42"/>
      <c r="L348" s="42">
        <v>16</v>
      </c>
      <c r="M348" s="42"/>
      <c r="N348" s="101"/>
      <c r="O348" s="101"/>
      <c r="P348" s="101"/>
      <c r="Q348" s="101"/>
      <c r="R348" s="58">
        <v>1</v>
      </c>
      <c r="S348" s="42"/>
      <c r="T348" s="42">
        <v>320</v>
      </c>
      <c r="U348" s="105" t="s">
        <v>1129</v>
      </c>
      <c r="V348" s="37" t="s">
        <v>39</v>
      </c>
      <c r="W348" s="57" t="s">
        <v>1107</v>
      </c>
    </row>
    <row r="349" ht="24" spans="1:23">
      <c r="A349" s="32">
        <v>340</v>
      </c>
      <c r="B349" s="42" t="s">
        <v>1130</v>
      </c>
      <c r="C349" s="33" t="s">
        <v>31</v>
      </c>
      <c r="D349" s="37" t="s">
        <v>34</v>
      </c>
      <c r="E349" s="71" t="s">
        <v>132</v>
      </c>
      <c r="F349" s="64">
        <v>44317</v>
      </c>
      <c r="G349" s="34">
        <v>44531</v>
      </c>
      <c r="H349" s="96" t="s">
        <v>1065</v>
      </c>
      <c r="I349" s="42" t="s">
        <v>1131</v>
      </c>
      <c r="J349" s="71">
        <v>27</v>
      </c>
      <c r="K349" s="71"/>
      <c r="L349" s="71">
        <v>27</v>
      </c>
      <c r="M349" s="71"/>
      <c r="N349" s="101"/>
      <c r="O349" s="101"/>
      <c r="P349" s="101"/>
      <c r="Q349" s="101"/>
      <c r="R349" s="58">
        <v>1</v>
      </c>
      <c r="S349" s="71"/>
      <c r="T349" s="71">
        <v>370</v>
      </c>
      <c r="U349" s="106" t="s">
        <v>1132</v>
      </c>
      <c r="V349" s="37" t="s">
        <v>39</v>
      </c>
      <c r="W349" s="57" t="s">
        <v>1107</v>
      </c>
    </row>
    <row r="350" ht="24" spans="1:23">
      <c r="A350" s="32">
        <v>341</v>
      </c>
      <c r="B350" s="42" t="s">
        <v>1133</v>
      </c>
      <c r="C350" s="33" t="s">
        <v>31</v>
      </c>
      <c r="D350" s="37" t="s">
        <v>34</v>
      </c>
      <c r="E350" s="42" t="s">
        <v>1134</v>
      </c>
      <c r="F350" s="64">
        <v>44317</v>
      </c>
      <c r="G350" s="34">
        <v>44531</v>
      </c>
      <c r="H350" s="48" t="s">
        <v>1065</v>
      </c>
      <c r="I350" s="42" t="s">
        <v>1135</v>
      </c>
      <c r="J350" s="42">
        <v>18</v>
      </c>
      <c r="K350" s="42"/>
      <c r="L350" s="42">
        <v>18</v>
      </c>
      <c r="M350" s="42"/>
      <c r="N350" s="101"/>
      <c r="O350" s="101"/>
      <c r="P350" s="101"/>
      <c r="Q350" s="101"/>
      <c r="R350" s="58">
        <v>1</v>
      </c>
      <c r="S350" s="42"/>
      <c r="T350" s="42">
        <v>460</v>
      </c>
      <c r="U350" s="103" t="s">
        <v>1136</v>
      </c>
      <c r="V350" s="37" t="s">
        <v>39</v>
      </c>
      <c r="W350" s="57" t="s">
        <v>1107</v>
      </c>
    </row>
    <row r="351" ht="24" spans="1:23">
      <c r="A351" s="32">
        <v>342</v>
      </c>
      <c r="B351" s="42" t="s">
        <v>1137</v>
      </c>
      <c r="C351" s="33" t="s">
        <v>31</v>
      </c>
      <c r="D351" s="37" t="s">
        <v>34</v>
      </c>
      <c r="E351" s="42" t="s">
        <v>1138</v>
      </c>
      <c r="F351" s="64">
        <v>44317</v>
      </c>
      <c r="G351" s="34">
        <v>44531</v>
      </c>
      <c r="H351" s="48" t="s">
        <v>1065</v>
      </c>
      <c r="I351" s="42" t="s">
        <v>1139</v>
      </c>
      <c r="J351" s="42">
        <v>19</v>
      </c>
      <c r="K351" s="42"/>
      <c r="L351" s="42">
        <v>19</v>
      </c>
      <c r="M351" s="42"/>
      <c r="N351" s="101"/>
      <c r="O351" s="101"/>
      <c r="P351" s="101"/>
      <c r="Q351" s="101"/>
      <c r="R351" s="101"/>
      <c r="S351" s="42"/>
      <c r="T351" s="42">
        <v>710</v>
      </c>
      <c r="U351" s="105" t="s">
        <v>1140</v>
      </c>
      <c r="V351" s="37" t="s">
        <v>39</v>
      </c>
      <c r="W351" s="57" t="s">
        <v>1107</v>
      </c>
    </row>
    <row r="352" ht="24" spans="1:23">
      <c r="A352" s="32">
        <v>343</v>
      </c>
      <c r="B352" s="42" t="s">
        <v>1137</v>
      </c>
      <c r="C352" s="33" t="s">
        <v>31</v>
      </c>
      <c r="D352" s="37" t="s">
        <v>34</v>
      </c>
      <c r="E352" s="42" t="s">
        <v>1141</v>
      </c>
      <c r="F352" s="64">
        <v>44317</v>
      </c>
      <c r="G352" s="34">
        <v>44531</v>
      </c>
      <c r="H352" s="48" t="s">
        <v>1065</v>
      </c>
      <c r="I352" s="42" t="s">
        <v>1139</v>
      </c>
      <c r="J352" s="42">
        <v>19</v>
      </c>
      <c r="K352" s="42"/>
      <c r="L352" s="42">
        <v>19</v>
      </c>
      <c r="M352" s="42"/>
      <c r="N352" s="101"/>
      <c r="O352" s="101"/>
      <c r="P352" s="101"/>
      <c r="Q352" s="101"/>
      <c r="R352" s="58">
        <v>1</v>
      </c>
      <c r="S352" s="42"/>
      <c r="T352" s="42">
        <v>710</v>
      </c>
      <c r="U352" s="105" t="s">
        <v>1140</v>
      </c>
      <c r="V352" s="37" t="s">
        <v>39</v>
      </c>
      <c r="W352" s="57" t="s">
        <v>1107</v>
      </c>
    </row>
    <row r="353" ht="24" spans="1:23">
      <c r="A353" s="32">
        <v>344</v>
      </c>
      <c r="B353" s="42" t="s">
        <v>1137</v>
      </c>
      <c r="C353" s="33" t="s">
        <v>31</v>
      </c>
      <c r="D353" s="37" t="s">
        <v>34</v>
      </c>
      <c r="E353" s="42" t="s">
        <v>1142</v>
      </c>
      <c r="F353" s="64">
        <v>44317</v>
      </c>
      <c r="G353" s="34">
        <v>44531</v>
      </c>
      <c r="H353" s="48" t="s">
        <v>1065</v>
      </c>
      <c r="I353" s="42" t="s">
        <v>1139</v>
      </c>
      <c r="J353" s="42">
        <v>19</v>
      </c>
      <c r="K353" s="42"/>
      <c r="L353" s="42">
        <v>19</v>
      </c>
      <c r="M353" s="42"/>
      <c r="N353" s="101"/>
      <c r="O353" s="101"/>
      <c r="P353" s="101"/>
      <c r="Q353" s="101"/>
      <c r="R353" s="101"/>
      <c r="S353" s="42"/>
      <c r="T353" s="42">
        <v>710</v>
      </c>
      <c r="U353" s="105" t="s">
        <v>1140</v>
      </c>
      <c r="V353" s="37" t="s">
        <v>39</v>
      </c>
      <c r="W353" s="57" t="s">
        <v>1107</v>
      </c>
    </row>
    <row r="354" ht="24" spans="1:23">
      <c r="A354" s="32">
        <v>345</v>
      </c>
      <c r="B354" s="71" t="s">
        <v>1137</v>
      </c>
      <c r="C354" s="33" t="s">
        <v>31</v>
      </c>
      <c r="D354" s="37" t="s">
        <v>34</v>
      </c>
      <c r="E354" s="71" t="s">
        <v>614</v>
      </c>
      <c r="F354" s="64">
        <v>44317</v>
      </c>
      <c r="G354" s="34">
        <v>44531</v>
      </c>
      <c r="H354" s="48" t="s">
        <v>1065</v>
      </c>
      <c r="I354" s="71" t="s">
        <v>1143</v>
      </c>
      <c r="J354" s="71">
        <v>8</v>
      </c>
      <c r="K354" s="71"/>
      <c r="L354" s="71">
        <v>8</v>
      </c>
      <c r="M354" s="71"/>
      <c r="N354" s="101"/>
      <c r="O354" s="101"/>
      <c r="P354" s="101"/>
      <c r="Q354" s="101"/>
      <c r="R354" s="101"/>
      <c r="S354" s="71"/>
      <c r="T354" s="71">
        <v>170</v>
      </c>
      <c r="U354" s="106" t="s">
        <v>1144</v>
      </c>
      <c r="V354" s="37" t="s">
        <v>39</v>
      </c>
      <c r="W354" s="57" t="s">
        <v>1107</v>
      </c>
    </row>
    <row r="355" ht="24" spans="1:23">
      <c r="A355" s="32">
        <v>346</v>
      </c>
      <c r="B355" s="97" t="s">
        <v>1145</v>
      </c>
      <c r="C355" s="33" t="s">
        <v>31</v>
      </c>
      <c r="D355" s="37" t="s">
        <v>34</v>
      </c>
      <c r="E355" s="98" t="s">
        <v>1146</v>
      </c>
      <c r="F355" s="64">
        <v>44317</v>
      </c>
      <c r="G355" s="34">
        <v>44531</v>
      </c>
      <c r="H355" s="48" t="s">
        <v>1065</v>
      </c>
      <c r="I355" s="102" t="s">
        <v>1147</v>
      </c>
      <c r="J355" s="102">
        <v>20</v>
      </c>
      <c r="K355" s="102"/>
      <c r="L355" s="102">
        <v>20</v>
      </c>
      <c r="M355" s="102"/>
      <c r="N355" s="101"/>
      <c r="O355" s="101"/>
      <c r="P355" s="101"/>
      <c r="Q355" s="101"/>
      <c r="R355" s="101"/>
      <c r="S355" s="102"/>
      <c r="T355" s="102">
        <v>562</v>
      </c>
      <c r="U355" s="105" t="s">
        <v>1148</v>
      </c>
      <c r="V355" s="37" t="s">
        <v>39</v>
      </c>
      <c r="W355" s="57" t="s">
        <v>1107</v>
      </c>
    </row>
    <row r="356" ht="24" spans="1:23">
      <c r="A356" s="32">
        <v>347</v>
      </c>
      <c r="B356" s="48" t="s">
        <v>1149</v>
      </c>
      <c r="C356" s="33" t="s">
        <v>31</v>
      </c>
      <c r="D356" s="37" t="s">
        <v>34</v>
      </c>
      <c r="E356" s="48" t="s">
        <v>193</v>
      </c>
      <c r="F356" s="64">
        <v>44317</v>
      </c>
      <c r="G356" s="34">
        <v>44531</v>
      </c>
      <c r="H356" s="48" t="s">
        <v>1065</v>
      </c>
      <c r="I356" s="48" t="s">
        <v>1150</v>
      </c>
      <c r="J356" s="42">
        <v>10</v>
      </c>
      <c r="K356" s="42"/>
      <c r="L356" s="42">
        <v>10</v>
      </c>
      <c r="M356" s="42"/>
      <c r="N356" s="101"/>
      <c r="O356" s="101"/>
      <c r="P356" s="101"/>
      <c r="Q356" s="101"/>
      <c r="R356" s="101"/>
      <c r="S356" s="42"/>
      <c r="T356" s="42">
        <v>400</v>
      </c>
      <c r="U356" s="103" t="s">
        <v>1151</v>
      </c>
      <c r="V356" s="37" t="s">
        <v>39</v>
      </c>
      <c r="W356" s="57" t="s">
        <v>1107</v>
      </c>
    </row>
    <row r="357" ht="24" spans="1:23">
      <c r="A357" s="32">
        <v>348</v>
      </c>
      <c r="B357" s="96" t="s">
        <v>1152</v>
      </c>
      <c r="C357" s="33" t="s">
        <v>31</v>
      </c>
      <c r="D357" s="37" t="s">
        <v>34</v>
      </c>
      <c r="E357" s="96" t="s">
        <v>500</v>
      </c>
      <c r="F357" s="64">
        <v>44317</v>
      </c>
      <c r="G357" s="34">
        <v>44531</v>
      </c>
      <c r="H357" s="96" t="s">
        <v>1065</v>
      </c>
      <c r="I357" s="96" t="s">
        <v>1153</v>
      </c>
      <c r="J357" s="96">
        <v>28</v>
      </c>
      <c r="K357" s="96"/>
      <c r="L357" s="96">
        <v>28</v>
      </c>
      <c r="M357" s="96"/>
      <c r="N357" s="101"/>
      <c r="O357" s="101"/>
      <c r="P357" s="101"/>
      <c r="Q357" s="101"/>
      <c r="R357" s="101"/>
      <c r="S357" s="96"/>
      <c r="T357" s="96">
        <v>638</v>
      </c>
      <c r="U357" s="104" t="s">
        <v>1154</v>
      </c>
      <c r="V357" s="37" t="s">
        <v>39</v>
      </c>
      <c r="W357" s="57" t="s">
        <v>1107</v>
      </c>
    </row>
    <row r="358" ht="24" spans="1:23">
      <c r="A358" s="32">
        <v>349</v>
      </c>
      <c r="B358" s="42" t="s">
        <v>1155</v>
      </c>
      <c r="C358" s="33" t="s">
        <v>31</v>
      </c>
      <c r="D358" s="37" t="s">
        <v>34</v>
      </c>
      <c r="E358" s="42" t="s">
        <v>1156</v>
      </c>
      <c r="F358" s="64">
        <v>44317</v>
      </c>
      <c r="G358" s="34">
        <v>44531</v>
      </c>
      <c r="H358" s="48" t="s">
        <v>1065</v>
      </c>
      <c r="I358" s="42" t="s">
        <v>1157</v>
      </c>
      <c r="J358" s="42">
        <v>12</v>
      </c>
      <c r="K358" s="42"/>
      <c r="L358" s="42">
        <v>12</v>
      </c>
      <c r="M358" s="42"/>
      <c r="N358" s="101"/>
      <c r="O358" s="101"/>
      <c r="P358" s="101"/>
      <c r="Q358" s="101"/>
      <c r="R358" s="101"/>
      <c r="S358" s="42"/>
      <c r="T358" s="42">
        <v>710</v>
      </c>
      <c r="U358" s="105" t="s">
        <v>1140</v>
      </c>
      <c r="V358" s="37" t="s">
        <v>39</v>
      </c>
      <c r="W358" s="57" t="s">
        <v>1107</v>
      </c>
    </row>
    <row r="359" ht="24" spans="1:23">
      <c r="A359" s="32">
        <v>350</v>
      </c>
      <c r="B359" s="99" t="s">
        <v>1158</v>
      </c>
      <c r="C359" s="33" t="s">
        <v>31</v>
      </c>
      <c r="D359" s="37" t="s">
        <v>34</v>
      </c>
      <c r="E359" s="99" t="s">
        <v>1159</v>
      </c>
      <c r="F359" s="64">
        <v>44317</v>
      </c>
      <c r="G359" s="34">
        <v>44531</v>
      </c>
      <c r="H359" s="96" t="s">
        <v>1065</v>
      </c>
      <c r="I359" s="99" t="s">
        <v>1160</v>
      </c>
      <c r="J359" s="99">
        <v>25</v>
      </c>
      <c r="K359" s="99"/>
      <c r="L359" s="99">
        <v>25</v>
      </c>
      <c r="M359" s="99"/>
      <c r="N359" s="101"/>
      <c r="O359" s="101"/>
      <c r="P359" s="101"/>
      <c r="Q359" s="101"/>
      <c r="R359" s="101"/>
      <c r="S359" s="99"/>
      <c r="T359" s="99">
        <v>230</v>
      </c>
      <c r="U359" s="105" t="s">
        <v>1161</v>
      </c>
      <c r="V359" s="37" t="s">
        <v>39</v>
      </c>
      <c r="W359" s="57" t="s">
        <v>1107</v>
      </c>
    </row>
    <row r="360" ht="24" spans="1:23">
      <c r="A360" s="32">
        <v>351</v>
      </c>
      <c r="B360" s="96" t="s">
        <v>1162</v>
      </c>
      <c r="C360" s="33" t="s">
        <v>31</v>
      </c>
      <c r="D360" s="37" t="s">
        <v>34</v>
      </c>
      <c r="E360" s="96" t="s">
        <v>1163</v>
      </c>
      <c r="F360" s="64">
        <v>44317</v>
      </c>
      <c r="G360" s="34">
        <v>44531</v>
      </c>
      <c r="H360" s="96" t="s">
        <v>1065</v>
      </c>
      <c r="I360" s="96" t="s">
        <v>1164</v>
      </c>
      <c r="J360" s="96">
        <v>8</v>
      </c>
      <c r="K360" s="96"/>
      <c r="L360" s="96">
        <v>8</v>
      </c>
      <c r="M360" s="96"/>
      <c r="N360" s="101"/>
      <c r="O360" s="101"/>
      <c r="P360" s="101"/>
      <c r="Q360" s="101"/>
      <c r="R360" s="101"/>
      <c r="S360" s="96"/>
      <c r="T360" s="96">
        <v>410</v>
      </c>
      <c r="U360" s="105" t="s">
        <v>1165</v>
      </c>
      <c r="V360" s="37" t="s">
        <v>39</v>
      </c>
      <c r="W360" s="57" t="s">
        <v>1107</v>
      </c>
    </row>
    <row r="361" ht="24" spans="1:23">
      <c r="A361" s="32">
        <v>352</v>
      </c>
      <c r="B361" s="48" t="s">
        <v>1166</v>
      </c>
      <c r="C361" s="33" t="s">
        <v>31</v>
      </c>
      <c r="D361" s="37" t="s">
        <v>34</v>
      </c>
      <c r="E361" s="48" t="s">
        <v>1167</v>
      </c>
      <c r="F361" s="64">
        <v>44317</v>
      </c>
      <c r="G361" s="34">
        <v>44531</v>
      </c>
      <c r="H361" s="48" t="s">
        <v>1065</v>
      </c>
      <c r="I361" s="48" t="s">
        <v>1116</v>
      </c>
      <c r="J361" s="48">
        <v>18</v>
      </c>
      <c r="K361" s="48"/>
      <c r="L361" s="48">
        <v>18</v>
      </c>
      <c r="M361" s="48"/>
      <c r="N361" s="101"/>
      <c r="O361" s="101"/>
      <c r="P361" s="101"/>
      <c r="Q361" s="101"/>
      <c r="R361" s="101"/>
      <c r="S361" s="48"/>
      <c r="T361" s="48">
        <v>688</v>
      </c>
      <c r="U361" s="105" t="s">
        <v>1168</v>
      </c>
      <c r="V361" s="37" t="s">
        <v>39</v>
      </c>
      <c r="W361" s="57" t="s">
        <v>1107</v>
      </c>
    </row>
    <row r="362" ht="24" spans="1:23">
      <c r="A362" s="32">
        <v>353</v>
      </c>
      <c r="B362" s="42" t="s">
        <v>1166</v>
      </c>
      <c r="C362" s="33" t="s">
        <v>31</v>
      </c>
      <c r="D362" s="37" t="s">
        <v>34</v>
      </c>
      <c r="E362" s="42" t="s">
        <v>1169</v>
      </c>
      <c r="F362" s="64">
        <v>44317</v>
      </c>
      <c r="G362" s="34">
        <v>44531</v>
      </c>
      <c r="H362" s="48" t="s">
        <v>1065</v>
      </c>
      <c r="I362" s="42" t="s">
        <v>1116</v>
      </c>
      <c r="J362" s="42">
        <v>18</v>
      </c>
      <c r="K362" s="42"/>
      <c r="L362" s="42">
        <v>18</v>
      </c>
      <c r="M362" s="42"/>
      <c r="N362" s="101"/>
      <c r="O362" s="101"/>
      <c r="P362" s="101"/>
      <c r="Q362" s="101"/>
      <c r="R362" s="101"/>
      <c r="S362" s="42"/>
      <c r="T362" s="42">
        <v>350</v>
      </c>
      <c r="U362" s="103" t="s">
        <v>1170</v>
      </c>
      <c r="V362" s="37" t="s">
        <v>39</v>
      </c>
      <c r="W362" s="57" t="s">
        <v>1107</v>
      </c>
    </row>
    <row r="363" ht="24" spans="1:23">
      <c r="A363" s="32">
        <v>354</v>
      </c>
      <c r="B363" s="42" t="s">
        <v>1171</v>
      </c>
      <c r="C363" s="33" t="s">
        <v>31</v>
      </c>
      <c r="D363" s="37" t="s">
        <v>34</v>
      </c>
      <c r="E363" s="42" t="s">
        <v>1172</v>
      </c>
      <c r="F363" s="64">
        <v>44317</v>
      </c>
      <c r="G363" s="34">
        <v>44531</v>
      </c>
      <c r="H363" s="48" t="s">
        <v>1065</v>
      </c>
      <c r="I363" s="48" t="s">
        <v>1173</v>
      </c>
      <c r="J363" s="42">
        <v>12</v>
      </c>
      <c r="K363" s="42"/>
      <c r="L363" s="42">
        <v>12</v>
      </c>
      <c r="M363" s="42"/>
      <c r="N363" s="101"/>
      <c r="O363" s="101"/>
      <c r="P363" s="101"/>
      <c r="Q363" s="101"/>
      <c r="R363" s="101"/>
      <c r="S363" s="42"/>
      <c r="T363" s="42">
        <v>128</v>
      </c>
      <c r="U363" s="105" t="s">
        <v>1174</v>
      </c>
      <c r="V363" s="37" t="s">
        <v>39</v>
      </c>
      <c r="W363" s="57" t="s">
        <v>1107</v>
      </c>
    </row>
    <row r="364" ht="24" spans="1:23">
      <c r="A364" s="32">
        <v>355</v>
      </c>
      <c r="B364" s="42" t="s">
        <v>1171</v>
      </c>
      <c r="C364" s="33" t="s">
        <v>31</v>
      </c>
      <c r="D364" s="37" t="s">
        <v>34</v>
      </c>
      <c r="E364" s="57" t="s">
        <v>79</v>
      </c>
      <c r="F364" s="64">
        <v>44317</v>
      </c>
      <c r="G364" s="34">
        <v>44531</v>
      </c>
      <c r="H364" s="48" t="s">
        <v>1065</v>
      </c>
      <c r="I364" s="42" t="s">
        <v>1175</v>
      </c>
      <c r="J364" s="42">
        <v>15</v>
      </c>
      <c r="K364" s="42"/>
      <c r="L364" s="42">
        <v>15</v>
      </c>
      <c r="M364" s="42"/>
      <c r="N364" s="101"/>
      <c r="O364" s="101"/>
      <c r="P364" s="101"/>
      <c r="Q364" s="101"/>
      <c r="R364" s="58">
        <v>1</v>
      </c>
      <c r="S364" s="42"/>
      <c r="T364" s="42">
        <v>230</v>
      </c>
      <c r="U364" s="103" t="s">
        <v>1161</v>
      </c>
      <c r="V364" s="37" t="s">
        <v>39</v>
      </c>
      <c r="W364" s="57" t="s">
        <v>1107</v>
      </c>
    </row>
    <row r="365" ht="24" spans="1:23">
      <c r="A365" s="32">
        <v>356</v>
      </c>
      <c r="B365" s="42" t="s">
        <v>1176</v>
      </c>
      <c r="C365" s="33" t="s">
        <v>31</v>
      </c>
      <c r="D365" s="37" t="s">
        <v>34</v>
      </c>
      <c r="E365" s="42" t="s">
        <v>496</v>
      </c>
      <c r="F365" s="64">
        <v>44317</v>
      </c>
      <c r="G365" s="34">
        <v>44531</v>
      </c>
      <c r="H365" s="48" t="s">
        <v>1065</v>
      </c>
      <c r="I365" s="48" t="s">
        <v>1177</v>
      </c>
      <c r="J365" s="42">
        <v>25</v>
      </c>
      <c r="K365" s="42"/>
      <c r="L365" s="42">
        <v>25</v>
      </c>
      <c r="M365" s="42"/>
      <c r="N365" s="101"/>
      <c r="O365" s="101"/>
      <c r="P365" s="101"/>
      <c r="Q365" s="101"/>
      <c r="R365" s="101"/>
      <c r="S365" s="42"/>
      <c r="T365" s="42">
        <v>420</v>
      </c>
      <c r="U365" s="105" t="s">
        <v>1178</v>
      </c>
      <c r="V365" s="37" t="s">
        <v>39</v>
      </c>
      <c r="W365" s="57" t="s">
        <v>1107</v>
      </c>
    </row>
    <row r="366" ht="24" spans="1:23">
      <c r="A366" s="32">
        <v>357</v>
      </c>
      <c r="B366" s="99" t="s">
        <v>1179</v>
      </c>
      <c r="C366" s="33" t="s">
        <v>31</v>
      </c>
      <c r="D366" s="37" t="s">
        <v>34</v>
      </c>
      <c r="E366" s="99" t="s">
        <v>931</v>
      </c>
      <c r="F366" s="64">
        <v>44317</v>
      </c>
      <c r="G366" s="34">
        <v>44531</v>
      </c>
      <c r="H366" s="96" t="s">
        <v>1065</v>
      </c>
      <c r="I366" s="99" t="s">
        <v>1180</v>
      </c>
      <c r="J366" s="99">
        <v>20</v>
      </c>
      <c r="K366" s="99"/>
      <c r="L366" s="99">
        <v>20</v>
      </c>
      <c r="M366" s="99"/>
      <c r="N366" s="101"/>
      <c r="O366" s="101"/>
      <c r="P366" s="101"/>
      <c r="Q366" s="101"/>
      <c r="R366" s="101"/>
      <c r="S366" s="99"/>
      <c r="T366" s="99">
        <v>710</v>
      </c>
      <c r="U366" s="105" t="s">
        <v>1140</v>
      </c>
      <c r="V366" s="37" t="s">
        <v>39</v>
      </c>
      <c r="W366" s="57" t="s">
        <v>1107</v>
      </c>
    </row>
    <row r="367" ht="24" spans="1:23">
      <c r="A367" s="32">
        <v>358</v>
      </c>
      <c r="B367" s="42" t="s">
        <v>1181</v>
      </c>
      <c r="C367" s="33" t="s">
        <v>31</v>
      </c>
      <c r="D367" s="37" t="s">
        <v>34</v>
      </c>
      <c r="E367" s="42" t="s">
        <v>75</v>
      </c>
      <c r="F367" s="64">
        <v>44317</v>
      </c>
      <c r="G367" s="34">
        <v>44531</v>
      </c>
      <c r="H367" s="48" t="s">
        <v>1065</v>
      </c>
      <c r="I367" s="42" t="s">
        <v>1182</v>
      </c>
      <c r="J367" s="42">
        <v>25</v>
      </c>
      <c r="K367" s="42"/>
      <c r="L367" s="42">
        <v>25</v>
      </c>
      <c r="M367" s="42"/>
      <c r="N367" s="101"/>
      <c r="O367" s="101"/>
      <c r="P367" s="101"/>
      <c r="Q367" s="101"/>
      <c r="R367" s="101"/>
      <c r="S367" s="42"/>
      <c r="T367" s="42">
        <v>710</v>
      </c>
      <c r="U367" s="105" t="s">
        <v>1140</v>
      </c>
      <c r="V367" s="37" t="s">
        <v>39</v>
      </c>
      <c r="W367" s="57" t="s">
        <v>1107</v>
      </c>
    </row>
    <row r="368" ht="24" spans="1:23">
      <c r="A368" s="32">
        <v>359</v>
      </c>
      <c r="B368" s="48" t="s">
        <v>1183</v>
      </c>
      <c r="C368" s="33" t="s">
        <v>31</v>
      </c>
      <c r="D368" s="37" t="s">
        <v>34</v>
      </c>
      <c r="E368" s="48" t="s">
        <v>457</v>
      </c>
      <c r="F368" s="64">
        <v>44317</v>
      </c>
      <c r="G368" s="34">
        <v>44531</v>
      </c>
      <c r="H368" s="48" t="s">
        <v>1065</v>
      </c>
      <c r="I368" s="48" t="s">
        <v>1116</v>
      </c>
      <c r="J368" s="48">
        <v>18</v>
      </c>
      <c r="K368" s="48"/>
      <c r="L368" s="48">
        <v>18</v>
      </c>
      <c r="M368" s="48"/>
      <c r="N368" s="101"/>
      <c r="O368" s="101"/>
      <c r="P368" s="101"/>
      <c r="Q368" s="101"/>
      <c r="R368" s="101"/>
      <c r="S368" s="48"/>
      <c r="T368" s="48">
        <v>320</v>
      </c>
      <c r="U368" s="105" t="s">
        <v>1129</v>
      </c>
      <c r="V368" s="37" t="s">
        <v>39</v>
      </c>
      <c r="W368" s="57" t="s">
        <v>1107</v>
      </c>
    </row>
    <row r="369" ht="24" spans="1:23">
      <c r="A369" s="32">
        <v>360</v>
      </c>
      <c r="B369" s="48" t="s">
        <v>1184</v>
      </c>
      <c r="C369" s="33" t="s">
        <v>31</v>
      </c>
      <c r="D369" s="37" t="s">
        <v>34</v>
      </c>
      <c r="E369" s="48" t="s">
        <v>1109</v>
      </c>
      <c r="F369" s="64">
        <v>44317</v>
      </c>
      <c r="G369" s="34">
        <v>44531</v>
      </c>
      <c r="H369" s="48" t="s">
        <v>1065</v>
      </c>
      <c r="I369" s="48" t="s">
        <v>1116</v>
      </c>
      <c r="J369" s="48">
        <v>18</v>
      </c>
      <c r="K369" s="48"/>
      <c r="L369" s="48">
        <v>18</v>
      </c>
      <c r="M369" s="48"/>
      <c r="N369" s="101"/>
      <c r="O369" s="101"/>
      <c r="P369" s="101"/>
      <c r="Q369" s="101"/>
      <c r="R369" s="101"/>
      <c r="S369" s="48"/>
      <c r="T369" s="48">
        <v>314</v>
      </c>
      <c r="U369" s="105" t="s">
        <v>1185</v>
      </c>
      <c r="V369" s="37" t="s">
        <v>39</v>
      </c>
      <c r="W369" s="57" t="s">
        <v>1107</v>
      </c>
    </row>
    <row r="370" ht="24" spans="1:23">
      <c r="A370" s="32">
        <v>361</v>
      </c>
      <c r="B370" s="48" t="s">
        <v>1186</v>
      </c>
      <c r="C370" s="33" t="s">
        <v>31</v>
      </c>
      <c r="D370" s="37" t="s">
        <v>34</v>
      </c>
      <c r="E370" s="48" t="s">
        <v>1187</v>
      </c>
      <c r="F370" s="64">
        <v>44317</v>
      </c>
      <c r="G370" s="34">
        <v>44531</v>
      </c>
      <c r="H370" s="48" t="s">
        <v>1065</v>
      </c>
      <c r="I370" s="48" t="s">
        <v>1188</v>
      </c>
      <c r="J370" s="48">
        <v>10</v>
      </c>
      <c r="K370" s="48"/>
      <c r="L370" s="48">
        <v>10</v>
      </c>
      <c r="M370" s="48"/>
      <c r="N370" s="101"/>
      <c r="O370" s="101"/>
      <c r="P370" s="101"/>
      <c r="Q370" s="101"/>
      <c r="R370" s="101"/>
      <c r="S370" s="48"/>
      <c r="T370" s="48">
        <v>531</v>
      </c>
      <c r="U370" s="105" t="s">
        <v>1189</v>
      </c>
      <c r="V370" s="37" t="s">
        <v>39</v>
      </c>
      <c r="W370" s="57" t="s">
        <v>1107</v>
      </c>
    </row>
    <row r="371" ht="24" spans="1:23">
      <c r="A371" s="32">
        <v>362</v>
      </c>
      <c r="B371" s="57" t="s">
        <v>1190</v>
      </c>
      <c r="C371" s="33" t="s">
        <v>31</v>
      </c>
      <c r="D371" s="37" t="s">
        <v>34</v>
      </c>
      <c r="E371" s="57" t="s">
        <v>245</v>
      </c>
      <c r="F371" s="64">
        <v>44317</v>
      </c>
      <c r="G371" s="34">
        <v>44531</v>
      </c>
      <c r="H371" s="48" t="s">
        <v>1065</v>
      </c>
      <c r="I371" s="57" t="s">
        <v>1191</v>
      </c>
      <c r="J371" s="31">
        <v>15</v>
      </c>
      <c r="K371" s="31"/>
      <c r="L371" s="31">
        <v>15</v>
      </c>
      <c r="M371" s="31"/>
      <c r="N371" s="101"/>
      <c r="O371" s="101"/>
      <c r="P371" s="101"/>
      <c r="Q371" s="101"/>
      <c r="R371" s="101"/>
      <c r="S371" s="31"/>
      <c r="T371" s="31">
        <v>130</v>
      </c>
      <c r="U371" s="105" t="s">
        <v>1123</v>
      </c>
      <c r="V371" s="37" t="s">
        <v>39</v>
      </c>
      <c r="W371" s="57" t="s">
        <v>1107</v>
      </c>
    </row>
    <row r="372" ht="24" spans="1:23">
      <c r="A372" s="32">
        <v>363</v>
      </c>
      <c r="B372" s="42" t="s">
        <v>1192</v>
      </c>
      <c r="C372" s="33" t="s">
        <v>31</v>
      </c>
      <c r="D372" s="37" t="s">
        <v>34</v>
      </c>
      <c r="E372" s="42" t="s">
        <v>1193</v>
      </c>
      <c r="F372" s="64">
        <v>44317</v>
      </c>
      <c r="G372" s="34">
        <v>44531</v>
      </c>
      <c r="H372" s="96" t="s">
        <v>1065</v>
      </c>
      <c r="I372" s="42" t="s">
        <v>1194</v>
      </c>
      <c r="J372" s="48">
        <v>28</v>
      </c>
      <c r="K372" s="48"/>
      <c r="L372" s="48">
        <v>28</v>
      </c>
      <c r="M372" s="48"/>
      <c r="N372" s="101"/>
      <c r="O372" s="101"/>
      <c r="P372" s="101"/>
      <c r="Q372" s="101"/>
      <c r="R372" s="101"/>
      <c r="S372" s="48"/>
      <c r="T372" s="48">
        <v>620</v>
      </c>
      <c r="U372" s="106" t="s">
        <v>1195</v>
      </c>
      <c r="V372" s="37" t="s">
        <v>39</v>
      </c>
      <c r="W372" s="57" t="s">
        <v>1107</v>
      </c>
    </row>
    <row r="373" ht="24" spans="1:23">
      <c r="A373" s="32">
        <v>364</v>
      </c>
      <c r="B373" s="42" t="s">
        <v>1192</v>
      </c>
      <c r="C373" s="33" t="s">
        <v>31</v>
      </c>
      <c r="D373" s="37" t="s">
        <v>34</v>
      </c>
      <c r="E373" s="42" t="s">
        <v>1193</v>
      </c>
      <c r="F373" s="64">
        <v>44317</v>
      </c>
      <c r="G373" s="34">
        <v>44531</v>
      </c>
      <c r="H373" s="96" t="s">
        <v>1065</v>
      </c>
      <c r="I373" s="42" t="s">
        <v>1196</v>
      </c>
      <c r="J373" s="48">
        <v>29</v>
      </c>
      <c r="K373" s="48"/>
      <c r="L373" s="48">
        <v>29</v>
      </c>
      <c r="M373" s="48"/>
      <c r="N373" s="101"/>
      <c r="O373" s="101"/>
      <c r="P373" s="101"/>
      <c r="Q373" s="101"/>
      <c r="R373" s="101"/>
      <c r="S373" s="48"/>
      <c r="T373" s="48">
        <v>620</v>
      </c>
      <c r="U373" s="106" t="s">
        <v>1195</v>
      </c>
      <c r="V373" s="37" t="s">
        <v>39</v>
      </c>
      <c r="W373" s="57" t="s">
        <v>1107</v>
      </c>
    </row>
    <row r="374" ht="24" spans="1:23">
      <c r="A374" s="32">
        <v>365</v>
      </c>
      <c r="B374" s="42" t="s">
        <v>1192</v>
      </c>
      <c r="C374" s="33" t="s">
        <v>31</v>
      </c>
      <c r="D374" s="37" t="s">
        <v>34</v>
      </c>
      <c r="E374" s="42" t="s">
        <v>931</v>
      </c>
      <c r="F374" s="64">
        <v>44317</v>
      </c>
      <c r="G374" s="34">
        <v>44531</v>
      </c>
      <c r="H374" s="96" t="s">
        <v>1065</v>
      </c>
      <c r="I374" s="42" t="s">
        <v>1197</v>
      </c>
      <c r="J374" s="48">
        <v>29</v>
      </c>
      <c r="K374" s="48"/>
      <c r="L374" s="48">
        <v>29</v>
      </c>
      <c r="M374" s="48"/>
      <c r="N374" s="101"/>
      <c r="O374" s="101"/>
      <c r="P374" s="101"/>
      <c r="Q374" s="101"/>
      <c r="R374" s="101"/>
      <c r="S374" s="48"/>
      <c r="T374" s="48">
        <v>150</v>
      </c>
      <c r="U374" s="103" t="s">
        <v>1198</v>
      </c>
      <c r="V374" s="37" t="s">
        <v>39</v>
      </c>
      <c r="W374" s="57" t="s">
        <v>1107</v>
      </c>
    </row>
    <row r="375" ht="24" spans="1:23">
      <c r="A375" s="32">
        <v>366</v>
      </c>
      <c r="B375" s="57" t="s">
        <v>1192</v>
      </c>
      <c r="C375" s="33" t="s">
        <v>31</v>
      </c>
      <c r="D375" s="37" t="s">
        <v>34</v>
      </c>
      <c r="E375" s="48" t="s">
        <v>1199</v>
      </c>
      <c r="F375" s="64">
        <v>44317</v>
      </c>
      <c r="G375" s="34">
        <v>44531</v>
      </c>
      <c r="H375" s="96" t="s">
        <v>1065</v>
      </c>
      <c r="I375" s="57" t="s">
        <v>1200</v>
      </c>
      <c r="J375" s="42">
        <v>28</v>
      </c>
      <c r="K375" s="42"/>
      <c r="L375" s="42">
        <v>28</v>
      </c>
      <c r="M375" s="42"/>
      <c r="N375" s="101"/>
      <c r="O375" s="101"/>
      <c r="P375" s="101"/>
      <c r="Q375" s="101"/>
      <c r="R375" s="101"/>
      <c r="S375" s="42"/>
      <c r="T375" s="42">
        <v>170</v>
      </c>
      <c r="U375" s="105" t="s">
        <v>1201</v>
      </c>
      <c r="V375" s="37" t="s">
        <v>39</v>
      </c>
      <c r="W375" s="57" t="s">
        <v>1107</v>
      </c>
    </row>
    <row r="376" ht="24" spans="1:23">
      <c r="A376" s="32">
        <v>367</v>
      </c>
      <c r="B376" s="42" t="s">
        <v>1192</v>
      </c>
      <c r="C376" s="33" t="s">
        <v>31</v>
      </c>
      <c r="D376" s="37" t="s">
        <v>34</v>
      </c>
      <c r="E376" s="42" t="s">
        <v>1202</v>
      </c>
      <c r="F376" s="64">
        <v>44317</v>
      </c>
      <c r="G376" s="34">
        <v>44531</v>
      </c>
      <c r="H376" s="96" t="s">
        <v>1065</v>
      </c>
      <c r="I376" s="42" t="s">
        <v>1203</v>
      </c>
      <c r="J376" s="48">
        <v>14</v>
      </c>
      <c r="K376" s="48"/>
      <c r="L376" s="48">
        <v>14</v>
      </c>
      <c r="M376" s="48"/>
      <c r="N376" s="101"/>
      <c r="O376" s="101"/>
      <c r="P376" s="101"/>
      <c r="Q376" s="101"/>
      <c r="R376" s="101"/>
      <c r="S376" s="48"/>
      <c r="T376" s="48">
        <v>196</v>
      </c>
      <c r="U376" s="105" t="s">
        <v>1204</v>
      </c>
      <c r="V376" s="37" t="s">
        <v>39</v>
      </c>
      <c r="W376" s="57" t="s">
        <v>1107</v>
      </c>
    </row>
    <row r="377" ht="24" spans="1:23">
      <c r="A377" s="32">
        <v>368</v>
      </c>
      <c r="B377" s="57" t="s">
        <v>1192</v>
      </c>
      <c r="C377" s="33" t="s">
        <v>31</v>
      </c>
      <c r="D377" s="37" t="s">
        <v>34</v>
      </c>
      <c r="E377" s="48" t="s">
        <v>908</v>
      </c>
      <c r="F377" s="64">
        <v>44317</v>
      </c>
      <c r="G377" s="34">
        <v>44531</v>
      </c>
      <c r="H377" s="96" t="s">
        <v>1065</v>
      </c>
      <c r="I377" s="48" t="s">
        <v>1205</v>
      </c>
      <c r="J377" s="48">
        <v>20</v>
      </c>
      <c r="K377" s="48"/>
      <c r="L377" s="48">
        <v>20</v>
      </c>
      <c r="M377" s="48"/>
      <c r="N377" s="101"/>
      <c r="O377" s="101"/>
      <c r="P377" s="101"/>
      <c r="Q377" s="101"/>
      <c r="R377" s="101"/>
      <c r="S377" s="48"/>
      <c r="T377" s="48">
        <v>260</v>
      </c>
      <c r="U377" s="105" t="s">
        <v>1206</v>
      </c>
      <c r="V377" s="37" t="s">
        <v>39</v>
      </c>
      <c r="W377" s="57" t="s">
        <v>1107</v>
      </c>
    </row>
    <row r="378" ht="24" spans="1:23">
      <c r="A378" s="32">
        <v>369</v>
      </c>
      <c r="B378" s="42" t="s">
        <v>1192</v>
      </c>
      <c r="C378" s="33" t="s">
        <v>31</v>
      </c>
      <c r="D378" s="37" t="s">
        <v>34</v>
      </c>
      <c r="E378" s="42" t="s">
        <v>385</v>
      </c>
      <c r="F378" s="64">
        <v>44317</v>
      </c>
      <c r="G378" s="34">
        <v>44531</v>
      </c>
      <c r="H378" s="96" t="s">
        <v>1065</v>
      </c>
      <c r="I378" s="42" t="s">
        <v>1207</v>
      </c>
      <c r="J378" s="48">
        <v>19</v>
      </c>
      <c r="K378" s="48"/>
      <c r="L378" s="48">
        <v>19</v>
      </c>
      <c r="M378" s="48"/>
      <c r="N378" s="101"/>
      <c r="O378" s="101"/>
      <c r="P378" s="101"/>
      <c r="Q378" s="101"/>
      <c r="R378" s="101"/>
      <c r="S378" s="48"/>
      <c r="T378" s="48">
        <v>210</v>
      </c>
      <c r="U378" s="105" t="s">
        <v>1208</v>
      </c>
      <c r="V378" s="37" t="s">
        <v>39</v>
      </c>
      <c r="W378" s="57" t="s">
        <v>1107</v>
      </c>
    </row>
    <row r="379" ht="24" spans="1:23">
      <c r="A379" s="32">
        <v>370</v>
      </c>
      <c r="B379" s="42" t="s">
        <v>1192</v>
      </c>
      <c r="C379" s="33" t="s">
        <v>31</v>
      </c>
      <c r="D379" s="37" t="s">
        <v>34</v>
      </c>
      <c r="E379" s="42" t="s">
        <v>60</v>
      </c>
      <c r="F379" s="64">
        <v>44317</v>
      </c>
      <c r="G379" s="34">
        <v>44531</v>
      </c>
      <c r="H379" s="96" t="s">
        <v>1065</v>
      </c>
      <c r="I379" s="42" t="s">
        <v>1209</v>
      </c>
      <c r="J379" s="48">
        <v>15</v>
      </c>
      <c r="K379" s="48"/>
      <c r="L379" s="48">
        <v>15</v>
      </c>
      <c r="M379" s="48"/>
      <c r="N379" s="101"/>
      <c r="O379" s="101"/>
      <c r="P379" s="101"/>
      <c r="Q379" s="101"/>
      <c r="R379" s="58">
        <v>1</v>
      </c>
      <c r="S379" s="48"/>
      <c r="T379" s="48">
        <v>280</v>
      </c>
      <c r="U379" s="105" t="s">
        <v>1210</v>
      </c>
      <c r="V379" s="37" t="s">
        <v>39</v>
      </c>
      <c r="W379" s="57" t="s">
        <v>1107</v>
      </c>
    </row>
    <row r="380" ht="24" spans="1:23">
      <c r="A380" s="32">
        <v>371</v>
      </c>
      <c r="B380" s="42" t="s">
        <v>1192</v>
      </c>
      <c r="C380" s="33" t="s">
        <v>31</v>
      </c>
      <c r="D380" s="37" t="s">
        <v>34</v>
      </c>
      <c r="E380" s="42" t="s">
        <v>1211</v>
      </c>
      <c r="F380" s="64">
        <v>44317</v>
      </c>
      <c r="G380" s="34">
        <v>44531</v>
      </c>
      <c r="H380" s="96" t="s">
        <v>1065</v>
      </c>
      <c r="I380" s="42" t="s">
        <v>1212</v>
      </c>
      <c r="J380" s="42">
        <v>28</v>
      </c>
      <c r="K380" s="42"/>
      <c r="L380" s="42">
        <v>28</v>
      </c>
      <c r="M380" s="42"/>
      <c r="N380" s="101"/>
      <c r="O380" s="101"/>
      <c r="P380" s="101"/>
      <c r="Q380" s="101"/>
      <c r="R380" s="101"/>
      <c r="S380" s="42"/>
      <c r="T380" s="42">
        <v>280</v>
      </c>
      <c r="U380" s="103" t="s">
        <v>1213</v>
      </c>
      <c r="V380" s="37" t="s">
        <v>39</v>
      </c>
      <c r="W380" s="57" t="s">
        <v>1107</v>
      </c>
    </row>
    <row r="381" ht="24" spans="1:23">
      <c r="A381" s="32">
        <v>372</v>
      </c>
      <c r="B381" s="42" t="s">
        <v>1192</v>
      </c>
      <c r="C381" s="33" t="s">
        <v>31</v>
      </c>
      <c r="D381" s="37" t="s">
        <v>34</v>
      </c>
      <c r="E381" s="42" t="s">
        <v>1211</v>
      </c>
      <c r="F381" s="64">
        <v>44317</v>
      </c>
      <c r="G381" s="34">
        <v>44531</v>
      </c>
      <c r="H381" s="96" t="s">
        <v>1065</v>
      </c>
      <c r="I381" s="42" t="s">
        <v>1214</v>
      </c>
      <c r="J381" s="42">
        <v>29</v>
      </c>
      <c r="K381" s="42"/>
      <c r="L381" s="42">
        <v>29</v>
      </c>
      <c r="M381" s="42"/>
      <c r="N381" s="101"/>
      <c r="O381" s="101"/>
      <c r="P381" s="101"/>
      <c r="Q381" s="101"/>
      <c r="R381" s="101"/>
      <c r="S381" s="42"/>
      <c r="T381" s="42">
        <v>540</v>
      </c>
      <c r="U381" s="103" t="s">
        <v>1215</v>
      </c>
      <c r="V381" s="37" t="s">
        <v>39</v>
      </c>
      <c r="W381" s="57" t="s">
        <v>1107</v>
      </c>
    </row>
    <row r="382" ht="24" spans="1:23">
      <c r="A382" s="32">
        <v>373</v>
      </c>
      <c r="B382" s="42" t="s">
        <v>1192</v>
      </c>
      <c r="C382" s="33" t="s">
        <v>31</v>
      </c>
      <c r="D382" s="37" t="s">
        <v>34</v>
      </c>
      <c r="E382" s="42" t="s">
        <v>1216</v>
      </c>
      <c r="F382" s="64">
        <v>44317</v>
      </c>
      <c r="G382" s="34">
        <v>44531</v>
      </c>
      <c r="H382" s="96" t="s">
        <v>1065</v>
      </c>
      <c r="I382" s="42" t="s">
        <v>1217</v>
      </c>
      <c r="J382" s="42">
        <v>29</v>
      </c>
      <c r="K382" s="42"/>
      <c r="L382" s="42">
        <v>29</v>
      </c>
      <c r="M382" s="42"/>
      <c r="N382" s="101"/>
      <c r="O382" s="101"/>
      <c r="P382" s="101"/>
      <c r="Q382" s="101"/>
      <c r="R382" s="101"/>
      <c r="S382" s="42"/>
      <c r="T382" s="42">
        <v>196</v>
      </c>
      <c r="U382" s="105" t="s">
        <v>1204</v>
      </c>
      <c r="V382" s="37" t="s">
        <v>39</v>
      </c>
      <c r="W382" s="57" t="s">
        <v>1107</v>
      </c>
    </row>
    <row r="383" ht="36" spans="1:23">
      <c r="A383" s="32">
        <v>374</v>
      </c>
      <c r="B383" s="42" t="s">
        <v>1192</v>
      </c>
      <c r="C383" s="33" t="s">
        <v>31</v>
      </c>
      <c r="D383" s="37" t="s">
        <v>34</v>
      </c>
      <c r="E383" s="42" t="s">
        <v>1218</v>
      </c>
      <c r="F383" s="64">
        <v>44317</v>
      </c>
      <c r="G383" s="34">
        <v>44531</v>
      </c>
      <c r="H383" s="96" t="s">
        <v>1065</v>
      </c>
      <c r="I383" s="42" t="s">
        <v>1219</v>
      </c>
      <c r="J383" s="48">
        <v>15</v>
      </c>
      <c r="K383" s="48"/>
      <c r="L383" s="48">
        <v>15</v>
      </c>
      <c r="M383" s="48"/>
      <c r="N383" s="101"/>
      <c r="O383" s="101"/>
      <c r="P383" s="101"/>
      <c r="Q383" s="101"/>
      <c r="R383" s="101"/>
      <c r="S383" s="48"/>
      <c r="T383" s="48">
        <v>210</v>
      </c>
      <c r="U383" s="105" t="s">
        <v>1208</v>
      </c>
      <c r="V383" s="37" t="s">
        <v>39</v>
      </c>
      <c r="W383" s="57" t="s">
        <v>1107</v>
      </c>
    </row>
    <row r="384" ht="36" spans="1:23">
      <c r="A384" s="32">
        <v>375</v>
      </c>
      <c r="B384" s="42" t="s">
        <v>1192</v>
      </c>
      <c r="C384" s="33" t="s">
        <v>31</v>
      </c>
      <c r="D384" s="37" t="s">
        <v>34</v>
      </c>
      <c r="E384" s="42" t="s">
        <v>1218</v>
      </c>
      <c r="F384" s="64">
        <v>44317</v>
      </c>
      <c r="G384" s="34">
        <v>44531</v>
      </c>
      <c r="H384" s="96" t="s">
        <v>1065</v>
      </c>
      <c r="I384" s="42" t="s">
        <v>1220</v>
      </c>
      <c r="J384" s="48">
        <v>20</v>
      </c>
      <c r="K384" s="48"/>
      <c r="L384" s="48">
        <v>20</v>
      </c>
      <c r="M384" s="48"/>
      <c r="N384" s="101"/>
      <c r="O384" s="101"/>
      <c r="P384" s="101"/>
      <c r="Q384" s="101"/>
      <c r="R384" s="101"/>
      <c r="S384" s="48"/>
      <c r="T384" s="48">
        <v>140</v>
      </c>
      <c r="U384" s="105" t="s">
        <v>1221</v>
      </c>
      <c r="V384" s="37" t="s">
        <v>39</v>
      </c>
      <c r="W384" s="57" t="s">
        <v>1107</v>
      </c>
    </row>
    <row r="385" ht="24" spans="1:23">
      <c r="A385" s="32">
        <v>376</v>
      </c>
      <c r="B385" s="57" t="s">
        <v>1192</v>
      </c>
      <c r="C385" s="33" t="s">
        <v>31</v>
      </c>
      <c r="D385" s="37" t="s">
        <v>34</v>
      </c>
      <c r="E385" s="57" t="s">
        <v>647</v>
      </c>
      <c r="F385" s="64">
        <v>44317</v>
      </c>
      <c r="G385" s="34">
        <v>44531</v>
      </c>
      <c r="H385" s="96" t="s">
        <v>1065</v>
      </c>
      <c r="I385" s="57" t="s">
        <v>1222</v>
      </c>
      <c r="J385" s="42">
        <v>14</v>
      </c>
      <c r="K385" s="42"/>
      <c r="L385" s="42">
        <v>14</v>
      </c>
      <c r="M385" s="42"/>
      <c r="N385" s="101"/>
      <c r="O385" s="101"/>
      <c r="P385" s="101"/>
      <c r="Q385" s="101"/>
      <c r="R385" s="58">
        <v>1</v>
      </c>
      <c r="S385" s="42"/>
      <c r="T385" s="42">
        <v>258</v>
      </c>
      <c r="U385" s="105" t="s">
        <v>1223</v>
      </c>
      <c r="V385" s="37" t="s">
        <v>39</v>
      </c>
      <c r="W385" s="57" t="s">
        <v>1107</v>
      </c>
    </row>
    <row r="386" ht="36" spans="1:23">
      <c r="A386" s="32">
        <v>377</v>
      </c>
      <c r="B386" s="48" t="s">
        <v>1224</v>
      </c>
      <c r="C386" s="33" t="s">
        <v>31</v>
      </c>
      <c r="D386" s="37" t="s">
        <v>34</v>
      </c>
      <c r="E386" s="48" t="s">
        <v>747</v>
      </c>
      <c r="F386" s="64">
        <v>44317</v>
      </c>
      <c r="G386" s="34">
        <v>44531</v>
      </c>
      <c r="H386" s="96" t="s">
        <v>1065</v>
      </c>
      <c r="I386" s="48" t="s">
        <v>1225</v>
      </c>
      <c r="J386" s="48">
        <v>10</v>
      </c>
      <c r="K386" s="48"/>
      <c r="L386" s="48">
        <v>10</v>
      </c>
      <c r="M386" s="48"/>
      <c r="N386" s="101"/>
      <c r="O386" s="101"/>
      <c r="P386" s="101"/>
      <c r="Q386" s="101"/>
      <c r="R386" s="101"/>
      <c r="S386" s="48"/>
      <c r="T386" s="48">
        <v>300</v>
      </c>
      <c r="U386" s="103" t="s">
        <v>1226</v>
      </c>
      <c r="V386" s="37" t="s">
        <v>39</v>
      </c>
      <c r="W386" s="57" t="s">
        <v>1107</v>
      </c>
    </row>
    <row r="387" ht="36" spans="1:23">
      <c r="A387" s="32">
        <v>378</v>
      </c>
      <c r="B387" s="96" t="s">
        <v>1227</v>
      </c>
      <c r="C387" s="33" t="s">
        <v>31</v>
      </c>
      <c r="D387" s="37" t="s">
        <v>34</v>
      </c>
      <c r="E387" s="96" t="s">
        <v>1228</v>
      </c>
      <c r="F387" s="64">
        <v>44317</v>
      </c>
      <c r="G387" s="34">
        <v>44531</v>
      </c>
      <c r="H387" s="96" t="s">
        <v>1065</v>
      </c>
      <c r="I387" s="96" t="s">
        <v>1229</v>
      </c>
      <c r="J387" s="99">
        <v>70</v>
      </c>
      <c r="K387" s="99"/>
      <c r="L387" s="99">
        <v>70</v>
      </c>
      <c r="M387" s="99"/>
      <c r="N387" s="101"/>
      <c r="O387" s="101"/>
      <c r="P387" s="101"/>
      <c r="Q387" s="101"/>
      <c r="R387" s="101"/>
      <c r="S387" s="99"/>
      <c r="T387" s="99">
        <v>145</v>
      </c>
      <c r="U387" s="105" t="s">
        <v>1230</v>
      </c>
      <c r="V387" s="37" t="s">
        <v>39</v>
      </c>
      <c r="W387" s="57" t="s">
        <v>1107</v>
      </c>
    </row>
    <row r="388" ht="36" spans="1:23">
      <c r="A388" s="32">
        <v>379</v>
      </c>
      <c r="B388" s="42" t="s">
        <v>1231</v>
      </c>
      <c r="C388" s="33" t="s">
        <v>31</v>
      </c>
      <c r="D388" s="37" t="s">
        <v>34</v>
      </c>
      <c r="E388" s="42" t="s">
        <v>1232</v>
      </c>
      <c r="F388" s="64">
        <v>44317</v>
      </c>
      <c r="G388" s="34">
        <v>44531</v>
      </c>
      <c r="H388" s="96" t="s">
        <v>1065</v>
      </c>
      <c r="I388" s="42" t="s">
        <v>1233</v>
      </c>
      <c r="J388" s="48">
        <v>25</v>
      </c>
      <c r="K388" s="48"/>
      <c r="L388" s="48">
        <v>25</v>
      </c>
      <c r="M388" s="48"/>
      <c r="N388" s="101"/>
      <c r="O388" s="101"/>
      <c r="P388" s="101"/>
      <c r="Q388" s="101"/>
      <c r="R388" s="101"/>
      <c r="S388" s="48"/>
      <c r="T388" s="48">
        <v>600</v>
      </c>
      <c r="U388" s="104" t="s">
        <v>1234</v>
      </c>
      <c r="V388" s="37" t="s">
        <v>39</v>
      </c>
      <c r="W388" s="57" t="s">
        <v>1107</v>
      </c>
    </row>
    <row r="389" ht="24" spans="1:23">
      <c r="A389" s="32">
        <v>380</v>
      </c>
      <c r="B389" s="48" t="s">
        <v>1235</v>
      </c>
      <c r="C389" s="33" t="s">
        <v>31</v>
      </c>
      <c r="D389" s="37" t="s">
        <v>34</v>
      </c>
      <c r="E389" s="42" t="s">
        <v>1236</v>
      </c>
      <c r="F389" s="64">
        <v>44317</v>
      </c>
      <c r="G389" s="34">
        <v>44531</v>
      </c>
      <c r="H389" s="96" t="s">
        <v>1065</v>
      </c>
      <c r="I389" s="42" t="s">
        <v>1237</v>
      </c>
      <c r="J389" s="42">
        <v>8</v>
      </c>
      <c r="K389" s="42"/>
      <c r="L389" s="42">
        <v>8</v>
      </c>
      <c r="M389" s="42"/>
      <c r="N389" s="101"/>
      <c r="O389" s="101"/>
      <c r="P389" s="101"/>
      <c r="Q389" s="101"/>
      <c r="R389" s="101"/>
      <c r="S389" s="42"/>
      <c r="T389" s="42">
        <v>245</v>
      </c>
      <c r="U389" s="105" t="s">
        <v>1238</v>
      </c>
      <c r="V389" s="37" t="s">
        <v>39</v>
      </c>
      <c r="W389" s="57" t="s">
        <v>1107</v>
      </c>
    </row>
    <row r="390" ht="24" spans="1:23">
      <c r="A390" s="32">
        <v>381</v>
      </c>
      <c r="B390" s="42" t="s">
        <v>1239</v>
      </c>
      <c r="C390" s="33" t="s">
        <v>31</v>
      </c>
      <c r="D390" s="37" t="s">
        <v>34</v>
      </c>
      <c r="E390" s="42" t="s">
        <v>474</v>
      </c>
      <c r="F390" s="64">
        <v>44317</v>
      </c>
      <c r="G390" s="34">
        <v>44531</v>
      </c>
      <c r="H390" s="96" t="s">
        <v>1065</v>
      </c>
      <c r="I390" s="42" t="s">
        <v>1240</v>
      </c>
      <c r="J390" s="48">
        <v>28</v>
      </c>
      <c r="K390" s="48"/>
      <c r="L390" s="48">
        <v>28</v>
      </c>
      <c r="M390" s="48"/>
      <c r="N390" s="101"/>
      <c r="O390" s="101"/>
      <c r="P390" s="101"/>
      <c r="Q390" s="101"/>
      <c r="R390" s="101"/>
      <c r="S390" s="48"/>
      <c r="T390" s="48">
        <v>385</v>
      </c>
      <c r="U390" s="103" t="s">
        <v>1241</v>
      </c>
      <c r="V390" s="37" t="s">
        <v>39</v>
      </c>
      <c r="W390" s="57" t="s">
        <v>1107</v>
      </c>
    </row>
    <row r="391" ht="36" spans="1:23">
      <c r="A391" s="32">
        <v>382</v>
      </c>
      <c r="B391" s="48" t="s">
        <v>1239</v>
      </c>
      <c r="C391" s="33" t="s">
        <v>31</v>
      </c>
      <c r="D391" s="37" t="s">
        <v>34</v>
      </c>
      <c r="E391" s="42" t="s">
        <v>122</v>
      </c>
      <c r="F391" s="64">
        <v>44317</v>
      </c>
      <c r="G391" s="34">
        <v>44531</v>
      </c>
      <c r="H391" s="96" t="s">
        <v>1065</v>
      </c>
      <c r="I391" s="48" t="s">
        <v>1242</v>
      </c>
      <c r="J391" s="48">
        <v>10</v>
      </c>
      <c r="K391" s="48"/>
      <c r="L391" s="48">
        <v>10</v>
      </c>
      <c r="M391" s="48"/>
      <c r="N391" s="101"/>
      <c r="O391" s="101"/>
      <c r="P391" s="101"/>
      <c r="Q391" s="101"/>
      <c r="R391" s="58">
        <v>1</v>
      </c>
      <c r="S391" s="48"/>
      <c r="T391" s="48">
        <v>487</v>
      </c>
      <c r="U391" s="105" t="s">
        <v>1243</v>
      </c>
      <c r="V391" s="37" t="s">
        <v>39</v>
      </c>
      <c r="W391" s="57" t="s">
        <v>1107</v>
      </c>
    </row>
    <row r="392" ht="36" spans="1:23">
      <c r="A392" s="32">
        <v>383</v>
      </c>
      <c r="B392" s="42" t="s">
        <v>1239</v>
      </c>
      <c r="C392" s="33" t="s">
        <v>31</v>
      </c>
      <c r="D392" s="37" t="s">
        <v>34</v>
      </c>
      <c r="E392" s="42" t="s">
        <v>60</v>
      </c>
      <c r="F392" s="64">
        <v>44317</v>
      </c>
      <c r="G392" s="34">
        <v>44531</v>
      </c>
      <c r="H392" s="96" t="s">
        <v>1065</v>
      </c>
      <c r="I392" s="42" t="s">
        <v>1244</v>
      </c>
      <c r="J392" s="42">
        <v>27</v>
      </c>
      <c r="K392" s="42"/>
      <c r="L392" s="42">
        <v>27</v>
      </c>
      <c r="M392" s="42"/>
      <c r="N392" s="101"/>
      <c r="O392" s="101"/>
      <c r="P392" s="101"/>
      <c r="Q392" s="101"/>
      <c r="R392" s="58">
        <v>1</v>
      </c>
      <c r="S392" s="42"/>
      <c r="T392" s="42">
        <v>150</v>
      </c>
      <c r="U392" s="105" t="s">
        <v>1245</v>
      </c>
      <c r="V392" s="37" t="s">
        <v>39</v>
      </c>
      <c r="W392" s="57" t="s">
        <v>1107</v>
      </c>
    </row>
    <row r="393" ht="24" spans="1:23">
      <c r="A393" s="32">
        <v>384</v>
      </c>
      <c r="B393" s="48" t="s">
        <v>1246</v>
      </c>
      <c r="C393" s="33" t="s">
        <v>31</v>
      </c>
      <c r="D393" s="37" t="s">
        <v>34</v>
      </c>
      <c r="E393" s="42" t="s">
        <v>56</v>
      </c>
      <c r="F393" s="64">
        <v>44317</v>
      </c>
      <c r="G393" s="34">
        <v>44531</v>
      </c>
      <c r="H393" s="96" t="s">
        <v>1065</v>
      </c>
      <c r="I393" s="42" t="s">
        <v>1247</v>
      </c>
      <c r="J393" s="48">
        <v>29</v>
      </c>
      <c r="K393" s="48"/>
      <c r="L393" s="48">
        <v>29</v>
      </c>
      <c r="M393" s="48"/>
      <c r="N393" s="101"/>
      <c r="O393" s="101"/>
      <c r="P393" s="101"/>
      <c r="Q393" s="101"/>
      <c r="R393" s="58">
        <v>1</v>
      </c>
      <c r="S393" s="48"/>
      <c r="T393" s="48">
        <v>430</v>
      </c>
      <c r="U393" s="105" t="s">
        <v>1248</v>
      </c>
      <c r="V393" s="37" t="s">
        <v>39</v>
      </c>
      <c r="W393" s="57" t="s">
        <v>1107</v>
      </c>
    </row>
    <row r="394" ht="24" spans="1:23">
      <c r="A394" s="32">
        <v>385</v>
      </c>
      <c r="B394" s="42" t="s">
        <v>1246</v>
      </c>
      <c r="C394" s="33" t="s">
        <v>31</v>
      </c>
      <c r="D394" s="37" t="s">
        <v>34</v>
      </c>
      <c r="E394" s="42" t="s">
        <v>1249</v>
      </c>
      <c r="F394" s="64">
        <v>44317</v>
      </c>
      <c r="G394" s="34">
        <v>44531</v>
      </c>
      <c r="H394" s="96" t="s">
        <v>1065</v>
      </c>
      <c r="I394" s="42" t="s">
        <v>1250</v>
      </c>
      <c r="J394" s="48">
        <v>27</v>
      </c>
      <c r="K394" s="48"/>
      <c r="L394" s="48">
        <v>27</v>
      </c>
      <c r="M394" s="48"/>
      <c r="N394" s="101"/>
      <c r="O394" s="101"/>
      <c r="P394" s="101"/>
      <c r="Q394" s="101"/>
      <c r="R394" s="101"/>
      <c r="S394" s="48"/>
      <c r="T394" s="48">
        <v>510</v>
      </c>
      <c r="U394" s="105" t="s">
        <v>1251</v>
      </c>
      <c r="V394" s="37" t="s">
        <v>39</v>
      </c>
      <c r="W394" s="57" t="s">
        <v>1107</v>
      </c>
    </row>
    <row r="395" ht="24" spans="1:23">
      <c r="A395" s="32">
        <v>386</v>
      </c>
      <c r="B395" s="42" t="s">
        <v>1246</v>
      </c>
      <c r="C395" s="33" t="s">
        <v>31</v>
      </c>
      <c r="D395" s="37" t="s">
        <v>34</v>
      </c>
      <c r="E395" s="42" t="s">
        <v>1252</v>
      </c>
      <c r="F395" s="64">
        <v>44317</v>
      </c>
      <c r="G395" s="34">
        <v>44531</v>
      </c>
      <c r="H395" s="96" t="s">
        <v>1065</v>
      </c>
      <c r="I395" s="42" t="s">
        <v>1253</v>
      </c>
      <c r="J395" s="42">
        <v>21</v>
      </c>
      <c r="K395" s="42"/>
      <c r="L395" s="42">
        <v>21</v>
      </c>
      <c r="M395" s="42"/>
      <c r="N395" s="101"/>
      <c r="O395" s="101"/>
      <c r="P395" s="101"/>
      <c r="Q395" s="101"/>
      <c r="R395" s="101"/>
      <c r="S395" s="42"/>
      <c r="T395" s="42">
        <v>270</v>
      </c>
      <c r="U395" s="105" t="s">
        <v>1254</v>
      </c>
      <c r="V395" s="37" t="s">
        <v>39</v>
      </c>
      <c r="W395" s="57" t="s">
        <v>1107</v>
      </c>
    </row>
    <row r="396" ht="24" spans="1:23">
      <c r="A396" s="32">
        <v>387</v>
      </c>
      <c r="B396" s="42" t="s">
        <v>1246</v>
      </c>
      <c r="C396" s="33" t="s">
        <v>31</v>
      </c>
      <c r="D396" s="37" t="s">
        <v>34</v>
      </c>
      <c r="E396" s="42" t="s">
        <v>1255</v>
      </c>
      <c r="F396" s="64">
        <v>44317</v>
      </c>
      <c r="G396" s="34">
        <v>44531</v>
      </c>
      <c r="H396" s="96" t="s">
        <v>1065</v>
      </c>
      <c r="I396" s="42" t="s">
        <v>1256</v>
      </c>
      <c r="J396" s="42">
        <v>21</v>
      </c>
      <c r="K396" s="42"/>
      <c r="L396" s="42">
        <v>21</v>
      </c>
      <c r="M396" s="42"/>
      <c r="N396" s="101"/>
      <c r="O396" s="101"/>
      <c r="P396" s="101"/>
      <c r="Q396" s="101"/>
      <c r="R396" s="101"/>
      <c r="S396" s="42"/>
      <c r="T396" s="42">
        <v>2350</v>
      </c>
      <c r="U396" s="105" t="s">
        <v>1257</v>
      </c>
      <c r="V396" s="37" t="s">
        <v>39</v>
      </c>
      <c r="W396" s="57" t="s">
        <v>1107</v>
      </c>
    </row>
    <row r="397" ht="24" spans="1:23">
      <c r="A397" s="32">
        <v>388</v>
      </c>
      <c r="B397" s="42" t="s">
        <v>1246</v>
      </c>
      <c r="C397" s="33" t="s">
        <v>31</v>
      </c>
      <c r="D397" s="37" t="s">
        <v>34</v>
      </c>
      <c r="E397" s="42" t="s">
        <v>709</v>
      </c>
      <c r="F397" s="64">
        <v>44317</v>
      </c>
      <c r="G397" s="34">
        <v>44531</v>
      </c>
      <c r="H397" s="96" t="s">
        <v>1065</v>
      </c>
      <c r="I397" s="42" t="s">
        <v>1258</v>
      </c>
      <c r="J397" s="42">
        <v>29</v>
      </c>
      <c r="K397" s="42"/>
      <c r="L397" s="42">
        <v>29</v>
      </c>
      <c r="M397" s="42"/>
      <c r="N397" s="101"/>
      <c r="O397" s="101"/>
      <c r="P397" s="101"/>
      <c r="Q397" s="101"/>
      <c r="R397" s="101"/>
      <c r="S397" s="42"/>
      <c r="T397" s="42">
        <v>120</v>
      </c>
      <c r="U397" s="105" t="s">
        <v>1259</v>
      </c>
      <c r="V397" s="37" t="s">
        <v>39</v>
      </c>
      <c r="W397" s="57" t="s">
        <v>1107</v>
      </c>
    </row>
    <row r="398" ht="24" spans="1:23">
      <c r="A398" s="32">
        <v>389</v>
      </c>
      <c r="B398" s="57" t="s">
        <v>1260</v>
      </c>
      <c r="C398" s="33" t="s">
        <v>31</v>
      </c>
      <c r="D398" s="37" t="s">
        <v>34</v>
      </c>
      <c r="E398" s="33" t="s">
        <v>425</v>
      </c>
      <c r="F398" s="64">
        <v>44317</v>
      </c>
      <c r="G398" s="34">
        <v>44531</v>
      </c>
      <c r="H398" s="96" t="s">
        <v>1065</v>
      </c>
      <c r="I398" s="33" t="s">
        <v>1261</v>
      </c>
      <c r="J398" s="48">
        <v>26</v>
      </c>
      <c r="K398" s="48"/>
      <c r="L398" s="48">
        <v>26</v>
      </c>
      <c r="M398" s="48"/>
      <c r="N398" s="101"/>
      <c r="O398" s="101"/>
      <c r="P398" s="101"/>
      <c r="Q398" s="101"/>
      <c r="R398" s="58">
        <v>1</v>
      </c>
      <c r="S398" s="48"/>
      <c r="T398" s="48">
        <v>580</v>
      </c>
      <c r="U398" s="103" t="s">
        <v>1262</v>
      </c>
      <c r="V398" s="37" t="s">
        <v>39</v>
      </c>
      <c r="W398" s="57" t="s">
        <v>1107</v>
      </c>
    </row>
    <row r="399" ht="24" spans="1:23">
      <c r="A399" s="32">
        <v>390</v>
      </c>
      <c r="B399" s="42" t="s">
        <v>1260</v>
      </c>
      <c r="C399" s="33" t="s">
        <v>31</v>
      </c>
      <c r="D399" s="37" t="s">
        <v>34</v>
      </c>
      <c r="E399" s="48" t="s">
        <v>255</v>
      </c>
      <c r="F399" s="64">
        <v>44317</v>
      </c>
      <c r="G399" s="34">
        <v>44531</v>
      </c>
      <c r="H399" s="96" t="s">
        <v>1065</v>
      </c>
      <c r="I399" s="42" t="s">
        <v>1263</v>
      </c>
      <c r="J399" s="48">
        <v>25</v>
      </c>
      <c r="K399" s="48"/>
      <c r="L399" s="48">
        <v>25</v>
      </c>
      <c r="M399" s="48"/>
      <c r="N399" s="101"/>
      <c r="O399" s="101"/>
      <c r="P399" s="101"/>
      <c r="Q399" s="101"/>
      <c r="R399" s="101"/>
      <c r="S399" s="48"/>
      <c r="T399" s="48">
        <v>300</v>
      </c>
      <c r="U399" s="104" t="s">
        <v>1264</v>
      </c>
      <c r="V399" s="37" t="s">
        <v>39</v>
      </c>
      <c r="W399" s="57" t="s">
        <v>1107</v>
      </c>
    </row>
    <row r="400" ht="24" spans="1:23">
      <c r="A400" s="32">
        <v>391</v>
      </c>
      <c r="B400" s="42" t="s">
        <v>1260</v>
      </c>
      <c r="C400" s="33" t="s">
        <v>31</v>
      </c>
      <c r="D400" s="37" t="s">
        <v>34</v>
      </c>
      <c r="E400" s="42" t="s">
        <v>1265</v>
      </c>
      <c r="F400" s="64">
        <v>44317</v>
      </c>
      <c r="G400" s="34">
        <v>44531</v>
      </c>
      <c r="H400" s="96" t="s">
        <v>1065</v>
      </c>
      <c r="I400" s="42" t="s">
        <v>1266</v>
      </c>
      <c r="J400" s="48">
        <v>19</v>
      </c>
      <c r="K400" s="48"/>
      <c r="L400" s="48">
        <v>19</v>
      </c>
      <c r="M400" s="48"/>
      <c r="N400" s="101"/>
      <c r="O400" s="101"/>
      <c r="P400" s="101"/>
      <c r="Q400" s="101"/>
      <c r="R400" s="101"/>
      <c r="S400" s="48"/>
      <c r="T400" s="48">
        <v>180</v>
      </c>
      <c r="U400" s="104" t="s">
        <v>1267</v>
      </c>
      <c r="V400" s="37" t="s">
        <v>39</v>
      </c>
      <c r="W400" s="57" t="s">
        <v>1107</v>
      </c>
    </row>
    <row r="401" ht="24" spans="1:23">
      <c r="A401" s="32">
        <v>392</v>
      </c>
      <c r="B401" s="42" t="s">
        <v>1260</v>
      </c>
      <c r="C401" s="33" t="s">
        <v>31</v>
      </c>
      <c r="D401" s="37" t="s">
        <v>34</v>
      </c>
      <c r="E401" s="57" t="s">
        <v>1268</v>
      </c>
      <c r="F401" s="64">
        <v>44317</v>
      </c>
      <c r="G401" s="34">
        <v>44531</v>
      </c>
      <c r="H401" s="96" t="s">
        <v>1065</v>
      </c>
      <c r="I401" s="57" t="s">
        <v>1269</v>
      </c>
      <c r="J401" s="42">
        <v>29</v>
      </c>
      <c r="K401" s="42"/>
      <c r="L401" s="42">
        <v>29</v>
      </c>
      <c r="M401" s="42"/>
      <c r="N401" s="101"/>
      <c r="O401" s="101"/>
      <c r="P401" s="101"/>
      <c r="Q401" s="101"/>
      <c r="R401" s="101"/>
      <c r="S401" s="42"/>
      <c r="T401" s="42">
        <v>410</v>
      </c>
      <c r="U401" s="104" t="s">
        <v>1270</v>
      </c>
      <c r="V401" s="37" t="s">
        <v>39</v>
      </c>
      <c r="W401" s="57" t="s">
        <v>1107</v>
      </c>
    </row>
    <row r="402" ht="24" spans="1:23">
      <c r="A402" s="32">
        <v>393</v>
      </c>
      <c r="B402" s="42" t="s">
        <v>1260</v>
      </c>
      <c r="C402" s="33" t="s">
        <v>31</v>
      </c>
      <c r="D402" s="37" t="s">
        <v>34</v>
      </c>
      <c r="E402" s="42" t="s">
        <v>46</v>
      </c>
      <c r="F402" s="64">
        <v>44317</v>
      </c>
      <c r="G402" s="34">
        <v>44531</v>
      </c>
      <c r="H402" s="96" t="s">
        <v>1065</v>
      </c>
      <c r="I402" s="42" t="s">
        <v>1271</v>
      </c>
      <c r="J402" s="42">
        <v>28</v>
      </c>
      <c r="K402" s="42"/>
      <c r="L402" s="42">
        <v>28</v>
      </c>
      <c r="M402" s="42"/>
      <c r="N402" s="101"/>
      <c r="O402" s="101"/>
      <c r="P402" s="101"/>
      <c r="Q402" s="101"/>
      <c r="R402" s="58">
        <v>1</v>
      </c>
      <c r="S402" s="42"/>
      <c r="T402" s="42">
        <v>530</v>
      </c>
      <c r="U402" s="105" t="s">
        <v>1272</v>
      </c>
      <c r="V402" s="37" t="s">
        <v>39</v>
      </c>
      <c r="W402" s="57" t="s">
        <v>1107</v>
      </c>
    </row>
    <row r="403" ht="24" spans="1:23">
      <c r="A403" s="32">
        <v>394</v>
      </c>
      <c r="B403" s="42" t="s">
        <v>1260</v>
      </c>
      <c r="C403" s="33" t="s">
        <v>31</v>
      </c>
      <c r="D403" s="37" t="s">
        <v>34</v>
      </c>
      <c r="E403" s="42" t="s">
        <v>1273</v>
      </c>
      <c r="F403" s="64">
        <v>44317</v>
      </c>
      <c r="G403" s="34">
        <v>44531</v>
      </c>
      <c r="H403" s="96" t="s">
        <v>1065</v>
      </c>
      <c r="I403" s="42" t="s">
        <v>1274</v>
      </c>
      <c r="J403" s="42">
        <v>20</v>
      </c>
      <c r="K403" s="42"/>
      <c r="L403" s="42">
        <v>20</v>
      </c>
      <c r="M403" s="42"/>
      <c r="N403" s="101"/>
      <c r="O403" s="101"/>
      <c r="P403" s="101"/>
      <c r="Q403" s="101"/>
      <c r="R403" s="101"/>
      <c r="S403" s="42"/>
      <c r="T403" s="42">
        <v>470</v>
      </c>
      <c r="U403" s="105" t="s">
        <v>1275</v>
      </c>
      <c r="V403" s="37" t="s">
        <v>39</v>
      </c>
      <c r="W403" s="57" t="s">
        <v>1107</v>
      </c>
    </row>
    <row r="404" ht="24" spans="1:23">
      <c r="A404" s="32">
        <v>395</v>
      </c>
      <c r="B404" s="48" t="s">
        <v>1260</v>
      </c>
      <c r="C404" s="33" t="s">
        <v>31</v>
      </c>
      <c r="D404" s="37" t="s">
        <v>34</v>
      </c>
      <c r="E404" s="42" t="s">
        <v>1276</v>
      </c>
      <c r="F404" s="64">
        <v>44317</v>
      </c>
      <c r="G404" s="34">
        <v>44531</v>
      </c>
      <c r="H404" s="96" t="s">
        <v>1065</v>
      </c>
      <c r="I404" s="42" t="s">
        <v>1277</v>
      </c>
      <c r="J404" s="42">
        <v>24</v>
      </c>
      <c r="K404" s="42"/>
      <c r="L404" s="42">
        <v>24</v>
      </c>
      <c r="M404" s="42"/>
      <c r="N404" s="101"/>
      <c r="O404" s="101"/>
      <c r="P404" s="101"/>
      <c r="Q404" s="101"/>
      <c r="R404" s="101"/>
      <c r="S404" s="42"/>
      <c r="T404" s="42">
        <v>360</v>
      </c>
      <c r="U404" s="105" t="s">
        <v>1278</v>
      </c>
      <c r="V404" s="37" t="s">
        <v>39</v>
      </c>
      <c r="W404" s="57" t="s">
        <v>1107</v>
      </c>
    </row>
    <row r="405" ht="24" spans="1:23">
      <c r="A405" s="32">
        <v>396</v>
      </c>
      <c r="B405" s="42" t="s">
        <v>1260</v>
      </c>
      <c r="C405" s="33" t="s">
        <v>31</v>
      </c>
      <c r="D405" s="37" t="s">
        <v>34</v>
      </c>
      <c r="E405" s="42" t="s">
        <v>1279</v>
      </c>
      <c r="F405" s="64">
        <v>44317</v>
      </c>
      <c r="G405" s="34">
        <v>44531</v>
      </c>
      <c r="H405" s="96" t="s">
        <v>1065</v>
      </c>
      <c r="I405" s="42" t="s">
        <v>1280</v>
      </c>
      <c r="J405" s="42">
        <v>20</v>
      </c>
      <c r="K405" s="42"/>
      <c r="L405" s="42">
        <v>20</v>
      </c>
      <c r="M405" s="42"/>
      <c r="N405" s="101"/>
      <c r="O405" s="101"/>
      <c r="P405" s="101"/>
      <c r="Q405" s="101"/>
      <c r="R405" s="101"/>
      <c r="S405" s="42"/>
      <c r="T405" s="42">
        <v>256</v>
      </c>
      <c r="U405" s="105" t="s">
        <v>1281</v>
      </c>
      <c r="V405" s="37" t="s">
        <v>39</v>
      </c>
      <c r="W405" s="57" t="s">
        <v>1107</v>
      </c>
    </row>
    <row r="406" ht="24" spans="1:23">
      <c r="A406" s="32">
        <v>397</v>
      </c>
      <c r="B406" s="42" t="s">
        <v>1137</v>
      </c>
      <c r="C406" s="33" t="s">
        <v>31</v>
      </c>
      <c r="D406" s="37" t="s">
        <v>34</v>
      </c>
      <c r="E406" s="42" t="s">
        <v>1282</v>
      </c>
      <c r="F406" s="64">
        <v>44317</v>
      </c>
      <c r="G406" s="34">
        <v>44531</v>
      </c>
      <c r="H406" s="96" t="s">
        <v>1065</v>
      </c>
      <c r="I406" s="42" t="s">
        <v>1283</v>
      </c>
      <c r="J406" s="42">
        <v>26</v>
      </c>
      <c r="K406" s="42"/>
      <c r="L406" s="42">
        <v>26</v>
      </c>
      <c r="M406" s="42"/>
      <c r="N406" s="101"/>
      <c r="O406" s="101"/>
      <c r="P406" s="101"/>
      <c r="Q406" s="101"/>
      <c r="R406" s="101"/>
      <c r="S406" s="42"/>
      <c r="T406" s="42">
        <v>680</v>
      </c>
      <c r="U406" s="105" t="s">
        <v>1284</v>
      </c>
      <c r="V406" s="37" t="s">
        <v>39</v>
      </c>
      <c r="W406" s="57" t="s">
        <v>1107</v>
      </c>
    </row>
    <row r="407" ht="24" spans="1:23">
      <c r="A407" s="32">
        <v>398</v>
      </c>
      <c r="B407" s="48" t="s">
        <v>1260</v>
      </c>
      <c r="C407" s="33" t="s">
        <v>31</v>
      </c>
      <c r="D407" s="37" t="s">
        <v>34</v>
      </c>
      <c r="E407" s="48" t="s">
        <v>1285</v>
      </c>
      <c r="F407" s="64">
        <v>44317</v>
      </c>
      <c r="G407" s="34">
        <v>44531</v>
      </c>
      <c r="H407" s="96" t="s">
        <v>1065</v>
      </c>
      <c r="I407" s="42" t="s">
        <v>1286</v>
      </c>
      <c r="J407" s="42">
        <v>28</v>
      </c>
      <c r="K407" s="42"/>
      <c r="L407" s="42">
        <v>28</v>
      </c>
      <c r="M407" s="42"/>
      <c r="N407" s="101"/>
      <c r="O407" s="101"/>
      <c r="P407" s="101"/>
      <c r="Q407" s="101"/>
      <c r="R407" s="101"/>
      <c r="S407" s="42"/>
      <c r="T407" s="42">
        <v>365</v>
      </c>
      <c r="U407" s="105" t="s">
        <v>1287</v>
      </c>
      <c r="V407" s="37" t="s">
        <v>39</v>
      </c>
      <c r="W407" s="57" t="s">
        <v>1107</v>
      </c>
    </row>
    <row r="408" ht="24" spans="1:23">
      <c r="A408" s="32">
        <v>399</v>
      </c>
      <c r="B408" s="57" t="s">
        <v>1260</v>
      </c>
      <c r="C408" s="33" t="s">
        <v>31</v>
      </c>
      <c r="D408" s="37" t="s">
        <v>34</v>
      </c>
      <c r="E408" s="57" t="s">
        <v>1288</v>
      </c>
      <c r="F408" s="64">
        <v>44317</v>
      </c>
      <c r="G408" s="34">
        <v>44531</v>
      </c>
      <c r="H408" s="96" t="s">
        <v>1065</v>
      </c>
      <c r="I408" s="57" t="s">
        <v>1289</v>
      </c>
      <c r="J408" s="42">
        <v>29</v>
      </c>
      <c r="K408" s="42"/>
      <c r="L408" s="42">
        <v>29</v>
      </c>
      <c r="M408" s="42"/>
      <c r="N408" s="101"/>
      <c r="O408" s="101"/>
      <c r="P408" s="101"/>
      <c r="Q408" s="101"/>
      <c r="R408" s="101"/>
      <c r="S408" s="42"/>
      <c r="T408" s="42">
        <v>482</v>
      </c>
      <c r="U408" s="105" t="s">
        <v>1290</v>
      </c>
      <c r="V408" s="37" t="s">
        <v>39</v>
      </c>
      <c r="W408" s="57" t="s">
        <v>1107</v>
      </c>
    </row>
    <row r="409" ht="24" spans="1:23">
      <c r="A409" s="32">
        <v>400</v>
      </c>
      <c r="B409" s="42" t="s">
        <v>1260</v>
      </c>
      <c r="C409" s="33" t="s">
        <v>31</v>
      </c>
      <c r="D409" s="37" t="s">
        <v>34</v>
      </c>
      <c r="E409" s="42" t="s">
        <v>1291</v>
      </c>
      <c r="F409" s="64">
        <v>44317</v>
      </c>
      <c r="G409" s="34">
        <v>44531</v>
      </c>
      <c r="H409" s="48" t="s">
        <v>1065</v>
      </c>
      <c r="I409" s="33" t="s">
        <v>1292</v>
      </c>
      <c r="J409" s="101">
        <v>29</v>
      </c>
      <c r="K409" s="101"/>
      <c r="L409" s="101">
        <v>29</v>
      </c>
      <c r="M409" s="101"/>
      <c r="N409" s="101"/>
      <c r="O409" s="101"/>
      <c r="P409" s="101"/>
      <c r="Q409" s="101"/>
      <c r="R409" s="101"/>
      <c r="S409" s="101"/>
      <c r="T409" s="101">
        <v>210</v>
      </c>
      <c r="U409" s="105" t="s">
        <v>1208</v>
      </c>
      <c r="V409" s="37" t="s">
        <v>39</v>
      </c>
      <c r="W409" s="57" t="s">
        <v>1107</v>
      </c>
    </row>
    <row r="410" ht="24" spans="1:23">
      <c r="A410" s="32">
        <v>401</v>
      </c>
      <c r="B410" s="42" t="s">
        <v>1260</v>
      </c>
      <c r="C410" s="33" t="s">
        <v>31</v>
      </c>
      <c r="D410" s="37" t="s">
        <v>34</v>
      </c>
      <c r="E410" s="42" t="s">
        <v>149</v>
      </c>
      <c r="F410" s="64">
        <v>44317</v>
      </c>
      <c r="G410" s="34">
        <v>44531</v>
      </c>
      <c r="H410" s="96" t="s">
        <v>1065</v>
      </c>
      <c r="I410" s="42" t="s">
        <v>1293</v>
      </c>
      <c r="J410" s="48">
        <v>17</v>
      </c>
      <c r="K410" s="48"/>
      <c r="L410" s="48">
        <v>17</v>
      </c>
      <c r="M410" s="48"/>
      <c r="N410" s="101"/>
      <c r="O410" s="101"/>
      <c r="P410" s="101"/>
      <c r="Q410" s="101"/>
      <c r="R410" s="101"/>
      <c r="S410" s="48"/>
      <c r="T410" s="48">
        <v>150</v>
      </c>
      <c r="U410" s="103" t="s">
        <v>1294</v>
      </c>
      <c r="V410" s="37" t="s">
        <v>39</v>
      </c>
      <c r="W410" s="57" t="s">
        <v>1107</v>
      </c>
    </row>
    <row r="411" ht="24" spans="1:23">
      <c r="A411" s="32">
        <v>402</v>
      </c>
      <c r="B411" s="57" t="s">
        <v>1260</v>
      </c>
      <c r="C411" s="33" t="s">
        <v>31</v>
      </c>
      <c r="D411" s="37" t="s">
        <v>34</v>
      </c>
      <c r="E411" s="33" t="s">
        <v>292</v>
      </c>
      <c r="F411" s="64">
        <v>44317</v>
      </c>
      <c r="G411" s="34">
        <v>44531</v>
      </c>
      <c r="H411" s="96" t="s">
        <v>1065</v>
      </c>
      <c r="I411" s="33" t="s">
        <v>1295</v>
      </c>
      <c r="J411" s="48">
        <v>29</v>
      </c>
      <c r="K411" s="48"/>
      <c r="L411" s="48">
        <v>29</v>
      </c>
      <c r="M411" s="48"/>
      <c r="N411" s="101"/>
      <c r="O411" s="101"/>
      <c r="P411" s="101"/>
      <c r="Q411" s="101"/>
      <c r="R411" s="101"/>
      <c r="S411" s="48"/>
      <c r="T411" s="48">
        <v>620</v>
      </c>
      <c r="U411" s="103" t="s">
        <v>1296</v>
      </c>
      <c r="V411" s="37" t="s">
        <v>39</v>
      </c>
      <c r="W411" s="57" t="s">
        <v>1107</v>
      </c>
    </row>
    <row r="412" ht="24" spans="1:23">
      <c r="A412" s="32">
        <v>403</v>
      </c>
      <c r="B412" s="42" t="s">
        <v>1260</v>
      </c>
      <c r="C412" s="33" t="s">
        <v>31</v>
      </c>
      <c r="D412" s="37" t="s">
        <v>34</v>
      </c>
      <c r="E412" s="42" t="s">
        <v>292</v>
      </c>
      <c r="F412" s="64">
        <v>44317</v>
      </c>
      <c r="G412" s="34">
        <v>44531</v>
      </c>
      <c r="H412" s="96" t="s">
        <v>1065</v>
      </c>
      <c r="I412" s="42" t="s">
        <v>1297</v>
      </c>
      <c r="J412" s="42">
        <v>28</v>
      </c>
      <c r="K412" s="42"/>
      <c r="L412" s="42">
        <v>28</v>
      </c>
      <c r="M412" s="42"/>
      <c r="N412" s="101"/>
      <c r="O412" s="101"/>
      <c r="P412" s="101"/>
      <c r="Q412" s="101"/>
      <c r="R412" s="101"/>
      <c r="S412" s="42"/>
      <c r="T412" s="42">
        <v>542</v>
      </c>
      <c r="U412" s="103" t="s">
        <v>1298</v>
      </c>
      <c r="V412" s="37" t="s">
        <v>39</v>
      </c>
      <c r="W412" s="57" t="s">
        <v>1107</v>
      </c>
    </row>
    <row r="413" ht="24" spans="1:23">
      <c r="A413" s="32">
        <v>404</v>
      </c>
      <c r="B413" s="42" t="s">
        <v>1260</v>
      </c>
      <c r="C413" s="33" t="s">
        <v>31</v>
      </c>
      <c r="D413" s="37" t="s">
        <v>34</v>
      </c>
      <c r="E413" s="42" t="s">
        <v>1236</v>
      </c>
      <c r="F413" s="64">
        <v>44317</v>
      </c>
      <c r="G413" s="34">
        <v>44531</v>
      </c>
      <c r="H413" s="96" t="s">
        <v>1065</v>
      </c>
      <c r="I413" s="42" t="s">
        <v>1299</v>
      </c>
      <c r="J413" s="42">
        <v>29</v>
      </c>
      <c r="K413" s="42"/>
      <c r="L413" s="42">
        <v>29</v>
      </c>
      <c r="M413" s="42"/>
      <c r="N413" s="101"/>
      <c r="O413" s="101"/>
      <c r="P413" s="101"/>
      <c r="Q413" s="101"/>
      <c r="R413" s="101"/>
      <c r="S413" s="42"/>
      <c r="T413" s="42">
        <v>760</v>
      </c>
      <c r="U413" s="103" t="s">
        <v>1300</v>
      </c>
      <c r="V413" s="37" t="s">
        <v>39</v>
      </c>
      <c r="W413" s="57" t="s">
        <v>1107</v>
      </c>
    </row>
    <row r="414" ht="24" spans="1:23">
      <c r="A414" s="32">
        <v>405</v>
      </c>
      <c r="B414" s="42" t="s">
        <v>1260</v>
      </c>
      <c r="C414" s="33" t="s">
        <v>31</v>
      </c>
      <c r="D414" s="37" t="s">
        <v>34</v>
      </c>
      <c r="E414" s="42" t="s">
        <v>1236</v>
      </c>
      <c r="F414" s="64">
        <v>44317</v>
      </c>
      <c r="G414" s="34">
        <v>44531</v>
      </c>
      <c r="H414" s="96" t="s">
        <v>1065</v>
      </c>
      <c r="I414" s="42" t="s">
        <v>1301</v>
      </c>
      <c r="J414" s="42">
        <v>25</v>
      </c>
      <c r="K414" s="42"/>
      <c r="L414" s="42">
        <v>25</v>
      </c>
      <c r="M414" s="42"/>
      <c r="N414" s="101"/>
      <c r="O414" s="101"/>
      <c r="P414" s="101"/>
      <c r="Q414" s="101"/>
      <c r="R414" s="101"/>
      <c r="S414" s="42"/>
      <c r="T414" s="42">
        <v>145</v>
      </c>
      <c r="U414" s="105" t="s">
        <v>1230</v>
      </c>
      <c r="V414" s="37" t="s">
        <v>39</v>
      </c>
      <c r="W414" s="57" t="s">
        <v>1107</v>
      </c>
    </row>
    <row r="415" ht="24" spans="1:23">
      <c r="A415" s="32">
        <v>406</v>
      </c>
      <c r="B415" s="42" t="s">
        <v>1260</v>
      </c>
      <c r="C415" s="33" t="s">
        <v>31</v>
      </c>
      <c r="D415" s="37" t="s">
        <v>34</v>
      </c>
      <c r="E415" s="42" t="s">
        <v>1302</v>
      </c>
      <c r="F415" s="64">
        <v>44317</v>
      </c>
      <c r="G415" s="34">
        <v>44531</v>
      </c>
      <c r="H415" s="96" t="s">
        <v>1065</v>
      </c>
      <c r="I415" s="42" t="s">
        <v>1303</v>
      </c>
      <c r="J415" s="42">
        <v>27</v>
      </c>
      <c r="K415" s="42"/>
      <c r="L415" s="42">
        <v>27</v>
      </c>
      <c r="M415" s="42"/>
      <c r="N415" s="101"/>
      <c r="O415" s="101"/>
      <c r="P415" s="101"/>
      <c r="Q415" s="101"/>
      <c r="R415" s="101"/>
      <c r="S415" s="42"/>
      <c r="T415" s="42">
        <v>172</v>
      </c>
      <c r="U415" s="105" t="s">
        <v>1304</v>
      </c>
      <c r="V415" s="37" t="s">
        <v>39</v>
      </c>
      <c r="W415" s="57" t="s">
        <v>1107</v>
      </c>
    </row>
    <row r="416" ht="24" spans="1:23">
      <c r="A416" s="32">
        <v>407</v>
      </c>
      <c r="B416" s="42" t="s">
        <v>1260</v>
      </c>
      <c r="C416" s="33" t="s">
        <v>31</v>
      </c>
      <c r="D416" s="37" t="s">
        <v>34</v>
      </c>
      <c r="E416" s="42" t="s">
        <v>1305</v>
      </c>
      <c r="F416" s="64">
        <v>44317</v>
      </c>
      <c r="G416" s="34">
        <v>44531</v>
      </c>
      <c r="H416" s="96" t="s">
        <v>1065</v>
      </c>
      <c r="I416" s="42" t="s">
        <v>1306</v>
      </c>
      <c r="J416" s="42">
        <v>20</v>
      </c>
      <c r="K416" s="42"/>
      <c r="L416" s="42">
        <v>20</v>
      </c>
      <c r="M416" s="42"/>
      <c r="N416" s="101"/>
      <c r="O416" s="101"/>
      <c r="P416" s="101"/>
      <c r="Q416" s="101"/>
      <c r="R416" s="101"/>
      <c r="S416" s="42"/>
      <c r="T416" s="42">
        <v>194</v>
      </c>
      <c r="U416" s="105" t="s">
        <v>1307</v>
      </c>
      <c r="V416" s="37" t="s">
        <v>39</v>
      </c>
      <c r="W416" s="57" t="s">
        <v>1107</v>
      </c>
    </row>
    <row r="417" ht="36" spans="1:23">
      <c r="A417" s="32">
        <v>408</v>
      </c>
      <c r="B417" s="42" t="s">
        <v>1260</v>
      </c>
      <c r="C417" s="33" t="s">
        <v>31</v>
      </c>
      <c r="D417" s="37" t="s">
        <v>34</v>
      </c>
      <c r="E417" s="42" t="s">
        <v>747</v>
      </c>
      <c r="F417" s="64">
        <v>44317</v>
      </c>
      <c r="G417" s="34">
        <v>44531</v>
      </c>
      <c r="H417" s="96" t="s">
        <v>1065</v>
      </c>
      <c r="I417" s="42" t="s">
        <v>1308</v>
      </c>
      <c r="J417" s="42">
        <v>27</v>
      </c>
      <c r="K417" s="42"/>
      <c r="L417" s="42">
        <v>27</v>
      </c>
      <c r="M417" s="42"/>
      <c r="N417" s="101"/>
      <c r="O417" s="101"/>
      <c r="P417" s="101"/>
      <c r="Q417" s="101"/>
      <c r="R417" s="101"/>
      <c r="S417" s="42"/>
      <c r="T417" s="42">
        <v>186</v>
      </c>
      <c r="U417" s="105" t="s">
        <v>1309</v>
      </c>
      <c r="V417" s="37" t="s">
        <v>39</v>
      </c>
      <c r="W417" s="57" t="s">
        <v>1107</v>
      </c>
    </row>
    <row r="418" ht="36" spans="1:23">
      <c r="A418" s="32">
        <v>409</v>
      </c>
      <c r="B418" s="42" t="s">
        <v>1260</v>
      </c>
      <c r="C418" s="33" t="s">
        <v>31</v>
      </c>
      <c r="D418" s="37" t="s">
        <v>34</v>
      </c>
      <c r="E418" s="42" t="s">
        <v>747</v>
      </c>
      <c r="F418" s="64">
        <v>44317</v>
      </c>
      <c r="G418" s="34">
        <v>44531</v>
      </c>
      <c r="H418" s="96" t="s">
        <v>1065</v>
      </c>
      <c r="I418" s="42" t="s">
        <v>1310</v>
      </c>
      <c r="J418" s="42">
        <v>12</v>
      </c>
      <c r="K418" s="42"/>
      <c r="L418" s="42">
        <v>12</v>
      </c>
      <c r="M418" s="42"/>
      <c r="N418" s="101"/>
      <c r="O418" s="101"/>
      <c r="P418" s="101"/>
      <c r="Q418" s="101"/>
      <c r="R418" s="101"/>
      <c r="S418" s="42"/>
      <c r="T418" s="42">
        <v>450</v>
      </c>
      <c r="U418" s="105" t="s">
        <v>1311</v>
      </c>
      <c r="V418" s="37" t="s">
        <v>39</v>
      </c>
      <c r="W418" s="57" t="s">
        <v>1107</v>
      </c>
    </row>
    <row r="419" ht="36" spans="1:23">
      <c r="A419" s="32">
        <v>410</v>
      </c>
      <c r="B419" s="42" t="s">
        <v>1260</v>
      </c>
      <c r="C419" s="33" t="s">
        <v>31</v>
      </c>
      <c r="D419" s="37" t="s">
        <v>34</v>
      </c>
      <c r="E419" s="42" t="s">
        <v>747</v>
      </c>
      <c r="F419" s="64">
        <v>44317</v>
      </c>
      <c r="G419" s="34">
        <v>44531</v>
      </c>
      <c r="H419" s="96" t="s">
        <v>1065</v>
      </c>
      <c r="I419" s="42" t="s">
        <v>1312</v>
      </c>
      <c r="J419" s="42">
        <v>29</v>
      </c>
      <c r="K419" s="42"/>
      <c r="L419" s="42">
        <v>29</v>
      </c>
      <c r="M419" s="42"/>
      <c r="N419" s="101"/>
      <c r="O419" s="101"/>
      <c r="P419" s="101"/>
      <c r="Q419" s="101"/>
      <c r="R419" s="101"/>
      <c r="S419" s="42"/>
      <c r="T419" s="42">
        <v>965</v>
      </c>
      <c r="U419" s="105" t="s">
        <v>1313</v>
      </c>
      <c r="V419" s="37" t="s">
        <v>39</v>
      </c>
      <c r="W419" s="57" t="s">
        <v>1107</v>
      </c>
    </row>
    <row r="420" ht="24" spans="1:23">
      <c r="A420" s="32">
        <v>411</v>
      </c>
      <c r="B420" s="42" t="s">
        <v>1260</v>
      </c>
      <c r="C420" s="33" t="s">
        <v>31</v>
      </c>
      <c r="D420" s="37" t="s">
        <v>34</v>
      </c>
      <c r="E420" s="42" t="s">
        <v>640</v>
      </c>
      <c r="F420" s="64">
        <v>44317</v>
      </c>
      <c r="G420" s="34">
        <v>44531</v>
      </c>
      <c r="H420" s="96" t="s">
        <v>1065</v>
      </c>
      <c r="I420" s="42" t="s">
        <v>1314</v>
      </c>
      <c r="J420" s="42">
        <v>15</v>
      </c>
      <c r="K420" s="42"/>
      <c r="L420" s="42">
        <v>15</v>
      </c>
      <c r="M420" s="42"/>
      <c r="N420" s="101"/>
      <c r="O420" s="101"/>
      <c r="P420" s="101"/>
      <c r="Q420" s="101"/>
      <c r="R420" s="101"/>
      <c r="S420" s="42"/>
      <c r="T420" s="42">
        <v>110</v>
      </c>
      <c r="U420" s="105" t="s">
        <v>1315</v>
      </c>
      <c r="V420" s="37" t="s">
        <v>39</v>
      </c>
      <c r="W420" s="57" t="s">
        <v>1107</v>
      </c>
    </row>
    <row r="421" ht="24" spans="1:23">
      <c r="A421" s="32">
        <v>412</v>
      </c>
      <c r="B421" s="97" t="s">
        <v>1260</v>
      </c>
      <c r="C421" s="33" t="s">
        <v>31</v>
      </c>
      <c r="D421" s="37" t="s">
        <v>34</v>
      </c>
      <c r="E421" s="98" t="s">
        <v>1316</v>
      </c>
      <c r="F421" s="64">
        <v>44317</v>
      </c>
      <c r="G421" s="34">
        <v>44531</v>
      </c>
      <c r="H421" s="48" t="s">
        <v>1065</v>
      </c>
      <c r="I421" s="107" t="s">
        <v>1317</v>
      </c>
      <c r="J421" s="102">
        <v>14</v>
      </c>
      <c r="K421" s="102"/>
      <c r="L421" s="102">
        <v>14</v>
      </c>
      <c r="M421" s="102"/>
      <c r="N421" s="101"/>
      <c r="O421" s="101"/>
      <c r="P421" s="101"/>
      <c r="Q421" s="101"/>
      <c r="R421" s="101"/>
      <c r="S421" s="102"/>
      <c r="T421" s="102">
        <v>650</v>
      </c>
      <c r="U421" s="105" t="s">
        <v>1318</v>
      </c>
      <c r="V421" s="37" t="s">
        <v>39</v>
      </c>
      <c r="W421" s="57" t="s">
        <v>1107</v>
      </c>
    </row>
    <row r="422" ht="24" spans="1:23">
      <c r="A422" s="32">
        <v>413</v>
      </c>
      <c r="B422" s="42" t="s">
        <v>1260</v>
      </c>
      <c r="C422" s="33" t="s">
        <v>31</v>
      </c>
      <c r="D422" s="37" t="s">
        <v>34</v>
      </c>
      <c r="E422" s="42" t="s">
        <v>1319</v>
      </c>
      <c r="F422" s="64">
        <v>44317</v>
      </c>
      <c r="G422" s="34">
        <v>44531</v>
      </c>
      <c r="H422" s="48" t="s">
        <v>1065</v>
      </c>
      <c r="I422" s="48" t="s">
        <v>1116</v>
      </c>
      <c r="J422" s="42">
        <v>18</v>
      </c>
      <c r="K422" s="42"/>
      <c r="L422" s="42">
        <v>18</v>
      </c>
      <c r="M422" s="42"/>
      <c r="N422" s="101"/>
      <c r="O422" s="101"/>
      <c r="P422" s="101"/>
      <c r="Q422" s="101"/>
      <c r="R422" s="101"/>
      <c r="S422" s="42"/>
      <c r="T422" s="42">
        <v>580</v>
      </c>
      <c r="U422" s="105" t="s">
        <v>1320</v>
      </c>
      <c r="V422" s="37" t="s">
        <v>39</v>
      </c>
      <c r="W422" s="57" t="s">
        <v>1107</v>
      </c>
    </row>
    <row r="423" ht="24" spans="1:23">
      <c r="A423" s="32">
        <v>414</v>
      </c>
      <c r="B423" s="42" t="s">
        <v>1260</v>
      </c>
      <c r="C423" s="33" t="s">
        <v>31</v>
      </c>
      <c r="D423" s="37" t="s">
        <v>34</v>
      </c>
      <c r="E423" s="42" t="s">
        <v>535</v>
      </c>
      <c r="F423" s="64">
        <v>44317</v>
      </c>
      <c r="G423" s="34">
        <v>44531</v>
      </c>
      <c r="H423" s="96" t="s">
        <v>1065</v>
      </c>
      <c r="I423" s="42" t="s">
        <v>1321</v>
      </c>
      <c r="J423" s="42">
        <v>27</v>
      </c>
      <c r="K423" s="42"/>
      <c r="L423" s="42">
        <v>27</v>
      </c>
      <c r="M423" s="42"/>
      <c r="N423" s="101"/>
      <c r="O423" s="101"/>
      <c r="P423" s="101"/>
      <c r="Q423" s="101"/>
      <c r="R423" s="101"/>
      <c r="S423" s="42"/>
      <c r="T423" s="42">
        <v>860</v>
      </c>
      <c r="U423" s="103" t="s">
        <v>1322</v>
      </c>
      <c r="V423" s="37" t="s">
        <v>39</v>
      </c>
      <c r="W423" s="57" t="s">
        <v>1107</v>
      </c>
    </row>
    <row r="424" ht="24" spans="1:23">
      <c r="A424" s="32">
        <v>415</v>
      </c>
      <c r="B424" s="57" t="s">
        <v>1260</v>
      </c>
      <c r="C424" s="33" t="s">
        <v>31</v>
      </c>
      <c r="D424" s="37" t="s">
        <v>34</v>
      </c>
      <c r="E424" s="57" t="s">
        <v>1288</v>
      </c>
      <c r="F424" s="64">
        <v>44317</v>
      </c>
      <c r="G424" s="34">
        <v>44531</v>
      </c>
      <c r="H424" s="96" t="s">
        <v>1065</v>
      </c>
      <c r="I424" s="57" t="s">
        <v>1323</v>
      </c>
      <c r="J424" s="42">
        <v>21</v>
      </c>
      <c r="K424" s="42"/>
      <c r="L424" s="42">
        <v>21</v>
      </c>
      <c r="M424" s="42"/>
      <c r="N424" s="101"/>
      <c r="O424" s="101"/>
      <c r="P424" s="101"/>
      <c r="Q424" s="101"/>
      <c r="R424" s="101"/>
      <c r="S424" s="42"/>
      <c r="T424" s="42">
        <v>180</v>
      </c>
      <c r="U424" s="105" t="s">
        <v>1324</v>
      </c>
      <c r="V424" s="37" t="s">
        <v>39</v>
      </c>
      <c r="W424" s="57" t="s">
        <v>1107</v>
      </c>
    </row>
    <row r="425" ht="36" spans="1:23">
      <c r="A425" s="32">
        <v>416</v>
      </c>
      <c r="B425" s="42" t="s">
        <v>1325</v>
      </c>
      <c r="C425" s="33" t="s">
        <v>31</v>
      </c>
      <c r="D425" s="37" t="s">
        <v>34</v>
      </c>
      <c r="E425" s="42" t="s">
        <v>1326</v>
      </c>
      <c r="F425" s="64">
        <v>44317</v>
      </c>
      <c r="G425" s="34">
        <v>44531</v>
      </c>
      <c r="H425" s="96" t="s">
        <v>1065</v>
      </c>
      <c r="I425" s="42" t="s">
        <v>1327</v>
      </c>
      <c r="J425" s="48">
        <v>29</v>
      </c>
      <c r="K425" s="48"/>
      <c r="L425" s="48">
        <v>29</v>
      </c>
      <c r="M425" s="48"/>
      <c r="N425" s="101"/>
      <c r="O425" s="101"/>
      <c r="P425" s="101"/>
      <c r="Q425" s="101"/>
      <c r="R425" s="101"/>
      <c r="S425" s="48"/>
      <c r="T425" s="48">
        <v>820</v>
      </c>
      <c r="U425" s="105" t="s">
        <v>1328</v>
      </c>
      <c r="V425" s="37" t="s">
        <v>39</v>
      </c>
      <c r="W425" s="57" t="s">
        <v>1107</v>
      </c>
    </row>
    <row r="426" ht="24" spans="1:23">
      <c r="A426" s="32">
        <v>417</v>
      </c>
      <c r="B426" s="42" t="s">
        <v>1329</v>
      </c>
      <c r="C426" s="33" t="s">
        <v>31</v>
      </c>
      <c r="D426" s="37" t="s">
        <v>34</v>
      </c>
      <c r="E426" s="42" t="s">
        <v>1330</v>
      </c>
      <c r="F426" s="64">
        <v>44317</v>
      </c>
      <c r="G426" s="34">
        <v>44531</v>
      </c>
      <c r="H426" s="96" t="s">
        <v>1065</v>
      </c>
      <c r="I426" s="42" t="s">
        <v>1331</v>
      </c>
      <c r="J426" s="48">
        <v>12</v>
      </c>
      <c r="K426" s="48"/>
      <c r="L426" s="48">
        <v>12</v>
      </c>
      <c r="M426" s="48"/>
      <c r="N426" s="101"/>
      <c r="O426" s="101"/>
      <c r="P426" s="101"/>
      <c r="Q426" s="101"/>
      <c r="R426" s="58">
        <v>1</v>
      </c>
      <c r="S426" s="48"/>
      <c r="T426" s="48">
        <v>285</v>
      </c>
      <c r="U426" s="103" t="s">
        <v>1332</v>
      </c>
      <c r="V426" s="37" t="s">
        <v>39</v>
      </c>
      <c r="W426" s="57" t="s">
        <v>1107</v>
      </c>
    </row>
    <row r="427" ht="36" spans="1:23">
      <c r="A427" s="32">
        <v>418</v>
      </c>
      <c r="B427" s="48" t="s">
        <v>1329</v>
      </c>
      <c r="C427" s="33" t="s">
        <v>31</v>
      </c>
      <c r="D427" s="37" t="s">
        <v>34</v>
      </c>
      <c r="E427" s="48" t="s">
        <v>1333</v>
      </c>
      <c r="F427" s="64">
        <v>44317</v>
      </c>
      <c r="G427" s="34">
        <v>44531</v>
      </c>
      <c r="H427" s="96" t="s">
        <v>1065</v>
      </c>
      <c r="I427" s="42" t="s">
        <v>1334</v>
      </c>
      <c r="J427" s="48">
        <v>27</v>
      </c>
      <c r="K427" s="48"/>
      <c r="L427" s="48">
        <v>27</v>
      </c>
      <c r="M427" s="48"/>
      <c r="N427" s="101"/>
      <c r="O427" s="101"/>
      <c r="P427" s="101"/>
      <c r="Q427" s="101"/>
      <c r="R427" s="101"/>
      <c r="S427" s="48"/>
      <c r="T427" s="48">
        <v>294</v>
      </c>
      <c r="U427" s="105" t="s">
        <v>1335</v>
      </c>
      <c r="V427" s="37" t="s">
        <v>39</v>
      </c>
      <c r="W427" s="57" t="s">
        <v>1107</v>
      </c>
    </row>
    <row r="428" ht="36" spans="1:23">
      <c r="A428" s="32">
        <v>419</v>
      </c>
      <c r="B428" s="48" t="s">
        <v>1329</v>
      </c>
      <c r="C428" s="33" t="s">
        <v>31</v>
      </c>
      <c r="D428" s="37" t="s">
        <v>34</v>
      </c>
      <c r="E428" s="42" t="s">
        <v>1169</v>
      </c>
      <c r="F428" s="64">
        <v>44317</v>
      </c>
      <c r="G428" s="34">
        <v>44531</v>
      </c>
      <c r="H428" s="96" t="s">
        <v>1065</v>
      </c>
      <c r="I428" s="42" t="s">
        <v>1336</v>
      </c>
      <c r="J428" s="48">
        <v>28</v>
      </c>
      <c r="K428" s="48"/>
      <c r="L428" s="48">
        <v>28</v>
      </c>
      <c r="M428" s="48"/>
      <c r="N428" s="101"/>
      <c r="O428" s="101"/>
      <c r="P428" s="101"/>
      <c r="Q428" s="101"/>
      <c r="R428" s="101"/>
      <c r="S428" s="48"/>
      <c r="T428" s="48">
        <v>600</v>
      </c>
      <c r="U428" s="103" t="s">
        <v>1337</v>
      </c>
      <c r="V428" s="37" t="s">
        <v>39</v>
      </c>
      <c r="W428" s="57" t="s">
        <v>1107</v>
      </c>
    </row>
    <row r="429" ht="24" spans="1:23">
      <c r="A429" s="32">
        <v>420</v>
      </c>
      <c r="B429" s="42" t="s">
        <v>1338</v>
      </c>
      <c r="C429" s="33" t="s">
        <v>31</v>
      </c>
      <c r="D429" s="37" t="s">
        <v>34</v>
      </c>
      <c r="E429" s="42" t="s">
        <v>1339</v>
      </c>
      <c r="F429" s="64">
        <v>44317</v>
      </c>
      <c r="G429" s="34">
        <v>44531</v>
      </c>
      <c r="H429" s="96" t="s">
        <v>1065</v>
      </c>
      <c r="I429" s="42" t="s">
        <v>1340</v>
      </c>
      <c r="J429" s="42">
        <v>18</v>
      </c>
      <c r="K429" s="42"/>
      <c r="L429" s="42">
        <v>18</v>
      </c>
      <c r="M429" s="42"/>
      <c r="N429" s="101"/>
      <c r="O429" s="101"/>
      <c r="P429" s="101"/>
      <c r="Q429" s="101"/>
      <c r="R429" s="58">
        <v>1</v>
      </c>
      <c r="S429" s="42"/>
      <c r="T429" s="42">
        <v>180</v>
      </c>
      <c r="U429" s="105" t="s">
        <v>1324</v>
      </c>
      <c r="V429" s="37" t="s">
        <v>39</v>
      </c>
      <c r="W429" s="57" t="s">
        <v>1107</v>
      </c>
    </row>
    <row r="430" ht="24" spans="1:23">
      <c r="A430" s="32">
        <v>421</v>
      </c>
      <c r="B430" s="42" t="s">
        <v>1338</v>
      </c>
      <c r="C430" s="33" t="s">
        <v>31</v>
      </c>
      <c r="D430" s="37" t="s">
        <v>34</v>
      </c>
      <c r="E430" s="42" t="s">
        <v>908</v>
      </c>
      <c r="F430" s="64">
        <v>44317</v>
      </c>
      <c r="G430" s="34">
        <v>44531</v>
      </c>
      <c r="H430" s="96" t="s">
        <v>1065</v>
      </c>
      <c r="I430" s="42" t="s">
        <v>1341</v>
      </c>
      <c r="J430" s="48">
        <v>29</v>
      </c>
      <c r="K430" s="48"/>
      <c r="L430" s="48">
        <v>29</v>
      </c>
      <c r="M430" s="48"/>
      <c r="N430" s="101"/>
      <c r="O430" s="101"/>
      <c r="P430" s="101"/>
      <c r="Q430" s="101"/>
      <c r="R430" s="101"/>
      <c r="S430" s="48"/>
      <c r="T430" s="48">
        <v>410</v>
      </c>
      <c r="U430" s="105" t="s">
        <v>1165</v>
      </c>
      <c r="V430" s="37" t="s">
        <v>39</v>
      </c>
      <c r="W430" s="57" t="s">
        <v>1107</v>
      </c>
    </row>
    <row r="431" ht="36" spans="1:23">
      <c r="A431" s="32">
        <v>422</v>
      </c>
      <c r="B431" s="42" t="s">
        <v>1342</v>
      </c>
      <c r="C431" s="33" t="s">
        <v>31</v>
      </c>
      <c r="D431" s="37" t="s">
        <v>34</v>
      </c>
      <c r="E431" s="42" t="s">
        <v>1343</v>
      </c>
      <c r="F431" s="64">
        <v>44317</v>
      </c>
      <c r="G431" s="34">
        <v>44531</v>
      </c>
      <c r="H431" s="96" t="s">
        <v>1065</v>
      </c>
      <c r="I431" s="42" t="s">
        <v>1344</v>
      </c>
      <c r="J431" s="48">
        <v>29</v>
      </c>
      <c r="K431" s="48"/>
      <c r="L431" s="48">
        <v>29</v>
      </c>
      <c r="M431" s="48"/>
      <c r="N431" s="101"/>
      <c r="O431" s="101"/>
      <c r="P431" s="101"/>
      <c r="Q431" s="101"/>
      <c r="R431" s="58">
        <v>1</v>
      </c>
      <c r="S431" s="48"/>
      <c r="T431" s="48">
        <v>470</v>
      </c>
      <c r="U431" s="103" t="s">
        <v>1345</v>
      </c>
      <c r="V431" s="37" t="s">
        <v>39</v>
      </c>
      <c r="W431" s="57" t="s">
        <v>1107</v>
      </c>
    </row>
    <row r="432" ht="24" spans="1:23">
      <c r="A432" s="32">
        <v>423</v>
      </c>
      <c r="B432" s="42" t="s">
        <v>1342</v>
      </c>
      <c r="C432" s="33" t="s">
        <v>31</v>
      </c>
      <c r="D432" s="37" t="s">
        <v>34</v>
      </c>
      <c r="E432" s="42" t="s">
        <v>1346</v>
      </c>
      <c r="F432" s="64">
        <v>44317</v>
      </c>
      <c r="G432" s="34">
        <v>44531</v>
      </c>
      <c r="H432" s="96" t="s">
        <v>1065</v>
      </c>
      <c r="I432" s="42" t="s">
        <v>1347</v>
      </c>
      <c r="J432" s="48">
        <v>29</v>
      </c>
      <c r="K432" s="48"/>
      <c r="L432" s="48">
        <v>29</v>
      </c>
      <c r="M432" s="48"/>
      <c r="N432" s="101"/>
      <c r="O432" s="101"/>
      <c r="P432" s="101"/>
      <c r="Q432" s="101"/>
      <c r="R432" s="58">
        <v>1</v>
      </c>
      <c r="S432" s="48"/>
      <c r="T432" s="48">
        <v>410</v>
      </c>
      <c r="U432" s="104" t="s">
        <v>1348</v>
      </c>
      <c r="V432" s="37" t="s">
        <v>39</v>
      </c>
      <c r="W432" s="57" t="s">
        <v>1107</v>
      </c>
    </row>
    <row r="433" ht="24" spans="1:23">
      <c r="A433" s="32">
        <v>424</v>
      </c>
      <c r="B433" s="42" t="s">
        <v>1342</v>
      </c>
      <c r="C433" s="33" t="s">
        <v>31</v>
      </c>
      <c r="D433" s="37" t="s">
        <v>34</v>
      </c>
      <c r="E433" s="42" t="s">
        <v>901</v>
      </c>
      <c r="F433" s="64">
        <v>44317</v>
      </c>
      <c r="G433" s="34">
        <v>44531</v>
      </c>
      <c r="H433" s="96" t="s">
        <v>1065</v>
      </c>
      <c r="I433" s="42" t="s">
        <v>1349</v>
      </c>
      <c r="J433" s="48">
        <v>29</v>
      </c>
      <c r="K433" s="48"/>
      <c r="L433" s="48">
        <v>29</v>
      </c>
      <c r="M433" s="48"/>
      <c r="N433" s="101"/>
      <c r="O433" s="101"/>
      <c r="P433" s="101"/>
      <c r="Q433" s="101"/>
      <c r="R433" s="101"/>
      <c r="S433" s="48"/>
      <c r="T433" s="48">
        <v>330</v>
      </c>
      <c r="U433" s="104" t="s">
        <v>1350</v>
      </c>
      <c r="V433" s="37" t="s">
        <v>39</v>
      </c>
      <c r="W433" s="57" t="s">
        <v>1107</v>
      </c>
    </row>
    <row r="434" ht="24" spans="1:23">
      <c r="A434" s="32">
        <v>425</v>
      </c>
      <c r="B434" s="42" t="s">
        <v>1342</v>
      </c>
      <c r="C434" s="33" t="s">
        <v>31</v>
      </c>
      <c r="D434" s="37" t="s">
        <v>34</v>
      </c>
      <c r="E434" s="42" t="s">
        <v>118</v>
      </c>
      <c r="F434" s="64">
        <v>44317</v>
      </c>
      <c r="G434" s="34">
        <v>44531</v>
      </c>
      <c r="H434" s="96" t="s">
        <v>1065</v>
      </c>
      <c r="I434" s="42" t="s">
        <v>1351</v>
      </c>
      <c r="J434" s="48">
        <v>29</v>
      </c>
      <c r="K434" s="48"/>
      <c r="L434" s="48">
        <v>29</v>
      </c>
      <c r="M434" s="48"/>
      <c r="N434" s="101"/>
      <c r="O434" s="101"/>
      <c r="P434" s="101"/>
      <c r="Q434" s="101"/>
      <c r="R434" s="101"/>
      <c r="S434" s="48"/>
      <c r="T434" s="48">
        <v>220</v>
      </c>
      <c r="U434" s="104" t="s">
        <v>1352</v>
      </c>
      <c r="V434" s="37" t="s">
        <v>39</v>
      </c>
      <c r="W434" s="57" t="s">
        <v>1107</v>
      </c>
    </row>
    <row r="435" ht="24" spans="1:23">
      <c r="A435" s="32">
        <v>426</v>
      </c>
      <c r="B435" s="42" t="s">
        <v>1342</v>
      </c>
      <c r="C435" s="33" t="s">
        <v>31</v>
      </c>
      <c r="D435" s="37" t="s">
        <v>34</v>
      </c>
      <c r="E435" s="42" t="s">
        <v>1268</v>
      </c>
      <c r="F435" s="64">
        <v>44317</v>
      </c>
      <c r="G435" s="34">
        <v>44531</v>
      </c>
      <c r="H435" s="96" t="s">
        <v>1065</v>
      </c>
      <c r="I435" s="42" t="s">
        <v>1353</v>
      </c>
      <c r="J435" s="48">
        <v>29</v>
      </c>
      <c r="K435" s="48"/>
      <c r="L435" s="48">
        <v>29</v>
      </c>
      <c r="M435" s="48"/>
      <c r="N435" s="101"/>
      <c r="O435" s="101"/>
      <c r="P435" s="101"/>
      <c r="Q435" s="101"/>
      <c r="R435" s="101"/>
      <c r="S435" s="48"/>
      <c r="T435" s="48">
        <v>527</v>
      </c>
      <c r="U435" s="104" t="s">
        <v>1354</v>
      </c>
      <c r="V435" s="37" t="s">
        <v>39</v>
      </c>
      <c r="W435" s="57" t="s">
        <v>1107</v>
      </c>
    </row>
    <row r="436" ht="24" spans="1:23">
      <c r="A436" s="32">
        <v>427</v>
      </c>
      <c r="B436" s="42" t="s">
        <v>1342</v>
      </c>
      <c r="C436" s="33" t="s">
        <v>31</v>
      </c>
      <c r="D436" s="37" t="s">
        <v>34</v>
      </c>
      <c r="E436" s="42" t="s">
        <v>1355</v>
      </c>
      <c r="F436" s="64">
        <v>44317</v>
      </c>
      <c r="G436" s="34">
        <v>44531</v>
      </c>
      <c r="H436" s="96" t="s">
        <v>1065</v>
      </c>
      <c r="I436" s="42" t="s">
        <v>1356</v>
      </c>
      <c r="J436" s="48">
        <v>29</v>
      </c>
      <c r="K436" s="48"/>
      <c r="L436" s="48">
        <v>29</v>
      </c>
      <c r="M436" s="48"/>
      <c r="N436" s="101"/>
      <c r="O436" s="101"/>
      <c r="P436" s="101"/>
      <c r="Q436" s="101"/>
      <c r="R436" s="101"/>
      <c r="S436" s="48"/>
      <c r="T436" s="48">
        <v>360</v>
      </c>
      <c r="U436" s="105" t="s">
        <v>1278</v>
      </c>
      <c r="V436" s="37" t="s">
        <v>39</v>
      </c>
      <c r="W436" s="57" t="s">
        <v>1107</v>
      </c>
    </row>
    <row r="437" ht="24" spans="1:23">
      <c r="A437" s="32">
        <v>428</v>
      </c>
      <c r="B437" s="42" t="s">
        <v>1342</v>
      </c>
      <c r="C437" s="33" t="s">
        <v>31</v>
      </c>
      <c r="D437" s="37" t="s">
        <v>34</v>
      </c>
      <c r="E437" s="42" t="s">
        <v>1357</v>
      </c>
      <c r="F437" s="64">
        <v>44317</v>
      </c>
      <c r="G437" s="34">
        <v>44531</v>
      </c>
      <c r="H437" s="96" t="s">
        <v>1065</v>
      </c>
      <c r="I437" s="42" t="s">
        <v>1358</v>
      </c>
      <c r="J437" s="48">
        <v>29</v>
      </c>
      <c r="K437" s="48"/>
      <c r="L437" s="48">
        <v>29</v>
      </c>
      <c r="M437" s="48"/>
      <c r="N437" s="101"/>
      <c r="O437" s="101"/>
      <c r="P437" s="101"/>
      <c r="Q437" s="101"/>
      <c r="R437" s="58">
        <v>1</v>
      </c>
      <c r="S437" s="48"/>
      <c r="T437" s="48">
        <v>290</v>
      </c>
      <c r="U437" s="105" t="s">
        <v>1359</v>
      </c>
      <c r="V437" s="37" t="s">
        <v>39</v>
      </c>
      <c r="W437" s="57" t="s">
        <v>1107</v>
      </c>
    </row>
    <row r="438" ht="36" spans="1:23">
      <c r="A438" s="32">
        <v>429</v>
      </c>
      <c r="B438" s="42" t="s">
        <v>1342</v>
      </c>
      <c r="C438" s="33" t="s">
        <v>31</v>
      </c>
      <c r="D438" s="37" t="s">
        <v>34</v>
      </c>
      <c r="E438" s="42" t="s">
        <v>1360</v>
      </c>
      <c r="F438" s="64">
        <v>44317</v>
      </c>
      <c r="G438" s="34">
        <v>44531</v>
      </c>
      <c r="H438" s="96" t="s">
        <v>1065</v>
      </c>
      <c r="I438" s="42" t="s">
        <v>1344</v>
      </c>
      <c r="J438" s="48">
        <v>29</v>
      </c>
      <c r="K438" s="48"/>
      <c r="L438" s="48">
        <v>29</v>
      </c>
      <c r="M438" s="48"/>
      <c r="N438" s="101"/>
      <c r="O438" s="101"/>
      <c r="P438" s="101"/>
      <c r="Q438" s="101"/>
      <c r="R438" s="101"/>
      <c r="S438" s="48"/>
      <c r="T438" s="48">
        <v>370</v>
      </c>
      <c r="U438" s="105" t="s">
        <v>1361</v>
      </c>
      <c r="V438" s="37" t="s">
        <v>39</v>
      </c>
      <c r="W438" s="57" t="s">
        <v>1107</v>
      </c>
    </row>
    <row r="439" ht="24" spans="1:23">
      <c r="A439" s="32">
        <v>430</v>
      </c>
      <c r="B439" s="42" t="s">
        <v>1342</v>
      </c>
      <c r="C439" s="33" t="s">
        <v>31</v>
      </c>
      <c r="D439" s="37" t="s">
        <v>34</v>
      </c>
      <c r="E439" s="42" t="s">
        <v>46</v>
      </c>
      <c r="F439" s="64">
        <v>44317</v>
      </c>
      <c r="G439" s="34">
        <v>44531</v>
      </c>
      <c r="H439" s="96" t="s">
        <v>1065</v>
      </c>
      <c r="I439" s="42" t="s">
        <v>1362</v>
      </c>
      <c r="J439" s="48">
        <v>18</v>
      </c>
      <c r="K439" s="48"/>
      <c r="L439" s="48">
        <v>18</v>
      </c>
      <c r="M439" s="48"/>
      <c r="N439" s="101"/>
      <c r="O439" s="101"/>
      <c r="P439" s="101"/>
      <c r="Q439" s="101"/>
      <c r="R439" s="58">
        <v>1</v>
      </c>
      <c r="S439" s="48"/>
      <c r="T439" s="48">
        <v>260</v>
      </c>
      <c r="U439" s="105" t="s">
        <v>1206</v>
      </c>
      <c r="V439" s="37" t="s">
        <v>39</v>
      </c>
      <c r="W439" s="57" t="s">
        <v>1107</v>
      </c>
    </row>
    <row r="440" ht="24" spans="1:23">
      <c r="A440" s="32">
        <v>431</v>
      </c>
      <c r="B440" s="42" t="s">
        <v>1342</v>
      </c>
      <c r="C440" s="33" t="s">
        <v>31</v>
      </c>
      <c r="D440" s="37" t="s">
        <v>34</v>
      </c>
      <c r="E440" s="42" t="s">
        <v>241</v>
      </c>
      <c r="F440" s="64">
        <v>44317</v>
      </c>
      <c r="G440" s="34">
        <v>44531</v>
      </c>
      <c r="H440" s="96" t="s">
        <v>1065</v>
      </c>
      <c r="I440" s="42" t="s">
        <v>1363</v>
      </c>
      <c r="J440" s="48">
        <v>29</v>
      </c>
      <c r="K440" s="48"/>
      <c r="L440" s="48">
        <v>29</v>
      </c>
      <c r="M440" s="48"/>
      <c r="N440" s="101"/>
      <c r="O440" s="101"/>
      <c r="P440" s="101"/>
      <c r="Q440" s="101"/>
      <c r="R440" s="101"/>
      <c r="S440" s="48"/>
      <c r="T440" s="48">
        <v>350</v>
      </c>
      <c r="U440" s="105" t="s">
        <v>1364</v>
      </c>
      <c r="V440" s="37" t="s">
        <v>39</v>
      </c>
      <c r="W440" s="57" t="s">
        <v>1107</v>
      </c>
    </row>
    <row r="441" ht="24" spans="1:23">
      <c r="A441" s="32">
        <v>432</v>
      </c>
      <c r="B441" s="42" t="s">
        <v>1342</v>
      </c>
      <c r="C441" s="33" t="s">
        <v>31</v>
      </c>
      <c r="D441" s="37" t="s">
        <v>34</v>
      </c>
      <c r="E441" s="42" t="s">
        <v>1365</v>
      </c>
      <c r="F441" s="64">
        <v>44317</v>
      </c>
      <c r="G441" s="34">
        <v>44531</v>
      </c>
      <c r="H441" s="96" t="s">
        <v>1065</v>
      </c>
      <c r="I441" s="42" t="s">
        <v>1366</v>
      </c>
      <c r="J441" s="48">
        <v>27</v>
      </c>
      <c r="K441" s="48"/>
      <c r="L441" s="48">
        <v>27</v>
      </c>
      <c r="M441" s="48"/>
      <c r="N441" s="101"/>
      <c r="O441" s="101"/>
      <c r="P441" s="101"/>
      <c r="Q441" s="101"/>
      <c r="R441" s="58">
        <v>1</v>
      </c>
      <c r="S441" s="48"/>
      <c r="T441" s="48">
        <v>280</v>
      </c>
      <c r="U441" s="105" t="s">
        <v>1367</v>
      </c>
      <c r="V441" s="37" t="s">
        <v>39</v>
      </c>
      <c r="W441" s="57" t="s">
        <v>1107</v>
      </c>
    </row>
    <row r="442" ht="24" spans="1:23">
      <c r="A442" s="32">
        <v>433</v>
      </c>
      <c r="B442" s="42" t="s">
        <v>1342</v>
      </c>
      <c r="C442" s="33" t="s">
        <v>31</v>
      </c>
      <c r="D442" s="37" t="s">
        <v>34</v>
      </c>
      <c r="E442" s="42" t="s">
        <v>511</v>
      </c>
      <c r="F442" s="64">
        <v>44317</v>
      </c>
      <c r="G442" s="34">
        <v>44531</v>
      </c>
      <c r="H442" s="96" t="s">
        <v>1065</v>
      </c>
      <c r="I442" s="42" t="s">
        <v>1368</v>
      </c>
      <c r="J442" s="48">
        <v>22</v>
      </c>
      <c r="K442" s="48"/>
      <c r="L442" s="48">
        <v>22</v>
      </c>
      <c r="M442" s="48"/>
      <c r="N442" s="101"/>
      <c r="O442" s="101"/>
      <c r="P442" s="101"/>
      <c r="Q442" s="101"/>
      <c r="R442" s="101"/>
      <c r="S442" s="48"/>
      <c r="T442" s="48">
        <v>410</v>
      </c>
      <c r="U442" s="105" t="s">
        <v>1369</v>
      </c>
      <c r="V442" s="37" t="s">
        <v>39</v>
      </c>
      <c r="W442" s="57" t="s">
        <v>1107</v>
      </c>
    </row>
    <row r="443" ht="24" spans="1:23">
      <c r="A443" s="32">
        <v>434</v>
      </c>
      <c r="B443" s="42" t="s">
        <v>1342</v>
      </c>
      <c r="C443" s="33" t="s">
        <v>31</v>
      </c>
      <c r="D443" s="37" t="s">
        <v>34</v>
      </c>
      <c r="E443" s="42" t="s">
        <v>1370</v>
      </c>
      <c r="F443" s="64">
        <v>44317</v>
      </c>
      <c r="G443" s="34">
        <v>44531</v>
      </c>
      <c r="H443" s="96" t="s">
        <v>1065</v>
      </c>
      <c r="I443" s="42" t="s">
        <v>1371</v>
      </c>
      <c r="J443" s="48">
        <v>24</v>
      </c>
      <c r="K443" s="48"/>
      <c r="L443" s="48">
        <v>24</v>
      </c>
      <c r="M443" s="48"/>
      <c r="N443" s="101"/>
      <c r="O443" s="101"/>
      <c r="P443" s="101"/>
      <c r="Q443" s="101"/>
      <c r="R443" s="101"/>
      <c r="S443" s="48"/>
      <c r="T443" s="48">
        <v>250</v>
      </c>
      <c r="U443" s="105" t="s">
        <v>1372</v>
      </c>
      <c r="V443" s="37" t="s">
        <v>39</v>
      </c>
      <c r="W443" s="57" t="s">
        <v>1107</v>
      </c>
    </row>
    <row r="444" ht="24" spans="1:23">
      <c r="A444" s="32">
        <v>435</v>
      </c>
      <c r="B444" s="42" t="s">
        <v>1342</v>
      </c>
      <c r="C444" s="33" t="s">
        <v>31</v>
      </c>
      <c r="D444" s="37" t="s">
        <v>34</v>
      </c>
      <c r="E444" s="42" t="s">
        <v>1373</v>
      </c>
      <c r="F444" s="64">
        <v>44317</v>
      </c>
      <c r="G444" s="34">
        <v>44531</v>
      </c>
      <c r="H444" s="96" t="s">
        <v>1065</v>
      </c>
      <c r="I444" s="42" t="s">
        <v>1374</v>
      </c>
      <c r="J444" s="48">
        <v>21</v>
      </c>
      <c r="K444" s="48"/>
      <c r="L444" s="48">
        <v>21</v>
      </c>
      <c r="M444" s="48"/>
      <c r="N444" s="101"/>
      <c r="O444" s="101"/>
      <c r="P444" s="101"/>
      <c r="Q444" s="101"/>
      <c r="R444" s="101"/>
      <c r="S444" s="48"/>
      <c r="T444" s="48">
        <v>492</v>
      </c>
      <c r="U444" s="105" t="s">
        <v>1375</v>
      </c>
      <c r="V444" s="37" t="s">
        <v>39</v>
      </c>
      <c r="W444" s="57" t="s">
        <v>1107</v>
      </c>
    </row>
    <row r="445" ht="24" spans="1:23">
      <c r="A445" s="32">
        <v>436</v>
      </c>
      <c r="B445" s="42" t="s">
        <v>1342</v>
      </c>
      <c r="C445" s="33" t="s">
        <v>31</v>
      </c>
      <c r="D445" s="37" t="s">
        <v>34</v>
      </c>
      <c r="E445" s="42" t="s">
        <v>1069</v>
      </c>
      <c r="F445" s="64">
        <v>44317</v>
      </c>
      <c r="G445" s="34">
        <v>44531</v>
      </c>
      <c r="H445" s="96" t="s">
        <v>1065</v>
      </c>
      <c r="I445" s="42" t="s">
        <v>1376</v>
      </c>
      <c r="J445" s="42">
        <v>20</v>
      </c>
      <c r="K445" s="42"/>
      <c r="L445" s="42">
        <v>20</v>
      </c>
      <c r="M445" s="42"/>
      <c r="N445" s="101"/>
      <c r="O445" s="101"/>
      <c r="P445" s="101"/>
      <c r="Q445" s="101"/>
      <c r="R445" s="101"/>
      <c r="S445" s="42"/>
      <c r="T445" s="42">
        <v>780</v>
      </c>
      <c r="U445" s="103" t="s">
        <v>1377</v>
      </c>
      <c r="V445" s="37" t="s">
        <v>39</v>
      </c>
      <c r="W445" s="57" t="s">
        <v>1107</v>
      </c>
    </row>
    <row r="446" ht="24" spans="1:23">
      <c r="A446" s="32">
        <v>437</v>
      </c>
      <c r="B446" s="42" t="s">
        <v>1342</v>
      </c>
      <c r="C446" s="33" t="s">
        <v>31</v>
      </c>
      <c r="D446" s="37" t="s">
        <v>34</v>
      </c>
      <c r="E446" s="42" t="s">
        <v>881</v>
      </c>
      <c r="F446" s="64">
        <v>44317</v>
      </c>
      <c r="G446" s="34">
        <v>44531</v>
      </c>
      <c r="H446" s="96" t="s">
        <v>1065</v>
      </c>
      <c r="I446" s="42" t="s">
        <v>1378</v>
      </c>
      <c r="J446" s="48">
        <v>21</v>
      </c>
      <c r="K446" s="48"/>
      <c r="L446" s="48">
        <v>21</v>
      </c>
      <c r="M446" s="48"/>
      <c r="N446" s="101"/>
      <c r="O446" s="101"/>
      <c r="P446" s="101"/>
      <c r="Q446" s="101"/>
      <c r="R446" s="101"/>
      <c r="S446" s="48"/>
      <c r="T446" s="48">
        <v>350</v>
      </c>
      <c r="U446" s="103" t="s">
        <v>1379</v>
      </c>
      <c r="V446" s="37" t="s">
        <v>39</v>
      </c>
      <c r="W446" s="57" t="s">
        <v>1107</v>
      </c>
    </row>
    <row r="447" ht="24" spans="1:23">
      <c r="A447" s="32">
        <v>438</v>
      </c>
      <c r="B447" s="42" t="s">
        <v>1380</v>
      </c>
      <c r="C447" s="33" t="s">
        <v>31</v>
      </c>
      <c r="D447" s="37" t="s">
        <v>34</v>
      </c>
      <c r="E447" s="42" t="s">
        <v>166</v>
      </c>
      <c r="F447" s="64">
        <v>44317</v>
      </c>
      <c r="G447" s="34">
        <v>44531</v>
      </c>
      <c r="H447" s="96" t="s">
        <v>1065</v>
      </c>
      <c r="I447" s="42" t="s">
        <v>1381</v>
      </c>
      <c r="J447" s="48">
        <v>20</v>
      </c>
      <c r="K447" s="48"/>
      <c r="L447" s="48">
        <v>20</v>
      </c>
      <c r="M447" s="48"/>
      <c r="N447" s="101"/>
      <c r="O447" s="101"/>
      <c r="P447" s="101"/>
      <c r="Q447" s="101"/>
      <c r="R447" s="58">
        <v>1</v>
      </c>
      <c r="S447" s="48"/>
      <c r="T447" s="48">
        <v>290</v>
      </c>
      <c r="U447" s="103" t="s">
        <v>1382</v>
      </c>
      <c r="V447" s="37" t="s">
        <v>39</v>
      </c>
      <c r="W447" s="57" t="s">
        <v>1107</v>
      </c>
    </row>
    <row r="448" ht="24" spans="1:23">
      <c r="A448" s="32">
        <v>439</v>
      </c>
      <c r="B448" s="42" t="s">
        <v>1383</v>
      </c>
      <c r="C448" s="33" t="s">
        <v>31</v>
      </c>
      <c r="D448" s="37" t="s">
        <v>34</v>
      </c>
      <c r="E448" s="42" t="s">
        <v>75</v>
      </c>
      <c r="F448" s="64">
        <v>44317</v>
      </c>
      <c r="G448" s="34">
        <v>44531</v>
      </c>
      <c r="H448" s="96" t="s">
        <v>1065</v>
      </c>
      <c r="I448" s="42" t="s">
        <v>1384</v>
      </c>
      <c r="J448" s="42">
        <v>18</v>
      </c>
      <c r="K448" s="42"/>
      <c r="L448" s="42">
        <v>18</v>
      </c>
      <c r="M448" s="42"/>
      <c r="N448" s="101"/>
      <c r="O448" s="101"/>
      <c r="P448" s="101"/>
      <c r="Q448" s="101"/>
      <c r="R448" s="101"/>
      <c r="S448" s="42"/>
      <c r="T448" s="42">
        <v>250</v>
      </c>
      <c r="U448" s="105" t="s">
        <v>1372</v>
      </c>
      <c r="V448" s="37" t="s">
        <v>39</v>
      </c>
      <c r="W448" s="57" t="s">
        <v>1107</v>
      </c>
    </row>
    <row r="449" ht="24" spans="1:23">
      <c r="A449" s="32">
        <v>440</v>
      </c>
      <c r="B449" s="42" t="s">
        <v>1383</v>
      </c>
      <c r="C449" s="33" t="s">
        <v>31</v>
      </c>
      <c r="D449" s="37" t="s">
        <v>34</v>
      </c>
      <c r="E449" s="42" t="s">
        <v>1172</v>
      </c>
      <c r="F449" s="64">
        <v>44317</v>
      </c>
      <c r="G449" s="34">
        <v>44531</v>
      </c>
      <c r="H449" s="96" t="s">
        <v>1065</v>
      </c>
      <c r="I449" s="42" t="s">
        <v>1385</v>
      </c>
      <c r="J449" s="42">
        <v>21</v>
      </c>
      <c r="K449" s="42"/>
      <c r="L449" s="42">
        <v>21</v>
      </c>
      <c r="M449" s="42"/>
      <c r="N449" s="101"/>
      <c r="O449" s="101"/>
      <c r="P449" s="101"/>
      <c r="Q449" s="101"/>
      <c r="R449" s="101"/>
      <c r="S449" s="42"/>
      <c r="T449" s="42">
        <v>263</v>
      </c>
      <c r="U449" s="105" t="s">
        <v>1386</v>
      </c>
      <c r="V449" s="37" t="s">
        <v>39</v>
      </c>
      <c r="W449" s="57" t="s">
        <v>1107</v>
      </c>
    </row>
    <row r="450" ht="24" spans="1:23">
      <c r="A450" s="32">
        <v>441</v>
      </c>
      <c r="B450" s="42" t="s">
        <v>1387</v>
      </c>
      <c r="C450" s="33" t="s">
        <v>31</v>
      </c>
      <c r="D450" s="37" t="s">
        <v>34</v>
      </c>
      <c r="E450" s="42" t="s">
        <v>1388</v>
      </c>
      <c r="F450" s="64">
        <v>44317</v>
      </c>
      <c r="G450" s="34">
        <v>44531</v>
      </c>
      <c r="H450" s="96" t="s">
        <v>1065</v>
      </c>
      <c r="I450" s="42" t="s">
        <v>1389</v>
      </c>
      <c r="J450" s="48">
        <v>28</v>
      </c>
      <c r="K450" s="48"/>
      <c r="L450" s="48">
        <v>28</v>
      </c>
      <c r="M450" s="48"/>
      <c r="N450" s="101"/>
      <c r="O450" s="101"/>
      <c r="P450" s="101"/>
      <c r="Q450" s="101"/>
      <c r="R450" s="58">
        <v>1</v>
      </c>
      <c r="S450" s="48"/>
      <c r="T450" s="48">
        <v>100</v>
      </c>
      <c r="U450" s="104" t="s">
        <v>1390</v>
      </c>
      <c r="V450" s="37" t="s">
        <v>39</v>
      </c>
      <c r="W450" s="57" t="s">
        <v>1107</v>
      </c>
    </row>
    <row r="451" ht="24" spans="1:23">
      <c r="A451" s="32">
        <v>442</v>
      </c>
      <c r="B451" s="108" t="s">
        <v>1391</v>
      </c>
      <c r="C451" s="33" t="s">
        <v>31</v>
      </c>
      <c r="D451" s="37" t="s">
        <v>34</v>
      </c>
      <c r="E451" s="108" t="s">
        <v>1392</v>
      </c>
      <c r="F451" s="64">
        <v>44317</v>
      </c>
      <c r="G451" s="34">
        <v>44531</v>
      </c>
      <c r="H451" s="48" t="s">
        <v>1065</v>
      </c>
      <c r="I451" s="108" t="s">
        <v>1393</v>
      </c>
      <c r="J451" s="108">
        <v>25</v>
      </c>
      <c r="K451" s="108"/>
      <c r="L451" s="108">
        <v>25</v>
      </c>
      <c r="M451" s="108"/>
      <c r="N451" s="101"/>
      <c r="O451" s="101"/>
      <c r="P451" s="101"/>
      <c r="Q451" s="101"/>
      <c r="R451" s="58">
        <v>1</v>
      </c>
      <c r="S451" s="108"/>
      <c r="T451" s="108">
        <v>710</v>
      </c>
      <c r="U451" s="105" t="s">
        <v>1140</v>
      </c>
      <c r="V451" s="37" t="s">
        <v>39</v>
      </c>
      <c r="W451" s="57" t="s">
        <v>1107</v>
      </c>
    </row>
    <row r="452" ht="24" spans="1:23">
      <c r="A452" s="32">
        <v>443</v>
      </c>
      <c r="B452" s="42" t="s">
        <v>1394</v>
      </c>
      <c r="C452" s="33" t="s">
        <v>31</v>
      </c>
      <c r="D452" s="37" t="s">
        <v>34</v>
      </c>
      <c r="E452" s="42" t="s">
        <v>1395</v>
      </c>
      <c r="F452" s="64">
        <v>44317</v>
      </c>
      <c r="G452" s="34">
        <v>44531</v>
      </c>
      <c r="H452" s="48" t="s">
        <v>1065</v>
      </c>
      <c r="I452" s="42" t="s">
        <v>1188</v>
      </c>
      <c r="J452" s="101">
        <v>10</v>
      </c>
      <c r="K452" s="101"/>
      <c r="L452" s="101">
        <v>10</v>
      </c>
      <c r="M452" s="101"/>
      <c r="N452" s="101"/>
      <c r="O452" s="101"/>
      <c r="P452" s="101"/>
      <c r="Q452" s="101"/>
      <c r="R452" s="101"/>
      <c r="S452" s="101"/>
      <c r="T452" s="101">
        <v>120</v>
      </c>
      <c r="U452" s="106" t="s">
        <v>1396</v>
      </c>
      <c r="V452" s="37" t="s">
        <v>39</v>
      </c>
      <c r="W452" s="57" t="s">
        <v>1107</v>
      </c>
    </row>
    <row r="453" ht="24" spans="1:23">
      <c r="A453" s="32">
        <v>444</v>
      </c>
      <c r="B453" s="99" t="s">
        <v>1397</v>
      </c>
      <c r="C453" s="33" t="s">
        <v>31</v>
      </c>
      <c r="D453" s="37" t="s">
        <v>34</v>
      </c>
      <c r="E453" s="99" t="s">
        <v>352</v>
      </c>
      <c r="F453" s="64">
        <v>44317</v>
      </c>
      <c r="G453" s="34">
        <v>44531</v>
      </c>
      <c r="H453" s="96" t="s">
        <v>1065</v>
      </c>
      <c r="I453" s="99" t="s">
        <v>1398</v>
      </c>
      <c r="J453" s="99">
        <v>24</v>
      </c>
      <c r="K453" s="99"/>
      <c r="L453" s="99">
        <v>24</v>
      </c>
      <c r="M453" s="99"/>
      <c r="N453" s="101"/>
      <c r="O453" s="101"/>
      <c r="P453" s="101"/>
      <c r="Q453" s="101"/>
      <c r="R453" s="101"/>
      <c r="S453" s="99"/>
      <c r="T453" s="99">
        <v>215</v>
      </c>
      <c r="U453" s="111" t="s">
        <v>1399</v>
      </c>
      <c r="V453" s="37" t="s">
        <v>39</v>
      </c>
      <c r="W453" s="57" t="s">
        <v>1107</v>
      </c>
    </row>
    <row r="454" ht="24" spans="1:23">
      <c r="A454" s="32">
        <v>445</v>
      </c>
      <c r="B454" s="42" t="s">
        <v>1400</v>
      </c>
      <c r="C454" s="33" t="s">
        <v>31</v>
      </c>
      <c r="D454" s="37" t="s">
        <v>34</v>
      </c>
      <c r="E454" s="42" t="s">
        <v>1401</v>
      </c>
      <c r="F454" s="64">
        <v>44317</v>
      </c>
      <c r="G454" s="34">
        <v>44531</v>
      </c>
      <c r="H454" s="48" t="s">
        <v>1065</v>
      </c>
      <c r="I454" s="42" t="s">
        <v>1402</v>
      </c>
      <c r="J454" s="42">
        <v>14</v>
      </c>
      <c r="K454" s="42"/>
      <c r="L454" s="42">
        <v>14</v>
      </c>
      <c r="M454" s="42"/>
      <c r="N454" s="101"/>
      <c r="O454" s="101"/>
      <c r="P454" s="101"/>
      <c r="Q454" s="101"/>
      <c r="R454" s="101"/>
      <c r="S454" s="42"/>
      <c r="T454" s="42">
        <v>270</v>
      </c>
      <c r="U454" s="105" t="s">
        <v>1254</v>
      </c>
      <c r="V454" s="37" t="s">
        <v>39</v>
      </c>
      <c r="W454" s="57" t="s">
        <v>1107</v>
      </c>
    </row>
    <row r="455" ht="24" spans="1:23">
      <c r="A455" s="32">
        <v>446</v>
      </c>
      <c r="B455" s="42" t="s">
        <v>1403</v>
      </c>
      <c r="C455" s="33" t="s">
        <v>31</v>
      </c>
      <c r="D455" s="37" t="s">
        <v>34</v>
      </c>
      <c r="E455" s="42" t="s">
        <v>369</v>
      </c>
      <c r="F455" s="64">
        <v>44317</v>
      </c>
      <c r="G455" s="34">
        <v>44531</v>
      </c>
      <c r="H455" s="48" t="s">
        <v>1065</v>
      </c>
      <c r="I455" s="42" t="s">
        <v>1404</v>
      </c>
      <c r="J455" s="101">
        <v>11</v>
      </c>
      <c r="K455" s="101"/>
      <c r="L455" s="101">
        <v>11</v>
      </c>
      <c r="M455" s="101"/>
      <c r="N455" s="101"/>
      <c r="O455" s="101"/>
      <c r="P455" s="101"/>
      <c r="Q455" s="101"/>
      <c r="R455" s="58">
        <v>1</v>
      </c>
      <c r="S455" s="101"/>
      <c r="T455" s="101">
        <v>134</v>
      </c>
      <c r="U455" s="106" t="s">
        <v>1405</v>
      </c>
      <c r="V455" s="37" t="s">
        <v>39</v>
      </c>
      <c r="W455" s="57" t="s">
        <v>1107</v>
      </c>
    </row>
    <row r="456" ht="24" spans="1:23">
      <c r="A456" s="32">
        <v>447</v>
      </c>
      <c r="B456" s="48" t="s">
        <v>1406</v>
      </c>
      <c r="C456" s="33" t="s">
        <v>31</v>
      </c>
      <c r="D456" s="37" t="s">
        <v>34</v>
      </c>
      <c r="E456" s="48" t="s">
        <v>1167</v>
      </c>
      <c r="F456" s="64">
        <v>44317</v>
      </c>
      <c r="G456" s="34">
        <v>44531</v>
      </c>
      <c r="H456" s="48" t="s">
        <v>1065</v>
      </c>
      <c r="I456" s="48" t="s">
        <v>1175</v>
      </c>
      <c r="J456" s="48">
        <v>15</v>
      </c>
      <c r="K456" s="48"/>
      <c r="L456" s="48">
        <v>15</v>
      </c>
      <c r="M456" s="48"/>
      <c r="N456" s="101"/>
      <c r="O456" s="101"/>
      <c r="P456" s="101"/>
      <c r="Q456" s="101"/>
      <c r="R456" s="101"/>
      <c r="S456" s="48"/>
      <c r="T456" s="48">
        <v>420</v>
      </c>
      <c r="U456" s="105" t="s">
        <v>1178</v>
      </c>
      <c r="V456" s="37" t="s">
        <v>39</v>
      </c>
      <c r="W456" s="57" t="s">
        <v>1107</v>
      </c>
    </row>
    <row r="457" ht="24" spans="1:23">
      <c r="A457" s="32">
        <v>448</v>
      </c>
      <c r="B457" s="48" t="s">
        <v>1407</v>
      </c>
      <c r="C457" s="33" t="s">
        <v>31</v>
      </c>
      <c r="D457" s="37" t="s">
        <v>34</v>
      </c>
      <c r="E457" s="48" t="s">
        <v>511</v>
      </c>
      <c r="F457" s="64">
        <v>44317</v>
      </c>
      <c r="G457" s="34">
        <v>44531</v>
      </c>
      <c r="H457" s="48" t="s">
        <v>1065</v>
      </c>
      <c r="I457" s="48" t="s">
        <v>1408</v>
      </c>
      <c r="J457" s="42">
        <v>18</v>
      </c>
      <c r="K457" s="42"/>
      <c r="L457" s="42">
        <v>18</v>
      </c>
      <c r="M457" s="42"/>
      <c r="N457" s="101"/>
      <c r="O457" s="101"/>
      <c r="P457" s="101"/>
      <c r="Q457" s="101"/>
      <c r="R457" s="101"/>
      <c r="S457" s="42"/>
      <c r="T457" s="42">
        <v>151</v>
      </c>
      <c r="U457" s="103" t="s">
        <v>1409</v>
      </c>
      <c r="V457" s="37" t="s">
        <v>39</v>
      </c>
      <c r="W457" s="57" t="s">
        <v>1107</v>
      </c>
    </row>
    <row r="458" ht="24" spans="1:23">
      <c r="A458" s="32">
        <v>449</v>
      </c>
      <c r="B458" s="42" t="s">
        <v>1410</v>
      </c>
      <c r="C458" s="33" t="s">
        <v>31</v>
      </c>
      <c r="D458" s="37" t="s">
        <v>34</v>
      </c>
      <c r="E458" s="42" t="s">
        <v>1411</v>
      </c>
      <c r="F458" s="64">
        <v>44317</v>
      </c>
      <c r="G458" s="34">
        <v>44531</v>
      </c>
      <c r="H458" s="48" t="s">
        <v>1065</v>
      </c>
      <c r="I458" s="42" t="s">
        <v>1412</v>
      </c>
      <c r="J458" s="42">
        <v>5</v>
      </c>
      <c r="K458" s="42"/>
      <c r="L458" s="42">
        <v>5</v>
      </c>
      <c r="M458" s="42"/>
      <c r="N458" s="101"/>
      <c r="O458" s="101"/>
      <c r="P458" s="101"/>
      <c r="Q458" s="101"/>
      <c r="R458" s="101"/>
      <c r="S458" s="42"/>
      <c r="T458" s="42">
        <v>270</v>
      </c>
      <c r="U458" s="103" t="s">
        <v>1254</v>
      </c>
      <c r="V458" s="37" t="s">
        <v>39</v>
      </c>
      <c r="W458" s="57" t="s">
        <v>1107</v>
      </c>
    </row>
    <row r="459" ht="24" spans="1:23">
      <c r="A459" s="32">
        <v>450</v>
      </c>
      <c r="B459" s="42" t="s">
        <v>1413</v>
      </c>
      <c r="C459" s="33" t="s">
        <v>31</v>
      </c>
      <c r="D459" s="37" t="s">
        <v>34</v>
      </c>
      <c r="E459" s="57" t="s">
        <v>279</v>
      </c>
      <c r="F459" s="64">
        <v>44317</v>
      </c>
      <c r="G459" s="34">
        <v>44531</v>
      </c>
      <c r="H459" s="48" t="s">
        <v>1065</v>
      </c>
      <c r="I459" s="42" t="s">
        <v>1116</v>
      </c>
      <c r="J459" s="42">
        <v>18</v>
      </c>
      <c r="K459" s="42"/>
      <c r="L459" s="42">
        <v>18</v>
      </c>
      <c r="M459" s="42"/>
      <c r="N459" s="101"/>
      <c r="O459" s="101"/>
      <c r="P459" s="101"/>
      <c r="Q459" s="101"/>
      <c r="R459" s="58">
        <v>1</v>
      </c>
      <c r="S459" s="42"/>
      <c r="T459" s="42">
        <v>710</v>
      </c>
      <c r="U459" s="105" t="s">
        <v>1140</v>
      </c>
      <c r="V459" s="37" t="s">
        <v>39</v>
      </c>
      <c r="W459" s="57" t="s">
        <v>1107</v>
      </c>
    </row>
    <row r="460" ht="24" spans="1:23">
      <c r="A460" s="32">
        <v>451</v>
      </c>
      <c r="B460" s="57" t="s">
        <v>1414</v>
      </c>
      <c r="C460" s="33" t="s">
        <v>31</v>
      </c>
      <c r="D460" s="37" t="s">
        <v>34</v>
      </c>
      <c r="E460" s="57" t="s">
        <v>60</v>
      </c>
      <c r="F460" s="64">
        <v>44317</v>
      </c>
      <c r="G460" s="34">
        <v>44531</v>
      </c>
      <c r="H460" s="48" t="s">
        <v>1065</v>
      </c>
      <c r="I460" s="57" t="s">
        <v>1415</v>
      </c>
      <c r="J460" s="42">
        <v>15</v>
      </c>
      <c r="K460" s="42"/>
      <c r="L460" s="42">
        <v>15</v>
      </c>
      <c r="M460" s="42"/>
      <c r="N460" s="101"/>
      <c r="O460" s="101"/>
      <c r="P460" s="101"/>
      <c r="Q460" s="101"/>
      <c r="R460" s="58">
        <v>1</v>
      </c>
      <c r="S460" s="42"/>
      <c r="T460" s="42">
        <v>1200</v>
      </c>
      <c r="U460" s="105" t="s">
        <v>1416</v>
      </c>
      <c r="V460" s="37" t="s">
        <v>39</v>
      </c>
      <c r="W460" s="57" t="s">
        <v>1107</v>
      </c>
    </row>
    <row r="461" ht="24" spans="1:23">
      <c r="A461" s="32">
        <v>452</v>
      </c>
      <c r="B461" s="48" t="s">
        <v>1417</v>
      </c>
      <c r="C461" s="33" t="s">
        <v>31</v>
      </c>
      <c r="D461" s="37" t="s">
        <v>34</v>
      </c>
      <c r="E461" s="48" t="s">
        <v>1418</v>
      </c>
      <c r="F461" s="64">
        <v>44317</v>
      </c>
      <c r="G461" s="34">
        <v>44531</v>
      </c>
      <c r="H461" s="48" t="s">
        <v>1065</v>
      </c>
      <c r="I461" s="48" t="s">
        <v>1419</v>
      </c>
      <c r="J461" s="48">
        <v>21</v>
      </c>
      <c r="K461" s="48"/>
      <c r="L461" s="48">
        <v>21</v>
      </c>
      <c r="M461" s="48"/>
      <c r="N461" s="101"/>
      <c r="O461" s="101"/>
      <c r="P461" s="101"/>
      <c r="Q461" s="101"/>
      <c r="R461" s="58">
        <v>1</v>
      </c>
      <c r="S461" s="48"/>
      <c r="T461" s="48">
        <v>731</v>
      </c>
      <c r="U461" s="105" t="s">
        <v>1420</v>
      </c>
      <c r="V461" s="37" t="s">
        <v>39</v>
      </c>
      <c r="W461" s="57" t="s">
        <v>1107</v>
      </c>
    </row>
    <row r="462" ht="24" spans="1:23">
      <c r="A462" s="32">
        <v>453</v>
      </c>
      <c r="B462" s="97" t="s">
        <v>1421</v>
      </c>
      <c r="C462" s="33" t="s">
        <v>31</v>
      </c>
      <c r="D462" s="37" t="s">
        <v>34</v>
      </c>
      <c r="E462" s="98" t="s">
        <v>296</v>
      </c>
      <c r="F462" s="64">
        <v>44317</v>
      </c>
      <c r="G462" s="34">
        <v>44531</v>
      </c>
      <c r="H462" s="48" t="s">
        <v>1065</v>
      </c>
      <c r="I462" s="107" t="s">
        <v>1422</v>
      </c>
      <c r="J462" s="102">
        <v>21</v>
      </c>
      <c r="K462" s="102"/>
      <c r="L462" s="102">
        <v>21</v>
      </c>
      <c r="M462" s="102"/>
      <c r="N462" s="101"/>
      <c r="O462" s="101"/>
      <c r="P462" s="101"/>
      <c r="Q462" s="101"/>
      <c r="R462" s="101"/>
      <c r="S462" s="102"/>
      <c r="T462" s="102">
        <v>560</v>
      </c>
      <c r="U462" s="105" t="s">
        <v>1423</v>
      </c>
      <c r="V462" s="37" t="s">
        <v>39</v>
      </c>
      <c r="W462" s="57" t="s">
        <v>1107</v>
      </c>
    </row>
    <row r="463" ht="36" spans="1:23">
      <c r="A463" s="32">
        <v>454</v>
      </c>
      <c r="B463" s="99" t="s">
        <v>1424</v>
      </c>
      <c r="C463" s="33" t="s">
        <v>31</v>
      </c>
      <c r="D463" s="37" t="s">
        <v>34</v>
      </c>
      <c r="E463" s="109" t="s">
        <v>747</v>
      </c>
      <c r="F463" s="64">
        <v>44317</v>
      </c>
      <c r="G463" s="34">
        <v>44531</v>
      </c>
      <c r="H463" s="96" t="s">
        <v>1065</v>
      </c>
      <c r="I463" s="99" t="s">
        <v>1425</v>
      </c>
      <c r="J463" s="99">
        <v>13</v>
      </c>
      <c r="K463" s="99"/>
      <c r="L463" s="99">
        <v>13</v>
      </c>
      <c r="M463" s="99"/>
      <c r="N463" s="101"/>
      <c r="O463" s="101"/>
      <c r="P463" s="101"/>
      <c r="Q463" s="101"/>
      <c r="R463" s="101"/>
      <c r="S463" s="99"/>
      <c r="T463" s="99">
        <v>620</v>
      </c>
      <c r="U463" s="105" t="s">
        <v>1426</v>
      </c>
      <c r="V463" s="37" t="s">
        <v>39</v>
      </c>
      <c r="W463" s="57" t="s">
        <v>1107</v>
      </c>
    </row>
    <row r="464" ht="24" spans="1:23">
      <c r="A464" s="32">
        <v>455</v>
      </c>
      <c r="B464" s="33" t="s">
        <v>1427</v>
      </c>
      <c r="C464" s="33" t="s">
        <v>31</v>
      </c>
      <c r="D464" s="37" t="s">
        <v>34</v>
      </c>
      <c r="E464" s="33" t="s">
        <v>1326</v>
      </c>
      <c r="F464" s="64">
        <v>44317</v>
      </c>
      <c r="G464" s="34">
        <v>44531</v>
      </c>
      <c r="H464" s="48" t="s">
        <v>1065</v>
      </c>
      <c r="I464" s="33" t="s">
        <v>1131</v>
      </c>
      <c r="J464" s="42">
        <v>25</v>
      </c>
      <c r="K464" s="42"/>
      <c r="L464" s="42">
        <v>25</v>
      </c>
      <c r="M464" s="42"/>
      <c r="N464" s="101"/>
      <c r="O464" s="101"/>
      <c r="P464" s="101"/>
      <c r="Q464" s="101"/>
      <c r="R464" s="101"/>
      <c r="S464" s="42"/>
      <c r="T464" s="42">
        <v>1480</v>
      </c>
      <c r="U464" s="103" t="s">
        <v>1428</v>
      </c>
      <c r="V464" s="37" t="s">
        <v>39</v>
      </c>
      <c r="W464" s="57" t="s">
        <v>1107</v>
      </c>
    </row>
    <row r="465" ht="24" spans="1:23">
      <c r="A465" s="32">
        <v>456</v>
      </c>
      <c r="B465" s="42" t="s">
        <v>1429</v>
      </c>
      <c r="C465" s="33" t="s">
        <v>31</v>
      </c>
      <c r="D465" s="37" t="s">
        <v>34</v>
      </c>
      <c r="E465" s="39" t="s">
        <v>1216</v>
      </c>
      <c r="F465" s="64">
        <v>44317</v>
      </c>
      <c r="G465" s="34">
        <v>44531</v>
      </c>
      <c r="H465" s="48" t="s">
        <v>1065</v>
      </c>
      <c r="I465" s="101" t="s">
        <v>1430</v>
      </c>
      <c r="J465" s="101">
        <v>20</v>
      </c>
      <c r="K465" s="101"/>
      <c r="L465" s="101">
        <v>20</v>
      </c>
      <c r="M465" s="101"/>
      <c r="N465" s="101"/>
      <c r="O465" s="101"/>
      <c r="P465" s="101"/>
      <c r="Q465" s="101"/>
      <c r="R465" s="101"/>
      <c r="S465" s="101"/>
      <c r="T465" s="101">
        <v>168</v>
      </c>
      <c r="U465" s="105" t="s">
        <v>1431</v>
      </c>
      <c r="V465" s="37" t="s">
        <v>39</v>
      </c>
      <c r="W465" s="57" t="s">
        <v>1107</v>
      </c>
    </row>
    <row r="466" ht="24" spans="1:23">
      <c r="A466" s="32">
        <v>457</v>
      </c>
      <c r="B466" s="42" t="s">
        <v>1432</v>
      </c>
      <c r="C466" s="33" t="s">
        <v>31</v>
      </c>
      <c r="D466" s="37" t="s">
        <v>34</v>
      </c>
      <c r="E466" s="42" t="s">
        <v>1346</v>
      </c>
      <c r="F466" s="64">
        <v>44317</v>
      </c>
      <c r="G466" s="34">
        <v>44531</v>
      </c>
      <c r="H466" s="48" t="s">
        <v>1065</v>
      </c>
      <c r="I466" s="42" t="s">
        <v>1139</v>
      </c>
      <c r="J466" s="42">
        <v>19</v>
      </c>
      <c r="K466" s="42"/>
      <c r="L466" s="42">
        <v>19</v>
      </c>
      <c r="M466" s="42"/>
      <c r="N466" s="101"/>
      <c r="O466" s="101"/>
      <c r="P466" s="101"/>
      <c r="Q466" s="101"/>
      <c r="R466" s="58">
        <v>1</v>
      </c>
      <c r="S466" s="42"/>
      <c r="T466" s="42">
        <v>710</v>
      </c>
      <c r="U466" s="105" t="s">
        <v>1140</v>
      </c>
      <c r="V466" s="37" t="s">
        <v>39</v>
      </c>
      <c r="W466" s="57" t="s">
        <v>1107</v>
      </c>
    </row>
    <row r="467" ht="24" spans="1:23">
      <c r="A467" s="32">
        <v>458</v>
      </c>
      <c r="B467" s="42" t="s">
        <v>1433</v>
      </c>
      <c r="C467" s="33" t="s">
        <v>31</v>
      </c>
      <c r="D467" s="37" t="s">
        <v>34</v>
      </c>
      <c r="E467" s="42" t="s">
        <v>551</v>
      </c>
      <c r="F467" s="64">
        <v>44317</v>
      </c>
      <c r="G467" s="34">
        <v>44531</v>
      </c>
      <c r="H467" s="48" t="s">
        <v>1065</v>
      </c>
      <c r="I467" s="42" t="s">
        <v>1434</v>
      </c>
      <c r="J467" s="101">
        <v>18</v>
      </c>
      <c r="K467" s="101"/>
      <c r="L467" s="101">
        <v>18</v>
      </c>
      <c r="M467" s="101"/>
      <c r="N467" s="101"/>
      <c r="O467" s="101"/>
      <c r="P467" s="101"/>
      <c r="Q467" s="101"/>
      <c r="R467" s="58">
        <v>1</v>
      </c>
      <c r="S467" s="101"/>
      <c r="T467" s="101">
        <v>710</v>
      </c>
      <c r="U467" s="105" t="s">
        <v>1140</v>
      </c>
      <c r="V467" s="37" t="s">
        <v>39</v>
      </c>
      <c r="W467" s="57" t="s">
        <v>1107</v>
      </c>
    </row>
    <row r="468" ht="24" spans="1:23">
      <c r="A468" s="32">
        <v>459</v>
      </c>
      <c r="B468" s="42" t="s">
        <v>1435</v>
      </c>
      <c r="C468" s="33" t="s">
        <v>31</v>
      </c>
      <c r="D468" s="37" t="s">
        <v>34</v>
      </c>
      <c r="E468" s="71" t="s">
        <v>1436</v>
      </c>
      <c r="F468" s="64">
        <v>44317</v>
      </c>
      <c r="G468" s="34">
        <v>44531</v>
      </c>
      <c r="H468" s="96" t="s">
        <v>1065</v>
      </c>
      <c r="I468" s="71" t="s">
        <v>1437</v>
      </c>
      <c r="J468" s="71">
        <v>9</v>
      </c>
      <c r="K468" s="71"/>
      <c r="L468" s="71">
        <v>9</v>
      </c>
      <c r="M468" s="71"/>
      <c r="N468" s="101"/>
      <c r="O468" s="101"/>
      <c r="P468" s="101"/>
      <c r="Q468" s="101"/>
      <c r="R468" s="58">
        <v>1</v>
      </c>
      <c r="S468" s="71"/>
      <c r="T468" s="71">
        <v>360</v>
      </c>
      <c r="U468" s="106" t="s">
        <v>1438</v>
      </c>
      <c r="V468" s="37" t="s">
        <v>39</v>
      </c>
      <c r="W468" s="57" t="s">
        <v>1107</v>
      </c>
    </row>
    <row r="469" ht="24" spans="1:23">
      <c r="A469" s="32">
        <v>460</v>
      </c>
      <c r="B469" s="42" t="s">
        <v>1439</v>
      </c>
      <c r="C469" s="33" t="s">
        <v>31</v>
      </c>
      <c r="D469" s="37" t="s">
        <v>34</v>
      </c>
      <c r="E469" s="42" t="s">
        <v>732</v>
      </c>
      <c r="F469" s="64">
        <v>44317</v>
      </c>
      <c r="G469" s="34">
        <v>44531</v>
      </c>
      <c r="H469" s="48" t="s">
        <v>1065</v>
      </c>
      <c r="I469" s="42" t="s">
        <v>1440</v>
      </c>
      <c r="J469" s="42">
        <v>15</v>
      </c>
      <c r="K469" s="42"/>
      <c r="L469" s="42">
        <v>15</v>
      </c>
      <c r="M469" s="42"/>
      <c r="N469" s="101"/>
      <c r="O469" s="101"/>
      <c r="P469" s="101"/>
      <c r="Q469" s="101"/>
      <c r="R469" s="101"/>
      <c r="S469" s="42"/>
      <c r="T469" s="42">
        <v>192</v>
      </c>
      <c r="U469" s="105" t="s">
        <v>1441</v>
      </c>
      <c r="V469" s="37" t="s">
        <v>39</v>
      </c>
      <c r="W469" s="57" t="s">
        <v>1107</v>
      </c>
    </row>
    <row r="470" ht="24" spans="1:23">
      <c r="A470" s="32">
        <v>461</v>
      </c>
      <c r="B470" s="42" t="s">
        <v>1442</v>
      </c>
      <c r="C470" s="33" t="s">
        <v>31</v>
      </c>
      <c r="D470" s="37" t="s">
        <v>34</v>
      </c>
      <c r="E470" s="42" t="s">
        <v>1211</v>
      </c>
      <c r="F470" s="64">
        <v>44317</v>
      </c>
      <c r="G470" s="34">
        <v>44531</v>
      </c>
      <c r="H470" s="48" t="s">
        <v>1065</v>
      </c>
      <c r="I470" s="101" t="s">
        <v>1443</v>
      </c>
      <c r="J470" s="42">
        <v>20</v>
      </c>
      <c r="K470" s="42"/>
      <c r="L470" s="42">
        <v>20</v>
      </c>
      <c r="M470" s="42"/>
      <c r="N470" s="101"/>
      <c r="O470" s="101"/>
      <c r="P470" s="101"/>
      <c r="Q470" s="101"/>
      <c r="R470" s="101"/>
      <c r="S470" s="42"/>
      <c r="T470" s="42">
        <v>196</v>
      </c>
      <c r="U470" s="105" t="s">
        <v>1204</v>
      </c>
      <c r="V470" s="37" t="s">
        <v>39</v>
      </c>
      <c r="W470" s="57" t="s">
        <v>1107</v>
      </c>
    </row>
    <row r="471" ht="24" spans="1:23">
      <c r="A471" s="32">
        <v>462</v>
      </c>
      <c r="B471" s="48" t="s">
        <v>1444</v>
      </c>
      <c r="C471" s="33" t="s">
        <v>31</v>
      </c>
      <c r="D471" s="37" t="s">
        <v>34</v>
      </c>
      <c r="E471" s="48" t="s">
        <v>352</v>
      </c>
      <c r="F471" s="64">
        <v>44317</v>
      </c>
      <c r="G471" s="34">
        <v>44531</v>
      </c>
      <c r="H471" s="48" t="s">
        <v>1065</v>
      </c>
      <c r="I471" s="48" t="s">
        <v>1445</v>
      </c>
      <c r="J471" s="48">
        <v>15</v>
      </c>
      <c r="K471" s="48"/>
      <c r="L471" s="48">
        <v>15</v>
      </c>
      <c r="M471" s="48"/>
      <c r="N471" s="101"/>
      <c r="O471" s="101"/>
      <c r="P471" s="101"/>
      <c r="Q471" s="101"/>
      <c r="R471" s="101"/>
      <c r="S471" s="48"/>
      <c r="T471" s="48">
        <v>345</v>
      </c>
      <c r="U471" s="105" t="s">
        <v>1446</v>
      </c>
      <c r="V471" s="37" t="s">
        <v>39</v>
      </c>
      <c r="W471" s="57" t="s">
        <v>1107</v>
      </c>
    </row>
    <row r="472" ht="24" spans="1:23">
      <c r="A472" s="32">
        <v>463</v>
      </c>
      <c r="B472" s="48" t="s">
        <v>1447</v>
      </c>
      <c r="C472" s="33" t="s">
        <v>31</v>
      </c>
      <c r="D472" s="37" t="s">
        <v>34</v>
      </c>
      <c r="E472" s="48" t="s">
        <v>241</v>
      </c>
      <c r="F472" s="64">
        <v>44317</v>
      </c>
      <c r="G472" s="34">
        <v>44531</v>
      </c>
      <c r="H472" s="48" t="s">
        <v>1065</v>
      </c>
      <c r="I472" s="48" t="s">
        <v>1448</v>
      </c>
      <c r="J472" s="48">
        <v>28</v>
      </c>
      <c r="K472" s="48"/>
      <c r="L472" s="48">
        <v>28</v>
      </c>
      <c r="M472" s="48"/>
      <c r="N472" s="101"/>
      <c r="O472" s="101"/>
      <c r="P472" s="101"/>
      <c r="Q472" s="101"/>
      <c r="R472" s="101"/>
      <c r="S472" s="48"/>
      <c r="T472" s="48">
        <v>890</v>
      </c>
      <c r="U472" s="105" t="s">
        <v>1449</v>
      </c>
      <c r="V472" s="37" t="s">
        <v>39</v>
      </c>
      <c r="W472" s="57" t="s">
        <v>1107</v>
      </c>
    </row>
    <row r="473" ht="24" spans="1:23">
      <c r="A473" s="32">
        <v>464</v>
      </c>
      <c r="B473" s="48" t="s">
        <v>1450</v>
      </c>
      <c r="C473" s="33" t="s">
        <v>31</v>
      </c>
      <c r="D473" s="37" t="s">
        <v>34</v>
      </c>
      <c r="E473" s="48" t="s">
        <v>1451</v>
      </c>
      <c r="F473" s="64">
        <v>44317</v>
      </c>
      <c r="G473" s="34">
        <v>44531</v>
      </c>
      <c r="H473" s="48" t="s">
        <v>1065</v>
      </c>
      <c r="I473" s="48" t="s">
        <v>1452</v>
      </c>
      <c r="J473" s="71">
        <v>25</v>
      </c>
      <c r="K473" s="71"/>
      <c r="L473" s="71">
        <v>25</v>
      </c>
      <c r="M473" s="71"/>
      <c r="N473" s="101"/>
      <c r="O473" s="101"/>
      <c r="P473" s="101"/>
      <c r="Q473" s="101"/>
      <c r="R473" s="101"/>
      <c r="S473" s="71"/>
      <c r="T473" s="71">
        <v>360</v>
      </c>
      <c r="U473" s="105" t="s">
        <v>1278</v>
      </c>
      <c r="V473" s="37" t="s">
        <v>39</v>
      </c>
      <c r="W473" s="57" t="s">
        <v>1107</v>
      </c>
    </row>
    <row r="474" ht="36" spans="1:23">
      <c r="A474" s="32">
        <v>465</v>
      </c>
      <c r="B474" s="42" t="s">
        <v>1453</v>
      </c>
      <c r="C474" s="33" t="s">
        <v>31</v>
      </c>
      <c r="D474" s="37" t="s">
        <v>34</v>
      </c>
      <c r="E474" s="42" t="s">
        <v>747</v>
      </c>
      <c r="F474" s="64">
        <v>44317</v>
      </c>
      <c r="G474" s="34">
        <v>44531</v>
      </c>
      <c r="H474" s="48" t="s">
        <v>1065</v>
      </c>
      <c r="I474" s="42" t="s">
        <v>1116</v>
      </c>
      <c r="J474" s="101">
        <v>18</v>
      </c>
      <c r="K474" s="101"/>
      <c r="L474" s="101">
        <v>18</v>
      </c>
      <c r="M474" s="101"/>
      <c r="N474" s="101"/>
      <c r="O474" s="101"/>
      <c r="P474" s="101"/>
      <c r="Q474" s="101"/>
      <c r="R474" s="101"/>
      <c r="S474" s="101"/>
      <c r="T474" s="101">
        <v>780</v>
      </c>
      <c r="U474" s="105" t="s">
        <v>1454</v>
      </c>
      <c r="V474" s="37" t="s">
        <v>39</v>
      </c>
      <c r="W474" s="57" t="s">
        <v>1107</v>
      </c>
    </row>
    <row r="475" ht="24" spans="1:23">
      <c r="A475" s="32">
        <v>466</v>
      </c>
      <c r="B475" s="48" t="s">
        <v>1455</v>
      </c>
      <c r="C475" s="33" t="s">
        <v>31</v>
      </c>
      <c r="D475" s="37" t="s">
        <v>34</v>
      </c>
      <c r="E475" s="48" t="s">
        <v>1255</v>
      </c>
      <c r="F475" s="64">
        <v>44317</v>
      </c>
      <c r="G475" s="34">
        <v>44531</v>
      </c>
      <c r="H475" s="48" t="s">
        <v>1065</v>
      </c>
      <c r="I475" s="48" t="s">
        <v>1456</v>
      </c>
      <c r="J475" s="48">
        <v>20</v>
      </c>
      <c r="K475" s="48"/>
      <c r="L475" s="48">
        <v>20</v>
      </c>
      <c r="M475" s="48"/>
      <c r="N475" s="101"/>
      <c r="O475" s="101"/>
      <c r="P475" s="101"/>
      <c r="Q475" s="101"/>
      <c r="R475" s="101"/>
      <c r="S475" s="48"/>
      <c r="T475" s="48">
        <v>180</v>
      </c>
      <c r="U475" s="105" t="s">
        <v>1324</v>
      </c>
      <c r="V475" s="37" t="s">
        <v>39</v>
      </c>
      <c r="W475" s="57" t="s">
        <v>1107</v>
      </c>
    </row>
    <row r="476" ht="24" spans="1:23">
      <c r="A476" s="32">
        <v>467</v>
      </c>
      <c r="B476" s="42" t="s">
        <v>1455</v>
      </c>
      <c r="C476" s="33" t="s">
        <v>31</v>
      </c>
      <c r="D476" s="37" t="s">
        <v>34</v>
      </c>
      <c r="E476" s="42" t="s">
        <v>1159</v>
      </c>
      <c r="F476" s="64">
        <v>44317</v>
      </c>
      <c r="G476" s="34">
        <v>44531</v>
      </c>
      <c r="H476" s="48" t="s">
        <v>1065</v>
      </c>
      <c r="I476" s="48" t="s">
        <v>1457</v>
      </c>
      <c r="J476" s="42">
        <v>20</v>
      </c>
      <c r="K476" s="42"/>
      <c r="L476" s="42">
        <v>20</v>
      </c>
      <c r="M476" s="42"/>
      <c r="N476" s="101"/>
      <c r="O476" s="101"/>
      <c r="P476" s="101"/>
      <c r="Q476" s="101"/>
      <c r="R476" s="101"/>
      <c r="S476" s="42"/>
      <c r="T476" s="42">
        <v>280</v>
      </c>
      <c r="U476" s="105" t="s">
        <v>1210</v>
      </c>
      <c r="V476" s="37" t="s">
        <v>39</v>
      </c>
      <c r="W476" s="57" t="s">
        <v>1107</v>
      </c>
    </row>
    <row r="477" ht="24" spans="1:23">
      <c r="A477" s="32">
        <v>468</v>
      </c>
      <c r="B477" s="102" t="s">
        <v>1455</v>
      </c>
      <c r="C477" s="33" t="s">
        <v>31</v>
      </c>
      <c r="D477" s="37" t="s">
        <v>34</v>
      </c>
      <c r="E477" s="97" t="s">
        <v>1458</v>
      </c>
      <c r="F477" s="64">
        <v>44317</v>
      </c>
      <c r="G477" s="34">
        <v>44531</v>
      </c>
      <c r="H477" s="48" t="s">
        <v>1065</v>
      </c>
      <c r="I477" s="107" t="s">
        <v>1457</v>
      </c>
      <c r="J477" s="102">
        <v>20</v>
      </c>
      <c r="K477" s="102"/>
      <c r="L477" s="102">
        <v>20</v>
      </c>
      <c r="M477" s="102"/>
      <c r="N477" s="101"/>
      <c r="O477" s="101"/>
      <c r="P477" s="101"/>
      <c r="Q477" s="101"/>
      <c r="R477" s="101"/>
      <c r="S477" s="102"/>
      <c r="T477" s="102">
        <v>290</v>
      </c>
      <c r="U477" s="105" t="s">
        <v>1359</v>
      </c>
      <c r="V477" s="37" t="s">
        <v>39</v>
      </c>
      <c r="W477" s="57" t="s">
        <v>1107</v>
      </c>
    </row>
    <row r="478" ht="24" spans="1:23">
      <c r="A478" s="32">
        <v>469</v>
      </c>
      <c r="B478" s="97" t="s">
        <v>1455</v>
      </c>
      <c r="C478" s="33" t="s">
        <v>31</v>
      </c>
      <c r="D478" s="37" t="s">
        <v>34</v>
      </c>
      <c r="E478" s="98" t="s">
        <v>348</v>
      </c>
      <c r="F478" s="64">
        <v>44317</v>
      </c>
      <c r="G478" s="34">
        <v>44531</v>
      </c>
      <c r="H478" s="48" t="s">
        <v>1065</v>
      </c>
      <c r="I478" s="107" t="s">
        <v>1457</v>
      </c>
      <c r="J478" s="102">
        <v>20</v>
      </c>
      <c r="K478" s="102"/>
      <c r="L478" s="102">
        <v>20</v>
      </c>
      <c r="M478" s="102"/>
      <c r="N478" s="101"/>
      <c r="O478" s="101"/>
      <c r="P478" s="101"/>
      <c r="Q478" s="101"/>
      <c r="R478" s="58">
        <v>1</v>
      </c>
      <c r="S478" s="102"/>
      <c r="T478" s="102">
        <v>470</v>
      </c>
      <c r="U478" s="105" t="s">
        <v>1275</v>
      </c>
      <c r="V478" s="37" t="s">
        <v>39</v>
      </c>
      <c r="W478" s="57" t="s">
        <v>1107</v>
      </c>
    </row>
    <row r="479" ht="24" spans="1:23">
      <c r="A479" s="32">
        <v>470</v>
      </c>
      <c r="B479" s="57" t="s">
        <v>1455</v>
      </c>
      <c r="C479" s="33" t="s">
        <v>31</v>
      </c>
      <c r="D479" s="37" t="s">
        <v>34</v>
      </c>
      <c r="E479" s="57" t="s">
        <v>1459</v>
      </c>
      <c r="F479" s="64">
        <v>44317</v>
      </c>
      <c r="G479" s="34">
        <v>44531</v>
      </c>
      <c r="H479" s="48" t="s">
        <v>1065</v>
      </c>
      <c r="I479" s="48" t="s">
        <v>1460</v>
      </c>
      <c r="J479" s="42">
        <v>10</v>
      </c>
      <c r="K479" s="42"/>
      <c r="L479" s="42">
        <v>10</v>
      </c>
      <c r="M479" s="42"/>
      <c r="N479" s="101"/>
      <c r="O479" s="101"/>
      <c r="P479" s="101"/>
      <c r="Q479" s="101"/>
      <c r="R479" s="101"/>
      <c r="S479" s="42"/>
      <c r="T479" s="42">
        <v>320</v>
      </c>
      <c r="U479" s="105" t="s">
        <v>1129</v>
      </c>
      <c r="V479" s="37" t="s">
        <v>39</v>
      </c>
      <c r="W479" s="57" t="s">
        <v>1107</v>
      </c>
    </row>
    <row r="480" ht="24" spans="1:23">
      <c r="A480" s="32">
        <v>471</v>
      </c>
      <c r="B480" s="102" t="s">
        <v>1461</v>
      </c>
      <c r="C480" s="33" t="s">
        <v>31</v>
      </c>
      <c r="D480" s="37" t="s">
        <v>34</v>
      </c>
      <c r="E480" s="98" t="s">
        <v>703</v>
      </c>
      <c r="F480" s="64">
        <v>44317</v>
      </c>
      <c r="G480" s="34">
        <v>44531</v>
      </c>
      <c r="H480" s="48" t="s">
        <v>1065</v>
      </c>
      <c r="I480" s="102" t="s">
        <v>1462</v>
      </c>
      <c r="J480" s="102">
        <v>20</v>
      </c>
      <c r="K480" s="102"/>
      <c r="L480" s="102">
        <v>20</v>
      </c>
      <c r="M480" s="102"/>
      <c r="N480" s="101"/>
      <c r="O480" s="101"/>
      <c r="P480" s="101"/>
      <c r="Q480" s="101"/>
      <c r="R480" s="101"/>
      <c r="S480" s="102"/>
      <c r="T480" s="102">
        <v>310</v>
      </c>
      <c r="U480" s="105" t="s">
        <v>1463</v>
      </c>
      <c r="V480" s="37" t="s">
        <v>39</v>
      </c>
      <c r="W480" s="57" t="s">
        <v>1107</v>
      </c>
    </row>
    <row r="481" ht="24" spans="1:23">
      <c r="A481" s="32">
        <v>472</v>
      </c>
      <c r="B481" s="48" t="s">
        <v>1464</v>
      </c>
      <c r="C481" s="33" t="s">
        <v>31</v>
      </c>
      <c r="D481" s="37" t="s">
        <v>34</v>
      </c>
      <c r="E481" s="42" t="s">
        <v>881</v>
      </c>
      <c r="F481" s="64">
        <v>44317</v>
      </c>
      <c r="G481" s="34">
        <v>44531</v>
      </c>
      <c r="H481" s="48" t="s">
        <v>1065</v>
      </c>
      <c r="I481" s="48" t="s">
        <v>1443</v>
      </c>
      <c r="J481" s="42">
        <v>20</v>
      </c>
      <c r="K481" s="42"/>
      <c r="L481" s="42">
        <v>20</v>
      </c>
      <c r="M481" s="42"/>
      <c r="N481" s="42"/>
      <c r="O481" s="42"/>
      <c r="P481" s="42"/>
      <c r="Q481" s="42"/>
      <c r="R481" s="42"/>
      <c r="S481" s="42"/>
      <c r="T481" s="42">
        <v>165</v>
      </c>
      <c r="U481" s="103" t="s">
        <v>1465</v>
      </c>
      <c r="V481" s="37" t="s">
        <v>39</v>
      </c>
      <c r="W481" s="57" t="s">
        <v>1107</v>
      </c>
    </row>
    <row r="482" ht="36" spans="1:23">
      <c r="A482" s="32">
        <v>473</v>
      </c>
      <c r="B482" s="42" t="s">
        <v>1466</v>
      </c>
      <c r="C482" s="33" t="s">
        <v>31</v>
      </c>
      <c r="D482" s="37" t="s">
        <v>34</v>
      </c>
      <c r="E482" s="42" t="s">
        <v>1467</v>
      </c>
      <c r="F482" s="64">
        <v>44317</v>
      </c>
      <c r="G482" s="34">
        <v>44531</v>
      </c>
      <c r="H482" s="96" t="s">
        <v>1065</v>
      </c>
      <c r="I482" s="42" t="s">
        <v>1468</v>
      </c>
      <c r="J482" s="42">
        <v>13</v>
      </c>
      <c r="K482" s="42"/>
      <c r="L482" s="42">
        <v>13</v>
      </c>
      <c r="M482" s="42"/>
      <c r="N482" s="42"/>
      <c r="O482" s="42"/>
      <c r="P482" s="42"/>
      <c r="Q482" s="42"/>
      <c r="R482" s="42"/>
      <c r="S482" s="42"/>
      <c r="T482" s="42">
        <v>300</v>
      </c>
      <c r="U482" s="103" t="s">
        <v>1469</v>
      </c>
      <c r="V482" s="37" t="s">
        <v>39</v>
      </c>
      <c r="W482" s="57" t="s">
        <v>1107</v>
      </c>
    </row>
    <row r="483" ht="24" spans="1:23">
      <c r="A483" s="32">
        <v>474</v>
      </c>
      <c r="B483" s="42" t="s">
        <v>1466</v>
      </c>
      <c r="C483" s="33" t="s">
        <v>31</v>
      </c>
      <c r="D483" s="37" t="s">
        <v>34</v>
      </c>
      <c r="E483" s="42" t="s">
        <v>1276</v>
      </c>
      <c r="F483" s="64">
        <v>44317</v>
      </c>
      <c r="G483" s="34">
        <v>44531</v>
      </c>
      <c r="H483" s="96" t="s">
        <v>1065</v>
      </c>
      <c r="I483" s="42" t="s">
        <v>1470</v>
      </c>
      <c r="J483" s="42">
        <v>17</v>
      </c>
      <c r="K483" s="42"/>
      <c r="L483" s="42">
        <v>17</v>
      </c>
      <c r="M483" s="42"/>
      <c r="N483" s="42"/>
      <c r="O483" s="42"/>
      <c r="P483" s="42"/>
      <c r="Q483" s="42"/>
      <c r="R483" s="42"/>
      <c r="S483" s="42"/>
      <c r="T483" s="42">
        <v>210</v>
      </c>
      <c r="U483" s="105" t="s">
        <v>1208</v>
      </c>
      <c r="V483" s="37" t="s">
        <v>39</v>
      </c>
      <c r="W483" s="57" t="s">
        <v>1107</v>
      </c>
    </row>
    <row r="484" ht="24" spans="1:23">
      <c r="A484" s="32">
        <v>475</v>
      </c>
      <c r="B484" s="42" t="s">
        <v>1466</v>
      </c>
      <c r="C484" s="33" t="s">
        <v>31</v>
      </c>
      <c r="D484" s="37" t="s">
        <v>34</v>
      </c>
      <c r="E484" s="42" t="s">
        <v>1276</v>
      </c>
      <c r="F484" s="64">
        <v>44317</v>
      </c>
      <c r="G484" s="34">
        <v>44531</v>
      </c>
      <c r="H484" s="96" t="s">
        <v>1065</v>
      </c>
      <c r="I484" s="42" t="s">
        <v>1471</v>
      </c>
      <c r="J484" s="42">
        <v>16</v>
      </c>
      <c r="K484" s="42"/>
      <c r="L484" s="42">
        <v>16</v>
      </c>
      <c r="M484" s="42"/>
      <c r="N484" s="42"/>
      <c r="O484" s="42"/>
      <c r="P484" s="42"/>
      <c r="Q484" s="42"/>
      <c r="R484" s="42"/>
      <c r="S484" s="42"/>
      <c r="T484" s="42">
        <v>250</v>
      </c>
      <c r="U484" s="105" t="s">
        <v>1472</v>
      </c>
      <c r="V484" s="37" t="s">
        <v>39</v>
      </c>
      <c r="W484" s="57" t="s">
        <v>1107</v>
      </c>
    </row>
    <row r="485" ht="24" spans="1:23">
      <c r="A485" s="32">
        <v>476</v>
      </c>
      <c r="B485" s="42" t="s">
        <v>1466</v>
      </c>
      <c r="C485" s="33" t="s">
        <v>31</v>
      </c>
      <c r="D485" s="37" t="s">
        <v>34</v>
      </c>
      <c r="E485" s="42" t="s">
        <v>1236</v>
      </c>
      <c r="F485" s="64">
        <v>44317</v>
      </c>
      <c r="G485" s="34">
        <v>44531</v>
      </c>
      <c r="H485" s="96" t="s">
        <v>1065</v>
      </c>
      <c r="I485" s="42" t="s">
        <v>1473</v>
      </c>
      <c r="J485" s="42">
        <v>8</v>
      </c>
      <c r="K485" s="42"/>
      <c r="L485" s="42">
        <v>8</v>
      </c>
      <c r="M485" s="42"/>
      <c r="N485" s="42"/>
      <c r="O485" s="42"/>
      <c r="P485" s="42"/>
      <c r="Q485" s="42"/>
      <c r="R485" s="42"/>
      <c r="S485" s="42"/>
      <c r="T485" s="42">
        <v>130</v>
      </c>
      <c r="U485" s="105" t="s">
        <v>1123</v>
      </c>
      <c r="V485" s="37" t="s">
        <v>39</v>
      </c>
      <c r="W485" s="57" t="s">
        <v>1107</v>
      </c>
    </row>
    <row r="486" ht="24" spans="1:23">
      <c r="A486" s="32">
        <v>477</v>
      </c>
      <c r="B486" s="42" t="s">
        <v>1466</v>
      </c>
      <c r="C486" s="33" t="s">
        <v>31</v>
      </c>
      <c r="D486" s="37" t="s">
        <v>34</v>
      </c>
      <c r="E486" s="42" t="s">
        <v>1305</v>
      </c>
      <c r="F486" s="64">
        <v>44317</v>
      </c>
      <c r="G486" s="34">
        <v>44531</v>
      </c>
      <c r="H486" s="96" t="s">
        <v>1065</v>
      </c>
      <c r="I486" s="42" t="s">
        <v>1474</v>
      </c>
      <c r="J486" s="42">
        <v>3.5</v>
      </c>
      <c r="K486" s="42"/>
      <c r="L486" s="42">
        <v>3.5</v>
      </c>
      <c r="M486" s="42"/>
      <c r="N486" s="42"/>
      <c r="O486" s="42"/>
      <c r="P486" s="42"/>
      <c r="Q486" s="42"/>
      <c r="R486" s="42"/>
      <c r="S486" s="42"/>
      <c r="T486" s="42">
        <v>105</v>
      </c>
      <c r="U486" s="105" t="s">
        <v>1475</v>
      </c>
      <c r="V486" s="37" t="s">
        <v>39</v>
      </c>
      <c r="W486" s="57" t="s">
        <v>1107</v>
      </c>
    </row>
    <row r="487" ht="24" spans="1:23">
      <c r="A487" s="32">
        <v>478</v>
      </c>
      <c r="B487" s="71" t="s">
        <v>1476</v>
      </c>
      <c r="C487" s="33" t="s">
        <v>31</v>
      </c>
      <c r="D487" s="37" t="s">
        <v>34</v>
      </c>
      <c r="E487" s="71" t="s">
        <v>507</v>
      </c>
      <c r="F487" s="64">
        <v>44317</v>
      </c>
      <c r="G487" s="34">
        <v>44531</v>
      </c>
      <c r="H487" s="48" t="s">
        <v>1065</v>
      </c>
      <c r="I487" s="71" t="s">
        <v>1477</v>
      </c>
      <c r="J487" s="102">
        <v>17</v>
      </c>
      <c r="K487" s="102"/>
      <c r="L487" s="71">
        <v>17</v>
      </c>
      <c r="M487" s="71"/>
      <c r="N487" s="42"/>
      <c r="O487" s="42"/>
      <c r="P487" s="42"/>
      <c r="Q487" s="42"/>
      <c r="R487" s="42"/>
      <c r="S487" s="71"/>
      <c r="T487" s="71">
        <v>368</v>
      </c>
      <c r="U487" s="106" t="s">
        <v>1478</v>
      </c>
      <c r="V487" s="37" t="s">
        <v>39</v>
      </c>
      <c r="W487" s="57" t="s">
        <v>1107</v>
      </c>
    </row>
    <row r="488" ht="24" spans="1:23">
      <c r="A488" s="32">
        <v>479</v>
      </c>
      <c r="B488" s="42" t="s">
        <v>1479</v>
      </c>
      <c r="C488" s="33" t="s">
        <v>31</v>
      </c>
      <c r="D488" s="37" t="s">
        <v>34</v>
      </c>
      <c r="E488" s="42" t="s">
        <v>1236</v>
      </c>
      <c r="F488" s="64">
        <v>44317</v>
      </c>
      <c r="G488" s="34">
        <v>44531</v>
      </c>
      <c r="H488" s="48" t="s">
        <v>1065</v>
      </c>
      <c r="I488" s="101" t="s">
        <v>1480</v>
      </c>
      <c r="J488" s="48">
        <v>16</v>
      </c>
      <c r="K488" s="48"/>
      <c r="L488" s="101">
        <v>16</v>
      </c>
      <c r="M488" s="101"/>
      <c r="N488" s="42"/>
      <c r="O488" s="42"/>
      <c r="P488" s="42"/>
      <c r="Q488" s="42"/>
      <c r="R488" s="42"/>
      <c r="S488" s="101"/>
      <c r="T488" s="101">
        <v>210</v>
      </c>
      <c r="U488" s="105" t="s">
        <v>1208</v>
      </c>
      <c r="V488" s="37" t="s">
        <v>39</v>
      </c>
      <c r="W488" s="57" t="s">
        <v>1107</v>
      </c>
    </row>
    <row r="489" ht="24" spans="1:23">
      <c r="A489" s="32">
        <v>480</v>
      </c>
      <c r="B489" s="97" t="s">
        <v>1481</v>
      </c>
      <c r="C489" s="33" t="s">
        <v>31</v>
      </c>
      <c r="D489" s="37" t="s">
        <v>34</v>
      </c>
      <c r="E489" s="98" t="s">
        <v>1482</v>
      </c>
      <c r="F489" s="64">
        <v>44317</v>
      </c>
      <c r="G489" s="34">
        <v>44531</v>
      </c>
      <c r="H489" s="48" t="s">
        <v>1065</v>
      </c>
      <c r="I489" s="107" t="s">
        <v>1483</v>
      </c>
      <c r="J489" s="101">
        <v>15</v>
      </c>
      <c r="K489" s="101"/>
      <c r="L489" s="102">
        <v>15</v>
      </c>
      <c r="M489" s="102"/>
      <c r="N489" s="42"/>
      <c r="O489" s="42"/>
      <c r="P489" s="42"/>
      <c r="Q489" s="42"/>
      <c r="R489" s="42"/>
      <c r="S489" s="102"/>
      <c r="T489" s="102">
        <v>620</v>
      </c>
      <c r="U489" s="105" t="s">
        <v>1426</v>
      </c>
      <c r="V489" s="37" t="s">
        <v>39</v>
      </c>
      <c r="W489" s="57" t="s">
        <v>1107</v>
      </c>
    </row>
    <row r="490" ht="24" spans="1:23">
      <c r="A490" s="32">
        <v>481</v>
      </c>
      <c r="B490" s="99" t="s">
        <v>1484</v>
      </c>
      <c r="C490" s="33" t="s">
        <v>31</v>
      </c>
      <c r="D490" s="37" t="s">
        <v>34</v>
      </c>
      <c r="E490" s="99" t="s">
        <v>1268</v>
      </c>
      <c r="F490" s="64">
        <v>44317</v>
      </c>
      <c r="G490" s="34">
        <v>44531</v>
      </c>
      <c r="H490" s="96" t="s">
        <v>1065</v>
      </c>
      <c r="I490" s="99" t="s">
        <v>1485</v>
      </c>
      <c r="J490" s="42">
        <v>17</v>
      </c>
      <c r="K490" s="42"/>
      <c r="L490" s="99">
        <v>17</v>
      </c>
      <c r="M490" s="99"/>
      <c r="N490" s="42"/>
      <c r="O490" s="42"/>
      <c r="P490" s="42"/>
      <c r="Q490" s="42"/>
      <c r="R490" s="42"/>
      <c r="S490" s="99"/>
      <c r="T490" s="99">
        <v>710</v>
      </c>
      <c r="U490" s="105" t="s">
        <v>1140</v>
      </c>
      <c r="V490" s="37" t="s">
        <v>39</v>
      </c>
      <c r="W490" s="57" t="s">
        <v>1107</v>
      </c>
    </row>
    <row r="491" ht="24" spans="1:23">
      <c r="A491" s="32">
        <v>482</v>
      </c>
      <c r="B491" s="42" t="s">
        <v>1486</v>
      </c>
      <c r="C491" s="33" t="s">
        <v>31</v>
      </c>
      <c r="D491" s="37" t="s">
        <v>34</v>
      </c>
      <c r="E491" s="42" t="s">
        <v>1487</v>
      </c>
      <c r="F491" s="64">
        <v>44317</v>
      </c>
      <c r="G491" s="34">
        <v>44531</v>
      </c>
      <c r="H491" s="96" t="s">
        <v>1065</v>
      </c>
      <c r="I491" s="42" t="s">
        <v>1488</v>
      </c>
      <c r="J491" s="48">
        <v>20</v>
      </c>
      <c r="K491" s="48"/>
      <c r="L491" s="48">
        <v>20</v>
      </c>
      <c r="M491" s="48"/>
      <c r="N491" s="42"/>
      <c r="O491" s="42"/>
      <c r="P491" s="42"/>
      <c r="Q491" s="42"/>
      <c r="R491" s="42"/>
      <c r="S491" s="48"/>
      <c r="T491" s="48">
        <v>450</v>
      </c>
      <c r="U491" s="103" t="s">
        <v>1489</v>
      </c>
      <c r="V491" s="37" t="s">
        <v>39</v>
      </c>
      <c r="W491" s="57" t="s">
        <v>1107</v>
      </c>
    </row>
    <row r="492" ht="24" spans="1:23">
      <c r="A492" s="32">
        <v>483</v>
      </c>
      <c r="B492" s="42" t="s">
        <v>1490</v>
      </c>
      <c r="C492" s="33" t="s">
        <v>31</v>
      </c>
      <c r="D492" s="37" t="s">
        <v>34</v>
      </c>
      <c r="E492" s="42" t="s">
        <v>1491</v>
      </c>
      <c r="F492" s="64">
        <v>44317</v>
      </c>
      <c r="G492" s="34">
        <v>44531</v>
      </c>
      <c r="H492" s="48" t="s">
        <v>1065</v>
      </c>
      <c r="I492" s="48" t="s">
        <v>1492</v>
      </c>
      <c r="J492" s="48">
        <v>20</v>
      </c>
      <c r="K492" s="48"/>
      <c r="L492" s="42">
        <v>20</v>
      </c>
      <c r="M492" s="42"/>
      <c r="N492" s="42"/>
      <c r="O492" s="42"/>
      <c r="P492" s="42"/>
      <c r="Q492" s="42"/>
      <c r="R492" s="42"/>
      <c r="S492" s="42"/>
      <c r="T492" s="42">
        <v>710</v>
      </c>
      <c r="U492" s="105" t="s">
        <v>1140</v>
      </c>
      <c r="V492" s="37" t="s">
        <v>39</v>
      </c>
      <c r="W492" s="57" t="s">
        <v>1107</v>
      </c>
    </row>
    <row r="493" ht="24" spans="1:23">
      <c r="A493" s="32">
        <v>484</v>
      </c>
      <c r="B493" s="42" t="s">
        <v>1493</v>
      </c>
      <c r="C493" s="33" t="s">
        <v>31</v>
      </c>
      <c r="D493" s="37" t="s">
        <v>34</v>
      </c>
      <c r="E493" s="48" t="s">
        <v>96</v>
      </c>
      <c r="F493" s="64">
        <v>44317</v>
      </c>
      <c r="G493" s="34">
        <v>44531</v>
      </c>
      <c r="H493" s="96" t="s">
        <v>1065</v>
      </c>
      <c r="I493" s="42" t="s">
        <v>1494</v>
      </c>
      <c r="J493" s="48">
        <v>29</v>
      </c>
      <c r="K493" s="48"/>
      <c r="L493" s="42">
        <v>29</v>
      </c>
      <c r="M493" s="42"/>
      <c r="N493" s="42"/>
      <c r="O493" s="42"/>
      <c r="P493" s="42"/>
      <c r="Q493" s="42"/>
      <c r="R493" s="42"/>
      <c r="S493" s="42"/>
      <c r="T493" s="42">
        <v>100</v>
      </c>
      <c r="U493" s="104" t="s">
        <v>1390</v>
      </c>
      <c r="V493" s="37" t="s">
        <v>39</v>
      </c>
      <c r="W493" s="57" t="s">
        <v>1107</v>
      </c>
    </row>
    <row r="494" ht="24" spans="1:23">
      <c r="A494" s="32">
        <v>485</v>
      </c>
      <c r="B494" s="42" t="s">
        <v>1495</v>
      </c>
      <c r="C494" s="33" t="s">
        <v>31</v>
      </c>
      <c r="D494" s="37" t="s">
        <v>34</v>
      </c>
      <c r="E494" s="42" t="s">
        <v>468</v>
      </c>
      <c r="F494" s="64">
        <v>44317</v>
      </c>
      <c r="G494" s="34">
        <v>44531</v>
      </c>
      <c r="H494" s="96" t="s">
        <v>1065</v>
      </c>
      <c r="I494" s="42" t="s">
        <v>1496</v>
      </c>
      <c r="J494" s="42">
        <v>23</v>
      </c>
      <c r="K494" s="42"/>
      <c r="L494" s="42">
        <v>23</v>
      </c>
      <c r="M494" s="42"/>
      <c r="N494" s="42"/>
      <c r="O494" s="42"/>
      <c r="P494" s="42"/>
      <c r="Q494" s="42"/>
      <c r="R494" s="42"/>
      <c r="S494" s="42"/>
      <c r="T494" s="42">
        <v>198</v>
      </c>
      <c r="U494" s="103" t="s">
        <v>1497</v>
      </c>
      <c r="V494" s="37" t="s">
        <v>39</v>
      </c>
      <c r="W494" s="57" t="s">
        <v>1107</v>
      </c>
    </row>
    <row r="495" ht="24" spans="1:23">
      <c r="A495" s="32">
        <v>486</v>
      </c>
      <c r="B495" s="42" t="s">
        <v>1495</v>
      </c>
      <c r="C495" s="33" t="s">
        <v>31</v>
      </c>
      <c r="D495" s="37" t="s">
        <v>34</v>
      </c>
      <c r="E495" s="42" t="s">
        <v>1291</v>
      </c>
      <c r="F495" s="64">
        <v>44317</v>
      </c>
      <c r="G495" s="34">
        <v>44531</v>
      </c>
      <c r="H495" s="96" t="s">
        <v>1065</v>
      </c>
      <c r="I495" s="42" t="s">
        <v>1498</v>
      </c>
      <c r="J495" s="42">
        <v>14</v>
      </c>
      <c r="K495" s="42"/>
      <c r="L495" s="42">
        <v>14</v>
      </c>
      <c r="M495" s="42"/>
      <c r="N495" s="42"/>
      <c r="O495" s="42"/>
      <c r="P495" s="42"/>
      <c r="Q495" s="42"/>
      <c r="R495" s="42"/>
      <c r="S495" s="42"/>
      <c r="T495" s="42">
        <v>218</v>
      </c>
      <c r="U495" s="103" t="s">
        <v>1499</v>
      </c>
      <c r="V495" s="37" t="s">
        <v>39</v>
      </c>
      <c r="W495" s="57" t="s">
        <v>1107</v>
      </c>
    </row>
    <row r="496" ht="24" spans="1:23">
      <c r="A496" s="32">
        <v>487</v>
      </c>
      <c r="B496" s="48" t="s">
        <v>1495</v>
      </c>
      <c r="C496" s="33" t="s">
        <v>31</v>
      </c>
      <c r="D496" s="37" t="s">
        <v>34</v>
      </c>
      <c r="E496" s="42" t="s">
        <v>1291</v>
      </c>
      <c r="F496" s="64">
        <v>44317</v>
      </c>
      <c r="G496" s="34">
        <v>44531</v>
      </c>
      <c r="H496" s="96" t="s">
        <v>1065</v>
      </c>
      <c r="I496" s="48" t="s">
        <v>1500</v>
      </c>
      <c r="J496" s="42">
        <v>29</v>
      </c>
      <c r="K496" s="42"/>
      <c r="L496" s="48">
        <v>29</v>
      </c>
      <c r="M496" s="48"/>
      <c r="N496" s="42"/>
      <c r="O496" s="42"/>
      <c r="P496" s="42"/>
      <c r="Q496" s="42"/>
      <c r="R496" s="42"/>
      <c r="S496" s="48"/>
      <c r="T496" s="48">
        <v>620</v>
      </c>
      <c r="U496" s="103" t="s">
        <v>1501</v>
      </c>
      <c r="V496" s="37" t="s">
        <v>39</v>
      </c>
      <c r="W496" s="57" t="s">
        <v>1107</v>
      </c>
    </row>
    <row r="497" ht="24" spans="1:23">
      <c r="A497" s="32">
        <v>488</v>
      </c>
      <c r="B497" s="42" t="s">
        <v>1502</v>
      </c>
      <c r="C497" s="33" t="s">
        <v>31</v>
      </c>
      <c r="D497" s="37" t="s">
        <v>34</v>
      </c>
      <c r="E497" s="42" t="s">
        <v>1503</v>
      </c>
      <c r="F497" s="64">
        <v>44317</v>
      </c>
      <c r="G497" s="34">
        <v>44531</v>
      </c>
      <c r="H497" s="96" t="s">
        <v>1065</v>
      </c>
      <c r="I497" s="42" t="s">
        <v>1504</v>
      </c>
      <c r="J497" s="42">
        <v>12</v>
      </c>
      <c r="K497" s="42"/>
      <c r="L497" s="48">
        <v>12</v>
      </c>
      <c r="M497" s="48"/>
      <c r="N497" s="42"/>
      <c r="O497" s="42"/>
      <c r="P497" s="42"/>
      <c r="Q497" s="42"/>
      <c r="R497" s="58">
        <v>1</v>
      </c>
      <c r="S497" s="48"/>
      <c r="T497" s="48">
        <v>500</v>
      </c>
      <c r="U497" s="103" t="s">
        <v>1505</v>
      </c>
      <c r="V497" s="37" t="s">
        <v>39</v>
      </c>
      <c r="W497" s="57" t="s">
        <v>1107</v>
      </c>
    </row>
    <row r="498" ht="24" spans="1:23">
      <c r="A498" s="32">
        <v>489</v>
      </c>
      <c r="B498" s="42" t="s">
        <v>1502</v>
      </c>
      <c r="C498" s="33" t="s">
        <v>31</v>
      </c>
      <c r="D498" s="37" t="s">
        <v>34</v>
      </c>
      <c r="E498" s="42" t="s">
        <v>259</v>
      </c>
      <c r="F498" s="64">
        <v>44317</v>
      </c>
      <c r="G498" s="34">
        <v>44531</v>
      </c>
      <c r="H498" s="96" t="s">
        <v>1065</v>
      </c>
      <c r="I498" s="42" t="s">
        <v>1506</v>
      </c>
      <c r="J498" s="42">
        <v>12</v>
      </c>
      <c r="K498" s="42"/>
      <c r="L498" s="48">
        <v>12</v>
      </c>
      <c r="M498" s="48"/>
      <c r="N498" s="42"/>
      <c r="O498" s="42"/>
      <c r="P498" s="42"/>
      <c r="Q498" s="42"/>
      <c r="R498" s="58">
        <v>1</v>
      </c>
      <c r="S498" s="48"/>
      <c r="T498" s="48">
        <v>370</v>
      </c>
      <c r="U498" s="103" t="s">
        <v>1507</v>
      </c>
      <c r="V498" s="37" t="s">
        <v>39</v>
      </c>
      <c r="W498" s="57" t="s">
        <v>1107</v>
      </c>
    </row>
    <row r="499" ht="36" spans="1:23">
      <c r="A499" s="32">
        <v>490</v>
      </c>
      <c r="B499" s="42" t="s">
        <v>1508</v>
      </c>
      <c r="C499" s="33" t="s">
        <v>31</v>
      </c>
      <c r="D499" s="37" t="s">
        <v>34</v>
      </c>
      <c r="E499" s="42" t="s">
        <v>1509</v>
      </c>
      <c r="F499" s="64">
        <v>44317</v>
      </c>
      <c r="G499" s="34">
        <v>44531</v>
      </c>
      <c r="H499" s="96" t="s">
        <v>1065</v>
      </c>
      <c r="I499" s="42" t="s">
        <v>1510</v>
      </c>
      <c r="J499" s="42">
        <v>29</v>
      </c>
      <c r="K499" s="42"/>
      <c r="L499" s="42">
        <v>29</v>
      </c>
      <c r="M499" s="42"/>
      <c r="N499" s="42"/>
      <c r="O499" s="42"/>
      <c r="P499" s="42"/>
      <c r="Q499" s="42"/>
      <c r="R499" s="42"/>
      <c r="S499" s="42"/>
      <c r="T499" s="42">
        <v>670</v>
      </c>
      <c r="U499" s="103" t="s">
        <v>1511</v>
      </c>
      <c r="V499" s="37" t="s">
        <v>39</v>
      </c>
      <c r="W499" s="57" t="s">
        <v>1107</v>
      </c>
    </row>
    <row r="500" ht="24" spans="1:23">
      <c r="A500" s="32">
        <v>491</v>
      </c>
      <c r="B500" s="42" t="s">
        <v>1512</v>
      </c>
      <c r="C500" s="33" t="s">
        <v>31</v>
      </c>
      <c r="D500" s="37" t="s">
        <v>34</v>
      </c>
      <c r="E500" s="42" t="s">
        <v>1487</v>
      </c>
      <c r="F500" s="64">
        <v>44317</v>
      </c>
      <c r="G500" s="34">
        <v>44531</v>
      </c>
      <c r="H500" s="48" t="s">
        <v>1065</v>
      </c>
      <c r="I500" s="42" t="s">
        <v>1513</v>
      </c>
      <c r="J500" s="42">
        <v>20</v>
      </c>
      <c r="K500" s="42"/>
      <c r="L500" s="101">
        <v>20</v>
      </c>
      <c r="M500" s="101"/>
      <c r="N500" s="42"/>
      <c r="O500" s="42"/>
      <c r="P500" s="42"/>
      <c r="Q500" s="42"/>
      <c r="R500" s="42"/>
      <c r="S500" s="101"/>
      <c r="T500" s="101">
        <v>100</v>
      </c>
      <c r="U500" s="106" t="s">
        <v>1514</v>
      </c>
      <c r="V500" s="37" t="s">
        <v>39</v>
      </c>
      <c r="W500" s="57" t="s">
        <v>1107</v>
      </c>
    </row>
    <row r="501" ht="24" spans="1:23">
      <c r="A501" s="32">
        <v>492</v>
      </c>
      <c r="B501" s="42" t="s">
        <v>1515</v>
      </c>
      <c r="C501" s="33" t="s">
        <v>31</v>
      </c>
      <c r="D501" s="37" t="s">
        <v>34</v>
      </c>
      <c r="E501" s="42" t="s">
        <v>1516</v>
      </c>
      <c r="F501" s="64">
        <v>44317</v>
      </c>
      <c r="G501" s="34">
        <v>44531</v>
      </c>
      <c r="H501" s="48" t="s">
        <v>1065</v>
      </c>
      <c r="I501" s="42" t="s">
        <v>1517</v>
      </c>
      <c r="J501" s="42">
        <v>26</v>
      </c>
      <c r="K501" s="42"/>
      <c r="L501" s="101">
        <v>26</v>
      </c>
      <c r="M501" s="101"/>
      <c r="N501" s="42"/>
      <c r="O501" s="42"/>
      <c r="P501" s="42"/>
      <c r="Q501" s="42"/>
      <c r="R501" s="58">
        <v>1</v>
      </c>
      <c r="S501" s="101"/>
      <c r="T501" s="101">
        <v>100</v>
      </c>
      <c r="U501" s="106" t="s">
        <v>1518</v>
      </c>
      <c r="V501" s="37" t="s">
        <v>39</v>
      </c>
      <c r="W501" s="57" t="s">
        <v>1107</v>
      </c>
    </row>
    <row r="502" ht="24" spans="1:23">
      <c r="A502" s="32">
        <v>493</v>
      </c>
      <c r="B502" s="42" t="s">
        <v>1519</v>
      </c>
      <c r="C502" s="33" t="s">
        <v>31</v>
      </c>
      <c r="D502" s="37" t="s">
        <v>34</v>
      </c>
      <c r="E502" s="42" t="s">
        <v>1520</v>
      </c>
      <c r="F502" s="64">
        <v>44317</v>
      </c>
      <c r="G502" s="34">
        <v>44531</v>
      </c>
      <c r="H502" s="96" t="s">
        <v>1065</v>
      </c>
      <c r="I502" s="42" t="s">
        <v>1521</v>
      </c>
      <c r="J502" s="42">
        <v>26</v>
      </c>
      <c r="K502" s="42"/>
      <c r="L502" s="101">
        <v>26</v>
      </c>
      <c r="M502" s="101"/>
      <c r="N502" s="42"/>
      <c r="O502" s="42"/>
      <c r="P502" s="42"/>
      <c r="Q502" s="42"/>
      <c r="R502" s="58">
        <v>1</v>
      </c>
      <c r="S502" s="101"/>
      <c r="T502" s="101">
        <v>710</v>
      </c>
      <c r="U502" s="105" t="s">
        <v>1522</v>
      </c>
      <c r="V502" s="37" t="s">
        <v>39</v>
      </c>
      <c r="W502" s="57" t="s">
        <v>1107</v>
      </c>
    </row>
    <row r="503" ht="24" spans="1:23">
      <c r="A503" s="32">
        <v>494</v>
      </c>
      <c r="B503" s="42" t="s">
        <v>1523</v>
      </c>
      <c r="C503" s="33" t="s">
        <v>31</v>
      </c>
      <c r="D503" s="37" t="s">
        <v>34</v>
      </c>
      <c r="E503" s="42" t="s">
        <v>1524</v>
      </c>
      <c r="F503" s="64">
        <v>44317</v>
      </c>
      <c r="G503" s="34">
        <v>44531</v>
      </c>
      <c r="H503" s="48" t="s">
        <v>1065</v>
      </c>
      <c r="I503" s="42" t="s">
        <v>1525</v>
      </c>
      <c r="J503" s="42">
        <v>13</v>
      </c>
      <c r="K503" s="42"/>
      <c r="L503" s="42">
        <v>13</v>
      </c>
      <c r="M503" s="42"/>
      <c r="N503" s="42"/>
      <c r="O503" s="42"/>
      <c r="P503" s="42"/>
      <c r="Q503" s="42"/>
      <c r="R503" s="42"/>
      <c r="S503" s="42"/>
      <c r="T503" s="42">
        <v>710</v>
      </c>
      <c r="U503" s="105" t="s">
        <v>1140</v>
      </c>
      <c r="V503" s="37" t="s">
        <v>39</v>
      </c>
      <c r="W503" s="57" t="s">
        <v>1107</v>
      </c>
    </row>
    <row r="504" ht="24" spans="1:23">
      <c r="A504" s="32">
        <v>495</v>
      </c>
      <c r="B504" s="42" t="s">
        <v>1526</v>
      </c>
      <c r="C504" s="33" t="s">
        <v>31</v>
      </c>
      <c r="D504" s="37" t="s">
        <v>34</v>
      </c>
      <c r="E504" s="42" t="s">
        <v>1236</v>
      </c>
      <c r="F504" s="64">
        <v>44317</v>
      </c>
      <c r="G504" s="34">
        <v>44531</v>
      </c>
      <c r="H504" s="48" t="s">
        <v>1065</v>
      </c>
      <c r="I504" s="101" t="s">
        <v>1521</v>
      </c>
      <c r="J504" s="42">
        <v>20</v>
      </c>
      <c r="K504" s="42"/>
      <c r="L504" s="101">
        <v>20</v>
      </c>
      <c r="M504" s="101"/>
      <c r="N504" s="42"/>
      <c r="O504" s="42"/>
      <c r="P504" s="42"/>
      <c r="Q504" s="42"/>
      <c r="R504" s="42"/>
      <c r="S504" s="101"/>
      <c r="T504" s="101">
        <v>163</v>
      </c>
      <c r="U504" s="105" t="s">
        <v>1527</v>
      </c>
      <c r="V504" s="37" t="s">
        <v>39</v>
      </c>
      <c r="W504" s="57" t="s">
        <v>1107</v>
      </c>
    </row>
    <row r="505" ht="24" spans="1:23">
      <c r="A505" s="32">
        <v>496</v>
      </c>
      <c r="B505" s="42" t="s">
        <v>1528</v>
      </c>
      <c r="C505" s="33" t="s">
        <v>31</v>
      </c>
      <c r="D505" s="37" t="s">
        <v>34</v>
      </c>
      <c r="E505" s="42" t="s">
        <v>1436</v>
      </c>
      <c r="F505" s="64">
        <v>44317</v>
      </c>
      <c r="G505" s="34">
        <v>44531</v>
      </c>
      <c r="H505" s="96" t="s">
        <v>1065</v>
      </c>
      <c r="I505" s="42" t="s">
        <v>1529</v>
      </c>
      <c r="J505" s="42">
        <v>18</v>
      </c>
      <c r="K505" s="42"/>
      <c r="L505" s="48">
        <v>18</v>
      </c>
      <c r="M505" s="48"/>
      <c r="N505" s="42"/>
      <c r="O505" s="42"/>
      <c r="P505" s="42"/>
      <c r="Q505" s="42"/>
      <c r="R505" s="58">
        <v>1</v>
      </c>
      <c r="S505" s="48"/>
      <c r="T505" s="48">
        <v>150</v>
      </c>
      <c r="U505" s="105" t="s">
        <v>1530</v>
      </c>
      <c r="V505" s="37" t="s">
        <v>39</v>
      </c>
      <c r="W505" s="57" t="s">
        <v>1107</v>
      </c>
    </row>
    <row r="506" ht="42" spans="1:23">
      <c r="A506" s="32">
        <v>497</v>
      </c>
      <c r="B506" s="42" t="s">
        <v>1531</v>
      </c>
      <c r="C506" s="33" t="s">
        <v>31</v>
      </c>
      <c r="D506" s="37" t="s">
        <v>34</v>
      </c>
      <c r="E506" s="42" t="s">
        <v>303</v>
      </c>
      <c r="F506" s="64">
        <v>44317</v>
      </c>
      <c r="G506" s="34">
        <v>44531</v>
      </c>
      <c r="H506" s="96" t="s">
        <v>1065</v>
      </c>
      <c r="I506" s="110" t="s">
        <v>1532</v>
      </c>
      <c r="J506" s="42">
        <v>29</v>
      </c>
      <c r="K506" s="42"/>
      <c r="L506" s="48">
        <v>29</v>
      </c>
      <c r="M506" s="48"/>
      <c r="N506" s="42"/>
      <c r="O506" s="42"/>
      <c r="P506" s="42"/>
      <c r="Q506" s="42"/>
      <c r="R506" s="58">
        <v>1</v>
      </c>
      <c r="S506" s="48"/>
      <c r="T506" s="48">
        <v>250</v>
      </c>
      <c r="U506" s="105" t="s">
        <v>1533</v>
      </c>
      <c r="V506" s="37" t="s">
        <v>39</v>
      </c>
      <c r="W506" s="57" t="s">
        <v>1107</v>
      </c>
    </row>
    <row r="507" ht="24" spans="1:23">
      <c r="A507" s="32">
        <v>498</v>
      </c>
      <c r="B507" s="42" t="s">
        <v>1534</v>
      </c>
      <c r="C507" s="33" t="s">
        <v>31</v>
      </c>
      <c r="D507" s="37" t="s">
        <v>34</v>
      </c>
      <c r="E507" s="42" t="s">
        <v>1146</v>
      </c>
      <c r="F507" s="64">
        <v>44317</v>
      </c>
      <c r="G507" s="34">
        <v>44531</v>
      </c>
      <c r="H507" s="96" t="s">
        <v>1065</v>
      </c>
      <c r="I507" s="42" t="s">
        <v>1535</v>
      </c>
      <c r="J507" s="42">
        <v>29</v>
      </c>
      <c r="K507" s="42"/>
      <c r="L507" s="48">
        <v>29</v>
      </c>
      <c r="M507" s="48"/>
      <c r="N507" s="42"/>
      <c r="O507" s="42"/>
      <c r="P507" s="42"/>
      <c r="Q507" s="42"/>
      <c r="R507" s="42"/>
      <c r="S507" s="48"/>
      <c r="T507" s="48">
        <v>410</v>
      </c>
      <c r="U507" s="105" t="s">
        <v>1536</v>
      </c>
      <c r="V507" s="37" t="s">
        <v>39</v>
      </c>
      <c r="W507" s="57" t="s">
        <v>1107</v>
      </c>
    </row>
    <row r="508" ht="36" spans="1:23">
      <c r="A508" s="32">
        <v>499</v>
      </c>
      <c r="B508" s="42" t="s">
        <v>1537</v>
      </c>
      <c r="C508" s="33" t="s">
        <v>31</v>
      </c>
      <c r="D508" s="37" t="s">
        <v>34</v>
      </c>
      <c r="E508" s="42" t="s">
        <v>1538</v>
      </c>
      <c r="F508" s="64">
        <v>44317</v>
      </c>
      <c r="G508" s="34">
        <v>44531</v>
      </c>
      <c r="H508" s="96" t="s">
        <v>1065</v>
      </c>
      <c r="I508" s="42" t="s">
        <v>1539</v>
      </c>
      <c r="J508" s="42">
        <v>29</v>
      </c>
      <c r="K508" s="42"/>
      <c r="L508" s="48">
        <v>29</v>
      </c>
      <c r="M508" s="48"/>
      <c r="N508" s="42"/>
      <c r="O508" s="42"/>
      <c r="P508" s="42"/>
      <c r="Q508" s="42"/>
      <c r="R508" s="58">
        <v>1</v>
      </c>
      <c r="S508" s="48"/>
      <c r="T508" s="48">
        <v>300</v>
      </c>
      <c r="U508" s="105" t="s">
        <v>1540</v>
      </c>
      <c r="V508" s="37" t="s">
        <v>39</v>
      </c>
      <c r="W508" s="57" t="s">
        <v>1107</v>
      </c>
    </row>
    <row r="509" ht="24" spans="1:23">
      <c r="A509" s="32">
        <v>500</v>
      </c>
      <c r="B509" s="42" t="s">
        <v>1541</v>
      </c>
      <c r="C509" s="33" t="s">
        <v>31</v>
      </c>
      <c r="D509" s="37" t="s">
        <v>34</v>
      </c>
      <c r="E509" s="42" t="s">
        <v>1542</v>
      </c>
      <c r="F509" s="64">
        <v>44317</v>
      </c>
      <c r="G509" s="34">
        <v>44531</v>
      </c>
      <c r="H509" s="96" t="s">
        <v>1065</v>
      </c>
      <c r="I509" s="42" t="s">
        <v>1543</v>
      </c>
      <c r="J509" s="42">
        <v>25</v>
      </c>
      <c r="K509" s="42"/>
      <c r="L509" s="48">
        <v>25</v>
      </c>
      <c r="M509" s="48"/>
      <c r="N509" s="42"/>
      <c r="O509" s="42"/>
      <c r="P509" s="42"/>
      <c r="Q509" s="42"/>
      <c r="R509" s="42"/>
      <c r="S509" s="48"/>
      <c r="T509" s="48">
        <v>260</v>
      </c>
      <c r="U509" s="105" t="s">
        <v>1544</v>
      </c>
      <c r="V509" s="37" t="s">
        <v>39</v>
      </c>
      <c r="W509" s="57" t="s">
        <v>1107</v>
      </c>
    </row>
    <row r="510" ht="24" spans="1:23">
      <c r="A510" s="32">
        <v>501</v>
      </c>
      <c r="B510" s="42" t="s">
        <v>1541</v>
      </c>
      <c r="C510" s="33" t="s">
        <v>31</v>
      </c>
      <c r="D510" s="37" t="s">
        <v>34</v>
      </c>
      <c r="E510" s="42" t="s">
        <v>1545</v>
      </c>
      <c r="F510" s="64">
        <v>44317</v>
      </c>
      <c r="G510" s="34">
        <v>44531</v>
      </c>
      <c r="H510" s="96" t="s">
        <v>1065</v>
      </c>
      <c r="I510" s="42" t="s">
        <v>1546</v>
      </c>
      <c r="J510" s="42">
        <v>22</v>
      </c>
      <c r="K510" s="42"/>
      <c r="L510" s="48">
        <v>22</v>
      </c>
      <c r="M510" s="48"/>
      <c r="N510" s="42"/>
      <c r="O510" s="42"/>
      <c r="P510" s="42"/>
      <c r="Q510" s="42"/>
      <c r="R510" s="42"/>
      <c r="S510" s="48"/>
      <c r="T510" s="48">
        <v>130</v>
      </c>
      <c r="U510" s="105" t="s">
        <v>1547</v>
      </c>
      <c r="V510" s="37" t="s">
        <v>39</v>
      </c>
      <c r="W510" s="57" t="s">
        <v>1107</v>
      </c>
    </row>
    <row r="511" ht="24" spans="1:23">
      <c r="A511" s="32">
        <v>502</v>
      </c>
      <c r="B511" s="42" t="s">
        <v>1541</v>
      </c>
      <c r="C511" s="33" t="s">
        <v>31</v>
      </c>
      <c r="D511" s="37" t="s">
        <v>34</v>
      </c>
      <c r="E511" s="42" t="s">
        <v>1357</v>
      </c>
      <c r="F511" s="64">
        <v>44317</v>
      </c>
      <c r="G511" s="34">
        <v>44531</v>
      </c>
      <c r="H511" s="96" t="s">
        <v>1065</v>
      </c>
      <c r="I511" s="42" t="s">
        <v>1548</v>
      </c>
      <c r="J511" s="42">
        <v>28</v>
      </c>
      <c r="K511" s="42"/>
      <c r="L511" s="48">
        <v>28</v>
      </c>
      <c r="M511" s="48"/>
      <c r="N511" s="42"/>
      <c r="O511" s="42"/>
      <c r="P511" s="42"/>
      <c r="Q511" s="42"/>
      <c r="R511" s="58">
        <v>1</v>
      </c>
      <c r="S511" s="48"/>
      <c r="T511" s="48">
        <v>90</v>
      </c>
      <c r="U511" s="105" t="s">
        <v>1549</v>
      </c>
      <c r="V511" s="37" t="s">
        <v>39</v>
      </c>
      <c r="W511" s="57" t="s">
        <v>1107</v>
      </c>
    </row>
    <row r="512" ht="24" spans="1:23">
      <c r="A512" s="32">
        <v>503</v>
      </c>
      <c r="B512" s="42" t="s">
        <v>1541</v>
      </c>
      <c r="C512" s="33" t="s">
        <v>31</v>
      </c>
      <c r="D512" s="37" t="s">
        <v>34</v>
      </c>
      <c r="E512" s="42" t="s">
        <v>352</v>
      </c>
      <c r="F512" s="64">
        <v>44317</v>
      </c>
      <c r="G512" s="34">
        <v>44531</v>
      </c>
      <c r="H512" s="96" t="s">
        <v>1065</v>
      </c>
      <c r="I512" s="42" t="s">
        <v>1550</v>
      </c>
      <c r="J512" s="42">
        <v>28</v>
      </c>
      <c r="K512" s="42"/>
      <c r="L512" s="48">
        <v>28</v>
      </c>
      <c r="M512" s="48"/>
      <c r="N512" s="42"/>
      <c r="O512" s="42"/>
      <c r="P512" s="42"/>
      <c r="Q512" s="42"/>
      <c r="R512" s="42"/>
      <c r="S512" s="48"/>
      <c r="T512" s="48">
        <v>60</v>
      </c>
      <c r="U512" s="105" t="s">
        <v>1551</v>
      </c>
      <c r="V512" s="37" t="s">
        <v>39</v>
      </c>
      <c r="W512" s="57" t="s">
        <v>1107</v>
      </c>
    </row>
    <row r="513" ht="24" spans="1:23">
      <c r="A513" s="32">
        <v>504</v>
      </c>
      <c r="B513" s="42" t="s">
        <v>1541</v>
      </c>
      <c r="C513" s="33" t="s">
        <v>31</v>
      </c>
      <c r="D513" s="37" t="s">
        <v>34</v>
      </c>
      <c r="E513" s="42" t="s">
        <v>703</v>
      </c>
      <c r="F513" s="64">
        <v>44317</v>
      </c>
      <c r="G513" s="34">
        <v>44531</v>
      </c>
      <c r="H513" s="96" t="s">
        <v>1065</v>
      </c>
      <c r="I513" s="42" t="s">
        <v>1552</v>
      </c>
      <c r="J513" s="42">
        <v>28</v>
      </c>
      <c r="K513" s="42"/>
      <c r="L513" s="48">
        <v>28</v>
      </c>
      <c r="M513" s="48"/>
      <c r="N513" s="42"/>
      <c r="O513" s="42"/>
      <c r="P513" s="42"/>
      <c r="Q513" s="42"/>
      <c r="R513" s="42"/>
      <c r="S513" s="48"/>
      <c r="T513" s="48">
        <v>120</v>
      </c>
      <c r="U513" s="105" t="s">
        <v>1553</v>
      </c>
      <c r="V513" s="37" t="s">
        <v>39</v>
      </c>
      <c r="W513" s="57" t="s">
        <v>1107</v>
      </c>
    </row>
    <row r="514" ht="24" spans="1:23">
      <c r="A514" s="32">
        <v>505</v>
      </c>
      <c r="B514" s="42" t="s">
        <v>1541</v>
      </c>
      <c r="C514" s="33" t="s">
        <v>31</v>
      </c>
      <c r="D514" s="37" t="s">
        <v>34</v>
      </c>
      <c r="E514" s="42" t="s">
        <v>1482</v>
      </c>
      <c r="F514" s="64">
        <v>44317</v>
      </c>
      <c r="G514" s="34">
        <v>44531</v>
      </c>
      <c r="H514" s="96" t="s">
        <v>1065</v>
      </c>
      <c r="I514" s="42" t="s">
        <v>1554</v>
      </c>
      <c r="J514" s="42">
        <v>28</v>
      </c>
      <c r="K514" s="42"/>
      <c r="L514" s="48">
        <v>28</v>
      </c>
      <c r="M514" s="48"/>
      <c r="N514" s="42"/>
      <c r="O514" s="42"/>
      <c r="P514" s="42"/>
      <c r="Q514" s="42"/>
      <c r="R514" s="42"/>
      <c r="S514" s="48"/>
      <c r="T514" s="48">
        <v>160</v>
      </c>
      <c r="U514" s="105" t="s">
        <v>1555</v>
      </c>
      <c r="V514" s="37" t="s">
        <v>39</v>
      </c>
      <c r="W514" s="57" t="s">
        <v>1107</v>
      </c>
    </row>
    <row r="515" ht="24" spans="1:23">
      <c r="A515" s="32">
        <v>506</v>
      </c>
      <c r="B515" s="42" t="s">
        <v>1541</v>
      </c>
      <c r="C515" s="33" t="s">
        <v>31</v>
      </c>
      <c r="D515" s="37" t="s">
        <v>34</v>
      </c>
      <c r="E515" s="42" t="s">
        <v>1482</v>
      </c>
      <c r="F515" s="64">
        <v>44317</v>
      </c>
      <c r="G515" s="34">
        <v>44531</v>
      </c>
      <c r="H515" s="96" t="s">
        <v>1065</v>
      </c>
      <c r="I515" s="42" t="s">
        <v>1556</v>
      </c>
      <c r="J515" s="42">
        <v>29</v>
      </c>
      <c r="K515" s="42"/>
      <c r="L515" s="48">
        <v>29</v>
      </c>
      <c r="M515" s="48"/>
      <c r="N515" s="42"/>
      <c r="O515" s="42"/>
      <c r="P515" s="42"/>
      <c r="Q515" s="42"/>
      <c r="R515" s="42"/>
      <c r="S515" s="48"/>
      <c r="T515" s="48">
        <v>150</v>
      </c>
      <c r="U515" s="105" t="s">
        <v>1557</v>
      </c>
      <c r="V515" s="37" t="s">
        <v>39</v>
      </c>
      <c r="W515" s="57" t="s">
        <v>1107</v>
      </c>
    </row>
    <row r="516" ht="24" spans="1:23">
      <c r="A516" s="32">
        <v>507</v>
      </c>
      <c r="B516" s="42" t="s">
        <v>1541</v>
      </c>
      <c r="C516" s="33" t="s">
        <v>31</v>
      </c>
      <c r="D516" s="37" t="s">
        <v>34</v>
      </c>
      <c r="E516" s="42" t="s">
        <v>359</v>
      </c>
      <c r="F516" s="64">
        <v>44317</v>
      </c>
      <c r="G516" s="34">
        <v>44531</v>
      </c>
      <c r="H516" s="96" t="s">
        <v>1065</v>
      </c>
      <c r="I516" s="42" t="s">
        <v>1558</v>
      </c>
      <c r="J516" s="42">
        <v>25</v>
      </c>
      <c r="K516" s="42"/>
      <c r="L516" s="48">
        <v>25</v>
      </c>
      <c r="M516" s="48"/>
      <c r="N516" s="42"/>
      <c r="O516" s="42"/>
      <c r="P516" s="42"/>
      <c r="Q516" s="42"/>
      <c r="R516" s="42"/>
      <c r="S516" s="48"/>
      <c r="T516" s="48">
        <v>90</v>
      </c>
      <c r="U516" s="105" t="s">
        <v>1559</v>
      </c>
      <c r="V516" s="37" t="s">
        <v>39</v>
      </c>
      <c r="W516" s="57" t="s">
        <v>1107</v>
      </c>
    </row>
    <row r="517" ht="24" spans="1:23">
      <c r="A517" s="32">
        <v>508</v>
      </c>
      <c r="B517" s="42" t="s">
        <v>1541</v>
      </c>
      <c r="C517" s="33" t="s">
        <v>31</v>
      </c>
      <c r="D517" s="37" t="s">
        <v>34</v>
      </c>
      <c r="E517" s="42" t="s">
        <v>1077</v>
      </c>
      <c r="F517" s="64">
        <v>44317</v>
      </c>
      <c r="G517" s="34">
        <v>44531</v>
      </c>
      <c r="H517" s="96" t="s">
        <v>1065</v>
      </c>
      <c r="I517" s="42" t="s">
        <v>1560</v>
      </c>
      <c r="J517" s="42">
        <v>29</v>
      </c>
      <c r="K517" s="42"/>
      <c r="L517" s="48">
        <v>29</v>
      </c>
      <c r="M517" s="48"/>
      <c r="N517" s="42"/>
      <c r="O517" s="42"/>
      <c r="P517" s="42"/>
      <c r="Q517" s="42"/>
      <c r="R517" s="42"/>
      <c r="S517" s="48"/>
      <c r="T517" s="48">
        <v>120</v>
      </c>
      <c r="U517" s="105" t="s">
        <v>1561</v>
      </c>
      <c r="V517" s="37" t="s">
        <v>39</v>
      </c>
      <c r="W517" s="57" t="s">
        <v>1107</v>
      </c>
    </row>
    <row r="518" ht="24" spans="1:23">
      <c r="A518" s="32">
        <v>509</v>
      </c>
      <c r="B518" s="99" t="s">
        <v>1562</v>
      </c>
      <c r="C518" s="33" t="s">
        <v>31</v>
      </c>
      <c r="D518" s="37" t="s">
        <v>34</v>
      </c>
      <c r="E518" s="99" t="s">
        <v>1563</v>
      </c>
      <c r="F518" s="64">
        <v>44317</v>
      </c>
      <c r="G518" s="34">
        <v>44531</v>
      </c>
      <c r="H518" s="96" t="s">
        <v>1065</v>
      </c>
      <c r="I518" s="99" t="s">
        <v>1564</v>
      </c>
      <c r="J518" s="42">
        <v>12</v>
      </c>
      <c r="K518" s="42"/>
      <c r="L518" s="113">
        <v>12</v>
      </c>
      <c r="M518" s="113"/>
      <c r="N518" s="42"/>
      <c r="O518" s="42"/>
      <c r="P518" s="42"/>
      <c r="Q518" s="42"/>
      <c r="R518" s="42"/>
      <c r="S518" s="113"/>
      <c r="T518" s="113">
        <v>160</v>
      </c>
      <c r="U518" s="118" t="s">
        <v>1565</v>
      </c>
      <c r="V518" s="37" t="s">
        <v>39</v>
      </c>
      <c r="W518" s="57" t="s">
        <v>1107</v>
      </c>
    </row>
    <row r="519" ht="24" spans="1:23">
      <c r="A519" s="32">
        <v>510</v>
      </c>
      <c r="B519" s="42" t="s">
        <v>1566</v>
      </c>
      <c r="C519" s="33" t="s">
        <v>31</v>
      </c>
      <c r="D519" s="37" t="s">
        <v>34</v>
      </c>
      <c r="E519" s="42" t="s">
        <v>323</v>
      </c>
      <c r="F519" s="64">
        <v>44317</v>
      </c>
      <c r="G519" s="34">
        <v>44531</v>
      </c>
      <c r="H519" s="96" t="s">
        <v>1065</v>
      </c>
      <c r="I519" s="42" t="s">
        <v>1567</v>
      </c>
      <c r="J519" s="42">
        <v>26</v>
      </c>
      <c r="K519" s="42"/>
      <c r="L519" s="48">
        <v>26</v>
      </c>
      <c r="M519" s="48"/>
      <c r="N519" s="42"/>
      <c r="O519" s="42"/>
      <c r="P519" s="42"/>
      <c r="Q519" s="42"/>
      <c r="R519" s="58">
        <v>1</v>
      </c>
      <c r="S519" s="48"/>
      <c r="T519" s="48">
        <v>150</v>
      </c>
      <c r="U519" s="105" t="s">
        <v>1568</v>
      </c>
      <c r="V519" s="37" t="s">
        <v>39</v>
      </c>
      <c r="W519" s="57" t="s">
        <v>1107</v>
      </c>
    </row>
    <row r="520" ht="24" spans="1:23">
      <c r="A520" s="32">
        <v>511</v>
      </c>
      <c r="B520" s="42" t="s">
        <v>1566</v>
      </c>
      <c r="C520" s="33" t="s">
        <v>31</v>
      </c>
      <c r="D520" s="37" t="s">
        <v>34</v>
      </c>
      <c r="E520" s="42" t="s">
        <v>145</v>
      </c>
      <c r="F520" s="64">
        <v>44317</v>
      </c>
      <c r="G520" s="34">
        <v>44531</v>
      </c>
      <c r="H520" s="96" t="s">
        <v>1065</v>
      </c>
      <c r="I520" s="42" t="s">
        <v>1569</v>
      </c>
      <c r="J520" s="42">
        <v>10</v>
      </c>
      <c r="K520" s="42"/>
      <c r="L520" s="48">
        <v>10</v>
      </c>
      <c r="M520" s="48"/>
      <c r="N520" s="42"/>
      <c r="O520" s="42"/>
      <c r="P520" s="42"/>
      <c r="Q520" s="42"/>
      <c r="R520" s="42"/>
      <c r="S520" s="48"/>
      <c r="T520" s="48">
        <v>60</v>
      </c>
      <c r="U520" s="105" t="s">
        <v>1570</v>
      </c>
      <c r="V520" s="37" t="s">
        <v>39</v>
      </c>
      <c r="W520" s="57" t="s">
        <v>1107</v>
      </c>
    </row>
    <row r="521" ht="24" spans="1:23">
      <c r="A521" s="32">
        <v>512</v>
      </c>
      <c r="B521" s="42" t="s">
        <v>1566</v>
      </c>
      <c r="C521" s="33" t="s">
        <v>31</v>
      </c>
      <c r="D521" s="37" t="s">
        <v>34</v>
      </c>
      <c r="E521" s="96" t="s">
        <v>511</v>
      </c>
      <c r="F521" s="64">
        <v>44317</v>
      </c>
      <c r="G521" s="34">
        <v>44531</v>
      </c>
      <c r="H521" s="96" t="s">
        <v>1065</v>
      </c>
      <c r="I521" s="42" t="s">
        <v>1571</v>
      </c>
      <c r="J521" s="42">
        <v>16</v>
      </c>
      <c r="K521" s="42"/>
      <c r="L521" s="42">
        <v>16</v>
      </c>
      <c r="M521" s="42"/>
      <c r="N521" s="42"/>
      <c r="O521" s="42"/>
      <c r="P521" s="42"/>
      <c r="Q521" s="42"/>
      <c r="R521" s="42"/>
      <c r="S521" s="42"/>
      <c r="T521" s="42">
        <v>100</v>
      </c>
      <c r="U521" s="105" t="s">
        <v>1572</v>
      </c>
      <c r="V521" s="37" t="s">
        <v>39</v>
      </c>
      <c r="W521" s="57" t="s">
        <v>1107</v>
      </c>
    </row>
    <row r="522" ht="24" spans="1:23">
      <c r="A522" s="32">
        <v>513</v>
      </c>
      <c r="B522" s="57" t="s">
        <v>1573</v>
      </c>
      <c r="C522" s="33" t="s">
        <v>31</v>
      </c>
      <c r="D522" s="37" t="s">
        <v>34</v>
      </c>
      <c r="E522" s="57" t="s">
        <v>1574</v>
      </c>
      <c r="F522" s="64">
        <v>44317</v>
      </c>
      <c r="G522" s="34">
        <v>44531</v>
      </c>
      <c r="H522" s="96" t="s">
        <v>1065</v>
      </c>
      <c r="I522" s="42" t="s">
        <v>1575</v>
      </c>
      <c r="J522" s="42">
        <v>17</v>
      </c>
      <c r="K522" s="42"/>
      <c r="L522" s="42">
        <v>17</v>
      </c>
      <c r="M522" s="42"/>
      <c r="N522" s="42"/>
      <c r="O522" s="42"/>
      <c r="P522" s="42"/>
      <c r="Q522" s="42"/>
      <c r="R522" s="42"/>
      <c r="S522" s="42"/>
      <c r="T522" s="42">
        <v>120</v>
      </c>
      <c r="U522" s="105" t="s">
        <v>1530</v>
      </c>
      <c r="V522" s="37" t="s">
        <v>39</v>
      </c>
      <c r="W522" s="57" t="s">
        <v>1107</v>
      </c>
    </row>
    <row r="523" ht="24" spans="1:23">
      <c r="A523" s="32">
        <v>514</v>
      </c>
      <c r="B523" s="42" t="s">
        <v>1576</v>
      </c>
      <c r="C523" s="33" t="s">
        <v>31</v>
      </c>
      <c r="D523" s="37" t="s">
        <v>34</v>
      </c>
      <c r="E523" s="42" t="s">
        <v>68</v>
      </c>
      <c r="F523" s="64">
        <v>44317</v>
      </c>
      <c r="G523" s="34">
        <v>44531</v>
      </c>
      <c r="H523" s="48" t="s">
        <v>1065</v>
      </c>
      <c r="I523" s="42" t="s">
        <v>1577</v>
      </c>
      <c r="J523" s="42">
        <v>12</v>
      </c>
      <c r="K523" s="42"/>
      <c r="L523" s="42">
        <v>12</v>
      </c>
      <c r="M523" s="42"/>
      <c r="N523" s="42"/>
      <c r="O523" s="42"/>
      <c r="P523" s="42"/>
      <c r="Q523" s="42"/>
      <c r="R523" s="42"/>
      <c r="S523" s="42"/>
      <c r="T523" s="42">
        <v>710</v>
      </c>
      <c r="U523" s="105" t="s">
        <v>1140</v>
      </c>
      <c r="V523" s="37" t="s">
        <v>39</v>
      </c>
      <c r="W523" s="57" t="s">
        <v>1107</v>
      </c>
    </row>
    <row r="524" ht="24" spans="1:23">
      <c r="A524" s="32">
        <v>515</v>
      </c>
      <c r="B524" s="42" t="s">
        <v>1578</v>
      </c>
      <c r="C524" s="33" t="s">
        <v>31</v>
      </c>
      <c r="D524" s="37" t="s">
        <v>34</v>
      </c>
      <c r="E524" s="42" t="s">
        <v>1579</v>
      </c>
      <c r="F524" s="64">
        <v>44317</v>
      </c>
      <c r="G524" s="34">
        <v>44531</v>
      </c>
      <c r="H524" s="96" t="s">
        <v>1065</v>
      </c>
      <c r="I524" s="42" t="s">
        <v>1580</v>
      </c>
      <c r="J524" s="42">
        <v>28</v>
      </c>
      <c r="K524" s="42"/>
      <c r="L524" s="48">
        <v>28</v>
      </c>
      <c r="M524" s="48"/>
      <c r="N524" s="42"/>
      <c r="O524" s="42"/>
      <c r="P524" s="42"/>
      <c r="Q524" s="42"/>
      <c r="R524" s="58">
        <v>1</v>
      </c>
      <c r="S524" s="48"/>
      <c r="T524" s="48">
        <v>300</v>
      </c>
      <c r="U524" s="103" t="s">
        <v>1581</v>
      </c>
      <c r="V524" s="37" t="s">
        <v>39</v>
      </c>
      <c r="W524" s="57" t="s">
        <v>1107</v>
      </c>
    </row>
    <row r="525" ht="24" spans="1:23">
      <c r="A525" s="32">
        <v>516</v>
      </c>
      <c r="B525" s="42" t="s">
        <v>1578</v>
      </c>
      <c r="C525" s="33" t="s">
        <v>31</v>
      </c>
      <c r="D525" s="37" t="s">
        <v>34</v>
      </c>
      <c r="E525" s="42" t="s">
        <v>1582</v>
      </c>
      <c r="F525" s="64">
        <v>44317</v>
      </c>
      <c r="G525" s="34">
        <v>44531</v>
      </c>
      <c r="H525" s="96" t="s">
        <v>1065</v>
      </c>
      <c r="I525" s="42" t="s">
        <v>1583</v>
      </c>
      <c r="J525" s="42">
        <v>25</v>
      </c>
      <c r="K525" s="42"/>
      <c r="L525" s="48">
        <v>25</v>
      </c>
      <c r="M525" s="48"/>
      <c r="N525" s="42"/>
      <c r="O525" s="42"/>
      <c r="P525" s="42"/>
      <c r="Q525" s="42"/>
      <c r="R525" s="58">
        <v>1</v>
      </c>
      <c r="S525" s="48"/>
      <c r="T525" s="48">
        <v>265</v>
      </c>
      <c r="U525" s="103" t="s">
        <v>1584</v>
      </c>
      <c r="V525" s="37" t="s">
        <v>39</v>
      </c>
      <c r="W525" s="57" t="s">
        <v>1107</v>
      </c>
    </row>
    <row r="526" ht="24" spans="1:23">
      <c r="A526" s="32">
        <v>517</v>
      </c>
      <c r="B526" s="42" t="s">
        <v>1578</v>
      </c>
      <c r="C526" s="33" t="s">
        <v>31</v>
      </c>
      <c r="D526" s="37" t="s">
        <v>34</v>
      </c>
      <c r="E526" s="42" t="s">
        <v>104</v>
      </c>
      <c r="F526" s="64">
        <v>44317</v>
      </c>
      <c r="G526" s="34">
        <v>44531</v>
      </c>
      <c r="H526" s="96" t="s">
        <v>1065</v>
      </c>
      <c r="I526" s="42" t="s">
        <v>1585</v>
      </c>
      <c r="J526" s="42">
        <v>29</v>
      </c>
      <c r="K526" s="42"/>
      <c r="L526" s="48">
        <v>29</v>
      </c>
      <c r="M526" s="48"/>
      <c r="N526" s="42"/>
      <c r="O526" s="42"/>
      <c r="P526" s="42"/>
      <c r="Q526" s="42"/>
      <c r="R526" s="42"/>
      <c r="S526" s="48"/>
      <c r="T526" s="48">
        <v>150</v>
      </c>
      <c r="U526" s="103" t="s">
        <v>1586</v>
      </c>
      <c r="V526" s="37" t="s">
        <v>39</v>
      </c>
      <c r="W526" s="57" t="s">
        <v>1107</v>
      </c>
    </row>
    <row r="527" ht="24" spans="1:23">
      <c r="A527" s="32">
        <v>518</v>
      </c>
      <c r="B527" s="42" t="s">
        <v>1587</v>
      </c>
      <c r="C527" s="33" t="s">
        <v>31</v>
      </c>
      <c r="D527" s="37" t="s">
        <v>34</v>
      </c>
      <c r="E527" s="42" t="s">
        <v>1588</v>
      </c>
      <c r="F527" s="64">
        <v>44317</v>
      </c>
      <c r="G527" s="34">
        <v>44531</v>
      </c>
      <c r="H527" s="96" t="s">
        <v>1065</v>
      </c>
      <c r="I527" s="42" t="s">
        <v>1589</v>
      </c>
      <c r="J527" s="42">
        <v>28</v>
      </c>
      <c r="K527" s="42"/>
      <c r="L527" s="48">
        <v>28</v>
      </c>
      <c r="M527" s="49"/>
      <c r="N527" s="72"/>
      <c r="O527" s="72"/>
      <c r="P527" s="72"/>
      <c r="Q527" s="72"/>
      <c r="R527" s="72"/>
      <c r="S527" s="49"/>
      <c r="T527" s="49">
        <v>500</v>
      </c>
      <c r="U527" s="119" t="s">
        <v>1590</v>
      </c>
      <c r="V527" s="37" t="s">
        <v>39</v>
      </c>
      <c r="W527" s="57" t="s">
        <v>1107</v>
      </c>
    </row>
    <row r="528" ht="24" spans="1:23">
      <c r="A528" s="32">
        <v>519</v>
      </c>
      <c r="B528" s="42" t="s">
        <v>1591</v>
      </c>
      <c r="C528" s="33" t="s">
        <v>31</v>
      </c>
      <c r="D528" s="37" t="s">
        <v>34</v>
      </c>
      <c r="E528" s="42" t="s">
        <v>104</v>
      </c>
      <c r="F528" s="64">
        <v>44317</v>
      </c>
      <c r="G528" s="34">
        <v>44531</v>
      </c>
      <c r="H528" s="96" t="s">
        <v>1065</v>
      </c>
      <c r="I528" s="42" t="s">
        <v>1592</v>
      </c>
      <c r="J528" s="42">
        <v>25</v>
      </c>
      <c r="K528" s="42"/>
      <c r="L528" s="48">
        <v>25</v>
      </c>
      <c r="M528" s="48"/>
      <c r="N528" s="42"/>
      <c r="O528" s="42"/>
      <c r="P528" s="42"/>
      <c r="Q528" s="42"/>
      <c r="R528" s="42"/>
      <c r="S528" s="48"/>
      <c r="T528" s="48">
        <v>150</v>
      </c>
      <c r="U528" s="105" t="s">
        <v>1593</v>
      </c>
      <c r="V528" s="37" t="s">
        <v>39</v>
      </c>
      <c r="W528" s="57" t="s">
        <v>1107</v>
      </c>
    </row>
    <row r="529" ht="24" spans="1:23">
      <c r="A529" s="32">
        <v>520</v>
      </c>
      <c r="B529" s="42" t="s">
        <v>1594</v>
      </c>
      <c r="C529" s="33" t="s">
        <v>31</v>
      </c>
      <c r="D529" s="37" t="s">
        <v>34</v>
      </c>
      <c r="E529" s="33" t="s">
        <v>1159</v>
      </c>
      <c r="F529" s="64">
        <v>44317</v>
      </c>
      <c r="G529" s="34">
        <v>44531</v>
      </c>
      <c r="H529" s="96" t="s">
        <v>1065</v>
      </c>
      <c r="I529" s="42" t="s">
        <v>1595</v>
      </c>
      <c r="J529" s="42">
        <v>20</v>
      </c>
      <c r="K529" s="42"/>
      <c r="L529" s="49">
        <v>20</v>
      </c>
      <c r="M529" s="48"/>
      <c r="N529" s="42"/>
      <c r="O529" s="42"/>
      <c r="P529" s="42"/>
      <c r="Q529" s="42"/>
      <c r="R529" s="42"/>
      <c r="S529" s="48"/>
      <c r="T529" s="48">
        <v>1500</v>
      </c>
      <c r="U529" s="103" t="s">
        <v>1596</v>
      </c>
      <c r="V529" s="37" t="s">
        <v>39</v>
      </c>
      <c r="W529" s="57" t="s">
        <v>1107</v>
      </c>
    </row>
    <row r="530" ht="24" spans="1:23">
      <c r="A530" s="32">
        <v>521</v>
      </c>
      <c r="B530" s="42" t="s">
        <v>1594</v>
      </c>
      <c r="C530" s="33" t="s">
        <v>31</v>
      </c>
      <c r="D530" s="37" t="s">
        <v>34</v>
      </c>
      <c r="E530" s="48" t="s">
        <v>1597</v>
      </c>
      <c r="F530" s="64">
        <v>44317</v>
      </c>
      <c r="G530" s="34">
        <v>44531</v>
      </c>
      <c r="H530" s="96" t="s">
        <v>1065</v>
      </c>
      <c r="I530" s="42" t="s">
        <v>1598</v>
      </c>
      <c r="J530" s="42">
        <v>20</v>
      </c>
      <c r="K530" s="42"/>
      <c r="L530" s="48">
        <v>20</v>
      </c>
      <c r="M530" s="48"/>
      <c r="N530" s="42"/>
      <c r="O530" s="42"/>
      <c r="P530" s="42"/>
      <c r="Q530" s="42"/>
      <c r="R530" s="58">
        <v>1</v>
      </c>
      <c r="S530" s="48"/>
      <c r="T530" s="48">
        <v>1000</v>
      </c>
      <c r="U530" s="103" t="s">
        <v>1599</v>
      </c>
      <c r="V530" s="37" t="s">
        <v>39</v>
      </c>
      <c r="W530" s="57" t="s">
        <v>1107</v>
      </c>
    </row>
    <row r="531" ht="24" spans="1:23">
      <c r="A531" s="32">
        <v>522</v>
      </c>
      <c r="B531" s="42" t="s">
        <v>1594</v>
      </c>
      <c r="C531" s="33" t="s">
        <v>31</v>
      </c>
      <c r="D531" s="37" t="s">
        <v>34</v>
      </c>
      <c r="E531" s="42" t="s">
        <v>1211</v>
      </c>
      <c r="F531" s="64">
        <v>44317</v>
      </c>
      <c r="G531" s="34">
        <v>44531</v>
      </c>
      <c r="H531" s="96" t="s">
        <v>1065</v>
      </c>
      <c r="I531" s="42" t="s">
        <v>1600</v>
      </c>
      <c r="J531" s="42">
        <v>10</v>
      </c>
      <c r="K531" s="42"/>
      <c r="L531" s="42">
        <v>10</v>
      </c>
      <c r="M531" s="42"/>
      <c r="N531" s="42"/>
      <c r="O531" s="42"/>
      <c r="P531" s="42"/>
      <c r="Q531" s="42"/>
      <c r="R531" s="42"/>
      <c r="S531" s="42"/>
      <c r="T531" s="42">
        <v>800</v>
      </c>
      <c r="U531" s="103" t="s">
        <v>1601</v>
      </c>
      <c r="V531" s="37" t="s">
        <v>39</v>
      </c>
      <c r="W531" s="57" t="s">
        <v>1107</v>
      </c>
    </row>
    <row r="532" ht="24" spans="1:23">
      <c r="A532" s="32">
        <v>523</v>
      </c>
      <c r="B532" s="42" t="s">
        <v>1594</v>
      </c>
      <c r="C532" s="33" t="s">
        <v>31</v>
      </c>
      <c r="D532" s="37" t="s">
        <v>34</v>
      </c>
      <c r="E532" s="42" t="s">
        <v>1216</v>
      </c>
      <c r="F532" s="64">
        <v>44317</v>
      </c>
      <c r="G532" s="34">
        <v>44531</v>
      </c>
      <c r="H532" s="96" t="s">
        <v>1065</v>
      </c>
      <c r="I532" s="42" t="s">
        <v>1602</v>
      </c>
      <c r="J532" s="42">
        <v>12</v>
      </c>
      <c r="K532" s="42"/>
      <c r="L532" s="42">
        <v>12</v>
      </c>
      <c r="M532" s="42"/>
      <c r="N532" s="42"/>
      <c r="O532" s="42"/>
      <c r="P532" s="42"/>
      <c r="Q532" s="42"/>
      <c r="R532" s="42"/>
      <c r="S532" s="42"/>
      <c r="T532" s="42">
        <v>1000</v>
      </c>
      <c r="U532" s="103" t="s">
        <v>1599</v>
      </c>
      <c r="V532" s="37" t="s">
        <v>39</v>
      </c>
      <c r="W532" s="57" t="s">
        <v>1107</v>
      </c>
    </row>
    <row r="533" ht="24" spans="1:23">
      <c r="A533" s="32">
        <v>524</v>
      </c>
      <c r="B533" s="42" t="s">
        <v>1594</v>
      </c>
      <c r="C533" s="33" t="s">
        <v>31</v>
      </c>
      <c r="D533" s="37" t="s">
        <v>34</v>
      </c>
      <c r="E533" s="42" t="s">
        <v>1302</v>
      </c>
      <c r="F533" s="64">
        <v>44317</v>
      </c>
      <c r="G533" s="34">
        <v>44531</v>
      </c>
      <c r="H533" s="96" t="s">
        <v>1065</v>
      </c>
      <c r="I533" s="42" t="s">
        <v>1603</v>
      </c>
      <c r="J533" s="42">
        <v>10</v>
      </c>
      <c r="K533" s="42"/>
      <c r="L533" s="42">
        <v>10</v>
      </c>
      <c r="M533" s="42"/>
      <c r="N533" s="42"/>
      <c r="O533" s="42"/>
      <c r="P533" s="42"/>
      <c r="Q533" s="42"/>
      <c r="R533" s="42"/>
      <c r="S533" s="42"/>
      <c r="T533" s="42">
        <v>1000</v>
      </c>
      <c r="U533" s="103" t="s">
        <v>1599</v>
      </c>
      <c r="V533" s="37" t="s">
        <v>39</v>
      </c>
      <c r="W533" s="57" t="s">
        <v>1107</v>
      </c>
    </row>
    <row r="534" ht="36" spans="1:23">
      <c r="A534" s="32">
        <v>525</v>
      </c>
      <c r="B534" s="42" t="s">
        <v>1604</v>
      </c>
      <c r="C534" s="33" t="s">
        <v>31</v>
      </c>
      <c r="D534" s="37" t="s">
        <v>34</v>
      </c>
      <c r="E534" s="42" t="s">
        <v>1605</v>
      </c>
      <c r="F534" s="64">
        <v>44317</v>
      </c>
      <c r="G534" s="34">
        <v>44531</v>
      </c>
      <c r="H534" s="96" t="s">
        <v>1065</v>
      </c>
      <c r="I534" s="42" t="s">
        <v>1606</v>
      </c>
      <c r="J534" s="42">
        <v>29</v>
      </c>
      <c r="K534" s="42"/>
      <c r="L534" s="42">
        <v>29</v>
      </c>
      <c r="M534" s="42"/>
      <c r="N534" s="42"/>
      <c r="O534" s="42"/>
      <c r="P534" s="42"/>
      <c r="Q534" s="42"/>
      <c r="R534" s="42"/>
      <c r="S534" s="42"/>
      <c r="T534" s="42">
        <v>153</v>
      </c>
      <c r="U534" s="105" t="s">
        <v>1607</v>
      </c>
      <c r="V534" s="37" t="s">
        <v>39</v>
      </c>
      <c r="W534" s="57" t="s">
        <v>1107</v>
      </c>
    </row>
    <row r="535" ht="24" spans="1:23">
      <c r="A535" s="32">
        <v>526</v>
      </c>
      <c r="B535" s="42" t="s">
        <v>1608</v>
      </c>
      <c r="C535" s="33" t="s">
        <v>31</v>
      </c>
      <c r="D535" s="37" t="s">
        <v>34</v>
      </c>
      <c r="E535" s="42" t="s">
        <v>224</v>
      </c>
      <c r="F535" s="64">
        <v>44317</v>
      </c>
      <c r="G535" s="34">
        <v>44531</v>
      </c>
      <c r="H535" s="96" t="s">
        <v>1065</v>
      </c>
      <c r="I535" s="42" t="s">
        <v>1609</v>
      </c>
      <c r="J535" s="42">
        <v>28</v>
      </c>
      <c r="K535" s="42"/>
      <c r="L535" s="48">
        <v>28</v>
      </c>
      <c r="M535" s="48"/>
      <c r="N535" s="42"/>
      <c r="O535" s="42"/>
      <c r="P535" s="42"/>
      <c r="Q535" s="42"/>
      <c r="R535" s="42"/>
      <c r="S535" s="48"/>
      <c r="T535" s="48">
        <v>946</v>
      </c>
      <c r="U535" s="105" t="s">
        <v>1610</v>
      </c>
      <c r="V535" s="37" t="s">
        <v>39</v>
      </c>
      <c r="W535" s="57" t="s">
        <v>1107</v>
      </c>
    </row>
    <row r="536" ht="24" spans="1:23">
      <c r="A536" s="32">
        <v>527</v>
      </c>
      <c r="B536" s="42" t="s">
        <v>1611</v>
      </c>
      <c r="C536" s="33" t="s">
        <v>31</v>
      </c>
      <c r="D536" s="37" t="s">
        <v>34</v>
      </c>
      <c r="E536" s="42" t="s">
        <v>1612</v>
      </c>
      <c r="F536" s="64">
        <v>44317</v>
      </c>
      <c r="G536" s="34">
        <v>44531</v>
      </c>
      <c r="H536" s="96" t="s">
        <v>1065</v>
      </c>
      <c r="I536" s="42" t="s">
        <v>1613</v>
      </c>
      <c r="J536" s="42">
        <v>9</v>
      </c>
      <c r="K536" s="42"/>
      <c r="L536" s="48">
        <v>9</v>
      </c>
      <c r="M536" s="48"/>
      <c r="N536" s="42"/>
      <c r="O536" s="42"/>
      <c r="P536" s="42"/>
      <c r="Q536" s="42"/>
      <c r="R536" s="42"/>
      <c r="S536" s="48"/>
      <c r="T536" s="48">
        <v>357</v>
      </c>
      <c r="U536" s="105" t="s">
        <v>1614</v>
      </c>
      <c r="V536" s="37" t="s">
        <v>39</v>
      </c>
      <c r="W536" s="57" t="s">
        <v>1107</v>
      </c>
    </row>
    <row r="537" ht="24" spans="1:23">
      <c r="A537" s="32">
        <v>528</v>
      </c>
      <c r="B537" s="42" t="s">
        <v>1615</v>
      </c>
      <c r="C537" s="33" t="s">
        <v>31</v>
      </c>
      <c r="D537" s="37" t="s">
        <v>34</v>
      </c>
      <c r="E537" s="42" t="s">
        <v>1319</v>
      </c>
      <c r="F537" s="64">
        <v>44317</v>
      </c>
      <c r="G537" s="34">
        <v>44531</v>
      </c>
      <c r="H537" s="96" t="s">
        <v>1065</v>
      </c>
      <c r="I537" s="42" t="s">
        <v>1616</v>
      </c>
      <c r="J537" s="42">
        <v>28</v>
      </c>
      <c r="K537" s="42"/>
      <c r="L537" s="42">
        <v>28</v>
      </c>
      <c r="M537" s="42"/>
      <c r="N537" s="42"/>
      <c r="O537" s="42"/>
      <c r="P537" s="42"/>
      <c r="Q537" s="42"/>
      <c r="R537" s="42"/>
      <c r="S537" s="42"/>
      <c r="T537" s="42">
        <v>890</v>
      </c>
      <c r="U537" s="105" t="s">
        <v>1617</v>
      </c>
      <c r="V537" s="37" t="s">
        <v>39</v>
      </c>
      <c r="W537" s="57" t="s">
        <v>1107</v>
      </c>
    </row>
    <row r="538" ht="36" spans="1:23">
      <c r="A538" s="32">
        <v>529</v>
      </c>
      <c r="B538" s="48" t="s">
        <v>1618</v>
      </c>
      <c r="C538" s="33" t="s">
        <v>31</v>
      </c>
      <c r="D538" s="37" t="s">
        <v>34</v>
      </c>
      <c r="E538" s="48" t="s">
        <v>1619</v>
      </c>
      <c r="F538" s="64">
        <v>44317</v>
      </c>
      <c r="G538" s="34">
        <v>44531</v>
      </c>
      <c r="H538" s="96" t="s">
        <v>1065</v>
      </c>
      <c r="I538" s="42" t="s">
        <v>1620</v>
      </c>
      <c r="J538" s="42">
        <v>18</v>
      </c>
      <c r="K538" s="42"/>
      <c r="L538" s="42">
        <v>18</v>
      </c>
      <c r="M538" s="42"/>
      <c r="N538" s="42"/>
      <c r="O538" s="42"/>
      <c r="P538" s="42"/>
      <c r="Q538" s="42"/>
      <c r="R538" s="42"/>
      <c r="S538" s="42"/>
      <c r="T538" s="42">
        <v>350</v>
      </c>
      <c r="U538" s="105" t="s">
        <v>1621</v>
      </c>
      <c r="V538" s="37" t="s">
        <v>39</v>
      </c>
      <c r="W538" s="57" t="s">
        <v>1107</v>
      </c>
    </row>
    <row r="539" ht="31.5" spans="1:23">
      <c r="A539" s="32">
        <v>530</v>
      </c>
      <c r="B539" s="42" t="s">
        <v>1622</v>
      </c>
      <c r="C539" s="33" t="s">
        <v>31</v>
      </c>
      <c r="D539" s="37" t="s">
        <v>34</v>
      </c>
      <c r="E539" s="42" t="s">
        <v>1623</v>
      </c>
      <c r="F539" s="64">
        <v>44317</v>
      </c>
      <c r="G539" s="34">
        <v>44531</v>
      </c>
      <c r="H539" s="96" t="s">
        <v>1065</v>
      </c>
      <c r="I539" s="110" t="s">
        <v>1624</v>
      </c>
      <c r="J539" s="42">
        <v>28</v>
      </c>
      <c r="K539" s="42"/>
      <c r="L539" s="48">
        <v>28</v>
      </c>
      <c r="M539" s="48"/>
      <c r="N539" s="42"/>
      <c r="O539" s="42"/>
      <c r="P539" s="42"/>
      <c r="Q539" s="42"/>
      <c r="R539" s="42"/>
      <c r="S539" s="48"/>
      <c r="T539" s="48">
        <v>985</v>
      </c>
      <c r="U539" s="104" t="s">
        <v>1625</v>
      </c>
      <c r="V539" s="37" t="s">
        <v>39</v>
      </c>
      <c r="W539" s="57" t="s">
        <v>1107</v>
      </c>
    </row>
    <row r="540" s="1" customFormat="1" ht="48" spans="1:23">
      <c r="A540" s="32">
        <v>531</v>
      </c>
      <c r="B540" s="112" t="s">
        <v>1626</v>
      </c>
      <c r="C540" s="112" t="s">
        <v>30</v>
      </c>
      <c r="D540" s="32" t="s">
        <v>34</v>
      </c>
      <c r="E540" s="32" t="s">
        <v>224</v>
      </c>
      <c r="F540" s="36">
        <v>44470</v>
      </c>
      <c r="G540" s="36">
        <v>44531</v>
      </c>
      <c r="H540" s="33" t="s">
        <v>1050</v>
      </c>
      <c r="I540" s="112" t="s">
        <v>1627</v>
      </c>
      <c r="J540" s="32">
        <v>20</v>
      </c>
      <c r="K540" s="43">
        <v>20</v>
      </c>
      <c r="L540" s="43"/>
      <c r="M540" s="43"/>
      <c r="N540" s="43"/>
      <c r="O540" s="32">
        <v>1</v>
      </c>
      <c r="P540" s="32"/>
      <c r="Q540" s="32"/>
      <c r="R540" s="43">
        <v>1</v>
      </c>
      <c r="S540" s="90">
        <v>100</v>
      </c>
      <c r="T540" s="90">
        <v>300</v>
      </c>
      <c r="U540" s="33" t="s">
        <v>1628</v>
      </c>
      <c r="V540" s="32" t="s">
        <v>1629</v>
      </c>
      <c r="W540" s="32" t="s">
        <v>40</v>
      </c>
    </row>
    <row r="541" s="8" customFormat="1" ht="60" spans="1:23">
      <c r="A541" s="32">
        <v>532</v>
      </c>
      <c r="B541" s="39" t="s">
        <v>1630</v>
      </c>
      <c r="C541" s="39" t="s">
        <v>30</v>
      </c>
      <c r="D541" s="57" t="s">
        <v>34</v>
      </c>
      <c r="E541" s="39" t="s">
        <v>275</v>
      </c>
      <c r="F541" s="64">
        <v>44256</v>
      </c>
      <c r="G541" s="64">
        <v>44531</v>
      </c>
      <c r="H541" s="39" t="s">
        <v>1631</v>
      </c>
      <c r="I541" s="33" t="s">
        <v>1632</v>
      </c>
      <c r="J541" s="114">
        <v>90</v>
      </c>
      <c r="K541" s="48">
        <v>90</v>
      </c>
      <c r="L541" s="115"/>
      <c r="M541" s="116"/>
      <c r="N541" s="48"/>
      <c r="O541" s="48"/>
      <c r="P541" s="48"/>
      <c r="Q541" s="48"/>
      <c r="R541" s="58">
        <v>1</v>
      </c>
      <c r="S541" s="48">
        <v>207</v>
      </c>
      <c r="T541" s="48">
        <v>721</v>
      </c>
      <c r="U541" s="39" t="s">
        <v>1633</v>
      </c>
      <c r="V541" s="39" t="s">
        <v>39</v>
      </c>
      <c r="W541" s="33" t="s">
        <v>1634</v>
      </c>
    </row>
    <row r="542" s="8" customFormat="1" ht="48" spans="1:23">
      <c r="A542" s="32">
        <v>533</v>
      </c>
      <c r="B542" s="39" t="s">
        <v>1635</v>
      </c>
      <c r="C542" s="39" t="s">
        <v>30</v>
      </c>
      <c r="D542" s="57" t="s">
        <v>34</v>
      </c>
      <c r="E542" s="39" t="s">
        <v>1636</v>
      </c>
      <c r="F542" s="64">
        <v>44256</v>
      </c>
      <c r="G542" s="64">
        <v>44531</v>
      </c>
      <c r="H542" s="39" t="s">
        <v>1631</v>
      </c>
      <c r="I542" s="33" t="s">
        <v>1637</v>
      </c>
      <c r="J542" s="117">
        <v>28</v>
      </c>
      <c r="K542" s="31">
        <v>28</v>
      </c>
      <c r="L542" s="115"/>
      <c r="M542" s="116"/>
      <c r="N542" s="48"/>
      <c r="O542" s="48"/>
      <c r="P542" s="48"/>
      <c r="Q542" s="48"/>
      <c r="R542" s="58">
        <v>1</v>
      </c>
      <c r="S542" s="48">
        <v>83</v>
      </c>
      <c r="T542" s="48">
        <v>262</v>
      </c>
      <c r="U542" s="39" t="s">
        <v>1638</v>
      </c>
      <c r="V542" s="39" t="s">
        <v>39</v>
      </c>
      <c r="W542" s="33" t="s">
        <v>1634</v>
      </c>
    </row>
    <row r="543" s="8" customFormat="1" ht="36" spans="1:23">
      <c r="A543" s="32">
        <v>534</v>
      </c>
      <c r="B543" s="39" t="s">
        <v>1639</v>
      </c>
      <c r="C543" s="39" t="s">
        <v>30</v>
      </c>
      <c r="D543" s="57" t="s">
        <v>34</v>
      </c>
      <c r="E543" s="39" t="s">
        <v>1640</v>
      </c>
      <c r="F543" s="64">
        <v>44256</v>
      </c>
      <c r="G543" s="64">
        <v>44531</v>
      </c>
      <c r="H543" s="39" t="s">
        <v>1631</v>
      </c>
      <c r="I543" s="33" t="s">
        <v>1641</v>
      </c>
      <c r="J543" s="114">
        <v>20</v>
      </c>
      <c r="K543" s="48">
        <v>20</v>
      </c>
      <c r="L543" s="115"/>
      <c r="M543" s="116"/>
      <c r="N543" s="48"/>
      <c r="O543" s="48"/>
      <c r="P543" s="48"/>
      <c r="Q543" s="48"/>
      <c r="R543" s="48"/>
      <c r="S543" s="48">
        <v>105</v>
      </c>
      <c r="T543" s="48">
        <v>407</v>
      </c>
      <c r="U543" s="39" t="s">
        <v>1642</v>
      </c>
      <c r="V543" s="39" t="s">
        <v>39</v>
      </c>
      <c r="W543" s="33" t="s">
        <v>1634</v>
      </c>
    </row>
    <row r="544" s="8" customFormat="1" ht="60" spans="1:23">
      <c r="A544" s="32">
        <v>535</v>
      </c>
      <c r="B544" s="39" t="s">
        <v>1643</v>
      </c>
      <c r="C544" s="39" t="s">
        <v>30</v>
      </c>
      <c r="D544" s="57" t="s">
        <v>34</v>
      </c>
      <c r="E544" s="39" t="s">
        <v>1644</v>
      </c>
      <c r="F544" s="64">
        <v>44256</v>
      </c>
      <c r="G544" s="64">
        <v>44531</v>
      </c>
      <c r="H544" s="39" t="s">
        <v>1631</v>
      </c>
      <c r="I544" s="33" t="s">
        <v>1645</v>
      </c>
      <c r="J544" s="117">
        <v>70</v>
      </c>
      <c r="K544" s="31">
        <v>70</v>
      </c>
      <c r="L544" s="115"/>
      <c r="M544" s="116"/>
      <c r="N544" s="48"/>
      <c r="O544" s="48"/>
      <c r="P544" s="48"/>
      <c r="Q544" s="48"/>
      <c r="R544" s="58">
        <v>1</v>
      </c>
      <c r="S544" s="48">
        <v>89</v>
      </c>
      <c r="T544" s="48">
        <v>331</v>
      </c>
      <c r="U544" s="39" t="s">
        <v>1646</v>
      </c>
      <c r="V544" s="39" t="s">
        <v>39</v>
      </c>
      <c r="W544" s="33" t="s">
        <v>1634</v>
      </c>
    </row>
    <row r="545" s="8" customFormat="1" ht="36" spans="1:23">
      <c r="A545" s="32">
        <v>536</v>
      </c>
      <c r="B545" s="39" t="s">
        <v>1647</v>
      </c>
      <c r="C545" s="39" t="s">
        <v>30</v>
      </c>
      <c r="D545" s="57" t="s">
        <v>34</v>
      </c>
      <c r="E545" s="39" t="s">
        <v>1648</v>
      </c>
      <c r="F545" s="64">
        <v>44256</v>
      </c>
      <c r="G545" s="64">
        <v>44531</v>
      </c>
      <c r="H545" s="39" t="s">
        <v>1631</v>
      </c>
      <c r="I545" s="33" t="s">
        <v>1649</v>
      </c>
      <c r="J545" s="117">
        <v>16</v>
      </c>
      <c r="K545" s="31">
        <v>16</v>
      </c>
      <c r="L545" s="115"/>
      <c r="M545" s="116"/>
      <c r="N545" s="48"/>
      <c r="O545" s="48"/>
      <c r="P545" s="48"/>
      <c r="Q545" s="48"/>
      <c r="R545" s="58">
        <v>1</v>
      </c>
      <c r="S545" s="48">
        <v>89</v>
      </c>
      <c r="T545" s="48">
        <v>330</v>
      </c>
      <c r="U545" s="39" t="s">
        <v>1650</v>
      </c>
      <c r="V545" s="39" t="s">
        <v>39</v>
      </c>
      <c r="W545" s="33" t="s">
        <v>1634</v>
      </c>
    </row>
    <row r="546" s="8" customFormat="1" ht="36" spans="1:23">
      <c r="A546" s="32">
        <v>537</v>
      </c>
      <c r="B546" s="39" t="s">
        <v>1651</v>
      </c>
      <c r="C546" s="39" t="s">
        <v>30</v>
      </c>
      <c r="D546" s="57" t="s">
        <v>34</v>
      </c>
      <c r="E546" s="39" t="s">
        <v>303</v>
      </c>
      <c r="F546" s="64">
        <v>44256</v>
      </c>
      <c r="G546" s="64">
        <v>44531</v>
      </c>
      <c r="H546" s="39" t="s">
        <v>1631</v>
      </c>
      <c r="I546" s="33" t="s">
        <v>1652</v>
      </c>
      <c r="J546" s="117">
        <v>16</v>
      </c>
      <c r="K546" s="31">
        <v>16</v>
      </c>
      <c r="L546" s="115"/>
      <c r="M546" s="116"/>
      <c r="N546" s="48"/>
      <c r="O546" s="48"/>
      <c r="P546" s="48"/>
      <c r="Q546" s="48"/>
      <c r="R546" s="58">
        <v>1</v>
      </c>
      <c r="S546" s="48">
        <v>191</v>
      </c>
      <c r="T546" s="48">
        <v>668</v>
      </c>
      <c r="U546" s="39" t="s">
        <v>1653</v>
      </c>
      <c r="V546" s="39" t="s">
        <v>39</v>
      </c>
      <c r="W546" s="33" t="s">
        <v>1634</v>
      </c>
    </row>
    <row r="547" s="8" customFormat="1" ht="36" spans="1:23">
      <c r="A547" s="32">
        <v>538</v>
      </c>
      <c r="B547" s="39" t="s">
        <v>1654</v>
      </c>
      <c r="C547" s="39" t="s">
        <v>30</v>
      </c>
      <c r="D547" s="57" t="s">
        <v>34</v>
      </c>
      <c r="E547" s="39" t="s">
        <v>500</v>
      </c>
      <c r="F547" s="64">
        <v>44256</v>
      </c>
      <c r="G547" s="64">
        <v>44531</v>
      </c>
      <c r="H547" s="39" t="s">
        <v>1631</v>
      </c>
      <c r="I547" s="39" t="s">
        <v>1655</v>
      </c>
      <c r="J547" s="117">
        <v>21</v>
      </c>
      <c r="K547" s="31">
        <v>21</v>
      </c>
      <c r="L547" s="115"/>
      <c r="M547" s="116"/>
      <c r="N547" s="48"/>
      <c r="O547" s="48"/>
      <c r="P547" s="48"/>
      <c r="Q547" s="48"/>
      <c r="R547" s="48"/>
      <c r="S547" s="48">
        <v>14</v>
      </c>
      <c r="T547" s="48">
        <v>47</v>
      </c>
      <c r="U547" s="39" t="s">
        <v>1656</v>
      </c>
      <c r="V547" s="39" t="s">
        <v>39</v>
      </c>
      <c r="W547" s="33" t="s">
        <v>1634</v>
      </c>
    </row>
    <row r="548" s="8" customFormat="1" ht="36" spans="1:23">
      <c r="A548" s="32">
        <v>539</v>
      </c>
      <c r="B548" s="39" t="s">
        <v>1657</v>
      </c>
      <c r="C548" s="39" t="s">
        <v>30</v>
      </c>
      <c r="D548" s="57" t="s">
        <v>34</v>
      </c>
      <c r="E548" s="39" t="s">
        <v>193</v>
      </c>
      <c r="F548" s="64">
        <v>44256</v>
      </c>
      <c r="G548" s="64">
        <v>44531</v>
      </c>
      <c r="H548" s="39" t="s">
        <v>1631</v>
      </c>
      <c r="I548" s="39" t="s">
        <v>1658</v>
      </c>
      <c r="J548" s="117">
        <v>8.5</v>
      </c>
      <c r="K548" s="31">
        <v>8.5</v>
      </c>
      <c r="L548" s="115"/>
      <c r="M548" s="116"/>
      <c r="N548" s="48"/>
      <c r="O548" s="48"/>
      <c r="P548" s="48"/>
      <c r="Q548" s="48"/>
      <c r="R548" s="48"/>
      <c r="S548" s="48">
        <v>25</v>
      </c>
      <c r="T548" s="48">
        <v>77</v>
      </c>
      <c r="U548" s="39" t="s">
        <v>1659</v>
      </c>
      <c r="V548" s="39" t="s">
        <v>39</v>
      </c>
      <c r="W548" s="33" t="s">
        <v>1634</v>
      </c>
    </row>
    <row r="549" s="8" customFormat="1" ht="36" spans="1:23">
      <c r="A549" s="32">
        <v>540</v>
      </c>
      <c r="B549" s="39" t="s">
        <v>1660</v>
      </c>
      <c r="C549" s="39" t="s">
        <v>30</v>
      </c>
      <c r="D549" s="57" t="s">
        <v>34</v>
      </c>
      <c r="E549" s="39" t="s">
        <v>1661</v>
      </c>
      <c r="F549" s="64">
        <v>44256</v>
      </c>
      <c r="G549" s="64">
        <v>44531</v>
      </c>
      <c r="H549" s="39" t="s">
        <v>1631</v>
      </c>
      <c r="I549" s="39" t="s">
        <v>1662</v>
      </c>
      <c r="J549" s="117">
        <v>28</v>
      </c>
      <c r="K549" s="31">
        <v>28</v>
      </c>
      <c r="L549" s="115"/>
      <c r="M549" s="116"/>
      <c r="N549" s="48"/>
      <c r="O549" s="48"/>
      <c r="P549" s="48"/>
      <c r="Q549" s="48"/>
      <c r="R549" s="48"/>
      <c r="S549" s="48">
        <v>62</v>
      </c>
      <c r="T549" s="48">
        <v>201</v>
      </c>
      <c r="U549" s="39" t="s">
        <v>1663</v>
      </c>
      <c r="V549" s="39" t="s">
        <v>39</v>
      </c>
      <c r="W549" s="33" t="s">
        <v>1634</v>
      </c>
    </row>
    <row r="550" s="8" customFormat="1" ht="36" spans="1:23">
      <c r="A550" s="32">
        <v>541</v>
      </c>
      <c r="B550" s="39" t="s">
        <v>1664</v>
      </c>
      <c r="C550" s="39" t="s">
        <v>30</v>
      </c>
      <c r="D550" s="33" t="s">
        <v>34</v>
      </c>
      <c r="E550" s="33" t="s">
        <v>1146</v>
      </c>
      <c r="F550" s="64">
        <v>44256</v>
      </c>
      <c r="G550" s="64">
        <v>44531</v>
      </c>
      <c r="H550" s="57" t="s">
        <v>1631</v>
      </c>
      <c r="I550" s="33" t="s">
        <v>1665</v>
      </c>
      <c r="J550" s="114">
        <v>14.77</v>
      </c>
      <c r="K550" s="48">
        <v>14.77</v>
      </c>
      <c r="L550" s="115"/>
      <c r="M550" s="116"/>
      <c r="N550" s="48"/>
      <c r="O550" s="48"/>
      <c r="P550" s="48"/>
      <c r="Q550" s="48"/>
      <c r="R550" s="48"/>
      <c r="S550" s="48">
        <v>70</v>
      </c>
      <c r="T550" s="48">
        <v>230</v>
      </c>
      <c r="U550" s="39" t="s">
        <v>1666</v>
      </c>
      <c r="V550" s="39" t="s">
        <v>39</v>
      </c>
      <c r="W550" s="33" t="s">
        <v>1634</v>
      </c>
    </row>
    <row r="551" s="8" customFormat="1" ht="36" spans="1:23">
      <c r="A551" s="32">
        <v>542</v>
      </c>
      <c r="B551" s="39" t="s">
        <v>1667</v>
      </c>
      <c r="C551" s="39" t="s">
        <v>30</v>
      </c>
      <c r="D551" s="33" t="s">
        <v>34</v>
      </c>
      <c r="E551" s="33" t="s">
        <v>1482</v>
      </c>
      <c r="F551" s="64">
        <v>44256</v>
      </c>
      <c r="G551" s="64">
        <v>44531</v>
      </c>
      <c r="H551" s="57" t="s">
        <v>1631</v>
      </c>
      <c r="I551" s="33" t="s">
        <v>1668</v>
      </c>
      <c r="J551" s="114">
        <v>19.67</v>
      </c>
      <c r="K551" s="48">
        <v>19.67</v>
      </c>
      <c r="L551" s="115"/>
      <c r="M551" s="116"/>
      <c r="N551" s="48"/>
      <c r="O551" s="48"/>
      <c r="P551" s="48"/>
      <c r="Q551" s="48"/>
      <c r="R551" s="48"/>
      <c r="S551" s="48">
        <v>130</v>
      </c>
      <c r="T551" s="48">
        <v>350</v>
      </c>
      <c r="U551" s="39" t="s">
        <v>1669</v>
      </c>
      <c r="V551" s="39" t="s">
        <v>39</v>
      </c>
      <c r="W551" s="33" t="s">
        <v>1634</v>
      </c>
    </row>
    <row r="552" s="8" customFormat="1" ht="48" spans="1:23">
      <c r="A552" s="32">
        <v>543</v>
      </c>
      <c r="B552" s="39" t="s">
        <v>1670</v>
      </c>
      <c r="C552" s="39" t="s">
        <v>30</v>
      </c>
      <c r="D552" s="33" t="s">
        <v>34</v>
      </c>
      <c r="E552" s="33" t="s">
        <v>1671</v>
      </c>
      <c r="F552" s="64">
        <v>44256</v>
      </c>
      <c r="G552" s="64">
        <v>44531</v>
      </c>
      <c r="H552" s="57" t="s">
        <v>1631</v>
      </c>
      <c r="I552" s="33" t="s">
        <v>1672</v>
      </c>
      <c r="J552" s="114">
        <v>64.65</v>
      </c>
      <c r="K552" s="48">
        <v>64.65</v>
      </c>
      <c r="L552" s="115"/>
      <c r="M552" s="116"/>
      <c r="N552" s="48"/>
      <c r="O552" s="48"/>
      <c r="P552" s="48"/>
      <c r="Q552" s="48"/>
      <c r="R552" s="48"/>
      <c r="S552" s="48">
        <v>70</v>
      </c>
      <c r="T552" s="48">
        <v>230</v>
      </c>
      <c r="U552" s="39" t="s">
        <v>1673</v>
      </c>
      <c r="V552" s="39" t="s">
        <v>39</v>
      </c>
      <c r="W552" s="33" t="s">
        <v>1634</v>
      </c>
    </row>
    <row r="553" s="8" customFormat="1" ht="72" spans="1:23">
      <c r="A553" s="32">
        <v>544</v>
      </c>
      <c r="B553" s="39" t="s">
        <v>1674</v>
      </c>
      <c r="C553" s="39" t="s">
        <v>30</v>
      </c>
      <c r="D553" s="33" t="s">
        <v>34</v>
      </c>
      <c r="E553" s="33" t="s">
        <v>1675</v>
      </c>
      <c r="F553" s="64">
        <v>44256</v>
      </c>
      <c r="G553" s="64">
        <v>44531</v>
      </c>
      <c r="H553" s="57" t="s">
        <v>1631</v>
      </c>
      <c r="I553" s="33" t="s">
        <v>1676</v>
      </c>
      <c r="J553" s="114">
        <v>61.34</v>
      </c>
      <c r="K553" s="48">
        <v>61.34</v>
      </c>
      <c r="L553" s="115"/>
      <c r="M553" s="116"/>
      <c r="N553" s="48"/>
      <c r="O553" s="48"/>
      <c r="P553" s="48"/>
      <c r="Q553" s="48"/>
      <c r="R553" s="48"/>
      <c r="S553" s="48">
        <v>367</v>
      </c>
      <c r="T553" s="48">
        <v>2169</v>
      </c>
      <c r="U553" s="39" t="s">
        <v>1677</v>
      </c>
      <c r="V553" s="39" t="s">
        <v>39</v>
      </c>
      <c r="W553" s="33" t="s">
        <v>1634</v>
      </c>
    </row>
    <row r="554" s="8" customFormat="1" ht="36" spans="1:23">
      <c r="A554" s="32">
        <v>545</v>
      </c>
      <c r="B554" s="39" t="s">
        <v>1678</v>
      </c>
      <c r="C554" s="39" t="s">
        <v>30</v>
      </c>
      <c r="D554" s="33" t="s">
        <v>34</v>
      </c>
      <c r="E554" s="33" t="s">
        <v>1255</v>
      </c>
      <c r="F554" s="64">
        <v>44256</v>
      </c>
      <c r="G554" s="64">
        <v>44531</v>
      </c>
      <c r="H554" s="57" t="s">
        <v>1631</v>
      </c>
      <c r="I554" s="33" t="s">
        <v>1679</v>
      </c>
      <c r="J554" s="114">
        <v>22.11</v>
      </c>
      <c r="K554" s="48">
        <v>22.11</v>
      </c>
      <c r="L554" s="115"/>
      <c r="M554" s="116"/>
      <c r="N554" s="48"/>
      <c r="O554" s="48"/>
      <c r="P554" s="48"/>
      <c r="Q554" s="48"/>
      <c r="R554" s="48"/>
      <c r="S554" s="48">
        <v>65</v>
      </c>
      <c r="T554" s="48">
        <v>210</v>
      </c>
      <c r="U554" s="33" t="s">
        <v>1680</v>
      </c>
      <c r="V554" s="39" t="s">
        <v>39</v>
      </c>
      <c r="W554" s="33" t="s">
        <v>1634</v>
      </c>
    </row>
    <row r="555" s="8" customFormat="1" ht="36" spans="1:23">
      <c r="A555" s="32">
        <v>546</v>
      </c>
      <c r="B555" s="39" t="s">
        <v>1681</v>
      </c>
      <c r="C555" s="39" t="s">
        <v>30</v>
      </c>
      <c r="D555" s="33" t="s">
        <v>34</v>
      </c>
      <c r="E555" s="33" t="s">
        <v>1373</v>
      </c>
      <c r="F555" s="64">
        <v>44256</v>
      </c>
      <c r="G555" s="64">
        <v>44531</v>
      </c>
      <c r="H555" s="57" t="s">
        <v>1631</v>
      </c>
      <c r="I555" s="33" t="s">
        <v>1682</v>
      </c>
      <c r="J555" s="114">
        <v>18.42</v>
      </c>
      <c r="K555" s="48">
        <v>18.42</v>
      </c>
      <c r="L555" s="115"/>
      <c r="M555" s="116"/>
      <c r="N555" s="48"/>
      <c r="O555" s="48"/>
      <c r="P555" s="48"/>
      <c r="Q555" s="48"/>
      <c r="R555" s="48"/>
      <c r="S555" s="48">
        <v>62</v>
      </c>
      <c r="T555" s="48">
        <v>193</v>
      </c>
      <c r="U555" s="33" t="s">
        <v>1683</v>
      </c>
      <c r="V555" s="39" t="s">
        <v>39</v>
      </c>
      <c r="W555" s="33" t="s">
        <v>1634</v>
      </c>
    </row>
    <row r="556" s="8" customFormat="1" ht="36" spans="1:23">
      <c r="A556" s="32">
        <v>547</v>
      </c>
      <c r="B556" s="39" t="s">
        <v>1684</v>
      </c>
      <c r="C556" s="39" t="s">
        <v>30</v>
      </c>
      <c r="D556" s="33" t="s">
        <v>34</v>
      </c>
      <c r="E556" s="33" t="s">
        <v>500</v>
      </c>
      <c r="F556" s="64">
        <v>44256</v>
      </c>
      <c r="G556" s="64">
        <v>44531</v>
      </c>
      <c r="H556" s="57" t="s">
        <v>1631</v>
      </c>
      <c r="I556" s="33" t="s">
        <v>1685</v>
      </c>
      <c r="J556" s="114">
        <v>11.08</v>
      </c>
      <c r="K556" s="48">
        <v>11.08</v>
      </c>
      <c r="L556" s="115"/>
      <c r="M556" s="116"/>
      <c r="N556" s="48"/>
      <c r="O556" s="48"/>
      <c r="P556" s="48"/>
      <c r="Q556" s="48"/>
      <c r="R556" s="48"/>
      <c r="S556" s="48">
        <v>46</v>
      </c>
      <c r="T556" s="48">
        <v>126</v>
      </c>
      <c r="U556" s="33" t="s">
        <v>1686</v>
      </c>
      <c r="V556" s="39" t="s">
        <v>39</v>
      </c>
      <c r="W556" s="33" t="s">
        <v>1634</v>
      </c>
    </row>
    <row r="557" s="8" customFormat="1" ht="48" spans="1:23">
      <c r="A557" s="32">
        <v>548</v>
      </c>
      <c r="B557" s="39" t="s">
        <v>1687</v>
      </c>
      <c r="C557" s="39" t="s">
        <v>30</v>
      </c>
      <c r="D557" s="33" t="s">
        <v>34</v>
      </c>
      <c r="E557" s="33" t="s">
        <v>1167</v>
      </c>
      <c r="F557" s="64">
        <v>44256</v>
      </c>
      <c r="G557" s="64">
        <v>44531</v>
      </c>
      <c r="H557" s="57" t="s">
        <v>1631</v>
      </c>
      <c r="I557" s="33" t="s">
        <v>1688</v>
      </c>
      <c r="J557" s="114">
        <v>24.62</v>
      </c>
      <c r="K557" s="48">
        <v>24.62</v>
      </c>
      <c r="L557" s="115"/>
      <c r="M557" s="116"/>
      <c r="N557" s="48"/>
      <c r="O557" s="48"/>
      <c r="P557" s="48"/>
      <c r="Q557" s="48"/>
      <c r="R557" s="48"/>
      <c r="S557" s="48">
        <v>43</v>
      </c>
      <c r="T557" s="48">
        <v>122</v>
      </c>
      <c r="U557" s="33" t="s">
        <v>1689</v>
      </c>
      <c r="V557" s="39" t="s">
        <v>39</v>
      </c>
      <c r="W557" s="33" t="s">
        <v>1634</v>
      </c>
    </row>
    <row r="558" s="8" customFormat="1" ht="36" spans="1:23">
      <c r="A558" s="32">
        <v>549</v>
      </c>
      <c r="B558" s="39" t="s">
        <v>1690</v>
      </c>
      <c r="C558" s="39" t="s">
        <v>30</v>
      </c>
      <c r="D558" s="33" t="s">
        <v>34</v>
      </c>
      <c r="E558" s="33" t="s">
        <v>1202</v>
      </c>
      <c r="F558" s="64">
        <v>44256</v>
      </c>
      <c r="G558" s="64">
        <v>44531</v>
      </c>
      <c r="H558" s="57" t="s">
        <v>1631</v>
      </c>
      <c r="I558" s="33" t="s">
        <v>1691</v>
      </c>
      <c r="J558" s="114">
        <v>29.55</v>
      </c>
      <c r="K558" s="48">
        <v>29.55</v>
      </c>
      <c r="L558" s="115"/>
      <c r="M558" s="116"/>
      <c r="N558" s="48"/>
      <c r="O558" s="48"/>
      <c r="P558" s="48"/>
      <c r="Q558" s="48"/>
      <c r="R558" s="48"/>
      <c r="S558" s="48">
        <v>40</v>
      </c>
      <c r="T558" s="48">
        <v>141</v>
      </c>
      <c r="U558" s="33" t="s">
        <v>1692</v>
      </c>
      <c r="V558" s="39" t="s">
        <v>39</v>
      </c>
      <c r="W558" s="33" t="s">
        <v>1634</v>
      </c>
    </row>
    <row r="559" s="8" customFormat="1" ht="36" spans="1:23">
      <c r="A559" s="32">
        <v>550</v>
      </c>
      <c r="B559" s="39" t="s">
        <v>1693</v>
      </c>
      <c r="C559" s="39" t="s">
        <v>30</v>
      </c>
      <c r="D559" s="33" t="s">
        <v>34</v>
      </c>
      <c r="E559" s="33" t="s">
        <v>1273</v>
      </c>
      <c r="F559" s="64">
        <v>44256</v>
      </c>
      <c r="G559" s="64">
        <v>44531</v>
      </c>
      <c r="H559" s="57" t="s">
        <v>1631</v>
      </c>
      <c r="I559" s="33" t="s">
        <v>1694</v>
      </c>
      <c r="J559" s="114">
        <v>2.17</v>
      </c>
      <c r="K559" s="48">
        <v>2.17</v>
      </c>
      <c r="L559" s="115"/>
      <c r="M559" s="116"/>
      <c r="N559" s="48"/>
      <c r="O559" s="48"/>
      <c r="P559" s="48"/>
      <c r="Q559" s="48"/>
      <c r="R559" s="48"/>
      <c r="S559" s="48">
        <v>16</v>
      </c>
      <c r="T559" s="48">
        <v>48</v>
      </c>
      <c r="U559" s="33" t="s">
        <v>1695</v>
      </c>
      <c r="V559" s="39" t="s">
        <v>39</v>
      </c>
      <c r="W559" s="33" t="s">
        <v>1634</v>
      </c>
    </row>
    <row r="560" s="8" customFormat="1" ht="36" spans="1:23">
      <c r="A560" s="32">
        <v>551</v>
      </c>
      <c r="B560" s="39" t="s">
        <v>1696</v>
      </c>
      <c r="C560" s="39" t="s">
        <v>30</v>
      </c>
      <c r="D560" s="33" t="s">
        <v>34</v>
      </c>
      <c r="E560" s="33" t="s">
        <v>46</v>
      </c>
      <c r="F560" s="64">
        <v>44256</v>
      </c>
      <c r="G560" s="64">
        <v>44531</v>
      </c>
      <c r="H560" s="57" t="s">
        <v>1631</v>
      </c>
      <c r="I560" s="33" t="s">
        <v>1697</v>
      </c>
      <c r="J560" s="114">
        <v>22.89</v>
      </c>
      <c r="K560" s="48">
        <v>22.89</v>
      </c>
      <c r="L560" s="115"/>
      <c r="M560" s="116"/>
      <c r="N560" s="48"/>
      <c r="O560" s="48"/>
      <c r="P560" s="48"/>
      <c r="Q560" s="48"/>
      <c r="R560" s="58">
        <v>1</v>
      </c>
      <c r="S560" s="48">
        <v>70</v>
      </c>
      <c r="T560" s="48">
        <v>230</v>
      </c>
      <c r="U560" s="33" t="s">
        <v>1666</v>
      </c>
      <c r="V560" s="39" t="s">
        <v>39</v>
      </c>
      <c r="W560" s="33" t="s">
        <v>1634</v>
      </c>
    </row>
    <row r="561" s="8" customFormat="1" ht="36" spans="1:23">
      <c r="A561" s="32">
        <v>552</v>
      </c>
      <c r="B561" s="39" t="s">
        <v>1698</v>
      </c>
      <c r="C561" s="39" t="s">
        <v>30</v>
      </c>
      <c r="D561" s="33" t="s">
        <v>34</v>
      </c>
      <c r="E561" s="33" t="s">
        <v>1699</v>
      </c>
      <c r="F561" s="64">
        <v>44256</v>
      </c>
      <c r="G561" s="64">
        <v>44531</v>
      </c>
      <c r="H561" s="57" t="s">
        <v>1631</v>
      </c>
      <c r="I561" s="33" t="s">
        <v>1700</v>
      </c>
      <c r="J561" s="114">
        <v>15.22</v>
      </c>
      <c r="K561" s="48">
        <v>15.22</v>
      </c>
      <c r="L561" s="115"/>
      <c r="M561" s="116"/>
      <c r="N561" s="48"/>
      <c r="O561" s="48"/>
      <c r="P561" s="48"/>
      <c r="Q561" s="48"/>
      <c r="R561" s="48"/>
      <c r="S561" s="48">
        <v>66</v>
      </c>
      <c r="T561" s="48">
        <v>183</v>
      </c>
      <c r="U561" s="33" t="s">
        <v>1701</v>
      </c>
      <c r="V561" s="39" t="s">
        <v>39</v>
      </c>
      <c r="W561" s="33" t="s">
        <v>1634</v>
      </c>
    </row>
    <row r="562" s="8" customFormat="1" ht="36" spans="1:23">
      <c r="A562" s="32">
        <v>553</v>
      </c>
      <c r="B562" s="39" t="s">
        <v>1702</v>
      </c>
      <c r="C562" s="39" t="s">
        <v>30</v>
      </c>
      <c r="D562" s="33" t="s">
        <v>34</v>
      </c>
      <c r="E562" s="33" t="s">
        <v>1487</v>
      </c>
      <c r="F562" s="64">
        <v>44256</v>
      </c>
      <c r="G562" s="64">
        <v>44531</v>
      </c>
      <c r="H562" s="57" t="s">
        <v>1631</v>
      </c>
      <c r="I562" s="33" t="s">
        <v>1703</v>
      </c>
      <c r="J562" s="114">
        <v>15.22</v>
      </c>
      <c r="K562" s="48">
        <v>15.22</v>
      </c>
      <c r="L562" s="115"/>
      <c r="M562" s="116"/>
      <c r="N562" s="48"/>
      <c r="O562" s="48"/>
      <c r="P562" s="48"/>
      <c r="Q562" s="48"/>
      <c r="R562" s="48"/>
      <c r="S562" s="48">
        <v>70</v>
      </c>
      <c r="T562" s="48">
        <v>230</v>
      </c>
      <c r="U562" s="33" t="s">
        <v>1666</v>
      </c>
      <c r="V562" s="39" t="s">
        <v>39</v>
      </c>
      <c r="W562" s="33" t="s">
        <v>1634</v>
      </c>
    </row>
    <row r="563" s="8" customFormat="1" ht="36" spans="1:23">
      <c r="A563" s="32">
        <v>554</v>
      </c>
      <c r="B563" s="39" t="s">
        <v>1704</v>
      </c>
      <c r="C563" s="39" t="s">
        <v>30</v>
      </c>
      <c r="D563" s="33" t="s">
        <v>34</v>
      </c>
      <c r="E563" s="33" t="s">
        <v>381</v>
      </c>
      <c r="F563" s="64">
        <v>44256</v>
      </c>
      <c r="G563" s="64">
        <v>44531</v>
      </c>
      <c r="H563" s="57" t="s">
        <v>1631</v>
      </c>
      <c r="I563" s="33" t="s">
        <v>1705</v>
      </c>
      <c r="J563" s="114">
        <v>15.68</v>
      </c>
      <c r="K563" s="48">
        <v>15.68</v>
      </c>
      <c r="L563" s="115"/>
      <c r="M563" s="116"/>
      <c r="N563" s="48"/>
      <c r="O563" s="48"/>
      <c r="P563" s="48"/>
      <c r="Q563" s="48"/>
      <c r="R563" s="58">
        <v>1</v>
      </c>
      <c r="S563" s="48">
        <v>55</v>
      </c>
      <c r="T563" s="48">
        <v>163</v>
      </c>
      <c r="U563" s="33" t="s">
        <v>1706</v>
      </c>
      <c r="V563" s="39" t="s">
        <v>39</v>
      </c>
      <c r="W563" s="33" t="s">
        <v>1634</v>
      </c>
    </row>
    <row r="564" s="8" customFormat="1" ht="48" spans="1:23">
      <c r="A564" s="32">
        <v>555</v>
      </c>
      <c r="B564" s="39" t="s">
        <v>1707</v>
      </c>
      <c r="C564" s="39" t="s">
        <v>30</v>
      </c>
      <c r="D564" s="33" t="s">
        <v>34</v>
      </c>
      <c r="E564" s="33" t="s">
        <v>931</v>
      </c>
      <c r="F564" s="64">
        <v>44256</v>
      </c>
      <c r="G564" s="64">
        <v>44531</v>
      </c>
      <c r="H564" s="57" t="s">
        <v>1631</v>
      </c>
      <c r="I564" s="33" t="s">
        <v>1708</v>
      </c>
      <c r="J564" s="114">
        <v>15.32</v>
      </c>
      <c r="K564" s="48">
        <v>15.32</v>
      </c>
      <c r="L564" s="115"/>
      <c r="M564" s="116"/>
      <c r="N564" s="48"/>
      <c r="O564" s="48"/>
      <c r="P564" s="48"/>
      <c r="Q564" s="48"/>
      <c r="R564" s="48"/>
      <c r="S564" s="48">
        <v>66</v>
      </c>
      <c r="T564" s="48">
        <v>194</v>
      </c>
      <c r="U564" s="33" t="s">
        <v>1709</v>
      </c>
      <c r="V564" s="39" t="s">
        <v>39</v>
      </c>
      <c r="W564" s="33" t="s">
        <v>1634</v>
      </c>
    </row>
    <row r="565" s="8" customFormat="1" ht="48" spans="1:23">
      <c r="A565" s="32">
        <v>556</v>
      </c>
      <c r="B565" s="39" t="s">
        <v>1710</v>
      </c>
      <c r="C565" s="39" t="s">
        <v>30</v>
      </c>
      <c r="D565" s="33" t="s">
        <v>34</v>
      </c>
      <c r="E565" s="33" t="s">
        <v>1392</v>
      </c>
      <c r="F565" s="64">
        <v>44256</v>
      </c>
      <c r="G565" s="64">
        <v>44531</v>
      </c>
      <c r="H565" s="57" t="s">
        <v>1631</v>
      </c>
      <c r="I565" s="33" t="s">
        <v>1711</v>
      </c>
      <c r="J565" s="114">
        <v>34.25</v>
      </c>
      <c r="K565" s="48">
        <v>34.25</v>
      </c>
      <c r="L565" s="115"/>
      <c r="M565" s="116"/>
      <c r="N565" s="48"/>
      <c r="O565" s="48"/>
      <c r="P565" s="48"/>
      <c r="Q565" s="48"/>
      <c r="R565" s="58">
        <v>1</v>
      </c>
      <c r="S565" s="48">
        <v>75</v>
      </c>
      <c r="T565" s="48">
        <v>249</v>
      </c>
      <c r="U565" s="33" t="s">
        <v>1712</v>
      </c>
      <c r="V565" s="39" t="s">
        <v>39</v>
      </c>
      <c r="W565" s="33" t="s">
        <v>1634</v>
      </c>
    </row>
    <row r="566" s="8" customFormat="1" ht="36" spans="1:23">
      <c r="A566" s="32">
        <v>557</v>
      </c>
      <c r="B566" s="39" t="s">
        <v>1713</v>
      </c>
      <c r="C566" s="39" t="s">
        <v>30</v>
      </c>
      <c r="D566" s="33" t="s">
        <v>34</v>
      </c>
      <c r="E566" s="33" t="s">
        <v>881</v>
      </c>
      <c r="F566" s="64">
        <v>44256</v>
      </c>
      <c r="G566" s="64">
        <v>44531</v>
      </c>
      <c r="H566" s="57" t="s">
        <v>1631</v>
      </c>
      <c r="I566" s="33" t="s">
        <v>1714</v>
      </c>
      <c r="J566" s="114">
        <v>10.98</v>
      </c>
      <c r="K566" s="48">
        <v>10.98</v>
      </c>
      <c r="L566" s="115"/>
      <c r="M566" s="116"/>
      <c r="N566" s="48"/>
      <c r="O566" s="48"/>
      <c r="P566" s="48"/>
      <c r="Q566" s="48"/>
      <c r="R566" s="48"/>
      <c r="S566" s="48">
        <v>25</v>
      </c>
      <c r="T566" s="48">
        <v>68</v>
      </c>
      <c r="U566" s="33" t="s">
        <v>1715</v>
      </c>
      <c r="V566" s="39" t="s">
        <v>39</v>
      </c>
      <c r="W566" s="33" t="s">
        <v>1634</v>
      </c>
    </row>
    <row r="567" s="8" customFormat="1" ht="36" spans="1:23">
      <c r="A567" s="32">
        <v>558</v>
      </c>
      <c r="B567" s="39" t="s">
        <v>1716</v>
      </c>
      <c r="C567" s="39" t="s">
        <v>30</v>
      </c>
      <c r="D567" s="33" t="s">
        <v>34</v>
      </c>
      <c r="E567" s="33" t="s">
        <v>1355</v>
      </c>
      <c r="F567" s="64">
        <v>44256</v>
      </c>
      <c r="G567" s="64">
        <v>44531</v>
      </c>
      <c r="H567" s="57" t="s">
        <v>1631</v>
      </c>
      <c r="I567" s="33" t="s">
        <v>1717</v>
      </c>
      <c r="J567" s="114">
        <v>6.06</v>
      </c>
      <c r="K567" s="48">
        <v>6.06</v>
      </c>
      <c r="L567" s="115"/>
      <c r="M567" s="116"/>
      <c r="N567" s="48"/>
      <c r="O567" s="48"/>
      <c r="P567" s="48"/>
      <c r="Q567" s="48"/>
      <c r="R567" s="48"/>
      <c r="S567" s="48">
        <v>32</v>
      </c>
      <c r="T567" s="48">
        <v>88</v>
      </c>
      <c r="U567" s="33" t="s">
        <v>1718</v>
      </c>
      <c r="V567" s="39" t="s">
        <v>39</v>
      </c>
      <c r="W567" s="33" t="s">
        <v>1634</v>
      </c>
    </row>
    <row r="568" s="8" customFormat="1" ht="36" spans="1:23">
      <c r="A568" s="32">
        <v>559</v>
      </c>
      <c r="B568" s="39" t="s">
        <v>1719</v>
      </c>
      <c r="C568" s="39" t="s">
        <v>30</v>
      </c>
      <c r="D568" s="33" t="s">
        <v>34</v>
      </c>
      <c r="E568" s="33" t="s">
        <v>842</v>
      </c>
      <c r="F568" s="64">
        <v>44256</v>
      </c>
      <c r="G568" s="64">
        <v>44531</v>
      </c>
      <c r="H568" s="57" t="s">
        <v>1631</v>
      </c>
      <c r="I568" s="33" t="s">
        <v>1720</v>
      </c>
      <c r="J568" s="114">
        <v>15.09</v>
      </c>
      <c r="K568" s="48">
        <v>15.09</v>
      </c>
      <c r="L568" s="115"/>
      <c r="M568" s="116"/>
      <c r="N568" s="48"/>
      <c r="O568" s="48"/>
      <c r="P568" s="48"/>
      <c r="Q568" s="48"/>
      <c r="R568" s="58">
        <v>1</v>
      </c>
      <c r="S568" s="48">
        <v>55</v>
      </c>
      <c r="T568" s="48">
        <v>164</v>
      </c>
      <c r="U568" s="33" t="s">
        <v>1721</v>
      </c>
      <c r="V568" s="39" t="s">
        <v>39</v>
      </c>
      <c r="W568" s="33" t="s">
        <v>1634</v>
      </c>
    </row>
    <row r="569" s="8" customFormat="1" ht="48" spans="1:23">
      <c r="A569" s="32">
        <v>560</v>
      </c>
      <c r="B569" s="39" t="s">
        <v>1722</v>
      </c>
      <c r="C569" s="39" t="s">
        <v>30</v>
      </c>
      <c r="D569" s="33" t="s">
        <v>34</v>
      </c>
      <c r="E569" s="33" t="s">
        <v>1156</v>
      </c>
      <c r="F569" s="64">
        <v>44256</v>
      </c>
      <c r="G569" s="64">
        <v>44531</v>
      </c>
      <c r="H569" s="57" t="s">
        <v>1631</v>
      </c>
      <c r="I569" s="33" t="s">
        <v>1723</v>
      </c>
      <c r="J569" s="114">
        <v>20.88</v>
      </c>
      <c r="K569" s="48">
        <v>20.88</v>
      </c>
      <c r="L569" s="115"/>
      <c r="M569" s="116"/>
      <c r="N569" s="48"/>
      <c r="O569" s="48"/>
      <c r="P569" s="48"/>
      <c r="Q569" s="48"/>
      <c r="R569" s="48"/>
      <c r="S569" s="48">
        <v>40</v>
      </c>
      <c r="T569" s="48">
        <v>123</v>
      </c>
      <c r="U569" s="33" t="s">
        <v>1724</v>
      </c>
      <c r="V569" s="39" t="s">
        <v>39</v>
      </c>
      <c r="W569" s="33" t="s">
        <v>1634</v>
      </c>
    </row>
    <row r="570" s="8" customFormat="1" ht="36" spans="1:23">
      <c r="A570" s="32">
        <v>561</v>
      </c>
      <c r="B570" s="39" t="s">
        <v>1725</v>
      </c>
      <c r="C570" s="39" t="s">
        <v>30</v>
      </c>
      <c r="D570" s="33" t="s">
        <v>34</v>
      </c>
      <c r="E570" s="33" t="s">
        <v>1726</v>
      </c>
      <c r="F570" s="64">
        <v>44256</v>
      </c>
      <c r="G570" s="64">
        <v>44531</v>
      </c>
      <c r="H570" s="57" t="s">
        <v>1631</v>
      </c>
      <c r="I570" s="33" t="s">
        <v>1727</v>
      </c>
      <c r="J570" s="114">
        <v>11.82</v>
      </c>
      <c r="K570" s="48">
        <v>11.82</v>
      </c>
      <c r="L570" s="115"/>
      <c r="M570" s="116"/>
      <c r="N570" s="48"/>
      <c r="O570" s="48"/>
      <c r="P570" s="48"/>
      <c r="Q570" s="48"/>
      <c r="R570" s="48"/>
      <c r="S570" s="48">
        <v>28</v>
      </c>
      <c r="T570" s="48">
        <v>65</v>
      </c>
      <c r="U570" s="33" t="s">
        <v>1728</v>
      </c>
      <c r="V570" s="39" t="s">
        <v>39</v>
      </c>
      <c r="W570" s="33" t="s">
        <v>1634</v>
      </c>
    </row>
    <row r="571" s="8" customFormat="1" ht="36" spans="1:23">
      <c r="A571" s="32">
        <v>562</v>
      </c>
      <c r="B571" s="39" t="s">
        <v>1729</v>
      </c>
      <c r="C571" s="39" t="s">
        <v>30</v>
      </c>
      <c r="D571" s="33" t="s">
        <v>34</v>
      </c>
      <c r="E571" s="33" t="s">
        <v>1730</v>
      </c>
      <c r="F571" s="64">
        <v>44256</v>
      </c>
      <c r="G571" s="64">
        <v>44531</v>
      </c>
      <c r="H571" s="57" t="s">
        <v>1631</v>
      </c>
      <c r="I571" s="33" t="s">
        <v>1731</v>
      </c>
      <c r="J571" s="114">
        <v>18.88</v>
      </c>
      <c r="K571" s="48">
        <v>18.88</v>
      </c>
      <c r="L571" s="115"/>
      <c r="M571" s="116"/>
      <c r="N571" s="48"/>
      <c r="O571" s="48"/>
      <c r="P571" s="48"/>
      <c r="Q571" s="48"/>
      <c r="R571" s="48"/>
      <c r="S571" s="48">
        <v>70</v>
      </c>
      <c r="T571" s="48">
        <v>230</v>
      </c>
      <c r="U571" s="33" t="s">
        <v>1666</v>
      </c>
      <c r="V571" s="39" t="s">
        <v>39</v>
      </c>
      <c r="W571" s="33" t="s">
        <v>1634</v>
      </c>
    </row>
    <row r="572" s="8" customFormat="1" ht="36" spans="1:23">
      <c r="A572" s="32">
        <v>563</v>
      </c>
      <c r="B572" s="39" t="s">
        <v>1732</v>
      </c>
      <c r="C572" s="39" t="s">
        <v>30</v>
      </c>
      <c r="D572" s="33" t="s">
        <v>34</v>
      </c>
      <c r="E572" s="33" t="s">
        <v>1193</v>
      </c>
      <c r="F572" s="64">
        <v>44256</v>
      </c>
      <c r="G572" s="64">
        <v>44531</v>
      </c>
      <c r="H572" s="57" t="s">
        <v>1631</v>
      </c>
      <c r="I572" s="33" t="s">
        <v>1733</v>
      </c>
      <c r="J572" s="114">
        <v>11.25</v>
      </c>
      <c r="K572" s="48">
        <v>11.25</v>
      </c>
      <c r="L572" s="115"/>
      <c r="M572" s="116"/>
      <c r="N572" s="48"/>
      <c r="O572" s="48"/>
      <c r="P572" s="48"/>
      <c r="Q572" s="48"/>
      <c r="R572" s="48"/>
      <c r="S572" s="48">
        <v>18</v>
      </c>
      <c r="T572" s="48">
        <v>42</v>
      </c>
      <c r="U572" s="33" t="s">
        <v>1734</v>
      </c>
      <c r="V572" s="39" t="s">
        <v>39</v>
      </c>
      <c r="W572" s="33" t="s">
        <v>1634</v>
      </c>
    </row>
    <row r="573" s="8" customFormat="1" ht="36" spans="1:23">
      <c r="A573" s="32">
        <v>564</v>
      </c>
      <c r="B573" s="39" t="s">
        <v>1735</v>
      </c>
      <c r="C573" s="39" t="s">
        <v>30</v>
      </c>
      <c r="D573" s="33" t="s">
        <v>34</v>
      </c>
      <c r="E573" s="33" t="s">
        <v>544</v>
      </c>
      <c r="F573" s="64">
        <v>44256</v>
      </c>
      <c r="G573" s="64">
        <v>44531</v>
      </c>
      <c r="H573" s="57" t="s">
        <v>1631</v>
      </c>
      <c r="I573" s="33" t="s">
        <v>1736</v>
      </c>
      <c r="J573" s="114">
        <v>11.38</v>
      </c>
      <c r="K573" s="48">
        <v>11.38</v>
      </c>
      <c r="L573" s="115"/>
      <c r="M573" s="116"/>
      <c r="N573" s="48"/>
      <c r="O573" s="48"/>
      <c r="P573" s="48"/>
      <c r="Q573" s="48"/>
      <c r="R573" s="48"/>
      <c r="S573" s="48">
        <v>18</v>
      </c>
      <c r="T573" s="48">
        <v>68</v>
      </c>
      <c r="U573" s="33" t="s">
        <v>1737</v>
      </c>
      <c r="V573" s="39" t="s">
        <v>39</v>
      </c>
      <c r="W573" s="33" t="s">
        <v>1634</v>
      </c>
    </row>
    <row r="574" s="8" customFormat="1" ht="48" spans="1:23">
      <c r="A574" s="32">
        <v>565</v>
      </c>
      <c r="B574" s="39" t="s">
        <v>1738</v>
      </c>
      <c r="C574" s="39" t="s">
        <v>30</v>
      </c>
      <c r="D574" s="33" t="s">
        <v>34</v>
      </c>
      <c r="E574" s="33" t="s">
        <v>292</v>
      </c>
      <c r="F574" s="64">
        <v>44256</v>
      </c>
      <c r="G574" s="64">
        <v>44531</v>
      </c>
      <c r="H574" s="57" t="s">
        <v>1631</v>
      </c>
      <c r="I574" s="33" t="s">
        <v>1739</v>
      </c>
      <c r="J574" s="114">
        <v>81.94</v>
      </c>
      <c r="K574" s="48">
        <v>81.94</v>
      </c>
      <c r="L574" s="115"/>
      <c r="M574" s="116"/>
      <c r="N574" s="48"/>
      <c r="O574" s="48"/>
      <c r="P574" s="48"/>
      <c r="Q574" s="48"/>
      <c r="R574" s="48"/>
      <c r="S574" s="48">
        <v>60</v>
      </c>
      <c r="T574" s="48">
        <v>244</v>
      </c>
      <c r="U574" s="33" t="s">
        <v>1740</v>
      </c>
      <c r="V574" s="39" t="s">
        <v>39</v>
      </c>
      <c r="W574" s="33" t="s">
        <v>1634</v>
      </c>
    </row>
    <row r="575" s="8" customFormat="1" ht="36" spans="1:23">
      <c r="A575" s="32">
        <v>566</v>
      </c>
      <c r="B575" s="39" t="s">
        <v>1741</v>
      </c>
      <c r="C575" s="39" t="s">
        <v>30</v>
      </c>
      <c r="D575" s="33" t="s">
        <v>34</v>
      </c>
      <c r="E575" s="33" t="s">
        <v>1211</v>
      </c>
      <c r="F575" s="64">
        <v>44256</v>
      </c>
      <c r="G575" s="64">
        <v>44531</v>
      </c>
      <c r="H575" s="57" t="s">
        <v>1631</v>
      </c>
      <c r="I575" s="33" t="s">
        <v>1742</v>
      </c>
      <c r="J575" s="114">
        <v>31.51</v>
      </c>
      <c r="K575" s="48">
        <v>31.51</v>
      </c>
      <c r="L575" s="115"/>
      <c r="M575" s="116"/>
      <c r="N575" s="48"/>
      <c r="O575" s="48"/>
      <c r="P575" s="48"/>
      <c r="Q575" s="48"/>
      <c r="R575" s="48"/>
      <c r="S575" s="48">
        <v>20</v>
      </c>
      <c r="T575" s="48">
        <v>69</v>
      </c>
      <c r="U575" s="33" t="s">
        <v>1743</v>
      </c>
      <c r="V575" s="39" t="s">
        <v>39</v>
      </c>
      <c r="W575" s="33" t="s">
        <v>1634</v>
      </c>
    </row>
    <row r="576" s="8" customFormat="1" ht="48" spans="1:23">
      <c r="A576" s="32">
        <v>567</v>
      </c>
      <c r="B576" s="39" t="s">
        <v>1744</v>
      </c>
      <c r="C576" s="39" t="s">
        <v>30</v>
      </c>
      <c r="D576" s="33" t="s">
        <v>34</v>
      </c>
      <c r="E576" s="33" t="s">
        <v>1216</v>
      </c>
      <c r="F576" s="64">
        <v>44256</v>
      </c>
      <c r="G576" s="64">
        <v>44531</v>
      </c>
      <c r="H576" s="57" t="s">
        <v>1631</v>
      </c>
      <c r="I576" s="33" t="s">
        <v>1745</v>
      </c>
      <c r="J576" s="114">
        <v>30</v>
      </c>
      <c r="K576" s="48">
        <v>30</v>
      </c>
      <c r="L576" s="115"/>
      <c r="M576" s="116"/>
      <c r="N576" s="48"/>
      <c r="O576" s="48"/>
      <c r="P576" s="48"/>
      <c r="Q576" s="48"/>
      <c r="R576" s="48"/>
      <c r="S576" s="48">
        <v>20</v>
      </c>
      <c r="T576" s="48">
        <v>70</v>
      </c>
      <c r="U576" s="33" t="s">
        <v>1746</v>
      </c>
      <c r="V576" s="39" t="s">
        <v>39</v>
      </c>
      <c r="W576" s="33" t="s">
        <v>1634</v>
      </c>
    </row>
    <row r="577" s="8" customFormat="1" ht="36" spans="1:23">
      <c r="A577" s="32">
        <v>568</v>
      </c>
      <c r="B577" s="39" t="s">
        <v>1747</v>
      </c>
      <c r="C577" s="39" t="s">
        <v>30</v>
      </c>
      <c r="D577" s="33" t="s">
        <v>34</v>
      </c>
      <c r="E577" s="33" t="s">
        <v>1302</v>
      </c>
      <c r="F577" s="64">
        <v>44256</v>
      </c>
      <c r="G577" s="64">
        <v>44531</v>
      </c>
      <c r="H577" s="57" t="s">
        <v>1631</v>
      </c>
      <c r="I577" s="33" t="s">
        <v>1748</v>
      </c>
      <c r="J577" s="114">
        <v>29.73</v>
      </c>
      <c r="K577" s="48">
        <v>29.73</v>
      </c>
      <c r="L577" s="115"/>
      <c r="M577" s="116"/>
      <c r="N577" s="48"/>
      <c r="O577" s="48"/>
      <c r="P577" s="48"/>
      <c r="Q577" s="48"/>
      <c r="R577" s="48"/>
      <c r="S577" s="48">
        <v>80</v>
      </c>
      <c r="T577" s="48">
        <v>305</v>
      </c>
      <c r="U577" s="33" t="s">
        <v>1749</v>
      </c>
      <c r="V577" s="39" t="s">
        <v>39</v>
      </c>
      <c r="W577" s="33" t="s">
        <v>1634</v>
      </c>
    </row>
    <row r="578" s="8" customFormat="1" ht="60" spans="1:23">
      <c r="A578" s="32">
        <v>569</v>
      </c>
      <c r="B578" s="39" t="s">
        <v>1750</v>
      </c>
      <c r="C578" s="39" t="s">
        <v>30</v>
      </c>
      <c r="D578" s="33" t="s">
        <v>34</v>
      </c>
      <c r="E578" s="33" t="s">
        <v>1305</v>
      </c>
      <c r="F578" s="64">
        <v>44256</v>
      </c>
      <c r="G578" s="64">
        <v>44531</v>
      </c>
      <c r="H578" s="57" t="s">
        <v>1631</v>
      </c>
      <c r="I578" s="33" t="s">
        <v>1751</v>
      </c>
      <c r="J578" s="114">
        <v>25.77</v>
      </c>
      <c r="K578" s="48">
        <v>25.77</v>
      </c>
      <c r="L578" s="115"/>
      <c r="M578" s="116"/>
      <c r="N578" s="48"/>
      <c r="O578" s="48"/>
      <c r="P578" s="48"/>
      <c r="Q578" s="48"/>
      <c r="R578" s="48"/>
      <c r="S578" s="48">
        <v>80</v>
      </c>
      <c r="T578" s="48">
        <v>306</v>
      </c>
      <c r="U578" s="33" t="s">
        <v>1752</v>
      </c>
      <c r="V578" s="39" t="s">
        <v>39</v>
      </c>
      <c r="W578" s="33" t="s">
        <v>1634</v>
      </c>
    </row>
    <row r="579" s="8" customFormat="1" ht="60" spans="1:23">
      <c r="A579" s="32">
        <v>570</v>
      </c>
      <c r="B579" s="39" t="s">
        <v>1753</v>
      </c>
      <c r="C579" s="39" t="s">
        <v>30</v>
      </c>
      <c r="D579" s="33" t="s">
        <v>34</v>
      </c>
      <c r="E579" s="33" t="s">
        <v>468</v>
      </c>
      <c r="F579" s="64">
        <v>44256</v>
      </c>
      <c r="G579" s="64">
        <v>44531</v>
      </c>
      <c r="H579" s="57" t="s">
        <v>1631</v>
      </c>
      <c r="I579" s="33" t="s">
        <v>1754</v>
      </c>
      <c r="J579" s="114">
        <v>65.07</v>
      </c>
      <c r="K579" s="48">
        <v>65.07</v>
      </c>
      <c r="L579" s="115"/>
      <c r="M579" s="116"/>
      <c r="N579" s="48"/>
      <c r="O579" s="48"/>
      <c r="P579" s="48"/>
      <c r="Q579" s="48"/>
      <c r="R579" s="48"/>
      <c r="S579" s="48">
        <v>80</v>
      </c>
      <c r="T579" s="48">
        <v>307</v>
      </c>
      <c r="U579" s="33" t="s">
        <v>1755</v>
      </c>
      <c r="V579" s="39" t="s">
        <v>39</v>
      </c>
      <c r="W579" s="33" t="s">
        <v>1634</v>
      </c>
    </row>
    <row r="580" s="8" customFormat="1" ht="60" spans="1:23">
      <c r="A580" s="32">
        <v>571</v>
      </c>
      <c r="B580" s="39" t="s">
        <v>1756</v>
      </c>
      <c r="C580" s="39" t="s">
        <v>30</v>
      </c>
      <c r="D580" s="33" t="s">
        <v>34</v>
      </c>
      <c r="E580" s="33" t="s">
        <v>1757</v>
      </c>
      <c r="F580" s="64">
        <v>44256</v>
      </c>
      <c r="G580" s="64">
        <v>44531</v>
      </c>
      <c r="H580" s="57" t="s">
        <v>1631</v>
      </c>
      <c r="I580" s="33" t="s">
        <v>1758</v>
      </c>
      <c r="J580" s="114">
        <v>47.66</v>
      </c>
      <c r="K580" s="48">
        <v>47.66</v>
      </c>
      <c r="L580" s="115"/>
      <c r="M580" s="116"/>
      <c r="N580" s="48"/>
      <c r="O580" s="48"/>
      <c r="P580" s="48"/>
      <c r="Q580" s="48"/>
      <c r="R580" s="48"/>
      <c r="S580" s="48">
        <v>96</v>
      </c>
      <c r="T580" s="48">
        <v>96</v>
      </c>
      <c r="U580" s="33" t="s">
        <v>1759</v>
      </c>
      <c r="V580" s="39" t="s">
        <v>39</v>
      </c>
      <c r="W580" s="33" t="s">
        <v>1634</v>
      </c>
    </row>
    <row r="581" s="8" customFormat="1" ht="36" spans="1:23">
      <c r="A581" s="32">
        <v>572</v>
      </c>
      <c r="B581" s="39" t="s">
        <v>1760</v>
      </c>
      <c r="C581" s="39" t="s">
        <v>30</v>
      </c>
      <c r="D581" s="33" t="s">
        <v>34</v>
      </c>
      <c r="E581" s="33" t="s">
        <v>636</v>
      </c>
      <c r="F581" s="64">
        <v>44256</v>
      </c>
      <c r="G581" s="64">
        <v>44531</v>
      </c>
      <c r="H581" s="57" t="s">
        <v>1631</v>
      </c>
      <c r="I581" s="33" t="s">
        <v>1761</v>
      </c>
      <c r="J581" s="114">
        <v>11.34</v>
      </c>
      <c r="K581" s="48">
        <v>11.34</v>
      </c>
      <c r="L581" s="115"/>
      <c r="M581" s="116"/>
      <c r="N581" s="48"/>
      <c r="O581" s="48"/>
      <c r="P581" s="48"/>
      <c r="Q581" s="48"/>
      <c r="R581" s="48"/>
      <c r="S581" s="48">
        <v>97</v>
      </c>
      <c r="T581" s="48">
        <v>97</v>
      </c>
      <c r="U581" s="33" t="s">
        <v>1762</v>
      </c>
      <c r="V581" s="39" t="s">
        <v>39</v>
      </c>
      <c r="W581" s="33" t="s">
        <v>1634</v>
      </c>
    </row>
    <row r="582" s="8" customFormat="1" ht="36" spans="1:23">
      <c r="A582" s="32">
        <v>573</v>
      </c>
      <c r="B582" s="39" t="s">
        <v>1763</v>
      </c>
      <c r="C582" s="39" t="s">
        <v>30</v>
      </c>
      <c r="D582" s="33" t="s">
        <v>34</v>
      </c>
      <c r="E582" s="33" t="s">
        <v>1169</v>
      </c>
      <c r="F582" s="64">
        <v>44256</v>
      </c>
      <c r="G582" s="64">
        <v>44531</v>
      </c>
      <c r="H582" s="57" t="s">
        <v>1631</v>
      </c>
      <c r="I582" s="33" t="s">
        <v>1764</v>
      </c>
      <c r="J582" s="114">
        <v>22.75</v>
      </c>
      <c r="K582" s="48">
        <v>22.75</v>
      </c>
      <c r="L582" s="115"/>
      <c r="M582" s="116"/>
      <c r="N582" s="48"/>
      <c r="O582" s="48"/>
      <c r="P582" s="48"/>
      <c r="Q582" s="48"/>
      <c r="R582" s="48"/>
      <c r="S582" s="48">
        <v>297</v>
      </c>
      <c r="T582" s="48">
        <v>297</v>
      </c>
      <c r="U582" s="33" t="s">
        <v>1765</v>
      </c>
      <c r="V582" s="39" t="s">
        <v>39</v>
      </c>
      <c r="W582" s="33" t="s">
        <v>1634</v>
      </c>
    </row>
    <row r="583" s="8" customFormat="1" ht="72" spans="1:23">
      <c r="A583" s="32">
        <v>574</v>
      </c>
      <c r="B583" s="39" t="s">
        <v>1766</v>
      </c>
      <c r="C583" s="39" t="s">
        <v>30</v>
      </c>
      <c r="D583" s="33" t="s">
        <v>34</v>
      </c>
      <c r="E583" s="33" t="s">
        <v>531</v>
      </c>
      <c r="F583" s="64">
        <v>44256</v>
      </c>
      <c r="G583" s="64">
        <v>44531</v>
      </c>
      <c r="H583" s="57" t="s">
        <v>1631</v>
      </c>
      <c r="I583" s="33" t="s">
        <v>1767</v>
      </c>
      <c r="J583" s="114">
        <v>82.28</v>
      </c>
      <c r="K583" s="48">
        <v>82.28</v>
      </c>
      <c r="L583" s="115"/>
      <c r="M583" s="116"/>
      <c r="N583" s="48"/>
      <c r="O583" s="48"/>
      <c r="P583" s="48"/>
      <c r="Q583" s="48"/>
      <c r="R583" s="48"/>
      <c r="S583" s="48">
        <v>95</v>
      </c>
      <c r="T583" s="48">
        <v>353</v>
      </c>
      <c r="U583" s="33" t="s">
        <v>1768</v>
      </c>
      <c r="V583" s="39" t="s">
        <v>39</v>
      </c>
      <c r="W583" s="33" t="s">
        <v>1634</v>
      </c>
    </row>
    <row r="584" s="8" customFormat="1" ht="24" spans="1:23">
      <c r="A584" s="32">
        <v>575</v>
      </c>
      <c r="B584" s="33" t="s">
        <v>1769</v>
      </c>
      <c r="C584" s="39" t="s">
        <v>30</v>
      </c>
      <c r="D584" s="33" t="s">
        <v>1770</v>
      </c>
      <c r="E584" s="33" t="s">
        <v>1163</v>
      </c>
      <c r="F584" s="64">
        <v>44256</v>
      </c>
      <c r="G584" s="64">
        <v>44531</v>
      </c>
      <c r="H584" s="33" t="s">
        <v>1631</v>
      </c>
      <c r="I584" s="33" t="s">
        <v>1771</v>
      </c>
      <c r="J584" s="114">
        <v>200</v>
      </c>
      <c r="K584" s="48">
        <v>200</v>
      </c>
      <c r="L584" s="115"/>
      <c r="M584" s="116"/>
      <c r="N584" s="48"/>
      <c r="O584" s="48"/>
      <c r="P584" s="48"/>
      <c r="Q584" s="48"/>
      <c r="R584" s="48"/>
      <c r="S584" s="48">
        <v>465</v>
      </c>
      <c r="T584" s="48">
        <v>1982</v>
      </c>
      <c r="U584" s="33" t="s">
        <v>1772</v>
      </c>
      <c r="V584" s="39" t="s">
        <v>39</v>
      </c>
      <c r="W584" s="33"/>
    </row>
    <row r="585" s="8" customFormat="1" ht="24" spans="1:23">
      <c r="A585" s="32">
        <v>576</v>
      </c>
      <c r="B585" s="33" t="s">
        <v>1773</v>
      </c>
      <c r="C585" s="39" t="s">
        <v>30</v>
      </c>
      <c r="D585" s="33" t="s">
        <v>34</v>
      </c>
      <c r="E585" s="33" t="s">
        <v>288</v>
      </c>
      <c r="F585" s="64">
        <v>44256</v>
      </c>
      <c r="G585" s="64">
        <v>44531</v>
      </c>
      <c r="H585" s="33" t="s">
        <v>1631</v>
      </c>
      <c r="I585" s="33" t="s">
        <v>1774</v>
      </c>
      <c r="J585" s="114">
        <v>100</v>
      </c>
      <c r="K585" s="48">
        <v>100</v>
      </c>
      <c r="L585" s="115"/>
      <c r="M585" s="116"/>
      <c r="N585" s="48"/>
      <c r="O585" s="48"/>
      <c r="P585" s="48"/>
      <c r="Q585" s="48"/>
      <c r="R585" s="48"/>
      <c r="S585" s="48">
        <v>60</v>
      </c>
      <c r="T585" s="48">
        <v>320</v>
      </c>
      <c r="U585" s="33" t="s">
        <v>1775</v>
      </c>
      <c r="V585" s="39" t="s">
        <v>39</v>
      </c>
      <c r="W585" s="33"/>
    </row>
    <row r="586" s="8" customFormat="1" ht="24" spans="1:23">
      <c r="A586" s="32">
        <v>577</v>
      </c>
      <c r="B586" s="33" t="s">
        <v>1776</v>
      </c>
      <c r="C586" s="39" t="s">
        <v>30</v>
      </c>
      <c r="D586" s="33" t="s">
        <v>34</v>
      </c>
      <c r="E586" s="33" t="s">
        <v>288</v>
      </c>
      <c r="F586" s="64">
        <v>44256</v>
      </c>
      <c r="G586" s="64">
        <v>44531</v>
      </c>
      <c r="H586" s="33" t="s">
        <v>1631</v>
      </c>
      <c r="I586" s="33" t="s">
        <v>1777</v>
      </c>
      <c r="J586" s="114">
        <v>750</v>
      </c>
      <c r="K586" s="48">
        <v>750</v>
      </c>
      <c r="L586" s="115"/>
      <c r="M586" s="116"/>
      <c r="N586" s="48"/>
      <c r="O586" s="48"/>
      <c r="P586" s="48"/>
      <c r="Q586" s="48"/>
      <c r="R586" s="48"/>
      <c r="S586" s="48">
        <v>75</v>
      </c>
      <c r="T586" s="48">
        <v>345</v>
      </c>
      <c r="U586" s="33" t="s">
        <v>1778</v>
      </c>
      <c r="V586" s="39" t="s">
        <v>39</v>
      </c>
      <c r="W586" s="33"/>
    </row>
    <row r="587" s="8" customFormat="1" ht="24" spans="1:23">
      <c r="A587" s="32">
        <v>578</v>
      </c>
      <c r="B587" s="33" t="s">
        <v>1779</v>
      </c>
      <c r="C587" s="39" t="s">
        <v>30</v>
      </c>
      <c r="D587" s="33" t="s">
        <v>34</v>
      </c>
      <c r="E587" s="33" t="s">
        <v>288</v>
      </c>
      <c r="F587" s="64">
        <v>44256</v>
      </c>
      <c r="G587" s="64">
        <v>44531</v>
      </c>
      <c r="H587" s="33" t="s">
        <v>1631</v>
      </c>
      <c r="I587" s="33" t="s">
        <v>1780</v>
      </c>
      <c r="J587" s="114">
        <v>880</v>
      </c>
      <c r="K587" s="48">
        <v>880</v>
      </c>
      <c r="L587" s="115"/>
      <c r="M587" s="116"/>
      <c r="N587" s="48"/>
      <c r="O587" s="48"/>
      <c r="P587" s="48"/>
      <c r="Q587" s="48"/>
      <c r="R587" s="48"/>
      <c r="S587" s="48">
        <v>80</v>
      </c>
      <c r="T587" s="48">
        <v>380</v>
      </c>
      <c r="U587" s="33" t="s">
        <v>1781</v>
      </c>
      <c r="V587" s="39" t="s">
        <v>39</v>
      </c>
      <c r="W587" s="33"/>
    </row>
    <row r="588" s="8" customFormat="1" ht="24" spans="1:23">
      <c r="A588" s="32">
        <v>579</v>
      </c>
      <c r="B588" s="33" t="s">
        <v>1782</v>
      </c>
      <c r="C588" s="39" t="s">
        <v>30</v>
      </c>
      <c r="D588" s="33" t="s">
        <v>34</v>
      </c>
      <c r="E588" s="33" t="s">
        <v>288</v>
      </c>
      <c r="F588" s="64">
        <v>44256</v>
      </c>
      <c r="G588" s="64">
        <v>44531</v>
      </c>
      <c r="H588" s="33" t="s">
        <v>1631</v>
      </c>
      <c r="I588" s="33" t="s">
        <v>1783</v>
      </c>
      <c r="J588" s="114">
        <v>870</v>
      </c>
      <c r="K588" s="48">
        <v>870</v>
      </c>
      <c r="L588" s="115"/>
      <c r="M588" s="116"/>
      <c r="N588" s="48"/>
      <c r="O588" s="48"/>
      <c r="P588" s="48"/>
      <c r="Q588" s="48"/>
      <c r="R588" s="48"/>
      <c r="S588" s="48">
        <v>40</v>
      </c>
      <c r="T588" s="48">
        <v>210</v>
      </c>
      <c r="U588" s="33" t="s">
        <v>1784</v>
      </c>
      <c r="V588" s="39" t="s">
        <v>39</v>
      </c>
      <c r="W588" s="33"/>
    </row>
    <row r="589" s="8" customFormat="1" ht="24" spans="1:23">
      <c r="A589" s="32">
        <v>580</v>
      </c>
      <c r="B589" s="33" t="s">
        <v>1785</v>
      </c>
      <c r="C589" s="39" t="s">
        <v>30</v>
      </c>
      <c r="D589" s="33" t="s">
        <v>1786</v>
      </c>
      <c r="E589" s="33" t="s">
        <v>668</v>
      </c>
      <c r="F589" s="64">
        <v>44256</v>
      </c>
      <c r="G589" s="64">
        <v>44531</v>
      </c>
      <c r="H589" s="33" t="s">
        <v>1631</v>
      </c>
      <c r="I589" s="33" t="s">
        <v>1787</v>
      </c>
      <c r="J589" s="114">
        <v>850</v>
      </c>
      <c r="K589" s="48">
        <v>850</v>
      </c>
      <c r="L589" s="115"/>
      <c r="M589" s="116"/>
      <c r="N589" s="48"/>
      <c r="O589" s="48"/>
      <c r="P589" s="48"/>
      <c r="Q589" s="48"/>
      <c r="R589" s="58">
        <v>1</v>
      </c>
      <c r="S589" s="48">
        <v>265</v>
      </c>
      <c r="T589" s="48">
        <v>1048</v>
      </c>
      <c r="U589" s="33" t="s">
        <v>1788</v>
      </c>
      <c r="V589" s="39" t="s">
        <v>39</v>
      </c>
      <c r="W589" s="33"/>
    </row>
    <row r="590" s="8" customFormat="1" ht="24" spans="1:23">
      <c r="A590" s="32">
        <v>581</v>
      </c>
      <c r="B590" s="33" t="s">
        <v>1789</v>
      </c>
      <c r="C590" s="39" t="s">
        <v>30</v>
      </c>
      <c r="D590" s="33" t="s">
        <v>34</v>
      </c>
      <c r="E590" s="33" t="s">
        <v>500</v>
      </c>
      <c r="F590" s="64">
        <v>44256</v>
      </c>
      <c r="G590" s="64">
        <v>44531</v>
      </c>
      <c r="H590" s="33" t="s">
        <v>1631</v>
      </c>
      <c r="I590" s="33" t="s">
        <v>1790</v>
      </c>
      <c r="J590" s="114">
        <v>880</v>
      </c>
      <c r="K590" s="48">
        <v>880</v>
      </c>
      <c r="L590" s="115"/>
      <c r="M590" s="116"/>
      <c r="N590" s="48"/>
      <c r="O590" s="48"/>
      <c r="P590" s="48"/>
      <c r="Q590" s="48"/>
      <c r="R590" s="48"/>
      <c r="S590" s="48">
        <v>102</v>
      </c>
      <c r="T590" s="48">
        <v>480</v>
      </c>
      <c r="U590" s="33" t="s">
        <v>1791</v>
      </c>
      <c r="V590" s="39" t="s">
        <v>39</v>
      </c>
      <c r="W590" s="33"/>
    </row>
    <row r="591" s="8" customFormat="1" ht="36" spans="1:23">
      <c r="A591" s="32">
        <v>582</v>
      </c>
      <c r="B591" s="33" t="s">
        <v>1792</v>
      </c>
      <c r="C591" s="39" t="s">
        <v>30</v>
      </c>
      <c r="D591" s="33" t="s">
        <v>34</v>
      </c>
      <c r="E591" s="33" t="s">
        <v>500</v>
      </c>
      <c r="F591" s="64">
        <v>44256</v>
      </c>
      <c r="G591" s="64">
        <v>44531</v>
      </c>
      <c r="H591" s="33" t="s">
        <v>1631</v>
      </c>
      <c r="I591" s="33" t="s">
        <v>1793</v>
      </c>
      <c r="J591" s="114">
        <v>800</v>
      </c>
      <c r="K591" s="48">
        <v>800</v>
      </c>
      <c r="L591" s="115"/>
      <c r="M591" s="116"/>
      <c r="N591" s="48"/>
      <c r="O591" s="48"/>
      <c r="P591" s="48"/>
      <c r="Q591" s="48"/>
      <c r="R591" s="48"/>
      <c r="S591" s="48">
        <v>59</v>
      </c>
      <c r="T591" s="48">
        <v>302</v>
      </c>
      <c r="U591" s="33" t="s">
        <v>1794</v>
      </c>
      <c r="V591" s="39" t="s">
        <v>39</v>
      </c>
      <c r="W591" s="33"/>
    </row>
    <row r="592" s="8" customFormat="1" ht="24" spans="1:23">
      <c r="A592" s="32">
        <v>583</v>
      </c>
      <c r="B592" s="33" t="s">
        <v>1795</v>
      </c>
      <c r="C592" s="39" t="s">
        <v>30</v>
      </c>
      <c r="D592" s="33" t="s">
        <v>34</v>
      </c>
      <c r="E592" s="33" t="s">
        <v>500</v>
      </c>
      <c r="F592" s="64">
        <v>44256</v>
      </c>
      <c r="G592" s="64">
        <v>44531</v>
      </c>
      <c r="H592" s="33" t="s">
        <v>1631</v>
      </c>
      <c r="I592" s="33" t="s">
        <v>1796</v>
      </c>
      <c r="J592" s="114">
        <v>900</v>
      </c>
      <c r="K592" s="48">
        <v>900</v>
      </c>
      <c r="L592" s="115"/>
      <c r="M592" s="116"/>
      <c r="N592" s="48"/>
      <c r="O592" s="48"/>
      <c r="P592" s="48"/>
      <c r="Q592" s="48"/>
      <c r="R592" s="48"/>
      <c r="S592" s="48">
        <v>40</v>
      </c>
      <c r="T592" s="48">
        <v>201</v>
      </c>
      <c r="U592" s="33" t="s">
        <v>1797</v>
      </c>
      <c r="V592" s="39" t="s">
        <v>39</v>
      </c>
      <c r="W592" s="33"/>
    </row>
    <row r="593" s="8" customFormat="1" ht="36" spans="1:23">
      <c r="A593" s="32">
        <v>584</v>
      </c>
      <c r="B593" s="33" t="s">
        <v>1798</v>
      </c>
      <c r="C593" s="39" t="s">
        <v>30</v>
      </c>
      <c r="D593" s="33" t="s">
        <v>1786</v>
      </c>
      <c r="E593" s="33" t="s">
        <v>1799</v>
      </c>
      <c r="F593" s="64">
        <v>44256</v>
      </c>
      <c r="G593" s="64">
        <v>44531</v>
      </c>
      <c r="H593" s="33" t="s">
        <v>1631</v>
      </c>
      <c r="I593" s="33" t="s">
        <v>1800</v>
      </c>
      <c r="J593" s="114">
        <v>900</v>
      </c>
      <c r="K593" s="48">
        <v>900</v>
      </c>
      <c r="L593" s="115"/>
      <c r="M593" s="116"/>
      <c r="N593" s="48"/>
      <c r="O593" s="48"/>
      <c r="P593" s="48"/>
      <c r="Q593" s="48"/>
      <c r="R593" s="48"/>
      <c r="S593" s="48">
        <v>960</v>
      </c>
      <c r="T593" s="48">
        <v>3100</v>
      </c>
      <c r="U593" s="33" t="s">
        <v>1801</v>
      </c>
      <c r="V593" s="39" t="s">
        <v>39</v>
      </c>
      <c r="W593" s="33"/>
    </row>
    <row r="594" s="8" customFormat="1" ht="24" spans="1:23">
      <c r="A594" s="32">
        <v>585</v>
      </c>
      <c r="B594" s="33" t="s">
        <v>1802</v>
      </c>
      <c r="C594" s="39" t="s">
        <v>30</v>
      </c>
      <c r="D594" s="33" t="s">
        <v>1786</v>
      </c>
      <c r="E594" s="33" t="s">
        <v>1799</v>
      </c>
      <c r="F594" s="64">
        <v>44256</v>
      </c>
      <c r="G594" s="64">
        <v>44531</v>
      </c>
      <c r="H594" s="33" t="s">
        <v>1631</v>
      </c>
      <c r="I594" s="33" t="s">
        <v>1803</v>
      </c>
      <c r="J594" s="114">
        <v>980</v>
      </c>
      <c r="K594" s="48">
        <v>980</v>
      </c>
      <c r="L594" s="115"/>
      <c r="M594" s="116"/>
      <c r="N594" s="48"/>
      <c r="O594" s="48"/>
      <c r="P594" s="48"/>
      <c r="Q594" s="48"/>
      <c r="R594" s="48"/>
      <c r="S594" s="48">
        <v>790</v>
      </c>
      <c r="T594" s="48">
        <v>3076</v>
      </c>
      <c r="U594" s="33" t="s">
        <v>1804</v>
      </c>
      <c r="V594" s="39" t="s">
        <v>39</v>
      </c>
      <c r="W594" s="33"/>
    </row>
    <row r="595" s="8" customFormat="1" ht="36" spans="1:23">
      <c r="A595" s="32">
        <v>586</v>
      </c>
      <c r="B595" s="33" t="s">
        <v>1805</v>
      </c>
      <c r="C595" s="39" t="s">
        <v>30</v>
      </c>
      <c r="D595" s="33" t="s">
        <v>34</v>
      </c>
      <c r="E595" s="33" t="s">
        <v>938</v>
      </c>
      <c r="F595" s="64">
        <v>44256</v>
      </c>
      <c r="G595" s="64">
        <v>44531</v>
      </c>
      <c r="H595" s="33" t="s">
        <v>1631</v>
      </c>
      <c r="I595" s="33" t="s">
        <v>1806</v>
      </c>
      <c r="J595" s="114">
        <v>900</v>
      </c>
      <c r="K595" s="48">
        <v>900</v>
      </c>
      <c r="L595" s="115"/>
      <c r="M595" s="116"/>
      <c r="N595" s="48"/>
      <c r="O595" s="48"/>
      <c r="P595" s="48"/>
      <c r="Q595" s="48"/>
      <c r="R595" s="58">
        <v>1</v>
      </c>
      <c r="S595" s="48">
        <v>120</v>
      </c>
      <c r="T595" s="48">
        <v>480</v>
      </c>
      <c r="U595" s="33" t="s">
        <v>1807</v>
      </c>
      <c r="V595" s="39" t="s">
        <v>39</v>
      </c>
      <c r="W595" s="33"/>
    </row>
    <row r="596" s="8" customFormat="1" ht="24" spans="1:23">
      <c r="A596" s="32">
        <v>587</v>
      </c>
      <c r="B596" s="33" t="s">
        <v>1808</v>
      </c>
      <c r="C596" s="39" t="s">
        <v>30</v>
      </c>
      <c r="D596" s="33" t="s">
        <v>34</v>
      </c>
      <c r="E596" s="33" t="s">
        <v>938</v>
      </c>
      <c r="F596" s="64">
        <v>44256</v>
      </c>
      <c r="G596" s="64">
        <v>44531</v>
      </c>
      <c r="H596" s="33" t="s">
        <v>1631</v>
      </c>
      <c r="I596" s="33" t="s">
        <v>1809</v>
      </c>
      <c r="J596" s="114">
        <v>404.95</v>
      </c>
      <c r="K596" s="48">
        <v>404.95</v>
      </c>
      <c r="L596" s="115"/>
      <c r="M596" s="116"/>
      <c r="N596" s="48"/>
      <c r="O596" s="48"/>
      <c r="P596" s="48"/>
      <c r="Q596" s="48"/>
      <c r="R596" s="58">
        <v>1</v>
      </c>
      <c r="S596" s="48">
        <v>750</v>
      </c>
      <c r="T596" s="48">
        <v>2610</v>
      </c>
      <c r="U596" s="33" t="s">
        <v>1810</v>
      </c>
      <c r="V596" s="39" t="s">
        <v>39</v>
      </c>
      <c r="W596" s="33"/>
    </row>
    <row r="597" s="8" customFormat="1" ht="24" spans="1:23">
      <c r="A597" s="32">
        <v>588</v>
      </c>
      <c r="B597" s="39" t="s">
        <v>1811</v>
      </c>
      <c r="C597" s="39" t="s">
        <v>30</v>
      </c>
      <c r="D597" s="33" t="s">
        <v>34</v>
      </c>
      <c r="E597" s="33" t="s">
        <v>1077</v>
      </c>
      <c r="F597" s="64">
        <v>44256</v>
      </c>
      <c r="G597" s="64">
        <v>44531</v>
      </c>
      <c r="H597" s="39" t="s">
        <v>1631</v>
      </c>
      <c r="I597" s="33" t="s">
        <v>1812</v>
      </c>
      <c r="J597" s="114">
        <v>503</v>
      </c>
      <c r="K597" s="48">
        <v>503</v>
      </c>
      <c r="L597" s="115"/>
      <c r="M597" s="116"/>
      <c r="N597" s="48"/>
      <c r="O597" s="48"/>
      <c r="P597" s="48"/>
      <c r="Q597" s="48"/>
      <c r="R597" s="48"/>
      <c r="S597" s="48">
        <v>150</v>
      </c>
      <c r="T597" s="48">
        <v>550</v>
      </c>
      <c r="U597" s="39" t="s">
        <v>1813</v>
      </c>
      <c r="V597" s="39" t="s">
        <v>39</v>
      </c>
      <c r="W597" s="33"/>
    </row>
    <row r="598" s="8" customFormat="1" ht="24" spans="1:23">
      <c r="A598" s="32">
        <v>589</v>
      </c>
      <c r="B598" s="39" t="s">
        <v>1814</v>
      </c>
      <c r="C598" s="39" t="s">
        <v>30</v>
      </c>
      <c r="D598" s="39" t="s">
        <v>34</v>
      </c>
      <c r="E598" s="33" t="s">
        <v>590</v>
      </c>
      <c r="F598" s="64">
        <v>44256</v>
      </c>
      <c r="G598" s="64">
        <v>44531</v>
      </c>
      <c r="H598" s="39" t="s">
        <v>1631</v>
      </c>
      <c r="I598" s="33" t="s">
        <v>1815</v>
      </c>
      <c r="J598" s="114">
        <v>180</v>
      </c>
      <c r="K598" s="48">
        <v>180</v>
      </c>
      <c r="L598" s="115"/>
      <c r="M598" s="116"/>
      <c r="N598" s="48"/>
      <c r="O598" s="48"/>
      <c r="P598" s="48"/>
      <c r="Q598" s="48"/>
      <c r="R598" s="48"/>
      <c r="S598" s="48">
        <v>68</v>
      </c>
      <c r="T598" s="48">
        <v>265</v>
      </c>
      <c r="U598" s="39" t="s">
        <v>1816</v>
      </c>
      <c r="V598" s="39" t="s">
        <v>39</v>
      </c>
      <c r="W598" s="33"/>
    </row>
    <row r="599" s="8" customFormat="1" ht="24" spans="1:23">
      <c r="A599" s="32">
        <v>590</v>
      </c>
      <c r="B599" s="39" t="s">
        <v>1817</v>
      </c>
      <c r="C599" s="39" t="s">
        <v>30</v>
      </c>
      <c r="D599" s="39" t="s">
        <v>34</v>
      </c>
      <c r="E599" s="33" t="s">
        <v>590</v>
      </c>
      <c r="F599" s="64">
        <v>44256</v>
      </c>
      <c r="G599" s="64">
        <v>44531</v>
      </c>
      <c r="H599" s="39" t="s">
        <v>1631</v>
      </c>
      <c r="I599" s="33" t="s">
        <v>1818</v>
      </c>
      <c r="J599" s="114">
        <v>200</v>
      </c>
      <c r="K599" s="48">
        <v>200</v>
      </c>
      <c r="L599" s="115"/>
      <c r="M599" s="116"/>
      <c r="N599" s="48"/>
      <c r="O599" s="48"/>
      <c r="P599" s="48"/>
      <c r="Q599" s="48"/>
      <c r="R599" s="48"/>
      <c r="S599" s="48">
        <v>85</v>
      </c>
      <c r="T599" s="48">
        <v>350</v>
      </c>
      <c r="U599" s="39" t="s">
        <v>1819</v>
      </c>
      <c r="V599" s="39" t="s">
        <v>39</v>
      </c>
      <c r="W599" s="33"/>
    </row>
    <row r="600" s="8" customFormat="1" ht="24" spans="1:23">
      <c r="A600" s="32">
        <v>591</v>
      </c>
      <c r="B600" s="39" t="s">
        <v>1820</v>
      </c>
      <c r="C600" s="39" t="s">
        <v>30</v>
      </c>
      <c r="D600" s="39" t="s">
        <v>34</v>
      </c>
      <c r="E600" s="39" t="s">
        <v>398</v>
      </c>
      <c r="F600" s="64">
        <v>44256</v>
      </c>
      <c r="G600" s="64">
        <v>44531</v>
      </c>
      <c r="H600" s="39" t="s">
        <v>1631</v>
      </c>
      <c r="I600" s="39" t="s">
        <v>1821</v>
      </c>
      <c r="J600" s="117">
        <v>410</v>
      </c>
      <c r="K600" s="31">
        <v>410</v>
      </c>
      <c r="L600" s="115"/>
      <c r="M600" s="116"/>
      <c r="N600" s="48"/>
      <c r="O600" s="48"/>
      <c r="P600" s="48"/>
      <c r="Q600" s="48"/>
      <c r="R600" s="58">
        <v>1</v>
      </c>
      <c r="S600" s="31">
        <v>20</v>
      </c>
      <c r="T600" s="31">
        <v>80</v>
      </c>
      <c r="U600" s="39" t="s">
        <v>1822</v>
      </c>
      <c r="V600" s="39" t="s">
        <v>39</v>
      </c>
      <c r="W600" s="33"/>
    </row>
    <row r="601" s="8" customFormat="1" ht="24" spans="1:23">
      <c r="A601" s="32">
        <v>592</v>
      </c>
      <c r="B601" s="39" t="s">
        <v>1823</v>
      </c>
      <c r="C601" s="39" t="s">
        <v>30</v>
      </c>
      <c r="D601" s="39" t="s">
        <v>34</v>
      </c>
      <c r="E601" s="39" t="s">
        <v>398</v>
      </c>
      <c r="F601" s="64">
        <v>44256</v>
      </c>
      <c r="G601" s="64">
        <v>44531</v>
      </c>
      <c r="H601" s="39" t="s">
        <v>1631</v>
      </c>
      <c r="I601" s="39" t="s">
        <v>1821</v>
      </c>
      <c r="J601" s="117">
        <v>670</v>
      </c>
      <c r="K601" s="31">
        <v>670</v>
      </c>
      <c r="L601" s="115"/>
      <c r="M601" s="116"/>
      <c r="N601" s="48"/>
      <c r="O601" s="48"/>
      <c r="P601" s="48"/>
      <c r="Q601" s="48"/>
      <c r="R601" s="58">
        <v>1</v>
      </c>
      <c r="S601" s="31">
        <v>20</v>
      </c>
      <c r="T601" s="31">
        <v>96</v>
      </c>
      <c r="U601" s="39" t="s">
        <v>1824</v>
      </c>
      <c r="V601" s="39" t="s">
        <v>39</v>
      </c>
      <c r="W601" s="33"/>
    </row>
    <row r="602" s="8" customFormat="1" ht="24" spans="1:23">
      <c r="A602" s="32">
        <v>593</v>
      </c>
      <c r="B602" s="39" t="s">
        <v>1825</v>
      </c>
      <c r="C602" s="39" t="s">
        <v>30</v>
      </c>
      <c r="D602" s="39" t="s">
        <v>87</v>
      </c>
      <c r="E602" s="39" t="s">
        <v>398</v>
      </c>
      <c r="F602" s="64">
        <v>44256</v>
      </c>
      <c r="G602" s="64">
        <v>44531</v>
      </c>
      <c r="H602" s="39" t="s">
        <v>1631</v>
      </c>
      <c r="I602" s="39" t="s">
        <v>1821</v>
      </c>
      <c r="J602" s="117">
        <v>356</v>
      </c>
      <c r="K602" s="31">
        <v>356</v>
      </c>
      <c r="L602" s="115"/>
      <c r="M602" s="116"/>
      <c r="N602" s="48"/>
      <c r="O602" s="48"/>
      <c r="P602" s="48"/>
      <c r="Q602" s="48"/>
      <c r="R602" s="58">
        <v>1</v>
      </c>
      <c r="S602" s="31">
        <v>20</v>
      </c>
      <c r="T602" s="31">
        <v>86</v>
      </c>
      <c r="U602" s="39" t="s">
        <v>1826</v>
      </c>
      <c r="V602" s="39" t="s">
        <v>39</v>
      </c>
      <c r="W602" s="33"/>
    </row>
    <row r="603" s="8" customFormat="1" ht="24" spans="1:23">
      <c r="A603" s="32">
        <v>594</v>
      </c>
      <c r="B603" s="39" t="s">
        <v>1827</v>
      </c>
      <c r="C603" s="39" t="s">
        <v>30</v>
      </c>
      <c r="D603" s="33" t="s">
        <v>34</v>
      </c>
      <c r="E603" s="33" t="s">
        <v>56</v>
      </c>
      <c r="F603" s="64">
        <v>44256</v>
      </c>
      <c r="G603" s="64">
        <v>44531</v>
      </c>
      <c r="H603" s="39" t="s">
        <v>1631</v>
      </c>
      <c r="I603" s="33" t="s">
        <v>1828</v>
      </c>
      <c r="J603" s="114">
        <v>500</v>
      </c>
      <c r="K603" s="48">
        <v>500</v>
      </c>
      <c r="L603" s="115"/>
      <c r="M603" s="116"/>
      <c r="N603" s="48"/>
      <c r="O603" s="48"/>
      <c r="P603" s="48"/>
      <c r="Q603" s="48"/>
      <c r="R603" s="58">
        <v>1</v>
      </c>
      <c r="S603" s="48">
        <v>292</v>
      </c>
      <c r="T603" s="48">
        <v>1286</v>
      </c>
      <c r="U603" s="57" t="s">
        <v>1829</v>
      </c>
      <c r="V603" s="39" t="s">
        <v>39</v>
      </c>
      <c r="W603" s="33"/>
    </row>
    <row r="604" s="8" customFormat="1" ht="24" spans="1:23">
      <c r="A604" s="32">
        <v>595</v>
      </c>
      <c r="B604" s="39" t="s">
        <v>1830</v>
      </c>
      <c r="C604" s="39" t="s">
        <v>30</v>
      </c>
      <c r="D604" s="33" t="s">
        <v>34</v>
      </c>
      <c r="E604" s="33" t="s">
        <v>56</v>
      </c>
      <c r="F604" s="64">
        <v>44256</v>
      </c>
      <c r="G604" s="64">
        <v>44531</v>
      </c>
      <c r="H604" s="39" t="s">
        <v>1631</v>
      </c>
      <c r="I604" s="33" t="s">
        <v>1831</v>
      </c>
      <c r="J604" s="114">
        <v>400</v>
      </c>
      <c r="K604" s="48">
        <v>400</v>
      </c>
      <c r="L604" s="115"/>
      <c r="M604" s="116"/>
      <c r="N604" s="48"/>
      <c r="O604" s="48"/>
      <c r="P604" s="48"/>
      <c r="Q604" s="48"/>
      <c r="R604" s="58">
        <v>1</v>
      </c>
      <c r="S604" s="48">
        <v>292</v>
      </c>
      <c r="T604" s="48">
        <v>1286</v>
      </c>
      <c r="U604" s="57" t="s">
        <v>1829</v>
      </c>
      <c r="V604" s="39" t="s">
        <v>39</v>
      </c>
      <c r="W604" s="33"/>
    </row>
    <row r="605" s="8" customFormat="1" ht="24" spans="1:23">
      <c r="A605" s="32">
        <v>596</v>
      </c>
      <c r="B605" s="33" t="s">
        <v>1832</v>
      </c>
      <c r="C605" s="39" t="s">
        <v>30</v>
      </c>
      <c r="D605" s="33" t="s">
        <v>87</v>
      </c>
      <c r="E605" s="33" t="s">
        <v>468</v>
      </c>
      <c r="F605" s="64">
        <v>44256</v>
      </c>
      <c r="G605" s="64">
        <v>44531</v>
      </c>
      <c r="H605" s="39" t="s">
        <v>1631</v>
      </c>
      <c r="I605" s="33" t="s">
        <v>1833</v>
      </c>
      <c r="J605" s="114">
        <v>180</v>
      </c>
      <c r="K605" s="48">
        <v>180</v>
      </c>
      <c r="L605" s="115"/>
      <c r="M605" s="116"/>
      <c r="N605" s="48"/>
      <c r="O605" s="48"/>
      <c r="P605" s="48"/>
      <c r="Q605" s="48"/>
      <c r="R605" s="48"/>
      <c r="S605" s="48">
        <v>120</v>
      </c>
      <c r="T605" s="48">
        <v>550</v>
      </c>
      <c r="U605" s="57" t="s">
        <v>1834</v>
      </c>
      <c r="V605" s="39" t="s">
        <v>39</v>
      </c>
      <c r="W605" s="33"/>
    </row>
    <row r="606" s="8" customFormat="1" ht="24" spans="1:23">
      <c r="A606" s="32">
        <v>597</v>
      </c>
      <c r="B606" s="33" t="s">
        <v>1832</v>
      </c>
      <c r="C606" s="39" t="s">
        <v>30</v>
      </c>
      <c r="D606" s="33" t="s">
        <v>87</v>
      </c>
      <c r="E606" s="33" t="s">
        <v>468</v>
      </c>
      <c r="F606" s="64">
        <v>44256</v>
      </c>
      <c r="G606" s="64">
        <v>44531</v>
      </c>
      <c r="H606" s="39" t="s">
        <v>1631</v>
      </c>
      <c r="I606" s="33" t="s">
        <v>1835</v>
      </c>
      <c r="J606" s="114">
        <v>200</v>
      </c>
      <c r="K606" s="48">
        <v>200</v>
      </c>
      <c r="L606" s="115"/>
      <c r="M606" s="116"/>
      <c r="N606" s="48"/>
      <c r="O606" s="48"/>
      <c r="P606" s="48"/>
      <c r="Q606" s="48"/>
      <c r="R606" s="48"/>
      <c r="S606" s="48">
        <v>190</v>
      </c>
      <c r="T606" s="48">
        <v>800</v>
      </c>
      <c r="U606" s="57" t="s">
        <v>1834</v>
      </c>
      <c r="V606" s="39" t="s">
        <v>39</v>
      </c>
      <c r="W606" s="33"/>
    </row>
    <row r="607" s="8" customFormat="1" ht="24" spans="1:23">
      <c r="A607" s="32">
        <v>598</v>
      </c>
      <c r="B607" s="33" t="s">
        <v>1836</v>
      </c>
      <c r="C607" s="39" t="s">
        <v>30</v>
      </c>
      <c r="D607" s="33" t="s">
        <v>1837</v>
      </c>
      <c r="E607" s="33" t="s">
        <v>292</v>
      </c>
      <c r="F607" s="64">
        <v>44256</v>
      </c>
      <c r="G607" s="64">
        <v>44531</v>
      </c>
      <c r="H607" s="39" t="s">
        <v>1631</v>
      </c>
      <c r="I607" s="33" t="s">
        <v>1838</v>
      </c>
      <c r="J607" s="114">
        <v>168</v>
      </c>
      <c r="K607" s="48">
        <v>168</v>
      </c>
      <c r="L607" s="115"/>
      <c r="M607" s="116"/>
      <c r="N607" s="48"/>
      <c r="O607" s="48"/>
      <c r="P607" s="48"/>
      <c r="Q607" s="48"/>
      <c r="R607" s="48"/>
      <c r="S607" s="48">
        <v>230</v>
      </c>
      <c r="T607" s="48">
        <v>1100</v>
      </c>
      <c r="U607" s="33" t="s">
        <v>1839</v>
      </c>
      <c r="V607" s="39" t="s">
        <v>39</v>
      </c>
      <c r="W607" s="33"/>
    </row>
    <row r="608" s="8" customFormat="1" ht="24" spans="1:23">
      <c r="A608" s="32">
        <v>599</v>
      </c>
      <c r="B608" s="33" t="s">
        <v>1840</v>
      </c>
      <c r="C608" s="39" t="s">
        <v>30</v>
      </c>
      <c r="D608" s="33" t="s">
        <v>34</v>
      </c>
      <c r="E608" s="33" t="s">
        <v>104</v>
      </c>
      <c r="F608" s="64">
        <v>44256</v>
      </c>
      <c r="G608" s="64">
        <v>44531</v>
      </c>
      <c r="H608" s="33" t="s">
        <v>1631</v>
      </c>
      <c r="I608" s="33" t="s">
        <v>1841</v>
      </c>
      <c r="J608" s="114">
        <v>300</v>
      </c>
      <c r="K608" s="48">
        <v>300</v>
      </c>
      <c r="L608" s="115"/>
      <c r="M608" s="116"/>
      <c r="N608" s="48"/>
      <c r="O608" s="48"/>
      <c r="P608" s="48"/>
      <c r="Q608" s="48"/>
      <c r="R608" s="48"/>
      <c r="S608" s="48">
        <v>48</v>
      </c>
      <c r="T608" s="48">
        <v>215</v>
      </c>
      <c r="U608" s="39" t="s">
        <v>1842</v>
      </c>
      <c r="V608" s="39" t="s">
        <v>39</v>
      </c>
      <c r="W608" s="33"/>
    </row>
    <row r="609" s="8" customFormat="1" ht="24" spans="1:23">
      <c r="A609" s="32">
        <v>600</v>
      </c>
      <c r="B609" s="33" t="s">
        <v>1843</v>
      </c>
      <c r="C609" s="39" t="s">
        <v>30</v>
      </c>
      <c r="D609" s="33" t="s">
        <v>34</v>
      </c>
      <c r="E609" s="33" t="s">
        <v>104</v>
      </c>
      <c r="F609" s="64">
        <v>44256</v>
      </c>
      <c r="G609" s="64">
        <v>44531</v>
      </c>
      <c r="H609" s="33" t="s">
        <v>1631</v>
      </c>
      <c r="I609" s="33" t="s">
        <v>1844</v>
      </c>
      <c r="J609" s="114">
        <v>180</v>
      </c>
      <c r="K609" s="48">
        <v>180</v>
      </c>
      <c r="L609" s="115"/>
      <c r="M609" s="116"/>
      <c r="N609" s="48"/>
      <c r="O609" s="48"/>
      <c r="P609" s="48"/>
      <c r="Q609" s="48"/>
      <c r="R609" s="48"/>
      <c r="S609" s="48">
        <v>48</v>
      </c>
      <c r="T609" s="48">
        <v>242</v>
      </c>
      <c r="U609" s="57" t="s">
        <v>1845</v>
      </c>
      <c r="V609" s="39" t="s">
        <v>39</v>
      </c>
      <c r="W609" s="33"/>
    </row>
    <row r="610" s="8" customFormat="1" ht="24" spans="1:23">
      <c r="A610" s="32">
        <v>601</v>
      </c>
      <c r="B610" s="39" t="s">
        <v>1846</v>
      </c>
      <c r="C610" s="39" t="s">
        <v>30</v>
      </c>
      <c r="D610" s="33" t="s">
        <v>34</v>
      </c>
      <c r="E610" s="33" t="s">
        <v>1847</v>
      </c>
      <c r="F610" s="64">
        <v>44256</v>
      </c>
      <c r="G610" s="64">
        <v>44531</v>
      </c>
      <c r="H610" s="33" t="s">
        <v>1631</v>
      </c>
      <c r="I610" s="33" t="s">
        <v>1848</v>
      </c>
      <c r="J610" s="114">
        <v>200</v>
      </c>
      <c r="K610" s="48">
        <v>200</v>
      </c>
      <c r="L610" s="115"/>
      <c r="M610" s="116"/>
      <c r="N610" s="48"/>
      <c r="O610" s="48"/>
      <c r="P610" s="48"/>
      <c r="Q610" s="48"/>
      <c r="R610" s="48"/>
      <c r="S610" s="48">
        <v>47</v>
      </c>
      <c r="T610" s="48">
        <v>162</v>
      </c>
      <c r="U610" s="39" t="s">
        <v>1849</v>
      </c>
      <c r="V610" s="39" t="s">
        <v>39</v>
      </c>
      <c r="W610" s="33"/>
    </row>
    <row r="611" s="8" customFormat="1" ht="24" spans="1:23">
      <c r="A611" s="32">
        <v>602</v>
      </c>
      <c r="B611" s="39" t="s">
        <v>1850</v>
      </c>
      <c r="C611" s="39" t="s">
        <v>30</v>
      </c>
      <c r="D611" s="33" t="s">
        <v>34</v>
      </c>
      <c r="E611" s="33" t="s">
        <v>544</v>
      </c>
      <c r="F611" s="64">
        <v>44256</v>
      </c>
      <c r="G611" s="64">
        <v>44531</v>
      </c>
      <c r="H611" s="33" t="s">
        <v>1631</v>
      </c>
      <c r="I611" s="33" t="s">
        <v>1851</v>
      </c>
      <c r="J611" s="114">
        <v>180</v>
      </c>
      <c r="K611" s="48">
        <v>180</v>
      </c>
      <c r="L611" s="115"/>
      <c r="M611" s="116"/>
      <c r="N611" s="48"/>
      <c r="O611" s="48"/>
      <c r="P611" s="48"/>
      <c r="Q611" s="48"/>
      <c r="R611" s="48"/>
      <c r="S611" s="48">
        <v>459</v>
      </c>
      <c r="T611" s="48">
        <v>1661</v>
      </c>
      <c r="U611" s="39" t="s">
        <v>1852</v>
      </c>
      <c r="V611" s="39" t="s">
        <v>39</v>
      </c>
      <c r="W611" s="33"/>
    </row>
    <row r="612" s="8" customFormat="1" ht="36" spans="1:23">
      <c r="A612" s="32">
        <v>603</v>
      </c>
      <c r="B612" s="39" t="s">
        <v>1853</v>
      </c>
      <c r="C612" s="39" t="s">
        <v>30</v>
      </c>
      <c r="D612" s="33" t="s">
        <v>34</v>
      </c>
      <c r="E612" s="33" t="s">
        <v>1854</v>
      </c>
      <c r="F612" s="64">
        <v>44256</v>
      </c>
      <c r="G612" s="64">
        <v>44531</v>
      </c>
      <c r="H612" s="33" t="s">
        <v>1631</v>
      </c>
      <c r="I612" s="33" t="s">
        <v>1855</v>
      </c>
      <c r="J612" s="114">
        <v>175</v>
      </c>
      <c r="K612" s="48">
        <v>175</v>
      </c>
      <c r="L612" s="115"/>
      <c r="M612" s="116"/>
      <c r="N612" s="48"/>
      <c r="O612" s="48"/>
      <c r="P612" s="48"/>
      <c r="Q612" s="48"/>
      <c r="R612" s="58">
        <v>1</v>
      </c>
      <c r="S612" s="48">
        <v>210</v>
      </c>
      <c r="T612" s="48">
        <v>800</v>
      </c>
      <c r="U612" s="39" t="s">
        <v>1856</v>
      </c>
      <c r="V612" s="39" t="s">
        <v>39</v>
      </c>
      <c r="W612" s="33"/>
    </row>
    <row r="613" s="8" customFormat="1" ht="24" spans="1:23">
      <c r="A613" s="32">
        <v>604</v>
      </c>
      <c r="B613" s="33" t="s">
        <v>1857</v>
      </c>
      <c r="C613" s="39" t="s">
        <v>30</v>
      </c>
      <c r="D613" s="33" t="s">
        <v>34</v>
      </c>
      <c r="E613" s="33" t="s">
        <v>153</v>
      </c>
      <c r="F613" s="64">
        <v>44256</v>
      </c>
      <c r="G613" s="64">
        <v>44531</v>
      </c>
      <c r="H613" s="39" t="s">
        <v>1631</v>
      </c>
      <c r="I613" s="33" t="s">
        <v>1858</v>
      </c>
      <c r="J613" s="114">
        <v>220</v>
      </c>
      <c r="K613" s="48">
        <v>220</v>
      </c>
      <c r="L613" s="115"/>
      <c r="M613" s="116"/>
      <c r="N613" s="48"/>
      <c r="O613" s="48"/>
      <c r="P613" s="48"/>
      <c r="Q613" s="48"/>
      <c r="R613" s="48"/>
      <c r="S613" s="48">
        <v>156</v>
      </c>
      <c r="T613" s="48">
        <v>668</v>
      </c>
      <c r="U613" s="33" t="s">
        <v>1859</v>
      </c>
      <c r="V613" s="39" t="s">
        <v>39</v>
      </c>
      <c r="W613" s="33"/>
    </row>
    <row r="614" s="8" customFormat="1" ht="36" spans="1:23">
      <c r="A614" s="32">
        <v>605</v>
      </c>
      <c r="B614" s="33" t="s">
        <v>1860</v>
      </c>
      <c r="C614" s="39" t="s">
        <v>30</v>
      </c>
      <c r="D614" s="33" t="s">
        <v>34</v>
      </c>
      <c r="E614" s="33" t="s">
        <v>1861</v>
      </c>
      <c r="F614" s="64">
        <v>44256</v>
      </c>
      <c r="G614" s="64">
        <v>44531</v>
      </c>
      <c r="H614" s="39" t="s">
        <v>1631</v>
      </c>
      <c r="I614" s="33" t="s">
        <v>1862</v>
      </c>
      <c r="J614" s="114">
        <v>428</v>
      </c>
      <c r="K614" s="48">
        <v>428</v>
      </c>
      <c r="L614" s="115"/>
      <c r="M614" s="116"/>
      <c r="N614" s="48"/>
      <c r="O614" s="48"/>
      <c r="P614" s="48"/>
      <c r="Q614" s="48"/>
      <c r="R614" s="48"/>
      <c r="S614" s="48">
        <v>220</v>
      </c>
      <c r="T614" s="48">
        <v>596</v>
      </c>
      <c r="U614" s="39" t="s">
        <v>1863</v>
      </c>
      <c r="V614" s="39" t="s">
        <v>39</v>
      </c>
      <c r="W614" s="33"/>
    </row>
    <row r="615" s="8" customFormat="1" ht="36" spans="1:23">
      <c r="A615" s="32">
        <v>606</v>
      </c>
      <c r="B615" s="33" t="s">
        <v>1864</v>
      </c>
      <c r="C615" s="39" t="s">
        <v>30</v>
      </c>
      <c r="D615" s="33" t="s">
        <v>34</v>
      </c>
      <c r="E615" s="33" t="s">
        <v>1861</v>
      </c>
      <c r="F615" s="64">
        <v>44256</v>
      </c>
      <c r="G615" s="64">
        <v>44531</v>
      </c>
      <c r="H615" s="39" t="s">
        <v>1631</v>
      </c>
      <c r="I615" s="33" t="s">
        <v>1865</v>
      </c>
      <c r="J615" s="114">
        <v>300</v>
      </c>
      <c r="K615" s="48">
        <v>300</v>
      </c>
      <c r="L615" s="115"/>
      <c r="M615" s="116"/>
      <c r="N615" s="48"/>
      <c r="O615" s="48"/>
      <c r="P615" s="48"/>
      <c r="Q615" s="48"/>
      <c r="R615" s="48"/>
      <c r="S615" s="48">
        <v>220</v>
      </c>
      <c r="T615" s="48">
        <v>596</v>
      </c>
      <c r="U615" s="39" t="s">
        <v>1863</v>
      </c>
      <c r="V615" s="39" t="s">
        <v>39</v>
      </c>
      <c r="W615" s="33"/>
    </row>
    <row r="616" s="8" customFormat="1" ht="36" spans="1:23">
      <c r="A616" s="32">
        <v>607</v>
      </c>
      <c r="B616" s="33" t="s">
        <v>1866</v>
      </c>
      <c r="C616" s="39" t="s">
        <v>30</v>
      </c>
      <c r="D616" s="33" t="s">
        <v>34</v>
      </c>
      <c r="E616" s="33" t="s">
        <v>68</v>
      </c>
      <c r="F616" s="64">
        <v>44256</v>
      </c>
      <c r="G616" s="64">
        <v>44531</v>
      </c>
      <c r="H616" s="33" t="s">
        <v>1631</v>
      </c>
      <c r="I616" s="33" t="s">
        <v>1867</v>
      </c>
      <c r="J616" s="114">
        <v>300</v>
      </c>
      <c r="K616" s="48">
        <v>300</v>
      </c>
      <c r="L616" s="115"/>
      <c r="M616" s="116"/>
      <c r="N616" s="48"/>
      <c r="O616" s="48"/>
      <c r="P616" s="48"/>
      <c r="Q616" s="48"/>
      <c r="R616" s="48"/>
      <c r="S616" s="48">
        <v>315</v>
      </c>
      <c r="T616" s="48">
        <v>1489</v>
      </c>
      <c r="U616" s="33" t="s">
        <v>1868</v>
      </c>
      <c r="V616" s="39" t="s">
        <v>39</v>
      </c>
      <c r="W616" s="33"/>
    </row>
    <row r="617" s="8" customFormat="1" ht="24" spans="1:23">
      <c r="A617" s="32">
        <v>608</v>
      </c>
      <c r="B617" s="39" t="s">
        <v>1869</v>
      </c>
      <c r="C617" s="39" t="s">
        <v>30</v>
      </c>
      <c r="D617" s="33" t="s">
        <v>34</v>
      </c>
      <c r="E617" s="33" t="s">
        <v>908</v>
      </c>
      <c r="F617" s="64">
        <v>44256</v>
      </c>
      <c r="G617" s="64">
        <v>44531</v>
      </c>
      <c r="H617" s="33" t="s">
        <v>1631</v>
      </c>
      <c r="I617" s="33" t="s">
        <v>1870</v>
      </c>
      <c r="J617" s="114">
        <v>200</v>
      </c>
      <c r="K617" s="48">
        <v>200</v>
      </c>
      <c r="L617" s="115"/>
      <c r="M617" s="116"/>
      <c r="N617" s="48"/>
      <c r="O617" s="48"/>
      <c r="P617" s="48"/>
      <c r="Q617" s="48"/>
      <c r="R617" s="48"/>
      <c r="S617" s="48">
        <v>150</v>
      </c>
      <c r="T617" s="48">
        <v>500</v>
      </c>
      <c r="U617" s="39" t="s">
        <v>1871</v>
      </c>
      <c r="V617" s="39" t="s">
        <v>39</v>
      </c>
      <c r="W617" s="33"/>
    </row>
    <row r="618" s="8" customFormat="1" ht="24" spans="1:23">
      <c r="A618" s="32">
        <v>609</v>
      </c>
      <c r="B618" s="33" t="s">
        <v>1872</v>
      </c>
      <c r="C618" s="39" t="s">
        <v>30</v>
      </c>
      <c r="D618" s="33" t="s">
        <v>87</v>
      </c>
      <c r="E618" s="33" t="s">
        <v>1873</v>
      </c>
      <c r="F618" s="64">
        <v>44256</v>
      </c>
      <c r="G618" s="64">
        <v>44531</v>
      </c>
      <c r="H618" s="33" t="s">
        <v>1631</v>
      </c>
      <c r="I618" s="33" t="s">
        <v>1874</v>
      </c>
      <c r="J618" s="114">
        <v>210</v>
      </c>
      <c r="K618" s="48">
        <v>210</v>
      </c>
      <c r="L618" s="115"/>
      <c r="M618" s="116"/>
      <c r="N618" s="48"/>
      <c r="O618" s="48"/>
      <c r="P618" s="48"/>
      <c r="Q618" s="48"/>
      <c r="R618" s="58">
        <v>1</v>
      </c>
      <c r="S618" s="48">
        <v>46</v>
      </c>
      <c r="T618" s="48">
        <v>156</v>
      </c>
      <c r="U618" s="33" t="s">
        <v>1875</v>
      </c>
      <c r="V618" s="39" t="s">
        <v>39</v>
      </c>
      <c r="W618" s="39"/>
    </row>
    <row r="619" s="8" customFormat="1" ht="36" spans="1:23">
      <c r="A619" s="32">
        <v>610</v>
      </c>
      <c r="B619" s="33" t="s">
        <v>1876</v>
      </c>
      <c r="C619" s="39" t="s">
        <v>30</v>
      </c>
      <c r="D619" s="33" t="s">
        <v>34</v>
      </c>
      <c r="E619" s="33" t="s">
        <v>1330</v>
      </c>
      <c r="F619" s="64">
        <v>44256</v>
      </c>
      <c r="G619" s="64">
        <v>44531</v>
      </c>
      <c r="H619" s="33" t="s">
        <v>1631</v>
      </c>
      <c r="I619" s="33" t="s">
        <v>1877</v>
      </c>
      <c r="J619" s="114">
        <v>50.55</v>
      </c>
      <c r="K619" s="48">
        <v>50.55</v>
      </c>
      <c r="L619" s="115"/>
      <c r="M619" s="116"/>
      <c r="N619" s="48"/>
      <c r="O619" s="48"/>
      <c r="P619" s="48"/>
      <c r="Q619" s="48"/>
      <c r="R619" s="58">
        <v>1</v>
      </c>
      <c r="S619" s="48">
        <v>77</v>
      </c>
      <c r="T619" s="48">
        <v>272</v>
      </c>
      <c r="U619" s="33" t="s">
        <v>1878</v>
      </c>
      <c r="V619" s="39" t="s">
        <v>39</v>
      </c>
      <c r="W619" s="120"/>
    </row>
    <row r="620" s="8" customFormat="1" ht="36" spans="1:23">
      <c r="A620" s="32">
        <v>611</v>
      </c>
      <c r="B620" s="33" t="s">
        <v>1879</v>
      </c>
      <c r="C620" s="39" t="s">
        <v>30</v>
      </c>
      <c r="D620" s="33" t="s">
        <v>34</v>
      </c>
      <c r="E620" s="33" t="s">
        <v>1880</v>
      </c>
      <c r="F620" s="64">
        <v>44256</v>
      </c>
      <c r="G620" s="64">
        <v>44531</v>
      </c>
      <c r="H620" s="33" t="s">
        <v>1631</v>
      </c>
      <c r="I620" s="33" t="s">
        <v>1881</v>
      </c>
      <c r="J620" s="114">
        <v>55</v>
      </c>
      <c r="K620" s="48">
        <v>55</v>
      </c>
      <c r="L620" s="115"/>
      <c r="M620" s="116"/>
      <c r="N620" s="48"/>
      <c r="O620" s="48"/>
      <c r="P620" s="48"/>
      <c r="Q620" s="48"/>
      <c r="R620" s="48"/>
      <c r="S620" s="48">
        <v>54</v>
      </c>
      <c r="T620" s="48">
        <v>178</v>
      </c>
      <c r="U620" s="33" t="s">
        <v>1882</v>
      </c>
      <c r="V620" s="39" t="s">
        <v>39</v>
      </c>
      <c r="W620" s="120"/>
    </row>
    <row r="621" s="8" customFormat="1" ht="36" spans="1:23">
      <c r="A621" s="32">
        <v>612</v>
      </c>
      <c r="B621" s="33" t="s">
        <v>1883</v>
      </c>
      <c r="C621" s="39" t="s">
        <v>30</v>
      </c>
      <c r="D621" s="33" t="s">
        <v>34</v>
      </c>
      <c r="E621" s="33" t="s">
        <v>1538</v>
      </c>
      <c r="F621" s="64">
        <v>44256</v>
      </c>
      <c r="G621" s="64">
        <v>44531</v>
      </c>
      <c r="H621" s="33" t="s">
        <v>1631</v>
      </c>
      <c r="I621" s="33" t="s">
        <v>1884</v>
      </c>
      <c r="J621" s="114">
        <v>62.02</v>
      </c>
      <c r="K621" s="48">
        <v>62.02</v>
      </c>
      <c r="L621" s="115"/>
      <c r="M621" s="116"/>
      <c r="N621" s="48"/>
      <c r="O621" s="48"/>
      <c r="P621" s="48"/>
      <c r="Q621" s="48"/>
      <c r="R621" s="58">
        <v>1</v>
      </c>
      <c r="S621" s="48">
        <v>109</v>
      </c>
      <c r="T621" s="48">
        <v>402</v>
      </c>
      <c r="U621" s="33" t="s">
        <v>1885</v>
      </c>
      <c r="V621" s="39" t="s">
        <v>39</v>
      </c>
      <c r="W621" s="120"/>
    </row>
    <row r="622" s="8" customFormat="1" ht="36" spans="1:23">
      <c r="A622" s="32">
        <v>613</v>
      </c>
      <c r="B622" s="33" t="s">
        <v>1886</v>
      </c>
      <c r="C622" s="39" t="s">
        <v>30</v>
      </c>
      <c r="D622" s="33" t="s">
        <v>34</v>
      </c>
      <c r="E622" s="33" t="s">
        <v>42</v>
      </c>
      <c r="F622" s="64">
        <v>44256</v>
      </c>
      <c r="G622" s="64">
        <v>44531</v>
      </c>
      <c r="H622" s="33" t="s">
        <v>1631</v>
      </c>
      <c r="I622" s="33" t="s">
        <v>1887</v>
      </c>
      <c r="J622" s="114">
        <v>64.35</v>
      </c>
      <c r="K622" s="48">
        <v>64.35</v>
      </c>
      <c r="L622" s="115"/>
      <c r="M622" s="116"/>
      <c r="N622" s="48"/>
      <c r="O622" s="48"/>
      <c r="P622" s="48"/>
      <c r="Q622" s="48"/>
      <c r="R622" s="48"/>
      <c r="S622" s="48">
        <v>68</v>
      </c>
      <c r="T622" s="48">
        <v>243</v>
      </c>
      <c r="U622" s="33" t="s">
        <v>1888</v>
      </c>
      <c r="V622" s="39" t="s">
        <v>39</v>
      </c>
      <c r="W622" s="120"/>
    </row>
    <row r="623" s="8" customFormat="1" ht="36" spans="1:23">
      <c r="A623" s="32">
        <v>614</v>
      </c>
      <c r="B623" s="33" t="s">
        <v>1889</v>
      </c>
      <c r="C623" s="39" t="s">
        <v>30</v>
      </c>
      <c r="D623" s="33" t="s">
        <v>34</v>
      </c>
      <c r="E623" s="33" t="s">
        <v>166</v>
      </c>
      <c r="F623" s="64">
        <v>44256</v>
      </c>
      <c r="G623" s="64">
        <v>44531</v>
      </c>
      <c r="H623" s="33" t="s">
        <v>1631</v>
      </c>
      <c r="I623" s="33" t="s">
        <v>1890</v>
      </c>
      <c r="J623" s="114">
        <v>117.58</v>
      </c>
      <c r="K623" s="48">
        <v>117.58</v>
      </c>
      <c r="L623" s="115"/>
      <c r="M623" s="116"/>
      <c r="N623" s="48"/>
      <c r="O623" s="48"/>
      <c r="P623" s="48"/>
      <c r="Q623" s="48"/>
      <c r="R623" s="58">
        <v>1</v>
      </c>
      <c r="S623" s="48">
        <v>169</v>
      </c>
      <c r="T623" s="48">
        <v>642</v>
      </c>
      <c r="U623" s="33" t="s">
        <v>1891</v>
      </c>
      <c r="V623" s="39" t="s">
        <v>39</v>
      </c>
      <c r="W623" s="120"/>
    </row>
    <row r="624" s="8" customFormat="1" ht="36" spans="1:23">
      <c r="A624" s="32">
        <v>615</v>
      </c>
      <c r="B624" s="33" t="s">
        <v>1892</v>
      </c>
      <c r="C624" s="39" t="s">
        <v>30</v>
      </c>
      <c r="D624" s="33" t="s">
        <v>34</v>
      </c>
      <c r="E624" s="33" t="s">
        <v>565</v>
      </c>
      <c r="F624" s="64">
        <v>44256</v>
      </c>
      <c r="G624" s="64">
        <v>44531</v>
      </c>
      <c r="H624" s="33" t="s">
        <v>1631</v>
      </c>
      <c r="I624" s="33" t="s">
        <v>1893</v>
      </c>
      <c r="J624" s="114">
        <v>54.83</v>
      </c>
      <c r="K624" s="48">
        <v>54.83</v>
      </c>
      <c r="L624" s="115"/>
      <c r="M624" s="116"/>
      <c r="N624" s="48"/>
      <c r="O624" s="48"/>
      <c r="P624" s="48"/>
      <c r="Q624" s="48"/>
      <c r="R624" s="48"/>
      <c r="S624" s="48">
        <v>92</v>
      </c>
      <c r="T624" s="48">
        <v>320</v>
      </c>
      <c r="U624" s="33" t="s">
        <v>1894</v>
      </c>
      <c r="V624" s="39" t="s">
        <v>39</v>
      </c>
      <c r="W624" s="120"/>
    </row>
    <row r="625" s="8" customFormat="1" ht="36" spans="1:23">
      <c r="A625" s="32">
        <v>616</v>
      </c>
      <c r="B625" s="33" t="s">
        <v>1895</v>
      </c>
      <c r="C625" s="39" t="s">
        <v>30</v>
      </c>
      <c r="D625" s="33" t="s">
        <v>34</v>
      </c>
      <c r="E625" s="33" t="s">
        <v>838</v>
      </c>
      <c r="F625" s="64">
        <v>44256</v>
      </c>
      <c r="G625" s="64">
        <v>44531</v>
      </c>
      <c r="H625" s="33" t="s">
        <v>1631</v>
      </c>
      <c r="I625" s="33" t="s">
        <v>1896</v>
      </c>
      <c r="J625" s="114">
        <v>27.36</v>
      </c>
      <c r="K625" s="48">
        <v>27.36</v>
      </c>
      <c r="L625" s="115"/>
      <c r="M625" s="116"/>
      <c r="N625" s="48"/>
      <c r="O625" s="48"/>
      <c r="P625" s="48"/>
      <c r="Q625" s="48"/>
      <c r="R625" s="58">
        <v>1</v>
      </c>
      <c r="S625" s="48">
        <v>114</v>
      </c>
      <c r="T625" s="48">
        <v>380</v>
      </c>
      <c r="U625" s="33" t="s">
        <v>1897</v>
      </c>
      <c r="V625" s="39" t="s">
        <v>39</v>
      </c>
      <c r="W625" s="120"/>
    </row>
    <row r="626" s="8" customFormat="1" ht="36" spans="1:23">
      <c r="A626" s="32">
        <v>617</v>
      </c>
      <c r="B626" s="33" t="s">
        <v>1898</v>
      </c>
      <c r="C626" s="39" t="s">
        <v>30</v>
      </c>
      <c r="D626" s="33" t="s">
        <v>34</v>
      </c>
      <c r="E626" s="33" t="s">
        <v>1899</v>
      </c>
      <c r="F626" s="64">
        <v>44256</v>
      </c>
      <c r="G626" s="64">
        <v>44531</v>
      </c>
      <c r="H626" s="33" t="s">
        <v>1631</v>
      </c>
      <c r="I626" s="33" t="s">
        <v>1900</v>
      </c>
      <c r="J626" s="114">
        <v>80.32</v>
      </c>
      <c r="K626" s="48">
        <v>80.32</v>
      </c>
      <c r="L626" s="115"/>
      <c r="M626" s="116"/>
      <c r="N626" s="48"/>
      <c r="O626" s="48"/>
      <c r="P626" s="48"/>
      <c r="Q626" s="48"/>
      <c r="R626" s="58">
        <v>1</v>
      </c>
      <c r="S626" s="48">
        <v>167</v>
      </c>
      <c r="T626" s="48">
        <v>606</v>
      </c>
      <c r="U626" s="33" t="s">
        <v>1901</v>
      </c>
      <c r="V626" s="39" t="s">
        <v>39</v>
      </c>
      <c r="W626" s="120"/>
    </row>
    <row r="627" s="8" customFormat="1" ht="36" spans="1:23">
      <c r="A627" s="32">
        <v>618</v>
      </c>
      <c r="B627" s="33" t="s">
        <v>1902</v>
      </c>
      <c r="C627" s="39" t="s">
        <v>30</v>
      </c>
      <c r="D627" s="33" t="s">
        <v>34</v>
      </c>
      <c r="E627" s="33" t="s">
        <v>1436</v>
      </c>
      <c r="F627" s="64">
        <v>44256</v>
      </c>
      <c r="G627" s="64">
        <v>44531</v>
      </c>
      <c r="H627" s="33" t="s">
        <v>1631</v>
      </c>
      <c r="I627" s="33" t="s">
        <v>1903</v>
      </c>
      <c r="J627" s="114">
        <v>98.15</v>
      </c>
      <c r="K627" s="48">
        <v>98.15</v>
      </c>
      <c r="L627" s="115"/>
      <c r="M627" s="116"/>
      <c r="N627" s="48"/>
      <c r="O627" s="48"/>
      <c r="P627" s="48"/>
      <c r="Q627" s="48"/>
      <c r="R627" s="58">
        <v>1</v>
      </c>
      <c r="S627" s="48">
        <v>125</v>
      </c>
      <c r="T627" s="48">
        <v>396</v>
      </c>
      <c r="U627" s="33" t="s">
        <v>1904</v>
      </c>
      <c r="V627" s="39" t="s">
        <v>39</v>
      </c>
      <c r="W627" s="120"/>
    </row>
    <row r="628" s="8" customFormat="1" ht="36" spans="1:23">
      <c r="A628" s="32">
        <v>619</v>
      </c>
      <c r="B628" s="33" t="s">
        <v>1905</v>
      </c>
      <c r="C628" s="39" t="s">
        <v>30</v>
      </c>
      <c r="D628" s="33" t="s">
        <v>34</v>
      </c>
      <c r="E628" s="33" t="s">
        <v>185</v>
      </c>
      <c r="F628" s="64">
        <v>44256</v>
      </c>
      <c r="G628" s="64">
        <v>44531</v>
      </c>
      <c r="H628" s="33" t="s">
        <v>1631</v>
      </c>
      <c r="I628" s="33" t="s">
        <v>1906</v>
      </c>
      <c r="J628" s="114">
        <v>95.36</v>
      </c>
      <c r="K628" s="48">
        <v>95.36</v>
      </c>
      <c r="L628" s="115"/>
      <c r="M628" s="116"/>
      <c r="N628" s="48"/>
      <c r="O628" s="48"/>
      <c r="P628" s="48"/>
      <c r="Q628" s="48"/>
      <c r="R628" s="58">
        <v>1</v>
      </c>
      <c r="S628" s="48">
        <v>134</v>
      </c>
      <c r="T628" s="48">
        <v>502</v>
      </c>
      <c r="U628" s="33" t="s">
        <v>1907</v>
      </c>
      <c r="V628" s="39" t="s">
        <v>39</v>
      </c>
      <c r="W628" s="120"/>
    </row>
    <row r="629" s="8" customFormat="1" ht="36" spans="1:23">
      <c r="A629" s="32">
        <v>620</v>
      </c>
      <c r="B629" s="33" t="s">
        <v>1908</v>
      </c>
      <c r="C629" s="39" t="s">
        <v>30</v>
      </c>
      <c r="D629" s="33" t="s">
        <v>34</v>
      </c>
      <c r="E629" s="33" t="s">
        <v>181</v>
      </c>
      <c r="F629" s="64">
        <v>44256</v>
      </c>
      <c r="G629" s="64">
        <v>44531</v>
      </c>
      <c r="H629" s="33" t="s">
        <v>1631</v>
      </c>
      <c r="I629" s="33" t="s">
        <v>1909</v>
      </c>
      <c r="J629" s="114">
        <v>104.1</v>
      </c>
      <c r="K629" s="48">
        <v>104.1</v>
      </c>
      <c r="L629" s="115"/>
      <c r="M629" s="116"/>
      <c r="N629" s="48"/>
      <c r="O629" s="48"/>
      <c r="P629" s="48"/>
      <c r="Q629" s="48"/>
      <c r="R629" s="58">
        <v>1</v>
      </c>
      <c r="S629" s="48">
        <v>33</v>
      </c>
      <c r="T629" s="48">
        <v>101</v>
      </c>
      <c r="U629" s="33" t="s">
        <v>1910</v>
      </c>
      <c r="V629" s="39" t="s">
        <v>39</v>
      </c>
      <c r="W629" s="120"/>
    </row>
    <row r="630" s="8" customFormat="1" ht="36" spans="1:23">
      <c r="A630" s="32">
        <v>621</v>
      </c>
      <c r="B630" s="33" t="s">
        <v>1911</v>
      </c>
      <c r="C630" s="39" t="s">
        <v>30</v>
      </c>
      <c r="D630" s="33" t="s">
        <v>34</v>
      </c>
      <c r="E630" s="33" t="s">
        <v>1142</v>
      </c>
      <c r="F630" s="64">
        <v>44256</v>
      </c>
      <c r="G630" s="64">
        <v>44531</v>
      </c>
      <c r="H630" s="33" t="s">
        <v>1631</v>
      </c>
      <c r="I630" s="33" t="s">
        <v>1912</v>
      </c>
      <c r="J630" s="114">
        <v>77.77</v>
      </c>
      <c r="K630" s="48">
        <v>77.77</v>
      </c>
      <c r="L630" s="115"/>
      <c r="M630" s="116"/>
      <c r="N630" s="48"/>
      <c r="O630" s="48"/>
      <c r="P630" s="48"/>
      <c r="Q630" s="48"/>
      <c r="R630" s="48"/>
      <c r="S630" s="48">
        <v>38</v>
      </c>
      <c r="T630" s="48">
        <v>141</v>
      </c>
      <c r="U630" s="33" t="s">
        <v>1913</v>
      </c>
      <c r="V630" s="39" t="s">
        <v>39</v>
      </c>
      <c r="W630" s="120"/>
    </row>
    <row r="631" s="8" customFormat="1" ht="36" spans="1:23">
      <c r="A631" s="32">
        <v>622</v>
      </c>
      <c r="B631" s="33" t="s">
        <v>1914</v>
      </c>
      <c r="C631" s="39" t="s">
        <v>30</v>
      </c>
      <c r="D631" s="33" t="s">
        <v>34</v>
      </c>
      <c r="E631" s="33" t="s">
        <v>1915</v>
      </c>
      <c r="F631" s="64">
        <v>44256</v>
      </c>
      <c r="G631" s="64">
        <v>44531</v>
      </c>
      <c r="H631" s="33" t="s">
        <v>1631</v>
      </c>
      <c r="I631" s="33" t="s">
        <v>1916</v>
      </c>
      <c r="J631" s="114">
        <v>8.29</v>
      </c>
      <c r="K631" s="48">
        <v>8.29</v>
      </c>
      <c r="L631" s="115"/>
      <c r="M631" s="116"/>
      <c r="N631" s="48"/>
      <c r="O631" s="48"/>
      <c r="P631" s="48"/>
      <c r="Q631" s="48"/>
      <c r="R631" s="48"/>
      <c r="S631" s="48">
        <v>43</v>
      </c>
      <c r="T631" s="48">
        <v>151</v>
      </c>
      <c r="U631" s="33" t="s">
        <v>1917</v>
      </c>
      <c r="V631" s="39" t="s">
        <v>39</v>
      </c>
      <c r="W631" s="120"/>
    </row>
    <row r="632" s="8" customFormat="1" ht="36" spans="1:23">
      <c r="A632" s="32">
        <v>623</v>
      </c>
      <c r="B632" s="33" t="s">
        <v>1918</v>
      </c>
      <c r="C632" s="39" t="s">
        <v>30</v>
      </c>
      <c r="D632" s="33" t="s">
        <v>34</v>
      </c>
      <c r="E632" s="33" t="s">
        <v>398</v>
      </c>
      <c r="F632" s="64">
        <v>44256</v>
      </c>
      <c r="G632" s="64">
        <v>44531</v>
      </c>
      <c r="H632" s="33" t="s">
        <v>1631</v>
      </c>
      <c r="I632" s="33" t="s">
        <v>1919</v>
      </c>
      <c r="J632" s="114">
        <v>12.21</v>
      </c>
      <c r="K632" s="48">
        <v>12.21</v>
      </c>
      <c r="L632" s="115"/>
      <c r="M632" s="116"/>
      <c r="N632" s="48"/>
      <c r="O632" s="48"/>
      <c r="P632" s="48"/>
      <c r="Q632" s="48"/>
      <c r="R632" s="58">
        <v>1</v>
      </c>
      <c r="S632" s="48">
        <v>191</v>
      </c>
      <c r="T632" s="48">
        <v>722</v>
      </c>
      <c r="U632" s="33" t="s">
        <v>1920</v>
      </c>
      <c r="V632" s="39" t="s">
        <v>39</v>
      </c>
      <c r="W632" s="120"/>
    </row>
    <row r="633" s="8" customFormat="1" ht="36" spans="1:23">
      <c r="A633" s="32">
        <v>624</v>
      </c>
      <c r="B633" s="33" t="s">
        <v>1921</v>
      </c>
      <c r="C633" s="39" t="s">
        <v>30</v>
      </c>
      <c r="D633" s="33" t="s">
        <v>34</v>
      </c>
      <c r="E633" s="33" t="s">
        <v>1922</v>
      </c>
      <c r="F633" s="64">
        <v>44256</v>
      </c>
      <c r="G633" s="64">
        <v>44531</v>
      </c>
      <c r="H633" s="33" t="s">
        <v>1631</v>
      </c>
      <c r="I633" s="33" t="s">
        <v>1923</v>
      </c>
      <c r="J633" s="114">
        <v>59.79</v>
      </c>
      <c r="K633" s="48">
        <v>59.79</v>
      </c>
      <c r="L633" s="115"/>
      <c r="M633" s="116"/>
      <c r="N633" s="48"/>
      <c r="O633" s="48"/>
      <c r="P633" s="48"/>
      <c r="Q633" s="48"/>
      <c r="R633" s="48"/>
      <c r="S633" s="48">
        <v>56</v>
      </c>
      <c r="T633" s="48">
        <v>201</v>
      </c>
      <c r="U633" s="33" t="s">
        <v>1924</v>
      </c>
      <c r="V633" s="39" t="s">
        <v>39</v>
      </c>
      <c r="W633" s="120"/>
    </row>
    <row r="634" s="8" customFormat="1" ht="36" spans="1:23">
      <c r="A634" s="32">
        <v>625</v>
      </c>
      <c r="B634" s="33" t="s">
        <v>1925</v>
      </c>
      <c r="C634" s="39" t="s">
        <v>30</v>
      </c>
      <c r="D634" s="33" t="s">
        <v>34</v>
      </c>
      <c r="E634" s="33" t="s">
        <v>1232</v>
      </c>
      <c r="F634" s="64">
        <v>44256</v>
      </c>
      <c r="G634" s="64">
        <v>44531</v>
      </c>
      <c r="H634" s="33" t="s">
        <v>1631</v>
      </c>
      <c r="I634" s="33" t="s">
        <v>1926</v>
      </c>
      <c r="J634" s="114">
        <v>81.39</v>
      </c>
      <c r="K634" s="48">
        <v>81.39</v>
      </c>
      <c r="L634" s="115"/>
      <c r="M634" s="116"/>
      <c r="N634" s="48"/>
      <c r="O634" s="48"/>
      <c r="P634" s="48"/>
      <c r="Q634" s="48"/>
      <c r="R634" s="48"/>
      <c r="S634" s="48">
        <v>19</v>
      </c>
      <c r="T634" s="48">
        <v>74</v>
      </c>
      <c r="U634" s="33" t="s">
        <v>1927</v>
      </c>
      <c r="V634" s="39" t="s">
        <v>39</v>
      </c>
      <c r="W634" s="120"/>
    </row>
    <row r="635" s="8" customFormat="1" ht="36" spans="1:23">
      <c r="A635" s="32">
        <v>626</v>
      </c>
      <c r="B635" s="33" t="s">
        <v>1928</v>
      </c>
      <c r="C635" s="39" t="s">
        <v>30</v>
      </c>
      <c r="D635" s="33" t="s">
        <v>34</v>
      </c>
      <c r="E635" s="33" t="s">
        <v>1623</v>
      </c>
      <c r="F635" s="64">
        <v>44256</v>
      </c>
      <c r="G635" s="64">
        <v>44531</v>
      </c>
      <c r="H635" s="33" t="s">
        <v>1631</v>
      </c>
      <c r="I635" s="33" t="s">
        <v>1929</v>
      </c>
      <c r="J635" s="114">
        <v>66.06</v>
      </c>
      <c r="K635" s="48">
        <v>66.06</v>
      </c>
      <c r="L635" s="115"/>
      <c r="M635" s="116"/>
      <c r="N635" s="48"/>
      <c r="O635" s="48"/>
      <c r="P635" s="48"/>
      <c r="Q635" s="48"/>
      <c r="R635" s="48"/>
      <c r="S635" s="48">
        <v>42</v>
      </c>
      <c r="T635" s="48">
        <v>149</v>
      </c>
      <c r="U635" s="33" t="s">
        <v>1930</v>
      </c>
      <c r="V635" s="39" t="s">
        <v>39</v>
      </c>
      <c r="W635" s="120"/>
    </row>
    <row r="636" s="8" customFormat="1" ht="36" spans="1:23">
      <c r="A636" s="32">
        <v>627</v>
      </c>
      <c r="B636" s="33" t="s">
        <v>1931</v>
      </c>
      <c r="C636" s="39" t="s">
        <v>30</v>
      </c>
      <c r="D636" s="33" t="s">
        <v>34</v>
      </c>
      <c r="E636" s="33" t="s">
        <v>1346</v>
      </c>
      <c r="F636" s="64">
        <v>44256</v>
      </c>
      <c r="G636" s="64">
        <v>44531</v>
      </c>
      <c r="H636" s="33" t="s">
        <v>1631</v>
      </c>
      <c r="I636" s="33" t="s">
        <v>1932</v>
      </c>
      <c r="J636" s="114">
        <v>26.44</v>
      </c>
      <c r="K636" s="48">
        <v>26.44</v>
      </c>
      <c r="L636" s="115"/>
      <c r="M636" s="116"/>
      <c r="N636" s="48"/>
      <c r="O636" s="48"/>
      <c r="P636" s="48"/>
      <c r="Q636" s="48"/>
      <c r="R636" s="58">
        <v>1</v>
      </c>
      <c r="S636" s="48">
        <v>57</v>
      </c>
      <c r="T636" s="48">
        <v>211</v>
      </c>
      <c r="U636" s="33" t="s">
        <v>1933</v>
      </c>
      <c r="V636" s="39" t="s">
        <v>39</v>
      </c>
      <c r="W636" s="120"/>
    </row>
    <row r="637" s="8" customFormat="1" ht="36" spans="1:23">
      <c r="A637" s="32">
        <v>628</v>
      </c>
      <c r="B637" s="33" t="s">
        <v>1934</v>
      </c>
      <c r="C637" s="39" t="s">
        <v>30</v>
      </c>
      <c r="D637" s="33" t="s">
        <v>34</v>
      </c>
      <c r="E637" s="33" t="s">
        <v>1935</v>
      </c>
      <c r="F637" s="64">
        <v>44256</v>
      </c>
      <c r="G637" s="64">
        <v>44531</v>
      </c>
      <c r="H637" s="33" t="s">
        <v>1631</v>
      </c>
      <c r="I637" s="33" t="s">
        <v>1936</v>
      </c>
      <c r="J637" s="114">
        <v>12.86</v>
      </c>
      <c r="K637" s="48">
        <v>12.86</v>
      </c>
      <c r="L637" s="115"/>
      <c r="M637" s="116"/>
      <c r="N637" s="48"/>
      <c r="O637" s="48"/>
      <c r="P637" s="48"/>
      <c r="Q637" s="48"/>
      <c r="R637" s="48"/>
      <c r="S637" s="48">
        <v>138</v>
      </c>
      <c r="T637" s="48">
        <v>460</v>
      </c>
      <c r="U637" s="33" t="s">
        <v>1937</v>
      </c>
      <c r="V637" s="39" t="s">
        <v>39</v>
      </c>
      <c r="W637" s="120"/>
    </row>
    <row r="638" s="8" customFormat="1" ht="36" spans="1:23">
      <c r="A638" s="32">
        <v>629</v>
      </c>
      <c r="B638" s="33" t="s">
        <v>1938</v>
      </c>
      <c r="C638" s="39" t="s">
        <v>30</v>
      </c>
      <c r="D638" s="33" t="s">
        <v>34</v>
      </c>
      <c r="E638" s="33" t="s">
        <v>461</v>
      </c>
      <c r="F638" s="64">
        <v>44256</v>
      </c>
      <c r="G638" s="64">
        <v>44531</v>
      </c>
      <c r="H638" s="33" t="s">
        <v>1631</v>
      </c>
      <c r="I638" s="33" t="s">
        <v>1939</v>
      </c>
      <c r="J638" s="114">
        <v>81.99</v>
      </c>
      <c r="K638" s="48">
        <v>81.99</v>
      </c>
      <c r="L638" s="115"/>
      <c r="M638" s="116"/>
      <c r="N638" s="48"/>
      <c r="O638" s="48"/>
      <c r="P638" s="48"/>
      <c r="Q638" s="48"/>
      <c r="R638" s="48"/>
      <c r="S638" s="48">
        <v>34</v>
      </c>
      <c r="T638" s="48">
        <v>103</v>
      </c>
      <c r="U638" s="33" t="s">
        <v>1940</v>
      </c>
      <c r="V638" s="39" t="s">
        <v>39</v>
      </c>
      <c r="W638" s="120"/>
    </row>
    <row r="639" s="8" customFormat="1" ht="36" spans="1:23">
      <c r="A639" s="32">
        <v>630</v>
      </c>
      <c r="B639" s="33" t="s">
        <v>1941</v>
      </c>
      <c r="C639" s="39" t="s">
        <v>30</v>
      </c>
      <c r="D639" s="33" t="s">
        <v>34</v>
      </c>
      <c r="E639" s="33" t="s">
        <v>1138</v>
      </c>
      <c r="F639" s="64">
        <v>44256</v>
      </c>
      <c r="G639" s="64">
        <v>44531</v>
      </c>
      <c r="H639" s="33" t="s">
        <v>1631</v>
      </c>
      <c r="I639" s="33" t="s">
        <v>1942</v>
      </c>
      <c r="J639" s="114">
        <v>114.91</v>
      </c>
      <c r="K639" s="48">
        <v>114.91</v>
      </c>
      <c r="L639" s="115"/>
      <c r="M639" s="116"/>
      <c r="N639" s="48"/>
      <c r="O639" s="48"/>
      <c r="P639" s="48"/>
      <c r="Q639" s="48"/>
      <c r="R639" s="48"/>
      <c r="S639" s="48">
        <v>95</v>
      </c>
      <c r="T639" s="48">
        <v>333</v>
      </c>
      <c r="U639" s="33" t="s">
        <v>1943</v>
      </c>
      <c r="V639" s="39" t="s">
        <v>39</v>
      </c>
      <c r="W639" s="120"/>
    </row>
    <row r="640" s="8" customFormat="1" ht="36" spans="1:23">
      <c r="A640" s="32">
        <v>631</v>
      </c>
      <c r="B640" s="33" t="s">
        <v>1944</v>
      </c>
      <c r="C640" s="39" t="s">
        <v>30</v>
      </c>
      <c r="D640" s="33" t="s">
        <v>34</v>
      </c>
      <c r="E640" s="33" t="s">
        <v>1268</v>
      </c>
      <c r="F640" s="64">
        <v>44256</v>
      </c>
      <c r="G640" s="64">
        <v>44531</v>
      </c>
      <c r="H640" s="33" t="s">
        <v>1631</v>
      </c>
      <c r="I640" s="33" t="s">
        <v>1945</v>
      </c>
      <c r="J640" s="114">
        <v>87.01</v>
      </c>
      <c r="K640" s="48">
        <v>87.01</v>
      </c>
      <c r="L640" s="115"/>
      <c r="M640" s="116"/>
      <c r="N640" s="48"/>
      <c r="O640" s="48"/>
      <c r="P640" s="48"/>
      <c r="Q640" s="48"/>
      <c r="R640" s="48"/>
      <c r="S640" s="48">
        <v>33</v>
      </c>
      <c r="T640" s="48">
        <v>126</v>
      </c>
      <c r="U640" s="33" t="s">
        <v>1946</v>
      </c>
      <c r="V640" s="39" t="s">
        <v>39</v>
      </c>
      <c r="W640" s="120"/>
    </row>
    <row r="641" s="8" customFormat="1" ht="36" spans="1:23">
      <c r="A641" s="32">
        <v>632</v>
      </c>
      <c r="B641" s="33" t="s">
        <v>1947</v>
      </c>
      <c r="C641" s="39" t="s">
        <v>30</v>
      </c>
      <c r="D641" s="33" t="s">
        <v>34</v>
      </c>
      <c r="E641" s="33" t="s">
        <v>1355</v>
      </c>
      <c r="F641" s="64">
        <v>44256</v>
      </c>
      <c r="G641" s="64">
        <v>44531</v>
      </c>
      <c r="H641" s="33" t="s">
        <v>1631</v>
      </c>
      <c r="I641" s="33" t="s">
        <v>1948</v>
      </c>
      <c r="J641" s="114">
        <v>67.09</v>
      </c>
      <c r="K641" s="48">
        <v>67.09</v>
      </c>
      <c r="L641" s="115"/>
      <c r="M641" s="116"/>
      <c r="N641" s="48"/>
      <c r="O641" s="48"/>
      <c r="P641" s="48"/>
      <c r="Q641" s="48"/>
      <c r="R641" s="48"/>
      <c r="S641" s="48">
        <v>67</v>
      </c>
      <c r="T641" s="48">
        <v>231</v>
      </c>
      <c r="U641" s="33" t="s">
        <v>1949</v>
      </c>
      <c r="V641" s="39" t="s">
        <v>39</v>
      </c>
      <c r="W641" s="120"/>
    </row>
    <row r="642" s="8" customFormat="1" ht="36" spans="1:23">
      <c r="A642" s="32">
        <v>633</v>
      </c>
      <c r="B642" s="33" t="s">
        <v>1950</v>
      </c>
      <c r="C642" s="39" t="s">
        <v>30</v>
      </c>
      <c r="D642" s="33" t="s">
        <v>34</v>
      </c>
      <c r="E642" s="33" t="s">
        <v>1156</v>
      </c>
      <c r="F642" s="64">
        <v>44256</v>
      </c>
      <c r="G642" s="64">
        <v>44531</v>
      </c>
      <c r="H642" s="33" t="s">
        <v>1631</v>
      </c>
      <c r="I642" s="33" t="s">
        <v>1951</v>
      </c>
      <c r="J642" s="114">
        <v>45.38</v>
      </c>
      <c r="K642" s="48">
        <v>45.38</v>
      </c>
      <c r="L642" s="115"/>
      <c r="M642" s="116"/>
      <c r="N642" s="48"/>
      <c r="O642" s="48"/>
      <c r="P642" s="48"/>
      <c r="Q642" s="48"/>
      <c r="R642" s="48"/>
      <c r="S642" s="48">
        <v>47</v>
      </c>
      <c r="T642" s="48">
        <v>160</v>
      </c>
      <c r="U642" s="33" t="s">
        <v>1952</v>
      </c>
      <c r="V642" s="39" t="s">
        <v>39</v>
      </c>
      <c r="W642" s="120"/>
    </row>
    <row r="643" s="8" customFormat="1" ht="36" spans="1:23">
      <c r="A643" s="32">
        <v>634</v>
      </c>
      <c r="B643" s="33" t="s">
        <v>1953</v>
      </c>
      <c r="C643" s="39" t="s">
        <v>30</v>
      </c>
      <c r="D643" s="33" t="s">
        <v>34</v>
      </c>
      <c r="E643" s="33" t="s">
        <v>1265</v>
      </c>
      <c r="F643" s="64">
        <v>44256</v>
      </c>
      <c r="G643" s="64">
        <v>44531</v>
      </c>
      <c r="H643" s="33" t="s">
        <v>1631</v>
      </c>
      <c r="I643" s="33" t="s">
        <v>1954</v>
      </c>
      <c r="J643" s="114">
        <v>89.01</v>
      </c>
      <c r="K643" s="48">
        <v>89.01</v>
      </c>
      <c r="L643" s="115"/>
      <c r="M643" s="116"/>
      <c r="N643" s="48"/>
      <c r="O643" s="48"/>
      <c r="P643" s="48"/>
      <c r="Q643" s="48"/>
      <c r="R643" s="48"/>
      <c r="S643" s="48">
        <v>62</v>
      </c>
      <c r="T643" s="48">
        <v>212</v>
      </c>
      <c r="U643" s="33" t="s">
        <v>1955</v>
      </c>
      <c r="V643" s="39" t="s">
        <v>39</v>
      </c>
      <c r="W643" s="123"/>
    </row>
    <row r="644" s="8" customFormat="1" ht="36" spans="1:23">
      <c r="A644" s="32">
        <v>635</v>
      </c>
      <c r="B644" s="33" t="s">
        <v>1956</v>
      </c>
      <c r="C644" s="39" t="s">
        <v>30</v>
      </c>
      <c r="D644" s="33" t="s">
        <v>34</v>
      </c>
      <c r="E644" s="33" t="s">
        <v>153</v>
      </c>
      <c r="F644" s="64">
        <v>44256</v>
      </c>
      <c r="G644" s="64">
        <v>44531</v>
      </c>
      <c r="H644" s="33" t="s">
        <v>1631</v>
      </c>
      <c r="I644" s="33" t="s">
        <v>1957</v>
      </c>
      <c r="J644" s="114">
        <v>25.35</v>
      </c>
      <c r="K644" s="48">
        <v>25.35</v>
      </c>
      <c r="L644" s="115"/>
      <c r="M644" s="116"/>
      <c r="N644" s="48"/>
      <c r="O644" s="48"/>
      <c r="P644" s="48"/>
      <c r="Q644" s="48"/>
      <c r="R644" s="48"/>
      <c r="S644" s="48">
        <v>60</v>
      </c>
      <c r="T644" s="48">
        <v>245</v>
      </c>
      <c r="U644" s="33" t="s">
        <v>1958</v>
      </c>
      <c r="V644" s="39" t="s">
        <v>39</v>
      </c>
      <c r="W644" s="123"/>
    </row>
    <row r="645" s="8" customFormat="1" ht="36" spans="1:23">
      <c r="A645" s="32">
        <v>636</v>
      </c>
      <c r="B645" s="33" t="s">
        <v>1959</v>
      </c>
      <c r="C645" s="39" t="s">
        <v>30</v>
      </c>
      <c r="D645" s="33" t="s">
        <v>34</v>
      </c>
      <c r="E645" s="33" t="s">
        <v>369</v>
      </c>
      <c r="F645" s="64">
        <v>44256</v>
      </c>
      <c r="G645" s="64">
        <v>44531</v>
      </c>
      <c r="H645" s="33" t="s">
        <v>1631</v>
      </c>
      <c r="I645" s="33" t="s">
        <v>1960</v>
      </c>
      <c r="J645" s="114">
        <v>44.8</v>
      </c>
      <c r="K645" s="48">
        <v>44.8</v>
      </c>
      <c r="L645" s="115"/>
      <c r="M645" s="116"/>
      <c r="N645" s="48"/>
      <c r="O645" s="48"/>
      <c r="P645" s="48"/>
      <c r="Q645" s="48"/>
      <c r="R645" s="58">
        <v>1</v>
      </c>
      <c r="S645" s="48">
        <v>196</v>
      </c>
      <c r="T645" s="48">
        <v>689</v>
      </c>
      <c r="U645" s="33" t="s">
        <v>1961</v>
      </c>
      <c r="V645" s="39" t="s">
        <v>39</v>
      </c>
      <c r="W645" s="123"/>
    </row>
    <row r="646" s="8" customFormat="1" ht="36" spans="1:23">
      <c r="A646" s="32">
        <v>637</v>
      </c>
      <c r="B646" s="33" t="s">
        <v>1962</v>
      </c>
      <c r="C646" s="39" t="s">
        <v>30</v>
      </c>
      <c r="D646" s="33" t="s">
        <v>34</v>
      </c>
      <c r="E646" s="33" t="s">
        <v>118</v>
      </c>
      <c r="F646" s="64">
        <v>44256</v>
      </c>
      <c r="G646" s="64">
        <v>44531</v>
      </c>
      <c r="H646" s="33" t="s">
        <v>1631</v>
      </c>
      <c r="I646" s="33" t="s">
        <v>1963</v>
      </c>
      <c r="J646" s="114">
        <v>41.97</v>
      </c>
      <c r="K646" s="48">
        <v>41.97</v>
      </c>
      <c r="L646" s="115"/>
      <c r="M646" s="116"/>
      <c r="N646" s="48"/>
      <c r="O646" s="48"/>
      <c r="P646" s="48"/>
      <c r="Q646" s="48"/>
      <c r="R646" s="48"/>
      <c r="S646" s="48">
        <v>48</v>
      </c>
      <c r="T646" s="48">
        <v>167</v>
      </c>
      <c r="U646" s="33" t="s">
        <v>1964</v>
      </c>
      <c r="V646" s="39" t="s">
        <v>39</v>
      </c>
      <c r="W646" s="123"/>
    </row>
    <row r="647" s="8" customFormat="1" ht="36" spans="1:23">
      <c r="A647" s="32">
        <v>638</v>
      </c>
      <c r="B647" s="33" t="s">
        <v>1965</v>
      </c>
      <c r="C647" s="39" t="s">
        <v>30</v>
      </c>
      <c r="D647" s="33" t="s">
        <v>34</v>
      </c>
      <c r="E647" s="33" t="s">
        <v>224</v>
      </c>
      <c r="F647" s="64">
        <v>44256</v>
      </c>
      <c r="G647" s="64">
        <v>44531</v>
      </c>
      <c r="H647" s="33" t="s">
        <v>1631</v>
      </c>
      <c r="I647" s="33" t="s">
        <v>1966</v>
      </c>
      <c r="J647" s="114">
        <v>10.3</v>
      </c>
      <c r="K647" s="48">
        <v>10.3</v>
      </c>
      <c r="L647" s="115"/>
      <c r="M647" s="116"/>
      <c r="N647" s="48"/>
      <c r="O647" s="48"/>
      <c r="P647" s="48"/>
      <c r="Q647" s="48"/>
      <c r="R647" s="48"/>
      <c r="S647" s="48">
        <v>245</v>
      </c>
      <c r="T647" s="48">
        <v>917</v>
      </c>
      <c r="U647" s="33" t="s">
        <v>1967</v>
      </c>
      <c r="V647" s="39" t="s">
        <v>39</v>
      </c>
      <c r="W647" s="123"/>
    </row>
    <row r="648" s="8" customFormat="1" ht="36" spans="1:23">
      <c r="A648" s="32">
        <v>639</v>
      </c>
      <c r="B648" s="33" t="s">
        <v>1968</v>
      </c>
      <c r="C648" s="39" t="s">
        <v>30</v>
      </c>
      <c r="D648" s="33" t="s">
        <v>34</v>
      </c>
      <c r="E648" s="33" t="s">
        <v>881</v>
      </c>
      <c r="F648" s="64">
        <v>44256</v>
      </c>
      <c r="G648" s="64">
        <v>44531</v>
      </c>
      <c r="H648" s="33" t="s">
        <v>1631</v>
      </c>
      <c r="I648" s="33" t="s">
        <v>1969</v>
      </c>
      <c r="J648" s="114">
        <v>35.03</v>
      </c>
      <c r="K648" s="48">
        <v>35.03</v>
      </c>
      <c r="L648" s="115"/>
      <c r="M648" s="116"/>
      <c r="N648" s="48"/>
      <c r="O648" s="48"/>
      <c r="P648" s="48"/>
      <c r="Q648" s="48"/>
      <c r="R648" s="48"/>
      <c r="S648" s="48">
        <v>203</v>
      </c>
      <c r="T648" s="48">
        <v>748</v>
      </c>
      <c r="U648" s="33" t="s">
        <v>1970</v>
      </c>
      <c r="V648" s="39" t="s">
        <v>39</v>
      </c>
      <c r="W648" s="123"/>
    </row>
    <row r="649" s="8" customFormat="1" ht="36" spans="1:23">
      <c r="A649" s="32">
        <v>640</v>
      </c>
      <c r="B649" s="33" t="s">
        <v>1971</v>
      </c>
      <c r="C649" s="39" t="s">
        <v>30</v>
      </c>
      <c r="D649" s="33" t="s">
        <v>34</v>
      </c>
      <c r="E649" s="33" t="s">
        <v>535</v>
      </c>
      <c r="F649" s="64">
        <v>44256</v>
      </c>
      <c r="G649" s="64">
        <v>44531</v>
      </c>
      <c r="H649" s="33" t="s">
        <v>1631</v>
      </c>
      <c r="I649" s="33" t="s">
        <v>1972</v>
      </c>
      <c r="J649" s="114">
        <v>31.07</v>
      </c>
      <c r="K649" s="48">
        <v>31.07</v>
      </c>
      <c r="L649" s="115"/>
      <c r="M649" s="116"/>
      <c r="N649" s="48"/>
      <c r="O649" s="48"/>
      <c r="P649" s="48"/>
      <c r="Q649" s="48"/>
      <c r="R649" s="48"/>
      <c r="S649" s="48">
        <v>52</v>
      </c>
      <c r="T649" s="48">
        <v>187</v>
      </c>
      <c r="U649" s="33" t="s">
        <v>1973</v>
      </c>
      <c r="V649" s="39" t="s">
        <v>39</v>
      </c>
      <c r="W649" s="123"/>
    </row>
    <row r="650" s="8" customFormat="1" ht="36" spans="1:23">
      <c r="A650" s="32">
        <v>641</v>
      </c>
      <c r="B650" s="33" t="s">
        <v>1974</v>
      </c>
      <c r="C650" s="39" t="s">
        <v>30</v>
      </c>
      <c r="D650" s="33" t="s">
        <v>34</v>
      </c>
      <c r="E650" s="33" t="s">
        <v>821</v>
      </c>
      <c r="F650" s="64">
        <v>44256</v>
      </c>
      <c r="G650" s="64">
        <v>44531</v>
      </c>
      <c r="H650" s="33" t="s">
        <v>1631</v>
      </c>
      <c r="I650" s="33" t="s">
        <v>1975</v>
      </c>
      <c r="J650" s="114">
        <v>73.34</v>
      </c>
      <c r="K650" s="48">
        <v>73.34</v>
      </c>
      <c r="L650" s="115"/>
      <c r="M650" s="116"/>
      <c r="N650" s="48"/>
      <c r="O650" s="48"/>
      <c r="P650" s="48"/>
      <c r="Q650" s="48"/>
      <c r="R650" s="58">
        <v>1</v>
      </c>
      <c r="S650" s="48">
        <v>38</v>
      </c>
      <c r="T650" s="48">
        <v>133</v>
      </c>
      <c r="U650" s="33" t="s">
        <v>1976</v>
      </c>
      <c r="V650" s="39" t="s">
        <v>39</v>
      </c>
      <c r="W650" s="123"/>
    </row>
    <row r="651" s="8" customFormat="1" ht="36" spans="1:23">
      <c r="A651" s="32">
        <v>642</v>
      </c>
      <c r="B651" s="33" t="s">
        <v>1977</v>
      </c>
      <c r="C651" s="39" t="s">
        <v>30</v>
      </c>
      <c r="D651" s="33" t="s">
        <v>34</v>
      </c>
      <c r="E651" s="33" t="s">
        <v>228</v>
      </c>
      <c r="F651" s="64">
        <v>44256</v>
      </c>
      <c r="G651" s="64">
        <v>44531</v>
      </c>
      <c r="H651" s="33" t="s">
        <v>1631</v>
      </c>
      <c r="I651" s="33" t="s">
        <v>1978</v>
      </c>
      <c r="J651" s="114">
        <v>35.46</v>
      </c>
      <c r="K651" s="48">
        <v>35.46</v>
      </c>
      <c r="L651" s="115"/>
      <c r="M651" s="116"/>
      <c r="N651" s="48"/>
      <c r="O651" s="48"/>
      <c r="P651" s="48"/>
      <c r="Q651" s="48"/>
      <c r="R651" s="58">
        <v>1</v>
      </c>
      <c r="S651" s="48">
        <v>185</v>
      </c>
      <c r="T651" s="48">
        <v>652</v>
      </c>
      <c r="U651" s="33" t="s">
        <v>1979</v>
      </c>
      <c r="V651" s="39" t="s">
        <v>39</v>
      </c>
      <c r="W651" s="123"/>
    </row>
    <row r="652" s="8" customFormat="1" ht="36" spans="1:23">
      <c r="A652" s="32">
        <v>643</v>
      </c>
      <c r="B652" s="33" t="s">
        <v>1980</v>
      </c>
      <c r="C652" s="39" t="s">
        <v>30</v>
      </c>
      <c r="D652" s="33" t="s">
        <v>34</v>
      </c>
      <c r="E652" s="33" t="s">
        <v>842</v>
      </c>
      <c r="F652" s="64">
        <v>44256</v>
      </c>
      <c r="G652" s="64">
        <v>44531</v>
      </c>
      <c r="H652" s="33" t="s">
        <v>1631</v>
      </c>
      <c r="I652" s="33" t="s">
        <v>1981</v>
      </c>
      <c r="J652" s="114">
        <v>42.63</v>
      </c>
      <c r="K652" s="48">
        <v>42.63</v>
      </c>
      <c r="L652" s="115"/>
      <c r="M652" s="116"/>
      <c r="N652" s="48"/>
      <c r="O652" s="48"/>
      <c r="P652" s="48"/>
      <c r="Q652" s="48"/>
      <c r="R652" s="58">
        <v>1</v>
      </c>
      <c r="S652" s="48">
        <v>79</v>
      </c>
      <c r="T652" s="48">
        <v>287</v>
      </c>
      <c r="U652" s="33" t="s">
        <v>1982</v>
      </c>
      <c r="V652" s="39" t="s">
        <v>39</v>
      </c>
      <c r="W652" s="123"/>
    </row>
    <row r="653" s="8" customFormat="1" ht="36" spans="1:23">
      <c r="A653" s="32">
        <v>644</v>
      </c>
      <c r="B653" s="33" t="s">
        <v>1983</v>
      </c>
      <c r="C653" s="39" t="s">
        <v>30</v>
      </c>
      <c r="D653" s="33" t="s">
        <v>34</v>
      </c>
      <c r="E653" s="33" t="s">
        <v>1726</v>
      </c>
      <c r="F653" s="64">
        <v>44256</v>
      </c>
      <c r="G653" s="64">
        <v>44531</v>
      </c>
      <c r="H653" s="33" t="s">
        <v>1631</v>
      </c>
      <c r="I653" s="33" t="s">
        <v>1984</v>
      </c>
      <c r="J653" s="114">
        <v>76.06</v>
      </c>
      <c r="K653" s="48">
        <v>76.06</v>
      </c>
      <c r="L653" s="115"/>
      <c r="M653" s="116"/>
      <c r="N653" s="48"/>
      <c r="O653" s="48"/>
      <c r="P653" s="48"/>
      <c r="Q653" s="48"/>
      <c r="R653" s="48"/>
      <c r="S653" s="48">
        <v>40</v>
      </c>
      <c r="T653" s="48">
        <v>150</v>
      </c>
      <c r="U653" s="33" t="s">
        <v>1985</v>
      </c>
      <c r="V653" s="39" t="s">
        <v>39</v>
      </c>
      <c r="W653" s="123"/>
    </row>
    <row r="654" s="8" customFormat="1" ht="36" spans="1:23">
      <c r="A654" s="32">
        <v>645</v>
      </c>
      <c r="B654" s="33" t="s">
        <v>1986</v>
      </c>
      <c r="C654" s="39" t="s">
        <v>30</v>
      </c>
      <c r="D654" s="33" t="s">
        <v>34</v>
      </c>
      <c r="E654" s="33" t="s">
        <v>1987</v>
      </c>
      <c r="F654" s="64">
        <v>44256</v>
      </c>
      <c r="G654" s="64">
        <v>44531</v>
      </c>
      <c r="H654" s="33" t="s">
        <v>1631</v>
      </c>
      <c r="I654" s="33" t="s">
        <v>1988</v>
      </c>
      <c r="J654" s="114">
        <v>100.82</v>
      </c>
      <c r="K654" s="48">
        <v>100.82</v>
      </c>
      <c r="L654" s="115"/>
      <c r="M654" s="116"/>
      <c r="N654" s="48"/>
      <c r="O654" s="48"/>
      <c r="P654" s="48"/>
      <c r="Q654" s="48"/>
      <c r="R654" s="48"/>
      <c r="S654" s="48">
        <v>60</v>
      </c>
      <c r="T654" s="48">
        <v>212</v>
      </c>
      <c r="U654" s="33" t="s">
        <v>1989</v>
      </c>
      <c r="V654" s="39" t="s">
        <v>39</v>
      </c>
      <c r="W654" s="123"/>
    </row>
    <row r="655" s="8" customFormat="1" ht="36" spans="1:23">
      <c r="A655" s="32">
        <v>646</v>
      </c>
      <c r="B655" s="33" t="s">
        <v>1990</v>
      </c>
      <c r="C655" s="39" t="s">
        <v>30</v>
      </c>
      <c r="D655" s="33" t="s">
        <v>34</v>
      </c>
      <c r="E655" s="33" t="s">
        <v>1339</v>
      </c>
      <c r="F655" s="64">
        <v>44256</v>
      </c>
      <c r="G655" s="64">
        <v>44531</v>
      </c>
      <c r="H655" s="33" t="s">
        <v>1631</v>
      </c>
      <c r="I655" s="33" t="s">
        <v>1991</v>
      </c>
      <c r="J655" s="114">
        <v>84.39</v>
      </c>
      <c r="K655" s="48">
        <v>84.39</v>
      </c>
      <c r="L655" s="115"/>
      <c r="M655" s="116"/>
      <c r="N655" s="48"/>
      <c r="O655" s="48"/>
      <c r="P655" s="48"/>
      <c r="Q655" s="48"/>
      <c r="R655" s="58">
        <v>1</v>
      </c>
      <c r="S655" s="48">
        <v>233</v>
      </c>
      <c r="T655" s="48">
        <v>854</v>
      </c>
      <c r="U655" s="33" t="s">
        <v>1992</v>
      </c>
      <c r="V655" s="39" t="s">
        <v>39</v>
      </c>
      <c r="W655" s="123"/>
    </row>
    <row r="656" s="8" customFormat="1" ht="36" spans="1:23">
      <c r="A656" s="32">
        <v>647</v>
      </c>
      <c r="B656" s="33" t="s">
        <v>1993</v>
      </c>
      <c r="C656" s="39" t="s">
        <v>30</v>
      </c>
      <c r="D656" s="33" t="s">
        <v>34</v>
      </c>
      <c r="E656" s="33" t="s">
        <v>1994</v>
      </c>
      <c r="F656" s="64">
        <v>44256</v>
      </c>
      <c r="G656" s="64">
        <v>44531</v>
      </c>
      <c r="H656" s="33" t="s">
        <v>1631</v>
      </c>
      <c r="I656" s="33" t="s">
        <v>1995</v>
      </c>
      <c r="J656" s="114">
        <v>9.45</v>
      </c>
      <c r="K656" s="48">
        <v>9.45</v>
      </c>
      <c r="L656" s="115"/>
      <c r="M656" s="116"/>
      <c r="N656" s="48"/>
      <c r="O656" s="48"/>
      <c r="P656" s="48"/>
      <c r="Q656" s="48"/>
      <c r="R656" s="48"/>
      <c r="S656" s="48">
        <v>27</v>
      </c>
      <c r="T656" s="48">
        <v>88</v>
      </c>
      <c r="U656" s="33" t="s">
        <v>1996</v>
      </c>
      <c r="V656" s="39" t="s">
        <v>39</v>
      </c>
      <c r="W656" s="123"/>
    </row>
    <row r="657" s="8" customFormat="1" ht="36" spans="1:23">
      <c r="A657" s="32">
        <v>648</v>
      </c>
      <c r="B657" s="33" t="s">
        <v>1997</v>
      </c>
      <c r="C657" s="39" t="s">
        <v>30</v>
      </c>
      <c r="D657" s="33" t="s">
        <v>34</v>
      </c>
      <c r="E657" s="33" t="s">
        <v>288</v>
      </c>
      <c r="F657" s="64">
        <v>44256</v>
      </c>
      <c r="G657" s="64">
        <v>44531</v>
      </c>
      <c r="H657" s="33" t="s">
        <v>1631</v>
      </c>
      <c r="I657" s="33" t="s">
        <v>1998</v>
      </c>
      <c r="J657" s="114">
        <v>12.65</v>
      </c>
      <c r="K657" s="48">
        <v>12.65</v>
      </c>
      <c r="L657" s="115"/>
      <c r="M657" s="116"/>
      <c r="N657" s="48"/>
      <c r="O657" s="48"/>
      <c r="P657" s="48"/>
      <c r="Q657" s="48"/>
      <c r="R657" s="48"/>
      <c r="S657" s="48">
        <v>46</v>
      </c>
      <c r="T657" s="48">
        <v>162</v>
      </c>
      <c r="U657" s="33" t="s">
        <v>1999</v>
      </c>
      <c r="V657" s="39" t="s">
        <v>39</v>
      </c>
      <c r="W657" s="123"/>
    </row>
    <row r="658" s="8" customFormat="1" ht="36" spans="1:23">
      <c r="A658" s="32">
        <v>649</v>
      </c>
      <c r="B658" s="33" t="s">
        <v>2000</v>
      </c>
      <c r="C658" s="39" t="s">
        <v>30</v>
      </c>
      <c r="D658" s="33" t="s">
        <v>34</v>
      </c>
      <c r="E658" s="33" t="s">
        <v>747</v>
      </c>
      <c r="F658" s="64">
        <v>44256</v>
      </c>
      <c r="G658" s="64">
        <v>44531</v>
      </c>
      <c r="H658" s="33" t="s">
        <v>1631</v>
      </c>
      <c r="I658" s="33" t="s">
        <v>2001</v>
      </c>
      <c r="J658" s="114">
        <v>12.93</v>
      </c>
      <c r="K658" s="48">
        <v>12.93</v>
      </c>
      <c r="L658" s="115"/>
      <c r="M658" s="116"/>
      <c r="N658" s="48"/>
      <c r="O658" s="48"/>
      <c r="P658" s="48"/>
      <c r="Q658" s="48"/>
      <c r="R658" s="48"/>
      <c r="S658" s="48">
        <v>88</v>
      </c>
      <c r="T658" s="48">
        <v>283</v>
      </c>
      <c r="U658" s="33" t="s">
        <v>2002</v>
      </c>
      <c r="V658" s="39" t="s">
        <v>39</v>
      </c>
      <c r="W658" s="123"/>
    </row>
    <row r="659" s="8" customFormat="1" ht="36" spans="1:23">
      <c r="A659" s="32">
        <v>650</v>
      </c>
      <c r="B659" s="33" t="s">
        <v>2003</v>
      </c>
      <c r="C659" s="39" t="s">
        <v>30</v>
      </c>
      <c r="D659" s="33" t="s">
        <v>34</v>
      </c>
      <c r="E659" s="33" t="s">
        <v>709</v>
      </c>
      <c r="F659" s="64">
        <v>44256</v>
      </c>
      <c r="G659" s="64">
        <v>44531</v>
      </c>
      <c r="H659" s="33" t="s">
        <v>1631</v>
      </c>
      <c r="I659" s="33" t="s">
        <v>2004</v>
      </c>
      <c r="J659" s="114">
        <v>24.02</v>
      </c>
      <c r="K659" s="48">
        <v>24.02</v>
      </c>
      <c r="L659" s="115"/>
      <c r="M659" s="116"/>
      <c r="N659" s="48"/>
      <c r="O659" s="48"/>
      <c r="P659" s="48"/>
      <c r="Q659" s="48"/>
      <c r="R659" s="48"/>
      <c r="S659" s="48">
        <v>122</v>
      </c>
      <c r="T659" s="48">
        <v>493</v>
      </c>
      <c r="U659" s="33" t="s">
        <v>2005</v>
      </c>
      <c r="V659" s="39" t="s">
        <v>39</v>
      </c>
      <c r="W659" s="123"/>
    </row>
    <row r="660" s="8" customFormat="1" ht="36" spans="1:23">
      <c r="A660" s="32">
        <v>651</v>
      </c>
      <c r="B660" s="33" t="s">
        <v>2006</v>
      </c>
      <c r="C660" s="39" t="s">
        <v>30</v>
      </c>
      <c r="D660" s="33" t="s">
        <v>34</v>
      </c>
      <c r="E660" s="33" t="s">
        <v>1326</v>
      </c>
      <c r="F660" s="64">
        <v>44256</v>
      </c>
      <c r="G660" s="64">
        <v>44531</v>
      </c>
      <c r="H660" s="33" t="s">
        <v>1631</v>
      </c>
      <c r="I660" s="33" t="s">
        <v>2007</v>
      </c>
      <c r="J660" s="114">
        <v>11.09</v>
      </c>
      <c r="K660" s="48">
        <v>11.09</v>
      </c>
      <c r="L660" s="115"/>
      <c r="M660" s="116"/>
      <c r="N660" s="48"/>
      <c r="O660" s="48"/>
      <c r="P660" s="48"/>
      <c r="Q660" s="48"/>
      <c r="R660" s="48"/>
      <c r="S660" s="48">
        <v>17</v>
      </c>
      <c r="T660" s="48">
        <v>55</v>
      </c>
      <c r="U660" s="33" t="s">
        <v>2008</v>
      </c>
      <c r="V660" s="39" t="s">
        <v>39</v>
      </c>
      <c r="W660" s="123"/>
    </row>
    <row r="661" s="8" customFormat="1" ht="36" spans="1:23">
      <c r="A661" s="32">
        <v>652</v>
      </c>
      <c r="B661" s="33" t="s">
        <v>2009</v>
      </c>
      <c r="C661" s="39" t="s">
        <v>30</v>
      </c>
      <c r="D661" s="33" t="s">
        <v>34</v>
      </c>
      <c r="E661" s="33" t="s">
        <v>2010</v>
      </c>
      <c r="F661" s="64">
        <v>44256</v>
      </c>
      <c r="G661" s="64">
        <v>44531</v>
      </c>
      <c r="H661" s="33" t="s">
        <v>1631</v>
      </c>
      <c r="I661" s="33" t="s">
        <v>2011</v>
      </c>
      <c r="J661" s="114">
        <v>22.95</v>
      </c>
      <c r="K661" s="48">
        <v>22.95</v>
      </c>
      <c r="L661" s="115"/>
      <c r="M661" s="116"/>
      <c r="N661" s="48"/>
      <c r="O661" s="48"/>
      <c r="P661" s="48"/>
      <c r="Q661" s="48"/>
      <c r="R661" s="48"/>
      <c r="S661" s="48">
        <v>53</v>
      </c>
      <c r="T661" s="48">
        <v>211</v>
      </c>
      <c r="U661" s="33" t="s">
        <v>2012</v>
      </c>
      <c r="V661" s="39" t="s">
        <v>39</v>
      </c>
      <c r="W661" s="123"/>
    </row>
    <row r="662" s="8" customFormat="1" ht="36" spans="1:23">
      <c r="A662" s="32">
        <v>653</v>
      </c>
      <c r="B662" s="33" t="s">
        <v>2013</v>
      </c>
      <c r="C662" s="39" t="s">
        <v>30</v>
      </c>
      <c r="D662" s="33" t="s">
        <v>34</v>
      </c>
      <c r="E662" s="33" t="s">
        <v>173</v>
      </c>
      <c r="F662" s="64">
        <v>44256</v>
      </c>
      <c r="G662" s="64">
        <v>44531</v>
      </c>
      <c r="H662" s="33" t="s">
        <v>1631</v>
      </c>
      <c r="I662" s="33" t="s">
        <v>2014</v>
      </c>
      <c r="J662" s="114">
        <v>20.84</v>
      </c>
      <c r="K662" s="48">
        <v>20.84</v>
      </c>
      <c r="L662" s="115"/>
      <c r="M662" s="116"/>
      <c r="N662" s="48"/>
      <c r="O662" s="48"/>
      <c r="P662" s="48"/>
      <c r="Q662" s="48"/>
      <c r="R662" s="48"/>
      <c r="S662" s="48">
        <v>66</v>
      </c>
      <c r="T662" s="48">
        <v>242</v>
      </c>
      <c r="U662" s="33" t="s">
        <v>2015</v>
      </c>
      <c r="V662" s="39" t="s">
        <v>39</v>
      </c>
      <c r="W662" s="123"/>
    </row>
    <row r="663" s="8" customFormat="1" ht="36" spans="1:23">
      <c r="A663" s="32">
        <v>654</v>
      </c>
      <c r="B663" s="33" t="s">
        <v>2016</v>
      </c>
      <c r="C663" s="39" t="s">
        <v>30</v>
      </c>
      <c r="D663" s="33" t="s">
        <v>34</v>
      </c>
      <c r="E663" s="33" t="s">
        <v>2017</v>
      </c>
      <c r="F663" s="64">
        <v>44256</v>
      </c>
      <c r="G663" s="64">
        <v>44531</v>
      </c>
      <c r="H663" s="33" t="s">
        <v>1631</v>
      </c>
      <c r="I663" s="33" t="s">
        <v>2018</v>
      </c>
      <c r="J663" s="114">
        <v>37.22</v>
      </c>
      <c r="K663" s="48">
        <v>37.22</v>
      </c>
      <c r="L663" s="115"/>
      <c r="M663" s="116"/>
      <c r="N663" s="48"/>
      <c r="O663" s="48"/>
      <c r="P663" s="48"/>
      <c r="Q663" s="48"/>
      <c r="R663" s="48"/>
      <c r="S663" s="48">
        <v>65</v>
      </c>
      <c r="T663" s="48">
        <v>234</v>
      </c>
      <c r="U663" s="33" t="s">
        <v>2019</v>
      </c>
      <c r="V663" s="39" t="s">
        <v>39</v>
      </c>
      <c r="W663" s="123"/>
    </row>
    <row r="664" s="8" customFormat="1" ht="36" spans="1:23">
      <c r="A664" s="32">
        <v>655</v>
      </c>
      <c r="B664" s="33" t="s">
        <v>2020</v>
      </c>
      <c r="C664" s="39" t="s">
        <v>30</v>
      </c>
      <c r="D664" s="33" t="s">
        <v>34</v>
      </c>
      <c r="E664" s="33" t="s">
        <v>2021</v>
      </c>
      <c r="F664" s="64">
        <v>44256</v>
      </c>
      <c r="G664" s="64">
        <v>44531</v>
      </c>
      <c r="H664" s="33" t="s">
        <v>1631</v>
      </c>
      <c r="I664" s="33" t="s">
        <v>2022</v>
      </c>
      <c r="J664" s="114">
        <v>46.36</v>
      </c>
      <c r="K664" s="48">
        <v>46.36</v>
      </c>
      <c r="L664" s="115"/>
      <c r="M664" s="116"/>
      <c r="N664" s="48"/>
      <c r="O664" s="48"/>
      <c r="P664" s="48"/>
      <c r="Q664" s="48"/>
      <c r="R664" s="48">
        <v>2</v>
      </c>
      <c r="S664" s="48">
        <v>282</v>
      </c>
      <c r="T664" s="48">
        <v>969</v>
      </c>
      <c r="U664" s="33" t="s">
        <v>1904</v>
      </c>
      <c r="V664" s="39" t="s">
        <v>39</v>
      </c>
      <c r="W664" s="123"/>
    </row>
    <row r="665" s="8" customFormat="1" ht="24" spans="1:23">
      <c r="A665" s="32">
        <v>656</v>
      </c>
      <c r="B665" s="33" t="s">
        <v>2023</v>
      </c>
      <c r="C665" s="39" t="s">
        <v>30</v>
      </c>
      <c r="D665" s="33" t="s">
        <v>34</v>
      </c>
      <c r="E665" s="33" t="s">
        <v>2024</v>
      </c>
      <c r="F665" s="64">
        <v>44256</v>
      </c>
      <c r="G665" s="64">
        <v>44531</v>
      </c>
      <c r="H665" s="33" t="s">
        <v>1631</v>
      </c>
      <c r="I665" s="33" t="s">
        <v>2025</v>
      </c>
      <c r="J665" s="114">
        <v>35</v>
      </c>
      <c r="K665" s="48">
        <v>35</v>
      </c>
      <c r="L665" s="115"/>
      <c r="M665" s="116"/>
      <c r="N665" s="48"/>
      <c r="O665" s="48"/>
      <c r="P665" s="48"/>
      <c r="Q665" s="48"/>
      <c r="R665" s="48"/>
      <c r="S665" s="48">
        <v>2310</v>
      </c>
      <c r="T665" s="48">
        <v>8013</v>
      </c>
      <c r="U665" s="33" t="s">
        <v>2026</v>
      </c>
      <c r="V665" s="39" t="s">
        <v>39</v>
      </c>
      <c r="W665" s="123"/>
    </row>
    <row r="666" s="8" customFormat="1" ht="58.5" spans="1:23">
      <c r="A666" s="32">
        <v>657</v>
      </c>
      <c r="B666" s="33" t="s">
        <v>2027</v>
      </c>
      <c r="C666" s="39" t="s">
        <v>30</v>
      </c>
      <c r="D666" s="33" t="s">
        <v>34</v>
      </c>
      <c r="E666" s="33" t="s">
        <v>2028</v>
      </c>
      <c r="F666" s="64">
        <v>44256</v>
      </c>
      <c r="G666" s="64">
        <v>44531</v>
      </c>
      <c r="H666" s="33" t="s">
        <v>1631</v>
      </c>
      <c r="I666" s="121" t="s">
        <v>2029</v>
      </c>
      <c r="J666" s="114">
        <v>89.93</v>
      </c>
      <c r="K666" s="48">
        <v>89.93</v>
      </c>
      <c r="L666" s="115"/>
      <c r="M666" s="116"/>
      <c r="N666" s="48"/>
      <c r="O666" s="48"/>
      <c r="P666" s="48"/>
      <c r="Q666" s="48"/>
      <c r="R666" s="58">
        <v>1</v>
      </c>
      <c r="S666" s="48">
        <v>5012</v>
      </c>
      <c r="T666" s="48">
        <v>2116</v>
      </c>
      <c r="U666" s="33" t="s">
        <v>2030</v>
      </c>
      <c r="V666" s="39" t="s">
        <v>39</v>
      </c>
      <c r="W666" s="123"/>
    </row>
    <row r="667" s="8" customFormat="1" ht="24" spans="1:23">
      <c r="A667" s="32">
        <v>658</v>
      </c>
      <c r="B667" s="33" t="s">
        <v>2031</v>
      </c>
      <c r="C667" s="39" t="s">
        <v>30</v>
      </c>
      <c r="D667" s="33" t="s">
        <v>34</v>
      </c>
      <c r="E667" s="33" t="s">
        <v>2032</v>
      </c>
      <c r="F667" s="64">
        <v>44256</v>
      </c>
      <c r="G667" s="64">
        <v>44531</v>
      </c>
      <c r="H667" s="33" t="s">
        <v>1631</v>
      </c>
      <c r="I667" s="33" t="s">
        <v>2033</v>
      </c>
      <c r="J667" s="114">
        <v>20</v>
      </c>
      <c r="K667" s="48">
        <v>20</v>
      </c>
      <c r="L667" s="115"/>
      <c r="M667" s="116"/>
      <c r="N667" s="48"/>
      <c r="O667" s="48"/>
      <c r="P667" s="48"/>
      <c r="Q667" s="48"/>
      <c r="R667" s="48"/>
      <c r="S667" s="48">
        <v>95</v>
      </c>
      <c r="T667" s="48">
        <v>349</v>
      </c>
      <c r="U667" s="33" t="s">
        <v>2034</v>
      </c>
      <c r="V667" s="39" t="s">
        <v>39</v>
      </c>
      <c r="W667" s="124"/>
    </row>
    <row r="668" s="8" customFormat="1" ht="24" spans="1:23">
      <c r="A668" s="32">
        <v>659</v>
      </c>
      <c r="B668" s="33" t="s">
        <v>2035</v>
      </c>
      <c r="C668" s="39" t="s">
        <v>30</v>
      </c>
      <c r="D668" s="33" t="s">
        <v>34</v>
      </c>
      <c r="E668" s="33" t="s">
        <v>1436</v>
      </c>
      <c r="F668" s="64">
        <v>44256</v>
      </c>
      <c r="G668" s="64">
        <v>44531</v>
      </c>
      <c r="H668" s="33" t="s">
        <v>1631</v>
      </c>
      <c r="I668" s="33" t="s">
        <v>2036</v>
      </c>
      <c r="J668" s="114">
        <v>36</v>
      </c>
      <c r="K668" s="48">
        <v>36</v>
      </c>
      <c r="L668" s="115"/>
      <c r="M668" s="116"/>
      <c r="N668" s="48"/>
      <c r="O668" s="48"/>
      <c r="P668" s="48"/>
      <c r="Q668" s="48"/>
      <c r="R668" s="58">
        <v>1</v>
      </c>
      <c r="S668" s="48">
        <v>125</v>
      </c>
      <c r="T668" s="48">
        <v>396</v>
      </c>
      <c r="U668" s="33" t="s">
        <v>2037</v>
      </c>
      <c r="V668" s="39" t="s">
        <v>39</v>
      </c>
      <c r="W668" s="124"/>
    </row>
    <row r="669" s="8" customFormat="1" ht="24" spans="1:23">
      <c r="A669" s="32">
        <v>660</v>
      </c>
      <c r="B669" s="33" t="s">
        <v>2038</v>
      </c>
      <c r="C669" s="39" t="s">
        <v>30</v>
      </c>
      <c r="D669" s="33" t="s">
        <v>34</v>
      </c>
      <c r="E669" s="33" t="s">
        <v>1163</v>
      </c>
      <c r="F669" s="64">
        <v>44256</v>
      </c>
      <c r="G669" s="64">
        <v>44531</v>
      </c>
      <c r="H669" s="33" t="s">
        <v>1631</v>
      </c>
      <c r="I669" s="33" t="s">
        <v>2039</v>
      </c>
      <c r="J669" s="114">
        <v>8</v>
      </c>
      <c r="K669" s="48">
        <v>8</v>
      </c>
      <c r="L669" s="115"/>
      <c r="M669" s="116"/>
      <c r="N669" s="48"/>
      <c r="O669" s="48"/>
      <c r="P669" s="48"/>
      <c r="Q669" s="48"/>
      <c r="R669" s="48"/>
      <c r="S669" s="48">
        <v>35</v>
      </c>
      <c r="T669" s="48">
        <v>122</v>
      </c>
      <c r="U669" s="33" t="s">
        <v>2040</v>
      </c>
      <c r="V669" s="39" t="s">
        <v>39</v>
      </c>
      <c r="W669" s="124"/>
    </row>
    <row r="670" s="8" customFormat="1" ht="36" spans="1:23">
      <c r="A670" s="32">
        <v>661</v>
      </c>
      <c r="B670" s="33" t="s">
        <v>2041</v>
      </c>
      <c r="C670" s="39" t="s">
        <v>30</v>
      </c>
      <c r="D670" s="33" t="s">
        <v>34</v>
      </c>
      <c r="E670" s="33" t="s">
        <v>2042</v>
      </c>
      <c r="F670" s="64">
        <v>44256</v>
      </c>
      <c r="G670" s="64">
        <v>44531</v>
      </c>
      <c r="H670" s="33" t="s">
        <v>1631</v>
      </c>
      <c r="I670" s="33" t="s">
        <v>2043</v>
      </c>
      <c r="J670" s="114">
        <v>24</v>
      </c>
      <c r="K670" s="48">
        <v>24</v>
      </c>
      <c r="L670" s="115"/>
      <c r="M670" s="116"/>
      <c r="N670" s="48"/>
      <c r="O670" s="48"/>
      <c r="P670" s="48"/>
      <c r="Q670" s="48"/>
      <c r="R670" s="48"/>
      <c r="S670" s="48">
        <v>7</v>
      </c>
      <c r="T670" s="48">
        <v>18</v>
      </c>
      <c r="U670" s="33" t="s">
        <v>2044</v>
      </c>
      <c r="V670" s="39" t="s">
        <v>39</v>
      </c>
      <c r="W670" s="124"/>
    </row>
    <row r="671" s="8" customFormat="1" ht="24" spans="1:23">
      <c r="A671" s="32">
        <v>662</v>
      </c>
      <c r="B671" s="33" t="s">
        <v>2045</v>
      </c>
      <c r="C671" s="39" t="s">
        <v>30</v>
      </c>
      <c r="D671" s="33" t="s">
        <v>34</v>
      </c>
      <c r="E671" s="33" t="s">
        <v>193</v>
      </c>
      <c r="F671" s="64">
        <v>44256</v>
      </c>
      <c r="G671" s="64">
        <v>44531</v>
      </c>
      <c r="H671" s="33" t="s">
        <v>1631</v>
      </c>
      <c r="I671" s="33" t="s">
        <v>2046</v>
      </c>
      <c r="J671" s="114">
        <v>24.5</v>
      </c>
      <c r="K671" s="48">
        <v>24.5</v>
      </c>
      <c r="L671" s="115"/>
      <c r="M671" s="116"/>
      <c r="N671" s="48"/>
      <c r="O671" s="48"/>
      <c r="P671" s="48"/>
      <c r="Q671" s="48"/>
      <c r="R671" s="48"/>
      <c r="S671" s="48">
        <v>25</v>
      </c>
      <c r="T671" s="48">
        <v>77</v>
      </c>
      <c r="U671" s="33" t="s">
        <v>2047</v>
      </c>
      <c r="V671" s="39" t="s">
        <v>39</v>
      </c>
      <c r="W671" s="124"/>
    </row>
    <row r="672" s="8" customFormat="1" ht="24" spans="1:23">
      <c r="A672" s="32">
        <v>663</v>
      </c>
      <c r="B672" s="33" t="s">
        <v>2048</v>
      </c>
      <c r="C672" s="39" t="s">
        <v>30</v>
      </c>
      <c r="D672" s="33" t="s">
        <v>34</v>
      </c>
      <c r="E672" s="33" t="s">
        <v>457</v>
      </c>
      <c r="F672" s="64">
        <v>44256</v>
      </c>
      <c r="G672" s="64">
        <v>44531</v>
      </c>
      <c r="H672" s="33" t="s">
        <v>1631</v>
      </c>
      <c r="I672" s="33" t="s">
        <v>2049</v>
      </c>
      <c r="J672" s="114">
        <v>30</v>
      </c>
      <c r="K672" s="48">
        <v>30</v>
      </c>
      <c r="L672" s="115"/>
      <c r="M672" s="116"/>
      <c r="N672" s="48"/>
      <c r="O672" s="48"/>
      <c r="P672" s="48"/>
      <c r="Q672" s="48"/>
      <c r="R672" s="48"/>
      <c r="S672" s="48">
        <v>28</v>
      </c>
      <c r="T672" s="48">
        <v>84</v>
      </c>
      <c r="U672" s="33" t="s">
        <v>2050</v>
      </c>
      <c r="V672" s="39" t="s">
        <v>39</v>
      </c>
      <c r="W672" s="124"/>
    </row>
    <row r="673" s="8" customFormat="1" ht="36.75" spans="1:23">
      <c r="A673" s="32">
        <v>664</v>
      </c>
      <c r="B673" s="33" t="s">
        <v>2051</v>
      </c>
      <c r="C673" s="39" t="s">
        <v>30</v>
      </c>
      <c r="D673" s="33" t="s">
        <v>34</v>
      </c>
      <c r="E673" s="33" t="s">
        <v>224</v>
      </c>
      <c r="F673" s="64">
        <v>44256</v>
      </c>
      <c r="G673" s="64">
        <v>44531</v>
      </c>
      <c r="H673" s="33" t="s">
        <v>1631</v>
      </c>
      <c r="I673" s="33" t="s">
        <v>2052</v>
      </c>
      <c r="J673" s="114">
        <v>45</v>
      </c>
      <c r="K673" s="48">
        <v>45</v>
      </c>
      <c r="L673" s="115"/>
      <c r="M673" s="116"/>
      <c r="N673" s="48"/>
      <c r="O673" s="48"/>
      <c r="P673" s="48"/>
      <c r="Q673" s="48"/>
      <c r="R673" s="48"/>
      <c r="S673" s="48">
        <v>245</v>
      </c>
      <c r="T673" s="48">
        <v>917</v>
      </c>
      <c r="U673" s="33" t="s">
        <v>2053</v>
      </c>
      <c r="V673" s="39" t="s">
        <v>39</v>
      </c>
      <c r="W673" s="124"/>
    </row>
    <row r="674" s="8" customFormat="1" ht="36" spans="1:23">
      <c r="A674" s="32">
        <v>665</v>
      </c>
      <c r="B674" s="33" t="s">
        <v>2054</v>
      </c>
      <c r="C674" s="39" t="s">
        <v>30</v>
      </c>
      <c r="D674" s="33" t="s">
        <v>34</v>
      </c>
      <c r="E674" s="33" t="s">
        <v>2055</v>
      </c>
      <c r="F674" s="64">
        <v>44256</v>
      </c>
      <c r="G674" s="64">
        <v>44531</v>
      </c>
      <c r="H674" s="33" t="s">
        <v>1631</v>
      </c>
      <c r="I674" s="33" t="s">
        <v>2056</v>
      </c>
      <c r="J674" s="114">
        <v>40</v>
      </c>
      <c r="K674" s="48">
        <v>40</v>
      </c>
      <c r="L674" s="115"/>
      <c r="M674" s="116"/>
      <c r="N674" s="48"/>
      <c r="O674" s="48"/>
      <c r="P674" s="48"/>
      <c r="Q674" s="48"/>
      <c r="R674" s="48"/>
      <c r="S674" s="48">
        <v>203</v>
      </c>
      <c r="T674" s="48">
        <v>748</v>
      </c>
      <c r="U674" s="33" t="s">
        <v>2057</v>
      </c>
      <c r="V674" s="39" t="s">
        <v>39</v>
      </c>
      <c r="W674" s="124"/>
    </row>
    <row r="675" s="8" customFormat="1" ht="24" spans="1:23">
      <c r="A675" s="32">
        <v>666</v>
      </c>
      <c r="B675" s="33" t="s">
        <v>2058</v>
      </c>
      <c r="C675" s="39" t="s">
        <v>30</v>
      </c>
      <c r="D675" s="33" t="s">
        <v>34</v>
      </c>
      <c r="E675" s="33" t="s">
        <v>908</v>
      </c>
      <c r="F675" s="64">
        <v>44256</v>
      </c>
      <c r="G675" s="64">
        <v>44531</v>
      </c>
      <c r="H675" s="33" t="s">
        <v>1631</v>
      </c>
      <c r="I675" s="33" t="s">
        <v>2059</v>
      </c>
      <c r="J675" s="114">
        <v>17</v>
      </c>
      <c r="K675" s="48">
        <v>17</v>
      </c>
      <c r="L675" s="115"/>
      <c r="M675" s="116"/>
      <c r="N675" s="48"/>
      <c r="O675" s="48"/>
      <c r="P675" s="48"/>
      <c r="Q675" s="48"/>
      <c r="R675" s="48"/>
      <c r="S675" s="48">
        <v>105</v>
      </c>
      <c r="T675" s="48">
        <v>347</v>
      </c>
      <c r="U675" s="33" t="s">
        <v>2060</v>
      </c>
      <c r="V675" s="39" t="s">
        <v>39</v>
      </c>
      <c r="W675" s="124"/>
    </row>
    <row r="676" s="8" customFormat="1" ht="24" spans="1:23">
      <c r="A676" s="32">
        <v>667</v>
      </c>
      <c r="B676" s="33" t="s">
        <v>2061</v>
      </c>
      <c r="C676" s="39" t="s">
        <v>30</v>
      </c>
      <c r="D676" s="33" t="s">
        <v>34</v>
      </c>
      <c r="E676" s="33" t="s">
        <v>1167</v>
      </c>
      <c r="F676" s="64">
        <v>44256</v>
      </c>
      <c r="G676" s="64">
        <v>44531</v>
      </c>
      <c r="H676" s="33" t="s">
        <v>1631</v>
      </c>
      <c r="I676" s="33" t="s">
        <v>2062</v>
      </c>
      <c r="J676" s="114">
        <v>25</v>
      </c>
      <c r="K676" s="48">
        <v>25</v>
      </c>
      <c r="L676" s="115"/>
      <c r="M676" s="116"/>
      <c r="N676" s="48"/>
      <c r="O676" s="48"/>
      <c r="P676" s="48"/>
      <c r="Q676" s="48"/>
      <c r="R676" s="48"/>
      <c r="S676" s="48">
        <v>122</v>
      </c>
      <c r="T676" s="48">
        <v>456</v>
      </c>
      <c r="U676" s="33" t="s">
        <v>2063</v>
      </c>
      <c r="V676" s="39" t="s">
        <v>39</v>
      </c>
      <c r="W676" s="124"/>
    </row>
    <row r="677" s="8" customFormat="1" ht="36" spans="1:23">
      <c r="A677" s="32">
        <v>668</v>
      </c>
      <c r="B677" s="33" t="s">
        <v>2064</v>
      </c>
      <c r="C677" s="39" t="s">
        <v>30</v>
      </c>
      <c r="D677" s="33" t="s">
        <v>34</v>
      </c>
      <c r="E677" s="33" t="s">
        <v>1211</v>
      </c>
      <c r="F677" s="64">
        <v>44256</v>
      </c>
      <c r="G677" s="64">
        <v>44531</v>
      </c>
      <c r="H677" s="33" t="s">
        <v>1631</v>
      </c>
      <c r="I677" s="33" t="s">
        <v>2065</v>
      </c>
      <c r="J677" s="114">
        <v>30</v>
      </c>
      <c r="K677" s="48">
        <v>30</v>
      </c>
      <c r="L677" s="115"/>
      <c r="M677" s="116"/>
      <c r="N677" s="48"/>
      <c r="O677" s="48"/>
      <c r="P677" s="48"/>
      <c r="Q677" s="48"/>
      <c r="R677" s="48"/>
      <c r="S677" s="48">
        <v>35</v>
      </c>
      <c r="T677" s="48">
        <v>116</v>
      </c>
      <c r="U677" s="33" t="s">
        <v>2066</v>
      </c>
      <c r="V677" s="39" t="s">
        <v>39</v>
      </c>
      <c r="W677" s="124"/>
    </row>
    <row r="678" s="8" customFormat="1" ht="24" spans="1:23">
      <c r="A678" s="32">
        <v>669</v>
      </c>
      <c r="B678" s="33" t="s">
        <v>2067</v>
      </c>
      <c r="C678" s="39" t="s">
        <v>30</v>
      </c>
      <c r="D678" s="33" t="s">
        <v>34</v>
      </c>
      <c r="E678" s="33" t="s">
        <v>335</v>
      </c>
      <c r="F678" s="64">
        <v>44256</v>
      </c>
      <c r="G678" s="64">
        <v>44531</v>
      </c>
      <c r="H678" s="33" t="s">
        <v>1631</v>
      </c>
      <c r="I678" s="33" t="s">
        <v>2068</v>
      </c>
      <c r="J678" s="114">
        <v>70</v>
      </c>
      <c r="K678" s="48">
        <v>70</v>
      </c>
      <c r="L678" s="115"/>
      <c r="M678" s="116"/>
      <c r="N678" s="48"/>
      <c r="O678" s="48"/>
      <c r="P678" s="48"/>
      <c r="Q678" s="48"/>
      <c r="R678" s="48"/>
      <c r="S678" s="48">
        <v>47</v>
      </c>
      <c r="T678" s="48">
        <v>173</v>
      </c>
      <c r="U678" s="33" t="s">
        <v>2069</v>
      </c>
      <c r="V678" s="39" t="s">
        <v>39</v>
      </c>
      <c r="W678" s="124"/>
    </row>
    <row r="679" s="8" customFormat="1" ht="24" spans="1:23">
      <c r="A679" s="32">
        <v>670</v>
      </c>
      <c r="B679" s="33" t="s">
        <v>2070</v>
      </c>
      <c r="C679" s="39" t="s">
        <v>30</v>
      </c>
      <c r="D679" s="33" t="s">
        <v>34</v>
      </c>
      <c r="E679" s="33" t="s">
        <v>251</v>
      </c>
      <c r="F679" s="64">
        <v>44256</v>
      </c>
      <c r="G679" s="64">
        <v>44531</v>
      </c>
      <c r="H679" s="33" t="s">
        <v>1631</v>
      </c>
      <c r="I679" s="33" t="s">
        <v>2071</v>
      </c>
      <c r="J679" s="114">
        <v>24</v>
      </c>
      <c r="K679" s="48">
        <v>24</v>
      </c>
      <c r="L679" s="115"/>
      <c r="M679" s="116"/>
      <c r="N679" s="48"/>
      <c r="O679" s="48"/>
      <c r="P679" s="48"/>
      <c r="Q679" s="48"/>
      <c r="R679" s="48"/>
      <c r="S679" s="48">
        <v>54</v>
      </c>
      <c r="T679" s="48">
        <v>166</v>
      </c>
      <c r="U679" s="33" t="s">
        <v>2072</v>
      </c>
      <c r="V679" s="39" t="s">
        <v>39</v>
      </c>
      <c r="W679" s="124"/>
    </row>
    <row r="680" s="8" customFormat="1" ht="24" spans="1:23">
      <c r="A680" s="32">
        <v>671</v>
      </c>
      <c r="B680" s="33" t="s">
        <v>2073</v>
      </c>
      <c r="C680" s="39" t="s">
        <v>30</v>
      </c>
      <c r="D680" s="33" t="s">
        <v>34</v>
      </c>
      <c r="E680" s="33" t="s">
        <v>2074</v>
      </c>
      <c r="F680" s="64">
        <v>44256</v>
      </c>
      <c r="G680" s="64">
        <v>44531</v>
      </c>
      <c r="H680" s="33" t="s">
        <v>1631</v>
      </c>
      <c r="I680" s="33" t="s">
        <v>2075</v>
      </c>
      <c r="J680" s="114">
        <v>12</v>
      </c>
      <c r="K680" s="48">
        <v>12</v>
      </c>
      <c r="L680" s="115"/>
      <c r="M680" s="116"/>
      <c r="N680" s="48"/>
      <c r="O680" s="48"/>
      <c r="P680" s="48"/>
      <c r="Q680" s="48"/>
      <c r="R680" s="48"/>
      <c r="S680" s="48">
        <v>63</v>
      </c>
      <c r="T680" s="48">
        <v>205</v>
      </c>
      <c r="U680" s="33" t="s">
        <v>2076</v>
      </c>
      <c r="V680" s="39" t="s">
        <v>39</v>
      </c>
      <c r="W680" s="124"/>
    </row>
    <row r="681" s="8" customFormat="1" ht="24" spans="1:23">
      <c r="A681" s="32">
        <v>672</v>
      </c>
      <c r="B681" s="33" t="s">
        <v>2077</v>
      </c>
      <c r="C681" s="39" t="s">
        <v>30</v>
      </c>
      <c r="D681" s="33" t="s">
        <v>34</v>
      </c>
      <c r="E681" s="33" t="s">
        <v>486</v>
      </c>
      <c r="F681" s="64">
        <v>44256</v>
      </c>
      <c r="G681" s="64">
        <v>44531</v>
      </c>
      <c r="H681" s="33" t="s">
        <v>1631</v>
      </c>
      <c r="I681" s="33" t="s">
        <v>2078</v>
      </c>
      <c r="J681" s="114">
        <v>20</v>
      </c>
      <c r="K681" s="48">
        <v>20</v>
      </c>
      <c r="L681" s="115"/>
      <c r="M681" s="116"/>
      <c r="N681" s="48"/>
      <c r="O681" s="48"/>
      <c r="P681" s="48"/>
      <c r="Q681" s="48"/>
      <c r="R681" s="48"/>
      <c r="S681" s="48">
        <v>62</v>
      </c>
      <c r="T681" s="48">
        <v>250</v>
      </c>
      <c r="U681" s="33" t="s">
        <v>2079</v>
      </c>
      <c r="V681" s="39" t="s">
        <v>39</v>
      </c>
      <c r="W681" s="124"/>
    </row>
    <row r="682" s="8" customFormat="1" ht="24" spans="1:23">
      <c r="A682" s="32">
        <v>673</v>
      </c>
      <c r="B682" s="33" t="s">
        <v>2080</v>
      </c>
      <c r="C682" s="39" t="s">
        <v>30</v>
      </c>
      <c r="D682" s="33" t="s">
        <v>34</v>
      </c>
      <c r="E682" s="33" t="s">
        <v>1077</v>
      </c>
      <c r="F682" s="64">
        <v>44256</v>
      </c>
      <c r="G682" s="64">
        <v>44531</v>
      </c>
      <c r="H682" s="33" t="s">
        <v>1631</v>
      </c>
      <c r="I682" s="33" t="s">
        <v>2081</v>
      </c>
      <c r="J682" s="114">
        <v>5</v>
      </c>
      <c r="K682" s="48">
        <v>5</v>
      </c>
      <c r="L682" s="115"/>
      <c r="M682" s="116"/>
      <c r="N682" s="48"/>
      <c r="O682" s="48"/>
      <c r="P682" s="48"/>
      <c r="Q682" s="48"/>
      <c r="R682" s="48"/>
      <c r="S682" s="48">
        <v>70</v>
      </c>
      <c r="T682" s="48">
        <v>271</v>
      </c>
      <c r="U682" s="33" t="s">
        <v>2082</v>
      </c>
      <c r="V682" s="39" t="s">
        <v>39</v>
      </c>
      <c r="W682" s="124"/>
    </row>
    <row r="683" s="8" customFormat="1" ht="24" spans="1:23">
      <c r="A683" s="32">
        <v>674</v>
      </c>
      <c r="B683" s="33" t="s">
        <v>2083</v>
      </c>
      <c r="C683" s="39" t="s">
        <v>30</v>
      </c>
      <c r="D683" s="33" t="s">
        <v>34</v>
      </c>
      <c r="E683" s="33" t="s">
        <v>100</v>
      </c>
      <c r="F683" s="64">
        <v>44256</v>
      </c>
      <c r="G683" s="64">
        <v>44531</v>
      </c>
      <c r="H683" s="33" t="s">
        <v>1631</v>
      </c>
      <c r="I683" s="33" t="s">
        <v>2084</v>
      </c>
      <c r="J683" s="114">
        <v>7.54</v>
      </c>
      <c r="K683" s="48">
        <v>7.54</v>
      </c>
      <c r="L683" s="115"/>
      <c r="M683" s="116"/>
      <c r="N683" s="48"/>
      <c r="O683" s="48"/>
      <c r="P683" s="48"/>
      <c r="Q683" s="48"/>
      <c r="R683" s="58">
        <v>1</v>
      </c>
      <c r="S683" s="48">
        <v>87</v>
      </c>
      <c r="T683" s="48">
        <v>320</v>
      </c>
      <c r="U683" s="33" t="s">
        <v>2085</v>
      </c>
      <c r="V683" s="39" t="s">
        <v>39</v>
      </c>
      <c r="W683" s="125"/>
    </row>
    <row r="684" s="8" customFormat="1" ht="24" spans="1:23">
      <c r="A684" s="32">
        <v>675</v>
      </c>
      <c r="B684" s="33" t="s">
        <v>2086</v>
      </c>
      <c r="C684" s="39" t="s">
        <v>30</v>
      </c>
      <c r="D684" s="33" t="s">
        <v>34</v>
      </c>
      <c r="E684" s="33" t="s">
        <v>251</v>
      </c>
      <c r="F684" s="64">
        <v>44256</v>
      </c>
      <c r="G684" s="64">
        <v>44531</v>
      </c>
      <c r="H684" s="33" t="s">
        <v>1631</v>
      </c>
      <c r="I684" s="33" t="s">
        <v>2087</v>
      </c>
      <c r="J684" s="114">
        <v>8.72</v>
      </c>
      <c r="K684" s="48">
        <v>8.72</v>
      </c>
      <c r="L684" s="115"/>
      <c r="M684" s="116"/>
      <c r="N684" s="48"/>
      <c r="O684" s="48"/>
      <c r="P684" s="48"/>
      <c r="Q684" s="48"/>
      <c r="R684" s="48"/>
      <c r="S684" s="48">
        <v>84</v>
      </c>
      <c r="T684" s="48">
        <v>266</v>
      </c>
      <c r="U684" s="33" t="s">
        <v>2088</v>
      </c>
      <c r="V684" s="39" t="s">
        <v>39</v>
      </c>
      <c r="W684" s="125"/>
    </row>
    <row r="685" s="8" customFormat="1" ht="36" spans="1:23">
      <c r="A685" s="32">
        <v>676</v>
      </c>
      <c r="B685" s="33" t="s">
        <v>2089</v>
      </c>
      <c r="C685" s="39" t="s">
        <v>30</v>
      </c>
      <c r="D685" s="33" t="s">
        <v>34</v>
      </c>
      <c r="E685" s="33" t="s">
        <v>938</v>
      </c>
      <c r="F685" s="64">
        <v>44256</v>
      </c>
      <c r="G685" s="64">
        <v>44531</v>
      </c>
      <c r="H685" s="33" t="s">
        <v>1631</v>
      </c>
      <c r="I685" s="33" t="s">
        <v>2090</v>
      </c>
      <c r="J685" s="114">
        <v>7.38</v>
      </c>
      <c r="K685" s="48">
        <v>7.38</v>
      </c>
      <c r="L685" s="115"/>
      <c r="M685" s="116"/>
      <c r="N685" s="48"/>
      <c r="O685" s="48"/>
      <c r="P685" s="48"/>
      <c r="Q685" s="48"/>
      <c r="R685" s="58">
        <v>1</v>
      </c>
      <c r="S685" s="48">
        <v>34</v>
      </c>
      <c r="T685" s="48">
        <v>102</v>
      </c>
      <c r="U685" s="33" t="s">
        <v>2091</v>
      </c>
      <c r="V685" s="39" t="s">
        <v>39</v>
      </c>
      <c r="W685" s="126"/>
    </row>
    <row r="686" s="8" customFormat="1" ht="24" spans="1:23">
      <c r="A686" s="32">
        <v>677</v>
      </c>
      <c r="B686" s="33" t="s">
        <v>2092</v>
      </c>
      <c r="C686" s="39" t="s">
        <v>30</v>
      </c>
      <c r="D686" s="33" t="s">
        <v>34</v>
      </c>
      <c r="E686" s="33" t="s">
        <v>507</v>
      </c>
      <c r="F686" s="64">
        <v>44256</v>
      </c>
      <c r="G686" s="64">
        <v>44531</v>
      </c>
      <c r="H686" s="33" t="s">
        <v>1631</v>
      </c>
      <c r="I686" s="33" t="s">
        <v>2093</v>
      </c>
      <c r="J686" s="114">
        <v>19.16</v>
      </c>
      <c r="K686" s="48">
        <v>19.16</v>
      </c>
      <c r="L686" s="115"/>
      <c r="M686" s="116"/>
      <c r="N686" s="48"/>
      <c r="O686" s="48"/>
      <c r="P686" s="48"/>
      <c r="Q686" s="48"/>
      <c r="R686" s="48"/>
      <c r="S686" s="48">
        <v>400</v>
      </c>
      <c r="T686" s="48">
        <v>165</v>
      </c>
      <c r="U686" s="33" t="s">
        <v>2094</v>
      </c>
      <c r="V686" s="39" t="s">
        <v>39</v>
      </c>
      <c r="W686" s="126"/>
    </row>
    <row r="687" s="8" customFormat="1" ht="52.5" spans="1:23">
      <c r="A687" s="32">
        <v>678</v>
      </c>
      <c r="B687" s="57" t="s">
        <v>2095</v>
      </c>
      <c r="C687" s="39" t="s">
        <v>30</v>
      </c>
      <c r="D687" s="33" t="s">
        <v>34</v>
      </c>
      <c r="E687" s="65" t="s">
        <v>2096</v>
      </c>
      <c r="F687" s="64">
        <v>44256</v>
      </c>
      <c r="G687" s="64">
        <v>44531</v>
      </c>
      <c r="H687" s="57" t="s">
        <v>1631</v>
      </c>
      <c r="I687" s="57" t="s">
        <v>2097</v>
      </c>
      <c r="J687" s="114">
        <v>53.55</v>
      </c>
      <c r="K687" s="48">
        <v>53.55</v>
      </c>
      <c r="L687" s="115"/>
      <c r="M687" s="116"/>
      <c r="N687" s="48"/>
      <c r="O687" s="48">
        <v>5</v>
      </c>
      <c r="P687" s="48"/>
      <c r="Q687" s="48"/>
      <c r="R687" s="48"/>
      <c r="S687" s="48">
        <v>400</v>
      </c>
      <c r="T687" s="48">
        <v>1200</v>
      </c>
      <c r="U687" s="57" t="s">
        <v>2098</v>
      </c>
      <c r="V687" s="39" t="s">
        <v>39</v>
      </c>
      <c r="W687" s="57"/>
    </row>
    <row r="688" s="8" customFormat="1" ht="48" spans="1:23">
      <c r="A688" s="32">
        <v>679</v>
      </c>
      <c r="B688" s="57" t="s">
        <v>2099</v>
      </c>
      <c r="C688" s="39" t="s">
        <v>30</v>
      </c>
      <c r="D688" s="33" t="s">
        <v>34</v>
      </c>
      <c r="E688" s="33" t="s">
        <v>2100</v>
      </c>
      <c r="F688" s="64">
        <v>44256</v>
      </c>
      <c r="G688" s="64">
        <v>44531</v>
      </c>
      <c r="H688" s="57" t="s">
        <v>1631</v>
      </c>
      <c r="I688" s="57" t="s">
        <v>2097</v>
      </c>
      <c r="J688" s="114">
        <v>59.7</v>
      </c>
      <c r="K688" s="48">
        <v>59.7</v>
      </c>
      <c r="L688" s="115"/>
      <c r="M688" s="116"/>
      <c r="N688" s="48"/>
      <c r="O688" s="48">
        <v>3</v>
      </c>
      <c r="P688" s="48"/>
      <c r="Q688" s="48"/>
      <c r="R688" s="48">
        <v>1</v>
      </c>
      <c r="S688" s="48">
        <v>400</v>
      </c>
      <c r="T688" s="48">
        <v>1201</v>
      </c>
      <c r="U688" s="57" t="s">
        <v>2101</v>
      </c>
      <c r="V688" s="39" t="s">
        <v>39</v>
      </c>
      <c r="W688" s="57"/>
    </row>
    <row r="689" s="8" customFormat="1" ht="63" spans="1:23">
      <c r="A689" s="32">
        <v>680</v>
      </c>
      <c r="B689" s="57" t="s">
        <v>2102</v>
      </c>
      <c r="C689" s="39" t="s">
        <v>30</v>
      </c>
      <c r="D689" s="33" t="s">
        <v>34</v>
      </c>
      <c r="E689" s="81" t="s">
        <v>2103</v>
      </c>
      <c r="F689" s="64">
        <v>44256</v>
      </c>
      <c r="G689" s="64">
        <v>44531</v>
      </c>
      <c r="H689" s="57" t="s">
        <v>1631</v>
      </c>
      <c r="I689" s="57" t="s">
        <v>2097</v>
      </c>
      <c r="J689" s="114">
        <v>59.7</v>
      </c>
      <c r="K689" s="48">
        <v>59.7</v>
      </c>
      <c r="L689" s="115"/>
      <c r="M689" s="116"/>
      <c r="N689" s="48"/>
      <c r="O689" s="48">
        <v>5</v>
      </c>
      <c r="P689" s="48"/>
      <c r="Q689" s="48"/>
      <c r="R689" s="48">
        <v>1</v>
      </c>
      <c r="S689" s="48">
        <v>400</v>
      </c>
      <c r="T689" s="48">
        <v>1202</v>
      </c>
      <c r="U689" s="57" t="s">
        <v>2104</v>
      </c>
      <c r="V689" s="39" t="s">
        <v>39</v>
      </c>
      <c r="W689" s="57"/>
    </row>
    <row r="690" s="8" customFormat="1" ht="60" spans="1:23">
      <c r="A690" s="32">
        <v>681</v>
      </c>
      <c r="B690" s="33" t="s">
        <v>2105</v>
      </c>
      <c r="C690" s="39" t="s">
        <v>30</v>
      </c>
      <c r="D690" s="33" t="s">
        <v>34</v>
      </c>
      <c r="E690" s="33" t="s">
        <v>352</v>
      </c>
      <c r="F690" s="64">
        <v>44256</v>
      </c>
      <c r="G690" s="64">
        <v>44531</v>
      </c>
      <c r="H690" s="57" t="s">
        <v>1631</v>
      </c>
      <c r="I690" s="33" t="s">
        <v>2106</v>
      </c>
      <c r="J690" s="122">
        <v>53.56</v>
      </c>
      <c r="K690" s="42">
        <v>53.56</v>
      </c>
      <c r="L690" s="115"/>
      <c r="M690" s="116"/>
      <c r="N690" s="48"/>
      <c r="O690" s="48"/>
      <c r="P690" s="48"/>
      <c r="Q690" s="48"/>
      <c r="R690" s="48"/>
      <c r="S690" s="48">
        <v>342</v>
      </c>
      <c r="T690" s="48">
        <v>1560</v>
      </c>
      <c r="U690" s="33" t="s">
        <v>2107</v>
      </c>
      <c r="V690" s="39" t="s">
        <v>39</v>
      </c>
      <c r="W690" s="57"/>
    </row>
    <row r="691" s="8" customFormat="1" ht="24" spans="1:23">
      <c r="A691" s="32">
        <v>682</v>
      </c>
      <c r="B691" s="33" t="s">
        <v>2105</v>
      </c>
      <c r="C691" s="39" t="s">
        <v>30</v>
      </c>
      <c r="D691" s="33" t="s">
        <v>34</v>
      </c>
      <c r="E691" s="33" t="s">
        <v>205</v>
      </c>
      <c r="F691" s="64">
        <v>44256</v>
      </c>
      <c r="G691" s="64">
        <v>44531</v>
      </c>
      <c r="H691" s="57" t="s">
        <v>1631</v>
      </c>
      <c r="I691" s="33" t="s">
        <v>2108</v>
      </c>
      <c r="J691" s="122">
        <v>39.24</v>
      </c>
      <c r="K691" s="42">
        <v>39.24</v>
      </c>
      <c r="L691" s="115"/>
      <c r="M691" s="116"/>
      <c r="N691" s="48"/>
      <c r="O691" s="48"/>
      <c r="P691" s="48"/>
      <c r="Q691" s="48"/>
      <c r="R691" s="58">
        <v>1</v>
      </c>
      <c r="S691" s="48">
        <v>30</v>
      </c>
      <c r="T691" s="48">
        <v>30</v>
      </c>
      <c r="U691" s="33" t="s">
        <v>2109</v>
      </c>
      <c r="V691" s="39" t="s">
        <v>39</v>
      </c>
      <c r="W691" s="57"/>
    </row>
    <row r="692" s="8" customFormat="1" ht="60" spans="1:23">
      <c r="A692" s="32">
        <v>683</v>
      </c>
      <c r="B692" s="33" t="s">
        <v>2105</v>
      </c>
      <c r="C692" s="39" t="s">
        <v>30</v>
      </c>
      <c r="D692" s="33" t="s">
        <v>34</v>
      </c>
      <c r="E692" s="33" t="s">
        <v>511</v>
      </c>
      <c r="F692" s="64">
        <v>44256</v>
      </c>
      <c r="G692" s="64">
        <v>44531</v>
      </c>
      <c r="H692" s="57" t="s">
        <v>1631</v>
      </c>
      <c r="I692" s="33" t="s">
        <v>2110</v>
      </c>
      <c r="J692" s="122">
        <v>49.23</v>
      </c>
      <c r="K692" s="42">
        <v>49.23</v>
      </c>
      <c r="L692" s="115"/>
      <c r="M692" s="116"/>
      <c r="N692" s="48"/>
      <c r="O692" s="48"/>
      <c r="P692" s="48"/>
      <c r="Q692" s="48"/>
      <c r="R692" s="48"/>
      <c r="S692" s="48">
        <v>77</v>
      </c>
      <c r="T692" s="48">
        <v>317</v>
      </c>
      <c r="U692" s="33" t="s">
        <v>2111</v>
      </c>
      <c r="V692" s="39" t="s">
        <v>39</v>
      </c>
      <c r="W692" s="57"/>
    </row>
    <row r="693" s="8" customFormat="1" ht="60" spans="1:23">
      <c r="A693" s="32">
        <v>684</v>
      </c>
      <c r="B693" s="33" t="s">
        <v>2105</v>
      </c>
      <c r="C693" s="39" t="s">
        <v>30</v>
      </c>
      <c r="D693" s="33" t="s">
        <v>34</v>
      </c>
      <c r="E693" s="39" t="s">
        <v>100</v>
      </c>
      <c r="F693" s="64">
        <v>44256</v>
      </c>
      <c r="G693" s="64">
        <v>44531</v>
      </c>
      <c r="H693" s="57" t="s">
        <v>1631</v>
      </c>
      <c r="I693" s="33" t="s">
        <v>2112</v>
      </c>
      <c r="J693" s="122">
        <v>39.24</v>
      </c>
      <c r="K693" s="42">
        <v>39.24</v>
      </c>
      <c r="L693" s="115"/>
      <c r="M693" s="116"/>
      <c r="N693" s="48"/>
      <c r="O693" s="48"/>
      <c r="P693" s="48"/>
      <c r="Q693" s="48"/>
      <c r="R693" s="58">
        <v>1</v>
      </c>
      <c r="S693" s="48">
        <v>20</v>
      </c>
      <c r="T693" s="48">
        <v>79</v>
      </c>
      <c r="U693" s="33" t="s">
        <v>2113</v>
      </c>
      <c r="V693" s="39" t="s">
        <v>39</v>
      </c>
      <c r="W693" s="57"/>
    </row>
    <row r="694" s="8" customFormat="1" ht="24" spans="1:23">
      <c r="A694" s="32">
        <v>685</v>
      </c>
      <c r="B694" s="33" t="s">
        <v>2105</v>
      </c>
      <c r="C694" s="39" t="s">
        <v>30</v>
      </c>
      <c r="D694" s="33" t="s">
        <v>34</v>
      </c>
      <c r="E694" s="57" t="s">
        <v>271</v>
      </c>
      <c r="F694" s="64">
        <v>44256</v>
      </c>
      <c r="G694" s="64">
        <v>44531</v>
      </c>
      <c r="H694" s="57" t="s">
        <v>1631</v>
      </c>
      <c r="I694" s="33" t="s">
        <v>2114</v>
      </c>
      <c r="J694" s="122">
        <v>29.97</v>
      </c>
      <c r="K694" s="42">
        <v>29.97</v>
      </c>
      <c r="L694" s="115"/>
      <c r="M694" s="116"/>
      <c r="N694" s="48"/>
      <c r="O694" s="48"/>
      <c r="P694" s="48"/>
      <c r="Q694" s="48"/>
      <c r="R694" s="58">
        <v>1</v>
      </c>
      <c r="S694" s="48">
        <v>78</v>
      </c>
      <c r="T694" s="48">
        <v>298</v>
      </c>
      <c r="U694" s="39" t="s">
        <v>2115</v>
      </c>
      <c r="V694" s="39" t="s">
        <v>39</v>
      </c>
      <c r="W694" s="57"/>
    </row>
    <row r="695" s="8" customFormat="1" ht="24" spans="1:23">
      <c r="A695" s="32">
        <v>686</v>
      </c>
      <c r="B695" s="33" t="s">
        <v>2105</v>
      </c>
      <c r="C695" s="39" t="s">
        <v>30</v>
      </c>
      <c r="D695" s="33" t="s">
        <v>34</v>
      </c>
      <c r="E695" s="33" t="s">
        <v>275</v>
      </c>
      <c r="F695" s="64">
        <v>44256</v>
      </c>
      <c r="G695" s="64">
        <v>44531</v>
      </c>
      <c r="H695" s="57" t="s">
        <v>1631</v>
      </c>
      <c r="I695" s="33" t="s">
        <v>2116</v>
      </c>
      <c r="J695" s="122">
        <v>44.93</v>
      </c>
      <c r="K695" s="42">
        <v>44.93</v>
      </c>
      <c r="L695" s="115"/>
      <c r="M695" s="116"/>
      <c r="N695" s="48"/>
      <c r="O695" s="48"/>
      <c r="P695" s="48"/>
      <c r="Q695" s="48"/>
      <c r="R695" s="58">
        <v>1</v>
      </c>
      <c r="S695" s="48">
        <v>30</v>
      </c>
      <c r="T695" s="48">
        <v>110</v>
      </c>
      <c r="U695" s="33" t="s">
        <v>2117</v>
      </c>
      <c r="V695" s="39" t="s">
        <v>39</v>
      </c>
      <c r="W695" s="57"/>
    </row>
    <row r="696" s="8" customFormat="1" ht="24" spans="1:23">
      <c r="A696" s="32">
        <v>687</v>
      </c>
      <c r="B696" s="33" t="s">
        <v>2105</v>
      </c>
      <c r="C696" s="39" t="s">
        <v>30</v>
      </c>
      <c r="D696" s="33" t="s">
        <v>34</v>
      </c>
      <c r="E696" s="33" t="s">
        <v>385</v>
      </c>
      <c r="F696" s="64">
        <v>44256</v>
      </c>
      <c r="G696" s="64">
        <v>44531</v>
      </c>
      <c r="H696" s="57" t="s">
        <v>1631</v>
      </c>
      <c r="I696" s="33" t="s">
        <v>2118</v>
      </c>
      <c r="J696" s="122">
        <v>49.95</v>
      </c>
      <c r="K696" s="42">
        <v>49.95</v>
      </c>
      <c r="L696" s="115"/>
      <c r="M696" s="116"/>
      <c r="N696" s="48"/>
      <c r="O696" s="48"/>
      <c r="P696" s="48"/>
      <c r="Q696" s="48"/>
      <c r="R696" s="48"/>
      <c r="S696" s="48">
        <v>30</v>
      </c>
      <c r="T696" s="48">
        <v>102</v>
      </c>
      <c r="U696" s="33" t="s">
        <v>2119</v>
      </c>
      <c r="V696" s="39" t="s">
        <v>39</v>
      </c>
      <c r="W696" s="57"/>
    </row>
    <row r="697" s="8" customFormat="1" ht="24" spans="1:23">
      <c r="A697" s="32">
        <v>688</v>
      </c>
      <c r="B697" s="33" t="s">
        <v>2105</v>
      </c>
      <c r="C697" s="39" t="s">
        <v>30</v>
      </c>
      <c r="D697" s="33" t="s">
        <v>34</v>
      </c>
      <c r="E697" s="33" t="s">
        <v>1644</v>
      </c>
      <c r="F697" s="64">
        <v>44256</v>
      </c>
      <c r="G697" s="64">
        <v>44531</v>
      </c>
      <c r="H697" s="57" t="s">
        <v>1631</v>
      </c>
      <c r="I697" s="33" t="s">
        <v>2120</v>
      </c>
      <c r="J697" s="122">
        <v>40.61</v>
      </c>
      <c r="K697" s="42">
        <v>40.61</v>
      </c>
      <c r="L697" s="115"/>
      <c r="M697" s="116"/>
      <c r="N697" s="48"/>
      <c r="O697" s="48"/>
      <c r="P697" s="48"/>
      <c r="Q697" s="48"/>
      <c r="R697" s="58">
        <v>1</v>
      </c>
      <c r="S697" s="48">
        <v>20</v>
      </c>
      <c r="T697" s="48">
        <v>90</v>
      </c>
      <c r="U697" s="33" t="s">
        <v>2121</v>
      </c>
      <c r="V697" s="39" t="s">
        <v>39</v>
      </c>
      <c r="W697" s="57"/>
    </row>
    <row r="698" s="8" customFormat="1" ht="36" spans="1:23">
      <c r="A698" s="32">
        <v>689</v>
      </c>
      <c r="B698" s="33" t="s">
        <v>2105</v>
      </c>
      <c r="C698" s="39" t="s">
        <v>30</v>
      </c>
      <c r="D698" s="33" t="s">
        <v>34</v>
      </c>
      <c r="E698" s="77" t="s">
        <v>296</v>
      </c>
      <c r="F698" s="64">
        <v>44256</v>
      </c>
      <c r="G698" s="64">
        <v>44531</v>
      </c>
      <c r="H698" s="57" t="s">
        <v>1631</v>
      </c>
      <c r="I698" s="77" t="s">
        <v>2122</v>
      </c>
      <c r="J698" s="122">
        <v>12.13</v>
      </c>
      <c r="K698" s="42">
        <v>12.13</v>
      </c>
      <c r="L698" s="115"/>
      <c r="M698" s="116"/>
      <c r="N698" s="48"/>
      <c r="O698" s="48"/>
      <c r="P698" s="48"/>
      <c r="Q698" s="48"/>
      <c r="R698" s="48"/>
      <c r="S698" s="48">
        <v>20</v>
      </c>
      <c r="T698" s="48">
        <v>90</v>
      </c>
      <c r="U698" s="33" t="s">
        <v>2123</v>
      </c>
      <c r="V698" s="39" t="s">
        <v>39</v>
      </c>
      <c r="W698" s="57"/>
    </row>
    <row r="699" s="8" customFormat="1" ht="24" spans="1:23">
      <c r="A699" s="32">
        <v>690</v>
      </c>
      <c r="B699" s="33" t="s">
        <v>2105</v>
      </c>
      <c r="C699" s="39" t="s">
        <v>30</v>
      </c>
      <c r="D699" s="33" t="s">
        <v>34</v>
      </c>
      <c r="E699" s="39" t="s">
        <v>1671</v>
      </c>
      <c r="F699" s="64">
        <v>44256</v>
      </c>
      <c r="G699" s="64">
        <v>44531</v>
      </c>
      <c r="H699" s="57" t="s">
        <v>1631</v>
      </c>
      <c r="I699" s="39" t="s">
        <v>2124</v>
      </c>
      <c r="J699" s="122">
        <v>49.94</v>
      </c>
      <c r="K699" s="42">
        <v>49.94</v>
      </c>
      <c r="L699" s="115"/>
      <c r="M699" s="116"/>
      <c r="N699" s="48"/>
      <c r="O699" s="48"/>
      <c r="P699" s="48"/>
      <c r="Q699" s="48"/>
      <c r="R699" s="48"/>
      <c r="S699" s="48">
        <v>35</v>
      </c>
      <c r="T699" s="48">
        <v>112</v>
      </c>
      <c r="U699" s="33" t="s">
        <v>2125</v>
      </c>
      <c r="V699" s="39" t="s">
        <v>39</v>
      </c>
      <c r="W699" s="57"/>
    </row>
    <row r="700" s="8" customFormat="1" ht="24" spans="1:23">
      <c r="A700" s="32">
        <v>691</v>
      </c>
      <c r="B700" s="33" t="s">
        <v>2105</v>
      </c>
      <c r="C700" s="39" t="s">
        <v>30</v>
      </c>
      <c r="D700" s="33" t="s">
        <v>34</v>
      </c>
      <c r="E700" s="33" t="s">
        <v>1268</v>
      </c>
      <c r="F700" s="64">
        <v>44256</v>
      </c>
      <c r="G700" s="64">
        <v>44531</v>
      </c>
      <c r="H700" s="57" t="s">
        <v>1631</v>
      </c>
      <c r="I700" s="33" t="s">
        <v>2126</v>
      </c>
      <c r="J700" s="122">
        <v>39.95</v>
      </c>
      <c r="K700" s="42">
        <v>39.95</v>
      </c>
      <c r="L700" s="115"/>
      <c r="M700" s="116"/>
      <c r="N700" s="48"/>
      <c r="O700" s="48"/>
      <c r="P700" s="48"/>
      <c r="Q700" s="48"/>
      <c r="R700" s="48"/>
      <c r="S700" s="48">
        <v>7</v>
      </c>
      <c r="T700" s="48">
        <v>23</v>
      </c>
      <c r="U700" s="33" t="s">
        <v>2127</v>
      </c>
      <c r="V700" s="39" t="s">
        <v>39</v>
      </c>
      <c r="W700" s="57"/>
    </row>
    <row r="701" s="8" customFormat="1" ht="24" spans="1:23">
      <c r="A701" s="32">
        <v>692</v>
      </c>
      <c r="B701" s="33" t="s">
        <v>2105</v>
      </c>
      <c r="C701" s="39" t="s">
        <v>30</v>
      </c>
      <c r="D701" s="33" t="s">
        <v>34</v>
      </c>
      <c r="E701" s="33" t="s">
        <v>901</v>
      </c>
      <c r="F701" s="64">
        <v>44256</v>
      </c>
      <c r="G701" s="64">
        <v>44531</v>
      </c>
      <c r="H701" s="57" t="s">
        <v>1631</v>
      </c>
      <c r="I701" s="33" t="s">
        <v>2128</v>
      </c>
      <c r="J701" s="122">
        <v>49.94</v>
      </c>
      <c r="K701" s="42">
        <v>49.94</v>
      </c>
      <c r="L701" s="115"/>
      <c r="M701" s="116"/>
      <c r="N701" s="48"/>
      <c r="O701" s="48"/>
      <c r="P701" s="48"/>
      <c r="Q701" s="48"/>
      <c r="R701" s="48"/>
      <c r="S701" s="48">
        <v>34</v>
      </c>
      <c r="T701" s="48">
        <v>156</v>
      </c>
      <c r="U701" s="33" t="s">
        <v>2129</v>
      </c>
      <c r="V701" s="39" t="s">
        <v>39</v>
      </c>
      <c r="W701" s="57"/>
    </row>
    <row r="702" s="8" customFormat="1" ht="73.5" spans="1:23">
      <c r="A702" s="32">
        <v>693</v>
      </c>
      <c r="B702" s="33" t="s">
        <v>2105</v>
      </c>
      <c r="C702" s="39" t="s">
        <v>30</v>
      </c>
      <c r="D702" s="33" t="s">
        <v>34</v>
      </c>
      <c r="E702" s="33" t="s">
        <v>2130</v>
      </c>
      <c r="F702" s="64">
        <v>44256</v>
      </c>
      <c r="G702" s="64">
        <v>44531</v>
      </c>
      <c r="H702" s="57" t="s">
        <v>1631</v>
      </c>
      <c r="I702" s="81" t="s">
        <v>2131</v>
      </c>
      <c r="J702" s="122">
        <v>60.06</v>
      </c>
      <c r="K702" s="42">
        <v>60.06</v>
      </c>
      <c r="L702" s="115"/>
      <c r="M702" s="116"/>
      <c r="N702" s="48"/>
      <c r="O702" s="48"/>
      <c r="P702" s="48"/>
      <c r="Q702" s="48"/>
      <c r="R702" s="48"/>
      <c r="S702" s="48">
        <v>62</v>
      </c>
      <c r="T702" s="48">
        <v>248</v>
      </c>
      <c r="U702" s="33" t="s">
        <v>2132</v>
      </c>
      <c r="V702" s="39" t="s">
        <v>39</v>
      </c>
      <c r="W702" s="57"/>
    </row>
    <row r="703" s="8" customFormat="1" ht="60" spans="1:23">
      <c r="A703" s="32">
        <v>694</v>
      </c>
      <c r="B703" s="33" t="s">
        <v>2105</v>
      </c>
      <c r="C703" s="39" t="s">
        <v>30</v>
      </c>
      <c r="D703" s="33" t="s">
        <v>34</v>
      </c>
      <c r="E703" s="33" t="s">
        <v>767</v>
      </c>
      <c r="F703" s="64">
        <v>44256</v>
      </c>
      <c r="G703" s="64">
        <v>44531</v>
      </c>
      <c r="H703" s="57" t="s">
        <v>1631</v>
      </c>
      <c r="I703" s="33" t="s">
        <v>2133</v>
      </c>
      <c r="J703" s="122">
        <v>66.27</v>
      </c>
      <c r="K703" s="42">
        <v>66.27</v>
      </c>
      <c r="L703" s="115"/>
      <c r="M703" s="116"/>
      <c r="N703" s="48"/>
      <c r="O703" s="48"/>
      <c r="P703" s="48"/>
      <c r="Q703" s="48"/>
      <c r="R703" s="48"/>
      <c r="S703" s="48">
        <v>200</v>
      </c>
      <c r="T703" s="48">
        <v>800</v>
      </c>
      <c r="U703" s="33" t="s">
        <v>2134</v>
      </c>
      <c r="V703" s="39" t="s">
        <v>39</v>
      </c>
      <c r="W703" s="57"/>
    </row>
    <row r="704" s="8" customFormat="1" ht="24" spans="1:23">
      <c r="A704" s="32">
        <v>695</v>
      </c>
      <c r="B704" s="33" t="s">
        <v>2105</v>
      </c>
      <c r="C704" s="39" t="s">
        <v>30</v>
      </c>
      <c r="D704" s="33" t="s">
        <v>34</v>
      </c>
      <c r="E704" s="57" t="s">
        <v>398</v>
      </c>
      <c r="F704" s="64">
        <v>44256</v>
      </c>
      <c r="G704" s="64">
        <v>44531</v>
      </c>
      <c r="H704" s="57" t="s">
        <v>1631</v>
      </c>
      <c r="I704" s="57" t="s">
        <v>2135</v>
      </c>
      <c r="J704" s="122">
        <v>40.04</v>
      </c>
      <c r="K704" s="42">
        <v>40.04</v>
      </c>
      <c r="L704" s="115"/>
      <c r="M704" s="116"/>
      <c r="N704" s="48"/>
      <c r="O704" s="48"/>
      <c r="P704" s="48"/>
      <c r="Q704" s="48"/>
      <c r="R704" s="58">
        <v>1</v>
      </c>
      <c r="S704" s="48">
        <v>37</v>
      </c>
      <c r="T704" s="48">
        <v>146</v>
      </c>
      <c r="U704" s="57" t="s">
        <v>2136</v>
      </c>
      <c r="V704" s="39" t="s">
        <v>39</v>
      </c>
      <c r="W704" s="57"/>
    </row>
    <row r="705" s="8" customFormat="1" ht="24" spans="1:23">
      <c r="A705" s="32">
        <v>696</v>
      </c>
      <c r="B705" s="33" t="s">
        <v>2105</v>
      </c>
      <c r="C705" s="39" t="s">
        <v>30</v>
      </c>
      <c r="D705" s="33" t="s">
        <v>34</v>
      </c>
      <c r="E705" s="33" t="s">
        <v>590</v>
      </c>
      <c r="F705" s="64">
        <v>44256</v>
      </c>
      <c r="G705" s="64">
        <v>44531</v>
      </c>
      <c r="H705" s="57" t="s">
        <v>1631</v>
      </c>
      <c r="I705" s="33" t="s">
        <v>2137</v>
      </c>
      <c r="J705" s="122">
        <v>12.07</v>
      </c>
      <c r="K705" s="42">
        <v>12.07</v>
      </c>
      <c r="L705" s="115"/>
      <c r="M705" s="116"/>
      <c r="N705" s="48"/>
      <c r="O705" s="48"/>
      <c r="P705" s="48"/>
      <c r="Q705" s="48"/>
      <c r="R705" s="48"/>
      <c r="S705" s="48">
        <v>92</v>
      </c>
      <c r="T705" s="48">
        <v>320</v>
      </c>
      <c r="U705" s="33" t="s">
        <v>2138</v>
      </c>
      <c r="V705" s="39" t="s">
        <v>39</v>
      </c>
      <c r="W705" s="57"/>
    </row>
    <row r="706" s="8" customFormat="1" ht="24" spans="1:23">
      <c r="A706" s="32">
        <v>697</v>
      </c>
      <c r="B706" s="33" t="s">
        <v>2105</v>
      </c>
      <c r="C706" s="39" t="s">
        <v>30</v>
      </c>
      <c r="D706" s="33" t="s">
        <v>34</v>
      </c>
      <c r="E706" s="33" t="s">
        <v>145</v>
      </c>
      <c r="F706" s="64">
        <v>44256</v>
      </c>
      <c r="G706" s="64">
        <v>44531</v>
      </c>
      <c r="H706" s="57" t="s">
        <v>1631</v>
      </c>
      <c r="I706" s="33" t="s">
        <v>2139</v>
      </c>
      <c r="J706" s="122">
        <v>80.15</v>
      </c>
      <c r="K706" s="42">
        <v>80.15</v>
      </c>
      <c r="L706" s="115"/>
      <c r="M706" s="116"/>
      <c r="N706" s="48"/>
      <c r="O706" s="48"/>
      <c r="P706" s="48"/>
      <c r="Q706" s="48"/>
      <c r="R706" s="48"/>
      <c r="S706" s="48">
        <v>45</v>
      </c>
      <c r="T706" s="48">
        <v>230</v>
      </c>
      <c r="U706" s="39" t="s">
        <v>2140</v>
      </c>
      <c r="V706" s="39" t="s">
        <v>39</v>
      </c>
      <c r="W706" s="57"/>
    </row>
    <row r="707" s="8" customFormat="1" ht="60" spans="1:23">
      <c r="A707" s="32">
        <v>698</v>
      </c>
      <c r="B707" s="33" t="s">
        <v>2105</v>
      </c>
      <c r="C707" s="39" t="s">
        <v>30</v>
      </c>
      <c r="D707" s="33" t="s">
        <v>34</v>
      </c>
      <c r="E707" s="33" t="s">
        <v>1661</v>
      </c>
      <c r="F707" s="64">
        <v>44256</v>
      </c>
      <c r="G707" s="64">
        <v>44531</v>
      </c>
      <c r="H707" s="57" t="s">
        <v>1631</v>
      </c>
      <c r="I707" s="33" t="s">
        <v>2141</v>
      </c>
      <c r="J707" s="122">
        <v>79.75</v>
      </c>
      <c r="K707" s="42">
        <v>79.75</v>
      </c>
      <c r="L707" s="115"/>
      <c r="M707" s="116"/>
      <c r="N707" s="48"/>
      <c r="O707" s="48"/>
      <c r="P707" s="48"/>
      <c r="Q707" s="48"/>
      <c r="R707" s="48"/>
      <c r="S707" s="48">
        <v>20</v>
      </c>
      <c r="T707" s="48">
        <v>90</v>
      </c>
      <c r="U707" s="33" t="s">
        <v>2123</v>
      </c>
      <c r="V707" s="39" t="s">
        <v>39</v>
      </c>
      <c r="W707" s="57"/>
    </row>
    <row r="708" s="8" customFormat="1" ht="60" spans="1:23">
      <c r="A708" s="32">
        <v>699</v>
      </c>
      <c r="B708" s="33" t="s">
        <v>2105</v>
      </c>
      <c r="C708" s="39" t="s">
        <v>30</v>
      </c>
      <c r="D708" s="33" t="s">
        <v>34</v>
      </c>
      <c r="E708" s="33" t="s">
        <v>1487</v>
      </c>
      <c r="F708" s="64">
        <v>44256</v>
      </c>
      <c r="G708" s="64">
        <v>44531</v>
      </c>
      <c r="H708" s="57" t="s">
        <v>1631</v>
      </c>
      <c r="I708" s="33" t="s">
        <v>2142</v>
      </c>
      <c r="J708" s="122">
        <v>54.86</v>
      </c>
      <c r="K708" s="42">
        <v>54.86</v>
      </c>
      <c r="L708" s="115"/>
      <c r="M708" s="116"/>
      <c r="N708" s="48"/>
      <c r="O708" s="48"/>
      <c r="P708" s="48"/>
      <c r="Q708" s="48"/>
      <c r="R708" s="48"/>
      <c r="S708" s="48">
        <v>12</v>
      </c>
      <c r="T708" s="48">
        <v>43</v>
      </c>
      <c r="U708" s="51" t="s">
        <v>2143</v>
      </c>
      <c r="V708" s="39" t="s">
        <v>39</v>
      </c>
      <c r="W708" s="57"/>
    </row>
    <row r="709" s="8" customFormat="1" ht="36" spans="1:23">
      <c r="A709" s="32">
        <v>700</v>
      </c>
      <c r="B709" s="33" t="s">
        <v>2105</v>
      </c>
      <c r="C709" s="39" t="s">
        <v>30</v>
      </c>
      <c r="D709" s="33" t="s">
        <v>34</v>
      </c>
      <c r="E709" s="57" t="s">
        <v>323</v>
      </c>
      <c r="F709" s="64">
        <v>44256</v>
      </c>
      <c r="G709" s="64">
        <v>44531</v>
      </c>
      <c r="H709" s="57" t="s">
        <v>1631</v>
      </c>
      <c r="I709" s="57" t="s">
        <v>2144</v>
      </c>
      <c r="J709" s="122">
        <v>70.7</v>
      </c>
      <c r="K709" s="42">
        <v>70.7</v>
      </c>
      <c r="L709" s="115"/>
      <c r="M709" s="116"/>
      <c r="N709" s="48"/>
      <c r="O709" s="48"/>
      <c r="P709" s="48"/>
      <c r="Q709" s="48"/>
      <c r="R709" s="58">
        <v>1</v>
      </c>
      <c r="S709" s="48">
        <v>15</v>
      </c>
      <c r="T709" s="48">
        <v>67</v>
      </c>
      <c r="U709" s="57" t="s">
        <v>2145</v>
      </c>
      <c r="V709" s="39" t="s">
        <v>39</v>
      </c>
      <c r="W709" s="57"/>
    </row>
    <row r="710" s="8" customFormat="1" ht="24" spans="1:23">
      <c r="A710" s="32">
        <v>701</v>
      </c>
      <c r="B710" s="33" t="s">
        <v>2105</v>
      </c>
      <c r="C710" s="39" t="s">
        <v>30</v>
      </c>
      <c r="D710" s="33" t="s">
        <v>34</v>
      </c>
      <c r="E710" s="39" t="s">
        <v>931</v>
      </c>
      <c r="F710" s="64">
        <v>44256</v>
      </c>
      <c r="G710" s="64">
        <v>44531</v>
      </c>
      <c r="H710" s="57" t="s">
        <v>1631</v>
      </c>
      <c r="I710" s="33" t="s">
        <v>2146</v>
      </c>
      <c r="J710" s="122">
        <v>60.21</v>
      </c>
      <c r="K710" s="42">
        <v>60.21</v>
      </c>
      <c r="L710" s="115"/>
      <c r="M710" s="116"/>
      <c r="N710" s="48"/>
      <c r="O710" s="48"/>
      <c r="P710" s="48"/>
      <c r="Q710" s="48"/>
      <c r="R710" s="48"/>
      <c r="S710" s="48">
        <v>76</v>
      </c>
      <c r="T710" s="48">
        <v>219</v>
      </c>
      <c r="U710" s="33" t="s">
        <v>2147</v>
      </c>
      <c r="V710" s="39" t="s">
        <v>39</v>
      </c>
      <c r="W710" s="57"/>
    </row>
    <row r="711" s="8" customFormat="1" ht="36" spans="1:23">
      <c r="A711" s="32">
        <v>702</v>
      </c>
      <c r="B711" s="33" t="s">
        <v>2105</v>
      </c>
      <c r="C711" s="39" t="s">
        <v>30</v>
      </c>
      <c r="D711" s="33" t="s">
        <v>34</v>
      </c>
      <c r="E711" s="39" t="s">
        <v>486</v>
      </c>
      <c r="F711" s="64">
        <v>44256</v>
      </c>
      <c r="G711" s="64">
        <v>44531</v>
      </c>
      <c r="H711" s="57" t="s">
        <v>1631</v>
      </c>
      <c r="I711" s="39" t="s">
        <v>2148</v>
      </c>
      <c r="J711" s="122">
        <v>49.96</v>
      </c>
      <c r="K711" s="42">
        <v>49.96</v>
      </c>
      <c r="L711" s="115"/>
      <c r="M711" s="116"/>
      <c r="N711" s="48"/>
      <c r="O711" s="48"/>
      <c r="P711" s="48"/>
      <c r="Q711" s="48"/>
      <c r="R711" s="48"/>
      <c r="S711" s="48">
        <v>76</v>
      </c>
      <c r="T711" s="48">
        <v>362</v>
      </c>
      <c r="U711" s="39" t="s">
        <v>2149</v>
      </c>
      <c r="V711" s="39" t="s">
        <v>39</v>
      </c>
      <c r="W711" s="57"/>
    </row>
    <row r="712" s="8" customFormat="1" ht="24" spans="1:23">
      <c r="A712" s="32">
        <v>703</v>
      </c>
      <c r="B712" s="57" t="s">
        <v>2150</v>
      </c>
      <c r="C712" s="39" t="s">
        <v>30</v>
      </c>
      <c r="D712" s="33" t="s">
        <v>34</v>
      </c>
      <c r="E712" s="57" t="s">
        <v>118</v>
      </c>
      <c r="F712" s="64">
        <v>44256</v>
      </c>
      <c r="G712" s="64">
        <v>44531</v>
      </c>
      <c r="H712" s="57" t="s">
        <v>1631</v>
      </c>
      <c r="I712" s="57" t="s">
        <v>2151</v>
      </c>
      <c r="J712" s="122">
        <v>100.4</v>
      </c>
      <c r="K712" s="42">
        <v>100.4</v>
      </c>
      <c r="L712" s="115"/>
      <c r="M712" s="116"/>
      <c r="N712" s="48"/>
      <c r="O712" s="48"/>
      <c r="P712" s="48"/>
      <c r="Q712" s="48"/>
      <c r="R712" s="48"/>
      <c r="S712" s="48">
        <v>246</v>
      </c>
      <c r="T712" s="48">
        <v>1068</v>
      </c>
      <c r="U712" s="54" t="s">
        <v>2152</v>
      </c>
      <c r="V712" s="39" t="s">
        <v>39</v>
      </c>
      <c r="W712" s="57"/>
    </row>
    <row r="713" s="9" customFormat="1" ht="48" spans="1:23">
      <c r="A713" s="32">
        <v>704</v>
      </c>
      <c r="B713" s="18" t="s">
        <v>2153</v>
      </c>
      <c r="C713" s="39" t="s">
        <v>30</v>
      </c>
      <c r="D713" s="33" t="s">
        <v>34</v>
      </c>
      <c r="E713" s="33" t="s">
        <v>419</v>
      </c>
      <c r="F713" s="95">
        <v>44348</v>
      </c>
      <c r="G713" s="95">
        <v>44531</v>
      </c>
      <c r="H713" s="57" t="s">
        <v>1631</v>
      </c>
      <c r="I713" s="33" t="s">
        <v>2154</v>
      </c>
      <c r="J713" s="84">
        <v>200</v>
      </c>
      <c r="K713" s="49">
        <v>200</v>
      </c>
      <c r="L713" s="135"/>
      <c r="M713" s="136"/>
      <c r="N713" s="37"/>
      <c r="O713" s="37">
        <v>12</v>
      </c>
      <c r="P713" s="37">
        <v>500</v>
      </c>
      <c r="Q713" s="37">
        <v>1000</v>
      </c>
      <c r="R713" s="9">
        <v>12</v>
      </c>
      <c r="S713" s="37">
        <v>500</v>
      </c>
      <c r="T713" s="37">
        <v>1000</v>
      </c>
      <c r="U713" s="54" t="s">
        <v>2155</v>
      </c>
      <c r="V713" s="57" t="s">
        <v>2156</v>
      </c>
      <c r="W713" s="57" t="s">
        <v>2157</v>
      </c>
    </row>
    <row r="714" s="9" customFormat="1" ht="36" spans="1:23">
      <c r="A714" s="32">
        <v>705</v>
      </c>
      <c r="B714" s="33" t="s">
        <v>2158</v>
      </c>
      <c r="C714" s="39" t="s">
        <v>30</v>
      </c>
      <c r="D714" s="33" t="s">
        <v>34</v>
      </c>
      <c r="E714" s="33" t="s">
        <v>2159</v>
      </c>
      <c r="F714" s="95">
        <v>44348</v>
      </c>
      <c r="G714" s="95">
        <v>44531</v>
      </c>
      <c r="H714" s="57" t="s">
        <v>1631</v>
      </c>
      <c r="I714" s="33" t="s">
        <v>2160</v>
      </c>
      <c r="J714" s="84">
        <v>12</v>
      </c>
      <c r="K714" s="49">
        <v>12</v>
      </c>
      <c r="L714" s="135"/>
      <c r="M714" s="136"/>
      <c r="N714" s="37"/>
      <c r="O714" s="37">
        <v>1</v>
      </c>
      <c r="P714" s="37">
        <v>10</v>
      </c>
      <c r="Q714" s="37">
        <v>50</v>
      </c>
      <c r="R714" s="37">
        <v>1</v>
      </c>
      <c r="S714" s="37">
        <v>10</v>
      </c>
      <c r="T714" s="37">
        <v>50</v>
      </c>
      <c r="U714" s="54" t="s">
        <v>2161</v>
      </c>
      <c r="V714" s="57" t="s">
        <v>39</v>
      </c>
      <c r="W714" s="57" t="s">
        <v>2157</v>
      </c>
    </row>
    <row r="715" s="9" customFormat="1" ht="36" spans="1:23">
      <c r="A715" s="32">
        <v>706</v>
      </c>
      <c r="B715" s="33" t="s">
        <v>2162</v>
      </c>
      <c r="C715" s="33" t="s">
        <v>31</v>
      </c>
      <c r="D715" s="37" t="s">
        <v>34</v>
      </c>
      <c r="E715" s="33" t="s">
        <v>739</v>
      </c>
      <c r="F715" s="95">
        <v>44348</v>
      </c>
      <c r="G715" s="95">
        <v>44531</v>
      </c>
      <c r="H715" s="57" t="s">
        <v>1631</v>
      </c>
      <c r="I715" s="33" t="s">
        <v>2163</v>
      </c>
      <c r="J715" s="84">
        <v>42.64</v>
      </c>
      <c r="K715" s="37">
        <v>42.64</v>
      </c>
      <c r="L715" s="135"/>
      <c r="M715" s="136"/>
      <c r="N715" s="37"/>
      <c r="O715" s="37">
        <v>1</v>
      </c>
      <c r="P715" s="37">
        <v>164</v>
      </c>
      <c r="Q715" s="37">
        <v>656</v>
      </c>
      <c r="R715" s="37">
        <v>1</v>
      </c>
      <c r="S715" s="37">
        <v>164</v>
      </c>
      <c r="T715" s="37">
        <v>656</v>
      </c>
      <c r="U715" s="37" t="s">
        <v>2164</v>
      </c>
      <c r="V715" s="57" t="s">
        <v>39</v>
      </c>
      <c r="W715" s="57" t="s">
        <v>2157</v>
      </c>
    </row>
    <row r="716" s="9" customFormat="1" ht="36" spans="1:23">
      <c r="A716" s="32">
        <v>707</v>
      </c>
      <c r="B716" s="33" t="s">
        <v>2165</v>
      </c>
      <c r="C716" s="33" t="s">
        <v>31</v>
      </c>
      <c r="D716" s="37" t="s">
        <v>34</v>
      </c>
      <c r="E716" s="33" t="s">
        <v>938</v>
      </c>
      <c r="F716" s="95">
        <v>44348</v>
      </c>
      <c r="G716" s="95">
        <v>44531</v>
      </c>
      <c r="H716" s="57" t="s">
        <v>1631</v>
      </c>
      <c r="I716" s="33" t="s">
        <v>2166</v>
      </c>
      <c r="J716" s="84">
        <v>20.02</v>
      </c>
      <c r="K716" s="37">
        <v>20.02</v>
      </c>
      <c r="L716" s="135"/>
      <c r="M716" s="136"/>
      <c r="N716" s="37"/>
      <c r="O716" s="37">
        <v>1</v>
      </c>
      <c r="P716" s="37">
        <v>77</v>
      </c>
      <c r="Q716" s="37">
        <v>308</v>
      </c>
      <c r="R716" s="37">
        <v>1</v>
      </c>
      <c r="S716" s="37">
        <v>77</v>
      </c>
      <c r="T716" s="37">
        <v>308</v>
      </c>
      <c r="U716" s="37" t="s">
        <v>2164</v>
      </c>
      <c r="V716" s="57" t="s">
        <v>39</v>
      </c>
      <c r="W716" s="57" t="s">
        <v>2157</v>
      </c>
    </row>
    <row r="717" s="9" customFormat="1" ht="36" spans="1:23">
      <c r="A717" s="32">
        <v>708</v>
      </c>
      <c r="B717" s="33" t="s">
        <v>2167</v>
      </c>
      <c r="C717" s="33" t="s">
        <v>31</v>
      </c>
      <c r="D717" s="37" t="s">
        <v>34</v>
      </c>
      <c r="E717" s="33" t="s">
        <v>1187</v>
      </c>
      <c r="F717" s="95">
        <v>44348</v>
      </c>
      <c r="G717" s="95">
        <v>44531</v>
      </c>
      <c r="H717" s="57" t="s">
        <v>1631</v>
      </c>
      <c r="I717" s="33" t="s">
        <v>2168</v>
      </c>
      <c r="J717" s="84">
        <v>5.98</v>
      </c>
      <c r="K717" s="37">
        <v>5.98</v>
      </c>
      <c r="L717" s="135"/>
      <c r="M717" s="136"/>
      <c r="N717" s="37"/>
      <c r="O717" s="37">
        <v>1</v>
      </c>
      <c r="P717" s="37">
        <v>23</v>
      </c>
      <c r="Q717" s="37">
        <v>92</v>
      </c>
      <c r="R717" s="37">
        <v>1</v>
      </c>
      <c r="S717" s="37">
        <v>23</v>
      </c>
      <c r="T717" s="37">
        <v>92</v>
      </c>
      <c r="U717" s="37" t="s">
        <v>2164</v>
      </c>
      <c r="V717" s="57" t="s">
        <v>39</v>
      </c>
      <c r="W717" s="57" t="s">
        <v>2157</v>
      </c>
    </row>
    <row r="718" s="9" customFormat="1" ht="36" spans="1:23">
      <c r="A718" s="32">
        <v>709</v>
      </c>
      <c r="B718" s="33" t="s">
        <v>2169</v>
      </c>
      <c r="C718" s="33" t="s">
        <v>31</v>
      </c>
      <c r="D718" s="37" t="s">
        <v>34</v>
      </c>
      <c r="E718" s="33" t="s">
        <v>1333</v>
      </c>
      <c r="F718" s="95">
        <v>44348</v>
      </c>
      <c r="G718" s="95">
        <v>44531</v>
      </c>
      <c r="H718" s="57" t="s">
        <v>1631</v>
      </c>
      <c r="I718" s="33" t="s">
        <v>2170</v>
      </c>
      <c r="J718" s="84">
        <v>6.76</v>
      </c>
      <c r="K718" s="37">
        <v>6.76</v>
      </c>
      <c r="L718" s="135"/>
      <c r="M718" s="136"/>
      <c r="N718" s="37"/>
      <c r="O718" s="37">
        <v>1</v>
      </c>
      <c r="P718" s="37">
        <v>26</v>
      </c>
      <c r="Q718" s="37">
        <v>104</v>
      </c>
      <c r="R718" s="37">
        <v>1</v>
      </c>
      <c r="S718" s="37">
        <v>26</v>
      </c>
      <c r="T718" s="37">
        <v>104</v>
      </c>
      <c r="U718" s="37" t="s">
        <v>2164</v>
      </c>
      <c r="V718" s="57" t="s">
        <v>39</v>
      </c>
      <c r="W718" s="57" t="s">
        <v>2157</v>
      </c>
    </row>
    <row r="719" s="9" customFormat="1" ht="36" spans="1:23">
      <c r="A719" s="32">
        <v>710</v>
      </c>
      <c r="B719" s="33" t="s">
        <v>2171</v>
      </c>
      <c r="C719" s="33" t="s">
        <v>31</v>
      </c>
      <c r="D719" s="37" t="s">
        <v>34</v>
      </c>
      <c r="E719" s="33" t="s">
        <v>193</v>
      </c>
      <c r="F719" s="95">
        <v>44348</v>
      </c>
      <c r="G719" s="95">
        <v>44531</v>
      </c>
      <c r="H719" s="57" t="s">
        <v>1631</v>
      </c>
      <c r="I719" s="33" t="s">
        <v>2172</v>
      </c>
      <c r="J719" s="84">
        <v>5.46</v>
      </c>
      <c r="K719" s="37">
        <v>5.46</v>
      </c>
      <c r="L719" s="135"/>
      <c r="M719" s="136"/>
      <c r="N719" s="37"/>
      <c r="O719" s="37">
        <v>1</v>
      </c>
      <c r="P719" s="37">
        <v>21</v>
      </c>
      <c r="Q719" s="37">
        <v>84</v>
      </c>
      <c r="R719" s="37">
        <v>1</v>
      </c>
      <c r="S719" s="37">
        <v>21</v>
      </c>
      <c r="T719" s="37">
        <v>84</v>
      </c>
      <c r="U719" s="37" t="s">
        <v>2164</v>
      </c>
      <c r="V719" s="57" t="s">
        <v>39</v>
      </c>
      <c r="W719" s="57" t="s">
        <v>2157</v>
      </c>
    </row>
    <row r="720" s="9" customFormat="1" ht="36" spans="1:23">
      <c r="A720" s="32">
        <v>711</v>
      </c>
      <c r="B720" s="33" t="s">
        <v>2173</v>
      </c>
      <c r="C720" s="33" t="s">
        <v>31</v>
      </c>
      <c r="D720" s="37" t="s">
        <v>34</v>
      </c>
      <c r="E720" s="33" t="s">
        <v>500</v>
      </c>
      <c r="F720" s="95">
        <v>44348</v>
      </c>
      <c r="G720" s="95">
        <v>44531</v>
      </c>
      <c r="H720" s="57" t="s">
        <v>1631</v>
      </c>
      <c r="I720" s="33" t="s">
        <v>2174</v>
      </c>
      <c r="J720" s="84">
        <v>0.26</v>
      </c>
      <c r="K720" s="37">
        <v>0.26</v>
      </c>
      <c r="L720" s="135"/>
      <c r="M720" s="136"/>
      <c r="N720" s="37"/>
      <c r="O720" s="37">
        <v>1</v>
      </c>
      <c r="P720" s="37">
        <v>1</v>
      </c>
      <c r="Q720" s="37">
        <v>4</v>
      </c>
      <c r="R720" s="37">
        <v>1</v>
      </c>
      <c r="S720" s="37">
        <v>1</v>
      </c>
      <c r="T720" s="37">
        <v>4</v>
      </c>
      <c r="U720" s="37" t="s">
        <v>2164</v>
      </c>
      <c r="V720" s="57" t="s">
        <v>39</v>
      </c>
      <c r="W720" s="57" t="s">
        <v>2157</v>
      </c>
    </row>
    <row r="721" s="9" customFormat="1" ht="36" spans="1:23">
      <c r="A721" s="32">
        <v>712</v>
      </c>
      <c r="B721" s="33" t="s">
        <v>2175</v>
      </c>
      <c r="C721" s="33" t="s">
        <v>31</v>
      </c>
      <c r="D721" s="37" t="s">
        <v>34</v>
      </c>
      <c r="E721" s="33" t="s">
        <v>1109</v>
      </c>
      <c r="F721" s="95">
        <v>44348</v>
      </c>
      <c r="G721" s="95">
        <v>44531</v>
      </c>
      <c r="H721" s="57" t="s">
        <v>1631</v>
      </c>
      <c r="I721" s="33" t="s">
        <v>2176</v>
      </c>
      <c r="J721" s="84">
        <v>13.52</v>
      </c>
      <c r="K721" s="37">
        <v>13.52</v>
      </c>
      <c r="L721" s="135"/>
      <c r="M721" s="136"/>
      <c r="N721" s="37"/>
      <c r="O721" s="37">
        <v>1</v>
      </c>
      <c r="P721" s="37">
        <v>52</v>
      </c>
      <c r="Q721" s="37">
        <v>208</v>
      </c>
      <c r="R721" s="37">
        <v>1</v>
      </c>
      <c r="S721" s="37">
        <v>52</v>
      </c>
      <c r="T721" s="37">
        <v>208</v>
      </c>
      <c r="U721" s="37" t="s">
        <v>2164</v>
      </c>
      <c r="V721" s="57" t="s">
        <v>39</v>
      </c>
      <c r="W721" s="57" t="s">
        <v>2157</v>
      </c>
    </row>
    <row r="722" s="9" customFormat="1" ht="36" spans="1:23">
      <c r="A722" s="32">
        <v>713</v>
      </c>
      <c r="B722" s="33" t="s">
        <v>2177</v>
      </c>
      <c r="C722" s="33" t="s">
        <v>31</v>
      </c>
      <c r="D722" s="37" t="s">
        <v>34</v>
      </c>
      <c r="E722" s="33" t="s">
        <v>2178</v>
      </c>
      <c r="F722" s="95">
        <v>44348</v>
      </c>
      <c r="G722" s="95">
        <v>44531</v>
      </c>
      <c r="H722" s="57" t="s">
        <v>1631</v>
      </c>
      <c r="I722" s="33" t="s">
        <v>2179</v>
      </c>
      <c r="J722" s="84">
        <v>2.08</v>
      </c>
      <c r="K722" s="37">
        <v>2.08</v>
      </c>
      <c r="L722" s="135"/>
      <c r="M722" s="136"/>
      <c r="N722" s="37"/>
      <c r="O722" s="37">
        <v>1</v>
      </c>
      <c r="P722" s="37">
        <v>8</v>
      </c>
      <c r="Q722" s="37">
        <v>32</v>
      </c>
      <c r="R722" s="37">
        <v>1</v>
      </c>
      <c r="S722" s="37">
        <v>8</v>
      </c>
      <c r="T722" s="37">
        <v>32</v>
      </c>
      <c r="U722" s="37" t="s">
        <v>2164</v>
      </c>
      <c r="V722" s="57" t="s">
        <v>39</v>
      </c>
      <c r="W722" s="57" t="s">
        <v>2157</v>
      </c>
    </row>
    <row r="723" s="9" customFormat="1" ht="36" spans="1:23">
      <c r="A723" s="32">
        <v>714</v>
      </c>
      <c r="B723" s="33" t="s">
        <v>2180</v>
      </c>
      <c r="C723" s="33" t="s">
        <v>31</v>
      </c>
      <c r="D723" s="37" t="s">
        <v>34</v>
      </c>
      <c r="E723" s="33" t="s">
        <v>2181</v>
      </c>
      <c r="F723" s="95">
        <v>44348</v>
      </c>
      <c r="G723" s="95">
        <v>44531</v>
      </c>
      <c r="H723" s="57" t="s">
        <v>1631</v>
      </c>
      <c r="I723" s="33" t="s">
        <v>2182</v>
      </c>
      <c r="J723" s="84">
        <v>43.94</v>
      </c>
      <c r="K723" s="37">
        <v>43.94</v>
      </c>
      <c r="L723" s="135"/>
      <c r="M723" s="136"/>
      <c r="N723" s="37"/>
      <c r="O723" s="37">
        <v>1</v>
      </c>
      <c r="P723" s="37">
        <v>169</v>
      </c>
      <c r="Q723" s="37">
        <v>676</v>
      </c>
      <c r="R723" s="37">
        <v>1</v>
      </c>
      <c r="S723" s="37">
        <v>169</v>
      </c>
      <c r="T723" s="37">
        <v>676</v>
      </c>
      <c r="U723" s="37" t="s">
        <v>2164</v>
      </c>
      <c r="V723" s="57" t="s">
        <v>39</v>
      </c>
      <c r="W723" s="57" t="s">
        <v>2157</v>
      </c>
    </row>
    <row r="724" s="9" customFormat="1" ht="36" spans="1:23">
      <c r="A724" s="32">
        <v>715</v>
      </c>
      <c r="B724" s="33" t="s">
        <v>2183</v>
      </c>
      <c r="C724" s="33" t="s">
        <v>31</v>
      </c>
      <c r="D724" s="37" t="s">
        <v>34</v>
      </c>
      <c r="E724" s="33" t="s">
        <v>1163</v>
      </c>
      <c r="F724" s="95">
        <v>44348</v>
      </c>
      <c r="G724" s="95">
        <v>44531</v>
      </c>
      <c r="H724" s="57" t="s">
        <v>1631</v>
      </c>
      <c r="I724" s="33" t="s">
        <v>2174</v>
      </c>
      <c r="J724" s="84">
        <v>0.26</v>
      </c>
      <c r="K724" s="37">
        <v>0.26</v>
      </c>
      <c r="L724" s="135"/>
      <c r="M724" s="136"/>
      <c r="N724" s="37"/>
      <c r="O724" s="37">
        <v>1</v>
      </c>
      <c r="P724" s="37">
        <v>1</v>
      </c>
      <c r="Q724" s="37">
        <v>4</v>
      </c>
      <c r="R724" s="37">
        <v>1</v>
      </c>
      <c r="S724" s="37">
        <v>1</v>
      </c>
      <c r="T724" s="37">
        <v>4</v>
      </c>
      <c r="U724" s="37" t="s">
        <v>2164</v>
      </c>
      <c r="V724" s="57" t="s">
        <v>39</v>
      </c>
      <c r="W724" s="57" t="s">
        <v>2157</v>
      </c>
    </row>
    <row r="725" s="9" customFormat="1" ht="36" spans="1:23">
      <c r="A725" s="32">
        <v>716</v>
      </c>
      <c r="B725" s="33" t="s">
        <v>2184</v>
      </c>
      <c r="C725" s="33" t="s">
        <v>31</v>
      </c>
      <c r="D725" s="37" t="s">
        <v>34</v>
      </c>
      <c r="E725" s="33" t="s">
        <v>1994</v>
      </c>
      <c r="F725" s="95">
        <v>44348</v>
      </c>
      <c r="G725" s="95">
        <v>44531</v>
      </c>
      <c r="H725" s="57" t="s">
        <v>1631</v>
      </c>
      <c r="I725" s="33" t="s">
        <v>2185</v>
      </c>
      <c r="J725" s="84">
        <v>26.52</v>
      </c>
      <c r="K725" s="37">
        <v>26.52</v>
      </c>
      <c r="L725" s="135"/>
      <c r="M725" s="136"/>
      <c r="N725" s="37"/>
      <c r="O725" s="37">
        <v>1</v>
      </c>
      <c r="P725" s="37">
        <v>102</v>
      </c>
      <c r="Q725" s="37">
        <v>408</v>
      </c>
      <c r="R725" s="37">
        <v>1</v>
      </c>
      <c r="S725" s="37">
        <v>102</v>
      </c>
      <c r="T725" s="37">
        <v>408</v>
      </c>
      <c r="U725" s="37" t="s">
        <v>2164</v>
      </c>
      <c r="V725" s="57" t="s">
        <v>39</v>
      </c>
      <c r="W725" s="57" t="s">
        <v>2157</v>
      </c>
    </row>
    <row r="726" s="9" customFormat="1" ht="36" spans="1:23">
      <c r="A726" s="32">
        <v>717</v>
      </c>
      <c r="B726" s="33" t="s">
        <v>2186</v>
      </c>
      <c r="C726" s="33" t="s">
        <v>31</v>
      </c>
      <c r="D726" s="37" t="s">
        <v>34</v>
      </c>
      <c r="E726" s="33" t="s">
        <v>2187</v>
      </c>
      <c r="F726" s="95">
        <v>44348</v>
      </c>
      <c r="G726" s="95">
        <v>44531</v>
      </c>
      <c r="H726" s="57" t="s">
        <v>1631</v>
      </c>
      <c r="I726" s="33" t="s">
        <v>2188</v>
      </c>
      <c r="J726" s="84">
        <v>1.56</v>
      </c>
      <c r="K726" s="37">
        <v>1.56</v>
      </c>
      <c r="L726" s="135"/>
      <c r="M726" s="136"/>
      <c r="N726" s="37"/>
      <c r="O726" s="37">
        <v>1</v>
      </c>
      <c r="P726" s="37">
        <v>6</v>
      </c>
      <c r="Q726" s="37">
        <v>24</v>
      </c>
      <c r="R726" s="37">
        <v>1</v>
      </c>
      <c r="S726" s="37">
        <v>6</v>
      </c>
      <c r="T726" s="37">
        <v>24</v>
      </c>
      <c r="U726" s="37" t="s">
        <v>2164</v>
      </c>
      <c r="V726" s="57" t="s">
        <v>39</v>
      </c>
      <c r="W726" s="57" t="s">
        <v>2157</v>
      </c>
    </row>
    <row r="727" s="9" customFormat="1" ht="48" spans="1:23">
      <c r="A727" s="32">
        <v>718</v>
      </c>
      <c r="B727" s="18" t="s">
        <v>2189</v>
      </c>
      <c r="C727" s="39" t="s">
        <v>30</v>
      </c>
      <c r="D727" s="33" t="s">
        <v>34</v>
      </c>
      <c r="E727" s="33" t="s">
        <v>419</v>
      </c>
      <c r="F727" s="95">
        <v>44348</v>
      </c>
      <c r="G727" s="95">
        <v>44531</v>
      </c>
      <c r="H727" s="57" t="s">
        <v>1631</v>
      </c>
      <c r="I727" s="33" t="s">
        <v>2154</v>
      </c>
      <c r="J727" s="84">
        <v>200</v>
      </c>
      <c r="K727" s="49">
        <v>200</v>
      </c>
      <c r="L727" s="135"/>
      <c r="M727" s="136"/>
      <c r="N727" s="37"/>
      <c r="O727" s="37">
        <v>12</v>
      </c>
      <c r="P727" s="37">
        <v>500</v>
      </c>
      <c r="Q727" s="37">
        <v>1000</v>
      </c>
      <c r="R727" s="9">
        <v>12</v>
      </c>
      <c r="S727" s="37">
        <v>500</v>
      </c>
      <c r="T727" s="37">
        <v>1000</v>
      </c>
      <c r="U727" s="54" t="s">
        <v>2155</v>
      </c>
      <c r="V727" s="57" t="s">
        <v>2156</v>
      </c>
      <c r="W727" s="57" t="s">
        <v>2157</v>
      </c>
    </row>
    <row r="728" s="9" customFormat="1" ht="48" spans="1:23">
      <c r="A728" s="32">
        <v>719</v>
      </c>
      <c r="B728" s="18" t="s">
        <v>2190</v>
      </c>
      <c r="C728" s="127" t="s">
        <v>30</v>
      </c>
      <c r="D728" s="128" t="s">
        <v>34</v>
      </c>
      <c r="E728" s="128" t="s">
        <v>419</v>
      </c>
      <c r="F728" s="129">
        <v>44348</v>
      </c>
      <c r="G728" s="129">
        <v>44531</v>
      </c>
      <c r="H728" s="130" t="s">
        <v>1631</v>
      </c>
      <c r="I728" s="128" t="s">
        <v>2154</v>
      </c>
      <c r="J728" s="137">
        <v>200</v>
      </c>
      <c r="K728" s="138">
        <v>200</v>
      </c>
      <c r="L728" s="139"/>
      <c r="M728" s="140"/>
      <c r="N728" s="141"/>
      <c r="O728" s="141">
        <v>12</v>
      </c>
      <c r="P728" s="141">
        <v>500</v>
      </c>
      <c r="Q728" s="141">
        <v>1000</v>
      </c>
      <c r="R728" s="9">
        <v>12</v>
      </c>
      <c r="S728" s="141">
        <v>500</v>
      </c>
      <c r="T728" s="141">
        <v>1000</v>
      </c>
      <c r="U728" s="143" t="s">
        <v>2155</v>
      </c>
      <c r="V728" s="130" t="s">
        <v>2156</v>
      </c>
      <c r="W728" s="130" t="s">
        <v>2157</v>
      </c>
    </row>
    <row r="729" s="9" customFormat="1" ht="48" spans="1:23">
      <c r="A729" s="32">
        <v>720</v>
      </c>
      <c r="B729" s="33" t="s">
        <v>2191</v>
      </c>
      <c r="C729" s="39" t="s">
        <v>30</v>
      </c>
      <c r="D729" s="33" t="s">
        <v>34</v>
      </c>
      <c r="E729" s="33" t="s">
        <v>419</v>
      </c>
      <c r="F729" s="95">
        <v>44348</v>
      </c>
      <c r="G729" s="95">
        <v>44531</v>
      </c>
      <c r="H729" s="57" t="s">
        <v>1631</v>
      </c>
      <c r="I729" s="33" t="s">
        <v>2154</v>
      </c>
      <c r="J729" s="37">
        <v>30</v>
      </c>
      <c r="K729" s="49">
        <v>30</v>
      </c>
      <c r="L729" s="135"/>
      <c r="M729" s="37"/>
      <c r="N729" s="37"/>
      <c r="O729" s="37">
        <v>12</v>
      </c>
      <c r="P729" s="37">
        <v>30</v>
      </c>
      <c r="Q729" s="37">
        <v>150</v>
      </c>
      <c r="R729" s="135">
        <v>12</v>
      </c>
      <c r="S729" s="37">
        <v>30</v>
      </c>
      <c r="T729" s="37">
        <v>150</v>
      </c>
      <c r="U729" s="54" t="s">
        <v>2192</v>
      </c>
      <c r="V729" s="57" t="s">
        <v>2156</v>
      </c>
      <c r="W729" s="57" t="s">
        <v>2157</v>
      </c>
    </row>
    <row r="730" ht="24" spans="1:23">
      <c r="A730" s="32">
        <v>721</v>
      </c>
      <c r="B730" s="131" t="s">
        <v>2193</v>
      </c>
      <c r="C730" s="132" t="s">
        <v>32</v>
      </c>
      <c r="D730" s="133" t="s">
        <v>34</v>
      </c>
      <c r="E730" s="131" t="s">
        <v>419</v>
      </c>
      <c r="F730" s="134">
        <v>44197</v>
      </c>
      <c r="G730" s="134">
        <v>44531</v>
      </c>
      <c r="H730" s="63" t="s">
        <v>2194</v>
      </c>
      <c r="I730" s="128" t="s">
        <v>2195</v>
      </c>
      <c r="J730" s="142">
        <v>648.52</v>
      </c>
      <c r="K730" s="142"/>
      <c r="L730" s="142">
        <v>648.52</v>
      </c>
      <c r="M730" s="142"/>
      <c r="N730" s="142"/>
      <c r="O730" s="142"/>
      <c r="P730" s="142"/>
      <c r="Q730" s="142"/>
      <c r="R730" s="142"/>
      <c r="S730" s="144"/>
      <c r="T730" s="144">
        <v>1519</v>
      </c>
      <c r="U730" s="42" t="s">
        <v>2196</v>
      </c>
      <c r="V730" s="37" t="s">
        <v>39</v>
      </c>
      <c r="W730" s="57" t="s">
        <v>200</v>
      </c>
    </row>
    <row r="731" ht="24" spans="1:23">
      <c r="A731" s="32">
        <v>722</v>
      </c>
      <c r="B731" s="66" t="s">
        <v>2197</v>
      </c>
      <c r="C731" s="42" t="s">
        <v>32</v>
      </c>
      <c r="D731" s="77" t="s">
        <v>34</v>
      </c>
      <c r="E731" s="66" t="s">
        <v>419</v>
      </c>
      <c r="F731" s="34">
        <v>44197</v>
      </c>
      <c r="G731" s="34">
        <v>44531</v>
      </c>
      <c r="H731" s="35" t="s">
        <v>2194</v>
      </c>
      <c r="I731" s="66" t="s">
        <v>2197</v>
      </c>
      <c r="J731" s="72">
        <v>1953.14</v>
      </c>
      <c r="K731" s="72"/>
      <c r="L731" s="72">
        <v>1953.14</v>
      </c>
      <c r="M731" s="72"/>
      <c r="N731" s="72"/>
      <c r="O731" s="72"/>
      <c r="P731" s="72"/>
      <c r="Q731" s="72"/>
      <c r="R731" s="72"/>
      <c r="S731" s="74"/>
      <c r="T731" s="74">
        <v>69755</v>
      </c>
      <c r="U731" s="42" t="s">
        <v>2198</v>
      </c>
      <c r="V731" s="37" t="s">
        <v>39</v>
      </c>
      <c r="W731" s="57" t="s">
        <v>200</v>
      </c>
    </row>
    <row r="732" s="1" customFormat="1" ht="25" customHeight="1" spans="1:23">
      <c r="A732" s="32">
        <v>723</v>
      </c>
      <c r="B732" s="33" t="s">
        <v>2199</v>
      </c>
      <c r="C732" s="33" t="s">
        <v>31</v>
      </c>
      <c r="D732" s="33" t="s">
        <v>34</v>
      </c>
      <c r="E732" s="33" t="s">
        <v>2200</v>
      </c>
      <c r="F732" s="36">
        <v>44348</v>
      </c>
      <c r="G732" s="36">
        <v>44531</v>
      </c>
      <c r="H732" s="74" t="s">
        <v>2201</v>
      </c>
      <c r="I732" s="33" t="s">
        <v>2202</v>
      </c>
      <c r="J732" s="48">
        <v>23</v>
      </c>
      <c r="K732" s="48"/>
      <c r="L732" s="48">
        <v>23</v>
      </c>
      <c r="M732" s="43"/>
      <c r="N732" s="43"/>
      <c r="O732" s="43">
        <v>1</v>
      </c>
      <c r="P732" s="43">
        <v>26</v>
      </c>
      <c r="Q732" s="43">
        <v>84</v>
      </c>
      <c r="R732" s="43">
        <v>1</v>
      </c>
      <c r="S732" s="43">
        <v>26</v>
      </c>
      <c r="T732" s="43">
        <v>84</v>
      </c>
      <c r="U732" s="33" t="s">
        <v>2203</v>
      </c>
      <c r="V732" s="43" t="s">
        <v>39</v>
      </c>
      <c r="W732" s="43"/>
    </row>
    <row r="733" s="1" customFormat="1" ht="25" customHeight="1" spans="1:23">
      <c r="A733" s="32">
        <v>724</v>
      </c>
      <c r="B733" s="33" t="s">
        <v>2204</v>
      </c>
      <c r="C733" s="33" t="s">
        <v>31</v>
      </c>
      <c r="D733" s="33" t="s">
        <v>34</v>
      </c>
      <c r="E733" s="33" t="s">
        <v>1236</v>
      </c>
      <c r="F733" s="36">
        <v>44348</v>
      </c>
      <c r="G733" s="36">
        <v>44531</v>
      </c>
      <c r="H733" s="74" t="s">
        <v>2201</v>
      </c>
      <c r="I733" s="33" t="s">
        <v>2205</v>
      </c>
      <c r="J733" s="49">
        <v>25</v>
      </c>
      <c r="K733" s="49"/>
      <c r="L733" s="49">
        <v>25</v>
      </c>
      <c r="M733" s="43"/>
      <c r="N733" s="43"/>
      <c r="O733" s="43">
        <v>1</v>
      </c>
      <c r="P733" s="43">
        <v>36</v>
      </c>
      <c r="Q733" s="43">
        <v>386</v>
      </c>
      <c r="R733" s="43">
        <v>1</v>
      </c>
      <c r="S733" s="43">
        <v>36</v>
      </c>
      <c r="T733" s="43">
        <v>386</v>
      </c>
      <c r="U733" s="33" t="s">
        <v>2206</v>
      </c>
      <c r="V733" s="43" t="s">
        <v>39</v>
      </c>
      <c r="W733" s="43"/>
    </row>
    <row r="734" s="1" customFormat="1" ht="25" customHeight="1" spans="1:23">
      <c r="A734" s="32">
        <v>725</v>
      </c>
      <c r="B734" s="33" t="s">
        <v>2207</v>
      </c>
      <c r="C734" s="33" t="s">
        <v>31</v>
      </c>
      <c r="D734" s="33" t="s">
        <v>34</v>
      </c>
      <c r="E734" s="33" t="s">
        <v>1588</v>
      </c>
      <c r="F734" s="36">
        <v>44348</v>
      </c>
      <c r="G734" s="36">
        <v>44531</v>
      </c>
      <c r="H734" s="74" t="s">
        <v>2201</v>
      </c>
      <c r="I734" s="33" t="s">
        <v>2208</v>
      </c>
      <c r="J734" s="49">
        <v>48</v>
      </c>
      <c r="K734" s="49"/>
      <c r="L734" s="49">
        <v>48</v>
      </c>
      <c r="M734" s="43"/>
      <c r="N734" s="43"/>
      <c r="O734" s="43">
        <v>1</v>
      </c>
      <c r="P734" s="43">
        <v>145</v>
      </c>
      <c r="Q734" s="43">
        <v>514</v>
      </c>
      <c r="R734" s="43">
        <v>1</v>
      </c>
      <c r="S734" s="43">
        <v>145</v>
      </c>
      <c r="T734" s="43">
        <v>514</v>
      </c>
      <c r="U734" s="33" t="s">
        <v>2209</v>
      </c>
      <c r="V734" s="43" t="s">
        <v>39</v>
      </c>
      <c r="W734" s="43"/>
    </row>
    <row r="735" s="1" customFormat="1" ht="25" customHeight="1" spans="1:23">
      <c r="A735" s="32">
        <v>726</v>
      </c>
      <c r="B735" s="33" t="s">
        <v>2210</v>
      </c>
      <c r="C735" s="33" t="s">
        <v>31</v>
      </c>
      <c r="D735" s="33" t="s">
        <v>34</v>
      </c>
      <c r="E735" s="33" t="s">
        <v>2211</v>
      </c>
      <c r="F735" s="36">
        <v>44348</v>
      </c>
      <c r="G735" s="36">
        <v>44531</v>
      </c>
      <c r="H735" s="74" t="s">
        <v>2201</v>
      </c>
      <c r="I735" s="33" t="s">
        <v>2212</v>
      </c>
      <c r="J735" s="49">
        <v>20</v>
      </c>
      <c r="K735" s="49"/>
      <c r="L735" s="49">
        <v>20</v>
      </c>
      <c r="M735" s="43"/>
      <c r="N735" s="43"/>
      <c r="O735" s="43">
        <v>1</v>
      </c>
      <c r="P735" s="43">
        <v>15</v>
      </c>
      <c r="Q735" s="43">
        <v>69</v>
      </c>
      <c r="R735" s="43">
        <v>1</v>
      </c>
      <c r="S735" s="43">
        <v>15</v>
      </c>
      <c r="T735" s="43">
        <v>69</v>
      </c>
      <c r="U735" s="33" t="s">
        <v>2213</v>
      </c>
      <c r="V735" s="43" t="s">
        <v>39</v>
      </c>
      <c r="W735" s="43"/>
    </row>
    <row r="736" s="1" customFormat="1" ht="25" customHeight="1" spans="1:23">
      <c r="A736" s="32">
        <v>727</v>
      </c>
      <c r="B736" s="33" t="s">
        <v>2214</v>
      </c>
      <c r="C736" s="33" t="s">
        <v>31</v>
      </c>
      <c r="D736" s="33" t="s">
        <v>34</v>
      </c>
      <c r="E736" s="33" t="s">
        <v>288</v>
      </c>
      <c r="F736" s="36">
        <v>44348</v>
      </c>
      <c r="G736" s="36">
        <v>44531</v>
      </c>
      <c r="H736" s="74" t="s">
        <v>2201</v>
      </c>
      <c r="I736" s="33" t="s">
        <v>2215</v>
      </c>
      <c r="J736" s="48">
        <v>38</v>
      </c>
      <c r="K736" s="48"/>
      <c r="L736" s="48">
        <v>38</v>
      </c>
      <c r="M736" s="43"/>
      <c r="N736" s="43"/>
      <c r="O736" s="43">
        <v>1</v>
      </c>
      <c r="P736" s="43">
        <v>45</v>
      </c>
      <c r="Q736" s="43">
        <v>140</v>
      </c>
      <c r="R736" s="43">
        <v>1</v>
      </c>
      <c r="S736" s="43">
        <v>45</v>
      </c>
      <c r="T736" s="43">
        <v>140</v>
      </c>
      <c r="U736" s="33" t="s">
        <v>2216</v>
      </c>
      <c r="V736" s="43" t="s">
        <v>39</v>
      </c>
      <c r="W736" s="43"/>
    </row>
    <row r="737" s="1" customFormat="1" ht="25" customHeight="1" spans="1:23">
      <c r="A737" s="32">
        <v>728</v>
      </c>
      <c r="B737" s="33" t="s">
        <v>2217</v>
      </c>
      <c r="C737" s="33" t="s">
        <v>31</v>
      </c>
      <c r="D737" s="33" t="s">
        <v>34</v>
      </c>
      <c r="E737" s="33" t="s">
        <v>500</v>
      </c>
      <c r="F737" s="36">
        <v>44348</v>
      </c>
      <c r="G737" s="36">
        <v>44531</v>
      </c>
      <c r="H737" s="74" t="s">
        <v>2201</v>
      </c>
      <c r="I737" s="33" t="s">
        <v>2218</v>
      </c>
      <c r="J737" s="49">
        <v>22</v>
      </c>
      <c r="K737" s="49"/>
      <c r="L737" s="49">
        <v>22</v>
      </c>
      <c r="M737" s="43"/>
      <c r="N737" s="43"/>
      <c r="O737" s="43">
        <v>1</v>
      </c>
      <c r="P737" s="43">
        <v>20</v>
      </c>
      <c r="Q737" s="43">
        <v>65</v>
      </c>
      <c r="R737" s="43">
        <v>1</v>
      </c>
      <c r="S737" s="43">
        <v>20</v>
      </c>
      <c r="T737" s="43">
        <v>65</v>
      </c>
      <c r="U737" s="33" t="s">
        <v>2219</v>
      </c>
      <c r="V737" s="43" t="s">
        <v>39</v>
      </c>
      <c r="W737" s="43"/>
    </row>
    <row r="738" s="1" customFormat="1" ht="25" customHeight="1" spans="1:23">
      <c r="A738" s="32">
        <v>729</v>
      </c>
      <c r="B738" s="33" t="s">
        <v>2220</v>
      </c>
      <c r="C738" s="33" t="s">
        <v>31</v>
      </c>
      <c r="D738" s="33" t="s">
        <v>34</v>
      </c>
      <c r="E738" s="33" t="s">
        <v>739</v>
      </c>
      <c r="F738" s="36">
        <v>44348</v>
      </c>
      <c r="G738" s="36">
        <v>44531</v>
      </c>
      <c r="H738" s="74" t="s">
        <v>2201</v>
      </c>
      <c r="I738" s="33" t="s">
        <v>2221</v>
      </c>
      <c r="J738" s="48">
        <v>20</v>
      </c>
      <c r="K738" s="48"/>
      <c r="L738" s="48">
        <v>20</v>
      </c>
      <c r="M738" s="43"/>
      <c r="N738" s="43"/>
      <c r="O738" s="43">
        <v>1</v>
      </c>
      <c r="P738" s="43">
        <v>12</v>
      </c>
      <c r="Q738" s="43">
        <v>45</v>
      </c>
      <c r="R738" s="43">
        <v>1</v>
      </c>
      <c r="S738" s="43">
        <v>12</v>
      </c>
      <c r="T738" s="43">
        <v>45</v>
      </c>
      <c r="U738" s="33" t="s">
        <v>2222</v>
      </c>
      <c r="V738" s="43" t="s">
        <v>39</v>
      </c>
      <c r="W738" s="43"/>
    </row>
    <row r="739" s="1" customFormat="1" ht="25" customHeight="1" spans="1:23">
      <c r="A739" s="32">
        <v>730</v>
      </c>
      <c r="B739" s="33" t="s">
        <v>2223</v>
      </c>
      <c r="C739" s="33" t="s">
        <v>31</v>
      </c>
      <c r="D739" s="33" t="s">
        <v>34</v>
      </c>
      <c r="E739" s="33" t="s">
        <v>88</v>
      </c>
      <c r="F739" s="36">
        <v>44348</v>
      </c>
      <c r="G739" s="36">
        <v>44531</v>
      </c>
      <c r="H739" s="74" t="s">
        <v>2201</v>
      </c>
      <c r="I739" s="33" t="s">
        <v>2224</v>
      </c>
      <c r="J739" s="49">
        <v>20</v>
      </c>
      <c r="K739" s="49"/>
      <c r="L739" s="49">
        <v>20</v>
      </c>
      <c r="M739" s="43"/>
      <c r="N739" s="43"/>
      <c r="O739" s="43">
        <v>1</v>
      </c>
      <c r="P739" s="43">
        <v>50</v>
      </c>
      <c r="Q739" s="43">
        <v>220</v>
      </c>
      <c r="R739" s="43">
        <v>1</v>
      </c>
      <c r="S739" s="43">
        <v>50</v>
      </c>
      <c r="T739" s="43">
        <v>220</v>
      </c>
      <c r="U739" s="33" t="s">
        <v>2225</v>
      </c>
      <c r="V739" s="43" t="s">
        <v>39</v>
      </c>
      <c r="W739" s="43"/>
    </row>
    <row r="740" s="1" customFormat="1" ht="25" customHeight="1" spans="1:23">
      <c r="A740" s="32">
        <v>731</v>
      </c>
      <c r="B740" s="33" t="s">
        <v>2226</v>
      </c>
      <c r="C740" s="33" t="s">
        <v>31</v>
      </c>
      <c r="D740" s="33" t="s">
        <v>34</v>
      </c>
      <c r="E740" s="33" t="s">
        <v>104</v>
      </c>
      <c r="F740" s="36">
        <v>44348</v>
      </c>
      <c r="G740" s="36">
        <v>44531</v>
      </c>
      <c r="H740" s="74" t="s">
        <v>2201</v>
      </c>
      <c r="I740" s="33" t="s">
        <v>2227</v>
      </c>
      <c r="J740" s="48">
        <v>48</v>
      </c>
      <c r="K740" s="48"/>
      <c r="L740" s="48">
        <v>48</v>
      </c>
      <c r="M740" s="43"/>
      <c r="N740" s="43"/>
      <c r="O740" s="43">
        <v>1</v>
      </c>
      <c r="P740" s="43">
        <v>176</v>
      </c>
      <c r="Q740" s="43">
        <v>620</v>
      </c>
      <c r="R740" s="43">
        <v>1</v>
      </c>
      <c r="S740" s="43">
        <v>176</v>
      </c>
      <c r="T740" s="43">
        <v>620</v>
      </c>
      <c r="U740" s="39" t="s">
        <v>2228</v>
      </c>
      <c r="V740" s="43" t="s">
        <v>39</v>
      </c>
      <c r="W740" s="43"/>
    </row>
    <row r="741" s="1" customFormat="1" ht="25" customHeight="1" spans="1:23">
      <c r="A741" s="32">
        <v>732</v>
      </c>
      <c r="B741" s="33" t="s">
        <v>2229</v>
      </c>
      <c r="C741" s="33" t="s">
        <v>31</v>
      </c>
      <c r="D741" s="33" t="s">
        <v>34</v>
      </c>
      <c r="E741" s="33" t="s">
        <v>1252</v>
      </c>
      <c r="F741" s="36">
        <v>44348</v>
      </c>
      <c r="G741" s="36">
        <v>44531</v>
      </c>
      <c r="H741" s="74" t="s">
        <v>2201</v>
      </c>
      <c r="I741" s="33" t="s">
        <v>2230</v>
      </c>
      <c r="J741" s="48">
        <v>36</v>
      </c>
      <c r="K741" s="48"/>
      <c r="L741" s="48">
        <v>36</v>
      </c>
      <c r="M741" s="43"/>
      <c r="N741" s="43"/>
      <c r="O741" s="43">
        <v>1</v>
      </c>
      <c r="P741" s="43">
        <v>26</v>
      </c>
      <c r="Q741" s="43">
        <v>65</v>
      </c>
      <c r="R741" s="43">
        <v>1</v>
      </c>
      <c r="S741" s="43">
        <v>26</v>
      </c>
      <c r="T741" s="43">
        <v>65</v>
      </c>
      <c r="U741" s="33" t="s">
        <v>2231</v>
      </c>
      <c r="V741" s="43" t="s">
        <v>39</v>
      </c>
      <c r="W741" s="43"/>
    </row>
    <row r="742" s="1" customFormat="1" ht="25" customHeight="1" spans="1:23">
      <c r="A742" s="32">
        <v>733</v>
      </c>
      <c r="B742" s="33" t="s">
        <v>2232</v>
      </c>
      <c r="C742" s="33" t="s">
        <v>31</v>
      </c>
      <c r="D742" s="33" t="s">
        <v>34</v>
      </c>
      <c r="E742" s="33" t="s">
        <v>2010</v>
      </c>
      <c r="F742" s="36">
        <v>44348</v>
      </c>
      <c r="G742" s="36">
        <v>44531</v>
      </c>
      <c r="H742" s="74" t="s">
        <v>2201</v>
      </c>
      <c r="I742" s="33" t="s">
        <v>2233</v>
      </c>
      <c r="J742" s="48">
        <v>45</v>
      </c>
      <c r="K742" s="48"/>
      <c r="L742" s="48">
        <v>45</v>
      </c>
      <c r="M742" s="43"/>
      <c r="N742" s="43"/>
      <c r="O742" s="43">
        <v>1</v>
      </c>
      <c r="P742" s="43">
        <v>50</v>
      </c>
      <c r="Q742" s="43">
        <v>132</v>
      </c>
      <c r="R742" s="43">
        <v>1</v>
      </c>
      <c r="S742" s="43">
        <v>50</v>
      </c>
      <c r="T742" s="43">
        <v>132</v>
      </c>
      <c r="U742" s="33" t="s">
        <v>2234</v>
      </c>
      <c r="V742" s="43" t="s">
        <v>39</v>
      </c>
      <c r="W742" s="43"/>
    </row>
    <row r="743" s="1" customFormat="1" ht="25" customHeight="1" spans="1:23">
      <c r="A743" s="32">
        <v>734</v>
      </c>
      <c r="B743" s="33" t="s">
        <v>2235</v>
      </c>
      <c r="C743" s="33" t="s">
        <v>31</v>
      </c>
      <c r="D743" s="33" t="s">
        <v>34</v>
      </c>
      <c r="E743" s="33" t="s">
        <v>1077</v>
      </c>
      <c r="F743" s="36">
        <v>44348</v>
      </c>
      <c r="G743" s="36">
        <v>44531</v>
      </c>
      <c r="H743" s="74" t="s">
        <v>2201</v>
      </c>
      <c r="I743" s="33" t="s">
        <v>2236</v>
      </c>
      <c r="J743" s="48">
        <v>35</v>
      </c>
      <c r="K743" s="48"/>
      <c r="L743" s="48">
        <v>35</v>
      </c>
      <c r="M743" s="43"/>
      <c r="N743" s="43"/>
      <c r="O743" s="43">
        <v>1</v>
      </c>
      <c r="P743" s="43">
        <v>45</v>
      </c>
      <c r="Q743" s="43">
        <v>98</v>
      </c>
      <c r="R743" s="43">
        <v>1</v>
      </c>
      <c r="S743" s="43">
        <v>45</v>
      </c>
      <c r="T743" s="43">
        <v>98</v>
      </c>
      <c r="U743" s="33" t="s">
        <v>2237</v>
      </c>
      <c r="V743" s="43" t="s">
        <v>39</v>
      </c>
      <c r="W743" s="43"/>
    </row>
    <row r="744" s="1" customFormat="1" ht="25" customHeight="1" spans="1:23">
      <c r="A744" s="32">
        <v>735</v>
      </c>
      <c r="B744" s="33" t="s">
        <v>2238</v>
      </c>
      <c r="C744" s="33" t="s">
        <v>31</v>
      </c>
      <c r="D744" s="33" t="s">
        <v>34</v>
      </c>
      <c r="E744" s="33" t="s">
        <v>2239</v>
      </c>
      <c r="F744" s="36">
        <v>44348</v>
      </c>
      <c r="G744" s="36">
        <v>44531</v>
      </c>
      <c r="H744" s="74" t="s">
        <v>2201</v>
      </c>
      <c r="I744" s="33" t="s">
        <v>2240</v>
      </c>
      <c r="J744" s="48">
        <v>18</v>
      </c>
      <c r="K744" s="48"/>
      <c r="L744" s="48">
        <v>18</v>
      </c>
      <c r="M744" s="43"/>
      <c r="N744" s="43"/>
      <c r="O744" s="43">
        <v>1</v>
      </c>
      <c r="P744" s="43">
        <v>37</v>
      </c>
      <c r="Q744" s="43">
        <v>131</v>
      </c>
      <c r="R744" s="43">
        <v>1</v>
      </c>
      <c r="S744" s="43">
        <v>37</v>
      </c>
      <c r="T744" s="43">
        <v>131</v>
      </c>
      <c r="U744" s="33" t="s">
        <v>2241</v>
      </c>
      <c r="V744" s="43" t="s">
        <v>39</v>
      </c>
      <c r="W744" s="43"/>
    </row>
    <row r="745" s="1" customFormat="1" ht="25" customHeight="1" spans="1:23">
      <c r="A745" s="32">
        <v>736</v>
      </c>
      <c r="B745" s="33" t="s">
        <v>2242</v>
      </c>
      <c r="C745" s="33" t="s">
        <v>31</v>
      </c>
      <c r="D745" s="33" t="s">
        <v>34</v>
      </c>
      <c r="E745" s="33" t="s">
        <v>2243</v>
      </c>
      <c r="F745" s="36">
        <v>44348</v>
      </c>
      <c r="G745" s="36">
        <v>44531</v>
      </c>
      <c r="H745" s="74" t="s">
        <v>2201</v>
      </c>
      <c r="I745" s="33" t="s">
        <v>2244</v>
      </c>
      <c r="J745" s="48">
        <v>38</v>
      </c>
      <c r="K745" s="48"/>
      <c r="L745" s="48">
        <v>38</v>
      </c>
      <c r="M745" s="43"/>
      <c r="N745" s="43"/>
      <c r="O745" s="43">
        <v>1</v>
      </c>
      <c r="P745" s="43">
        <v>210</v>
      </c>
      <c r="Q745" s="43">
        <v>697</v>
      </c>
      <c r="R745" s="43">
        <v>1</v>
      </c>
      <c r="S745" s="43">
        <v>210</v>
      </c>
      <c r="T745" s="43">
        <v>697</v>
      </c>
      <c r="U745" s="33" t="s">
        <v>2245</v>
      </c>
      <c r="V745" s="43" t="s">
        <v>39</v>
      </c>
      <c r="W745" s="43"/>
    </row>
    <row r="746" s="1" customFormat="1" ht="25" customHeight="1" spans="1:23">
      <c r="A746" s="32">
        <v>737</v>
      </c>
      <c r="B746" s="33" t="s">
        <v>2246</v>
      </c>
      <c r="C746" s="33" t="s">
        <v>31</v>
      </c>
      <c r="D746" s="33" t="s">
        <v>34</v>
      </c>
      <c r="E746" s="33" t="s">
        <v>259</v>
      </c>
      <c r="F746" s="36">
        <v>44348</v>
      </c>
      <c r="G746" s="36">
        <v>44531</v>
      </c>
      <c r="H746" s="74" t="s">
        <v>2201</v>
      </c>
      <c r="I746" s="33" t="s">
        <v>2247</v>
      </c>
      <c r="J746" s="48">
        <v>29</v>
      </c>
      <c r="K746" s="48"/>
      <c r="L746" s="48">
        <v>29</v>
      </c>
      <c r="M746" s="43"/>
      <c r="N746" s="43"/>
      <c r="O746" s="43">
        <v>1</v>
      </c>
      <c r="P746" s="43">
        <v>100</v>
      </c>
      <c r="Q746" s="43">
        <v>246</v>
      </c>
      <c r="R746" s="43">
        <v>1</v>
      </c>
      <c r="S746" s="43">
        <v>100</v>
      </c>
      <c r="T746" s="43">
        <v>246</v>
      </c>
      <c r="U746" s="33" t="s">
        <v>2248</v>
      </c>
      <c r="V746" s="43" t="s">
        <v>39</v>
      </c>
      <c r="W746" s="43"/>
    </row>
    <row r="747" s="1" customFormat="1" ht="25" customHeight="1" spans="1:23">
      <c r="A747" s="32">
        <v>738</v>
      </c>
      <c r="B747" s="33" t="s">
        <v>2249</v>
      </c>
      <c r="C747" s="33" t="s">
        <v>31</v>
      </c>
      <c r="D747" s="33" t="s">
        <v>34</v>
      </c>
      <c r="E747" s="33" t="s">
        <v>1268</v>
      </c>
      <c r="F747" s="36">
        <v>44348</v>
      </c>
      <c r="G747" s="36">
        <v>44531</v>
      </c>
      <c r="H747" s="74" t="s">
        <v>2201</v>
      </c>
      <c r="I747" s="33" t="s">
        <v>2250</v>
      </c>
      <c r="J747" s="48">
        <v>9.4</v>
      </c>
      <c r="K747" s="48"/>
      <c r="L747" s="48">
        <v>9.4</v>
      </c>
      <c r="M747" s="43"/>
      <c r="N747" s="43"/>
      <c r="O747" s="43">
        <v>1</v>
      </c>
      <c r="P747" s="43">
        <v>45</v>
      </c>
      <c r="Q747" s="43">
        <v>79</v>
      </c>
      <c r="R747" s="43">
        <v>1</v>
      </c>
      <c r="S747" s="43">
        <v>45</v>
      </c>
      <c r="T747" s="43">
        <v>79</v>
      </c>
      <c r="U747" s="33" t="s">
        <v>2251</v>
      </c>
      <c r="V747" s="43" t="s">
        <v>39</v>
      </c>
      <c r="W747" s="43"/>
    </row>
    <row r="748" s="1" customFormat="1" ht="25" customHeight="1" spans="1:23">
      <c r="A748" s="32">
        <v>739</v>
      </c>
      <c r="B748" s="33" t="s">
        <v>2252</v>
      </c>
      <c r="C748" s="33" t="s">
        <v>31</v>
      </c>
      <c r="D748" s="33" t="s">
        <v>34</v>
      </c>
      <c r="E748" s="33" t="s">
        <v>255</v>
      </c>
      <c r="F748" s="36">
        <v>44348</v>
      </c>
      <c r="G748" s="36">
        <v>44531</v>
      </c>
      <c r="H748" s="74" t="s">
        <v>2201</v>
      </c>
      <c r="I748" s="33" t="s">
        <v>2253</v>
      </c>
      <c r="J748" s="49">
        <v>48</v>
      </c>
      <c r="K748" s="49"/>
      <c r="L748" s="49">
        <v>48</v>
      </c>
      <c r="M748" s="43"/>
      <c r="N748" s="43"/>
      <c r="O748" s="43">
        <v>1</v>
      </c>
      <c r="P748" s="43">
        <v>200</v>
      </c>
      <c r="Q748" s="43">
        <v>852</v>
      </c>
      <c r="R748" s="43">
        <v>1</v>
      </c>
      <c r="S748" s="43">
        <v>200</v>
      </c>
      <c r="T748" s="43">
        <v>852</v>
      </c>
      <c r="U748" s="33" t="s">
        <v>2254</v>
      </c>
      <c r="V748" s="43" t="s">
        <v>39</v>
      </c>
      <c r="W748" s="43"/>
    </row>
    <row r="749" s="1" customFormat="1" ht="25" customHeight="1" spans="1:23">
      <c r="A749" s="32">
        <v>740</v>
      </c>
      <c r="B749" s="33" t="s">
        <v>2255</v>
      </c>
      <c r="C749" s="33" t="s">
        <v>31</v>
      </c>
      <c r="D749" s="33" t="s">
        <v>34</v>
      </c>
      <c r="E749" s="33" t="s">
        <v>2181</v>
      </c>
      <c r="F749" s="36">
        <v>44348</v>
      </c>
      <c r="G749" s="36">
        <v>44531</v>
      </c>
      <c r="H749" s="74" t="s">
        <v>2201</v>
      </c>
      <c r="I749" s="33" t="s">
        <v>2256</v>
      </c>
      <c r="J749" s="48">
        <v>8</v>
      </c>
      <c r="K749" s="48"/>
      <c r="L749" s="48">
        <v>8</v>
      </c>
      <c r="M749" s="43"/>
      <c r="N749" s="43"/>
      <c r="O749" s="43">
        <v>1</v>
      </c>
      <c r="P749" s="43">
        <v>50</v>
      </c>
      <c r="Q749" s="43">
        <v>121</v>
      </c>
      <c r="R749" s="43">
        <v>1</v>
      </c>
      <c r="S749" s="43">
        <v>50</v>
      </c>
      <c r="T749" s="43">
        <v>121</v>
      </c>
      <c r="U749" s="33" t="s">
        <v>2257</v>
      </c>
      <c r="V749" s="43" t="s">
        <v>39</v>
      </c>
      <c r="W749" s="43"/>
    </row>
    <row r="750" s="1" customFormat="1" ht="25" customHeight="1" spans="1:23">
      <c r="A750" s="32">
        <v>741</v>
      </c>
      <c r="B750" s="33" t="s">
        <v>2258</v>
      </c>
      <c r="C750" s="39" t="s">
        <v>31</v>
      </c>
      <c r="D750" s="33" t="s">
        <v>34</v>
      </c>
      <c r="E750" s="33" t="s">
        <v>1935</v>
      </c>
      <c r="F750" s="36">
        <v>44348</v>
      </c>
      <c r="G750" s="36">
        <v>44531</v>
      </c>
      <c r="H750" s="33" t="s">
        <v>2201</v>
      </c>
      <c r="I750" s="33" t="s">
        <v>2259</v>
      </c>
      <c r="J750" s="48">
        <v>18</v>
      </c>
      <c r="K750" s="48"/>
      <c r="L750" s="48">
        <v>18</v>
      </c>
      <c r="M750" s="43"/>
      <c r="N750" s="43"/>
      <c r="O750" s="43">
        <v>1</v>
      </c>
      <c r="P750" s="43">
        <v>11</v>
      </c>
      <c r="Q750" s="43">
        <v>35</v>
      </c>
      <c r="R750" s="43">
        <v>1</v>
      </c>
      <c r="S750" s="43">
        <v>11</v>
      </c>
      <c r="T750" s="43">
        <v>35</v>
      </c>
      <c r="U750" s="33" t="s">
        <v>2260</v>
      </c>
      <c r="V750" s="43" t="s">
        <v>39</v>
      </c>
      <c r="W750" s="43"/>
    </row>
    <row r="751" s="1" customFormat="1" ht="25" customHeight="1" spans="1:23">
      <c r="A751" s="32">
        <v>742</v>
      </c>
      <c r="B751" s="33" t="s">
        <v>2261</v>
      </c>
      <c r="C751" s="39" t="s">
        <v>31</v>
      </c>
      <c r="D751" s="37" t="s">
        <v>34</v>
      </c>
      <c r="E751" s="33" t="s">
        <v>2262</v>
      </c>
      <c r="F751" s="36">
        <v>44348</v>
      </c>
      <c r="G751" s="36">
        <v>44531</v>
      </c>
      <c r="H751" s="37" t="s">
        <v>2201</v>
      </c>
      <c r="I751" s="33" t="s">
        <v>2263</v>
      </c>
      <c r="J751" s="48">
        <v>22</v>
      </c>
      <c r="K751" s="48"/>
      <c r="L751" s="48">
        <v>22</v>
      </c>
      <c r="M751" s="43"/>
      <c r="N751" s="43"/>
      <c r="O751" s="43">
        <v>1</v>
      </c>
      <c r="P751" s="43">
        <v>9</v>
      </c>
      <c r="Q751" s="43">
        <v>27</v>
      </c>
      <c r="R751" s="43">
        <v>1</v>
      </c>
      <c r="S751" s="43">
        <v>9</v>
      </c>
      <c r="T751" s="43">
        <v>27</v>
      </c>
      <c r="U751" s="33" t="s">
        <v>2264</v>
      </c>
      <c r="V751" s="43" t="s">
        <v>39</v>
      </c>
      <c r="W751" s="43"/>
    </row>
    <row r="752" s="1" customFormat="1" ht="25" customHeight="1" spans="1:23">
      <c r="A752" s="32">
        <v>743</v>
      </c>
      <c r="B752" s="33" t="s">
        <v>2265</v>
      </c>
      <c r="C752" s="39" t="s">
        <v>31</v>
      </c>
      <c r="D752" s="37" t="s">
        <v>34</v>
      </c>
      <c r="E752" s="33" t="s">
        <v>1574</v>
      </c>
      <c r="F752" s="36">
        <v>44348</v>
      </c>
      <c r="G752" s="36">
        <v>44531</v>
      </c>
      <c r="H752" s="37" t="s">
        <v>2201</v>
      </c>
      <c r="I752" s="33" t="s">
        <v>2266</v>
      </c>
      <c r="J752" s="48">
        <v>15</v>
      </c>
      <c r="K752" s="48"/>
      <c r="L752" s="48">
        <v>15</v>
      </c>
      <c r="M752" s="43"/>
      <c r="N752" s="43"/>
      <c r="O752" s="43">
        <v>1</v>
      </c>
      <c r="P752" s="43">
        <v>10</v>
      </c>
      <c r="Q752" s="43">
        <v>40</v>
      </c>
      <c r="R752" s="43">
        <v>1</v>
      </c>
      <c r="S752" s="43">
        <v>10</v>
      </c>
      <c r="T752" s="43">
        <v>40</v>
      </c>
      <c r="U752" s="33" t="s">
        <v>2267</v>
      </c>
      <c r="V752" s="43" t="s">
        <v>39</v>
      </c>
      <c r="W752" s="43"/>
    </row>
    <row r="753" s="1" customFormat="1" ht="25" customHeight="1" spans="1:23">
      <c r="A753" s="32">
        <v>744</v>
      </c>
      <c r="B753" s="33" t="s">
        <v>2268</v>
      </c>
      <c r="C753" s="39" t="s">
        <v>31</v>
      </c>
      <c r="D753" s="37" t="s">
        <v>34</v>
      </c>
      <c r="E753" s="33" t="s">
        <v>535</v>
      </c>
      <c r="F753" s="36">
        <v>44348</v>
      </c>
      <c r="G753" s="36">
        <v>44531</v>
      </c>
      <c r="H753" s="37" t="s">
        <v>2201</v>
      </c>
      <c r="I753" s="33" t="s">
        <v>2269</v>
      </c>
      <c r="J753" s="48">
        <v>15</v>
      </c>
      <c r="K753" s="48"/>
      <c r="L753" s="48">
        <v>15</v>
      </c>
      <c r="M753" s="43"/>
      <c r="N753" s="43"/>
      <c r="O753" s="43">
        <v>1</v>
      </c>
      <c r="P753" s="43">
        <v>16</v>
      </c>
      <c r="Q753" s="43">
        <v>40</v>
      </c>
      <c r="R753" s="43">
        <v>1</v>
      </c>
      <c r="S753" s="43">
        <v>16</v>
      </c>
      <c r="T753" s="43">
        <v>40</v>
      </c>
      <c r="U753" s="33" t="s">
        <v>2270</v>
      </c>
      <c r="V753" s="43" t="s">
        <v>39</v>
      </c>
      <c r="W753" s="43"/>
    </row>
    <row r="754" s="1" customFormat="1" ht="25" customHeight="1" spans="1:23">
      <c r="A754" s="32">
        <v>745</v>
      </c>
      <c r="B754" s="33" t="s">
        <v>2271</v>
      </c>
      <c r="C754" s="39" t="s">
        <v>31</v>
      </c>
      <c r="D754" s="33" t="s">
        <v>34</v>
      </c>
      <c r="E754" s="33" t="s">
        <v>531</v>
      </c>
      <c r="F754" s="36">
        <v>44348</v>
      </c>
      <c r="G754" s="36">
        <v>44531</v>
      </c>
      <c r="H754" s="33" t="s">
        <v>2201</v>
      </c>
      <c r="I754" s="33" t="s">
        <v>2272</v>
      </c>
      <c r="J754" s="48">
        <v>22</v>
      </c>
      <c r="K754" s="48"/>
      <c r="L754" s="48">
        <v>22</v>
      </c>
      <c r="M754" s="43"/>
      <c r="N754" s="43"/>
      <c r="O754" s="43">
        <v>1</v>
      </c>
      <c r="P754" s="43">
        <v>41</v>
      </c>
      <c r="Q754" s="43">
        <v>90</v>
      </c>
      <c r="R754" s="43">
        <v>1</v>
      </c>
      <c r="S754" s="43">
        <v>41</v>
      </c>
      <c r="T754" s="43">
        <v>90</v>
      </c>
      <c r="U754" s="33" t="s">
        <v>2273</v>
      </c>
      <c r="V754" s="43" t="s">
        <v>39</v>
      </c>
      <c r="W754" s="43"/>
    </row>
    <row r="755" s="1" customFormat="1" ht="25" customHeight="1" spans="1:23">
      <c r="A755" s="32">
        <v>746</v>
      </c>
      <c r="B755" s="33" t="s">
        <v>2274</v>
      </c>
      <c r="C755" s="39" t="s">
        <v>31</v>
      </c>
      <c r="D755" s="37" t="s">
        <v>34</v>
      </c>
      <c r="E755" s="33" t="s">
        <v>251</v>
      </c>
      <c r="F755" s="36">
        <v>44348</v>
      </c>
      <c r="G755" s="36">
        <v>44531</v>
      </c>
      <c r="H755" s="37" t="s">
        <v>2201</v>
      </c>
      <c r="I755" s="33" t="s">
        <v>2275</v>
      </c>
      <c r="J755" s="48">
        <v>29</v>
      </c>
      <c r="K755" s="48"/>
      <c r="L755" s="48">
        <v>29</v>
      </c>
      <c r="M755" s="43"/>
      <c r="N755" s="43"/>
      <c r="O755" s="43">
        <v>1</v>
      </c>
      <c r="P755" s="43">
        <v>32</v>
      </c>
      <c r="Q755" s="43">
        <v>65</v>
      </c>
      <c r="R755" s="43">
        <v>1</v>
      </c>
      <c r="S755" s="43">
        <v>32</v>
      </c>
      <c r="T755" s="43">
        <v>65</v>
      </c>
      <c r="U755" s="33" t="s">
        <v>2276</v>
      </c>
      <c r="V755" s="43" t="s">
        <v>39</v>
      </c>
      <c r="W755" s="43"/>
    </row>
    <row r="756" s="10" customFormat="1" ht="24" spans="1:23">
      <c r="A756" s="32">
        <v>747</v>
      </c>
      <c r="B756" s="33" t="s">
        <v>2277</v>
      </c>
      <c r="C756" s="39" t="s">
        <v>31</v>
      </c>
      <c r="D756" s="37" t="s">
        <v>34</v>
      </c>
      <c r="E756" s="33" t="s">
        <v>1265</v>
      </c>
      <c r="F756" s="36">
        <v>44348</v>
      </c>
      <c r="G756" s="36">
        <v>44531</v>
      </c>
      <c r="H756" s="37" t="s">
        <v>2201</v>
      </c>
      <c r="I756" s="33" t="s">
        <v>2278</v>
      </c>
      <c r="J756" s="48">
        <v>15</v>
      </c>
      <c r="K756" s="48"/>
      <c r="L756" s="48">
        <v>15</v>
      </c>
      <c r="M756" s="115"/>
      <c r="N756" s="115"/>
      <c r="O756" s="43">
        <v>1</v>
      </c>
      <c r="P756" s="37">
        <v>12</v>
      </c>
      <c r="Q756" s="37">
        <v>58</v>
      </c>
      <c r="R756" s="43">
        <v>1</v>
      </c>
      <c r="S756" s="37">
        <v>12</v>
      </c>
      <c r="T756" s="37">
        <v>58</v>
      </c>
      <c r="U756" s="33" t="s">
        <v>2279</v>
      </c>
      <c r="V756" s="43" t="s">
        <v>39</v>
      </c>
      <c r="W756" s="115"/>
    </row>
    <row r="757" s="10" customFormat="1" ht="24" spans="1:23">
      <c r="A757" s="32">
        <v>748</v>
      </c>
      <c r="B757" s="33" t="s">
        <v>2280</v>
      </c>
      <c r="C757" s="39" t="s">
        <v>31</v>
      </c>
      <c r="D757" s="37" t="s">
        <v>34</v>
      </c>
      <c r="E757" s="33" t="s">
        <v>118</v>
      </c>
      <c r="F757" s="36">
        <v>44348</v>
      </c>
      <c r="G757" s="36">
        <v>44531</v>
      </c>
      <c r="H757" s="37" t="s">
        <v>2201</v>
      </c>
      <c r="I757" s="33" t="s">
        <v>2281</v>
      </c>
      <c r="J757" s="48">
        <v>28</v>
      </c>
      <c r="K757" s="48"/>
      <c r="L757" s="48">
        <v>28</v>
      </c>
      <c r="M757" s="115"/>
      <c r="N757" s="115"/>
      <c r="O757" s="43">
        <v>1</v>
      </c>
      <c r="P757" s="37">
        <v>7</v>
      </c>
      <c r="Q757" s="37">
        <v>21</v>
      </c>
      <c r="R757" s="43">
        <v>1</v>
      </c>
      <c r="S757" s="37">
        <v>7</v>
      </c>
      <c r="T757" s="37">
        <v>21</v>
      </c>
      <c r="U757" s="33" t="s">
        <v>2282</v>
      </c>
      <c r="V757" s="43" t="s">
        <v>39</v>
      </c>
      <c r="W757" s="115"/>
    </row>
    <row r="758" s="10" customFormat="1" ht="24" spans="1:23">
      <c r="A758" s="32">
        <v>749</v>
      </c>
      <c r="B758" s="33" t="s">
        <v>2283</v>
      </c>
      <c r="C758" s="39" t="s">
        <v>31</v>
      </c>
      <c r="D758" s="37" t="s">
        <v>34</v>
      </c>
      <c r="E758" s="33" t="s">
        <v>1726</v>
      </c>
      <c r="F758" s="36">
        <v>44348</v>
      </c>
      <c r="G758" s="36">
        <v>44531</v>
      </c>
      <c r="H758" s="33" t="s">
        <v>2201</v>
      </c>
      <c r="I758" s="33" t="s">
        <v>2284</v>
      </c>
      <c r="J758" s="48">
        <v>24</v>
      </c>
      <c r="K758" s="48"/>
      <c r="L758" s="48">
        <v>24</v>
      </c>
      <c r="M758" s="115"/>
      <c r="N758" s="115"/>
      <c r="O758" s="43">
        <v>1</v>
      </c>
      <c r="P758" s="37">
        <v>22</v>
      </c>
      <c r="Q758" s="37">
        <v>45</v>
      </c>
      <c r="R758" s="43">
        <v>1</v>
      </c>
      <c r="S758" s="37">
        <v>22</v>
      </c>
      <c r="T758" s="37">
        <v>45</v>
      </c>
      <c r="U758" s="33" t="s">
        <v>2285</v>
      </c>
      <c r="V758" s="43" t="s">
        <v>39</v>
      </c>
      <c r="W758" s="115"/>
    </row>
    <row r="759" s="10" customFormat="1" ht="24" spans="1:23">
      <c r="A759" s="32">
        <v>750</v>
      </c>
      <c r="B759" s="33" t="s">
        <v>2286</v>
      </c>
      <c r="C759" s="39" t="s">
        <v>31</v>
      </c>
      <c r="D759" s="33" t="s">
        <v>34</v>
      </c>
      <c r="E759" s="33" t="s">
        <v>1138</v>
      </c>
      <c r="F759" s="36">
        <v>44348</v>
      </c>
      <c r="G759" s="36">
        <v>44531</v>
      </c>
      <c r="H759" s="37" t="s">
        <v>2201</v>
      </c>
      <c r="I759" s="33" t="s">
        <v>2287</v>
      </c>
      <c r="J759" s="48">
        <v>28</v>
      </c>
      <c r="K759" s="48"/>
      <c r="L759" s="48">
        <v>28</v>
      </c>
      <c r="M759" s="115"/>
      <c r="N759" s="115"/>
      <c r="O759" s="43">
        <v>1</v>
      </c>
      <c r="P759" s="37">
        <v>23</v>
      </c>
      <c r="Q759" s="37">
        <v>52</v>
      </c>
      <c r="R759" s="43">
        <v>1</v>
      </c>
      <c r="S759" s="37">
        <v>23</v>
      </c>
      <c r="T759" s="37">
        <v>52</v>
      </c>
      <c r="U759" s="33" t="s">
        <v>2288</v>
      </c>
      <c r="V759" s="43" t="s">
        <v>39</v>
      </c>
      <c r="W759" s="115"/>
    </row>
    <row r="760" s="10" customFormat="1" ht="24" spans="1:23">
      <c r="A760" s="32">
        <v>751</v>
      </c>
      <c r="B760" s="33" t="s">
        <v>2289</v>
      </c>
      <c r="C760" s="39" t="s">
        <v>31</v>
      </c>
      <c r="D760" s="37" t="s">
        <v>34</v>
      </c>
      <c r="E760" s="33" t="s">
        <v>842</v>
      </c>
      <c r="F760" s="36">
        <v>44348</v>
      </c>
      <c r="G760" s="36">
        <v>44531</v>
      </c>
      <c r="H760" s="37" t="s">
        <v>2201</v>
      </c>
      <c r="I760" s="33" t="s">
        <v>2290</v>
      </c>
      <c r="J760" s="48">
        <v>35</v>
      </c>
      <c r="K760" s="48"/>
      <c r="L760" s="48">
        <v>35</v>
      </c>
      <c r="M760" s="115"/>
      <c r="N760" s="115"/>
      <c r="O760" s="43">
        <v>1</v>
      </c>
      <c r="P760" s="37">
        <v>32</v>
      </c>
      <c r="Q760" s="37">
        <v>80</v>
      </c>
      <c r="R760" s="43">
        <v>1</v>
      </c>
      <c r="S760" s="37">
        <v>32</v>
      </c>
      <c r="T760" s="37">
        <v>80</v>
      </c>
      <c r="U760" s="33" t="s">
        <v>2291</v>
      </c>
      <c r="V760" s="43" t="s">
        <v>39</v>
      </c>
      <c r="W760" s="115"/>
    </row>
    <row r="761" s="10" customFormat="1" ht="24" spans="1:23">
      <c r="A761" s="32">
        <v>752</v>
      </c>
      <c r="B761" s="33" t="s">
        <v>2292</v>
      </c>
      <c r="C761" s="39" t="s">
        <v>31</v>
      </c>
      <c r="D761" s="37" t="s">
        <v>34</v>
      </c>
      <c r="E761" s="33" t="s">
        <v>1288</v>
      </c>
      <c r="F761" s="36">
        <v>44348</v>
      </c>
      <c r="G761" s="36">
        <v>44531</v>
      </c>
      <c r="H761" s="37" t="s">
        <v>2201</v>
      </c>
      <c r="I761" s="33" t="s">
        <v>2293</v>
      </c>
      <c r="J761" s="48">
        <v>86</v>
      </c>
      <c r="K761" s="48"/>
      <c r="L761" s="48">
        <v>86</v>
      </c>
      <c r="M761" s="115"/>
      <c r="N761" s="115"/>
      <c r="O761" s="43">
        <v>1</v>
      </c>
      <c r="P761" s="37">
        <v>52</v>
      </c>
      <c r="Q761" s="37">
        <v>112</v>
      </c>
      <c r="R761" s="43">
        <v>1</v>
      </c>
      <c r="S761" s="37">
        <v>52</v>
      </c>
      <c r="T761" s="37">
        <v>112</v>
      </c>
      <c r="U761" s="33" t="s">
        <v>2294</v>
      </c>
      <c r="V761" s="43" t="s">
        <v>39</v>
      </c>
      <c r="W761" s="115"/>
    </row>
    <row r="762" s="10" customFormat="1" ht="24" spans="1:23">
      <c r="A762" s="32">
        <v>753</v>
      </c>
      <c r="B762" s="33" t="s">
        <v>2295</v>
      </c>
      <c r="C762" s="39" t="s">
        <v>31</v>
      </c>
      <c r="D762" s="37" t="s">
        <v>34</v>
      </c>
      <c r="E762" s="33" t="s">
        <v>1395</v>
      </c>
      <c r="F762" s="36">
        <v>44348</v>
      </c>
      <c r="G762" s="36">
        <v>44531</v>
      </c>
      <c r="H762" s="33" t="s">
        <v>2201</v>
      </c>
      <c r="I762" s="33" t="s">
        <v>2296</v>
      </c>
      <c r="J762" s="48">
        <v>25</v>
      </c>
      <c r="K762" s="48"/>
      <c r="L762" s="48">
        <v>25</v>
      </c>
      <c r="M762" s="115"/>
      <c r="N762" s="115"/>
      <c r="O762" s="43">
        <v>1</v>
      </c>
      <c r="P762" s="37">
        <v>23</v>
      </c>
      <c r="Q762" s="37">
        <v>69</v>
      </c>
      <c r="R762" s="43">
        <v>1</v>
      </c>
      <c r="S762" s="37">
        <v>23</v>
      </c>
      <c r="T762" s="37">
        <v>69</v>
      </c>
      <c r="U762" s="33" t="s">
        <v>2297</v>
      </c>
      <c r="V762" s="43" t="s">
        <v>39</v>
      </c>
      <c r="W762" s="115"/>
    </row>
    <row r="763" s="10" customFormat="1" ht="24" spans="1:23">
      <c r="A763" s="32">
        <v>754</v>
      </c>
      <c r="B763" s="33" t="s">
        <v>2298</v>
      </c>
      <c r="C763" s="39" t="s">
        <v>31</v>
      </c>
      <c r="D763" s="37" t="s">
        <v>34</v>
      </c>
      <c r="E763" s="33" t="s">
        <v>2159</v>
      </c>
      <c r="F763" s="36">
        <v>44348</v>
      </c>
      <c r="G763" s="36">
        <v>44531</v>
      </c>
      <c r="H763" s="37" t="s">
        <v>2201</v>
      </c>
      <c r="I763" s="33" t="s">
        <v>2299</v>
      </c>
      <c r="J763" s="48">
        <v>20</v>
      </c>
      <c r="K763" s="48"/>
      <c r="L763" s="48">
        <v>20</v>
      </c>
      <c r="M763" s="115"/>
      <c r="N763" s="115"/>
      <c r="O763" s="43">
        <v>1</v>
      </c>
      <c r="P763" s="37">
        <v>9</v>
      </c>
      <c r="Q763" s="37">
        <v>36</v>
      </c>
      <c r="R763" s="43">
        <v>1</v>
      </c>
      <c r="S763" s="37">
        <v>9</v>
      </c>
      <c r="T763" s="37">
        <v>36</v>
      </c>
      <c r="U763" s="33" t="s">
        <v>2300</v>
      </c>
      <c r="V763" s="43" t="s">
        <v>39</v>
      </c>
      <c r="W763" s="115"/>
    </row>
    <row r="764" s="10" customFormat="1" ht="24" spans="1:23">
      <c r="A764" s="32">
        <v>755</v>
      </c>
      <c r="B764" s="33" t="s">
        <v>2301</v>
      </c>
      <c r="C764" s="39" t="s">
        <v>31</v>
      </c>
      <c r="D764" s="37" t="s">
        <v>34</v>
      </c>
      <c r="E764" s="33" t="s">
        <v>259</v>
      </c>
      <c r="F764" s="36">
        <v>44348</v>
      </c>
      <c r="G764" s="36">
        <v>44531</v>
      </c>
      <c r="H764" s="37" t="s">
        <v>2201</v>
      </c>
      <c r="I764" s="33" t="s">
        <v>2302</v>
      </c>
      <c r="J764" s="48">
        <v>29</v>
      </c>
      <c r="K764" s="48"/>
      <c r="L764" s="48">
        <v>29</v>
      </c>
      <c r="M764" s="115"/>
      <c r="N764" s="115"/>
      <c r="O764" s="43">
        <v>1</v>
      </c>
      <c r="P764" s="37">
        <v>50</v>
      </c>
      <c r="Q764" s="37">
        <v>90</v>
      </c>
      <c r="R764" s="43">
        <v>1</v>
      </c>
      <c r="S764" s="37">
        <v>50</v>
      </c>
      <c r="T764" s="37">
        <v>90</v>
      </c>
      <c r="U764" s="33" t="s">
        <v>2303</v>
      </c>
      <c r="V764" s="43" t="s">
        <v>39</v>
      </c>
      <c r="W764" s="115"/>
    </row>
    <row r="765" s="10" customFormat="1" ht="24" spans="1:23">
      <c r="A765" s="32">
        <v>756</v>
      </c>
      <c r="B765" s="33" t="s">
        <v>2304</v>
      </c>
      <c r="C765" s="39" t="s">
        <v>31</v>
      </c>
      <c r="D765" s="37" t="s">
        <v>34</v>
      </c>
      <c r="E765" s="33" t="s">
        <v>108</v>
      </c>
      <c r="F765" s="36">
        <v>44348</v>
      </c>
      <c r="G765" s="36">
        <v>44531</v>
      </c>
      <c r="H765" s="37" t="s">
        <v>2201</v>
      </c>
      <c r="I765" s="33" t="s">
        <v>2305</v>
      </c>
      <c r="J765" s="48">
        <v>29</v>
      </c>
      <c r="K765" s="48"/>
      <c r="L765" s="48">
        <v>29</v>
      </c>
      <c r="M765" s="115"/>
      <c r="N765" s="115"/>
      <c r="O765" s="43">
        <v>1</v>
      </c>
      <c r="P765" s="37">
        <v>23</v>
      </c>
      <c r="Q765" s="37">
        <v>60</v>
      </c>
      <c r="R765" s="43">
        <v>1</v>
      </c>
      <c r="S765" s="37">
        <v>23</v>
      </c>
      <c r="T765" s="37">
        <v>60</v>
      </c>
      <c r="U765" s="33" t="s">
        <v>2306</v>
      </c>
      <c r="V765" s="43" t="s">
        <v>39</v>
      </c>
      <c r="W765" s="115"/>
    </row>
    <row r="766" s="10" customFormat="1" ht="36" spans="1:23">
      <c r="A766" s="32">
        <v>757</v>
      </c>
      <c r="B766" s="33" t="s">
        <v>2307</v>
      </c>
      <c r="C766" s="39" t="s">
        <v>31</v>
      </c>
      <c r="D766" s="37" t="s">
        <v>34</v>
      </c>
      <c r="E766" s="33" t="s">
        <v>2308</v>
      </c>
      <c r="F766" s="36">
        <v>44348</v>
      </c>
      <c r="G766" s="36">
        <v>44531</v>
      </c>
      <c r="H766" s="33" t="s">
        <v>2201</v>
      </c>
      <c r="I766" s="33" t="s">
        <v>2309</v>
      </c>
      <c r="J766" s="48">
        <v>29</v>
      </c>
      <c r="K766" s="48"/>
      <c r="L766" s="48">
        <v>29</v>
      </c>
      <c r="M766" s="115"/>
      <c r="N766" s="115"/>
      <c r="O766" s="43">
        <v>1</v>
      </c>
      <c r="P766" s="37">
        <v>18</v>
      </c>
      <c r="Q766" s="37">
        <v>52</v>
      </c>
      <c r="R766" s="43">
        <v>1</v>
      </c>
      <c r="S766" s="37">
        <v>18</v>
      </c>
      <c r="T766" s="37">
        <v>52</v>
      </c>
      <c r="U766" s="33" t="s">
        <v>2310</v>
      </c>
      <c r="V766" s="43" t="s">
        <v>39</v>
      </c>
      <c r="W766" s="115"/>
    </row>
    <row r="767" s="10" customFormat="1" ht="24" spans="1:23">
      <c r="A767" s="32">
        <v>758</v>
      </c>
      <c r="B767" s="33" t="s">
        <v>2311</v>
      </c>
      <c r="C767" s="39" t="s">
        <v>31</v>
      </c>
      <c r="D767" s="33" t="s">
        <v>34</v>
      </c>
      <c r="E767" s="33" t="s">
        <v>2312</v>
      </c>
      <c r="F767" s="36">
        <v>44348</v>
      </c>
      <c r="G767" s="36">
        <v>44531</v>
      </c>
      <c r="H767" s="37" t="s">
        <v>2201</v>
      </c>
      <c r="I767" s="33" t="s">
        <v>2313</v>
      </c>
      <c r="J767" s="48">
        <v>20</v>
      </c>
      <c r="K767" s="48"/>
      <c r="L767" s="48">
        <v>20</v>
      </c>
      <c r="M767" s="115"/>
      <c r="N767" s="115"/>
      <c r="O767" s="43">
        <v>1</v>
      </c>
      <c r="P767" s="37">
        <v>9</v>
      </c>
      <c r="Q767" s="37">
        <v>37</v>
      </c>
      <c r="R767" s="43">
        <v>1</v>
      </c>
      <c r="S767" s="37">
        <v>9</v>
      </c>
      <c r="T767" s="37">
        <v>37</v>
      </c>
      <c r="U767" s="33" t="s">
        <v>2314</v>
      </c>
      <c r="V767" s="43" t="s">
        <v>39</v>
      </c>
      <c r="W767" s="115"/>
    </row>
    <row r="768" s="10" customFormat="1" ht="24" spans="1:23">
      <c r="A768" s="32">
        <v>759</v>
      </c>
      <c r="B768" s="33" t="s">
        <v>2315</v>
      </c>
      <c r="C768" s="39" t="s">
        <v>31</v>
      </c>
      <c r="D768" s="37" t="s">
        <v>34</v>
      </c>
      <c r="E768" s="33" t="s">
        <v>1172</v>
      </c>
      <c r="F768" s="36">
        <v>44348</v>
      </c>
      <c r="G768" s="36">
        <v>44531</v>
      </c>
      <c r="H768" s="37" t="s">
        <v>2201</v>
      </c>
      <c r="I768" s="33" t="s">
        <v>2316</v>
      </c>
      <c r="J768" s="48">
        <v>16</v>
      </c>
      <c r="K768" s="48"/>
      <c r="L768" s="48">
        <v>16</v>
      </c>
      <c r="M768" s="115"/>
      <c r="N768" s="115"/>
      <c r="O768" s="43">
        <v>1</v>
      </c>
      <c r="P768" s="37">
        <v>14</v>
      </c>
      <c r="Q768" s="37">
        <v>50</v>
      </c>
      <c r="R768" s="43">
        <v>1</v>
      </c>
      <c r="S768" s="37">
        <v>14</v>
      </c>
      <c r="T768" s="37">
        <v>50</v>
      </c>
      <c r="U768" s="33" t="s">
        <v>2317</v>
      </c>
      <c r="V768" s="43" t="s">
        <v>39</v>
      </c>
      <c r="W768" s="115"/>
    </row>
    <row r="769" s="10" customFormat="1" ht="24" spans="1:23">
      <c r="A769" s="32">
        <v>760</v>
      </c>
      <c r="B769" s="33" t="s">
        <v>2318</v>
      </c>
      <c r="C769" s="39" t="s">
        <v>31</v>
      </c>
      <c r="D769" s="37" t="s">
        <v>34</v>
      </c>
      <c r="E769" s="33" t="s">
        <v>1172</v>
      </c>
      <c r="F769" s="36">
        <v>44348</v>
      </c>
      <c r="G769" s="36">
        <v>44531</v>
      </c>
      <c r="H769" s="37" t="s">
        <v>2201</v>
      </c>
      <c r="I769" s="33" t="s">
        <v>2319</v>
      </c>
      <c r="J769" s="48">
        <v>20</v>
      </c>
      <c r="K769" s="48"/>
      <c r="L769" s="48">
        <v>20</v>
      </c>
      <c r="M769" s="115"/>
      <c r="N769" s="115"/>
      <c r="O769" s="43">
        <v>1</v>
      </c>
      <c r="P769" s="37">
        <v>20</v>
      </c>
      <c r="Q769" s="37">
        <v>44</v>
      </c>
      <c r="R769" s="43">
        <v>1</v>
      </c>
      <c r="S769" s="37">
        <v>20</v>
      </c>
      <c r="T769" s="37">
        <v>44</v>
      </c>
      <c r="U769" s="33" t="s">
        <v>2320</v>
      </c>
      <c r="V769" s="43" t="s">
        <v>39</v>
      </c>
      <c r="W769" s="115"/>
    </row>
    <row r="770" s="10" customFormat="1" ht="24" spans="1:23">
      <c r="A770" s="32">
        <v>761</v>
      </c>
      <c r="B770" s="33" t="s">
        <v>2321</v>
      </c>
      <c r="C770" s="39" t="s">
        <v>31</v>
      </c>
      <c r="D770" s="37" t="s">
        <v>34</v>
      </c>
      <c r="E770" s="33" t="s">
        <v>60</v>
      </c>
      <c r="F770" s="36">
        <v>44348</v>
      </c>
      <c r="G770" s="36">
        <v>44531</v>
      </c>
      <c r="H770" s="33" t="s">
        <v>2201</v>
      </c>
      <c r="I770" s="33" t="s">
        <v>2322</v>
      </c>
      <c r="J770" s="48">
        <v>22</v>
      </c>
      <c r="K770" s="48"/>
      <c r="L770" s="48">
        <v>22</v>
      </c>
      <c r="M770" s="115"/>
      <c r="N770" s="115"/>
      <c r="O770" s="43">
        <v>1</v>
      </c>
      <c r="P770" s="37">
        <v>23</v>
      </c>
      <c r="Q770" s="37">
        <v>62</v>
      </c>
      <c r="R770" s="43">
        <v>1</v>
      </c>
      <c r="S770" s="37">
        <v>23</v>
      </c>
      <c r="T770" s="37">
        <v>62</v>
      </c>
      <c r="U770" s="33" t="s">
        <v>2323</v>
      </c>
      <c r="V770" s="43" t="s">
        <v>39</v>
      </c>
      <c r="W770" s="115"/>
    </row>
    <row r="771" s="10" customFormat="1" ht="24" spans="1:23">
      <c r="A771" s="32">
        <v>762</v>
      </c>
      <c r="B771" s="33" t="s">
        <v>2324</v>
      </c>
      <c r="C771" s="39" t="s">
        <v>31</v>
      </c>
      <c r="D771" s="37" t="s">
        <v>34</v>
      </c>
      <c r="E771" s="33" t="s">
        <v>385</v>
      </c>
      <c r="F771" s="36">
        <v>44348</v>
      </c>
      <c r="G771" s="36">
        <v>44531</v>
      </c>
      <c r="H771" s="37" t="s">
        <v>2201</v>
      </c>
      <c r="I771" s="33" t="s">
        <v>2325</v>
      </c>
      <c r="J771" s="48">
        <v>29</v>
      </c>
      <c r="K771" s="48"/>
      <c r="L771" s="48">
        <v>29</v>
      </c>
      <c r="M771" s="115"/>
      <c r="N771" s="115"/>
      <c r="O771" s="43">
        <v>1</v>
      </c>
      <c r="P771" s="37">
        <v>46</v>
      </c>
      <c r="Q771" s="37">
        <v>110</v>
      </c>
      <c r="R771" s="43">
        <v>1</v>
      </c>
      <c r="S771" s="37">
        <v>46</v>
      </c>
      <c r="T771" s="37">
        <v>110</v>
      </c>
      <c r="U771" s="33" t="s">
        <v>2326</v>
      </c>
      <c r="V771" s="43" t="s">
        <v>39</v>
      </c>
      <c r="W771" s="115"/>
    </row>
    <row r="772" s="10" customFormat="1" ht="24" spans="1:23">
      <c r="A772" s="32">
        <v>763</v>
      </c>
      <c r="B772" s="33" t="s">
        <v>2327</v>
      </c>
      <c r="C772" s="39" t="s">
        <v>31</v>
      </c>
      <c r="D772" s="37" t="s">
        <v>34</v>
      </c>
      <c r="E772" s="33" t="s">
        <v>2328</v>
      </c>
      <c r="F772" s="36">
        <v>44348</v>
      </c>
      <c r="G772" s="36">
        <v>44531</v>
      </c>
      <c r="H772" s="37" t="s">
        <v>2201</v>
      </c>
      <c r="I772" s="33" t="s">
        <v>2329</v>
      </c>
      <c r="J772" s="48">
        <v>27</v>
      </c>
      <c r="K772" s="48"/>
      <c r="L772" s="48">
        <v>27</v>
      </c>
      <c r="M772" s="115"/>
      <c r="N772" s="115"/>
      <c r="O772" s="43">
        <v>1</v>
      </c>
      <c r="P772" s="37">
        <v>45</v>
      </c>
      <c r="Q772" s="37">
        <v>106</v>
      </c>
      <c r="R772" s="43">
        <v>1</v>
      </c>
      <c r="S772" s="37">
        <v>45</v>
      </c>
      <c r="T772" s="37">
        <v>106</v>
      </c>
      <c r="U772" s="33" t="s">
        <v>2330</v>
      </c>
      <c r="V772" s="43" t="s">
        <v>39</v>
      </c>
      <c r="W772" s="115"/>
    </row>
    <row r="773" s="10" customFormat="1" ht="24" spans="1:23">
      <c r="A773" s="32">
        <v>764</v>
      </c>
      <c r="B773" s="33" t="s">
        <v>2331</v>
      </c>
      <c r="C773" s="39" t="s">
        <v>31</v>
      </c>
      <c r="D773" s="37" t="s">
        <v>34</v>
      </c>
      <c r="E773" s="33" t="s">
        <v>2332</v>
      </c>
      <c r="F773" s="36">
        <v>44348</v>
      </c>
      <c r="G773" s="36">
        <v>44531</v>
      </c>
      <c r="H773" s="37" t="s">
        <v>2201</v>
      </c>
      <c r="I773" s="33" t="s">
        <v>2333</v>
      </c>
      <c r="J773" s="48">
        <v>10</v>
      </c>
      <c r="K773" s="48"/>
      <c r="L773" s="48">
        <v>10</v>
      </c>
      <c r="M773" s="115"/>
      <c r="N773" s="115"/>
      <c r="O773" s="43">
        <v>1</v>
      </c>
      <c r="P773" s="37">
        <v>12</v>
      </c>
      <c r="Q773" s="37">
        <v>60</v>
      </c>
      <c r="R773" s="43">
        <v>1</v>
      </c>
      <c r="S773" s="37">
        <v>12</v>
      </c>
      <c r="T773" s="37">
        <v>60</v>
      </c>
      <c r="U773" s="33" t="s">
        <v>2334</v>
      </c>
      <c r="V773" s="43" t="s">
        <v>39</v>
      </c>
      <c r="W773" s="115"/>
    </row>
    <row r="774" s="10" customFormat="1" ht="24" spans="1:23">
      <c r="A774" s="32">
        <v>765</v>
      </c>
      <c r="B774" s="33" t="s">
        <v>2335</v>
      </c>
      <c r="C774" s="39" t="s">
        <v>31</v>
      </c>
      <c r="D774" s="37" t="s">
        <v>34</v>
      </c>
      <c r="E774" s="33" t="s">
        <v>219</v>
      </c>
      <c r="F774" s="36">
        <v>44348</v>
      </c>
      <c r="G774" s="36">
        <v>44531</v>
      </c>
      <c r="H774" s="37" t="s">
        <v>2201</v>
      </c>
      <c r="I774" s="33" t="s">
        <v>2336</v>
      </c>
      <c r="J774" s="48">
        <v>28</v>
      </c>
      <c r="K774" s="48"/>
      <c r="L774" s="48">
        <v>28</v>
      </c>
      <c r="M774" s="115"/>
      <c r="N774" s="115"/>
      <c r="O774" s="43">
        <v>1</v>
      </c>
      <c r="P774" s="37">
        <v>22</v>
      </c>
      <c r="Q774" s="37">
        <v>63</v>
      </c>
      <c r="R774" s="43">
        <v>1</v>
      </c>
      <c r="S774" s="37">
        <v>22</v>
      </c>
      <c r="T774" s="37">
        <v>63</v>
      </c>
      <c r="U774" s="33" t="s">
        <v>2337</v>
      </c>
      <c r="V774" s="43" t="s">
        <v>39</v>
      </c>
      <c r="W774" s="115"/>
    </row>
    <row r="775" s="10" customFormat="1" ht="24" spans="1:23">
      <c r="A775" s="32">
        <v>766</v>
      </c>
      <c r="B775" s="33" t="s">
        <v>2338</v>
      </c>
      <c r="C775" s="39" t="s">
        <v>31</v>
      </c>
      <c r="D775" s="37" t="s">
        <v>34</v>
      </c>
      <c r="E775" s="33" t="s">
        <v>1339</v>
      </c>
      <c r="F775" s="36">
        <v>44348</v>
      </c>
      <c r="G775" s="36">
        <v>44531</v>
      </c>
      <c r="H775" s="37" t="s">
        <v>2201</v>
      </c>
      <c r="I775" s="33" t="s">
        <v>2339</v>
      </c>
      <c r="J775" s="48">
        <v>24</v>
      </c>
      <c r="K775" s="48"/>
      <c r="L775" s="48">
        <v>24</v>
      </c>
      <c r="M775" s="115"/>
      <c r="N775" s="115"/>
      <c r="O775" s="43">
        <v>1</v>
      </c>
      <c r="P775" s="37">
        <v>22</v>
      </c>
      <c r="Q775" s="37">
        <v>68</v>
      </c>
      <c r="R775" s="43">
        <v>1</v>
      </c>
      <c r="S775" s="37">
        <v>22</v>
      </c>
      <c r="T775" s="37">
        <v>68</v>
      </c>
      <c r="U775" s="33" t="s">
        <v>2340</v>
      </c>
      <c r="V775" s="43" t="s">
        <v>39</v>
      </c>
      <c r="W775" s="115"/>
    </row>
    <row r="776" s="10" customFormat="1" ht="24" spans="1:23">
      <c r="A776" s="32">
        <v>767</v>
      </c>
      <c r="B776" s="33" t="s">
        <v>2341</v>
      </c>
      <c r="C776" s="39" t="s">
        <v>31</v>
      </c>
      <c r="D776" s="37" t="s">
        <v>34</v>
      </c>
      <c r="E776" s="33" t="s">
        <v>2239</v>
      </c>
      <c r="F776" s="36">
        <v>44348</v>
      </c>
      <c r="G776" s="36">
        <v>44531</v>
      </c>
      <c r="H776" s="33" t="s">
        <v>2201</v>
      </c>
      <c r="I776" s="33" t="s">
        <v>2342</v>
      </c>
      <c r="J776" s="48">
        <v>27</v>
      </c>
      <c r="K776" s="48"/>
      <c r="L776" s="48">
        <v>27</v>
      </c>
      <c r="M776" s="115"/>
      <c r="N776" s="115"/>
      <c r="O776" s="43">
        <v>1</v>
      </c>
      <c r="P776" s="37">
        <v>50</v>
      </c>
      <c r="Q776" s="37">
        <v>96</v>
      </c>
      <c r="R776" s="43">
        <v>1</v>
      </c>
      <c r="S776" s="37">
        <v>50</v>
      </c>
      <c r="T776" s="37">
        <v>96</v>
      </c>
      <c r="U776" s="33" t="s">
        <v>2343</v>
      </c>
      <c r="V776" s="43" t="s">
        <v>39</v>
      </c>
      <c r="W776" s="115"/>
    </row>
    <row r="777" s="10" customFormat="1" ht="24" spans="1:23">
      <c r="A777" s="32">
        <v>768</v>
      </c>
      <c r="B777" s="33" t="s">
        <v>2344</v>
      </c>
      <c r="C777" s="39" t="s">
        <v>31</v>
      </c>
      <c r="D777" s="37" t="s">
        <v>34</v>
      </c>
      <c r="E777" s="33" t="s">
        <v>296</v>
      </c>
      <c r="F777" s="36">
        <v>44348</v>
      </c>
      <c r="G777" s="36">
        <v>44531</v>
      </c>
      <c r="H777" s="37" t="s">
        <v>2201</v>
      </c>
      <c r="I777" s="33" t="s">
        <v>2345</v>
      </c>
      <c r="J777" s="48">
        <v>18</v>
      </c>
      <c r="K777" s="48"/>
      <c r="L777" s="48">
        <v>18</v>
      </c>
      <c r="M777" s="115"/>
      <c r="N777" s="115"/>
      <c r="O777" s="43">
        <v>1</v>
      </c>
      <c r="P777" s="37">
        <v>16</v>
      </c>
      <c r="Q777" s="37">
        <v>62</v>
      </c>
      <c r="R777" s="43">
        <v>1</v>
      </c>
      <c r="S777" s="37">
        <v>16</v>
      </c>
      <c r="T777" s="37">
        <v>62</v>
      </c>
      <c r="U777" s="33" t="s">
        <v>2346</v>
      </c>
      <c r="V777" s="43" t="s">
        <v>39</v>
      </c>
      <c r="W777" s="115"/>
    </row>
    <row r="778" s="10" customFormat="1" ht="24" spans="1:23">
      <c r="A778" s="32">
        <v>769</v>
      </c>
      <c r="B778" s="33" t="s">
        <v>2347</v>
      </c>
      <c r="C778" s="39" t="s">
        <v>31</v>
      </c>
      <c r="D778" s="33" t="s">
        <v>34</v>
      </c>
      <c r="E778" s="33" t="s">
        <v>1146</v>
      </c>
      <c r="F778" s="36">
        <v>44348</v>
      </c>
      <c r="G778" s="36">
        <v>44531</v>
      </c>
      <c r="H778" s="37" t="s">
        <v>2201</v>
      </c>
      <c r="I778" s="33" t="s">
        <v>2348</v>
      </c>
      <c r="J778" s="48">
        <v>10</v>
      </c>
      <c r="K778" s="48"/>
      <c r="L778" s="48">
        <v>10</v>
      </c>
      <c r="M778" s="115"/>
      <c r="N778" s="115"/>
      <c r="O778" s="43">
        <v>1</v>
      </c>
      <c r="P778" s="37">
        <v>28</v>
      </c>
      <c r="Q778" s="37">
        <v>668</v>
      </c>
      <c r="R778" s="43">
        <v>1</v>
      </c>
      <c r="S778" s="37">
        <v>28</v>
      </c>
      <c r="T778" s="37">
        <v>668</v>
      </c>
      <c r="U778" s="33" t="s">
        <v>2349</v>
      </c>
      <c r="V778" s="43" t="s">
        <v>39</v>
      </c>
      <c r="W778" s="115"/>
    </row>
    <row r="779" s="10" customFormat="1" ht="24" spans="1:23">
      <c r="A779" s="32">
        <v>770</v>
      </c>
      <c r="B779" s="33" t="s">
        <v>2350</v>
      </c>
      <c r="C779" s="39" t="s">
        <v>31</v>
      </c>
      <c r="D779" s="37" t="s">
        <v>34</v>
      </c>
      <c r="E779" s="33" t="s">
        <v>1159</v>
      </c>
      <c r="F779" s="36">
        <v>44348</v>
      </c>
      <c r="G779" s="36">
        <v>44531</v>
      </c>
      <c r="H779" s="37" t="s">
        <v>2201</v>
      </c>
      <c r="I779" s="33" t="s">
        <v>2351</v>
      </c>
      <c r="J779" s="48">
        <v>23</v>
      </c>
      <c r="K779" s="48"/>
      <c r="L779" s="48">
        <v>23</v>
      </c>
      <c r="M779" s="115"/>
      <c r="N779" s="115"/>
      <c r="O779" s="43">
        <v>1</v>
      </c>
      <c r="P779" s="37">
        <v>16</v>
      </c>
      <c r="Q779" s="37">
        <v>48</v>
      </c>
      <c r="R779" s="43">
        <v>1</v>
      </c>
      <c r="S779" s="37">
        <v>16</v>
      </c>
      <c r="T779" s="37">
        <v>48</v>
      </c>
      <c r="U779" s="33" t="s">
        <v>2352</v>
      </c>
      <c r="V779" s="43" t="s">
        <v>39</v>
      </c>
      <c r="W779" s="115"/>
    </row>
    <row r="780" s="10" customFormat="1" ht="24" spans="1:23">
      <c r="A780" s="32">
        <v>771</v>
      </c>
      <c r="B780" s="33" t="s">
        <v>2353</v>
      </c>
      <c r="C780" s="39" t="s">
        <v>31</v>
      </c>
      <c r="D780" s="37" t="s">
        <v>34</v>
      </c>
      <c r="E780" s="33" t="s">
        <v>640</v>
      </c>
      <c r="F780" s="36">
        <v>44348</v>
      </c>
      <c r="G780" s="36">
        <v>44531</v>
      </c>
      <c r="H780" s="33" t="s">
        <v>2201</v>
      </c>
      <c r="I780" s="33" t="s">
        <v>2354</v>
      </c>
      <c r="J780" s="48">
        <v>25</v>
      </c>
      <c r="K780" s="48"/>
      <c r="L780" s="48">
        <v>25</v>
      </c>
      <c r="M780" s="115"/>
      <c r="N780" s="115"/>
      <c r="O780" s="43">
        <v>1</v>
      </c>
      <c r="P780" s="37">
        <v>46</v>
      </c>
      <c r="Q780" s="37">
        <v>90</v>
      </c>
      <c r="R780" s="43">
        <v>1</v>
      </c>
      <c r="S780" s="37">
        <v>46</v>
      </c>
      <c r="T780" s="37">
        <v>90</v>
      </c>
      <c r="U780" s="33" t="s">
        <v>2355</v>
      </c>
      <c r="V780" s="43" t="s">
        <v>39</v>
      </c>
      <c r="W780" s="115"/>
    </row>
    <row r="781" s="10" customFormat="1" ht="24" spans="1:23">
      <c r="A781" s="32">
        <v>772</v>
      </c>
      <c r="B781" s="33" t="s">
        <v>2356</v>
      </c>
      <c r="C781" s="39" t="s">
        <v>31</v>
      </c>
      <c r="D781" s="37" t="s">
        <v>34</v>
      </c>
      <c r="E781" s="33" t="s">
        <v>2357</v>
      </c>
      <c r="F781" s="36">
        <v>44348</v>
      </c>
      <c r="G781" s="36">
        <v>44531</v>
      </c>
      <c r="H781" s="37" t="s">
        <v>2201</v>
      </c>
      <c r="I781" s="33" t="s">
        <v>2358</v>
      </c>
      <c r="J781" s="48">
        <v>28</v>
      </c>
      <c r="K781" s="48"/>
      <c r="L781" s="48">
        <v>28</v>
      </c>
      <c r="M781" s="115"/>
      <c r="N781" s="115"/>
      <c r="O781" s="43">
        <v>1</v>
      </c>
      <c r="P781" s="37">
        <v>22</v>
      </c>
      <c r="Q781" s="37">
        <v>68</v>
      </c>
      <c r="R781" s="43">
        <v>1</v>
      </c>
      <c r="S781" s="37">
        <v>22</v>
      </c>
      <c r="T781" s="37">
        <v>68</v>
      </c>
      <c r="U781" s="33" t="s">
        <v>2340</v>
      </c>
      <c r="V781" s="43" t="s">
        <v>39</v>
      </c>
      <c r="W781" s="115"/>
    </row>
    <row r="782" s="10" customFormat="1" ht="24" spans="1:23">
      <c r="A782" s="32">
        <v>773</v>
      </c>
      <c r="B782" s="33" t="s">
        <v>2359</v>
      </c>
      <c r="C782" s="39" t="s">
        <v>31</v>
      </c>
      <c r="D782" s="33" t="s">
        <v>34</v>
      </c>
      <c r="E782" s="33" t="s">
        <v>145</v>
      </c>
      <c r="F782" s="36">
        <v>44348</v>
      </c>
      <c r="G782" s="36">
        <v>44531</v>
      </c>
      <c r="H782" s="37" t="s">
        <v>2201</v>
      </c>
      <c r="I782" s="33" t="s">
        <v>2360</v>
      </c>
      <c r="J782" s="48">
        <v>26</v>
      </c>
      <c r="K782" s="48"/>
      <c r="L782" s="48">
        <v>26</v>
      </c>
      <c r="M782" s="115"/>
      <c r="N782" s="115"/>
      <c r="O782" s="43">
        <v>1</v>
      </c>
      <c r="P782" s="37">
        <v>15</v>
      </c>
      <c r="Q782" s="37">
        <v>60</v>
      </c>
      <c r="R782" s="43">
        <v>1</v>
      </c>
      <c r="S782" s="37">
        <v>15</v>
      </c>
      <c r="T782" s="37">
        <v>60</v>
      </c>
      <c r="U782" s="33" t="s">
        <v>2361</v>
      </c>
      <c r="V782" s="43" t="s">
        <v>39</v>
      </c>
      <c r="W782" s="115"/>
    </row>
    <row r="783" s="10" customFormat="1" ht="24" spans="1:23">
      <c r="A783" s="32">
        <v>774</v>
      </c>
      <c r="B783" s="33" t="s">
        <v>2362</v>
      </c>
      <c r="C783" s="39" t="s">
        <v>31</v>
      </c>
      <c r="D783" s="37" t="s">
        <v>34</v>
      </c>
      <c r="E783" s="33" t="s">
        <v>2363</v>
      </c>
      <c r="F783" s="36">
        <v>44348</v>
      </c>
      <c r="G783" s="36">
        <v>44531</v>
      </c>
      <c r="H783" s="37" t="s">
        <v>2201</v>
      </c>
      <c r="I783" s="33" t="s">
        <v>2364</v>
      </c>
      <c r="J783" s="48">
        <v>15</v>
      </c>
      <c r="K783" s="48"/>
      <c r="L783" s="48">
        <v>15</v>
      </c>
      <c r="M783" s="115"/>
      <c r="N783" s="115"/>
      <c r="O783" s="43">
        <v>1</v>
      </c>
      <c r="P783" s="37">
        <v>26</v>
      </c>
      <c r="Q783" s="37">
        <v>69</v>
      </c>
      <c r="R783" s="43">
        <v>1</v>
      </c>
      <c r="S783" s="37">
        <v>26</v>
      </c>
      <c r="T783" s="37">
        <v>69</v>
      </c>
      <c r="U783" s="33" t="s">
        <v>2365</v>
      </c>
      <c r="V783" s="43" t="s">
        <v>39</v>
      </c>
      <c r="W783" s="115"/>
    </row>
    <row r="784" s="10" customFormat="1" ht="24" spans="1:23">
      <c r="A784" s="32">
        <v>775</v>
      </c>
      <c r="B784" s="33" t="s">
        <v>2366</v>
      </c>
      <c r="C784" s="39" t="s">
        <v>31</v>
      </c>
      <c r="D784" s="37" t="s">
        <v>34</v>
      </c>
      <c r="E784" s="33" t="s">
        <v>1211</v>
      </c>
      <c r="F784" s="36">
        <v>44348</v>
      </c>
      <c r="G784" s="36">
        <v>44531</v>
      </c>
      <c r="H784" s="37" t="s">
        <v>2201</v>
      </c>
      <c r="I784" s="33" t="s">
        <v>2367</v>
      </c>
      <c r="J784" s="48">
        <v>25</v>
      </c>
      <c r="K784" s="48"/>
      <c r="L784" s="48">
        <v>25</v>
      </c>
      <c r="M784" s="115"/>
      <c r="N784" s="115"/>
      <c r="O784" s="43">
        <v>1</v>
      </c>
      <c r="P784" s="37">
        <v>72</v>
      </c>
      <c r="Q784" s="37">
        <v>126</v>
      </c>
      <c r="R784" s="43">
        <v>1</v>
      </c>
      <c r="S784" s="37">
        <v>72</v>
      </c>
      <c r="T784" s="37">
        <v>126</v>
      </c>
      <c r="U784" s="33" t="s">
        <v>2368</v>
      </c>
      <c r="V784" s="43" t="s">
        <v>39</v>
      </c>
      <c r="W784" s="115"/>
    </row>
    <row r="785" s="10" customFormat="1" ht="36" spans="1:23">
      <c r="A785" s="32">
        <v>776</v>
      </c>
      <c r="B785" s="33" t="s">
        <v>2369</v>
      </c>
      <c r="C785" s="39" t="s">
        <v>31</v>
      </c>
      <c r="D785" s="37" t="s">
        <v>34</v>
      </c>
      <c r="E785" s="33" t="s">
        <v>468</v>
      </c>
      <c r="F785" s="36">
        <v>44348</v>
      </c>
      <c r="G785" s="36">
        <v>44531</v>
      </c>
      <c r="H785" s="37" t="s">
        <v>2201</v>
      </c>
      <c r="I785" s="33" t="s">
        <v>2370</v>
      </c>
      <c r="J785" s="48">
        <v>27</v>
      </c>
      <c r="K785" s="48"/>
      <c r="L785" s="48">
        <v>27</v>
      </c>
      <c r="M785" s="115"/>
      <c r="N785" s="115"/>
      <c r="O785" s="43">
        <v>1</v>
      </c>
      <c r="P785" s="37">
        <v>29</v>
      </c>
      <c r="Q785" s="37">
        <v>68</v>
      </c>
      <c r="R785" s="43">
        <v>1</v>
      </c>
      <c r="S785" s="37">
        <v>29</v>
      </c>
      <c r="T785" s="37">
        <v>68</v>
      </c>
      <c r="U785" s="33" t="s">
        <v>2371</v>
      </c>
      <c r="V785" s="43" t="s">
        <v>39</v>
      </c>
      <c r="W785" s="115"/>
    </row>
    <row r="786" s="10" customFormat="1" ht="36" spans="1:23">
      <c r="A786" s="32">
        <v>777</v>
      </c>
      <c r="B786" s="33" t="s">
        <v>2372</v>
      </c>
      <c r="C786" s="33" t="s">
        <v>31</v>
      </c>
      <c r="D786" s="37" t="s">
        <v>34</v>
      </c>
      <c r="E786" s="33" t="s">
        <v>352</v>
      </c>
      <c r="F786" s="36">
        <v>44348</v>
      </c>
      <c r="G786" s="36">
        <v>44531</v>
      </c>
      <c r="H786" s="33" t="s">
        <v>2201</v>
      </c>
      <c r="I786" s="33" t="s">
        <v>2373</v>
      </c>
      <c r="J786" s="49">
        <v>39.5</v>
      </c>
      <c r="K786" s="49"/>
      <c r="L786" s="49">
        <v>39.5</v>
      </c>
      <c r="M786" s="115"/>
      <c r="N786" s="115"/>
      <c r="O786" s="43">
        <v>1</v>
      </c>
      <c r="P786" s="37">
        <v>145</v>
      </c>
      <c r="Q786" s="37">
        <v>514</v>
      </c>
      <c r="R786" s="43">
        <v>1</v>
      </c>
      <c r="S786" s="37">
        <v>145</v>
      </c>
      <c r="T786" s="37">
        <v>514</v>
      </c>
      <c r="U786" s="33" t="s">
        <v>2209</v>
      </c>
      <c r="V786" s="43" t="s">
        <v>39</v>
      </c>
      <c r="W786" s="115"/>
    </row>
    <row r="787" s="10" customFormat="1" ht="24" spans="1:23">
      <c r="A787" s="32">
        <v>778</v>
      </c>
      <c r="B787" s="33" t="s">
        <v>2374</v>
      </c>
      <c r="C787" s="33" t="s">
        <v>31</v>
      </c>
      <c r="D787" s="37" t="s">
        <v>34</v>
      </c>
      <c r="E787" s="33" t="s">
        <v>1288</v>
      </c>
      <c r="F787" s="36">
        <v>44348</v>
      </c>
      <c r="G787" s="36">
        <v>44531</v>
      </c>
      <c r="H787" s="33" t="s">
        <v>2201</v>
      </c>
      <c r="I787" s="33" t="s">
        <v>2375</v>
      </c>
      <c r="J787" s="49">
        <v>38</v>
      </c>
      <c r="K787" s="49"/>
      <c r="L787" s="49">
        <v>38</v>
      </c>
      <c r="M787" s="115"/>
      <c r="N787" s="115"/>
      <c r="O787" s="43">
        <v>1</v>
      </c>
      <c r="P787" s="37">
        <v>142</v>
      </c>
      <c r="Q787" s="37">
        <v>587</v>
      </c>
      <c r="R787" s="43">
        <v>1</v>
      </c>
      <c r="S787" s="37">
        <v>142</v>
      </c>
      <c r="T787" s="37">
        <v>587</v>
      </c>
      <c r="U787" s="33" t="s">
        <v>2376</v>
      </c>
      <c r="V787" s="43" t="s">
        <v>39</v>
      </c>
      <c r="W787" s="115"/>
    </row>
    <row r="788" s="10" customFormat="1" ht="24" spans="1:23">
      <c r="A788" s="32">
        <v>779</v>
      </c>
      <c r="B788" s="33" t="s">
        <v>2377</v>
      </c>
      <c r="C788" s="33" t="s">
        <v>31</v>
      </c>
      <c r="D788" s="37" t="s">
        <v>34</v>
      </c>
      <c r="E788" s="33" t="s">
        <v>668</v>
      </c>
      <c r="F788" s="36">
        <v>44348</v>
      </c>
      <c r="G788" s="36">
        <v>44531</v>
      </c>
      <c r="H788" s="33" t="s">
        <v>2201</v>
      </c>
      <c r="I788" s="33" t="s">
        <v>2378</v>
      </c>
      <c r="J788" s="49">
        <v>38</v>
      </c>
      <c r="K788" s="49"/>
      <c r="L788" s="49">
        <v>38</v>
      </c>
      <c r="M788" s="115"/>
      <c r="N788" s="115"/>
      <c r="O788" s="43">
        <v>1</v>
      </c>
      <c r="P788" s="37">
        <v>45</v>
      </c>
      <c r="Q788" s="37">
        <v>218</v>
      </c>
      <c r="R788" s="43">
        <v>1</v>
      </c>
      <c r="S788" s="37">
        <v>45</v>
      </c>
      <c r="T788" s="37">
        <v>218</v>
      </c>
      <c r="U788" s="33" t="s">
        <v>2379</v>
      </c>
      <c r="V788" s="43" t="s">
        <v>39</v>
      </c>
      <c r="W788" s="115"/>
    </row>
    <row r="789" s="10" customFormat="1" ht="24" spans="1:23">
      <c r="A789" s="32">
        <v>780</v>
      </c>
      <c r="B789" s="33" t="s">
        <v>2380</v>
      </c>
      <c r="C789" s="33" t="s">
        <v>31</v>
      </c>
      <c r="D789" s="37" t="s">
        <v>34</v>
      </c>
      <c r="E789" s="33" t="s">
        <v>668</v>
      </c>
      <c r="F789" s="36">
        <v>44348</v>
      </c>
      <c r="G789" s="36">
        <v>44531</v>
      </c>
      <c r="H789" s="33" t="s">
        <v>2201</v>
      </c>
      <c r="I789" s="33" t="s">
        <v>2381</v>
      </c>
      <c r="J789" s="49">
        <v>30</v>
      </c>
      <c r="K789" s="49"/>
      <c r="L789" s="49">
        <v>30</v>
      </c>
      <c r="M789" s="115"/>
      <c r="N789" s="115"/>
      <c r="O789" s="43">
        <v>1</v>
      </c>
      <c r="P789" s="37">
        <v>20</v>
      </c>
      <c r="Q789" s="37">
        <v>85</v>
      </c>
      <c r="R789" s="43">
        <v>1</v>
      </c>
      <c r="S789" s="37">
        <v>20</v>
      </c>
      <c r="T789" s="37">
        <v>85</v>
      </c>
      <c r="U789" s="33" t="s">
        <v>2382</v>
      </c>
      <c r="V789" s="43" t="s">
        <v>39</v>
      </c>
      <c r="W789" s="115"/>
    </row>
    <row r="790" s="10" customFormat="1" ht="24" spans="1:23">
      <c r="A790" s="32">
        <v>781</v>
      </c>
      <c r="B790" s="33" t="s">
        <v>2383</v>
      </c>
      <c r="C790" s="33" t="s">
        <v>31</v>
      </c>
      <c r="D790" s="37" t="s">
        <v>34</v>
      </c>
      <c r="E790" s="33" t="s">
        <v>1648</v>
      </c>
      <c r="F790" s="36">
        <v>44348</v>
      </c>
      <c r="G790" s="36">
        <v>44531</v>
      </c>
      <c r="H790" s="33" t="s">
        <v>2201</v>
      </c>
      <c r="I790" s="33" t="s">
        <v>2384</v>
      </c>
      <c r="J790" s="49">
        <v>150</v>
      </c>
      <c r="K790" s="49"/>
      <c r="L790" s="49">
        <v>150</v>
      </c>
      <c r="M790" s="115"/>
      <c r="N790" s="115"/>
      <c r="O790" s="43">
        <v>1</v>
      </c>
      <c r="P790" s="37">
        <v>153</v>
      </c>
      <c r="Q790" s="37">
        <v>612</v>
      </c>
      <c r="R790" s="43">
        <v>1</v>
      </c>
      <c r="S790" s="37">
        <v>153</v>
      </c>
      <c r="T790" s="37">
        <v>612</v>
      </c>
      <c r="U790" s="33" t="s">
        <v>2385</v>
      </c>
      <c r="V790" s="43" t="s">
        <v>39</v>
      </c>
      <c r="W790" s="115"/>
    </row>
    <row r="791" s="10" customFormat="1" ht="24" spans="1:23">
      <c r="A791" s="32">
        <v>782</v>
      </c>
      <c r="B791" s="33" t="s">
        <v>2386</v>
      </c>
      <c r="C791" s="33" t="s">
        <v>31</v>
      </c>
      <c r="D791" s="37" t="s">
        <v>34</v>
      </c>
      <c r="E791" s="33" t="s">
        <v>443</v>
      </c>
      <c r="F791" s="36">
        <v>44348</v>
      </c>
      <c r="G791" s="36">
        <v>44531</v>
      </c>
      <c r="H791" s="33" t="s">
        <v>2201</v>
      </c>
      <c r="I791" s="33" t="s">
        <v>2387</v>
      </c>
      <c r="J791" s="49">
        <v>38</v>
      </c>
      <c r="K791" s="49"/>
      <c r="L791" s="49">
        <v>38</v>
      </c>
      <c r="M791" s="115"/>
      <c r="N791" s="115"/>
      <c r="O791" s="43">
        <v>1</v>
      </c>
      <c r="P791" s="37">
        <v>45</v>
      </c>
      <c r="Q791" s="37">
        <v>148</v>
      </c>
      <c r="R791" s="43">
        <v>1</v>
      </c>
      <c r="S791" s="37">
        <v>45</v>
      </c>
      <c r="T791" s="37">
        <v>148</v>
      </c>
      <c r="U791" s="33" t="s">
        <v>2388</v>
      </c>
      <c r="V791" s="43" t="s">
        <v>39</v>
      </c>
      <c r="W791" s="115"/>
    </row>
    <row r="792" s="10" customFormat="1" ht="24" spans="1:23">
      <c r="A792" s="32">
        <v>783</v>
      </c>
      <c r="B792" s="33" t="s">
        <v>2389</v>
      </c>
      <c r="C792" s="33" t="s">
        <v>31</v>
      </c>
      <c r="D792" s="37" t="s">
        <v>34</v>
      </c>
      <c r="E792" s="33" t="s">
        <v>443</v>
      </c>
      <c r="F792" s="36">
        <v>44348</v>
      </c>
      <c r="G792" s="36">
        <v>44531</v>
      </c>
      <c r="H792" s="33" t="s">
        <v>2201</v>
      </c>
      <c r="I792" s="33" t="s">
        <v>2390</v>
      </c>
      <c r="J792" s="49">
        <v>39</v>
      </c>
      <c r="K792" s="49"/>
      <c r="L792" s="49">
        <v>39</v>
      </c>
      <c r="M792" s="115"/>
      <c r="N792" s="115"/>
      <c r="O792" s="43">
        <v>1</v>
      </c>
      <c r="P792" s="37">
        <v>22</v>
      </c>
      <c r="Q792" s="37">
        <v>92</v>
      </c>
      <c r="R792" s="43">
        <v>1</v>
      </c>
      <c r="S792" s="37">
        <v>22</v>
      </c>
      <c r="T792" s="37">
        <v>92</v>
      </c>
      <c r="U792" s="33" t="s">
        <v>2391</v>
      </c>
      <c r="V792" s="43" t="s">
        <v>39</v>
      </c>
      <c r="W792" s="115"/>
    </row>
    <row r="793" s="10" customFormat="1" ht="36" spans="1:23">
      <c r="A793" s="32">
        <v>784</v>
      </c>
      <c r="B793" s="33" t="s">
        <v>2392</v>
      </c>
      <c r="C793" s="33" t="s">
        <v>31</v>
      </c>
      <c r="D793" s="37" t="s">
        <v>34</v>
      </c>
      <c r="E793" s="33" t="s">
        <v>68</v>
      </c>
      <c r="F793" s="36">
        <v>44348</v>
      </c>
      <c r="G793" s="36">
        <v>44531</v>
      </c>
      <c r="H793" s="33" t="s">
        <v>2201</v>
      </c>
      <c r="I793" s="33" t="s">
        <v>2393</v>
      </c>
      <c r="J793" s="49">
        <v>29</v>
      </c>
      <c r="K793" s="49"/>
      <c r="L793" s="49">
        <v>29</v>
      </c>
      <c r="M793" s="115"/>
      <c r="N793" s="115"/>
      <c r="O793" s="43">
        <v>1</v>
      </c>
      <c r="P793" s="37">
        <v>86</v>
      </c>
      <c r="Q793" s="37">
        <v>345</v>
      </c>
      <c r="R793" s="43">
        <v>1</v>
      </c>
      <c r="S793" s="37">
        <v>86</v>
      </c>
      <c r="T793" s="37">
        <v>345</v>
      </c>
      <c r="U793" s="33" t="s">
        <v>2394</v>
      </c>
      <c r="V793" s="43" t="s">
        <v>39</v>
      </c>
      <c r="W793" s="115"/>
    </row>
    <row r="794" s="10" customFormat="1" ht="24" spans="1:23">
      <c r="A794" s="32">
        <v>785</v>
      </c>
      <c r="B794" s="33" t="s">
        <v>2395</v>
      </c>
      <c r="C794" s="33" t="s">
        <v>31</v>
      </c>
      <c r="D794" s="37" t="s">
        <v>34</v>
      </c>
      <c r="E794" s="33" t="s">
        <v>205</v>
      </c>
      <c r="F794" s="36">
        <v>44348</v>
      </c>
      <c r="G794" s="36">
        <v>44531</v>
      </c>
      <c r="H794" s="33" t="s">
        <v>2201</v>
      </c>
      <c r="I794" s="33" t="s">
        <v>2396</v>
      </c>
      <c r="J794" s="49">
        <v>38</v>
      </c>
      <c r="K794" s="49"/>
      <c r="L794" s="49">
        <v>38</v>
      </c>
      <c r="M794" s="115"/>
      <c r="N794" s="115"/>
      <c r="O794" s="43">
        <v>1</v>
      </c>
      <c r="P794" s="37">
        <v>72</v>
      </c>
      <c r="Q794" s="37">
        <v>289</v>
      </c>
      <c r="R794" s="43">
        <v>1</v>
      </c>
      <c r="S794" s="37">
        <v>72</v>
      </c>
      <c r="T794" s="37">
        <v>289</v>
      </c>
      <c r="U794" s="33" t="s">
        <v>2397</v>
      </c>
      <c r="V794" s="43" t="s">
        <v>39</v>
      </c>
      <c r="W794" s="115"/>
    </row>
    <row r="795" s="10" customFormat="1" ht="36" spans="1:23">
      <c r="A795" s="32">
        <v>786</v>
      </c>
      <c r="B795" s="33" t="s">
        <v>2398</v>
      </c>
      <c r="C795" s="33" t="s">
        <v>31</v>
      </c>
      <c r="D795" s="37" t="s">
        <v>34</v>
      </c>
      <c r="E795" s="33" t="s">
        <v>132</v>
      </c>
      <c r="F795" s="36">
        <v>44348</v>
      </c>
      <c r="G795" s="36">
        <v>44531</v>
      </c>
      <c r="H795" s="33" t="s">
        <v>2201</v>
      </c>
      <c r="I795" s="33" t="s">
        <v>2399</v>
      </c>
      <c r="J795" s="49">
        <v>24</v>
      </c>
      <c r="K795" s="49"/>
      <c r="L795" s="49">
        <v>24</v>
      </c>
      <c r="M795" s="115"/>
      <c r="N795" s="115"/>
      <c r="O795" s="43">
        <v>1</v>
      </c>
      <c r="P795" s="37">
        <v>130</v>
      </c>
      <c r="Q795" s="37">
        <v>592</v>
      </c>
      <c r="R795" s="43">
        <v>1</v>
      </c>
      <c r="S795" s="37">
        <v>130</v>
      </c>
      <c r="T795" s="37">
        <v>592</v>
      </c>
      <c r="U795" s="33" t="s">
        <v>2400</v>
      </c>
      <c r="V795" s="43" t="s">
        <v>39</v>
      </c>
      <c r="W795" s="115"/>
    </row>
    <row r="796" s="10" customFormat="1" ht="36" spans="1:23">
      <c r="A796" s="32">
        <v>787</v>
      </c>
      <c r="B796" s="33" t="s">
        <v>2401</v>
      </c>
      <c r="C796" s="33" t="s">
        <v>31</v>
      </c>
      <c r="D796" s="37" t="s">
        <v>34</v>
      </c>
      <c r="E796" s="33" t="s">
        <v>1675</v>
      </c>
      <c r="F796" s="36">
        <v>44348</v>
      </c>
      <c r="G796" s="36">
        <v>44531</v>
      </c>
      <c r="H796" s="33" t="s">
        <v>2201</v>
      </c>
      <c r="I796" s="33" t="s">
        <v>2402</v>
      </c>
      <c r="J796" s="49">
        <v>27</v>
      </c>
      <c r="K796" s="49"/>
      <c r="L796" s="49">
        <v>27</v>
      </c>
      <c r="M796" s="115"/>
      <c r="N796" s="115"/>
      <c r="O796" s="43">
        <v>1</v>
      </c>
      <c r="P796" s="37">
        <v>97</v>
      </c>
      <c r="Q796" s="37">
        <v>363</v>
      </c>
      <c r="R796" s="43">
        <v>1</v>
      </c>
      <c r="S796" s="37">
        <v>97</v>
      </c>
      <c r="T796" s="37">
        <v>363</v>
      </c>
      <c r="U796" s="33" t="s">
        <v>2403</v>
      </c>
      <c r="V796" s="43" t="s">
        <v>39</v>
      </c>
      <c r="W796" s="115"/>
    </row>
    <row r="797" s="10" customFormat="1" ht="24" spans="1:23">
      <c r="A797" s="32">
        <v>788</v>
      </c>
      <c r="B797" s="33" t="s">
        <v>2404</v>
      </c>
      <c r="C797" s="33" t="s">
        <v>31</v>
      </c>
      <c r="D797" s="37" t="s">
        <v>34</v>
      </c>
      <c r="E797" s="33" t="s">
        <v>1236</v>
      </c>
      <c r="F797" s="36">
        <v>44348</v>
      </c>
      <c r="G797" s="36">
        <v>44531</v>
      </c>
      <c r="H797" s="33" t="s">
        <v>2201</v>
      </c>
      <c r="I797" s="33" t="s">
        <v>2405</v>
      </c>
      <c r="J797" s="49">
        <v>300</v>
      </c>
      <c r="K797" s="49"/>
      <c r="L797" s="49">
        <v>300</v>
      </c>
      <c r="M797" s="115"/>
      <c r="N797" s="115"/>
      <c r="O797" s="43">
        <v>1</v>
      </c>
      <c r="P797" s="37">
        <v>636</v>
      </c>
      <c r="Q797" s="37">
        <v>2386</v>
      </c>
      <c r="R797" s="43">
        <v>1</v>
      </c>
      <c r="S797" s="37">
        <v>636</v>
      </c>
      <c r="T797" s="37">
        <v>2386</v>
      </c>
      <c r="U797" s="33" t="s">
        <v>2406</v>
      </c>
      <c r="V797" s="43" t="s">
        <v>39</v>
      </c>
      <c r="W797" s="115"/>
    </row>
    <row r="798" s="10" customFormat="1" ht="36" spans="1:23">
      <c r="A798" s="32">
        <v>789</v>
      </c>
      <c r="B798" s="33" t="s">
        <v>2407</v>
      </c>
      <c r="C798" s="33" t="s">
        <v>31</v>
      </c>
      <c r="D798" s="37" t="s">
        <v>34</v>
      </c>
      <c r="E798" s="33" t="s">
        <v>60</v>
      </c>
      <c r="F798" s="36">
        <v>44348</v>
      </c>
      <c r="G798" s="36">
        <v>44531</v>
      </c>
      <c r="H798" s="33" t="s">
        <v>2201</v>
      </c>
      <c r="I798" s="33" t="s">
        <v>2408</v>
      </c>
      <c r="J798" s="49">
        <v>35</v>
      </c>
      <c r="K798" s="49"/>
      <c r="L798" s="49">
        <v>35</v>
      </c>
      <c r="M798" s="115"/>
      <c r="N798" s="115"/>
      <c r="O798" s="43">
        <v>1</v>
      </c>
      <c r="P798" s="37">
        <v>52</v>
      </c>
      <c r="Q798" s="37">
        <v>241</v>
      </c>
      <c r="R798" s="43">
        <v>1</v>
      </c>
      <c r="S798" s="37">
        <v>52</v>
      </c>
      <c r="T798" s="37">
        <v>241</v>
      </c>
      <c r="U798" s="33" t="s">
        <v>2409</v>
      </c>
      <c r="V798" s="43" t="s">
        <v>39</v>
      </c>
      <c r="W798" s="115"/>
    </row>
    <row r="799" s="10" customFormat="1" ht="24" spans="1:23">
      <c r="A799" s="32">
        <v>790</v>
      </c>
      <c r="B799" s="33" t="s">
        <v>2410</v>
      </c>
      <c r="C799" s="33" t="s">
        <v>31</v>
      </c>
      <c r="D799" s="37" t="s">
        <v>34</v>
      </c>
      <c r="E799" s="33" t="s">
        <v>193</v>
      </c>
      <c r="F799" s="36">
        <v>44348</v>
      </c>
      <c r="G799" s="36">
        <v>44531</v>
      </c>
      <c r="H799" s="33" t="s">
        <v>2201</v>
      </c>
      <c r="I799" s="33" t="s">
        <v>2411</v>
      </c>
      <c r="J799" s="49">
        <v>38</v>
      </c>
      <c r="K799" s="49"/>
      <c r="L799" s="49">
        <v>38</v>
      </c>
      <c r="M799" s="115"/>
      <c r="N799" s="115"/>
      <c r="O799" s="43">
        <v>1</v>
      </c>
      <c r="P799" s="37">
        <v>48</v>
      </c>
      <c r="Q799" s="37">
        <v>278</v>
      </c>
      <c r="R799" s="43">
        <v>1</v>
      </c>
      <c r="S799" s="37">
        <v>48</v>
      </c>
      <c r="T799" s="37">
        <v>278</v>
      </c>
      <c r="U799" s="33" t="s">
        <v>2412</v>
      </c>
      <c r="V799" s="43" t="s">
        <v>39</v>
      </c>
      <c r="W799" s="115"/>
    </row>
    <row r="800" s="10" customFormat="1" ht="24" spans="1:23">
      <c r="A800" s="32">
        <v>791</v>
      </c>
      <c r="B800" s="33" t="s">
        <v>2413</v>
      </c>
      <c r="C800" s="33" t="s">
        <v>31</v>
      </c>
      <c r="D800" s="37" t="s">
        <v>34</v>
      </c>
      <c r="E800" s="33" t="s">
        <v>288</v>
      </c>
      <c r="F800" s="36">
        <v>44348</v>
      </c>
      <c r="G800" s="36">
        <v>44531</v>
      </c>
      <c r="H800" s="33" t="s">
        <v>2201</v>
      </c>
      <c r="I800" s="33" t="s">
        <v>2414</v>
      </c>
      <c r="J800" s="49">
        <v>19</v>
      </c>
      <c r="K800" s="49"/>
      <c r="L800" s="49">
        <v>19</v>
      </c>
      <c r="M800" s="115"/>
      <c r="N800" s="115"/>
      <c r="O800" s="43">
        <v>1</v>
      </c>
      <c r="P800" s="37">
        <v>35</v>
      </c>
      <c r="Q800" s="37">
        <v>154</v>
      </c>
      <c r="R800" s="43">
        <v>1</v>
      </c>
      <c r="S800" s="37">
        <v>35</v>
      </c>
      <c r="T800" s="37">
        <v>154</v>
      </c>
      <c r="U800" s="33" t="s">
        <v>2415</v>
      </c>
      <c r="V800" s="43" t="s">
        <v>39</v>
      </c>
      <c r="W800" s="115"/>
    </row>
    <row r="801" s="10" customFormat="1" ht="36" spans="1:23">
      <c r="A801" s="32">
        <v>792</v>
      </c>
      <c r="B801" s="33" t="s">
        <v>2416</v>
      </c>
      <c r="C801" s="33" t="s">
        <v>31</v>
      </c>
      <c r="D801" s="37" t="s">
        <v>34</v>
      </c>
      <c r="E801" s="33" t="s">
        <v>288</v>
      </c>
      <c r="F801" s="36">
        <v>44348</v>
      </c>
      <c r="G801" s="36">
        <v>44531</v>
      </c>
      <c r="H801" s="33" t="s">
        <v>2201</v>
      </c>
      <c r="I801" s="33" t="s">
        <v>2387</v>
      </c>
      <c r="J801" s="49">
        <v>38</v>
      </c>
      <c r="K801" s="49"/>
      <c r="L801" s="49">
        <v>38</v>
      </c>
      <c r="M801" s="115"/>
      <c r="N801" s="115"/>
      <c r="O801" s="43">
        <v>1</v>
      </c>
      <c r="P801" s="37">
        <v>262</v>
      </c>
      <c r="Q801" s="37">
        <v>1321</v>
      </c>
      <c r="R801" s="43">
        <v>1</v>
      </c>
      <c r="S801" s="37">
        <v>262</v>
      </c>
      <c r="T801" s="37">
        <v>1321</v>
      </c>
      <c r="U801" s="33" t="s">
        <v>2417</v>
      </c>
      <c r="V801" s="43" t="s">
        <v>39</v>
      </c>
      <c r="W801" s="115"/>
    </row>
    <row r="802" s="10" customFormat="1" ht="24" spans="1:23">
      <c r="A802" s="32">
        <v>793</v>
      </c>
      <c r="B802" s="33" t="s">
        <v>2418</v>
      </c>
      <c r="C802" s="33" t="s">
        <v>31</v>
      </c>
      <c r="D802" s="37" t="s">
        <v>34</v>
      </c>
      <c r="E802" s="33" t="s">
        <v>112</v>
      </c>
      <c r="F802" s="36">
        <v>44348</v>
      </c>
      <c r="G802" s="36">
        <v>44531</v>
      </c>
      <c r="H802" s="33" t="s">
        <v>2201</v>
      </c>
      <c r="I802" s="33" t="s">
        <v>2419</v>
      </c>
      <c r="J802" s="49">
        <v>20</v>
      </c>
      <c r="K802" s="49"/>
      <c r="L802" s="49">
        <v>20</v>
      </c>
      <c r="M802" s="115"/>
      <c r="N802" s="115"/>
      <c r="O802" s="43">
        <v>1</v>
      </c>
      <c r="P802" s="37">
        <v>213</v>
      </c>
      <c r="Q802" s="37">
        <v>740</v>
      </c>
      <c r="R802" s="43">
        <v>1</v>
      </c>
      <c r="S802" s="37">
        <v>213</v>
      </c>
      <c r="T802" s="37">
        <v>740</v>
      </c>
      <c r="U802" s="33" t="s">
        <v>2420</v>
      </c>
      <c r="V802" s="43" t="s">
        <v>39</v>
      </c>
      <c r="W802" s="115"/>
    </row>
    <row r="803" s="10" customFormat="1" ht="24" spans="1:23">
      <c r="A803" s="32">
        <v>794</v>
      </c>
      <c r="B803" s="33" t="s">
        <v>2421</v>
      </c>
      <c r="C803" s="33" t="s">
        <v>31</v>
      </c>
      <c r="D803" s="37" t="s">
        <v>34</v>
      </c>
      <c r="E803" s="33" t="s">
        <v>237</v>
      </c>
      <c r="F803" s="36">
        <v>44348</v>
      </c>
      <c r="G803" s="36">
        <v>44531</v>
      </c>
      <c r="H803" s="33" t="s">
        <v>2201</v>
      </c>
      <c r="I803" s="33" t="s">
        <v>2422</v>
      </c>
      <c r="J803" s="49">
        <v>19</v>
      </c>
      <c r="K803" s="49"/>
      <c r="L803" s="49">
        <v>19</v>
      </c>
      <c r="M803" s="115"/>
      <c r="N803" s="115"/>
      <c r="O803" s="43">
        <v>1</v>
      </c>
      <c r="P803" s="37">
        <v>43</v>
      </c>
      <c r="Q803" s="37">
        <v>176</v>
      </c>
      <c r="R803" s="43">
        <v>1</v>
      </c>
      <c r="S803" s="37">
        <v>43</v>
      </c>
      <c r="T803" s="37">
        <v>176</v>
      </c>
      <c r="U803" s="33" t="s">
        <v>2423</v>
      </c>
      <c r="V803" s="43" t="s">
        <v>39</v>
      </c>
      <c r="W803" s="115"/>
    </row>
    <row r="804" s="10" customFormat="1" ht="24" spans="1:23">
      <c r="A804" s="32">
        <v>795</v>
      </c>
      <c r="B804" s="33" t="s">
        <v>2424</v>
      </c>
      <c r="C804" s="33" t="s">
        <v>31</v>
      </c>
      <c r="D804" s="37" t="s">
        <v>34</v>
      </c>
      <c r="E804" s="33" t="s">
        <v>1232</v>
      </c>
      <c r="F804" s="36">
        <v>44348</v>
      </c>
      <c r="G804" s="36">
        <v>44531</v>
      </c>
      <c r="H804" s="33" t="s">
        <v>2201</v>
      </c>
      <c r="I804" s="33" t="s">
        <v>2422</v>
      </c>
      <c r="J804" s="49">
        <v>19</v>
      </c>
      <c r="K804" s="49"/>
      <c r="L804" s="49">
        <v>19</v>
      </c>
      <c r="M804" s="115"/>
      <c r="N804" s="115"/>
      <c r="O804" s="43">
        <v>1</v>
      </c>
      <c r="P804" s="37">
        <v>35</v>
      </c>
      <c r="Q804" s="37">
        <v>152</v>
      </c>
      <c r="R804" s="43">
        <v>1</v>
      </c>
      <c r="S804" s="37">
        <v>35</v>
      </c>
      <c r="T804" s="37">
        <v>152</v>
      </c>
      <c r="U804" s="33" t="s">
        <v>2425</v>
      </c>
      <c r="V804" s="43" t="s">
        <v>39</v>
      </c>
      <c r="W804" s="115"/>
    </row>
    <row r="805" s="10" customFormat="1" ht="24" spans="1:23">
      <c r="A805" s="32">
        <v>796</v>
      </c>
      <c r="B805" s="33" t="s">
        <v>2426</v>
      </c>
      <c r="C805" s="33" t="s">
        <v>31</v>
      </c>
      <c r="D805" s="37" t="s">
        <v>34</v>
      </c>
      <c r="E805" s="33" t="s">
        <v>335</v>
      </c>
      <c r="F805" s="36">
        <v>44348</v>
      </c>
      <c r="G805" s="36">
        <v>44531</v>
      </c>
      <c r="H805" s="33" t="s">
        <v>2201</v>
      </c>
      <c r="I805" s="33" t="s">
        <v>2427</v>
      </c>
      <c r="J805" s="49">
        <v>80</v>
      </c>
      <c r="K805" s="49"/>
      <c r="L805" s="49">
        <v>80</v>
      </c>
      <c r="M805" s="115"/>
      <c r="N805" s="115"/>
      <c r="O805" s="43">
        <v>1</v>
      </c>
      <c r="P805" s="37">
        <v>116</v>
      </c>
      <c r="Q805" s="37">
        <v>652</v>
      </c>
      <c r="R805" s="43">
        <v>1</v>
      </c>
      <c r="S805" s="37">
        <v>116</v>
      </c>
      <c r="T805" s="37">
        <v>652</v>
      </c>
      <c r="U805" s="33" t="s">
        <v>2428</v>
      </c>
      <c r="V805" s="43" t="s">
        <v>39</v>
      </c>
      <c r="W805" s="115"/>
    </row>
    <row r="806" s="10" customFormat="1" ht="24" spans="1:23">
      <c r="A806" s="32">
        <v>797</v>
      </c>
      <c r="B806" s="33" t="s">
        <v>2429</v>
      </c>
      <c r="C806" s="33" t="s">
        <v>31</v>
      </c>
      <c r="D806" s="37" t="s">
        <v>34</v>
      </c>
      <c r="E806" s="33" t="s">
        <v>68</v>
      </c>
      <c r="F806" s="36">
        <v>44348</v>
      </c>
      <c r="G806" s="36">
        <v>44531</v>
      </c>
      <c r="H806" s="33" t="s">
        <v>2201</v>
      </c>
      <c r="I806" s="33" t="s">
        <v>2430</v>
      </c>
      <c r="J806" s="49">
        <v>25</v>
      </c>
      <c r="K806" s="49"/>
      <c r="L806" s="49">
        <v>25</v>
      </c>
      <c r="M806" s="115"/>
      <c r="N806" s="115"/>
      <c r="O806" s="43">
        <v>1</v>
      </c>
      <c r="P806" s="37">
        <v>32</v>
      </c>
      <c r="Q806" s="37">
        <v>152</v>
      </c>
      <c r="R806" s="43">
        <v>1</v>
      </c>
      <c r="S806" s="37">
        <v>32</v>
      </c>
      <c r="T806" s="37">
        <v>152</v>
      </c>
      <c r="U806" s="33" t="s">
        <v>2431</v>
      </c>
      <c r="V806" s="43" t="s">
        <v>39</v>
      </c>
      <c r="W806" s="115"/>
    </row>
    <row r="807" s="10" customFormat="1" ht="36" spans="1:23">
      <c r="A807" s="32">
        <v>798</v>
      </c>
      <c r="B807" s="33" t="s">
        <v>2432</v>
      </c>
      <c r="C807" s="33" t="s">
        <v>31</v>
      </c>
      <c r="D807" s="37" t="s">
        <v>34</v>
      </c>
      <c r="E807" s="33" t="s">
        <v>132</v>
      </c>
      <c r="F807" s="36">
        <v>44348</v>
      </c>
      <c r="G807" s="36">
        <v>44531</v>
      </c>
      <c r="H807" s="33" t="s">
        <v>2201</v>
      </c>
      <c r="I807" s="33" t="s">
        <v>2433</v>
      </c>
      <c r="J807" s="49">
        <v>26</v>
      </c>
      <c r="K807" s="49"/>
      <c r="L807" s="49">
        <v>26</v>
      </c>
      <c r="M807" s="115"/>
      <c r="N807" s="115"/>
      <c r="O807" s="43">
        <v>1</v>
      </c>
      <c r="P807" s="37">
        <v>158</v>
      </c>
      <c r="Q807" s="37">
        <v>687</v>
      </c>
      <c r="R807" s="43">
        <v>1</v>
      </c>
      <c r="S807" s="37">
        <v>158</v>
      </c>
      <c r="T807" s="37">
        <v>687</v>
      </c>
      <c r="U807" s="33" t="s">
        <v>2434</v>
      </c>
      <c r="V807" s="43" t="s">
        <v>39</v>
      </c>
      <c r="W807" s="115"/>
    </row>
    <row r="808" s="10" customFormat="1" ht="36" spans="1:23">
      <c r="A808" s="32">
        <v>799</v>
      </c>
      <c r="B808" s="33" t="s">
        <v>2435</v>
      </c>
      <c r="C808" s="128" t="s">
        <v>31</v>
      </c>
      <c r="D808" s="141" t="s">
        <v>34</v>
      </c>
      <c r="E808" s="128" t="s">
        <v>2017</v>
      </c>
      <c r="F808" s="36">
        <v>44348</v>
      </c>
      <c r="G808" s="36">
        <v>44531</v>
      </c>
      <c r="H808" s="33" t="s">
        <v>2201</v>
      </c>
      <c r="I808" s="128" t="s">
        <v>2436</v>
      </c>
      <c r="J808" s="138">
        <v>70</v>
      </c>
      <c r="K808" s="138"/>
      <c r="L808" s="138">
        <v>70</v>
      </c>
      <c r="M808" s="115"/>
      <c r="N808" s="115"/>
      <c r="O808" s="43">
        <v>1</v>
      </c>
      <c r="P808" s="37">
        <v>145</v>
      </c>
      <c r="Q808" s="37">
        <v>735</v>
      </c>
      <c r="R808" s="43">
        <v>1</v>
      </c>
      <c r="S808" s="37">
        <v>145</v>
      </c>
      <c r="T808" s="37">
        <v>735</v>
      </c>
      <c r="U808" s="128" t="s">
        <v>2437</v>
      </c>
      <c r="V808" s="43" t="s">
        <v>39</v>
      </c>
      <c r="W808" s="115"/>
    </row>
    <row r="809" s="10" customFormat="1" ht="36" spans="1:23">
      <c r="A809" s="32">
        <v>800</v>
      </c>
      <c r="B809" s="33" t="s">
        <v>2438</v>
      </c>
      <c r="C809" s="33" t="s">
        <v>31</v>
      </c>
      <c r="D809" s="37" t="s">
        <v>34</v>
      </c>
      <c r="E809" s="33" t="s">
        <v>241</v>
      </c>
      <c r="F809" s="36">
        <v>44348</v>
      </c>
      <c r="G809" s="36">
        <v>44531</v>
      </c>
      <c r="H809" s="33" t="s">
        <v>2201</v>
      </c>
      <c r="I809" s="33" t="s">
        <v>2439</v>
      </c>
      <c r="J809" s="49">
        <v>35</v>
      </c>
      <c r="K809" s="49"/>
      <c r="L809" s="49">
        <v>35</v>
      </c>
      <c r="M809" s="115"/>
      <c r="N809" s="115"/>
      <c r="O809" s="43">
        <v>1</v>
      </c>
      <c r="P809" s="37">
        <v>36</v>
      </c>
      <c r="Q809" s="37">
        <v>139</v>
      </c>
      <c r="R809" s="43">
        <v>1</v>
      </c>
      <c r="S809" s="37">
        <v>36</v>
      </c>
      <c r="T809" s="37">
        <v>139</v>
      </c>
      <c r="U809" s="33" t="s">
        <v>2440</v>
      </c>
      <c r="V809" s="43" t="s">
        <v>39</v>
      </c>
      <c r="W809" s="115"/>
    </row>
    <row r="810" s="10" customFormat="1" ht="36" spans="1:23">
      <c r="A810" s="32">
        <v>801</v>
      </c>
      <c r="B810" s="33" t="s">
        <v>2441</v>
      </c>
      <c r="C810" s="33" t="s">
        <v>31</v>
      </c>
      <c r="D810" s="37" t="s">
        <v>34</v>
      </c>
      <c r="E810" s="33" t="s">
        <v>2442</v>
      </c>
      <c r="F810" s="36">
        <v>44348</v>
      </c>
      <c r="G810" s="36">
        <v>44531</v>
      </c>
      <c r="H810" s="33" t="s">
        <v>2201</v>
      </c>
      <c r="I810" s="33" t="s">
        <v>2443</v>
      </c>
      <c r="J810" s="49">
        <v>70</v>
      </c>
      <c r="K810" s="49"/>
      <c r="L810" s="49">
        <v>70</v>
      </c>
      <c r="M810" s="115"/>
      <c r="N810" s="115"/>
      <c r="O810" s="43">
        <v>1</v>
      </c>
      <c r="P810" s="37">
        <v>129</v>
      </c>
      <c r="Q810" s="37">
        <v>546</v>
      </c>
      <c r="R810" s="43">
        <v>1</v>
      </c>
      <c r="S810" s="37">
        <v>129</v>
      </c>
      <c r="T810" s="37">
        <v>546</v>
      </c>
      <c r="U810" s="33" t="s">
        <v>2444</v>
      </c>
      <c r="V810" s="43" t="s">
        <v>39</v>
      </c>
      <c r="W810" s="115"/>
    </row>
    <row r="811" s="10" customFormat="1" ht="24" spans="1:23">
      <c r="A811" s="32">
        <v>802</v>
      </c>
      <c r="B811" s="33" t="s">
        <v>2445</v>
      </c>
      <c r="C811" s="33" t="s">
        <v>31</v>
      </c>
      <c r="D811" s="37" t="s">
        <v>34</v>
      </c>
      <c r="E811" s="33" t="s">
        <v>511</v>
      </c>
      <c r="F811" s="36">
        <v>44348</v>
      </c>
      <c r="G811" s="36">
        <v>44531</v>
      </c>
      <c r="H811" s="33" t="s">
        <v>2201</v>
      </c>
      <c r="I811" s="33" t="s">
        <v>2446</v>
      </c>
      <c r="J811" s="49">
        <v>65</v>
      </c>
      <c r="K811" s="49"/>
      <c r="L811" s="49">
        <v>65</v>
      </c>
      <c r="M811" s="115"/>
      <c r="N811" s="115"/>
      <c r="O811" s="43">
        <v>1</v>
      </c>
      <c r="P811" s="37">
        <v>27</v>
      </c>
      <c r="Q811" s="37">
        <v>135</v>
      </c>
      <c r="R811" s="43">
        <v>1</v>
      </c>
      <c r="S811" s="37">
        <v>27</v>
      </c>
      <c r="T811" s="37">
        <v>135</v>
      </c>
      <c r="U811" s="33" t="s">
        <v>2447</v>
      </c>
      <c r="V811" s="43" t="s">
        <v>39</v>
      </c>
      <c r="W811" s="115"/>
    </row>
    <row r="812" s="10" customFormat="1" ht="36" spans="1:23">
      <c r="A812" s="32">
        <v>803</v>
      </c>
      <c r="B812" s="33" t="s">
        <v>2448</v>
      </c>
      <c r="C812" s="33" t="s">
        <v>31</v>
      </c>
      <c r="D812" s="37" t="s">
        <v>34</v>
      </c>
      <c r="E812" s="33" t="s">
        <v>1167</v>
      </c>
      <c r="F812" s="36">
        <v>44348</v>
      </c>
      <c r="G812" s="36">
        <v>44531</v>
      </c>
      <c r="H812" s="33" t="s">
        <v>2201</v>
      </c>
      <c r="I812" s="33" t="s">
        <v>2449</v>
      </c>
      <c r="J812" s="49">
        <v>70</v>
      </c>
      <c r="K812" s="49"/>
      <c r="L812" s="49">
        <v>70</v>
      </c>
      <c r="M812" s="115"/>
      <c r="N812" s="115"/>
      <c r="O812" s="43">
        <v>1</v>
      </c>
      <c r="P812" s="37">
        <v>56</v>
      </c>
      <c r="Q812" s="37">
        <v>316</v>
      </c>
      <c r="R812" s="43">
        <v>1</v>
      </c>
      <c r="S812" s="37">
        <v>56</v>
      </c>
      <c r="T812" s="37">
        <v>316</v>
      </c>
      <c r="U812" s="33" t="s">
        <v>2450</v>
      </c>
      <c r="V812" s="43" t="s">
        <v>39</v>
      </c>
      <c r="W812" s="115"/>
    </row>
    <row r="813" s="10" customFormat="1" ht="24" spans="1:23">
      <c r="A813" s="32">
        <v>804</v>
      </c>
      <c r="B813" s="33" t="s">
        <v>2451</v>
      </c>
      <c r="C813" s="33" t="s">
        <v>31</v>
      </c>
      <c r="D813" s="37" t="s">
        <v>34</v>
      </c>
      <c r="E813" s="33" t="s">
        <v>1503</v>
      </c>
      <c r="F813" s="36">
        <v>44348</v>
      </c>
      <c r="G813" s="36">
        <v>44531</v>
      </c>
      <c r="H813" s="33" t="s">
        <v>2201</v>
      </c>
      <c r="I813" s="33" t="s">
        <v>2452</v>
      </c>
      <c r="J813" s="49">
        <v>45</v>
      </c>
      <c r="K813" s="49"/>
      <c r="L813" s="49">
        <v>45</v>
      </c>
      <c r="M813" s="115"/>
      <c r="N813" s="115"/>
      <c r="O813" s="43">
        <v>1</v>
      </c>
      <c r="P813" s="37">
        <v>37</v>
      </c>
      <c r="Q813" s="37">
        <v>179</v>
      </c>
      <c r="R813" s="43">
        <v>1</v>
      </c>
      <c r="S813" s="37">
        <v>37</v>
      </c>
      <c r="T813" s="37">
        <v>179</v>
      </c>
      <c r="U813" s="33" t="s">
        <v>2453</v>
      </c>
      <c r="V813" s="43" t="s">
        <v>39</v>
      </c>
      <c r="W813" s="115"/>
    </row>
    <row r="814" s="10" customFormat="1" ht="36" spans="1:23">
      <c r="A814" s="32">
        <v>805</v>
      </c>
      <c r="B814" s="33" t="s">
        <v>2454</v>
      </c>
      <c r="C814" s="33" t="s">
        <v>31</v>
      </c>
      <c r="D814" s="37" t="s">
        <v>34</v>
      </c>
      <c r="E814" s="33" t="s">
        <v>1392</v>
      </c>
      <c r="F814" s="36">
        <v>44348</v>
      </c>
      <c r="G814" s="36">
        <v>44531</v>
      </c>
      <c r="H814" s="33" t="s">
        <v>2201</v>
      </c>
      <c r="I814" s="33" t="s">
        <v>2455</v>
      </c>
      <c r="J814" s="49">
        <v>75</v>
      </c>
      <c r="K814" s="49"/>
      <c r="L814" s="49">
        <v>75</v>
      </c>
      <c r="M814" s="115"/>
      <c r="N814" s="115"/>
      <c r="O814" s="43">
        <v>1</v>
      </c>
      <c r="P814" s="37">
        <v>120</v>
      </c>
      <c r="Q814" s="37">
        <v>612</v>
      </c>
      <c r="R814" s="43">
        <v>1</v>
      </c>
      <c r="S814" s="37">
        <v>120</v>
      </c>
      <c r="T814" s="37">
        <v>612</v>
      </c>
      <c r="U814" s="33" t="s">
        <v>2456</v>
      </c>
      <c r="V814" s="43" t="s">
        <v>39</v>
      </c>
      <c r="W814" s="115"/>
    </row>
    <row r="815" s="10" customFormat="1" ht="36" spans="1:23">
      <c r="A815" s="32">
        <v>806</v>
      </c>
      <c r="B815" s="33" t="s">
        <v>2457</v>
      </c>
      <c r="C815" s="33" t="s">
        <v>31</v>
      </c>
      <c r="D815" s="37" t="s">
        <v>34</v>
      </c>
      <c r="E815" s="33" t="s">
        <v>2458</v>
      </c>
      <c r="F815" s="36">
        <v>44348</v>
      </c>
      <c r="G815" s="36">
        <v>44531</v>
      </c>
      <c r="H815" s="33" t="s">
        <v>2201</v>
      </c>
      <c r="I815" s="33" t="s">
        <v>2459</v>
      </c>
      <c r="J815" s="49">
        <v>60</v>
      </c>
      <c r="K815" s="49"/>
      <c r="L815" s="49">
        <v>60</v>
      </c>
      <c r="M815" s="115"/>
      <c r="N815" s="115"/>
      <c r="O815" s="43">
        <v>1</v>
      </c>
      <c r="P815" s="37">
        <v>118</v>
      </c>
      <c r="Q815" s="37">
        <v>596</v>
      </c>
      <c r="R815" s="43">
        <v>1</v>
      </c>
      <c r="S815" s="37">
        <v>118</v>
      </c>
      <c r="T815" s="37">
        <v>596</v>
      </c>
      <c r="U815" s="33" t="s">
        <v>2460</v>
      </c>
      <c r="V815" s="43" t="s">
        <v>39</v>
      </c>
      <c r="W815" s="115"/>
    </row>
    <row r="816" s="10" customFormat="1" ht="24" spans="1:23">
      <c r="A816" s="32">
        <v>807</v>
      </c>
      <c r="B816" s="33" t="s">
        <v>2461</v>
      </c>
      <c r="C816" s="33" t="s">
        <v>31</v>
      </c>
      <c r="D816" s="37" t="s">
        <v>34</v>
      </c>
      <c r="E816" s="33" t="s">
        <v>60</v>
      </c>
      <c r="F816" s="36">
        <v>44348</v>
      </c>
      <c r="G816" s="36">
        <v>44531</v>
      </c>
      <c r="H816" s="33" t="s">
        <v>2201</v>
      </c>
      <c r="I816" s="33" t="s">
        <v>2462</v>
      </c>
      <c r="J816" s="49">
        <v>125</v>
      </c>
      <c r="K816" s="49"/>
      <c r="L816" s="49">
        <v>125</v>
      </c>
      <c r="M816" s="115"/>
      <c r="N816" s="115"/>
      <c r="O816" s="43">
        <v>1</v>
      </c>
      <c r="P816" s="37">
        <v>135</v>
      </c>
      <c r="Q816" s="37">
        <v>718</v>
      </c>
      <c r="R816" s="43">
        <v>1</v>
      </c>
      <c r="S816" s="37">
        <v>135</v>
      </c>
      <c r="T816" s="37">
        <v>718</v>
      </c>
      <c r="U816" s="33" t="s">
        <v>2463</v>
      </c>
      <c r="V816" s="43" t="s">
        <v>39</v>
      </c>
      <c r="W816" s="115"/>
    </row>
    <row r="817" s="10" customFormat="1" ht="36" spans="1:23">
      <c r="A817" s="32">
        <v>808</v>
      </c>
      <c r="B817" s="33" t="s">
        <v>2464</v>
      </c>
      <c r="C817" s="33" t="s">
        <v>31</v>
      </c>
      <c r="D817" s="37" t="s">
        <v>34</v>
      </c>
      <c r="E817" s="33" t="s">
        <v>2357</v>
      </c>
      <c r="F817" s="36">
        <v>44348</v>
      </c>
      <c r="G817" s="36">
        <v>44531</v>
      </c>
      <c r="H817" s="33" t="s">
        <v>2201</v>
      </c>
      <c r="I817" s="33" t="s">
        <v>2465</v>
      </c>
      <c r="J817" s="49">
        <v>22</v>
      </c>
      <c r="K817" s="49"/>
      <c r="L817" s="49">
        <v>22</v>
      </c>
      <c r="M817" s="115"/>
      <c r="N817" s="115"/>
      <c r="O817" s="115"/>
      <c r="P817" s="37">
        <v>26</v>
      </c>
      <c r="Q817" s="37">
        <v>133</v>
      </c>
      <c r="R817" s="115"/>
      <c r="S817" s="37">
        <v>26</v>
      </c>
      <c r="T817" s="37">
        <v>133</v>
      </c>
      <c r="U817" s="33" t="s">
        <v>2466</v>
      </c>
      <c r="V817" s="43" t="s">
        <v>39</v>
      </c>
      <c r="W817" s="115"/>
    </row>
    <row r="818" s="10" customFormat="1" ht="24" spans="1:23">
      <c r="A818" s="32">
        <v>809</v>
      </c>
      <c r="B818" s="33" t="s">
        <v>2467</v>
      </c>
      <c r="C818" s="33" t="s">
        <v>31</v>
      </c>
      <c r="D818" s="37" t="s">
        <v>34</v>
      </c>
      <c r="E818" s="33" t="s">
        <v>288</v>
      </c>
      <c r="F818" s="36">
        <v>44348</v>
      </c>
      <c r="G818" s="36">
        <v>44531</v>
      </c>
      <c r="H818" s="33" t="s">
        <v>2201</v>
      </c>
      <c r="I818" s="33" t="s">
        <v>2468</v>
      </c>
      <c r="J818" s="49">
        <v>39</v>
      </c>
      <c r="K818" s="49"/>
      <c r="L818" s="49">
        <v>39</v>
      </c>
      <c r="M818" s="115"/>
      <c r="N818" s="115"/>
      <c r="O818" s="43">
        <v>1</v>
      </c>
      <c r="P818" s="37">
        <v>29</v>
      </c>
      <c r="Q818" s="37">
        <v>152</v>
      </c>
      <c r="R818" s="43">
        <v>1</v>
      </c>
      <c r="S818" s="37">
        <v>29</v>
      </c>
      <c r="T818" s="37">
        <v>152</v>
      </c>
      <c r="U818" s="33" t="s">
        <v>2469</v>
      </c>
      <c r="V818" s="43" t="s">
        <v>39</v>
      </c>
      <c r="W818" s="115"/>
    </row>
    <row r="819" s="10" customFormat="1" ht="36" spans="1:23">
      <c r="A819" s="32">
        <v>810</v>
      </c>
      <c r="B819" s="33" t="s">
        <v>2470</v>
      </c>
      <c r="C819" s="33" t="s">
        <v>31</v>
      </c>
      <c r="D819" s="37" t="s">
        <v>34</v>
      </c>
      <c r="E819" s="33" t="s">
        <v>2159</v>
      </c>
      <c r="F819" s="36">
        <v>44348</v>
      </c>
      <c r="G819" s="36">
        <v>44531</v>
      </c>
      <c r="H819" s="33" t="s">
        <v>2201</v>
      </c>
      <c r="I819" s="33" t="s">
        <v>2471</v>
      </c>
      <c r="J819" s="49">
        <v>72</v>
      </c>
      <c r="K819" s="49"/>
      <c r="L819" s="49">
        <v>72</v>
      </c>
      <c r="M819" s="115"/>
      <c r="N819" s="115"/>
      <c r="O819" s="43">
        <v>1</v>
      </c>
      <c r="P819" s="37">
        <v>85</v>
      </c>
      <c r="Q819" s="37">
        <v>487</v>
      </c>
      <c r="R819" s="43">
        <v>1</v>
      </c>
      <c r="S819" s="37">
        <v>85</v>
      </c>
      <c r="T819" s="37">
        <v>487</v>
      </c>
      <c r="U819" s="33" t="s">
        <v>2472</v>
      </c>
      <c r="V819" s="43" t="s">
        <v>39</v>
      </c>
      <c r="W819" s="115"/>
    </row>
    <row r="820" s="10" customFormat="1" ht="72" spans="1:23">
      <c r="A820" s="32">
        <v>811</v>
      </c>
      <c r="B820" s="33" t="s">
        <v>2473</v>
      </c>
      <c r="C820" s="33" t="s">
        <v>31</v>
      </c>
      <c r="D820" s="37" t="s">
        <v>34</v>
      </c>
      <c r="E820" s="33" t="s">
        <v>2474</v>
      </c>
      <c r="F820" s="36">
        <v>44348</v>
      </c>
      <c r="G820" s="36">
        <v>44531</v>
      </c>
      <c r="H820" s="33" t="s">
        <v>2201</v>
      </c>
      <c r="I820" s="33" t="s">
        <v>2475</v>
      </c>
      <c r="J820" s="49">
        <v>80</v>
      </c>
      <c r="K820" s="49"/>
      <c r="L820" s="49">
        <v>80</v>
      </c>
      <c r="M820" s="115"/>
      <c r="N820" s="115"/>
      <c r="O820" s="43">
        <v>1</v>
      </c>
      <c r="P820" s="37">
        <v>134</v>
      </c>
      <c r="Q820" s="37">
        <v>680</v>
      </c>
      <c r="R820" s="43">
        <v>1</v>
      </c>
      <c r="S820" s="37">
        <v>134</v>
      </c>
      <c r="T820" s="37">
        <v>680</v>
      </c>
      <c r="U820" s="33" t="s">
        <v>2476</v>
      </c>
      <c r="V820" s="43" t="s">
        <v>39</v>
      </c>
      <c r="W820" s="115"/>
    </row>
    <row r="821" s="10" customFormat="1" ht="36" spans="1:23">
      <c r="A821" s="32">
        <v>812</v>
      </c>
      <c r="B821" s="33" t="s">
        <v>2477</v>
      </c>
      <c r="C821" s="33" t="s">
        <v>31</v>
      </c>
      <c r="D821" s="37" t="s">
        <v>34</v>
      </c>
      <c r="E821" s="33" t="s">
        <v>1069</v>
      </c>
      <c r="F821" s="36">
        <v>44348</v>
      </c>
      <c r="G821" s="36">
        <v>44531</v>
      </c>
      <c r="H821" s="33" t="s">
        <v>2201</v>
      </c>
      <c r="I821" s="33" t="s">
        <v>2478</v>
      </c>
      <c r="J821" s="49">
        <v>50</v>
      </c>
      <c r="K821" s="49"/>
      <c r="L821" s="49">
        <v>50</v>
      </c>
      <c r="M821" s="115"/>
      <c r="N821" s="115"/>
      <c r="O821" s="43">
        <v>1</v>
      </c>
      <c r="P821" s="37">
        <v>37</v>
      </c>
      <c r="Q821" s="37">
        <v>182</v>
      </c>
      <c r="R821" s="43">
        <v>1</v>
      </c>
      <c r="S821" s="37">
        <v>37</v>
      </c>
      <c r="T821" s="37">
        <v>182</v>
      </c>
      <c r="U821" s="33" t="s">
        <v>2479</v>
      </c>
      <c r="V821" s="43" t="s">
        <v>39</v>
      </c>
      <c r="W821" s="115"/>
    </row>
    <row r="822" s="10" customFormat="1" ht="36" spans="1:23">
      <c r="A822" s="32">
        <v>813</v>
      </c>
      <c r="B822" s="33" t="s">
        <v>2480</v>
      </c>
      <c r="C822" s="33" t="s">
        <v>31</v>
      </c>
      <c r="D822" s="37" t="s">
        <v>34</v>
      </c>
      <c r="E822" s="33" t="s">
        <v>640</v>
      </c>
      <c r="F822" s="36">
        <v>44348</v>
      </c>
      <c r="G822" s="36">
        <v>44531</v>
      </c>
      <c r="H822" s="33" t="s">
        <v>2201</v>
      </c>
      <c r="I822" s="33" t="s">
        <v>2481</v>
      </c>
      <c r="J822" s="49">
        <v>70</v>
      </c>
      <c r="K822" s="49"/>
      <c r="L822" s="49">
        <v>70</v>
      </c>
      <c r="M822" s="115"/>
      <c r="N822" s="115"/>
      <c r="O822" s="43">
        <v>1</v>
      </c>
      <c r="P822" s="37">
        <v>126</v>
      </c>
      <c r="Q822" s="37">
        <v>635</v>
      </c>
      <c r="R822" s="43">
        <v>1</v>
      </c>
      <c r="S822" s="37">
        <v>126</v>
      </c>
      <c r="T822" s="37">
        <v>635</v>
      </c>
      <c r="U822" s="33" t="s">
        <v>2482</v>
      </c>
      <c r="V822" s="43" t="s">
        <v>39</v>
      </c>
      <c r="W822" s="115"/>
    </row>
    <row r="823" s="11" customFormat="1" ht="36" spans="1:16345">
      <c r="A823" s="32">
        <v>814</v>
      </c>
      <c r="B823" s="33" t="s">
        <v>2483</v>
      </c>
      <c r="C823" s="33" t="s">
        <v>31</v>
      </c>
      <c r="D823" s="33" t="s">
        <v>34</v>
      </c>
      <c r="E823" s="33" t="s">
        <v>1355</v>
      </c>
      <c r="F823" s="34">
        <v>44378</v>
      </c>
      <c r="G823" s="34">
        <v>44501</v>
      </c>
      <c r="H823" s="33" t="s">
        <v>2484</v>
      </c>
      <c r="I823" s="33" t="s">
        <v>2485</v>
      </c>
      <c r="J823" s="48">
        <v>38</v>
      </c>
      <c r="K823" s="48"/>
      <c r="L823" s="48">
        <v>38</v>
      </c>
      <c r="M823" s="48"/>
      <c r="N823" s="48"/>
      <c r="O823" s="48">
        <v>1</v>
      </c>
      <c r="P823" s="33">
        <v>21</v>
      </c>
      <c r="Q823" s="33">
        <v>98</v>
      </c>
      <c r="R823" s="48"/>
      <c r="S823" s="33">
        <v>21</v>
      </c>
      <c r="T823" s="33">
        <v>98</v>
      </c>
      <c r="U823" s="33" t="s">
        <v>2486</v>
      </c>
      <c r="V823" s="37" t="s">
        <v>39</v>
      </c>
      <c r="W823" s="33" t="s">
        <v>54</v>
      </c>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c r="BI823" s="148"/>
      <c r="BJ823" s="148"/>
      <c r="BK823" s="148"/>
      <c r="BL823" s="148"/>
      <c r="BM823" s="148"/>
      <c r="BN823" s="148"/>
      <c r="BO823" s="148"/>
      <c r="BP823" s="148"/>
      <c r="BQ823" s="148"/>
      <c r="BR823" s="148"/>
      <c r="BS823" s="148"/>
      <c r="BT823" s="148"/>
      <c r="BU823" s="148"/>
      <c r="BV823" s="148"/>
      <c r="BW823" s="148"/>
      <c r="BX823" s="148"/>
      <c r="BY823" s="148"/>
      <c r="BZ823" s="148"/>
      <c r="CA823" s="148"/>
      <c r="CB823" s="148"/>
      <c r="CC823" s="148"/>
      <c r="CD823" s="148"/>
      <c r="CE823" s="148"/>
      <c r="CF823" s="148"/>
      <c r="CG823" s="148"/>
      <c r="CH823" s="148"/>
      <c r="CI823" s="148"/>
      <c r="CJ823" s="148"/>
      <c r="CK823" s="148"/>
      <c r="CL823" s="148"/>
      <c r="CM823" s="148"/>
      <c r="CN823" s="148"/>
      <c r="CO823" s="148"/>
      <c r="CP823" s="148"/>
      <c r="CQ823" s="148"/>
      <c r="CR823" s="148"/>
      <c r="CS823" s="148"/>
      <c r="CT823" s="148"/>
      <c r="CU823" s="148"/>
      <c r="CV823" s="148"/>
      <c r="CW823" s="148"/>
      <c r="CX823" s="148"/>
      <c r="CY823" s="148"/>
      <c r="CZ823" s="148"/>
      <c r="DA823" s="148"/>
      <c r="DB823" s="148"/>
      <c r="DC823" s="148"/>
      <c r="DD823" s="148"/>
      <c r="DE823" s="148"/>
      <c r="DF823" s="148"/>
      <c r="DG823" s="148"/>
      <c r="DH823" s="148"/>
      <c r="DI823" s="148"/>
      <c r="DJ823" s="148"/>
      <c r="DK823" s="148"/>
      <c r="DL823" s="148"/>
      <c r="DM823" s="148"/>
      <c r="DN823" s="148"/>
      <c r="DO823" s="148"/>
      <c r="DP823" s="148"/>
      <c r="DQ823" s="148"/>
      <c r="DR823" s="148"/>
      <c r="DS823" s="148"/>
      <c r="DT823" s="148"/>
      <c r="DU823" s="148"/>
      <c r="DV823" s="148"/>
      <c r="DW823" s="148"/>
      <c r="DX823" s="148"/>
      <c r="DY823" s="148"/>
      <c r="DZ823" s="148"/>
      <c r="EA823" s="148"/>
      <c r="EB823" s="148"/>
      <c r="EC823" s="148"/>
      <c r="ED823" s="148"/>
      <c r="EE823" s="148"/>
      <c r="EF823" s="148"/>
      <c r="EG823" s="148"/>
      <c r="EH823" s="148"/>
      <c r="EI823" s="148"/>
      <c r="EJ823" s="148"/>
      <c r="EK823" s="148"/>
      <c r="EL823" s="148"/>
      <c r="EM823" s="148"/>
      <c r="EN823" s="148"/>
      <c r="EO823" s="148"/>
      <c r="EP823" s="148"/>
      <c r="EQ823" s="148"/>
      <c r="ER823" s="148"/>
      <c r="ES823" s="148"/>
      <c r="ET823" s="148"/>
      <c r="EU823" s="148"/>
      <c r="EV823" s="148"/>
      <c r="EW823" s="148"/>
      <c r="EX823" s="148"/>
      <c r="EY823" s="148"/>
      <c r="EZ823" s="148"/>
      <c r="FA823" s="148"/>
      <c r="FB823" s="148"/>
      <c r="FC823" s="148"/>
      <c r="FD823" s="148"/>
      <c r="FE823" s="148"/>
      <c r="FF823" s="148"/>
      <c r="FG823" s="148"/>
      <c r="FH823" s="148"/>
      <c r="FI823" s="148"/>
      <c r="FJ823" s="148"/>
      <c r="FK823" s="148"/>
      <c r="FL823" s="148"/>
      <c r="FM823" s="148"/>
      <c r="FN823" s="148"/>
      <c r="FO823" s="148"/>
      <c r="FP823" s="148"/>
      <c r="FQ823" s="148"/>
      <c r="FR823" s="148"/>
      <c r="FS823" s="148"/>
      <c r="FT823" s="148"/>
      <c r="FU823" s="148"/>
      <c r="FV823" s="148"/>
      <c r="FW823" s="148"/>
      <c r="FX823" s="148"/>
      <c r="FY823" s="148"/>
      <c r="FZ823" s="148"/>
      <c r="GA823" s="148"/>
      <c r="GB823" s="148"/>
      <c r="GC823" s="148"/>
      <c r="GD823" s="148"/>
      <c r="GE823" s="148"/>
      <c r="GF823" s="148"/>
      <c r="GG823" s="148"/>
      <c r="GH823" s="148"/>
      <c r="GI823" s="148"/>
      <c r="GJ823" s="148"/>
      <c r="GK823" s="148"/>
      <c r="GL823" s="148"/>
      <c r="GM823" s="148"/>
      <c r="GN823" s="148"/>
      <c r="GO823" s="148"/>
      <c r="GP823" s="148"/>
      <c r="GQ823" s="148"/>
      <c r="GR823" s="148"/>
      <c r="GS823" s="148"/>
      <c r="GT823" s="148"/>
      <c r="GU823" s="148"/>
      <c r="GV823" s="148"/>
      <c r="GW823" s="148"/>
      <c r="GX823" s="148"/>
      <c r="GY823" s="148"/>
      <c r="GZ823" s="148"/>
      <c r="HA823" s="148"/>
      <c r="HB823" s="148"/>
      <c r="HC823" s="148"/>
      <c r="HD823" s="148"/>
      <c r="HE823" s="148"/>
      <c r="HF823" s="148"/>
      <c r="HG823" s="148"/>
      <c r="HH823" s="148"/>
      <c r="HI823" s="148"/>
      <c r="HJ823" s="148"/>
      <c r="HK823" s="148"/>
      <c r="HL823" s="148"/>
      <c r="HM823" s="148"/>
      <c r="HN823" s="148"/>
      <c r="HO823" s="148"/>
      <c r="HP823" s="148"/>
      <c r="HQ823" s="148"/>
      <c r="HR823" s="148"/>
      <c r="HS823" s="148"/>
      <c r="HT823" s="148"/>
      <c r="HU823" s="148"/>
      <c r="HV823" s="148"/>
      <c r="HW823" s="148"/>
      <c r="HX823" s="148"/>
      <c r="HY823" s="148"/>
      <c r="HZ823" s="148"/>
      <c r="IA823" s="148"/>
      <c r="IB823" s="148"/>
      <c r="IC823" s="148"/>
      <c r="ID823" s="148"/>
      <c r="IE823" s="148"/>
      <c r="IF823" s="148"/>
      <c r="IG823" s="148"/>
      <c r="IH823" s="148"/>
      <c r="II823" s="148"/>
      <c r="IJ823" s="148"/>
      <c r="IK823" s="148"/>
      <c r="IL823" s="148"/>
      <c r="IM823" s="148"/>
      <c r="IN823" s="148"/>
      <c r="IO823" s="148"/>
      <c r="IP823" s="148"/>
      <c r="IQ823" s="148"/>
      <c r="IR823" s="148"/>
      <c r="IS823" s="148"/>
      <c r="IT823" s="148"/>
      <c r="IU823" s="148"/>
      <c r="IV823" s="148"/>
      <c r="IW823" s="148"/>
      <c r="IX823" s="148"/>
      <c r="IY823" s="148"/>
      <c r="IZ823" s="148"/>
      <c r="JA823" s="148"/>
      <c r="JB823" s="148"/>
      <c r="JC823" s="148"/>
      <c r="JD823" s="148"/>
      <c r="JE823" s="148"/>
      <c r="JF823" s="148"/>
      <c r="JG823" s="148"/>
      <c r="JH823" s="148"/>
      <c r="JI823" s="148"/>
      <c r="JJ823" s="148"/>
      <c r="JK823" s="148"/>
      <c r="JL823" s="148"/>
      <c r="JM823" s="148"/>
      <c r="JN823" s="148"/>
      <c r="JO823" s="148"/>
      <c r="JP823" s="148"/>
      <c r="JQ823" s="148"/>
      <c r="JR823" s="148"/>
      <c r="JS823" s="148"/>
      <c r="JT823" s="148"/>
      <c r="JU823" s="148"/>
      <c r="JV823" s="148"/>
      <c r="JW823" s="148"/>
      <c r="JX823" s="148"/>
      <c r="JY823" s="148"/>
      <c r="JZ823" s="148"/>
      <c r="KA823" s="148"/>
      <c r="KB823" s="148"/>
      <c r="KC823" s="148"/>
      <c r="KD823" s="148"/>
      <c r="KE823" s="148"/>
      <c r="KF823" s="148"/>
      <c r="KG823" s="148"/>
      <c r="KH823" s="148"/>
      <c r="KI823" s="148"/>
      <c r="KJ823" s="148"/>
      <c r="KK823" s="148"/>
      <c r="KL823" s="148"/>
      <c r="KM823" s="148"/>
      <c r="KN823" s="148"/>
      <c r="KO823" s="148"/>
      <c r="KP823" s="148"/>
      <c r="KQ823" s="148"/>
      <c r="KR823" s="148"/>
      <c r="KS823" s="148"/>
      <c r="KT823" s="148"/>
      <c r="KU823" s="148"/>
      <c r="KV823" s="148"/>
      <c r="KW823" s="148"/>
      <c r="KX823" s="148"/>
      <c r="KY823" s="148"/>
      <c r="KZ823" s="148"/>
      <c r="LA823" s="148"/>
      <c r="LB823" s="148"/>
      <c r="LC823" s="148"/>
      <c r="LD823" s="148"/>
      <c r="LE823" s="148"/>
      <c r="LF823" s="148"/>
      <c r="LG823" s="148"/>
      <c r="LH823" s="148"/>
      <c r="LI823" s="148"/>
      <c r="LJ823" s="148"/>
      <c r="LK823" s="148"/>
      <c r="LL823" s="148"/>
      <c r="LM823" s="148"/>
      <c r="LN823" s="148"/>
      <c r="LO823" s="148"/>
      <c r="LP823" s="148"/>
      <c r="LQ823" s="148"/>
      <c r="LR823" s="148"/>
      <c r="LS823" s="148"/>
      <c r="LT823" s="148"/>
      <c r="LU823" s="148"/>
      <c r="LV823" s="148"/>
      <c r="LW823" s="148"/>
      <c r="LX823" s="148"/>
      <c r="LY823" s="148"/>
      <c r="LZ823" s="148"/>
      <c r="MA823" s="148"/>
      <c r="MB823" s="148"/>
      <c r="MC823" s="148"/>
      <c r="MD823" s="148"/>
      <c r="ME823" s="148"/>
      <c r="MF823" s="148"/>
      <c r="MG823" s="148"/>
      <c r="MH823" s="148"/>
      <c r="MI823" s="148"/>
      <c r="MJ823" s="148"/>
      <c r="MK823" s="148"/>
      <c r="ML823" s="148"/>
      <c r="MM823" s="148"/>
      <c r="MN823" s="148"/>
      <c r="MO823" s="148"/>
      <c r="MP823" s="148"/>
      <c r="MQ823" s="148"/>
      <c r="MR823" s="148"/>
      <c r="MS823" s="148"/>
      <c r="MT823" s="148"/>
      <c r="MU823" s="148"/>
      <c r="MV823" s="148"/>
      <c r="MW823" s="148"/>
      <c r="MX823" s="148"/>
      <c r="MY823" s="148"/>
      <c r="MZ823" s="148"/>
      <c r="NA823" s="148"/>
      <c r="NB823" s="148"/>
      <c r="NC823" s="148"/>
      <c r="ND823" s="148"/>
      <c r="NE823" s="148"/>
      <c r="NF823" s="148"/>
      <c r="NG823" s="148"/>
      <c r="NH823" s="148"/>
      <c r="NI823" s="148"/>
      <c r="NJ823" s="148"/>
      <c r="NK823" s="148"/>
      <c r="NL823" s="148"/>
      <c r="NM823" s="148"/>
      <c r="NN823" s="148"/>
      <c r="NO823" s="148"/>
      <c r="NP823" s="148"/>
      <c r="NQ823" s="148"/>
      <c r="NR823" s="148"/>
      <c r="NS823" s="148"/>
      <c r="NT823" s="148"/>
      <c r="NU823" s="148"/>
      <c r="NV823" s="148"/>
      <c r="NW823" s="148"/>
      <c r="NX823" s="148"/>
      <c r="NY823" s="148"/>
      <c r="NZ823" s="148"/>
      <c r="OA823" s="148"/>
      <c r="OB823" s="148"/>
      <c r="OC823" s="148"/>
      <c r="OD823" s="148"/>
      <c r="OE823" s="148"/>
      <c r="OF823" s="148"/>
      <c r="OG823" s="148"/>
      <c r="OH823" s="148"/>
      <c r="OI823" s="148"/>
      <c r="OJ823" s="148"/>
      <c r="OK823" s="148"/>
      <c r="OL823" s="148"/>
      <c r="OM823" s="148"/>
      <c r="ON823" s="148"/>
      <c r="OO823" s="148"/>
      <c r="OP823" s="148"/>
      <c r="OQ823" s="148"/>
      <c r="OR823" s="148"/>
      <c r="OS823" s="148"/>
      <c r="OT823" s="148"/>
      <c r="OU823" s="148"/>
      <c r="OV823" s="148"/>
      <c r="OW823" s="148"/>
      <c r="OX823" s="148"/>
      <c r="OY823" s="148"/>
      <c r="OZ823" s="148"/>
      <c r="PA823" s="148"/>
      <c r="PB823" s="148"/>
      <c r="PC823" s="148"/>
      <c r="PD823" s="148"/>
      <c r="PE823" s="148"/>
      <c r="PF823" s="148"/>
      <c r="PG823" s="148"/>
      <c r="PH823" s="148"/>
      <c r="PI823" s="148"/>
      <c r="PJ823" s="148"/>
      <c r="PK823" s="148"/>
      <c r="PL823" s="148"/>
      <c r="PM823" s="148"/>
      <c r="PN823" s="148"/>
      <c r="PO823" s="148"/>
      <c r="PP823" s="148"/>
      <c r="PQ823" s="148"/>
      <c r="PR823" s="148"/>
      <c r="PS823" s="148"/>
      <c r="PT823" s="148"/>
      <c r="PU823" s="148"/>
      <c r="PV823" s="148"/>
      <c r="PW823" s="148"/>
      <c r="PX823" s="148"/>
      <c r="PY823" s="148"/>
      <c r="PZ823" s="148"/>
      <c r="QA823" s="148"/>
      <c r="QB823" s="148"/>
      <c r="QC823" s="148"/>
      <c r="QD823" s="148"/>
      <c r="QE823" s="148"/>
      <c r="QF823" s="148"/>
      <c r="QG823" s="148"/>
      <c r="QH823" s="148"/>
      <c r="QI823" s="148"/>
      <c r="QJ823" s="148"/>
      <c r="QK823" s="148"/>
      <c r="QL823" s="148"/>
      <c r="QM823" s="148"/>
      <c r="QN823" s="148"/>
      <c r="QO823" s="148"/>
      <c r="QP823" s="148"/>
      <c r="QQ823" s="148"/>
      <c r="QR823" s="148"/>
      <c r="QS823" s="148"/>
      <c r="QT823" s="148"/>
      <c r="QU823" s="148"/>
      <c r="QV823" s="148"/>
      <c r="QW823" s="148"/>
      <c r="QX823" s="148"/>
      <c r="QY823" s="148"/>
      <c r="QZ823" s="148"/>
      <c r="RA823" s="148"/>
      <c r="RB823" s="148"/>
      <c r="RC823" s="148"/>
      <c r="RD823" s="148"/>
      <c r="RE823" s="148"/>
      <c r="RF823" s="148"/>
      <c r="RG823" s="148"/>
      <c r="RH823" s="148"/>
      <c r="RI823" s="148"/>
      <c r="RJ823" s="148"/>
      <c r="RK823" s="148"/>
      <c r="RL823" s="148"/>
      <c r="RM823" s="148"/>
      <c r="RN823" s="148"/>
      <c r="RO823" s="148"/>
      <c r="RP823" s="148"/>
      <c r="RQ823" s="148"/>
      <c r="RR823" s="148"/>
      <c r="RS823" s="148"/>
      <c r="RT823" s="148"/>
      <c r="RU823" s="148"/>
      <c r="RV823" s="148"/>
      <c r="RW823" s="148"/>
      <c r="RX823" s="148"/>
      <c r="RY823" s="148"/>
      <c r="RZ823" s="148"/>
      <c r="SA823" s="148"/>
      <c r="SB823" s="148"/>
      <c r="SC823" s="148"/>
      <c r="SD823" s="148"/>
      <c r="SE823" s="148"/>
      <c r="SF823" s="148"/>
      <c r="SG823" s="148"/>
      <c r="SH823" s="148"/>
      <c r="SI823" s="148"/>
      <c r="SJ823" s="148"/>
      <c r="SK823" s="148"/>
      <c r="SL823" s="148"/>
      <c r="SM823" s="148"/>
      <c r="SN823" s="148"/>
      <c r="SO823" s="148"/>
      <c r="SP823" s="148"/>
      <c r="SQ823" s="148"/>
      <c r="SR823" s="148"/>
      <c r="SS823" s="148"/>
      <c r="ST823" s="148"/>
      <c r="SU823" s="148"/>
      <c r="SV823" s="148"/>
      <c r="SW823" s="148"/>
      <c r="SX823" s="148"/>
      <c r="SY823" s="148"/>
      <c r="SZ823" s="148"/>
      <c r="TA823" s="148"/>
      <c r="TB823" s="148"/>
      <c r="TC823" s="148"/>
      <c r="TD823" s="148"/>
      <c r="TE823" s="148"/>
      <c r="TF823" s="148"/>
      <c r="TG823" s="148"/>
      <c r="TH823" s="148"/>
      <c r="TI823" s="148"/>
      <c r="TJ823" s="148"/>
      <c r="TK823" s="148"/>
      <c r="TL823" s="148"/>
      <c r="TM823" s="148"/>
      <c r="TN823" s="148"/>
      <c r="TO823" s="148"/>
      <c r="TP823" s="148"/>
      <c r="TQ823" s="148"/>
      <c r="TR823" s="148"/>
      <c r="TS823" s="148"/>
      <c r="TT823" s="148"/>
      <c r="TU823" s="148"/>
      <c r="TV823" s="148"/>
      <c r="TW823" s="148"/>
      <c r="TX823" s="148"/>
      <c r="TY823" s="148"/>
      <c r="TZ823" s="148"/>
      <c r="UA823" s="148"/>
      <c r="UB823" s="148"/>
      <c r="UC823" s="148"/>
      <c r="UD823" s="148"/>
      <c r="UE823" s="148"/>
      <c r="UF823" s="148"/>
      <c r="UG823" s="148"/>
      <c r="UH823" s="148"/>
      <c r="UI823" s="148"/>
      <c r="UJ823" s="148"/>
      <c r="UK823" s="148"/>
      <c r="UL823" s="148"/>
      <c r="UM823" s="148"/>
      <c r="UN823" s="148"/>
      <c r="UO823" s="148"/>
      <c r="UP823" s="148"/>
      <c r="UQ823" s="148"/>
      <c r="UR823" s="148"/>
      <c r="US823" s="148"/>
      <c r="UT823" s="148"/>
      <c r="UU823" s="148"/>
      <c r="UV823" s="148"/>
      <c r="UW823" s="148"/>
      <c r="UX823" s="148"/>
      <c r="UY823" s="148"/>
      <c r="UZ823" s="148"/>
      <c r="VA823" s="148"/>
      <c r="VB823" s="148"/>
      <c r="VC823" s="148"/>
      <c r="VD823" s="148"/>
      <c r="VE823" s="148"/>
      <c r="VF823" s="148"/>
      <c r="VG823" s="148"/>
      <c r="VH823" s="148"/>
      <c r="VI823" s="148"/>
      <c r="VJ823" s="148"/>
      <c r="VK823" s="148"/>
      <c r="VL823" s="148"/>
      <c r="VM823" s="148"/>
      <c r="VN823" s="148"/>
      <c r="VO823" s="148"/>
      <c r="VP823" s="148"/>
      <c r="VQ823" s="148"/>
      <c r="VR823" s="148"/>
      <c r="VS823" s="148"/>
      <c r="VT823" s="148"/>
      <c r="VU823" s="148"/>
      <c r="VV823" s="148"/>
      <c r="VW823" s="148"/>
      <c r="VX823" s="148"/>
      <c r="VY823" s="148"/>
      <c r="VZ823" s="148"/>
      <c r="WA823" s="148"/>
      <c r="WB823" s="148"/>
      <c r="WC823" s="148"/>
      <c r="WD823" s="148"/>
      <c r="WE823" s="148"/>
      <c r="WF823" s="148"/>
      <c r="WG823" s="148"/>
      <c r="WH823" s="148"/>
      <c r="WI823" s="148"/>
      <c r="WJ823" s="148"/>
      <c r="WK823" s="148"/>
      <c r="WL823" s="148"/>
      <c r="WM823" s="148"/>
      <c r="WN823" s="148"/>
      <c r="WO823" s="148"/>
      <c r="WP823" s="148"/>
      <c r="WQ823" s="148"/>
      <c r="WR823" s="148"/>
      <c r="WS823" s="148"/>
      <c r="WT823" s="148"/>
      <c r="WU823" s="148"/>
      <c r="WV823" s="148"/>
      <c r="WW823" s="148"/>
      <c r="WX823" s="148"/>
      <c r="WY823" s="148"/>
      <c r="WZ823" s="148"/>
      <c r="XA823" s="148"/>
      <c r="XB823" s="148"/>
      <c r="XC823" s="148"/>
      <c r="XD823" s="148"/>
      <c r="XE823" s="148"/>
      <c r="XF823" s="148"/>
      <c r="XG823" s="148"/>
      <c r="XH823" s="148"/>
      <c r="XI823" s="148"/>
      <c r="XJ823" s="148"/>
      <c r="XK823" s="148"/>
      <c r="XL823" s="148"/>
      <c r="XM823" s="148"/>
      <c r="XN823" s="148"/>
      <c r="XO823" s="148"/>
      <c r="XP823" s="148"/>
      <c r="XQ823" s="148"/>
      <c r="XR823" s="148"/>
      <c r="XS823" s="148"/>
      <c r="XT823" s="148"/>
      <c r="XU823" s="148"/>
      <c r="XV823" s="148"/>
      <c r="XW823" s="148"/>
      <c r="XX823" s="148"/>
      <c r="XY823" s="148"/>
      <c r="XZ823" s="148"/>
      <c r="YA823" s="148"/>
      <c r="YB823" s="148"/>
      <c r="YC823" s="148"/>
      <c r="YD823" s="148"/>
      <c r="YE823" s="148"/>
      <c r="YF823" s="148"/>
      <c r="YG823" s="148"/>
      <c r="YH823" s="148"/>
      <c r="YI823" s="148"/>
      <c r="YJ823" s="148"/>
      <c r="YK823" s="148"/>
      <c r="YL823" s="148"/>
      <c r="YM823" s="148"/>
      <c r="YN823" s="148"/>
      <c r="YO823" s="148"/>
      <c r="YP823" s="148"/>
      <c r="YQ823" s="148"/>
      <c r="YR823" s="148"/>
      <c r="YS823" s="148"/>
      <c r="YT823" s="148"/>
      <c r="YU823" s="148"/>
      <c r="YV823" s="148"/>
      <c r="YW823" s="148"/>
      <c r="YX823" s="148"/>
      <c r="YY823" s="148"/>
      <c r="YZ823" s="148"/>
      <c r="ZA823" s="148"/>
      <c r="ZB823" s="148"/>
      <c r="ZC823" s="148"/>
      <c r="ZD823" s="148"/>
      <c r="ZE823" s="148"/>
      <c r="ZF823" s="148"/>
      <c r="ZG823" s="148"/>
      <c r="ZH823" s="148"/>
      <c r="ZI823" s="148"/>
      <c r="ZJ823" s="148"/>
      <c r="ZK823" s="148"/>
      <c r="ZL823" s="148"/>
      <c r="ZM823" s="148"/>
      <c r="ZN823" s="148"/>
      <c r="ZO823" s="148"/>
      <c r="ZP823" s="148"/>
      <c r="ZQ823" s="148"/>
      <c r="ZR823" s="148"/>
      <c r="ZS823" s="148"/>
      <c r="ZT823" s="148"/>
      <c r="ZU823" s="148"/>
      <c r="ZV823" s="148"/>
      <c r="ZW823" s="148"/>
      <c r="ZX823" s="148"/>
      <c r="ZY823" s="148"/>
      <c r="ZZ823" s="148"/>
      <c r="AAA823" s="148"/>
      <c r="AAB823" s="148"/>
      <c r="AAC823" s="148"/>
      <c r="AAD823" s="148"/>
      <c r="AAE823" s="148"/>
      <c r="AAF823" s="148"/>
      <c r="AAG823" s="148"/>
      <c r="AAH823" s="148"/>
      <c r="AAI823" s="148"/>
      <c r="AAJ823" s="148"/>
      <c r="AAK823" s="148"/>
      <c r="AAL823" s="148"/>
      <c r="AAM823" s="148"/>
      <c r="AAN823" s="148"/>
      <c r="AAO823" s="148"/>
      <c r="AAP823" s="148"/>
      <c r="AAQ823" s="148"/>
      <c r="AAR823" s="148"/>
      <c r="AAS823" s="148"/>
      <c r="AAT823" s="148"/>
      <c r="AAU823" s="148"/>
      <c r="AAV823" s="148"/>
      <c r="AAW823" s="148"/>
      <c r="AAX823" s="148"/>
      <c r="AAY823" s="148"/>
      <c r="AAZ823" s="148"/>
      <c r="ABA823" s="148"/>
      <c r="ABB823" s="148"/>
      <c r="ABC823" s="148"/>
      <c r="ABD823" s="148"/>
      <c r="ABE823" s="148"/>
      <c r="ABF823" s="148"/>
      <c r="ABG823" s="148"/>
      <c r="ABH823" s="148"/>
      <c r="ABI823" s="148"/>
      <c r="ABJ823" s="148"/>
      <c r="ABK823" s="148"/>
      <c r="ABL823" s="148"/>
      <c r="ABM823" s="148"/>
      <c r="ABN823" s="148"/>
      <c r="ABO823" s="148"/>
      <c r="ABP823" s="148"/>
      <c r="ABQ823" s="148"/>
      <c r="ABR823" s="148"/>
      <c r="ABS823" s="148"/>
      <c r="ABT823" s="148"/>
      <c r="ABU823" s="148"/>
      <c r="ABV823" s="148"/>
      <c r="ABW823" s="148"/>
      <c r="ABX823" s="148"/>
      <c r="ABY823" s="148"/>
      <c r="ABZ823" s="148"/>
      <c r="ACA823" s="148"/>
      <c r="ACB823" s="148"/>
      <c r="ACC823" s="148"/>
      <c r="ACD823" s="148"/>
      <c r="ACE823" s="148"/>
      <c r="ACF823" s="148"/>
      <c r="ACG823" s="148"/>
      <c r="ACH823" s="148"/>
      <c r="ACI823" s="148"/>
      <c r="ACJ823" s="148"/>
      <c r="ACK823" s="148"/>
      <c r="ACL823" s="148"/>
      <c r="ACM823" s="148"/>
      <c r="ACN823" s="148"/>
      <c r="ACO823" s="148"/>
      <c r="ACP823" s="148"/>
      <c r="ACQ823" s="148"/>
      <c r="ACR823" s="148"/>
      <c r="ACS823" s="148"/>
      <c r="ACT823" s="148"/>
      <c r="ACU823" s="148"/>
      <c r="ACV823" s="148"/>
      <c r="ACW823" s="148"/>
      <c r="ACX823" s="148"/>
      <c r="ACY823" s="148"/>
      <c r="ACZ823" s="148"/>
      <c r="ADA823" s="148"/>
      <c r="ADB823" s="148"/>
      <c r="ADC823" s="148"/>
      <c r="ADD823" s="148"/>
      <c r="ADE823" s="148"/>
      <c r="ADF823" s="148"/>
      <c r="ADG823" s="148"/>
      <c r="ADH823" s="148"/>
      <c r="ADI823" s="148"/>
      <c r="ADJ823" s="148"/>
      <c r="ADK823" s="148"/>
      <c r="ADL823" s="148"/>
      <c r="ADM823" s="148"/>
      <c r="ADN823" s="148"/>
      <c r="ADO823" s="148"/>
      <c r="ADP823" s="148"/>
      <c r="ADQ823" s="148"/>
      <c r="ADR823" s="148"/>
      <c r="ADS823" s="148"/>
      <c r="ADT823" s="148"/>
      <c r="ADU823" s="148"/>
      <c r="ADV823" s="148"/>
      <c r="ADW823" s="148"/>
      <c r="ADX823" s="148"/>
      <c r="ADY823" s="148"/>
      <c r="ADZ823" s="148"/>
      <c r="AEA823" s="148"/>
      <c r="AEB823" s="148"/>
      <c r="AEC823" s="148"/>
      <c r="AED823" s="148"/>
      <c r="AEE823" s="148"/>
      <c r="AEF823" s="148"/>
      <c r="AEG823" s="148"/>
      <c r="AEH823" s="148"/>
      <c r="AEI823" s="148"/>
      <c r="AEJ823" s="148"/>
      <c r="AEK823" s="148"/>
      <c r="AEL823" s="148"/>
      <c r="AEM823" s="148"/>
      <c r="AEN823" s="148"/>
      <c r="AEO823" s="148"/>
      <c r="AEP823" s="148"/>
      <c r="AEQ823" s="148"/>
      <c r="AER823" s="148"/>
      <c r="AES823" s="148"/>
      <c r="AET823" s="148"/>
      <c r="AEU823" s="148"/>
      <c r="AEV823" s="148"/>
      <c r="AEW823" s="148"/>
      <c r="AEX823" s="148"/>
      <c r="AEY823" s="148"/>
      <c r="AEZ823" s="148"/>
      <c r="AFA823" s="148"/>
      <c r="AFB823" s="148"/>
      <c r="AFC823" s="148"/>
      <c r="AFD823" s="148"/>
      <c r="AFE823" s="148"/>
      <c r="AFF823" s="148"/>
      <c r="AFG823" s="148"/>
      <c r="AFH823" s="148"/>
      <c r="AFI823" s="148"/>
      <c r="AFJ823" s="148"/>
      <c r="AFK823" s="148"/>
      <c r="AFL823" s="148"/>
      <c r="AFM823" s="148"/>
      <c r="AFN823" s="148"/>
      <c r="AFO823" s="148"/>
      <c r="AFP823" s="148"/>
      <c r="AFQ823" s="148"/>
      <c r="AFR823" s="148"/>
      <c r="AFS823" s="148"/>
      <c r="AFT823" s="148"/>
      <c r="AFU823" s="148"/>
      <c r="AFV823" s="148"/>
      <c r="AFW823" s="148"/>
      <c r="AFX823" s="148"/>
      <c r="AFY823" s="148"/>
      <c r="AFZ823" s="148"/>
      <c r="AGA823" s="148"/>
      <c r="AGB823" s="148"/>
      <c r="AGC823" s="148"/>
      <c r="AGD823" s="148"/>
      <c r="AGE823" s="148"/>
      <c r="AGF823" s="148"/>
      <c r="AGG823" s="148"/>
      <c r="AGH823" s="148"/>
      <c r="AGI823" s="148"/>
      <c r="AGJ823" s="148"/>
      <c r="AGK823" s="148"/>
      <c r="AGL823" s="148"/>
      <c r="AGM823" s="148"/>
      <c r="AGN823" s="148"/>
      <c r="AGO823" s="148"/>
      <c r="AGP823" s="148"/>
      <c r="AGQ823" s="148"/>
      <c r="AGR823" s="148"/>
      <c r="AGS823" s="148"/>
      <c r="AGT823" s="148"/>
      <c r="AGU823" s="148"/>
      <c r="AGV823" s="148"/>
      <c r="AGW823" s="148"/>
      <c r="AGX823" s="148"/>
      <c r="AGY823" s="148"/>
      <c r="AGZ823" s="148"/>
      <c r="AHA823" s="148"/>
      <c r="AHB823" s="148"/>
      <c r="AHC823" s="148"/>
      <c r="AHD823" s="148"/>
      <c r="AHE823" s="148"/>
      <c r="AHF823" s="148"/>
      <c r="AHG823" s="148"/>
      <c r="AHH823" s="148"/>
      <c r="AHI823" s="148"/>
      <c r="AHJ823" s="148"/>
      <c r="AHK823" s="148"/>
      <c r="AHL823" s="148"/>
      <c r="AHM823" s="148"/>
      <c r="AHN823" s="148"/>
      <c r="AHO823" s="148"/>
      <c r="AHP823" s="148"/>
      <c r="AHQ823" s="148"/>
      <c r="AHR823" s="148"/>
      <c r="AHS823" s="148"/>
      <c r="AHT823" s="148"/>
      <c r="AHU823" s="148"/>
      <c r="AHV823" s="148"/>
      <c r="AHW823" s="148"/>
      <c r="AHX823" s="148"/>
      <c r="AHY823" s="148"/>
      <c r="AHZ823" s="148"/>
      <c r="AIA823" s="148"/>
      <c r="AIB823" s="148"/>
      <c r="AIC823" s="148"/>
      <c r="AID823" s="148"/>
      <c r="AIE823" s="148"/>
      <c r="AIF823" s="148"/>
      <c r="AIG823" s="148"/>
      <c r="AIH823" s="148"/>
      <c r="AII823" s="148"/>
      <c r="AIJ823" s="148"/>
      <c r="AIK823" s="148"/>
      <c r="AIL823" s="148"/>
      <c r="AIM823" s="148"/>
      <c r="AIN823" s="148"/>
      <c r="AIO823" s="148"/>
      <c r="AIP823" s="148"/>
      <c r="AIQ823" s="148"/>
      <c r="AIR823" s="148"/>
      <c r="AIS823" s="148"/>
      <c r="AIT823" s="148"/>
      <c r="AIU823" s="148"/>
      <c r="AIV823" s="148"/>
      <c r="AIW823" s="148"/>
      <c r="AIX823" s="148"/>
      <c r="AIY823" s="148"/>
      <c r="AIZ823" s="148"/>
      <c r="AJA823" s="148"/>
      <c r="AJB823" s="148"/>
      <c r="AJC823" s="148"/>
      <c r="AJD823" s="148"/>
      <c r="AJE823" s="148"/>
      <c r="AJF823" s="148"/>
      <c r="AJG823" s="148"/>
      <c r="AJH823" s="148"/>
      <c r="AJI823" s="148"/>
      <c r="AJJ823" s="148"/>
      <c r="AJK823" s="148"/>
      <c r="AJL823" s="148"/>
      <c r="AJM823" s="148"/>
      <c r="AJN823" s="148"/>
      <c r="AJO823" s="148"/>
      <c r="AJP823" s="148"/>
      <c r="AJQ823" s="148"/>
      <c r="AJR823" s="148"/>
      <c r="AJS823" s="148"/>
      <c r="AJT823" s="148"/>
      <c r="AJU823" s="148"/>
      <c r="AJV823" s="148"/>
      <c r="AJW823" s="148"/>
      <c r="AJX823" s="148"/>
      <c r="AJY823" s="148"/>
      <c r="AJZ823" s="148"/>
      <c r="AKA823" s="148"/>
      <c r="AKB823" s="148"/>
      <c r="AKC823" s="148"/>
      <c r="AKD823" s="148"/>
      <c r="AKE823" s="148"/>
      <c r="AKF823" s="148"/>
      <c r="AKG823" s="148"/>
      <c r="AKH823" s="148"/>
      <c r="AKI823" s="148"/>
      <c r="AKJ823" s="148"/>
      <c r="AKK823" s="148"/>
      <c r="AKL823" s="148"/>
      <c r="AKM823" s="148"/>
      <c r="AKN823" s="148"/>
      <c r="AKO823" s="148"/>
      <c r="AKP823" s="148"/>
      <c r="AKQ823" s="148"/>
      <c r="AKR823" s="148"/>
      <c r="AKS823" s="148"/>
      <c r="AKT823" s="148"/>
      <c r="AKU823" s="148"/>
      <c r="AKV823" s="148"/>
      <c r="AKW823" s="148"/>
      <c r="AKX823" s="148"/>
      <c r="AKY823" s="148"/>
      <c r="AKZ823" s="148"/>
      <c r="ALA823" s="148"/>
      <c r="ALB823" s="148"/>
      <c r="ALC823" s="148"/>
      <c r="ALD823" s="148"/>
      <c r="ALE823" s="148"/>
      <c r="ALF823" s="148"/>
      <c r="ALG823" s="148"/>
      <c r="ALH823" s="148"/>
      <c r="ALI823" s="148"/>
      <c r="ALJ823" s="148"/>
      <c r="ALK823" s="148"/>
      <c r="ALL823" s="148"/>
      <c r="ALM823" s="148"/>
      <c r="ALN823" s="148"/>
      <c r="ALO823" s="148"/>
      <c r="ALP823" s="148"/>
      <c r="ALQ823" s="148"/>
      <c r="ALR823" s="148"/>
      <c r="ALS823" s="148"/>
      <c r="ALT823" s="148"/>
      <c r="ALU823" s="148"/>
      <c r="ALV823" s="148"/>
      <c r="ALW823" s="148"/>
      <c r="ALX823" s="148"/>
      <c r="ALY823" s="148"/>
      <c r="ALZ823" s="148"/>
      <c r="AMA823" s="148"/>
      <c r="AMB823" s="148"/>
      <c r="AMC823" s="148"/>
      <c r="AMD823" s="148"/>
      <c r="AME823" s="148"/>
      <c r="AMF823" s="148"/>
      <c r="AMG823" s="148"/>
      <c r="AMH823" s="148"/>
      <c r="AMI823" s="148"/>
      <c r="AMJ823" s="148"/>
      <c r="AMK823" s="148"/>
      <c r="AML823" s="148"/>
      <c r="AMM823" s="148"/>
      <c r="AMN823" s="148"/>
      <c r="AMO823" s="148"/>
      <c r="AMP823" s="148"/>
      <c r="AMQ823" s="148"/>
      <c r="AMR823" s="148"/>
      <c r="AMS823" s="148"/>
      <c r="AMT823" s="148"/>
      <c r="AMU823" s="148"/>
      <c r="AMV823" s="148"/>
      <c r="AMW823" s="148"/>
      <c r="AMX823" s="148"/>
      <c r="AMY823" s="148"/>
      <c r="AMZ823" s="148"/>
      <c r="ANA823" s="148"/>
      <c r="ANB823" s="148"/>
      <c r="ANC823" s="148"/>
      <c r="AND823" s="148"/>
      <c r="ANE823" s="148"/>
      <c r="ANF823" s="148"/>
      <c r="ANG823" s="148"/>
      <c r="ANH823" s="148"/>
      <c r="ANI823" s="148"/>
      <c r="ANJ823" s="148"/>
      <c r="ANK823" s="148"/>
      <c r="ANL823" s="148"/>
      <c r="ANM823" s="148"/>
      <c r="ANN823" s="148"/>
      <c r="ANO823" s="148"/>
      <c r="ANP823" s="148"/>
      <c r="ANQ823" s="148"/>
      <c r="ANR823" s="148"/>
      <c r="ANS823" s="148"/>
      <c r="ANT823" s="148"/>
      <c r="ANU823" s="148"/>
      <c r="ANV823" s="148"/>
      <c r="ANW823" s="148"/>
      <c r="ANX823" s="148"/>
      <c r="ANY823" s="148"/>
      <c r="ANZ823" s="148"/>
      <c r="AOA823" s="148"/>
      <c r="AOB823" s="148"/>
      <c r="AOC823" s="148"/>
      <c r="AOD823" s="148"/>
      <c r="AOE823" s="148"/>
      <c r="AOF823" s="148"/>
      <c r="AOG823" s="148"/>
      <c r="AOH823" s="148"/>
      <c r="AOI823" s="148"/>
      <c r="AOJ823" s="148"/>
      <c r="AOK823" s="148"/>
      <c r="AOL823" s="148"/>
      <c r="AOM823" s="148"/>
      <c r="AON823" s="148"/>
      <c r="AOO823" s="148"/>
      <c r="AOP823" s="148"/>
      <c r="AOQ823" s="148"/>
      <c r="AOR823" s="148"/>
      <c r="AOS823" s="148"/>
      <c r="AOT823" s="148"/>
      <c r="AOU823" s="148"/>
      <c r="AOV823" s="148"/>
      <c r="AOW823" s="148"/>
      <c r="AOX823" s="148"/>
      <c r="AOY823" s="148"/>
      <c r="AOZ823" s="148"/>
      <c r="APA823" s="148"/>
      <c r="APB823" s="148"/>
      <c r="APC823" s="148"/>
      <c r="APD823" s="148"/>
      <c r="APE823" s="148"/>
      <c r="APF823" s="148"/>
      <c r="APG823" s="148"/>
      <c r="APH823" s="148"/>
      <c r="API823" s="148"/>
      <c r="APJ823" s="148"/>
      <c r="APK823" s="148"/>
      <c r="APL823" s="148"/>
      <c r="APM823" s="148"/>
      <c r="APN823" s="148"/>
      <c r="APO823" s="148"/>
      <c r="APP823" s="148"/>
      <c r="APQ823" s="148"/>
      <c r="APR823" s="148"/>
      <c r="APS823" s="148"/>
      <c r="APT823" s="148"/>
      <c r="APU823" s="148"/>
      <c r="APV823" s="148"/>
      <c r="APW823" s="148"/>
      <c r="APX823" s="148"/>
      <c r="APY823" s="148"/>
      <c r="APZ823" s="148"/>
      <c r="AQA823" s="148"/>
      <c r="AQB823" s="148"/>
      <c r="AQC823" s="148"/>
      <c r="AQD823" s="148"/>
      <c r="AQE823" s="148"/>
      <c r="AQF823" s="148"/>
      <c r="AQG823" s="148"/>
      <c r="AQH823" s="148"/>
      <c r="AQI823" s="148"/>
      <c r="AQJ823" s="148"/>
      <c r="AQK823" s="148"/>
      <c r="AQL823" s="148"/>
      <c r="AQM823" s="148"/>
      <c r="AQN823" s="148"/>
      <c r="AQO823" s="148"/>
      <c r="AQP823" s="148"/>
      <c r="AQQ823" s="148"/>
      <c r="AQR823" s="148"/>
      <c r="AQS823" s="148"/>
      <c r="AQT823" s="148"/>
      <c r="AQU823" s="148"/>
      <c r="AQV823" s="148"/>
      <c r="AQW823" s="148"/>
      <c r="AQX823" s="148"/>
      <c r="AQY823" s="148"/>
      <c r="AQZ823" s="148"/>
      <c r="ARA823" s="148"/>
      <c r="ARB823" s="148"/>
      <c r="ARC823" s="148"/>
      <c r="ARD823" s="148"/>
      <c r="ARE823" s="148"/>
      <c r="ARF823" s="148"/>
      <c r="ARG823" s="148"/>
      <c r="ARH823" s="148"/>
      <c r="ARI823" s="148"/>
      <c r="ARJ823" s="148"/>
      <c r="ARK823" s="148"/>
      <c r="ARL823" s="148"/>
      <c r="ARM823" s="148"/>
      <c r="ARN823" s="148"/>
      <c r="ARO823" s="148"/>
      <c r="ARP823" s="148"/>
      <c r="ARQ823" s="148"/>
      <c r="ARR823" s="148"/>
      <c r="ARS823" s="148"/>
      <c r="ART823" s="148"/>
      <c r="ARU823" s="148"/>
      <c r="ARV823" s="148"/>
      <c r="ARW823" s="148"/>
      <c r="ARX823" s="148"/>
      <c r="ARY823" s="148"/>
      <c r="ARZ823" s="148"/>
      <c r="ASA823" s="148"/>
      <c r="ASB823" s="148"/>
      <c r="ASC823" s="148"/>
      <c r="ASD823" s="148"/>
      <c r="ASE823" s="148"/>
      <c r="ASF823" s="148"/>
      <c r="ASG823" s="148"/>
      <c r="ASH823" s="148"/>
      <c r="ASI823" s="148"/>
      <c r="ASJ823" s="148"/>
      <c r="ASK823" s="148"/>
      <c r="ASL823" s="148"/>
      <c r="ASM823" s="148"/>
      <c r="ASN823" s="148"/>
      <c r="ASO823" s="148"/>
      <c r="ASP823" s="148"/>
      <c r="ASQ823" s="148"/>
      <c r="ASR823" s="148"/>
      <c r="ASS823" s="148"/>
      <c r="AST823" s="148"/>
      <c r="ASU823" s="148"/>
      <c r="ASV823" s="148"/>
      <c r="ASW823" s="148"/>
      <c r="ASX823" s="148"/>
      <c r="ASY823" s="148"/>
      <c r="ASZ823" s="148"/>
      <c r="ATA823" s="148"/>
      <c r="ATB823" s="148"/>
      <c r="ATC823" s="148"/>
      <c r="ATD823" s="148"/>
      <c r="ATE823" s="148"/>
      <c r="ATF823" s="148"/>
      <c r="ATG823" s="148"/>
      <c r="ATH823" s="148"/>
      <c r="ATI823" s="148"/>
      <c r="ATJ823" s="148"/>
      <c r="ATK823" s="148"/>
      <c r="ATL823" s="148"/>
      <c r="ATM823" s="148"/>
      <c r="ATN823" s="148"/>
      <c r="ATO823" s="148"/>
      <c r="ATP823" s="148"/>
      <c r="ATQ823" s="148"/>
      <c r="ATR823" s="148"/>
      <c r="ATS823" s="148"/>
      <c r="ATT823" s="148"/>
      <c r="ATU823" s="148"/>
      <c r="ATV823" s="148"/>
      <c r="ATW823" s="148"/>
      <c r="ATX823" s="148"/>
      <c r="ATY823" s="148"/>
      <c r="ATZ823" s="148"/>
      <c r="AUA823" s="148"/>
      <c r="AUB823" s="148"/>
      <c r="AUC823" s="148"/>
      <c r="AUD823" s="148"/>
      <c r="AUE823" s="148"/>
      <c r="AUF823" s="148"/>
      <c r="AUG823" s="148"/>
      <c r="AUH823" s="148"/>
      <c r="AUI823" s="148"/>
      <c r="AUJ823" s="148"/>
      <c r="AUK823" s="148"/>
      <c r="AUL823" s="148"/>
      <c r="AUM823" s="148"/>
      <c r="AUN823" s="148"/>
      <c r="AUO823" s="148"/>
      <c r="AUP823" s="148"/>
      <c r="AUQ823" s="148"/>
      <c r="AUR823" s="148"/>
      <c r="AUS823" s="148"/>
      <c r="AUT823" s="148"/>
      <c r="AUU823" s="148"/>
      <c r="AUV823" s="148"/>
      <c r="AUW823" s="148"/>
      <c r="AUX823" s="148"/>
      <c r="AUY823" s="148"/>
      <c r="AUZ823" s="148"/>
      <c r="AVA823" s="148"/>
      <c r="AVB823" s="148"/>
      <c r="AVC823" s="148"/>
      <c r="AVD823" s="148"/>
      <c r="AVE823" s="148"/>
      <c r="AVF823" s="148"/>
      <c r="AVG823" s="148"/>
      <c r="AVH823" s="148"/>
      <c r="AVI823" s="148"/>
      <c r="AVJ823" s="148"/>
      <c r="AVK823" s="148"/>
      <c r="AVL823" s="148"/>
      <c r="AVM823" s="148"/>
      <c r="AVN823" s="148"/>
      <c r="AVO823" s="148"/>
      <c r="AVP823" s="148"/>
      <c r="AVQ823" s="148"/>
      <c r="AVR823" s="148"/>
      <c r="AVS823" s="148"/>
      <c r="AVT823" s="148"/>
      <c r="AVU823" s="148"/>
      <c r="AVV823" s="148"/>
      <c r="AVW823" s="148"/>
      <c r="AVX823" s="148"/>
      <c r="AVY823" s="148"/>
      <c r="AVZ823" s="148"/>
      <c r="AWA823" s="148"/>
      <c r="AWB823" s="148"/>
      <c r="AWC823" s="148"/>
      <c r="AWD823" s="148"/>
      <c r="AWE823" s="148"/>
      <c r="AWF823" s="148"/>
      <c r="AWG823" s="148"/>
      <c r="AWH823" s="148"/>
      <c r="AWI823" s="148"/>
      <c r="AWJ823" s="148"/>
      <c r="AWK823" s="148"/>
      <c r="AWL823" s="148"/>
      <c r="AWM823" s="148"/>
      <c r="AWN823" s="148"/>
      <c r="AWO823" s="148"/>
      <c r="AWP823" s="148"/>
      <c r="AWQ823" s="148"/>
      <c r="AWR823" s="148"/>
      <c r="AWS823" s="148"/>
      <c r="AWT823" s="148"/>
      <c r="AWU823" s="148"/>
      <c r="AWV823" s="148"/>
      <c r="AWW823" s="148"/>
      <c r="AWX823" s="148"/>
      <c r="AWY823" s="148"/>
      <c r="AWZ823" s="148"/>
      <c r="AXA823" s="148"/>
      <c r="AXB823" s="148"/>
      <c r="AXC823" s="148"/>
      <c r="AXD823" s="148"/>
      <c r="AXE823" s="148"/>
      <c r="AXF823" s="148"/>
      <c r="AXG823" s="148"/>
      <c r="AXH823" s="148"/>
      <c r="AXI823" s="148"/>
      <c r="AXJ823" s="148"/>
      <c r="AXK823" s="148"/>
      <c r="AXL823" s="148"/>
      <c r="AXM823" s="148"/>
      <c r="AXN823" s="148"/>
      <c r="AXO823" s="148"/>
      <c r="AXP823" s="148"/>
      <c r="AXQ823" s="148"/>
      <c r="AXR823" s="148"/>
      <c r="AXS823" s="148"/>
      <c r="AXT823" s="148"/>
      <c r="AXU823" s="148"/>
      <c r="AXV823" s="148"/>
      <c r="AXW823" s="148"/>
      <c r="AXX823" s="148"/>
      <c r="AXY823" s="148"/>
      <c r="AXZ823" s="148"/>
      <c r="AYA823" s="148"/>
      <c r="AYB823" s="148"/>
      <c r="AYC823" s="148"/>
      <c r="AYD823" s="148"/>
      <c r="AYE823" s="148"/>
      <c r="AYF823" s="148"/>
      <c r="AYG823" s="148"/>
      <c r="AYH823" s="148"/>
      <c r="AYI823" s="148"/>
      <c r="AYJ823" s="148"/>
      <c r="AYK823" s="148"/>
      <c r="AYL823" s="148"/>
      <c r="AYM823" s="148"/>
      <c r="AYN823" s="148"/>
      <c r="AYO823" s="148"/>
      <c r="AYP823" s="148"/>
      <c r="AYQ823" s="148"/>
      <c r="AYR823" s="148"/>
      <c r="AYS823" s="148"/>
      <c r="AYT823" s="148"/>
      <c r="AYU823" s="148"/>
      <c r="AYV823" s="148"/>
      <c r="AYW823" s="148"/>
      <c r="AYX823" s="148"/>
      <c r="AYY823" s="148"/>
      <c r="AYZ823" s="148"/>
      <c r="AZA823" s="148"/>
      <c r="AZB823" s="148"/>
      <c r="AZC823" s="148"/>
      <c r="AZD823" s="148"/>
      <c r="AZE823" s="148"/>
      <c r="AZF823" s="148"/>
      <c r="AZG823" s="148"/>
      <c r="AZH823" s="148"/>
      <c r="AZI823" s="148"/>
      <c r="AZJ823" s="148"/>
      <c r="AZK823" s="148"/>
      <c r="AZL823" s="148"/>
      <c r="AZM823" s="148"/>
      <c r="AZN823" s="148"/>
      <c r="AZO823" s="148"/>
      <c r="AZP823" s="148"/>
      <c r="AZQ823" s="148"/>
      <c r="AZR823" s="148"/>
      <c r="AZS823" s="148"/>
      <c r="AZT823" s="148"/>
      <c r="AZU823" s="148"/>
      <c r="AZV823" s="148"/>
      <c r="AZW823" s="148"/>
      <c r="AZX823" s="148"/>
      <c r="AZY823" s="148"/>
      <c r="AZZ823" s="148"/>
      <c r="BAA823" s="148"/>
      <c r="BAB823" s="148"/>
      <c r="BAC823" s="148"/>
      <c r="BAD823" s="148"/>
      <c r="BAE823" s="148"/>
      <c r="BAF823" s="148"/>
      <c r="BAG823" s="148"/>
      <c r="BAH823" s="148"/>
      <c r="BAI823" s="148"/>
      <c r="BAJ823" s="148"/>
      <c r="BAK823" s="148"/>
      <c r="BAL823" s="148"/>
      <c r="BAM823" s="148"/>
      <c r="BAN823" s="148"/>
      <c r="BAO823" s="148"/>
      <c r="BAP823" s="148"/>
      <c r="BAQ823" s="148"/>
      <c r="BAR823" s="148"/>
      <c r="BAS823" s="148"/>
      <c r="BAT823" s="148"/>
      <c r="BAU823" s="148"/>
      <c r="BAV823" s="148"/>
      <c r="BAW823" s="148"/>
      <c r="BAX823" s="148"/>
      <c r="BAY823" s="148"/>
      <c r="BAZ823" s="148"/>
      <c r="BBA823" s="148"/>
      <c r="BBB823" s="148"/>
      <c r="BBC823" s="148"/>
      <c r="BBD823" s="148"/>
      <c r="BBE823" s="148"/>
      <c r="BBF823" s="148"/>
      <c r="BBG823" s="148"/>
      <c r="BBH823" s="148"/>
      <c r="BBI823" s="148"/>
      <c r="BBJ823" s="148"/>
      <c r="BBK823" s="148"/>
      <c r="BBL823" s="148"/>
      <c r="BBM823" s="148"/>
      <c r="BBN823" s="148"/>
      <c r="BBO823" s="148"/>
      <c r="BBP823" s="148"/>
      <c r="BBQ823" s="148"/>
      <c r="BBR823" s="148"/>
      <c r="BBS823" s="148"/>
      <c r="BBT823" s="148"/>
      <c r="BBU823" s="148"/>
      <c r="BBV823" s="148"/>
      <c r="BBW823" s="148"/>
      <c r="BBX823" s="148"/>
      <c r="BBY823" s="148"/>
      <c r="BBZ823" s="148"/>
      <c r="BCA823" s="148"/>
      <c r="BCB823" s="148"/>
      <c r="BCC823" s="148"/>
      <c r="BCD823" s="148"/>
      <c r="BCE823" s="148"/>
      <c r="BCF823" s="148"/>
      <c r="BCG823" s="148"/>
      <c r="BCH823" s="148"/>
      <c r="BCI823" s="148"/>
      <c r="BCJ823" s="148"/>
      <c r="BCK823" s="148"/>
      <c r="BCL823" s="148"/>
      <c r="BCM823" s="148"/>
      <c r="BCN823" s="148"/>
      <c r="BCO823" s="148"/>
      <c r="BCP823" s="148"/>
      <c r="BCQ823" s="148"/>
      <c r="BCR823" s="148"/>
      <c r="BCS823" s="148"/>
      <c r="BCT823" s="148"/>
      <c r="BCU823" s="148"/>
      <c r="BCV823" s="148"/>
      <c r="BCW823" s="148"/>
      <c r="BCX823" s="148"/>
      <c r="BCY823" s="148"/>
      <c r="BCZ823" s="148"/>
      <c r="BDA823" s="148"/>
      <c r="BDB823" s="148"/>
      <c r="BDC823" s="148"/>
      <c r="BDD823" s="148"/>
      <c r="BDE823" s="148"/>
      <c r="BDF823" s="148"/>
      <c r="BDG823" s="148"/>
      <c r="BDH823" s="148"/>
      <c r="BDI823" s="148"/>
      <c r="BDJ823" s="148"/>
      <c r="BDK823" s="148"/>
      <c r="BDL823" s="148"/>
      <c r="BDM823" s="148"/>
      <c r="BDN823" s="148"/>
      <c r="BDO823" s="148"/>
      <c r="BDP823" s="148"/>
      <c r="BDQ823" s="148"/>
      <c r="BDR823" s="148"/>
      <c r="BDS823" s="148"/>
      <c r="BDT823" s="148"/>
      <c r="BDU823" s="148"/>
      <c r="BDV823" s="148"/>
      <c r="BDW823" s="148"/>
      <c r="BDX823" s="148"/>
      <c r="BDY823" s="148"/>
      <c r="BDZ823" s="148"/>
      <c r="BEA823" s="148"/>
      <c r="BEB823" s="148"/>
      <c r="BEC823" s="148"/>
      <c r="BED823" s="148"/>
      <c r="BEE823" s="148"/>
      <c r="BEF823" s="148"/>
      <c r="BEG823" s="148"/>
      <c r="BEH823" s="148"/>
      <c r="BEI823" s="148"/>
      <c r="BEJ823" s="148"/>
      <c r="BEK823" s="148"/>
      <c r="BEL823" s="148"/>
      <c r="BEM823" s="148"/>
      <c r="BEN823" s="148"/>
      <c r="BEO823" s="148"/>
      <c r="BEP823" s="148"/>
      <c r="BEQ823" s="148"/>
      <c r="BER823" s="148"/>
      <c r="BES823" s="148"/>
      <c r="BET823" s="148"/>
      <c r="BEU823" s="148"/>
      <c r="BEV823" s="148"/>
      <c r="BEW823" s="148"/>
      <c r="BEX823" s="148"/>
      <c r="BEY823" s="148"/>
      <c r="BEZ823" s="148"/>
      <c r="BFA823" s="148"/>
      <c r="BFB823" s="148"/>
      <c r="BFC823" s="148"/>
      <c r="BFD823" s="148"/>
      <c r="BFE823" s="148"/>
      <c r="BFF823" s="148"/>
      <c r="BFG823" s="148"/>
      <c r="BFH823" s="148"/>
      <c r="BFI823" s="148"/>
      <c r="BFJ823" s="148"/>
      <c r="BFK823" s="148"/>
      <c r="BFL823" s="148"/>
      <c r="BFM823" s="148"/>
      <c r="BFN823" s="148"/>
      <c r="BFO823" s="148"/>
      <c r="BFP823" s="148"/>
      <c r="BFQ823" s="148"/>
      <c r="BFR823" s="148"/>
      <c r="BFS823" s="148"/>
      <c r="BFT823" s="148"/>
      <c r="BFU823" s="148"/>
      <c r="BFV823" s="148"/>
      <c r="BFW823" s="148"/>
      <c r="BFX823" s="148"/>
      <c r="BFY823" s="148"/>
      <c r="BFZ823" s="148"/>
      <c r="BGA823" s="148"/>
      <c r="BGB823" s="148"/>
      <c r="BGC823" s="148"/>
      <c r="BGD823" s="148"/>
      <c r="BGE823" s="148"/>
      <c r="BGF823" s="148"/>
      <c r="BGG823" s="148"/>
      <c r="BGH823" s="148"/>
      <c r="BGI823" s="148"/>
      <c r="BGJ823" s="148"/>
      <c r="BGK823" s="148"/>
      <c r="BGL823" s="148"/>
      <c r="BGM823" s="148"/>
      <c r="BGN823" s="148"/>
      <c r="BGO823" s="148"/>
      <c r="BGP823" s="148"/>
      <c r="BGQ823" s="148"/>
      <c r="BGR823" s="148"/>
      <c r="BGS823" s="148"/>
      <c r="BGT823" s="148"/>
      <c r="BGU823" s="148"/>
      <c r="BGV823" s="148"/>
      <c r="BGW823" s="148"/>
      <c r="BGX823" s="148"/>
      <c r="BGY823" s="148"/>
      <c r="BGZ823" s="148"/>
      <c r="BHA823" s="148"/>
      <c r="BHB823" s="148"/>
      <c r="BHC823" s="148"/>
      <c r="BHD823" s="148"/>
      <c r="BHE823" s="148"/>
      <c r="BHF823" s="148"/>
      <c r="BHG823" s="148"/>
      <c r="BHH823" s="148"/>
      <c r="BHI823" s="148"/>
      <c r="BHJ823" s="148"/>
      <c r="BHK823" s="148"/>
      <c r="BHL823" s="148"/>
      <c r="BHM823" s="148"/>
      <c r="BHN823" s="148"/>
      <c r="BHO823" s="148"/>
      <c r="BHP823" s="148"/>
      <c r="BHQ823" s="148"/>
      <c r="BHR823" s="148"/>
      <c r="BHS823" s="148"/>
      <c r="BHT823" s="148"/>
      <c r="BHU823" s="148"/>
      <c r="BHV823" s="148"/>
      <c r="BHW823" s="148"/>
      <c r="BHX823" s="148"/>
      <c r="BHY823" s="148"/>
      <c r="BHZ823" s="148"/>
      <c r="BIA823" s="148"/>
      <c r="BIB823" s="148"/>
      <c r="BIC823" s="148"/>
      <c r="BID823" s="148"/>
      <c r="BIE823" s="148"/>
      <c r="BIF823" s="148"/>
      <c r="BIG823" s="148"/>
      <c r="BIH823" s="148"/>
      <c r="BII823" s="148"/>
      <c r="BIJ823" s="148"/>
      <c r="BIK823" s="148"/>
      <c r="BIL823" s="148"/>
      <c r="BIM823" s="148"/>
      <c r="BIN823" s="148"/>
      <c r="BIO823" s="148"/>
      <c r="BIP823" s="148"/>
      <c r="BIQ823" s="148"/>
      <c r="BIR823" s="148"/>
      <c r="BIS823" s="148"/>
      <c r="BIT823" s="148"/>
      <c r="BIU823" s="148"/>
      <c r="BIV823" s="148"/>
      <c r="BIW823" s="148"/>
      <c r="BIX823" s="148"/>
      <c r="BIY823" s="148"/>
      <c r="BIZ823" s="148"/>
      <c r="BJA823" s="148"/>
      <c r="BJB823" s="148"/>
      <c r="BJC823" s="148"/>
      <c r="BJD823" s="148"/>
      <c r="BJE823" s="148"/>
      <c r="BJF823" s="148"/>
      <c r="BJG823" s="148"/>
      <c r="BJH823" s="148"/>
      <c r="BJI823" s="148"/>
      <c r="BJJ823" s="148"/>
      <c r="BJK823" s="148"/>
      <c r="BJL823" s="148"/>
      <c r="BJM823" s="148"/>
      <c r="BJN823" s="148"/>
      <c r="BJO823" s="148"/>
      <c r="BJP823" s="148"/>
      <c r="BJQ823" s="148"/>
      <c r="BJR823" s="148"/>
      <c r="BJS823" s="148"/>
      <c r="BJT823" s="148"/>
      <c r="BJU823" s="148"/>
      <c r="BJV823" s="148"/>
      <c r="BJW823" s="148"/>
      <c r="BJX823" s="148"/>
      <c r="BJY823" s="148"/>
      <c r="BJZ823" s="148"/>
      <c r="BKA823" s="148"/>
      <c r="BKB823" s="148"/>
      <c r="BKC823" s="148"/>
      <c r="BKD823" s="148"/>
      <c r="BKE823" s="148"/>
      <c r="BKF823" s="148"/>
      <c r="BKG823" s="148"/>
      <c r="BKH823" s="148"/>
      <c r="BKI823" s="148"/>
      <c r="BKJ823" s="148"/>
      <c r="BKK823" s="148"/>
      <c r="BKL823" s="148"/>
      <c r="BKM823" s="148"/>
      <c r="BKN823" s="148"/>
      <c r="BKO823" s="148"/>
      <c r="BKP823" s="148"/>
      <c r="BKQ823" s="148"/>
      <c r="BKR823" s="148"/>
      <c r="BKS823" s="148"/>
      <c r="BKT823" s="148"/>
      <c r="BKU823" s="148"/>
      <c r="BKV823" s="148"/>
      <c r="BKW823" s="148"/>
      <c r="BKX823" s="148"/>
      <c r="BKY823" s="148"/>
      <c r="BKZ823" s="148"/>
      <c r="BLA823" s="148"/>
      <c r="BLB823" s="148"/>
      <c r="BLC823" s="148"/>
      <c r="BLD823" s="148"/>
      <c r="BLE823" s="148"/>
      <c r="BLF823" s="148"/>
      <c r="BLG823" s="148"/>
      <c r="BLH823" s="148"/>
      <c r="BLI823" s="148"/>
      <c r="BLJ823" s="148"/>
      <c r="BLK823" s="148"/>
      <c r="BLL823" s="148"/>
      <c r="BLM823" s="148"/>
      <c r="BLN823" s="148"/>
      <c r="BLO823" s="148"/>
      <c r="BLP823" s="148"/>
      <c r="BLQ823" s="148"/>
      <c r="BLR823" s="148"/>
      <c r="BLS823" s="148"/>
      <c r="BLT823" s="148"/>
      <c r="BLU823" s="148"/>
      <c r="BLV823" s="148"/>
      <c r="BLW823" s="148"/>
      <c r="BLX823" s="148"/>
      <c r="BLY823" s="148"/>
      <c r="BLZ823" s="148"/>
      <c r="BMA823" s="148"/>
      <c r="BMB823" s="148"/>
      <c r="BMC823" s="148"/>
      <c r="BMD823" s="148"/>
      <c r="BME823" s="148"/>
      <c r="BMF823" s="148"/>
      <c r="BMG823" s="148"/>
      <c r="BMH823" s="148"/>
      <c r="BMI823" s="148"/>
      <c r="BMJ823" s="148"/>
      <c r="BMK823" s="148"/>
      <c r="BML823" s="148"/>
      <c r="BMM823" s="148"/>
      <c r="BMN823" s="148"/>
      <c r="BMO823" s="148"/>
      <c r="BMP823" s="148"/>
      <c r="BMQ823" s="148"/>
      <c r="BMR823" s="148"/>
      <c r="BMS823" s="148"/>
      <c r="BMT823" s="148"/>
      <c r="BMU823" s="148"/>
      <c r="BMV823" s="148"/>
      <c r="BMW823" s="148"/>
      <c r="BMX823" s="148"/>
      <c r="BMY823" s="148"/>
      <c r="BMZ823" s="148"/>
      <c r="BNA823" s="148"/>
      <c r="BNB823" s="148"/>
      <c r="BNC823" s="148"/>
      <c r="BND823" s="148"/>
      <c r="BNE823" s="148"/>
      <c r="BNF823" s="148"/>
      <c r="BNG823" s="148"/>
      <c r="BNH823" s="148"/>
      <c r="BNI823" s="148"/>
      <c r="BNJ823" s="148"/>
      <c r="BNK823" s="148"/>
      <c r="BNL823" s="148"/>
      <c r="BNM823" s="148"/>
      <c r="BNN823" s="148"/>
      <c r="BNO823" s="148"/>
      <c r="BNP823" s="148"/>
      <c r="BNQ823" s="148"/>
      <c r="BNR823" s="148"/>
      <c r="BNS823" s="148"/>
      <c r="BNT823" s="148"/>
      <c r="BNU823" s="148"/>
      <c r="BNV823" s="148"/>
      <c r="BNW823" s="148"/>
      <c r="BNX823" s="148"/>
      <c r="BNY823" s="148"/>
      <c r="BNZ823" s="148"/>
      <c r="BOA823" s="148"/>
      <c r="BOB823" s="148"/>
      <c r="BOC823" s="148"/>
      <c r="BOD823" s="148"/>
      <c r="BOE823" s="148"/>
      <c r="BOF823" s="148"/>
      <c r="BOG823" s="148"/>
      <c r="BOH823" s="148"/>
      <c r="BOI823" s="148"/>
      <c r="BOJ823" s="148"/>
      <c r="BOK823" s="148"/>
      <c r="BOL823" s="148"/>
      <c r="BOM823" s="148"/>
      <c r="BON823" s="148"/>
      <c r="BOO823" s="148"/>
      <c r="BOP823" s="148"/>
      <c r="BOQ823" s="148"/>
      <c r="BOR823" s="148"/>
      <c r="BOS823" s="148"/>
      <c r="BOT823" s="148"/>
      <c r="BOU823" s="148"/>
      <c r="BOV823" s="148"/>
      <c r="BOW823" s="148"/>
      <c r="BOX823" s="148"/>
      <c r="BOY823" s="148"/>
      <c r="BOZ823" s="148"/>
      <c r="BPA823" s="148"/>
      <c r="BPB823" s="148"/>
      <c r="BPC823" s="148"/>
      <c r="BPD823" s="148"/>
      <c r="BPE823" s="148"/>
      <c r="BPF823" s="148"/>
      <c r="BPG823" s="148"/>
      <c r="BPH823" s="148"/>
      <c r="BPI823" s="148"/>
      <c r="BPJ823" s="148"/>
      <c r="BPK823" s="148"/>
      <c r="BPL823" s="148"/>
      <c r="BPM823" s="148"/>
      <c r="BPN823" s="148"/>
      <c r="BPO823" s="148"/>
      <c r="BPP823" s="148"/>
      <c r="BPQ823" s="148"/>
      <c r="BPR823" s="148"/>
      <c r="BPS823" s="148"/>
      <c r="BPT823" s="148"/>
      <c r="BPU823" s="148"/>
      <c r="BPV823" s="148"/>
      <c r="BPW823" s="148"/>
      <c r="BPX823" s="148"/>
      <c r="BPY823" s="148"/>
      <c r="BPZ823" s="148"/>
      <c r="BQA823" s="148"/>
      <c r="BQB823" s="148"/>
      <c r="BQC823" s="148"/>
      <c r="BQD823" s="148"/>
      <c r="BQE823" s="148"/>
      <c r="BQF823" s="148"/>
      <c r="BQG823" s="148"/>
      <c r="BQH823" s="148"/>
      <c r="BQI823" s="148"/>
      <c r="BQJ823" s="148"/>
      <c r="BQK823" s="148"/>
      <c r="BQL823" s="148"/>
      <c r="BQM823" s="148"/>
      <c r="BQN823" s="148"/>
      <c r="BQO823" s="148"/>
      <c r="BQP823" s="148"/>
      <c r="BQQ823" s="148"/>
      <c r="BQR823" s="148"/>
      <c r="BQS823" s="148"/>
      <c r="BQT823" s="148"/>
      <c r="BQU823" s="148"/>
      <c r="BQV823" s="148"/>
      <c r="BQW823" s="148"/>
      <c r="BQX823" s="148"/>
      <c r="BQY823" s="148"/>
      <c r="BQZ823" s="148"/>
      <c r="BRA823" s="148"/>
      <c r="BRB823" s="148"/>
      <c r="BRC823" s="148"/>
      <c r="BRD823" s="148"/>
      <c r="BRE823" s="148"/>
      <c r="BRF823" s="148"/>
      <c r="BRG823" s="148"/>
      <c r="BRH823" s="148"/>
      <c r="BRI823" s="148"/>
      <c r="BRJ823" s="148"/>
      <c r="BRK823" s="148"/>
      <c r="BRL823" s="148"/>
      <c r="BRM823" s="148"/>
      <c r="BRN823" s="148"/>
      <c r="BRO823" s="148"/>
      <c r="BRP823" s="148"/>
      <c r="BRQ823" s="148"/>
      <c r="BRR823" s="148"/>
      <c r="BRS823" s="148"/>
      <c r="BRT823" s="148"/>
      <c r="BRU823" s="148"/>
      <c r="BRV823" s="148"/>
      <c r="BRW823" s="148"/>
      <c r="BRX823" s="148"/>
      <c r="BRY823" s="148"/>
      <c r="BRZ823" s="148"/>
      <c r="BSA823" s="148"/>
      <c r="BSB823" s="148"/>
      <c r="BSC823" s="148"/>
      <c r="BSD823" s="148"/>
      <c r="BSE823" s="148"/>
      <c r="BSF823" s="148"/>
      <c r="BSG823" s="148"/>
      <c r="BSH823" s="148"/>
      <c r="BSI823" s="148"/>
      <c r="BSJ823" s="148"/>
      <c r="BSK823" s="148"/>
      <c r="BSL823" s="148"/>
      <c r="BSM823" s="148"/>
      <c r="BSN823" s="148"/>
      <c r="BSO823" s="148"/>
      <c r="BSP823" s="148"/>
      <c r="BSQ823" s="148"/>
      <c r="BSR823" s="148"/>
      <c r="BSS823" s="148"/>
      <c r="BST823" s="148"/>
      <c r="BSU823" s="148"/>
      <c r="BSV823" s="148"/>
      <c r="BSW823" s="148"/>
      <c r="BSX823" s="148"/>
      <c r="BSY823" s="148"/>
      <c r="BSZ823" s="148"/>
      <c r="BTA823" s="148"/>
      <c r="BTB823" s="148"/>
      <c r="BTC823" s="148"/>
      <c r="BTD823" s="148"/>
      <c r="BTE823" s="148"/>
      <c r="BTF823" s="148"/>
      <c r="BTG823" s="148"/>
      <c r="BTH823" s="148"/>
      <c r="BTI823" s="148"/>
      <c r="BTJ823" s="148"/>
      <c r="BTK823" s="148"/>
      <c r="BTL823" s="148"/>
      <c r="BTM823" s="148"/>
      <c r="BTN823" s="148"/>
      <c r="BTO823" s="148"/>
      <c r="BTP823" s="148"/>
      <c r="BTQ823" s="148"/>
      <c r="BTR823" s="148"/>
      <c r="BTS823" s="148"/>
      <c r="BTT823" s="148"/>
      <c r="BTU823" s="148"/>
      <c r="BTV823" s="148"/>
      <c r="BTW823" s="148"/>
      <c r="BTX823" s="148"/>
      <c r="BTY823" s="148"/>
      <c r="BTZ823" s="148"/>
      <c r="BUA823" s="148"/>
      <c r="BUB823" s="148"/>
      <c r="BUC823" s="148"/>
      <c r="BUD823" s="148"/>
      <c r="BUE823" s="148"/>
      <c r="BUF823" s="148"/>
      <c r="BUG823" s="148"/>
      <c r="BUH823" s="148"/>
      <c r="BUI823" s="148"/>
      <c r="BUJ823" s="148"/>
      <c r="BUK823" s="148"/>
      <c r="BUL823" s="148"/>
      <c r="BUM823" s="148"/>
      <c r="BUN823" s="148"/>
      <c r="BUO823" s="148"/>
      <c r="BUP823" s="148"/>
      <c r="BUQ823" s="148"/>
      <c r="BUR823" s="148"/>
      <c r="BUS823" s="148"/>
      <c r="BUT823" s="148"/>
      <c r="BUU823" s="148"/>
      <c r="BUV823" s="148"/>
      <c r="BUW823" s="148"/>
      <c r="BUX823" s="148"/>
      <c r="BUY823" s="148"/>
      <c r="BUZ823" s="148"/>
      <c r="BVA823" s="148"/>
      <c r="BVB823" s="148"/>
      <c r="BVC823" s="148"/>
      <c r="BVD823" s="148"/>
      <c r="BVE823" s="148"/>
      <c r="BVF823" s="148"/>
      <c r="BVG823" s="148"/>
      <c r="BVH823" s="148"/>
      <c r="BVI823" s="148"/>
      <c r="BVJ823" s="148"/>
      <c r="BVK823" s="148"/>
      <c r="BVL823" s="148"/>
      <c r="BVM823" s="148"/>
      <c r="BVN823" s="148"/>
      <c r="BVO823" s="148"/>
      <c r="BVP823" s="148"/>
      <c r="BVQ823" s="148"/>
      <c r="BVR823" s="148"/>
      <c r="BVS823" s="148"/>
      <c r="BVT823" s="148"/>
      <c r="BVU823" s="148"/>
      <c r="BVV823" s="148"/>
      <c r="BVW823" s="148"/>
      <c r="BVX823" s="148"/>
      <c r="BVY823" s="148"/>
      <c r="BVZ823" s="148"/>
      <c r="BWA823" s="148"/>
      <c r="BWB823" s="148"/>
      <c r="BWC823" s="148"/>
      <c r="BWD823" s="148"/>
      <c r="BWE823" s="148"/>
      <c r="BWF823" s="148"/>
      <c r="BWG823" s="148"/>
      <c r="BWH823" s="148"/>
      <c r="BWI823" s="148"/>
      <c r="BWJ823" s="148"/>
      <c r="BWK823" s="148"/>
      <c r="BWL823" s="148"/>
      <c r="BWM823" s="148"/>
      <c r="BWN823" s="148"/>
      <c r="BWO823" s="148"/>
      <c r="BWP823" s="148"/>
      <c r="BWQ823" s="148"/>
      <c r="BWR823" s="148"/>
      <c r="BWS823" s="148"/>
      <c r="BWT823" s="148"/>
      <c r="BWU823" s="148"/>
      <c r="BWV823" s="148"/>
      <c r="BWW823" s="148"/>
      <c r="BWX823" s="148"/>
      <c r="BWY823" s="148"/>
      <c r="BWZ823" s="148"/>
      <c r="BXA823" s="148"/>
      <c r="BXB823" s="148"/>
      <c r="BXC823" s="148"/>
      <c r="BXD823" s="148"/>
      <c r="BXE823" s="148"/>
      <c r="BXF823" s="148"/>
      <c r="BXG823" s="148"/>
      <c r="BXH823" s="148"/>
      <c r="BXI823" s="148"/>
      <c r="BXJ823" s="148"/>
      <c r="BXK823" s="148"/>
      <c r="BXL823" s="148"/>
      <c r="BXM823" s="148"/>
      <c r="BXN823" s="148"/>
      <c r="BXO823" s="148"/>
      <c r="BXP823" s="148"/>
      <c r="BXQ823" s="148"/>
      <c r="BXR823" s="148"/>
      <c r="BXS823" s="148"/>
      <c r="BXT823" s="148"/>
      <c r="BXU823" s="148"/>
      <c r="BXV823" s="148"/>
      <c r="BXW823" s="148"/>
      <c r="BXX823" s="148"/>
      <c r="BXY823" s="148"/>
      <c r="BXZ823" s="148"/>
      <c r="BYA823" s="148"/>
      <c r="BYB823" s="148"/>
      <c r="BYC823" s="148"/>
      <c r="BYD823" s="148"/>
      <c r="BYE823" s="148"/>
      <c r="BYF823" s="148"/>
      <c r="BYG823" s="148"/>
      <c r="BYH823" s="148"/>
      <c r="BYI823" s="148"/>
      <c r="BYJ823" s="148"/>
      <c r="BYK823" s="148"/>
      <c r="BYL823" s="148"/>
      <c r="BYM823" s="148"/>
      <c r="BYN823" s="148"/>
      <c r="BYO823" s="148"/>
      <c r="BYP823" s="148"/>
      <c r="BYQ823" s="148"/>
      <c r="BYR823" s="148"/>
      <c r="BYS823" s="148"/>
      <c r="BYT823" s="148"/>
      <c r="BYU823" s="148"/>
      <c r="BYV823" s="148"/>
      <c r="BYW823" s="148"/>
      <c r="BYX823" s="148"/>
      <c r="BYY823" s="148"/>
      <c r="BYZ823" s="148"/>
      <c r="BZA823" s="148"/>
      <c r="BZB823" s="148"/>
      <c r="BZC823" s="148"/>
      <c r="BZD823" s="148"/>
      <c r="BZE823" s="148"/>
      <c r="BZF823" s="148"/>
      <c r="BZG823" s="148"/>
      <c r="BZH823" s="148"/>
      <c r="BZI823" s="148"/>
      <c r="BZJ823" s="148"/>
      <c r="BZK823" s="148"/>
      <c r="BZL823" s="148"/>
      <c r="BZM823" s="148"/>
      <c r="BZN823" s="148"/>
      <c r="BZO823" s="148"/>
      <c r="BZP823" s="148"/>
      <c r="BZQ823" s="148"/>
      <c r="BZR823" s="148"/>
      <c r="BZS823" s="148"/>
      <c r="BZT823" s="148"/>
      <c r="BZU823" s="148"/>
      <c r="BZV823" s="148"/>
      <c r="BZW823" s="148"/>
      <c r="BZX823" s="148"/>
      <c r="BZY823" s="148"/>
      <c r="BZZ823" s="148"/>
      <c r="CAA823" s="148"/>
      <c r="CAB823" s="148"/>
      <c r="CAC823" s="148"/>
      <c r="CAD823" s="148"/>
      <c r="CAE823" s="148"/>
      <c r="CAF823" s="148"/>
      <c r="CAG823" s="148"/>
      <c r="CAH823" s="148"/>
      <c r="CAI823" s="148"/>
      <c r="CAJ823" s="148"/>
      <c r="CAK823" s="148"/>
      <c r="CAL823" s="148"/>
      <c r="CAM823" s="148"/>
      <c r="CAN823" s="148"/>
      <c r="CAO823" s="148"/>
      <c r="CAP823" s="148"/>
      <c r="CAQ823" s="148"/>
      <c r="CAR823" s="148"/>
      <c r="CAS823" s="148"/>
      <c r="CAT823" s="148"/>
      <c r="CAU823" s="148"/>
      <c r="CAV823" s="148"/>
      <c r="CAW823" s="148"/>
      <c r="CAX823" s="148"/>
      <c r="CAY823" s="148"/>
      <c r="CAZ823" s="148"/>
      <c r="CBA823" s="148"/>
      <c r="CBB823" s="148"/>
      <c r="CBC823" s="148"/>
      <c r="CBD823" s="148"/>
      <c r="CBE823" s="148"/>
      <c r="CBF823" s="148"/>
      <c r="CBG823" s="148"/>
      <c r="CBH823" s="148"/>
      <c r="CBI823" s="148"/>
      <c r="CBJ823" s="148"/>
      <c r="CBK823" s="148"/>
      <c r="CBL823" s="148"/>
      <c r="CBM823" s="148"/>
      <c r="CBN823" s="148"/>
      <c r="CBO823" s="148"/>
      <c r="CBP823" s="148"/>
      <c r="CBQ823" s="148"/>
      <c r="CBR823" s="148"/>
      <c r="CBS823" s="148"/>
      <c r="CBT823" s="148"/>
      <c r="CBU823" s="148"/>
      <c r="CBV823" s="148"/>
      <c r="CBW823" s="148"/>
      <c r="CBX823" s="148"/>
      <c r="CBY823" s="148"/>
      <c r="CBZ823" s="148"/>
      <c r="CCA823" s="148"/>
      <c r="CCB823" s="148"/>
      <c r="CCC823" s="148"/>
      <c r="CCD823" s="148"/>
      <c r="CCE823" s="148"/>
      <c r="CCF823" s="148"/>
      <c r="CCG823" s="148"/>
      <c r="CCH823" s="148"/>
      <c r="CCI823" s="148"/>
      <c r="CCJ823" s="148"/>
      <c r="CCK823" s="148"/>
      <c r="CCL823" s="148"/>
      <c r="CCM823" s="148"/>
      <c r="CCN823" s="148"/>
      <c r="CCO823" s="148"/>
      <c r="CCP823" s="148"/>
      <c r="CCQ823" s="148"/>
      <c r="CCR823" s="148"/>
      <c r="CCS823" s="148"/>
      <c r="CCT823" s="148"/>
      <c r="CCU823" s="148"/>
      <c r="CCV823" s="148"/>
      <c r="CCW823" s="148"/>
      <c r="CCX823" s="148"/>
      <c r="CCY823" s="148"/>
      <c r="CCZ823" s="148"/>
      <c r="CDA823" s="148"/>
      <c r="CDB823" s="148"/>
      <c r="CDC823" s="148"/>
      <c r="CDD823" s="148"/>
      <c r="CDE823" s="148"/>
      <c r="CDF823" s="148"/>
      <c r="CDG823" s="148"/>
      <c r="CDH823" s="148"/>
      <c r="CDI823" s="148"/>
      <c r="CDJ823" s="148"/>
      <c r="CDK823" s="148"/>
      <c r="CDL823" s="148"/>
      <c r="CDM823" s="148"/>
      <c r="CDN823" s="148"/>
      <c r="CDO823" s="148"/>
      <c r="CDP823" s="148"/>
      <c r="CDQ823" s="148"/>
      <c r="CDR823" s="148"/>
      <c r="CDS823" s="148"/>
      <c r="CDT823" s="148"/>
      <c r="CDU823" s="148"/>
      <c r="CDV823" s="148"/>
      <c r="CDW823" s="148"/>
      <c r="CDX823" s="148"/>
      <c r="CDY823" s="148"/>
      <c r="CDZ823" s="148"/>
      <c r="CEA823" s="148"/>
      <c r="CEB823" s="148"/>
      <c r="CEC823" s="148"/>
      <c r="CED823" s="148"/>
      <c r="CEE823" s="148"/>
      <c r="CEF823" s="148"/>
      <c r="CEG823" s="148"/>
      <c r="CEH823" s="148"/>
      <c r="CEI823" s="148"/>
      <c r="CEJ823" s="148"/>
      <c r="CEK823" s="148"/>
      <c r="CEL823" s="148"/>
      <c r="CEM823" s="148"/>
      <c r="CEN823" s="148"/>
      <c r="CEO823" s="148"/>
      <c r="CEP823" s="148"/>
      <c r="CEQ823" s="148"/>
      <c r="CER823" s="148"/>
      <c r="CES823" s="148"/>
      <c r="CET823" s="148"/>
      <c r="CEU823" s="148"/>
      <c r="CEV823" s="148"/>
      <c r="CEW823" s="148"/>
      <c r="CEX823" s="148"/>
      <c r="CEY823" s="148"/>
      <c r="CEZ823" s="148"/>
      <c r="CFA823" s="148"/>
      <c r="CFB823" s="148"/>
      <c r="CFC823" s="148"/>
      <c r="CFD823" s="148"/>
      <c r="CFE823" s="148"/>
      <c r="CFF823" s="148"/>
      <c r="CFG823" s="148"/>
      <c r="CFH823" s="148"/>
      <c r="CFI823" s="148"/>
      <c r="CFJ823" s="148"/>
      <c r="CFK823" s="148"/>
      <c r="CFL823" s="148"/>
      <c r="CFM823" s="148"/>
      <c r="CFN823" s="148"/>
      <c r="CFO823" s="148"/>
      <c r="CFP823" s="148"/>
      <c r="CFQ823" s="148"/>
      <c r="CFR823" s="148"/>
      <c r="CFS823" s="148"/>
      <c r="CFT823" s="148"/>
      <c r="CFU823" s="148"/>
      <c r="CFV823" s="148"/>
      <c r="CFW823" s="148"/>
      <c r="CFX823" s="148"/>
      <c r="CFY823" s="148"/>
      <c r="CFZ823" s="148"/>
      <c r="CGA823" s="148"/>
      <c r="CGB823" s="148"/>
      <c r="CGC823" s="148"/>
      <c r="CGD823" s="148"/>
      <c r="CGE823" s="148"/>
      <c r="CGF823" s="148"/>
      <c r="CGG823" s="148"/>
      <c r="CGH823" s="148"/>
      <c r="CGI823" s="148"/>
      <c r="CGJ823" s="148"/>
      <c r="CGK823" s="148"/>
      <c r="CGL823" s="148"/>
      <c r="CGM823" s="148"/>
      <c r="CGN823" s="148"/>
      <c r="CGO823" s="148"/>
      <c r="CGP823" s="148"/>
      <c r="CGQ823" s="148"/>
      <c r="CGR823" s="148"/>
      <c r="CGS823" s="148"/>
      <c r="CGT823" s="148"/>
      <c r="CGU823" s="148"/>
      <c r="CGV823" s="148"/>
      <c r="CGW823" s="148"/>
      <c r="CGX823" s="148"/>
      <c r="CGY823" s="148"/>
      <c r="CGZ823" s="148"/>
      <c r="CHA823" s="148"/>
      <c r="CHB823" s="148"/>
      <c r="CHC823" s="148"/>
      <c r="CHD823" s="148"/>
      <c r="CHE823" s="148"/>
      <c r="CHF823" s="148"/>
      <c r="CHG823" s="148"/>
      <c r="CHH823" s="148"/>
      <c r="CHI823" s="148"/>
      <c r="CHJ823" s="148"/>
      <c r="CHK823" s="148"/>
      <c r="CHL823" s="148"/>
      <c r="CHM823" s="148"/>
      <c r="CHN823" s="148"/>
      <c r="CHO823" s="148"/>
      <c r="CHP823" s="148"/>
      <c r="CHQ823" s="148"/>
      <c r="CHR823" s="148"/>
      <c r="CHS823" s="148"/>
      <c r="CHT823" s="148"/>
      <c r="CHU823" s="148"/>
      <c r="CHV823" s="148"/>
      <c r="CHW823" s="148"/>
      <c r="CHX823" s="148"/>
      <c r="CHY823" s="148"/>
      <c r="CHZ823" s="148"/>
      <c r="CIA823" s="148"/>
      <c r="CIB823" s="148"/>
      <c r="CIC823" s="148"/>
      <c r="CID823" s="148"/>
      <c r="CIE823" s="148"/>
      <c r="CIF823" s="148"/>
      <c r="CIG823" s="148"/>
      <c r="CIH823" s="148"/>
      <c r="CII823" s="148"/>
      <c r="CIJ823" s="148"/>
      <c r="CIK823" s="148"/>
      <c r="CIL823" s="148"/>
      <c r="CIM823" s="148"/>
      <c r="CIN823" s="148"/>
      <c r="CIO823" s="148"/>
      <c r="CIP823" s="148"/>
      <c r="CIQ823" s="148"/>
      <c r="CIR823" s="148"/>
      <c r="CIS823" s="148"/>
      <c r="CIT823" s="148"/>
      <c r="CIU823" s="148"/>
      <c r="CIV823" s="148"/>
      <c r="CIW823" s="148"/>
      <c r="CIX823" s="148"/>
      <c r="CIY823" s="148"/>
      <c r="CIZ823" s="148"/>
      <c r="CJA823" s="148"/>
      <c r="CJB823" s="148"/>
      <c r="CJC823" s="148"/>
      <c r="CJD823" s="148"/>
      <c r="CJE823" s="148"/>
      <c r="CJF823" s="148"/>
      <c r="CJG823" s="148"/>
      <c r="CJH823" s="148"/>
      <c r="CJI823" s="148"/>
      <c r="CJJ823" s="148"/>
      <c r="CJK823" s="148"/>
      <c r="CJL823" s="148"/>
      <c r="CJM823" s="148"/>
      <c r="CJN823" s="148"/>
      <c r="CJO823" s="148"/>
      <c r="CJP823" s="148"/>
      <c r="CJQ823" s="148"/>
      <c r="CJR823" s="148"/>
      <c r="CJS823" s="148"/>
      <c r="CJT823" s="148"/>
      <c r="CJU823" s="148"/>
      <c r="CJV823" s="148"/>
      <c r="CJW823" s="148"/>
      <c r="CJX823" s="148"/>
      <c r="CJY823" s="148"/>
      <c r="CJZ823" s="148"/>
      <c r="CKA823" s="148"/>
      <c r="CKB823" s="148"/>
      <c r="CKC823" s="148"/>
      <c r="CKD823" s="148"/>
      <c r="CKE823" s="148"/>
      <c r="CKF823" s="148"/>
      <c r="CKG823" s="148"/>
      <c r="CKH823" s="148"/>
      <c r="CKI823" s="148"/>
      <c r="CKJ823" s="148"/>
      <c r="CKK823" s="148"/>
      <c r="CKL823" s="148"/>
      <c r="CKM823" s="148"/>
      <c r="CKN823" s="148"/>
      <c r="CKO823" s="148"/>
      <c r="CKP823" s="148"/>
      <c r="CKQ823" s="148"/>
      <c r="CKR823" s="148"/>
      <c r="CKS823" s="148"/>
      <c r="CKT823" s="148"/>
      <c r="CKU823" s="148"/>
      <c r="CKV823" s="148"/>
      <c r="CKW823" s="148"/>
      <c r="CKX823" s="148"/>
      <c r="CKY823" s="148"/>
      <c r="CKZ823" s="148"/>
      <c r="CLA823" s="148"/>
      <c r="CLB823" s="148"/>
      <c r="CLC823" s="148"/>
      <c r="CLD823" s="148"/>
      <c r="CLE823" s="148"/>
      <c r="CLF823" s="148"/>
      <c r="CLG823" s="148"/>
      <c r="CLH823" s="148"/>
      <c r="CLI823" s="148"/>
      <c r="CLJ823" s="148"/>
      <c r="CLK823" s="148"/>
      <c r="CLL823" s="148"/>
      <c r="CLM823" s="148"/>
      <c r="CLN823" s="148"/>
      <c r="CLO823" s="148"/>
      <c r="CLP823" s="148"/>
      <c r="CLQ823" s="148"/>
      <c r="CLR823" s="148"/>
      <c r="CLS823" s="148"/>
      <c r="CLT823" s="148"/>
      <c r="CLU823" s="148"/>
      <c r="CLV823" s="148"/>
      <c r="CLW823" s="148"/>
      <c r="CLX823" s="148"/>
      <c r="CLY823" s="148"/>
      <c r="CLZ823" s="148"/>
      <c r="CMA823" s="148"/>
      <c r="CMB823" s="148"/>
      <c r="CMC823" s="148"/>
      <c r="CMD823" s="148"/>
      <c r="CME823" s="148"/>
      <c r="CMF823" s="148"/>
      <c r="CMG823" s="148"/>
      <c r="CMH823" s="148"/>
      <c r="CMI823" s="148"/>
      <c r="CMJ823" s="148"/>
      <c r="CMK823" s="148"/>
      <c r="CML823" s="148"/>
      <c r="CMM823" s="148"/>
      <c r="CMN823" s="148"/>
      <c r="CMO823" s="148"/>
      <c r="CMP823" s="148"/>
      <c r="CMQ823" s="148"/>
      <c r="CMR823" s="148"/>
      <c r="CMS823" s="148"/>
      <c r="CMT823" s="148"/>
      <c r="CMU823" s="148"/>
      <c r="CMV823" s="148"/>
      <c r="CMW823" s="148"/>
      <c r="CMX823" s="148"/>
      <c r="CMY823" s="148"/>
      <c r="CMZ823" s="148"/>
      <c r="CNA823" s="148"/>
      <c r="CNB823" s="148"/>
      <c r="CNC823" s="148"/>
      <c r="CND823" s="148"/>
      <c r="CNE823" s="148"/>
      <c r="CNF823" s="148"/>
      <c r="CNG823" s="148"/>
      <c r="CNH823" s="148"/>
      <c r="CNI823" s="148"/>
      <c r="CNJ823" s="148"/>
      <c r="CNK823" s="148"/>
      <c r="CNL823" s="148"/>
      <c r="CNM823" s="148"/>
      <c r="CNN823" s="148"/>
      <c r="CNO823" s="148"/>
      <c r="CNP823" s="148"/>
      <c r="CNQ823" s="148"/>
      <c r="CNR823" s="148"/>
      <c r="CNS823" s="148"/>
      <c r="CNT823" s="148"/>
      <c r="CNU823" s="148"/>
      <c r="CNV823" s="148"/>
      <c r="CNW823" s="148"/>
      <c r="CNX823" s="148"/>
      <c r="CNY823" s="148"/>
      <c r="CNZ823" s="148"/>
      <c r="COA823" s="148"/>
      <c r="COB823" s="148"/>
      <c r="COC823" s="148"/>
      <c r="COD823" s="148"/>
      <c r="COE823" s="148"/>
      <c r="COF823" s="148"/>
      <c r="COG823" s="148"/>
      <c r="COH823" s="148"/>
      <c r="COI823" s="148"/>
      <c r="COJ823" s="148"/>
      <c r="COK823" s="148"/>
      <c r="COL823" s="148"/>
      <c r="COM823" s="148"/>
      <c r="CON823" s="148"/>
      <c r="COO823" s="148"/>
      <c r="COP823" s="148"/>
      <c r="COQ823" s="148"/>
      <c r="COR823" s="148"/>
      <c r="COS823" s="148"/>
      <c r="COT823" s="148"/>
      <c r="COU823" s="148"/>
      <c r="COV823" s="148"/>
      <c r="COW823" s="148"/>
      <c r="COX823" s="148"/>
      <c r="COY823" s="148"/>
      <c r="COZ823" s="148"/>
      <c r="CPA823" s="148"/>
      <c r="CPB823" s="148"/>
      <c r="CPC823" s="148"/>
      <c r="CPD823" s="148"/>
      <c r="CPE823" s="148"/>
      <c r="CPF823" s="148"/>
      <c r="CPG823" s="148"/>
      <c r="CPH823" s="148"/>
      <c r="CPI823" s="148"/>
      <c r="CPJ823" s="148"/>
      <c r="CPK823" s="148"/>
      <c r="CPL823" s="148"/>
      <c r="CPM823" s="148"/>
      <c r="CPN823" s="148"/>
      <c r="CPO823" s="148"/>
      <c r="CPP823" s="148"/>
      <c r="CPQ823" s="148"/>
      <c r="CPR823" s="148"/>
      <c r="CPS823" s="148"/>
      <c r="CPT823" s="148"/>
      <c r="CPU823" s="148"/>
      <c r="CPV823" s="148"/>
      <c r="CPW823" s="148"/>
      <c r="CPX823" s="148"/>
      <c r="CPY823" s="148"/>
      <c r="CPZ823" s="148"/>
      <c r="CQA823" s="148"/>
      <c r="CQB823" s="148"/>
      <c r="CQC823" s="148"/>
      <c r="CQD823" s="148"/>
      <c r="CQE823" s="148"/>
      <c r="CQF823" s="148"/>
      <c r="CQG823" s="148"/>
      <c r="CQH823" s="148"/>
      <c r="CQI823" s="148"/>
      <c r="CQJ823" s="148"/>
      <c r="CQK823" s="148"/>
      <c r="CQL823" s="148"/>
      <c r="CQM823" s="148"/>
      <c r="CQN823" s="148"/>
      <c r="CQO823" s="148"/>
      <c r="CQP823" s="148"/>
      <c r="CQQ823" s="148"/>
      <c r="CQR823" s="148"/>
      <c r="CQS823" s="148"/>
      <c r="CQT823" s="148"/>
      <c r="CQU823" s="148"/>
      <c r="CQV823" s="148"/>
      <c r="CQW823" s="148"/>
      <c r="CQX823" s="148"/>
      <c r="CQY823" s="148"/>
      <c r="CQZ823" s="148"/>
      <c r="CRA823" s="148"/>
      <c r="CRB823" s="148"/>
      <c r="CRC823" s="148"/>
      <c r="CRD823" s="148"/>
      <c r="CRE823" s="148"/>
      <c r="CRF823" s="148"/>
      <c r="CRG823" s="148"/>
      <c r="CRH823" s="148"/>
      <c r="CRI823" s="148"/>
      <c r="CRJ823" s="148"/>
      <c r="CRK823" s="148"/>
      <c r="CRL823" s="148"/>
      <c r="CRM823" s="148"/>
      <c r="CRN823" s="148"/>
      <c r="CRO823" s="148"/>
      <c r="CRP823" s="148"/>
      <c r="CRQ823" s="148"/>
      <c r="CRR823" s="148"/>
      <c r="CRS823" s="148"/>
      <c r="CRT823" s="148"/>
      <c r="CRU823" s="148"/>
      <c r="CRV823" s="148"/>
      <c r="CRW823" s="148"/>
      <c r="CRX823" s="148"/>
      <c r="CRY823" s="148"/>
      <c r="CRZ823" s="148"/>
      <c r="CSA823" s="148"/>
      <c r="CSB823" s="148"/>
      <c r="CSC823" s="148"/>
      <c r="CSD823" s="148"/>
      <c r="CSE823" s="148"/>
      <c r="CSF823" s="148"/>
      <c r="CSG823" s="148"/>
      <c r="CSH823" s="148"/>
      <c r="CSI823" s="148"/>
      <c r="CSJ823" s="148"/>
      <c r="CSK823" s="148"/>
      <c r="CSL823" s="148"/>
      <c r="CSM823" s="148"/>
      <c r="CSN823" s="148"/>
      <c r="CSO823" s="148"/>
      <c r="CSP823" s="148"/>
      <c r="CSQ823" s="148"/>
      <c r="CSR823" s="148"/>
      <c r="CSS823" s="148"/>
      <c r="CST823" s="148"/>
      <c r="CSU823" s="148"/>
      <c r="CSV823" s="148"/>
      <c r="CSW823" s="148"/>
      <c r="CSX823" s="148"/>
      <c r="CSY823" s="148"/>
      <c r="CSZ823" s="148"/>
      <c r="CTA823" s="148"/>
      <c r="CTB823" s="148"/>
      <c r="CTC823" s="148"/>
      <c r="CTD823" s="148"/>
      <c r="CTE823" s="148"/>
      <c r="CTF823" s="148"/>
      <c r="CTG823" s="148"/>
      <c r="CTH823" s="148"/>
      <c r="CTI823" s="148"/>
      <c r="CTJ823" s="148"/>
      <c r="CTK823" s="148"/>
      <c r="CTL823" s="148"/>
      <c r="CTM823" s="148"/>
      <c r="CTN823" s="148"/>
      <c r="CTO823" s="148"/>
      <c r="CTP823" s="148"/>
      <c r="CTQ823" s="148"/>
      <c r="CTR823" s="148"/>
      <c r="CTS823" s="148"/>
      <c r="CTT823" s="148"/>
      <c r="CTU823" s="148"/>
      <c r="CTV823" s="148"/>
      <c r="CTW823" s="148"/>
      <c r="CTX823" s="148"/>
      <c r="CTY823" s="148"/>
      <c r="CTZ823" s="148"/>
      <c r="CUA823" s="148"/>
      <c r="CUB823" s="148"/>
      <c r="CUC823" s="148"/>
      <c r="CUD823" s="148"/>
      <c r="CUE823" s="148"/>
      <c r="CUF823" s="148"/>
      <c r="CUG823" s="148"/>
      <c r="CUH823" s="148"/>
      <c r="CUI823" s="148"/>
      <c r="CUJ823" s="148"/>
      <c r="CUK823" s="148"/>
      <c r="CUL823" s="148"/>
      <c r="CUM823" s="148"/>
      <c r="CUN823" s="148"/>
      <c r="CUO823" s="148"/>
      <c r="CUP823" s="148"/>
      <c r="CUQ823" s="148"/>
      <c r="CUR823" s="148"/>
      <c r="CUS823" s="148"/>
      <c r="CUT823" s="148"/>
      <c r="CUU823" s="148"/>
      <c r="CUV823" s="148"/>
      <c r="CUW823" s="148"/>
      <c r="CUX823" s="148"/>
      <c r="CUY823" s="148"/>
      <c r="CUZ823" s="148"/>
      <c r="CVA823" s="148"/>
      <c r="CVB823" s="148"/>
      <c r="CVC823" s="148"/>
      <c r="CVD823" s="148"/>
      <c r="CVE823" s="148"/>
      <c r="CVF823" s="148"/>
      <c r="CVG823" s="148"/>
      <c r="CVH823" s="148"/>
      <c r="CVI823" s="148"/>
      <c r="CVJ823" s="148"/>
      <c r="CVK823" s="148"/>
      <c r="CVL823" s="148"/>
      <c r="CVM823" s="148"/>
      <c r="CVN823" s="148"/>
      <c r="CVO823" s="148"/>
      <c r="CVP823" s="148"/>
      <c r="CVQ823" s="148"/>
      <c r="CVR823" s="148"/>
      <c r="CVS823" s="148"/>
      <c r="CVT823" s="148"/>
      <c r="CVU823" s="148"/>
      <c r="CVV823" s="148"/>
      <c r="CVW823" s="148"/>
      <c r="CVX823" s="148"/>
      <c r="CVY823" s="148"/>
      <c r="CVZ823" s="148"/>
      <c r="CWA823" s="148"/>
      <c r="CWB823" s="148"/>
      <c r="CWC823" s="148"/>
      <c r="CWD823" s="148"/>
      <c r="CWE823" s="148"/>
      <c r="CWF823" s="148"/>
      <c r="CWG823" s="148"/>
      <c r="CWH823" s="148"/>
      <c r="CWI823" s="148"/>
      <c r="CWJ823" s="148"/>
      <c r="CWK823" s="148"/>
      <c r="CWL823" s="148"/>
      <c r="CWM823" s="148"/>
      <c r="CWN823" s="148"/>
      <c r="CWO823" s="148"/>
      <c r="CWP823" s="148"/>
      <c r="CWQ823" s="148"/>
      <c r="CWR823" s="148"/>
      <c r="CWS823" s="148"/>
      <c r="CWT823" s="148"/>
      <c r="CWU823" s="148"/>
      <c r="CWV823" s="148"/>
      <c r="CWW823" s="148"/>
      <c r="CWX823" s="148"/>
      <c r="CWY823" s="148"/>
      <c r="CWZ823" s="148"/>
      <c r="CXA823" s="148"/>
      <c r="CXB823" s="148"/>
      <c r="CXC823" s="148"/>
      <c r="CXD823" s="148"/>
      <c r="CXE823" s="148"/>
      <c r="CXF823" s="148"/>
      <c r="CXG823" s="148"/>
      <c r="CXH823" s="148"/>
      <c r="CXI823" s="148"/>
      <c r="CXJ823" s="148"/>
      <c r="CXK823" s="148"/>
      <c r="CXL823" s="148"/>
      <c r="CXM823" s="148"/>
      <c r="CXN823" s="148"/>
      <c r="CXO823" s="148"/>
      <c r="CXP823" s="148"/>
      <c r="CXQ823" s="148"/>
      <c r="CXR823" s="148"/>
      <c r="CXS823" s="148"/>
      <c r="CXT823" s="148"/>
      <c r="CXU823" s="148"/>
      <c r="CXV823" s="148"/>
      <c r="CXW823" s="148"/>
      <c r="CXX823" s="148"/>
      <c r="CXY823" s="148"/>
      <c r="CXZ823" s="148"/>
      <c r="CYA823" s="148"/>
      <c r="CYB823" s="148"/>
      <c r="CYC823" s="148"/>
      <c r="CYD823" s="148"/>
      <c r="CYE823" s="148"/>
      <c r="CYF823" s="148"/>
      <c r="CYG823" s="148"/>
      <c r="CYH823" s="148"/>
      <c r="CYI823" s="148"/>
      <c r="CYJ823" s="148"/>
      <c r="CYK823" s="148"/>
      <c r="CYL823" s="148"/>
      <c r="CYM823" s="148"/>
      <c r="CYN823" s="148"/>
      <c r="CYO823" s="148"/>
      <c r="CYP823" s="148"/>
      <c r="CYQ823" s="148"/>
      <c r="CYR823" s="148"/>
      <c r="CYS823" s="148"/>
      <c r="CYT823" s="148"/>
      <c r="CYU823" s="148"/>
      <c r="CYV823" s="148"/>
      <c r="CYW823" s="148"/>
      <c r="CYX823" s="148"/>
      <c r="CYY823" s="148"/>
      <c r="CYZ823" s="148"/>
      <c r="CZA823" s="148"/>
      <c r="CZB823" s="148"/>
      <c r="CZC823" s="148"/>
      <c r="CZD823" s="148"/>
      <c r="CZE823" s="148"/>
      <c r="CZF823" s="148"/>
      <c r="CZG823" s="148"/>
      <c r="CZH823" s="148"/>
      <c r="CZI823" s="148"/>
      <c r="CZJ823" s="148"/>
      <c r="CZK823" s="148"/>
      <c r="CZL823" s="148"/>
      <c r="CZM823" s="148"/>
      <c r="CZN823" s="148"/>
      <c r="CZO823" s="148"/>
      <c r="CZP823" s="148"/>
      <c r="CZQ823" s="148"/>
      <c r="CZR823" s="148"/>
      <c r="CZS823" s="148"/>
      <c r="CZT823" s="148"/>
      <c r="CZU823" s="148"/>
      <c r="CZV823" s="148"/>
      <c r="CZW823" s="148"/>
      <c r="CZX823" s="148"/>
      <c r="CZY823" s="148"/>
      <c r="CZZ823" s="148"/>
      <c r="DAA823" s="148"/>
      <c r="DAB823" s="148"/>
      <c r="DAC823" s="148"/>
      <c r="DAD823" s="148"/>
      <c r="DAE823" s="148"/>
      <c r="DAF823" s="148"/>
      <c r="DAG823" s="148"/>
      <c r="DAH823" s="148"/>
      <c r="DAI823" s="148"/>
      <c r="DAJ823" s="148"/>
      <c r="DAK823" s="148"/>
      <c r="DAL823" s="148"/>
      <c r="DAM823" s="148"/>
      <c r="DAN823" s="148"/>
      <c r="DAO823" s="148"/>
      <c r="DAP823" s="148"/>
      <c r="DAQ823" s="148"/>
      <c r="DAR823" s="148"/>
      <c r="DAS823" s="148"/>
      <c r="DAT823" s="148"/>
      <c r="DAU823" s="148"/>
      <c r="DAV823" s="148"/>
      <c r="DAW823" s="148"/>
      <c r="DAX823" s="148"/>
      <c r="DAY823" s="148"/>
      <c r="DAZ823" s="148"/>
      <c r="DBA823" s="148"/>
      <c r="DBB823" s="148"/>
      <c r="DBC823" s="148"/>
      <c r="DBD823" s="148"/>
      <c r="DBE823" s="148"/>
      <c r="DBF823" s="148"/>
      <c r="DBG823" s="148"/>
      <c r="DBH823" s="148"/>
      <c r="DBI823" s="148"/>
      <c r="DBJ823" s="148"/>
      <c r="DBK823" s="148"/>
      <c r="DBL823" s="148"/>
      <c r="DBM823" s="148"/>
      <c r="DBN823" s="148"/>
      <c r="DBO823" s="148"/>
      <c r="DBP823" s="148"/>
      <c r="DBQ823" s="148"/>
      <c r="DBR823" s="148"/>
      <c r="DBS823" s="148"/>
      <c r="DBT823" s="148"/>
      <c r="DBU823" s="148"/>
      <c r="DBV823" s="148"/>
      <c r="DBW823" s="148"/>
      <c r="DBX823" s="148"/>
      <c r="DBY823" s="148"/>
      <c r="DBZ823" s="148"/>
      <c r="DCA823" s="148"/>
      <c r="DCB823" s="148"/>
      <c r="DCC823" s="148"/>
      <c r="DCD823" s="148"/>
      <c r="DCE823" s="148"/>
      <c r="DCF823" s="148"/>
      <c r="DCG823" s="148"/>
      <c r="DCH823" s="148"/>
      <c r="DCI823" s="148"/>
      <c r="DCJ823" s="148"/>
      <c r="DCK823" s="148"/>
      <c r="DCL823" s="148"/>
      <c r="DCM823" s="148"/>
      <c r="DCN823" s="148"/>
      <c r="DCO823" s="148"/>
      <c r="DCP823" s="148"/>
      <c r="DCQ823" s="148"/>
      <c r="DCR823" s="148"/>
      <c r="DCS823" s="148"/>
      <c r="DCT823" s="148"/>
      <c r="DCU823" s="148"/>
      <c r="DCV823" s="148"/>
      <c r="DCW823" s="148"/>
      <c r="DCX823" s="148"/>
      <c r="DCY823" s="148"/>
      <c r="DCZ823" s="148"/>
      <c r="DDA823" s="148"/>
      <c r="DDB823" s="148"/>
      <c r="DDC823" s="148"/>
      <c r="DDD823" s="148"/>
      <c r="DDE823" s="148"/>
      <c r="DDF823" s="148"/>
      <c r="DDG823" s="148"/>
      <c r="DDH823" s="148"/>
      <c r="DDI823" s="148"/>
      <c r="DDJ823" s="148"/>
      <c r="DDK823" s="148"/>
      <c r="DDL823" s="148"/>
      <c r="DDM823" s="148"/>
      <c r="DDN823" s="148"/>
      <c r="DDO823" s="148"/>
      <c r="DDP823" s="148"/>
      <c r="DDQ823" s="148"/>
      <c r="DDR823" s="148"/>
      <c r="DDS823" s="148"/>
      <c r="DDT823" s="148"/>
      <c r="DDU823" s="148"/>
      <c r="DDV823" s="148"/>
      <c r="DDW823" s="148"/>
      <c r="DDX823" s="148"/>
      <c r="DDY823" s="148"/>
      <c r="DDZ823" s="148"/>
      <c r="DEA823" s="148"/>
      <c r="DEB823" s="148"/>
      <c r="DEC823" s="148"/>
      <c r="DED823" s="148"/>
      <c r="DEE823" s="148"/>
      <c r="DEF823" s="148"/>
      <c r="DEG823" s="148"/>
      <c r="DEH823" s="148"/>
      <c r="DEI823" s="148"/>
      <c r="DEJ823" s="148"/>
      <c r="DEK823" s="148"/>
      <c r="DEL823" s="148"/>
      <c r="DEM823" s="148"/>
      <c r="DEN823" s="148"/>
      <c r="DEO823" s="148"/>
      <c r="DEP823" s="148"/>
      <c r="DEQ823" s="148"/>
      <c r="DER823" s="148"/>
      <c r="DES823" s="148"/>
      <c r="DET823" s="148"/>
      <c r="DEU823" s="148"/>
      <c r="DEV823" s="148"/>
      <c r="DEW823" s="148"/>
      <c r="DEX823" s="148"/>
      <c r="DEY823" s="148"/>
      <c r="DEZ823" s="148"/>
      <c r="DFA823" s="148"/>
      <c r="DFB823" s="148"/>
      <c r="DFC823" s="148"/>
      <c r="DFD823" s="148"/>
      <c r="DFE823" s="148"/>
      <c r="DFF823" s="148"/>
      <c r="DFG823" s="148"/>
      <c r="DFH823" s="148"/>
      <c r="DFI823" s="148"/>
      <c r="DFJ823" s="148"/>
      <c r="DFK823" s="148"/>
      <c r="DFL823" s="148"/>
      <c r="DFM823" s="148"/>
      <c r="DFN823" s="148"/>
      <c r="DFO823" s="148"/>
      <c r="DFP823" s="148"/>
      <c r="DFQ823" s="148"/>
      <c r="DFR823" s="148"/>
      <c r="DFS823" s="148"/>
      <c r="DFT823" s="148"/>
      <c r="DFU823" s="148"/>
      <c r="DFV823" s="148"/>
      <c r="DFW823" s="148"/>
      <c r="DFX823" s="148"/>
      <c r="DFY823" s="148"/>
      <c r="DFZ823" s="148"/>
      <c r="DGA823" s="148"/>
      <c r="DGB823" s="148"/>
      <c r="DGC823" s="148"/>
      <c r="DGD823" s="148"/>
      <c r="DGE823" s="148"/>
      <c r="DGF823" s="148"/>
      <c r="DGG823" s="148"/>
      <c r="DGH823" s="148"/>
      <c r="DGI823" s="148"/>
      <c r="DGJ823" s="148"/>
      <c r="DGK823" s="148"/>
      <c r="DGL823" s="148"/>
      <c r="DGM823" s="148"/>
      <c r="DGN823" s="148"/>
      <c r="DGO823" s="148"/>
      <c r="DGP823" s="148"/>
      <c r="DGQ823" s="148"/>
      <c r="DGR823" s="148"/>
      <c r="DGS823" s="148"/>
      <c r="DGT823" s="148"/>
      <c r="DGU823" s="148"/>
      <c r="DGV823" s="148"/>
      <c r="DGW823" s="148"/>
      <c r="DGX823" s="148"/>
      <c r="DGY823" s="148"/>
      <c r="DGZ823" s="148"/>
      <c r="DHA823" s="148"/>
      <c r="DHB823" s="148"/>
      <c r="DHC823" s="148"/>
      <c r="DHD823" s="148"/>
      <c r="DHE823" s="148"/>
      <c r="DHF823" s="148"/>
      <c r="DHG823" s="148"/>
      <c r="DHH823" s="148"/>
      <c r="DHI823" s="148"/>
      <c r="DHJ823" s="148"/>
      <c r="DHK823" s="148"/>
      <c r="DHL823" s="148"/>
      <c r="DHM823" s="148"/>
      <c r="DHN823" s="148"/>
      <c r="DHO823" s="148"/>
      <c r="DHP823" s="148"/>
      <c r="DHQ823" s="148"/>
      <c r="DHR823" s="148"/>
      <c r="DHS823" s="148"/>
      <c r="DHT823" s="148"/>
      <c r="DHU823" s="148"/>
      <c r="DHV823" s="148"/>
      <c r="DHW823" s="148"/>
      <c r="DHX823" s="148"/>
      <c r="DHY823" s="148"/>
      <c r="DHZ823" s="148"/>
      <c r="DIA823" s="148"/>
      <c r="DIB823" s="148"/>
      <c r="DIC823" s="148"/>
      <c r="DID823" s="148"/>
      <c r="DIE823" s="148"/>
      <c r="DIF823" s="148"/>
      <c r="DIG823" s="148"/>
      <c r="DIH823" s="148"/>
      <c r="DII823" s="148"/>
      <c r="DIJ823" s="148"/>
      <c r="DIK823" s="148"/>
      <c r="DIL823" s="148"/>
      <c r="DIM823" s="148"/>
      <c r="DIN823" s="148"/>
      <c r="DIO823" s="148"/>
      <c r="DIP823" s="148"/>
      <c r="DIQ823" s="148"/>
      <c r="DIR823" s="148"/>
      <c r="DIS823" s="148"/>
      <c r="DIT823" s="148"/>
      <c r="DIU823" s="148"/>
      <c r="DIV823" s="148"/>
      <c r="DIW823" s="148"/>
      <c r="DIX823" s="148"/>
      <c r="DIY823" s="148"/>
      <c r="DIZ823" s="148"/>
      <c r="DJA823" s="148"/>
      <c r="DJB823" s="148"/>
      <c r="DJC823" s="148"/>
      <c r="DJD823" s="148"/>
      <c r="DJE823" s="148"/>
      <c r="DJF823" s="148"/>
      <c r="DJG823" s="148"/>
      <c r="DJH823" s="148"/>
      <c r="DJI823" s="148"/>
      <c r="DJJ823" s="148"/>
      <c r="DJK823" s="148"/>
      <c r="DJL823" s="148"/>
      <c r="DJM823" s="148"/>
      <c r="DJN823" s="148"/>
      <c r="DJO823" s="148"/>
      <c r="DJP823" s="148"/>
      <c r="DJQ823" s="148"/>
      <c r="DJR823" s="148"/>
      <c r="DJS823" s="148"/>
      <c r="DJT823" s="148"/>
      <c r="DJU823" s="148"/>
      <c r="DJV823" s="148"/>
      <c r="DJW823" s="148"/>
      <c r="DJX823" s="148"/>
      <c r="DJY823" s="148"/>
      <c r="DJZ823" s="148"/>
      <c r="DKA823" s="148"/>
      <c r="DKB823" s="148"/>
      <c r="DKC823" s="148"/>
      <c r="DKD823" s="148"/>
      <c r="DKE823" s="148"/>
      <c r="DKF823" s="148"/>
      <c r="DKG823" s="148"/>
      <c r="DKH823" s="148"/>
      <c r="DKI823" s="148"/>
      <c r="DKJ823" s="148"/>
      <c r="DKK823" s="148"/>
      <c r="DKL823" s="148"/>
      <c r="DKM823" s="148"/>
      <c r="DKN823" s="148"/>
      <c r="DKO823" s="148"/>
      <c r="DKP823" s="148"/>
      <c r="DKQ823" s="148"/>
      <c r="DKR823" s="148"/>
      <c r="DKS823" s="148"/>
      <c r="DKT823" s="148"/>
      <c r="DKU823" s="148"/>
      <c r="DKV823" s="148"/>
      <c r="DKW823" s="148"/>
      <c r="DKX823" s="148"/>
      <c r="DKY823" s="148"/>
      <c r="DKZ823" s="148"/>
      <c r="DLA823" s="148"/>
      <c r="DLB823" s="148"/>
      <c r="DLC823" s="148"/>
      <c r="DLD823" s="148"/>
      <c r="DLE823" s="148"/>
      <c r="DLF823" s="148"/>
      <c r="DLG823" s="148"/>
      <c r="DLH823" s="148"/>
      <c r="DLI823" s="148"/>
      <c r="DLJ823" s="148"/>
      <c r="DLK823" s="148"/>
      <c r="DLL823" s="148"/>
      <c r="DLM823" s="148"/>
      <c r="DLN823" s="148"/>
      <c r="DLO823" s="148"/>
      <c r="DLP823" s="148"/>
      <c r="DLQ823" s="148"/>
      <c r="DLR823" s="148"/>
      <c r="DLS823" s="148"/>
      <c r="DLT823" s="148"/>
      <c r="DLU823" s="148"/>
      <c r="DLV823" s="148"/>
      <c r="DLW823" s="148"/>
      <c r="DLX823" s="148"/>
      <c r="DLY823" s="148"/>
      <c r="DLZ823" s="148"/>
      <c r="DMA823" s="148"/>
      <c r="DMB823" s="148"/>
      <c r="DMC823" s="148"/>
      <c r="DMD823" s="148"/>
      <c r="DME823" s="148"/>
      <c r="DMF823" s="148"/>
      <c r="DMG823" s="148"/>
      <c r="DMH823" s="148"/>
      <c r="DMI823" s="148"/>
      <c r="DMJ823" s="148"/>
      <c r="DMK823" s="148"/>
      <c r="DML823" s="148"/>
      <c r="DMM823" s="148"/>
      <c r="DMN823" s="148"/>
      <c r="DMO823" s="148"/>
      <c r="DMP823" s="148"/>
      <c r="DMQ823" s="148"/>
      <c r="DMR823" s="148"/>
      <c r="DMS823" s="148"/>
      <c r="DMT823" s="148"/>
      <c r="DMU823" s="148"/>
      <c r="DMV823" s="148"/>
      <c r="DMW823" s="148"/>
      <c r="DMX823" s="148"/>
      <c r="DMY823" s="148"/>
      <c r="DMZ823" s="148"/>
      <c r="DNA823" s="148"/>
      <c r="DNB823" s="148"/>
      <c r="DNC823" s="148"/>
      <c r="DND823" s="148"/>
      <c r="DNE823" s="148"/>
      <c r="DNF823" s="148"/>
      <c r="DNG823" s="148"/>
      <c r="DNH823" s="148"/>
      <c r="DNI823" s="148"/>
      <c r="DNJ823" s="148"/>
      <c r="DNK823" s="148"/>
      <c r="DNL823" s="148"/>
      <c r="DNM823" s="148"/>
      <c r="DNN823" s="148"/>
      <c r="DNO823" s="148"/>
      <c r="DNP823" s="148"/>
      <c r="DNQ823" s="148"/>
      <c r="DNR823" s="148"/>
      <c r="DNS823" s="148"/>
      <c r="DNT823" s="148"/>
      <c r="DNU823" s="148"/>
      <c r="DNV823" s="148"/>
      <c r="DNW823" s="148"/>
      <c r="DNX823" s="148"/>
      <c r="DNY823" s="148"/>
      <c r="DNZ823" s="148"/>
      <c r="DOA823" s="148"/>
      <c r="DOB823" s="148"/>
      <c r="DOC823" s="148"/>
      <c r="DOD823" s="148"/>
      <c r="DOE823" s="148"/>
      <c r="DOF823" s="148"/>
      <c r="DOG823" s="148"/>
      <c r="DOH823" s="148"/>
      <c r="DOI823" s="148"/>
      <c r="DOJ823" s="148"/>
      <c r="DOK823" s="148"/>
      <c r="DOL823" s="148"/>
      <c r="DOM823" s="148"/>
      <c r="DON823" s="148"/>
      <c r="DOO823" s="148"/>
      <c r="DOP823" s="148"/>
      <c r="DOQ823" s="148"/>
      <c r="DOR823" s="148"/>
      <c r="DOS823" s="148"/>
      <c r="DOT823" s="148"/>
      <c r="DOU823" s="148"/>
      <c r="DOV823" s="148"/>
      <c r="DOW823" s="148"/>
      <c r="DOX823" s="148"/>
      <c r="DOY823" s="148"/>
      <c r="DOZ823" s="148"/>
      <c r="DPA823" s="148"/>
      <c r="DPB823" s="148"/>
      <c r="DPC823" s="148"/>
      <c r="DPD823" s="148"/>
      <c r="DPE823" s="148"/>
      <c r="DPF823" s="148"/>
      <c r="DPG823" s="148"/>
      <c r="DPH823" s="148"/>
      <c r="DPI823" s="148"/>
      <c r="DPJ823" s="148"/>
      <c r="DPK823" s="148"/>
      <c r="DPL823" s="148"/>
      <c r="DPM823" s="148"/>
      <c r="DPN823" s="148"/>
      <c r="DPO823" s="148"/>
      <c r="DPP823" s="148"/>
      <c r="DPQ823" s="148"/>
      <c r="DPR823" s="148"/>
      <c r="DPS823" s="148"/>
      <c r="DPT823" s="148"/>
      <c r="DPU823" s="148"/>
      <c r="DPV823" s="148"/>
      <c r="DPW823" s="148"/>
      <c r="DPX823" s="148"/>
      <c r="DPY823" s="148"/>
      <c r="DPZ823" s="148"/>
      <c r="DQA823" s="148"/>
      <c r="DQB823" s="148"/>
      <c r="DQC823" s="148"/>
      <c r="DQD823" s="148"/>
      <c r="DQE823" s="148"/>
      <c r="DQF823" s="148"/>
      <c r="DQG823" s="148"/>
      <c r="DQH823" s="148"/>
      <c r="DQI823" s="148"/>
      <c r="DQJ823" s="148"/>
      <c r="DQK823" s="148"/>
      <c r="DQL823" s="148"/>
      <c r="DQM823" s="148"/>
      <c r="DQN823" s="148"/>
      <c r="DQO823" s="148"/>
      <c r="DQP823" s="148"/>
      <c r="DQQ823" s="148"/>
      <c r="DQR823" s="148"/>
      <c r="DQS823" s="148"/>
      <c r="DQT823" s="148"/>
      <c r="DQU823" s="148"/>
      <c r="DQV823" s="148"/>
      <c r="DQW823" s="148"/>
      <c r="DQX823" s="148"/>
      <c r="DQY823" s="148"/>
      <c r="DQZ823" s="148"/>
      <c r="DRA823" s="148"/>
      <c r="DRB823" s="148"/>
      <c r="DRC823" s="148"/>
      <c r="DRD823" s="148"/>
      <c r="DRE823" s="148"/>
      <c r="DRF823" s="148"/>
      <c r="DRG823" s="148"/>
      <c r="DRH823" s="148"/>
      <c r="DRI823" s="148"/>
      <c r="DRJ823" s="148"/>
      <c r="DRK823" s="148"/>
      <c r="DRL823" s="148"/>
      <c r="DRM823" s="148"/>
      <c r="DRN823" s="148"/>
      <c r="DRO823" s="148"/>
      <c r="DRP823" s="148"/>
      <c r="DRQ823" s="148"/>
      <c r="DRR823" s="148"/>
      <c r="DRS823" s="148"/>
      <c r="DRT823" s="148"/>
      <c r="DRU823" s="148"/>
      <c r="DRV823" s="148"/>
      <c r="DRW823" s="148"/>
      <c r="DRX823" s="148"/>
      <c r="DRY823" s="148"/>
      <c r="DRZ823" s="148"/>
      <c r="DSA823" s="148"/>
      <c r="DSB823" s="148"/>
      <c r="DSC823" s="148"/>
      <c r="DSD823" s="148"/>
      <c r="DSE823" s="148"/>
      <c r="DSF823" s="148"/>
      <c r="DSG823" s="148"/>
      <c r="DSH823" s="148"/>
      <c r="DSI823" s="148"/>
      <c r="DSJ823" s="148"/>
      <c r="DSK823" s="148"/>
      <c r="DSL823" s="148"/>
      <c r="DSM823" s="148"/>
      <c r="DSN823" s="148"/>
      <c r="DSO823" s="148"/>
      <c r="DSP823" s="148"/>
      <c r="DSQ823" s="148"/>
      <c r="DSR823" s="148"/>
      <c r="DSS823" s="148"/>
      <c r="DST823" s="148"/>
      <c r="DSU823" s="148"/>
      <c r="DSV823" s="148"/>
      <c r="DSW823" s="148"/>
      <c r="DSX823" s="148"/>
      <c r="DSY823" s="148"/>
      <c r="DSZ823" s="148"/>
      <c r="DTA823" s="148"/>
      <c r="DTB823" s="148"/>
      <c r="DTC823" s="148"/>
      <c r="DTD823" s="148"/>
      <c r="DTE823" s="148"/>
      <c r="DTF823" s="148"/>
      <c r="DTG823" s="148"/>
      <c r="DTH823" s="148"/>
      <c r="DTI823" s="148"/>
      <c r="DTJ823" s="148"/>
      <c r="DTK823" s="148"/>
      <c r="DTL823" s="148"/>
      <c r="DTM823" s="148"/>
      <c r="DTN823" s="148"/>
      <c r="DTO823" s="148"/>
      <c r="DTP823" s="148"/>
      <c r="DTQ823" s="148"/>
      <c r="DTR823" s="148"/>
      <c r="DTS823" s="148"/>
      <c r="DTT823" s="148"/>
      <c r="DTU823" s="148"/>
      <c r="DTV823" s="148"/>
      <c r="DTW823" s="148"/>
      <c r="DTX823" s="148"/>
      <c r="DTY823" s="148"/>
      <c r="DTZ823" s="148"/>
      <c r="DUA823" s="148"/>
      <c r="DUB823" s="148"/>
      <c r="DUC823" s="148"/>
      <c r="DUD823" s="148"/>
      <c r="DUE823" s="148"/>
      <c r="DUF823" s="148"/>
      <c r="DUG823" s="148"/>
      <c r="DUH823" s="148"/>
      <c r="DUI823" s="148"/>
      <c r="DUJ823" s="148"/>
      <c r="DUK823" s="148"/>
      <c r="DUL823" s="148"/>
      <c r="DUM823" s="148"/>
      <c r="DUN823" s="148"/>
      <c r="DUO823" s="148"/>
      <c r="DUP823" s="148"/>
      <c r="DUQ823" s="148"/>
      <c r="DUR823" s="148"/>
      <c r="DUS823" s="148"/>
      <c r="DUT823" s="148"/>
      <c r="DUU823" s="148"/>
      <c r="DUV823" s="148"/>
      <c r="DUW823" s="148"/>
      <c r="DUX823" s="148"/>
      <c r="DUY823" s="148"/>
      <c r="DUZ823" s="148"/>
      <c r="DVA823" s="148"/>
      <c r="DVB823" s="148"/>
      <c r="DVC823" s="148"/>
      <c r="DVD823" s="148"/>
      <c r="DVE823" s="148"/>
      <c r="DVF823" s="148"/>
      <c r="DVG823" s="148"/>
      <c r="DVH823" s="148"/>
      <c r="DVI823" s="148"/>
      <c r="DVJ823" s="148"/>
      <c r="DVK823" s="148"/>
      <c r="DVL823" s="148"/>
      <c r="DVM823" s="148"/>
      <c r="DVN823" s="148"/>
      <c r="DVO823" s="148"/>
      <c r="DVP823" s="148"/>
      <c r="DVQ823" s="148"/>
      <c r="DVR823" s="148"/>
      <c r="DVS823" s="148"/>
      <c r="DVT823" s="148"/>
      <c r="DVU823" s="148"/>
      <c r="DVV823" s="148"/>
      <c r="DVW823" s="148"/>
      <c r="DVX823" s="148"/>
      <c r="DVY823" s="148"/>
      <c r="DVZ823" s="148"/>
      <c r="DWA823" s="148"/>
      <c r="DWB823" s="148"/>
      <c r="DWC823" s="148"/>
      <c r="DWD823" s="148"/>
      <c r="DWE823" s="148"/>
      <c r="DWF823" s="148"/>
      <c r="DWG823" s="148"/>
      <c r="DWH823" s="148"/>
      <c r="DWI823" s="148"/>
      <c r="DWJ823" s="148"/>
      <c r="DWK823" s="148"/>
      <c r="DWL823" s="148"/>
      <c r="DWM823" s="148"/>
      <c r="DWN823" s="148"/>
      <c r="DWO823" s="148"/>
      <c r="DWP823" s="148"/>
      <c r="DWQ823" s="148"/>
      <c r="DWR823" s="148"/>
      <c r="DWS823" s="148"/>
      <c r="DWT823" s="148"/>
      <c r="DWU823" s="148"/>
      <c r="DWV823" s="148"/>
      <c r="DWW823" s="148"/>
      <c r="DWX823" s="148"/>
      <c r="DWY823" s="148"/>
      <c r="DWZ823" s="148"/>
      <c r="DXA823" s="148"/>
      <c r="DXB823" s="148"/>
      <c r="DXC823" s="148"/>
      <c r="DXD823" s="148"/>
      <c r="DXE823" s="148"/>
      <c r="DXF823" s="148"/>
      <c r="DXG823" s="148"/>
      <c r="DXH823" s="148"/>
      <c r="DXI823" s="148"/>
      <c r="DXJ823" s="148"/>
      <c r="DXK823" s="148"/>
      <c r="DXL823" s="148"/>
      <c r="DXM823" s="148"/>
      <c r="DXN823" s="148"/>
      <c r="DXO823" s="148"/>
      <c r="DXP823" s="148"/>
      <c r="DXQ823" s="148"/>
      <c r="DXR823" s="148"/>
      <c r="DXS823" s="148"/>
      <c r="DXT823" s="148"/>
      <c r="DXU823" s="148"/>
      <c r="DXV823" s="148"/>
      <c r="DXW823" s="148"/>
      <c r="DXX823" s="148"/>
      <c r="DXY823" s="148"/>
      <c r="DXZ823" s="148"/>
      <c r="DYA823" s="148"/>
      <c r="DYB823" s="148"/>
      <c r="DYC823" s="148"/>
      <c r="DYD823" s="148"/>
      <c r="DYE823" s="148"/>
      <c r="DYF823" s="148"/>
      <c r="DYG823" s="148"/>
      <c r="DYH823" s="148"/>
      <c r="DYI823" s="148"/>
      <c r="DYJ823" s="148"/>
      <c r="DYK823" s="148"/>
      <c r="DYL823" s="148"/>
      <c r="DYM823" s="148"/>
      <c r="DYN823" s="148"/>
      <c r="DYO823" s="148"/>
      <c r="DYP823" s="148"/>
      <c r="DYQ823" s="148"/>
      <c r="DYR823" s="148"/>
      <c r="DYS823" s="148"/>
      <c r="DYT823" s="148"/>
      <c r="DYU823" s="148"/>
      <c r="DYV823" s="148"/>
      <c r="DYW823" s="148"/>
      <c r="DYX823" s="148"/>
      <c r="DYY823" s="148"/>
      <c r="DYZ823" s="148"/>
      <c r="DZA823" s="148"/>
      <c r="DZB823" s="148"/>
      <c r="DZC823" s="148"/>
      <c r="DZD823" s="148"/>
      <c r="DZE823" s="148"/>
      <c r="DZF823" s="148"/>
      <c r="DZG823" s="148"/>
      <c r="DZH823" s="148"/>
      <c r="DZI823" s="148"/>
      <c r="DZJ823" s="148"/>
      <c r="DZK823" s="148"/>
      <c r="DZL823" s="148"/>
      <c r="DZM823" s="148"/>
      <c r="DZN823" s="148"/>
      <c r="DZO823" s="148"/>
      <c r="DZP823" s="148"/>
      <c r="DZQ823" s="148"/>
      <c r="DZR823" s="148"/>
      <c r="DZS823" s="148"/>
      <c r="DZT823" s="148"/>
      <c r="DZU823" s="148"/>
      <c r="DZV823" s="148"/>
      <c r="DZW823" s="148"/>
      <c r="DZX823" s="148"/>
      <c r="DZY823" s="148"/>
      <c r="DZZ823" s="148"/>
      <c r="EAA823" s="148"/>
      <c r="EAB823" s="148"/>
      <c r="EAC823" s="148"/>
      <c r="EAD823" s="148"/>
      <c r="EAE823" s="148"/>
      <c r="EAF823" s="148"/>
      <c r="EAG823" s="148"/>
      <c r="EAH823" s="148"/>
      <c r="EAI823" s="148"/>
      <c r="EAJ823" s="148"/>
      <c r="EAK823" s="148"/>
      <c r="EAL823" s="148"/>
      <c r="EAM823" s="148"/>
      <c r="EAN823" s="148"/>
      <c r="EAO823" s="148"/>
      <c r="EAP823" s="148"/>
      <c r="EAQ823" s="148"/>
      <c r="EAR823" s="148"/>
      <c r="EAS823" s="148"/>
      <c r="EAT823" s="148"/>
      <c r="EAU823" s="148"/>
      <c r="EAV823" s="148"/>
      <c r="EAW823" s="148"/>
      <c r="EAX823" s="148"/>
      <c r="EAY823" s="148"/>
      <c r="EAZ823" s="148"/>
      <c r="EBA823" s="148"/>
      <c r="EBB823" s="148"/>
      <c r="EBC823" s="148"/>
      <c r="EBD823" s="148"/>
      <c r="EBE823" s="148"/>
      <c r="EBF823" s="148"/>
      <c r="EBG823" s="148"/>
      <c r="EBH823" s="148"/>
      <c r="EBI823" s="148"/>
      <c r="EBJ823" s="148"/>
      <c r="EBK823" s="148"/>
      <c r="EBL823" s="148"/>
      <c r="EBM823" s="148"/>
      <c r="EBN823" s="148"/>
      <c r="EBO823" s="148"/>
      <c r="EBP823" s="148"/>
      <c r="EBQ823" s="148"/>
      <c r="EBR823" s="148"/>
      <c r="EBS823" s="148"/>
      <c r="EBT823" s="148"/>
      <c r="EBU823" s="148"/>
      <c r="EBV823" s="148"/>
      <c r="EBW823" s="148"/>
      <c r="EBX823" s="148"/>
      <c r="EBY823" s="148"/>
      <c r="EBZ823" s="148"/>
      <c r="ECA823" s="148"/>
      <c r="ECB823" s="148"/>
      <c r="ECC823" s="148"/>
      <c r="ECD823" s="148"/>
      <c r="ECE823" s="148"/>
      <c r="ECF823" s="148"/>
      <c r="ECG823" s="148"/>
      <c r="ECH823" s="148"/>
      <c r="ECI823" s="148"/>
      <c r="ECJ823" s="148"/>
      <c r="ECK823" s="148"/>
      <c r="ECL823" s="148"/>
      <c r="ECM823" s="148"/>
      <c r="ECN823" s="148"/>
      <c r="ECO823" s="148"/>
      <c r="ECP823" s="148"/>
      <c r="ECQ823" s="148"/>
      <c r="ECR823" s="148"/>
      <c r="ECS823" s="148"/>
      <c r="ECT823" s="148"/>
      <c r="ECU823" s="148"/>
      <c r="ECV823" s="148"/>
      <c r="ECW823" s="148"/>
      <c r="ECX823" s="148"/>
      <c r="ECY823" s="148"/>
      <c r="ECZ823" s="148"/>
      <c r="EDA823" s="148"/>
      <c r="EDB823" s="148"/>
      <c r="EDC823" s="148"/>
      <c r="EDD823" s="148"/>
      <c r="EDE823" s="148"/>
      <c r="EDF823" s="148"/>
      <c r="EDG823" s="148"/>
      <c r="EDH823" s="148"/>
      <c r="EDI823" s="148"/>
      <c r="EDJ823" s="148"/>
      <c r="EDK823" s="148"/>
      <c r="EDL823" s="148"/>
      <c r="EDM823" s="148"/>
      <c r="EDN823" s="148"/>
      <c r="EDO823" s="148"/>
      <c r="EDP823" s="148"/>
      <c r="EDQ823" s="148"/>
      <c r="EDR823" s="148"/>
      <c r="EDS823" s="148"/>
      <c r="EDT823" s="148"/>
      <c r="EDU823" s="148"/>
      <c r="EDV823" s="148"/>
      <c r="EDW823" s="148"/>
      <c r="EDX823" s="148"/>
      <c r="EDY823" s="148"/>
      <c r="EDZ823" s="148"/>
      <c r="EEA823" s="148"/>
      <c r="EEB823" s="148"/>
      <c r="EEC823" s="148"/>
      <c r="EED823" s="148"/>
      <c r="EEE823" s="148"/>
      <c r="EEF823" s="148"/>
      <c r="EEG823" s="148"/>
      <c r="EEH823" s="148"/>
      <c r="EEI823" s="148"/>
      <c r="EEJ823" s="148"/>
      <c r="EEK823" s="148"/>
      <c r="EEL823" s="148"/>
      <c r="EEM823" s="148"/>
      <c r="EEN823" s="148"/>
      <c r="EEO823" s="148"/>
      <c r="EEP823" s="148"/>
      <c r="EEQ823" s="148"/>
      <c r="EER823" s="148"/>
      <c r="EES823" s="148"/>
      <c r="EET823" s="148"/>
      <c r="EEU823" s="148"/>
      <c r="EEV823" s="148"/>
      <c r="EEW823" s="148"/>
      <c r="EEX823" s="148"/>
      <c r="EEY823" s="148"/>
      <c r="EEZ823" s="148"/>
      <c r="EFA823" s="148"/>
      <c r="EFB823" s="148"/>
      <c r="EFC823" s="148"/>
      <c r="EFD823" s="148"/>
      <c r="EFE823" s="148"/>
      <c r="EFF823" s="148"/>
      <c r="EFG823" s="148"/>
      <c r="EFH823" s="148"/>
      <c r="EFI823" s="148"/>
      <c r="EFJ823" s="148"/>
      <c r="EFK823" s="148"/>
      <c r="EFL823" s="148"/>
      <c r="EFM823" s="148"/>
      <c r="EFN823" s="148"/>
      <c r="EFO823" s="148"/>
      <c r="EFP823" s="148"/>
      <c r="EFQ823" s="148"/>
      <c r="EFR823" s="148"/>
      <c r="EFS823" s="148"/>
      <c r="EFT823" s="148"/>
      <c r="EFU823" s="148"/>
      <c r="EFV823" s="148"/>
      <c r="EFW823" s="148"/>
      <c r="EFX823" s="148"/>
      <c r="EFY823" s="148"/>
      <c r="EFZ823" s="148"/>
      <c r="EGA823" s="148"/>
      <c r="EGB823" s="148"/>
      <c r="EGC823" s="148"/>
      <c r="EGD823" s="148"/>
      <c r="EGE823" s="148"/>
      <c r="EGF823" s="148"/>
      <c r="EGG823" s="148"/>
      <c r="EGH823" s="148"/>
      <c r="EGI823" s="148"/>
      <c r="EGJ823" s="148"/>
      <c r="EGK823" s="148"/>
      <c r="EGL823" s="148"/>
      <c r="EGM823" s="148"/>
      <c r="EGN823" s="148"/>
      <c r="EGO823" s="148"/>
      <c r="EGP823" s="148"/>
      <c r="EGQ823" s="148"/>
      <c r="EGR823" s="148"/>
      <c r="EGS823" s="148"/>
      <c r="EGT823" s="148"/>
      <c r="EGU823" s="148"/>
      <c r="EGV823" s="148"/>
      <c r="EGW823" s="148"/>
      <c r="EGX823" s="148"/>
      <c r="EGY823" s="148"/>
      <c r="EGZ823" s="148"/>
      <c r="EHA823" s="148"/>
      <c r="EHB823" s="148"/>
      <c r="EHC823" s="148"/>
      <c r="EHD823" s="148"/>
      <c r="EHE823" s="148"/>
      <c r="EHF823" s="148"/>
      <c r="EHG823" s="148"/>
      <c r="EHH823" s="148"/>
      <c r="EHI823" s="148"/>
      <c r="EHJ823" s="148"/>
      <c r="EHK823" s="148"/>
      <c r="EHL823" s="148"/>
      <c r="EHM823" s="148"/>
      <c r="EHN823" s="148"/>
      <c r="EHO823" s="148"/>
      <c r="EHP823" s="148"/>
      <c r="EHQ823" s="148"/>
      <c r="EHR823" s="148"/>
      <c r="EHS823" s="148"/>
      <c r="EHT823" s="148"/>
      <c r="EHU823" s="148"/>
      <c r="EHV823" s="148"/>
      <c r="EHW823" s="148"/>
      <c r="EHX823" s="148"/>
      <c r="EHY823" s="148"/>
      <c r="EHZ823" s="148"/>
      <c r="EIA823" s="148"/>
      <c r="EIB823" s="148"/>
      <c r="EIC823" s="148"/>
      <c r="EID823" s="148"/>
      <c r="EIE823" s="148"/>
      <c r="EIF823" s="148"/>
      <c r="EIG823" s="148"/>
      <c r="EIH823" s="148"/>
      <c r="EII823" s="148"/>
      <c r="EIJ823" s="148"/>
      <c r="EIK823" s="148"/>
      <c r="EIL823" s="148"/>
      <c r="EIM823" s="148"/>
      <c r="EIN823" s="148"/>
      <c r="EIO823" s="148"/>
      <c r="EIP823" s="148"/>
      <c r="EIQ823" s="148"/>
      <c r="EIR823" s="148"/>
      <c r="EIS823" s="148"/>
      <c r="EIT823" s="148"/>
      <c r="EIU823" s="148"/>
      <c r="EIV823" s="148"/>
      <c r="EIW823" s="148"/>
      <c r="EIX823" s="148"/>
      <c r="EIY823" s="148"/>
      <c r="EIZ823" s="148"/>
      <c r="EJA823" s="148"/>
      <c r="EJB823" s="148"/>
      <c r="EJC823" s="148"/>
      <c r="EJD823" s="148"/>
      <c r="EJE823" s="148"/>
      <c r="EJF823" s="148"/>
      <c r="EJG823" s="148"/>
      <c r="EJH823" s="148"/>
      <c r="EJI823" s="148"/>
      <c r="EJJ823" s="148"/>
      <c r="EJK823" s="148"/>
      <c r="EJL823" s="148"/>
      <c r="EJM823" s="148"/>
      <c r="EJN823" s="148"/>
      <c r="EJO823" s="148"/>
      <c r="EJP823" s="148"/>
      <c r="EJQ823" s="148"/>
      <c r="EJR823" s="148"/>
      <c r="EJS823" s="148"/>
      <c r="EJT823" s="148"/>
      <c r="EJU823" s="148"/>
      <c r="EJV823" s="148"/>
      <c r="EJW823" s="148"/>
      <c r="EJX823" s="148"/>
      <c r="EJY823" s="148"/>
      <c r="EJZ823" s="148"/>
      <c r="EKA823" s="148"/>
      <c r="EKB823" s="148"/>
      <c r="EKC823" s="148"/>
      <c r="EKD823" s="148"/>
      <c r="EKE823" s="148"/>
      <c r="EKF823" s="148"/>
      <c r="EKG823" s="148"/>
      <c r="EKH823" s="148"/>
      <c r="EKI823" s="148"/>
      <c r="EKJ823" s="148"/>
      <c r="EKK823" s="148"/>
      <c r="EKL823" s="148"/>
      <c r="EKM823" s="148"/>
      <c r="EKN823" s="148"/>
      <c r="EKO823" s="148"/>
      <c r="EKP823" s="148"/>
      <c r="EKQ823" s="148"/>
      <c r="EKR823" s="148"/>
      <c r="EKS823" s="148"/>
      <c r="EKT823" s="148"/>
      <c r="EKU823" s="148"/>
      <c r="EKV823" s="148"/>
      <c r="EKW823" s="148"/>
      <c r="EKX823" s="148"/>
      <c r="EKY823" s="148"/>
      <c r="EKZ823" s="148"/>
      <c r="ELA823" s="148"/>
      <c r="ELB823" s="148"/>
      <c r="ELC823" s="148"/>
      <c r="ELD823" s="148"/>
      <c r="ELE823" s="148"/>
      <c r="ELF823" s="148"/>
      <c r="ELG823" s="148"/>
      <c r="ELH823" s="148"/>
      <c r="ELI823" s="148"/>
      <c r="ELJ823" s="148"/>
      <c r="ELK823" s="148"/>
      <c r="ELL823" s="148"/>
      <c r="ELM823" s="148"/>
      <c r="ELN823" s="148"/>
      <c r="ELO823" s="148"/>
      <c r="ELP823" s="148"/>
      <c r="ELQ823" s="148"/>
      <c r="ELR823" s="148"/>
      <c r="ELS823" s="148"/>
      <c r="ELT823" s="148"/>
      <c r="ELU823" s="148"/>
      <c r="ELV823" s="148"/>
      <c r="ELW823" s="148"/>
      <c r="ELX823" s="148"/>
      <c r="ELY823" s="148"/>
      <c r="ELZ823" s="148"/>
      <c r="EMA823" s="148"/>
      <c r="EMB823" s="148"/>
      <c r="EMC823" s="148"/>
      <c r="EMD823" s="148"/>
      <c r="EME823" s="148"/>
      <c r="EMF823" s="148"/>
      <c r="EMG823" s="148"/>
      <c r="EMH823" s="148"/>
      <c r="EMI823" s="148"/>
      <c r="EMJ823" s="148"/>
      <c r="EMK823" s="148"/>
      <c r="EML823" s="148"/>
      <c r="EMM823" s="148"/>
      <c r="EMN823" s="148"/>
      <c r="EMO823" s="148"/>
      <c r="EMP823" s="148"/>
      <c r="EMQ823" s="148"/>
      <c r="EMR823" s="148"/>
      <c r="EMS823" s="148"/>
      <c r="EMT823" s="148"/>
      <c r="EMU823" s="148"/>
      <c r="EMV823" s="148"/>
      <c r="EMW823" s="148"/>
      <c r="EMX823" s="148"/>
      <c r="EMY823" s="148"/>
      <c r="EMZ823" s="148"/>
      <c r="ENA823" s="148"/>
      <c r="ENB823" s="148"/>
      <c r="ENC823" s="148"/>
      <c r="END823" s="148"/>
      <c r="ENE823" s="148"/>
      <c r="ENF823" s="148"/>
      <c r="ENG823" s="148"/>
      <c r="ENH823" s="148"/>
      <c r="ENI823" s="148"/>
      <c r="ENJ823" s="148"/>
      <c r="ENK823" s="148"/>
      <c r="ENL823" s="148"/>
      <c r="ENM823" s="148"/>
      <c r="ENN823" s="148"/>
      <c r="ENO823" s="148"/>
      <c r="ENP823" s="148"/>
      <c r="ENQ823" s="148"/>
      <c r="ENR823" s="148"/>
      <c r="ENS823" s="148"/>
      <c r="ENT823" s="148"/>
      <c r="ENU823" s="148"/>
      <c r="ENV823" s="148"/>
      <c r="ENW823" s="148"/>
      <c r="ENX823" s="148"/>
      <c r="ENY823" s="148"/>
      <c r="ENZ823" s="148"/>
      <c r="EOA823" s="148"/>
      <c r="EOB823" s="148"/>
      <c r="EOC823" s="148"/>
      <c r="EOD823" s="148"/>
      <c r="EOE823" s="148"/>
      <c r="EOF823" s="148"/>
      <c r="EOG823" s="148"/>
      <c r="EOH823" s="148"/>
      <c r="EOI823" s="148"/>
      <c r="EOJ823" s="148"/>
      <c r="EOK823" s="148"/>
      <c r="EOL823" s="148"/>
      <c r="EOM823" s="148"/>
      <c r="EON823" s="148"/>
      <c r="EOO823" s="148"/>
      <c r="EOP823" s="148"/>
      <c r="EOQ823" s="148"/>
      <c r="EOR823" s="148"/>
      <c r="EOS823" s="148"/>
      <c r="EOT823" s="148"/>
      <c r="EOU823" s="148"/>
      <c r="EOV823" s="148"/>
      <c r="EOW823" s="148"/>
      <c r="EOX823" s="148"/>
      <c r="EOY823" s="148"/>
      <c r="EOZ823" s="148"/>
      <c r="EPA823" s="148"/>
      <c r="EPB823" s="148"/>
      <c r="EPC823" s="148"/>
      <c r="EPD823" s="148"/>
      <c r="EPE823" s="148"/>
      <c r="EPF823" s="148"/>
      <c r="EPG823" s="148"/>
      <c r="EPH823" s="148"/>
      <c r="EPI823" s="148"/>
      <c r="EPJ823" s="148"/>
      <c r="EPK823" s="148"/>
      <c r="EPL823" s="148"/>
      <c r="EPM823" s="148"/>
      <c r="EPN823" s="148"/>
      <c r="EPO823" s="148"/>
      <c r="EPP823" s="148"/>
      <c r="EPQ823" s="148"/>
      <c r="EPR823" s="148"/>
      <c r="EPS823" s="148"/>
      <c r="EPT823" s="148"/>
      <c r="EPU823" s="148"/>
      <c r="EPV823" s="148"/>
      <c r="EPW823" s="148"/>
      <c r="EPX823" s="148"/>
      <c r="EPY823" s="148"/>
      <c r="EPZ823" s="148"/>
      <c r="EQA823" s="148"/>
      <c r="EQB823" s="148"/>
      <c r="EQC823" s="148"/>
      <c r="EQD823" s="148"/>
      <c r="EQE823" s="148"/>
      <c r="EQF823" s="148"/>
      <c r="EQG823" s="148"/>
      <c r="EQH823" s="148"/>
      <c r="EQI823" s="148"/>
      <c r="EQJ823" s="148"/>
      <c r="EQK823" s="148"/>
      <c r="EQL823" s="148"/>
      <c r="EQM823" s="148"/>
      <c r="EQN823" s="148"/>
      <c r="EQO823" s="148"/>
      <c r="EQP823" s="148"/>
      <c r="EQQ823" s="148"/>
      <c r="EQR823" s="148"/>
      <c r="EQS823" s="148"/>
      <c r="EQT823" s="148"/>
      <c r="EQU823" s="148"/>
      <c r="EQV823" s="148"/>
      <c r="EQW823" s="148"/>
      <c r="EQX823" s="148"/>
      <c r="EQY823" s="148"/>
      <c r="EQZ823" s="148"/>
      <c r="ERA823" s="148"/>
      <c r="ERB823" s="148"/>
      <c r="ERC823" s="148"/>
      <c r="ERD823" s="148"/>
      <c r="ERE823" s="148"/>
      <c r="ERF823" s="148"/>
      <c r="ERG823" s="148"/>
      <c r="ERH823" s="148"/>
      <c r="ERI823" s="148"/>
      <c r="ERJ823" s="148"/>
      <c r="ERK823" s="148"/>
      <c r="ERL823" s="148"/>
      <c r="ERM823" s="148"/>
      <c r="ERN823" s="148"/>
      <c r="ERO823" s="148"/>
      <c r="ERP823" s="148"/>
      <c r="ERQ823" s="148"/>
      <c r="ERR823" s="148"/>
      <c r="ERS823" s="148"/>
      <c r="ERT823" s="148"/>
      <c r="ERU823" s="148"/>
      <c r="ERV823" s="148"/>
      <c r="ERW823" s="148"/>
      <c r="ERX823" s="148"/>
      <c r="ERY823" s="148"/>
      <c r="ERZ823" s="148"/>
      <c r="ESA823" s="148"/>
      <c r="ESB823" s="148"/>
      <c r="ESC823" s="148"/>
      <c r="ESD823" s="148"/>
      <c r="ESE823" s="148"/>
      <c r="ESF823" s="148"/>
      <c r="ESG823" s="148"/>
      <c r="ESH823" s="148"/>
      <c r="ESI823" s="148"/>
      <c r="ESJ823" s="148"/>
      <c r="ESK823" s="148"/>
      <c r="ESL823" s="148"/>
      <c r="ESM823" s="148"/>
      <c r="ESN823" s="148"/>
      <c r="ESO823" s="148"/>
      <c r="ESP823" s="148"/>
      <c r="ESQ823" s="148"/>
      <c r="ESR823" s="148"/>
      <c r="ESS823" s="148"/>
      <c r="EST823" s="148"/>
      <c r="ESU823" s="148"/>
      <c r="ESV823" s="148"/>
      <c r="ESW823" s="148"/>
      <c r="ESX823" s="148"/>
      <c r="ESY823" s="148"/>
      <c r="ESZ823" s="148"/>
      <c r="ETA823" s="148"/>
      <c r="ETB823" s="148"/>
      <c r="ETC823" s="148"/>
      <c r="ETD823" s="148"/>
      <c r="ETE823" s="148"/>
      <c r="ETF823" s="148"/>
      <c r="ETG823" s="148"/>
      <c r="ETH823" s="148"/>
      <c r="ETI823" s="148"/>
      <c r="ETJ823" s="148"/>
      <c r="ETK823" s="148"/>
      <c r="ETL823" s="148"/>
      <c r="ETM823" s="148"/>
      <c r="ETN823" s="148"/>
      <c r="ETO823" s="148"/>
      <c r="ETP823" s="148"/>
      <c r="ETQ823" s="148"/>
      <c r="ETR823" s="148"/>
      <c r="ETS823" s="148"/>
      <c r="ETT823" s="148"/>
      <c r="ETU823" s="148"/>
      <c r="ETV823" s="148"/>
      <c r="ETW823" s="148"/>
      <c r="ETX823" s="148"/>
      <c r="ETY823" s="148"/>
      <c r="ETZ823" s="148"/>
      <c r="EUA823" s="148"/>
      <c r="EUB823" s="148"/>
      <c r="EUC823" s="148"/>
      <c r="EUD823" s="148"/>
      <c r="EUE823" s="148"/>
      <c r="EUF823" s="148"/>
      <c r="EUG823" s="148"/>
      <c r="EUH823" s="148"/>
      <c r="EUI823" s="148"/>
      <c r="EUJ823" s="148"/>
      <c r="EUK823" s="148"/>
      <c r="EUL823" s="148"/>
      <c r="EUM823" s="148"/>
      <c r="EUN823" s="148"/>
      <c r="EUO823" s="148"/>
      <c r="EUP823" s="148"/>
      <c r="EUQ823" s="148"/>
      <c r="EUR823" s="148"/>
      <c r="EUS823" s="148"/>
      <c r="EUT823" s="148"/>
      <c r="EUU823" s="148"/>
      <c r="EUV823" s="148"/>
      <c r="EUW823" s="148"/>
      <c r="EUX823" s="148"/>
      <c r="EUY823" s="148"/>
      <c r="EUZ823" s="148"/>
      <c r="EVA823" s="148"/>
      <c r="EVB823" s="148"/>
      <c r="EVC823" s="148"/>
      <c r="EVD823" s="148"/>
      <c r="EVE823" s="148"/>
      <c r="EVF823" s="148"/>
      <c r="EVG823" s="148"/>
      <c r="EVH823" s="148"/>
      <c r="EVI823" s="148"/>
      <c r="EVJ823" s="148"/>
      <c r="EVK823" s="148"/>
      <c r="EVL823" s="148"/>
      <c r="EVM823" s="148"/>
      <c r="EVN823" s="148"/>
      <c r="EVO823" s="148"/>
      <c r="EVP823" s="148"/>
      <c r="EVQ823" s="148"/>
      <c r="EVR823" s="148"/>
      <c r="EVS823" s="148"/>
      <c r="EVT823" s="148"/>
      <c r="EVU823" s="148"/>
      <c r="EVV823" s="148"/>
      <c r="EVW823" s="148"/>
      <c r="EVX823" s="148"/>
      <c r="EVY823" s="148"/>
      <c r="EVZ823" s="148"/>
      <c r="EWA823" s="148"/>
      <c r="EWB823" s="148"/>
      <c r="EWC823" s="148"/>
      <c r="EWD823" s="148"/>
      <c r="EWE823" s="148"/>
      <c r="EWF823" s="148"/>
      <c r="EWG823" s="148"/>
      <c r="EWH823" s="148"/>
      <c r="EWI823" s="148"/>
      <c r="EWJ823" s="148"/>
      <c r="EWK823" s="148"/>
      <c r="EWL823" s="148"/>
      <c r="EWM823" s="148"/>
      <c r="EWN823" s="148"/>
      <c r="EWO823" s="148"/>
      <c r="EWP823" s="148"/>
      <c r="EWQ823" s="148"/>
      <c r="EWR823" s="148"/>
      <c r="EWS823" s="148"/>
      <c r="EWT823" s="148"/>
      <c r="EWU823" s="148"/>
      <c r="EWV823" s="148"/>
      <c r="EWW823" s="148"/>
      <c r="EWX823" s="148"/>
      <c r="EWY823" s="148"/>
      <c r="EWZ823" s="148"/>
      <c r="EXA823" s="148"/>
      <c r="EXB823" s="148"/>
      <c r="EXC823" s="148"/>
      <c r="EXD823" s="148"/>
      <c r="EXE823" s="148"/>
      <c r="EXF823" s="148"/>
      <c r="EXG823" s="148"/>
      <c r="EXH823" s="148"/>
      <c r="EXI823" s="148"/>
      <c r="EXJ823" s="148"/>
      <c r="EXK823" s="148"/>
      <c r="EXL823" s="148"/>
      <c r="EXM823" s="148"/>
      <c r="EXN823" s="148"/>
      <c r="EXO823" s="148"/>
      <c r="EXP823" s="148"/>
      <c r="EXQ823" s="148"/>
      <c r="EXR823" s="148"/>
      <c r="EXS823" s="148"/>
      <c r="EXT823" s="148"/>
      <c r="EXU823" s="148"/>
      <c r="EXV823" s="148"/>
      <c r="EXW823" s="148"/>
      <c r="EXX823" s="148"/>
      <c r="EXY823" s="148"/>
      <c r="EXZ823" s="148"/>
      <c r="EYA823" s="148"/>
      <c r="EYB823" s="148"/>
      <c r="EYC823" s="148"/>
      <c r="EYD823" s="148"/>
      <c r="EYE823" s="148"/>
      <c r="EYF823" s="148"/>
      <c r="EYG823" s="148"/>
      <c r="EYH823" s="148"/>
      <c r="EYI823" s="148"/>
      <c r="EYJ823" s="148"/>
      <c r="EYK823" s="148"/>
      <c r="EYL823" s="148"/>
      <c r="EYM823" s="148"/>
      <c r="EYN823" s="148"/>
      <c r="EYO823" s="148"/>
      <c r="EYP823" s="148"/>
      <c r="EYQ823" s="148"/>
      <c r="EYR823" s="148"/>
      <c r="EYS823" s="148"/>
      <c r="EYT823" s="148"/>
      <c r="EYU823" s="148"/>
      <c r="EYV823" s="148"/>
      <c r="EYW823" s="148"/>
      <c r="EYX823" s="148"/>
      <c r="EYY823" s="148"/>
      <c r="EYZ823" s="148"/>
      <c r="EZA823" s="148"/>
      <c r="EZB823" s="148"/>
      <c r="EZC823" s="148"/>
      <c r="EZD823" s="148"/>
      <c r="EZE823" s="148"/>
      <c r="EZF823" s="148"/>
      <c r="EZG823" s="148"/>
      <c r="EZH823" s="148"/>
      <c r="EZI823" s="148"/>
      <c r="EZJ823" s="148"/>
      <c r="EZK823" s="148"/>
      <c r="EZL823" s="148"/>
      <c r="EZM823" s="148"/>
      <c r="EZN823" s="148"/>
      <c r="EZO823" s="148"/>
      <c r="EZP823" s="148"/>
      <c r="EZQ823" s="148"/>
      <c r="EZR823" s="148"/>
      <c r="EZS823" s="148"/>
      <c r="EZT823" s="148"/>
      <c r="EZU823" s="148"/>
      <c r="EZV823" s="148"/>
      <c r="EZW823" s="148"/>
      <c r="EZX823" s="148"/>
      <c r="EZY823" s="148"/>
      <c r="EZZ823" s="148"/>
      <c r="FAA823" s="148"/>
      <c r="FAB823" s="148"/>
      <c r="FAC823" s="148"/>
      <c r="FAD823" s="148"/>
      <c r="FAE823" s="148"/>
      <c r="FAF823" s="148"/>
      <c r="FAG823" s="148"/>
      <c r="FAH823" s="148"/>
      <c r="FAI823" s="148"/>
      <c r="FAJ823" s="148"/>
      <c r="FAK823" s="148"/>
      <c r="FAL823" s="148"/>
      <c r="FAM823" s="148"/>
      <c r="FAN823" s="148"/>
      <c r="FAO823" s="148"/>
      <c r="FAP823" s="148"/>
      <c r="FAQ823" s="148"/>
      <c r="FAR823" s="148"/>
      <c r="FAS823" s="148"/>
      <c r="FAT823" s="148"/>
      <c r="FAU823" s="148"/>
      <c r="FAV823" s="148"/>
      <c r="FAW823" s="148"/>
      <c r="FAX823" s="148"/>
      <c r="FAY823" s="148"/>
      <c r="FAZ823" s="148"/>
      <c r="FBA823" s="148"/>
      <c r="FBB823" s="148"/>
      <c r="FBC823" s="148"/>
      <c r="FBD823" s="148"/>
      <c r="FBE823" s="148"/>
      <c r="FBF823" s="148"/>
      <c r="FBG823" s="148"/>
      <c r="FBH823" s="148"/>
      <c r="FBI823" s="148"/>
      <c r="FBJ823" s="148"/>
      <c r="FBK823" s="148"/>
      <c r="FBL823" s="148"/>
      <c r="FBM823" s="148"/>
      <c r="FBN823" s="148"/>
      <c r="FBO823" s="148"/>
      <c r="FBP823" s="148"/>
      <c r="FBQ823" s="148"/>
      <c r="FBR823" s="148"/>
      <c r="FBS823" s="148"/>
      <c r="FBT823" s="148"/>
      <c r="FBU823" s="148"/>
      <c r="FBV823" s="148"/>
      <c r="FBW823" s="148"/>
      <c r="FBX823" s="148"/>
      <c r="FBY823" s="148"/>
      <c r="FBZ823" s="148"/>
      <c r="FCA823" s="148"/>
      <c r="FCB823" s="148"/>
      <c r="FCC823" s="148"/>
      <c r="FCD823" s="148"/>
      <c r="FCE823" s="148"/>
      <c r="FCF823" s="148"/>
      <c r="FCG823" s="148"/>
      <c r="FCH823" s="148"/>
      <c r="FCI823" s="148"/>
      <c r="FCJ823" s="148"/>
      <c r="FCK823" s="148"/>
      <c r="FCL823" s="148"/>
      <c r="FCM823" s="148"/>
      <c r="FCN823" s="148"/>
      <c r="FCO823" s="148"/>
      <c r="FCP823" s="148"/>
      <c r="FCQ823" s="148"/>
      <c r="FCR823" s="148"/>
      <c r="FCS823" s="148"/>
      <c r="FCT823" s="148"/>
      <c r="FCU823" s="148"/>
      <c r="FCV823" s="148"/>
      <c r="FCW823" s="148"/>
      <c r="FCX823" s="148"/>
      <c r="FCY823" s="148"/>
      <c r="FCZ823" s="148"/>
      <c r="FDA823" s="148"/>
      <c r="FDB823" s="148"/>
      <c r="FDC823" s="148"/>
      <c r="FDD823" s="148"/>
      <c r="FDE823" s="148"/>
      <c r="FDF823" s="148"/>
      <c r="FDG823" s="148"/>
      <c r="FDH823" s="148"/>
      <c r="FDI823" s="148"/>
      <c r="FDJ823" s="148"/>
      <c r="FDK823" s="148"/>
      <c r="FDL823" s="148"/>
      <c r="FDM823" s="148"/>
      <c r="FDN823" s="148"/>
      <c r="FDO823" s="148"/>
      <c r="FDP823" s="148"/>
      <c r="FDQ823" s="148"/>
      <c r="FDR823" s="148"/>
      <c r="FDS823" s="148"/>
      <c r="FDT823" s="148"/>
      <c r="FDU823" s="148"/>
      <c r="FDV823" s="148"/>
      <c r="FDW823" s="148"/>
      <c r="FDX823" s="148"/>
      <c r="FDY823" s="148"/>
      <c r="FDZ823" s="148"/>
      <c r="FEA823" s="148"/>
      <c r="FEB823" s="148"/>
      <c r="FEC823" s="148"/>
      <c r="FED823" s="148"/>
      <c r="FEE823" s="148"/>
      <c r="FEF823" s="148"/>
      <c r="FEG823" s="148"/>
      <c r="FEH823" s="148"/>
      <c r="FEI823" s="148"/>
      <c r="FEJ823" s="148"/>
      <c r="FEK823" s="148"/>
      <c r="FEL823" s="148"/>
      <c r="FEM823" s="148"/>
      <c r="FEN823" s="148"/>
      <c r="FEO823" s="148"/>
      <c r="FEP823" s="148"/>
      <c r="FEQ823" s="148"/>
      <c r="FER823" s="148"/>
      <c r="FES823" s="148"/>
      <c r="FET823" s="148"/>
      <c r="FEU823" s="148"/>
      <c r="FEV823" s="148"/>
      <c r="FEW823" s="148"/>
      <c r="FEX823" s="148"/>
      <c r="FEY823" s="148"/>
      <c r="FEZ823" s="148"/>
      <c r="FFA823" s="148"/>
      <c r="FFB823" s="148"/>
      <c r="FFC823" s="148"/>
      <c r="FFD823" s="148"/>
      <c r="FFE823" s="148"/>
      <c r="FFF823" s="148"/>
      <c r="FFG823" s="148"/>
      <c r="FFH823" s="148"/>
      <c r="FFI823" s="148"/>
      <c r="FFJ823" s="148"/>
      <c r="FFK823" s="148"/>
      <c r="FFL823" s="148"/>
      <c r="FFM823" s="148"/>
      <c r="FFN823" s="148"/>
      <c r="FFO823" s="148"/>
      <c r="FFP823" s="148"/>
      <c r="FFQ823" s="148"/>
      <c r="FFR823" s="148"/>
      <c r="FFS823" s="148"/>
      <c r="FFT823" s="148"/>
      <c r="FFU823" s="148"/>
      <c r="FFV823" s="148"/>
      <c r="FFW823" s="148"/>
      <c r="FFX823" s="148"/>
      <c r="FFY823" s="148"/>
      <c r="FFZ823" s="148"/>
      <c r="FGA823" s="148"/>
      <c r="FGB823" s="148"/>
      <c r="FGC823" s="148"/>
      <c r="FGD823" s="148"/>
      <c r="FGE823" s="148"/>
      <c r="FGF823" s="148"/>
      <c r="FGG823" s="148"/>
      <c r="FGH823" s="148"/>
      <c r="FGI823" s="148"/>
      <c r="FGJ823" s="148"/>
      <c r="FGK823" s="148"/>
      <c r="FGL823" s="148"/>
      <c r="FGM823" s="148"/>
      <c r="FGN823" s="148"/>
      <c r="FGO823" s="148"/>
      <c r="FGP823" s="148"/>
      <c r="FGQ823" s="148"/>
      <c r="FGR823" s="148"/>
      <c r="FGS823" s="148"/>
      <c r="FGT823" s="148"/>
      <c r="FGU823" s="148"/>
      <c r="FGV823" s="148"/>
      <c r="FGW823" s="148"/>
      <c r="FGX823" s="148"/>
      <c r="FGY823" s="148"/>
      <c r="FGZ823" s="148"/>
      <c r="FHA823" s="148"/>
      <c r="FHB823" s="148"/>
      <c r="FHC823" s="148"/>
      <c r="FHD823" s="148"/>
      <c r="FHE823" s="148"/>
      <c r="FHF823" s="148"/>
      <c r="FHG823" s="148"/>
      <c r="FHH823" s="148"/>
      <c r="FHI823" s="148"/>
      <c r="FHJ823" s="148"/>
      <c r="FHK823" s="148"/>
      <c r="FHL823" s="148"/>
      <c r="FHM823" s="148"/>
      <c r="FHN823" s="148"/>
      <c r="FHO823" s="148"/>
      <c r="FHP823" s="148"/>
      <c r="FHQ823" s="148"/>
      <c r="FHR823" s="148"/>
      <c r="FHS823" s="148"/>
      <c r="FHT823" s="148"/>
      <c r="FHU823" s="148"/>
      <c r="FHV823" s="148"/>
      <c r="FHW823" s="148"/>
      <c r="FHX823" s="148"/>
      <c r="FHY823" s="148"/>
      <c r="FHZ823" s="148"/>
      <c r="FIA823" s="148"/>
      <c r="FIB823" s="148"/>
      <c r="FIC823" s="148"/>
      <c r="FID823" s="148"/>
      <c r="FIE823" s="148"/>
      <c r="FIF823" s="148"/>
      <c r="FIG823" s="148"/>
      <c r="FIH823" s="148"/>
      <c r="FII823" s="148"/>
      <c r="FIJ823" s="148"/>
      <c r="FIK823" s="148"/>
      <c r="FIL823" s="148"/>
      <c r="FIM823" s="148"/>
      <c r="FIN823" s="148"/>
      <c r="FIO823" s="148"/>
      <c r="FIP823" s="148"/>
      <c r="FIQ823" s="148"/>
      <c r="FIR823" s="148"/>
      <c r="FIS823" s="148"/>
      <c r="FIT823" s="148"/>
      <c r="FIU823" s="148"/>
      <c r="FIV823" s="148"/>
      <c r="FIW823" s="148"/>
      <c r="FIX823" s="148"/>
      <c r="FIY823" s="148"/>
      <c r="FIZ823" s="148"/>
      <c r="FJA823" s="148"/>
      <c r="FJB823" s="148"/>
      <c r="FJC823" s="148"/>
      <c r="FJD823" s="148"/>
      <c r="FJE823" s="148"/>
      <c r="FJF823" s="148"/>
      <c r="FJG823" s="148"/>
      <c r="FJH823" s="148"/>
      <c r="FJI823" s="148"/>
      <c r="FJJ823" s="148"/>
      <c r="FJK823" s="148"/>
      <c r="FJL823" s="148"/>
      <c r="FJM823" s="148"/>
      <c r="FJN823" s="148"/>
      <c r="FJO823" s="148"/>
      <c r="FJP823" s="148"/>
      <c r="FJQ823" s="148"/>
      <c r="FJR823" s="148"/>
      <c r="FJS823" s="148"/>
      <c r="FJT823" s="148"/>
      <c r="FJU823" s="148"/>
      <c r="FJV823" s="148"/>
      <c r="FJW823" s="148"/>
      <c r="FJX823" s="148"/>
      <c r="FJY823" s="148"/>
      <c r="FJZ823" s="148"/>
      <c r="FKA823" s="148"/>
      <c r="FKB823" s="148"/>
      <c r="FKC823" s="148"/>
      <c r="FKD823" s="148"/>
      <c r="FKE823" s="148"/>
      <c r="FKF823" s="148"/>
      <c r="FKG823" s="148"/>
      <c r="FKH823" s="148"/>
      <c r="FKI823" s="148"/>
      <c r="FKJ823" s="148"/>
      <c r="FKK823" s="148"/>
      <c r="FKL823" s="148"/>
      <c r="FKM823" s="148"/>
      <c r="FKN823" s="148"/>
      <c r="FKO823" s="148"/>
      <c r="FKP823" s="148"/>
      <c r="FKQ823" s="148"/>
      <c r="FKR823" s="148"/>
      <c r="FKS823" s="148"/>
      <c r="FKT823" s="148"/>
      <c r="FKU823" s="148"/>
      <c r="FKV823" s="148"/>
      <c r="FKW823" s="148"/>
      <c r="FKX823" s="148"/>
      <c r="FKY823" s="148"/>
      <c r="FKZ823" s="148"/>
      <c r="FLA823" s="148"/>
      <c r="FLB823" s="148"/>
      <c r="FLC823" s="148"/>
      <c r="FLD823" s="148"/>
      <c r="FLE823" s="148"/>
      <c r="FLF823" s="148"/>
      <c r="FLG823" s="148"/>
      <c r="FLH823" s="148"/>
      <c r="FLI823" s="148"/>
      <c r="FLJ823" s="148"/>
      <c r="FLK823" s="148"/>
      <c r="FLL823" s="148"/>
      <c r="FLM823" s="148"/>
      <c r="FLN823" s="148"/>
      <c r="FLO823" s="148"/>
      <c r="FLP823" s="148"/>
      <c r="FLQ823" s="148"/>
      <c r="FLR823" s="148"/>
      <c r="FLS823" s="148"/>
      <c r="FLT823" s="148"/>
      <c r="FLU823" s="148"/>
      <c r="FLV823" s="148"/>
      <c r="FLW823" s="148"/>
      <c r="FLX823" s="148"/>
      <c r="FLY823" s="148"/>
      <c r="FLZ823" s="148"/>
      <c r="FMA823" s="148"/>
      <c r="FMB823" s="148"/>
      <c r="FMC823" s="148"/>
      <c r="FMD823" s="148"/>
      <c r="FME823" s="148"/>
      <c r="FMF823" s="148"/>
      <c r="FMG823" s="148"/>
      <c r="FMH823" s="148"/>
      <c r="FMI823" s="148"/>
      <c r="FMJ823" s="148"/>
      <c r="FMK823" s="148"/>
      <c r="FML823" s="148"/>
      <c r="FMM823" s="148"/>
      <c r="FMN823" s="148"/>
      <c r="FMO823" s="148"/>
      <c r="FMP823" s="148"/>
      <c r="FMQ823" s="148"/>
      <c r="FMR823" s="148"/>
      <c r="FMS823" s="148"/>
      <c r="FMT823" s="148"/>
      <c r="FMU823" s="148"/>
      <c r="FMV823" s="148"/>
      <c r="FMW823" s="148"/>
      <c r="FMX823" s="148"/>
      <c r="FMY823" s="148"/>
      <c r="FMZ823" s="148"/>
      <c r="FNA823" s="148"/>
      <c r="FNB823" s="148"/>
      <c r="FNC823" s="148"/>
      <c r="FND823" s="148"/>
      <c r="FNE823" s="148"/>
      <c r="FNF823" s="148"/>
      <c r="FNG823" s="148"/>
      <c r="FNH823" s="148"/>
      <c r="FNI823" s="148"/>
      <c r="FNJ823" s="148"/>
      <c r="FNK823" s="148"/>
      <c r="FNL823" s="148"/>
      <c r="FNM823" s="148"/>
      <c r="FNN823" s="148"/>
      <c r="FNO823" s="148"/>
      <c r="FNP823" s="148"/>
      <c r="FNQ823" s="148"/>
      <c r="FNR823" s="148"/>
      <c r="FNS823" s="148"/>
      <c r="FNT823" s="148"/>
      <c r="FNU823" s="148"/>
      <c r="FNV823" s="148"/>
      <c r="FNW823" s="148"/>
      <c r="FNX823" s="148"/>
      <c r="FNY823" s="148"/>
      <c r="FNZ823" s="148"/>
      <c r="FOA823" s="148"/>
      <c r="FOB823" s="148"/>
      <c r="FOC823" s="148"/>
      <c r="FOD823" s="148"/>
      <c r="FOE823" s="148"/>
      <c r="FOF823" s="148"/>
      <c r="FOG823" s="148"/>
      <c r="FOH823" s="148"/>
      <c r="FOI823" s="148"/>
      <c r="FOJ823" s="148"/>
      <c r="FOK823" s="148"/>
      <c r="FOL823" s="148"/>
      <c r="FOM823" s="148"/>
      <c r="FON823" s="148"/>
      <c r="FOO823" s="148"/>
      <c r="FOP823" s="148"/>
      <c r="FOQ823" s="148"/>
      <c r="FOR823" s="148"/>
      <c r="FOS823" s="148"/>
      <c r="FOT823" s="148"/>
      <c r="FOU823" s="148"/>
      <c r="FOV823" s="148"/>
      <c r="FOW823" s="148"/>
      <c r="FOX823" s="148"/>
      <c r="FOY823" s="148"/>
      <c r="FOZ823" s="148"/>
      <c r="FPA823" s="148"/>
      <c r="FPB823" s="148"/>
      <c r="FPC823" s="148"/>
      <c r="FPD823" s="148"/>
      <c r="FPE823" s="148"/>
      <c r="FPF823" s="148"/>
      <c r="FPG823" s="148"/>
      <c r="FPH823" s="148"/>
      <c r="FPI823" s="148"/>
      <c r="FPJ823" s="148"/>
      <c r="FPK823" s="148"/>
      <c r="FPL823" s="148"/>
      <c r="FPM823" s="148"/>
      <c r="FPN823" s="148"/>
      <c r="FPO823" s="148"/>
      <c r="FPP823" s="148"/>
      <c r="FPQ823" s="148"/>
      <c r="FPR823" s="148"/>
      <c r="FPS823" s="148"/>
      <c r="FPT823" s="148"/>
      <c r="FPU823" s="148"/>
      <c r="FPV823" s="148"/>
      <c r="FPW823" s="148"/>
      <c r="FPX823" s="148"/>
      <c r="FPY823" s="148"/>
      <c r="FPZ823" s="148"/>
      <c r="FQA823" s="148"/>
      <c r="FQB823" s="148"/>
      <c r="FQC823" s="148"/>
      <c r="FQD823" s="148"/>
      <c r="FQE823" s="148"/>
      <c r="FQF823" s="148"/>
      <c r="FQG823" s="148"/>
      <c r="FQH823" s="148"/>
      <c r="FQI823" s="148"/>
      <c r="FQJ823" s="148"/>
      <c r="FQK823" s="148"/>
      <c r="FQL823" s="148"/>
      <c r="FQM823" s="148"/>
      <c r="FQN823" s="148"/>
      <c r="FQO823" s="148"/>
      <c r="FQP823" s="148"/>
      <c r="FQQ823" s="148"/>
      <c r="FQR823" s="148"/>
      <c r="FQS823" s="148"/>
      <c r="FQT823" s="148"/>
      <c r="FQU823" s="148"/>
      <c r="FQV823" s="148"/>
      <c r="FQW823" s="148"/>
      <c r="FQX823" s="148"/>
      <c r="FQY823" s="148"/>
      <c r="FQZ823" s="148"/>
      <c r="FRA823" s="148"/>
      <c r="FRB823" s="148"/>
      <c r="FRC823" s="148"/>
      <c r="FRD823" s="148"/>
      <c r="FRE823" s="148"/>
      <c r="FRF823" s="148"/>
      <c r="FRG823" s="148"/>
      <c r="FRH823" s="148"/>
      <c r="FRI823" s="148"/>
      <c r="FRJ823" s="148"/>
      <c r="FRK823" s="148"/>
      <c r="FRL823" s="148"/>
      <c r="FRM823" s="148"/>
      <c r="FRN823" s="148"/>
      <c r="FRO823" s="148"/>
      <c r="FRP823" s="148"/>
      <c r="FRQ823" s="148"/>
      <c r="FRR823" s="148"/>
      <c r="FRS823" s="148"/>
      <c r="FRT823" s="148"/>
      <c r="FRU823" s="148"/>
      <c r="FRV823" s="148"/>
      <c r="FRW823" s="148"/>
      <c r="FRX823" s="148"/>
      <c r="FRY823" s="148"/>
      <c r="FRZ823" s="148"/>
      <c r="FSA823" s="148"/>
      <c r="FSB823" s="148"/>
      <c r="FSC823" s="148"/>
      <c r="FSD823" s="148"/>
      <c r="FSE823" s="148"/>
      <c r="FSF823" s="148"/>
      <c r="FSG823" s="148"/>
      <c r="FSH823" s="148"/>
      <c r="FSI823" s="148"/>
      <c r="FSJ823" s="148"/>
      <c r="FSK823" s="148"/>
      <c r="FSL823" s="148"/>
      <c r="FSM823" s="148"/>
      <c r="FSN823" s="148"/>
      <c r="FSO823" s="148"/>
      <c r="FSP823" s="148"/>
      <c r="FSQ823" s="148"/>
      <c r="FSR823" s="148"/>
      <c r="FSS823" s="148"/>
      <c r="FST823" s="148"/>
      <c r="FSU823" s="148"/>
      <c r="FSV823" s="148"/>
      <c r="FSW823" s="148"/>
      <c r="FSX823" s="148"/>
      <c r="FSY823" s="148"/>
      <c r="FSZ823" s="148"/>
      <c r="FTA823" s="148"/>
      <c r="FTB823" s="148"/>
      <c r="FTC823" s="148"/>
      <c r="FTD823" s="148"/>
      <c r="FTE823" s="148"/>
      <c r="FTF823" s="148"/>
      <c r="FTG823" s="148"/>
      <c r="FTH823" s="148"/>
      <c r="FTI823" s="148"/>
      <c r="FTJ823" s="148"/>
      <c r="FTK823" s="148"/>
      <c r="FTL823" s="148"/>
      <c r="FTM823" s="148"/>
      <c r="FTN823" s="148"/>
      <c r="FTO823" s="148"/>
      <c r="FTP823" s="148"/>
      <c r="FTQ823" s="148"/>
      <c r="FTR823" s="148"/>
      <c r="FTS823" s="148"/>
      <c r="FTT823" s="148"/>
      <c r="FTU823" s="148"/>
      <c r="FTV823" s="148"/>
      <c r="FTW823" s="148"/>
      <c r="FTX823" s="148"/>
      <c r="FTY823" s="148"/>
      <c r="FTZ823" s="148"/>
      <c r="FUA823" s="148"/>
      <c r="FUB823" s="148"/>
      <c r="FUC823" s="148"/>
      <c r="FUD823" s="148"/>
      <c r="FUE823" s="148"/>
      <c r="FUF823" s="148"/>
      <c r="FUG823" s="148"/>
      <c r="FUH823" s="148"/>
      <c r="FUI823" s="148"/>
      <c r="FUJ823" s="148"/>
      <c r="FUK823" s="148"/>
      <c r="FUL823" s="148"/>
      <c r="FUM823" s="148"/>
      <c r="FUN823" s="148"/>
      <c r="FUO823" s="148"/>
      <c r="FUP823" s="148"/>
      <c r="FUQ823" s="148"/>
      <c r="FUR823" s="148"/>
      <c r="FUS823" s="148"/>
      <c r="FUT823" s="148"/>
      <c r="FUU823" s="148"/>
      <c r="FUV823" s="148"/>
      <c r="FUW823" s="148"/>
      <c r="FUX823" s="148"/>
      <c r="FUY823" s="148"/>
      <c r="FUZ823" s="148"/>
      <c r="FVA823" s="148"/>
      <c r="FVB823" s="148"/>
      <c r="FVC823" s="148"/>
      <c r="FVD823" s="148"/>
      <c r="FVE823" s="148"/>
      <c r="FVF823" s="148"/>
      <c r="FVG823" s="148"/>
      <c r="FVH823" s="148"/>
      <c r="FVI823" s="148"/>
      <c r="FVJ823" s="148"/>
      <c r="FVK823" s="148"/>
      <c r="FVL823" s="148"/>
      <c r="FVM823" s="148"/>
      <c r="FVN823" s="148"/>
      <c r="FVO823" s="148"/>
      <c r="FVP823" s="148"/>
      <c r="FVQ823" s="148"/>
      <c r="FVR823" s="148"/>
      <c r="FVS823" s="148"/>
      <c r="FVT823" s="148"/>
      <c r="FVU823" s="148"/>
      <c r="FVV823" s="148"/>
      <c r="FVW823" s="148"/>
      <c r="FVX823" s="148"/>
      <c r="FVY823" s="148"/>
      <c r="FVZ823" s="148"/>
      <c r="FWA823" s="148"/>
      <c r="FWB823" s="148"/>
      <c r="FWC823" s="148"/>
      <c r="FWD823" s="148"/>
      <c r="FWE823" s="148"/>
      <c r="FWF823" s="148"/>
      <c r="FWG823" s="148"/>
      <c r="FWH823" s="148"/>
      <c r="FWI823" s="148"/>
      <c r="FWJ823" s="148"/>
      <c r="FWK823" s="148"/>
      <c r="FWL823" s="148"/>
      <c r="FWM823" s="148"/>
      <c r="FWN823" s="148"/>
      <c r="FWO823" s="148"/>
      <c r="FWP823" s="148"/>
      <c r="FWQ823" s="148"/>
      <c r="FWR823" s="148"/>
      <c r="FWS823" s="148"/>
      <c r="FWT823" s="148"/>
      <c r="FWU823" s="148"/>
      <c r="FWV823" s="148"/>
      <c r="FWW823" s="148"/>
      <c r="FWX823" s="148"/>
      <c r="FWY823" s="148"/>
      <c r="FWZ823" s="148"/>
      <c r="FXA823" s="148"/>
      <c r="FXB823" s="148"/>
      <c r="FXC823" s="148"/>
      <c r="FXD823" s="148"/>
      <c r="FXE823" s="148"/>
      <c r="FXF823" s="148"/>
      <c r="FXG823" s="148"/>
      <c r="FXH823" s="148"/>
      <c r="FXI823" s="148"/>
      <c r="FXJ823" s="148"/>
      <c r="FXK823" s="148"/>
      <c r="FXL823" s="148"/>
      <c r="FXM823" s="148"/>
      <c r="FXN823" s="148"/>
      <c r="FXO823" s="148"/>
      <c r="FXP823" s="148"/>
      <c r="FXQ823" s="148"/>
      <c r="FXR823" s="148"/>
      <c r="FXS823" s="148"/>
      <c r="FXT823" s="148"/>
      <c r="FXU823" s="148"/>
      <c r="FXV823" s="148"/>
      <c r="FXW823" s="148"/>
      <c r="FXX823" s="148"/>
      <c r="FXY823" s="148"/>
      <c r="FXZ823" s="148"/>
      <c r="FYA823" s="148"/>
      <c r="FYB823" s="148"/>
      <c r="FYC823" s="148"/>
      <c r="FYD823" s="148"/>
      <c r="FYE823" s="148"/>
      <c r="FYF823" s="148"/>
      <c r="FYG823" s="148"/>
      <c r="FYH823" s="148"/>
      <c r="FYI823" s="148"/>
      <c r="FYJ823" s="148"/>
      <c r="FYK823" s="148"/>
      <c r="FYL823" s="148"/>
      <c r="FYM823" s="148"/>
      <c r="FYN823" s="148"/>
      <c r="FYO823" s="148"/>
      <c r="FYP823" s="148"/>
      <c r="FYQ823" s="148"/>
      <c r="FYR823" s="148"/>
      <c r="FYS823" s="148"/>
      <c r="FYT823" s="148"/>
      <c r="FYU823" s="148"/>
      <c r="FYV823" s="148"/>
      <c r="FYW823" s="148"/>
      <c r="FYX823" s="148"/>
      <c r="FYY823" s="148"/>
      <c r="FYZ823" s="148"/>
      <c r="FZA823" s="148"/>
      <c r="FZB823" s="148"/>
      <c r="FZC823" s="148"/>
      <c r="FZD823" s="148"/>
      <c r="FZE823" s="148"/>
      <c r="FZF823" s="148"/>
      <c r="FZG823" s="148"/>
      <c r="FZH823" s="148"/>
      <c r="FZI823" s="148"/>
      <c r="FZJ823" s="148"/>
      <c r="FZK823" s="148"/>
      <c r="FZL823" s="148"/>
      <c r="FZM823" s="148"/>
      <c r="FZN823" s="148"/>
      <c r="FZO823" s="148"/>
      <c r="FZP823" s="148"/>
      <c r="FZQ823" s="148"/>
      <c r="FZR823" s="148"/>
      <c r="FZS823" s="148"/>
      <c r="FZT823" s="148"/>
      <c r="FZU823" s="148"/>
      <c r="FZV823" s="148"/>
      <c r="FZW823" s="148"/>
      <c r="FZX823" s="148"/>
      <c r="FZY823" s="148"/>
      <c r="FZZ823" s="148"/>
      <c r="GAA823" s="148"/>
      <c r="GAB823" s="148"/>
      <c r="GAC823" s="148"/>
      <c r="GAD823" s="148"/>
      <c r="GAE823" s="148"/>
      <c r="GAF823" s="148"/>
      <c r="GAG823" s="148"/>
      <c r="GAH823" s="148"/>
      <c r="GAI823" s="148"/>
      <c r="GAJ823" s="148"/>
      <c r="GAK823" s="148"/>
      <c r="GAL823" s="148"/>
      <c r="GAM823" s="148"/>
      <c r="GAN823" s="148"/>
      <c r="GAO823" s="148"/>
      <c r="GAP823" s="148"/>
      <c r="GAQ823" s="148"/>
      <c r="GAR823" s="148"/>
      <c r="GAS823" s="148"/>
      <c r="GAT823" s="148"/>
      <c r="GAU823" s="148"/>
      <c r="GAV823" s="148"/>
      <c r="GAW823" s="148"/>
      <c r="GAX823" s="148"/>
      <c r="GAY823" s="148"/>
      <c r="GAZ823" s="148"/>
      <c r="GBA823" s="148"/>
      <c r="GBB823" s="148"/>
      <c r="GBC823" s="148"/>
      <c r="GBD823" s="148"/>
      <c r="GBE823" s="148"/>
      <c r="GBF823" s="148"/>
      <c r="GBG823" s="148"/>
      <c r="GBH823" s="148"/>
      <c r="GBI823" s="148"/>
      <c r="GBJ823" s="148"/>
      <c r="GBK823" s="148"/>
      <c r="GBL823" s="148"/>
      <c r="GBM823" s="148"/>
      <c r="GBN823" s="148"/>
      <c r="GBO823" s="148"/>
      <c r="GBP823" s="148"/>
      <c r="GBQ823" s="148"/>
      <c r="GBR823" s="148"/>
      <c r="GBS823" s="148"/>
      <c r="GBT823" s="148"/>
      <c r="GBU823" s="148"/>
      <c r="GBV823" s="148"/>
      <c r="GBW823" s="148"/>
      <c r="GBX823" s="148"/>
      <c r="GBY823" s="148"/>
      <c r="GBZ823" s="148"/>
      <c r="GCA823" s="148"/>
      <c r="GCB823" s="148"/>
      <c r="GCC823" s="148"/>
      <c r="GCD823" s="148"/>
      <c r="GCE823" s="148"/>
      <c r="GCF823" s="148"/>
      <c r="GCG823" s="148"/>
      <c r="GCH823" s="148"/>
      <c r="GCI823" s="148"/>
      <c r="GCJ823" s="148"/>
      <c r="GCK823" s="148"/>
      <c r="GCL823" s="148"/>
      <c r="GCM823" s="148"/>
      <c r="GCN823" s="148"/>
      <c r="GCO823" s="148"/>
      <c r="GCP823" s="148"/>
      <c r="GCQ823" s="148"/>
      <c r="GCR823" s="148"/>
      <c r="GCS823" s="148"/>
      <c r="GCT823" s="148"/>
      <c r="GCU823" s="148"/>
      <c r="GCV823" s="148"/>
      <c r="GCW823" s="148"/>
      <c r="GCX823" s="148"/>
      <c r="GCY823" s="148"/>
      <c r="GCZ823" s="148"/>
      <c r="GDA823" s="148"/>
      <c r="GDB823" s="148"/>
      <c r="GDC823" s="148"/>
      <c r="GDD823" s="148"/>
      <c r="GDE823" s="148"/>
      <c r="GDF823" s="148"/>
      <c r="GDG823" s="148"/>
      <c r="GDH823" s="148"/>
      <c r="GDI823" s="148"/>
      <c r="GDJ823" s="148"/>
      <c r="GDK823" s="148"/>
      <c r="GDL823" s="148"/>
      <c r="GDM823" s="148"/>
      <c r="GDN823" s="148"/>
      <c r="GDO823" s="148"/>
      <c r="GDP823" s="148"/>
      <c r="GDQ823" s="148"/>
      <c r="GDR823" s="148"/>
      <c r="GDS823" s="148"/>
      <c r="GDT823" s="148"/>
      <c r="GDU823" s="148"/>
      <c r="GDV823" s="148"/>
      <c r="GDW823" s="148"/>
      <c r="GDX823" s="148"/>
      <c r="GDY823" s="148"/>
      <c r="GDZ823" s="148"/>
      <c r="GEA823" s="148"/>
      <c r="GEB823" s="148"/>
      <c r="GEC823" s="148"/>
      <c r="GED823" s="148"/>
      <c r="GEE823" s="148"/>
      <c r="GEF823" s="148"/>
      <c r="GEG823" s="148"/>
      <c r="GEH823" s="148"/>
      <c r="GEI823" s="148"/>
      <c r="GEJ823" s="148"/>
      <c r="GEK823" s="148"/>
      <c r="GEL823" s="148"/>
      <c r="GEM823" s="148"/>
      <c r="GEN823" s="148"/>
      <c r="GEO823" s="148"/>
      <c r="GEP823" s="148"/>
      <c r="GEQ823" s="148"/>
      <c r="GER823" s="148"/>
      <c r="GES823" s="148"/>
      <c r="GET823" s="148"/>
      <c r="GEU823" s="148"/>
      <c r="GEV823" s="148"/>
      <c r="GEW823" s="148"/>
      <c r="GEX823" s="148"/>
      <c r="GEY823" s="148"/>
      <c r="GEZ823" s="148"/>
      <c r="GFA823" s="148"/>
      <c r="GFB823" s="148"/>
      <c r="GFC823" s="148"/>
      <c r="GFD823" s="148"/>
      <c r="GFE823" s="148"/>
      <c r="GFF823" s="148"/>
      <c r="GFG823" s="148"/>
      <c r="GFH823" s="148"/>
      <c r="GFI823" s="148"/>
      <c r="GFJ823" s="148"/>
      <c r="GFK823" s="148"/>
      <c r="GFL823" s="148"/>
      <c r="GFM823" s="148"/>
      <c r="GFN823" s="148"/>
      <c r="GFO823" s="148"/>
      <c r="GFP823" s="148"/>
      <c r="GFQ823" s="148"/>
      <c r="GFR823" s="148"/>
      <c r="GFS823" s="148"/>
      <c r="GFT823" s="148"/>
      <c r="GFU823" s="148"/>
      <c r="GFV823" s="148"/>
      <c r="GFW823" s="148"/>
      <c r="GFX823" s="148"/>
      <c r="GFY823" s="148"/>
      <c r="GFZ823" s="148"/>
      <c r="GGA823" s="148"/>
      <c r="GGB823" s="148"/>
      <c r="GGC823" s="148"/>
      <c r="GGD823" s="148"/>
      <c r="GGE823" s="148"/>
      <c r="GGF823" s="148"/>
      <c r="GGG823" s="148"/>
      <c r="GGH823" s="148"/>
      <c r="GGI823" s="148"/>
      <c r="GGJ823" s="148"/>
      <c r="GGK823" s="148"/>
      <c r="GGL823" s="148"/>
      <c r="GGM823" s="148"/>
      <c r="GGN823" s="148"/>
      <c r="GGO823" s="148"/>
      <c r="GGP823" s="148"/>
      <c r="GGQ823" s="148"/>
      <c r="GGR823" s="148"/>
      <c r="GGS823" s="148"/>
      <c r="GGT823" s="148"/>
      <c r="GGU823" s="148"/>
      <c r="GGV823" s="148"/>
      <c r="GGW823" s="148"/>
      <c r="GGX823" s="148"/>
      <c r="GGY823" s="148"/>
      <c r="GGZ823" s="148"/>
      <c r="GHA823" s="148"/>
      <c r="GHB823" s="148"/>
      <c r="GHC823" s="148"/>
      <c r="GHD823" s="148"/>
      <c r="GHE823" s="148"/>
      <c r="GHF823" s="148"/>
      <c r="GHG823" s="148"/>
      <c r="GHH823" s="148"/>
      <c r="GHI823" s="148"/>
      <c r="GHJ823" s="148"/>
      <c r="GHK823" s="148"/>
      <c r="GHL823" s="148"/>
      <c r="GHM823" s="148"/>
      <c r="GHN823" s="148"/>
      <c r="GHO823" s="148"/>
      <c r="GHP823" s="148"/>
      <c r="GHQ823" s="148"/>
      <c r="GHR823" s="148"/>
      <c r="GHS823" s="148"/>
      <c r="GHT823" s="148"/>
      <c r="GHU823" s="148"/>
      <c r="GHV823" s="148"/>
      <c r="GHW823" s="148"/>
      <c r="GHX823" s="148"/>
      <c r="GHY823" s="148"/>
      <c r="GHZ823" s="148"/>
      <c r="GIA823" s="148"/>
      <c r="GIB823" s="148"/>
      <c r="GIC823" s="148"/>
      <c r="GID823" s="148"/>
      <c r="GIE823" s="148"/>
      <c r="GIF823" s="148"/>
      <c r="GIG823" s="148"/>
      <c r="GIH823" s="148"/>
      <c r="GII823" s="148"/>
      <c r="GIJ823" s="148"/>
      <c r="GIK823" s="148"/>
      <c r="GIL823" s="148"/>
      <c r="GIM823" s="148"/>
      <c r="GIN823" s="148"/>
      <c r="GIO823" s="148"/>
      <c r="GIP823" s="148"/>
      <c r="GIQ823" s="148"/>
      <c r="GIR823" s="148"/>
      <c r="GIS823" s="148"/>
      <c r="GIT823" s="148"/>
      <c r="GIU823" s="148"/>
      <c r="GIV823" s="148"/>
      <c r="GIW823" s="148"/>
      <c r="GIX823" s="148"/>
      <c r="GIY823" s="148"/>
      <c r="GIZ823" s="148"/>
      <c r="GJA823" s="148"/>
      <c r="GJB823" s="148"/>
      <c r="GJC823" s="148"/>
      <c r="GJD823" s="148"/>
      <c r="GJE823" s="148"/>
      <c r="GJF823" s="148"/>
      <c r="GJG823" s="148"/>
      <c r="GJH823" s="148"/>
      <c r="GJI823" s="148"/>
      <c r="GJJ823" s="148"/>
      <c r="GJK823" s="148"/>
      <c r="GJL823" s="148"/>
      <c r="GJM823" s="148"/>
      <c r="GJN823" s="148"/>
      <c r="GJO823" s="148"/>
      <c r="GJP823" s="148"/>
      <c r="GJQ823" s="148"/>
      <c r="GJR823" s="148"/>
      <c r="GJS823" s="148"/>
      <c r="GJT823" s="148"/>
      <c r="GJU823" s="148"/>
      <c r="GJV823" s="148"/>
      <c r="GJW823" s="148"/>
      <c r="GJX823" s="148"/>
      <c r="GJY823" s="148"/>
      <c r="GJZ823" s="148"/>
      <c r="GKA823" s="148"/>
      <c r="GKB823" s="148"/>
      <c r="GKC823" s="148"/>
      <c r="GKD823" s="148"/>
      <c r="GKE823" s="148"/>
      <c r="GKF823" s="148"/>
      <c r="GKG823" s="148"/>
      <c r="GKH823" s="148"/>
      <c r="GKI823" s="148"/>
      <c r="GKJ823" s="148"/>
      <c r="GKK823" s="148"/>
      <c r="GKL823" s="148"/>
      <c r="GKM823" s="148"/>
      <c r="GKN823" s="148"/>
      <c r="GKO823" s="148"/>
      <c r="GKP823" s="148"/>
      <c r="GKQ823" s="148"/>
      <c r="GKR823" s="148"/>
      <c r="GKS823" s="148"/>
      <c r="GKT823" s="148"/>
      <c r="GKU823" s="148"/>
      <c r="GKV823" s="148"/>
      <c r="GKW823" s="148"/>
      <c r="GKX823" s="148"/>
      <c r="GKY823" s="148"/>
      <c r="GKZ823" s="148"/>
      <c r="GLA823" s="148"/>
      <c r="GLB823" s="148"/>
      <c r="GLC823" s="148"/>
      <c r="GLD823" s="148"/>
      <c r="GLE823" s="148"/>
      <c r="GLF823" s="148"/>
      <c r="GLG823" s="148"/>
      <c r="GLH823" s="148"/>
      <c r="GLI823" s="148"/>
      <c r="GLJ823" s="148"/>
      <c r="GLK823" s="148"/>
      <c r="GLL823" s="148"/>
      <c r="GLM823" s="148"/>
      <c r="GLN823" s="148"/>
      <c r="GLO823" s="148"/>
      <c r="GLP823" s="148"/>
      <c r="GLQ823" s="148"/>
      <c r="GLR823" s="148"/>
      <c r="GLS823" s="148"/>
      <c r="GLT823" s="148"/>
      <c r="GLU823" s="148"/>
      <c r="GLV823" s="148"/>
      <c r="GLW823" s="148"/>
      <c r="GLX823" s="148"/>
      <c r="GLY823" s="148"/>
      <c r="GLZ823" s="148"/>
      <c r="GMA823" s="148"/>
      <c r="GMB823" s="148"/>
      <c r="GMC823" s="148"/>
      <c r="GMD823" s="148"/>
      <c r="GME823" s="148"/>
      <c r="GMF823" s="148"/>
      <c r="GMG823" s="148"/>
      <c r="GMH823" s="148"/>
      <c r="GMI823" s="148"/>
      <c r="GMJ823" s="148"/>
      <c r="GMK823" s="148"/>
      <c r="GML823" s="148"/>
      <c r="GMM823" s="148"/>
      <c r="GMN823" s="148"/>
      <c r="GMO823" s="148"/>
      <c r="GMP823" s="148"/>
      <c r="GMQ823" s="148"/>
      <c r="GMR823" s="148"/>
      <c r="GMS823" s="148"/>
      <c r="GMT823" s="148"/>
      <c r="GMU823" s="148"/>
      <c r="GMV823" s="148"/>
      <c r="GMW823" s="148"/>
      <c r="GMX823" s="148"/>
      <c r="GMY823" s="148"/>
      <c r="GMZ823" s="148"/>
      <c r="GNA823" s="148"/>
      <c r="GNB823" s="148"/>
      <c r="GNC823" s="148"/>
      <c r="GND823" s="148"/>
      <c r="GNE823" s="148"/>
      <c r="GNF823" s="148"/>
      <c r="GNG823" s="148"/>
      <c r="GNH823" s="148"/>
      <c r="GNI823" s="148"/>
      <c r="GNJ823" s="148"/>
      <c r="GNK823" s="148"/>
      <c r="GNL823" s="148"/>
      <c r="GNM823" s="148"/>
      <c r="GNN823" s="148"/>
      <c r="GNO823" s="148"/>
      <c r="GNP823" s="148"/>
      <c r="GNQ823" s="148"/>
      <c r="GNR823" s="148"/>
      <c r="GNS823" s="148"/>
      <c r="GNT823" s="148"/>
      <c r="GNU823" s="148"/>
      <c r="GNV823" s="148"/>
      <c r="GNW823" s="148"/>
      <c r="GNX823" s="148"/>
      <c r="GNY823" s="148"/>
      <c r="GNZ823" s="148"/>
      <c r="GOA823" s="148"/>
      <c r="GOB823" s="148"/>
      <c r="GOC823" s="148"/>
      <c r="GOD823" s="148"/>
      <c r="GOE823" s="148"/>
      <c r="GOF823" s="148"/>
      <c r="GOG823" s="148"/>
      <c r="GOH823" s="148"/>
      <c r="GOI823" s="148"/>
      <c r="GOJ823" s="148"/>
      <c r="GOK823" s="148"/>
      <c r="GOL823" s="148"/>
      <c r="GOM823" s="148"/>
      <c r="GON823" s="148"/>
      <c r="GOO823" s="148"/>
      <c r="GOP823" s="148"/>
      <c r="GOQ823" s="148"/>
      <c r="GOR823" s="148"/>
      <c r="GOS823" s="148"/>
      <c r="GOT823" s="148"/>
      <c r="GOU823" s="148"/>
      <c r="GOV823" s="148"/>
      <c r="GOW823" s="148"/>
      <c r="GOX823" s="148"/>
      <c r="GOY823" s="148"/>
      <c r="GOZ823" s="148"/>
      <c r="GPA823" s="148"/>
      <c r="GPB823" s="148"/>
      <c r="GPC823" s="148"/>
      <c r="GPD823" s="148"/>
      <c r="GPE823" s="148"/>
      <c r="GPF823" s="148"/>
      <c r="GPG823" s="148"/>
      <c r="GPH823" s="148"/>
      <c r="GPI823" s="148"/>
      <c r="GPJ823" s="148"/>
      <c r="GPK823" s="148"/>
      <c r="GPL823" s="148"/>
      <c r="GPM823" s="148"/>
      <c r="GPN823" s="148"/>
      <c r="GPO823" s="148"/>
      <c r="GPP823" s="148"/>
      <c r="GPQ823" s="148"/>
      <c r="GPR823" s="148"/>
      <c r="GPS823" s="148"/>
      <c r="GPT823" s="148"/>
      <c r="GPU823" s="148"/>
      <c r="GPV823" s="148"/>
      <c r="GPW823" s="148"/>
      <c r="GPX823" s="148"/>
      <c r="GPY823" s="148"/>
      <c r="GPZ823" s="148"/>
      <c r="GQA823" s="148"/>
      <c r="GQB823" s="148"/>
      <c r="GQC823" s="148"/>
      <c r="GQD823" s="148"/>
      <c r="GQE823" s="148"/>
      <c r="GQF823" s="148"/>
      <c r="GQG823" s="148"/>
      <c r="GQH823" s="148"/>
      <c r="GQI823" s="148"/>
      <c r="GQJ823" s="148"/>
      <c r="GQK823" s="148"/>
      <c r="GQL823" s="148"/>
      <c r="GQM823" s="148"/>
      <c r="GQN823" s="148"/>
      <c r="GQO823" s="148"/>
      <c r="GQP823" s="148"/>
      <c r="GQQ823" s="148"/>
      <c r="GQR823" s="148"/>
      <c r="GQS823" s="148"/>
      <c r="GQT823" s="148"/>
      <c r="GQU823" s="148"/>
      <c r="GQV823" s="148"/>
      <c r="GQW823" s="148"/>
      <c r="GQX823" s="148"/>
      <c r="GQY823" s="148"/>
      <c r="GQZ823" s="148"/>
      <c r="GRA823" s="148"/>
      <c r="GRB823" s="148"/>
      <c r="GRC823" s="148"/>
      <c r="GRD823" s="148"/>
      <c r="GRE823" s="148"/>
      <c r="GRF823" s="148"/>
      <c r="GRG823" s="148"/>
      <c r="GRH823" s="148"/>
      <c r="GRI823" s="148"/>
      <c r="GRJ823" s="148"/>
      <c r="GRK823" s="148"/>
      <c r="GRL823" s="148"/>
      <c r="GRM823" s="148"/>
      <c r="GRN823" s="148"/>
      <c r="GRO823" s="148"/>
      <c r="GRP823" s="148"/>
      <c r="GRQ823" s="148"/>
      <c r="GRR823" s="148"/>
      <c r="GRS823" s="148"/>
      <c r="GRT823" s="148"/>
      <c r="GRU823" s="148"/>
      <c r="GRV823" s="148"/>
      <c r="GRW823" s="148"/>
      <c r="GRX823" s="148"/>
      <c r="GRY823" s="148"/>
      <c r="GRZ823" s="148"/>
      <c r="GSA823" s="148"/>
      <c r="GSB823" s="148"/>
      <c r="GSC823" s="148"/>
      <c r="GSD823" s="148"/>
      <c r="GSE823" s="148"/>
      <c r="GSF823" s="148"/>
      <c r="GSG823" s="148"/>
      <c r="GSH823" s="148"/>
      <c r="GSI823" s="148"/>
      <c r="GSJ823" s="148"/>
      <c r="GSK823" s="148"/>
      <c r="GSL823" s="148"/>
      <c r="GSM823" s="148"/>
      <c r="GSN823" s="148"/>
      <c r="GSO823" s="148"/>
      <c r="GSP823" s="148"/>
      <c r="GSQ823" s="148"/>
      <c r="GSR823" s="148"/>
      <c r="GSS823" s="148"/>
      <c r="GST823" s="148"/>
      <c r="GSU823" s="148"/>
      <c r="GSV823" s="148"/>
      <c r="GSW823" s="148"/>
      <c r="GSX823" s="148"/>
      <c r="GSY823" s="148"/>
      <c r="GSZ823" s="148"/>
      <c r="GTA823" s="148"/>
      <c r="GTB823" s="148"/>
      <c r="GTC823" s="148"/>
      <c r="GTD823" s="148"/>
      <c r="GTE823" s="148"/>
      <c r="GTF823" s="148"/>
      <c r="GTG823" s="148"/>
      <c r="GTH823" s="148"/>
      <c r="GTI823" s="148"/>
      <c r="GTJ823" s="148"/>
      <c r="GTK823" s="148"/>
      <c r="GTL823" s="148"/>
      <c r="GTM823" s="148"/>
      <c r="GTN823" s="148"/>
      <c r="GTO823" s="148"/>
      <c r="GTP823" s="148"/>
      <c r="GTQ823" s="148"/>
      <c r="GTR823" s="148"/>
      <c r="GTS823" s="148"/>
      <c r="GTT823" s="148"/>
      <c r="GTU823" s="148"/>
      <c r="GTV823" s="148"/>
      <c r="GTW823" s="148"/>
      <c r="GTX823" s="148"/>
      <c r="GTY823" s="148"/>
      <c r="GTZ823" s="148"/>
      <c r="GUA823" s="148"/>
      <c r="GUB823" s="148"/>
      <c r="GUC823" s="148"/>
      <c r="GUD823" s="148"/>
      <c r="GUE823" s="148"/>
      <c r="GUF823" s="148"/>
      <c r="GUG823" s="148"/>
      <c r="GUH823" s="148"/>
      <c r="GUI823" s="148"/>
      <c r="GUJ823" s="148"/>
      <c r="GUK823" s="148"/>
      <c r="GUL823" s="148"/>
      <c r="GUM823" s="148"/>
      <c r="GUN823" s="148"/>
      <c r="GUO823" s="148"/>
      <c r="GUP823" s="148"/>
      <c r="GUQ823" s="148"/>
      <c r="GUR823" s="148"/>
      <c r="GUS823" s="148"/>
      <c r="GUT823" s="148"/>
      <c r="GUU823" s="148"/>
      <c r="GUV823" s="148"/>
      <c r="GUW823" s="148"/>
      <c r="GUX823" s="148"/>
      <c r="GUY823" s="148"/>
      <c r="GUZ823" s="148"/>
      <c r="GVA823" s="148"/>
      <c r="GVB823" s="148"/>
      <c r="GVC823" s="148"/>
      <c r="GVD823" s="148"/>
      <c r="GVE823" s="148"/>
      <c r="GVF823" s="148"/>
      <c r="GVG823" s="148"/>
      <c r="GVH823" s="148"/>
      <c r="GVI823" s="148"/>
      <c r="GVJ823" s="148"/>
      <c r="GVK823" s="148"/>
      <c r="GVL823" s="148"/>
      <c r="GVM823" s="148"/>
      <c r="GVN823" s="148"/>
      <c r="GVO823" s="148"/>
      <c r="GVP823" s="148"/>
      <c r="GVQ823" s="148"/>
      <c r="GVR823" s="148"/>
      <c r="GVS823" s="148"/>
      <c r="GVT823" s="148"/>
      <c r="GVU823" s="148"/>
      <c r="GVV823" s="148"/>
      <c r="GVW823" s="148"/>
      <c r="GVX823" s="148"/>
      <c r="GVY823" s="148"/>
      <c r="GVZ823" s="148"/>
      <c r="GWA823" s="148"/>
      <c r="GWB823" s="148"/>
      <c r="GWC823" s="148"/>
      <c r="GWD823" s="148"/>
      <c r="GWE823" s="148"/>
      <c r="GWF823" s="148"/>
      <c r="GWG823" s="148"/>
      <c r="GWH823" s="148"/>
      <c r="GWI823" s="148"/>
      <c r="GWJ823" s="148"/>
      <c r="GWK823" s="148"/>
      <c r="GWL823" s="148"/>
      <c r="GWM823" s="148"/>
      <c r="GWN823" s="148"/>
      <c r="GWO823" s="148"/>
      <c r="GWP823" s="148"/>
      <c r="GWQ823" s="148"/>
      <c r="GWR823" s="148"/>
      <c r="GWS823" s="148"/>
      <c r="GWT823" s="148"/>
      <c r="GWU823" s="148"/>
      <c r="GWV823" s="148"/>
      <c r="GWW823" s="148"/>
      <c r="GWX823" s="148"/>
      <c r="GWY823" s="148"/>
      <c r="GWZ823" s="148"/>
      <c r="GXA823" s="148"/>
      <c r="GXB823" s="148"/>
      <c r="GXC823" s="148"/>
      <c r="GXD823" s="148"/>
      <c r="GXE823" s="148"/>
      <c r="GXF823" s="148"/>
      <c r="GXG823" s="148"/>
      <c r="GXH823" s="148"/>
      <c r="GXI823" s="148"/>
      <c r="GXJ823" s="148"/>
      <c r="GXK823" s="148"/>
      <c r="GXL823" s="148"/>
      <c r="GXM823" s="148"/>
      <c r="GXN823" s="148"/>
      <c r="GXO823" s="148"/>
      <c r="GXP823" s="148"/>
      <c r="GXQ823" s="148"/>
      <c r="GXR823" s="148"/>
      <c r="GXS823" s="148"/>
      <c r="GXT823" s="148"/>
      <c r="GXU823" s="148"/>
      <c r="GXV823" s="148"/>
      <c r="GXW823" s="148"/>
      <c r="GXX823" s="148"/>
      <c r="GXY823" s="148"/>
      <c r="GXZ823" s="148"/>
      <c r="GYA823" s="148"/>
      <c r="GYB823" s="148"/>
      <c r="GYC823" s="148"/>
      <c r="GYD823" s="148"/>
      <c r="GYE823" s="148"/>
      <c r="GYF823" s="148"/>
      <c r="GYG823" s="148"/>
      <c r="GYH823" s="148"/>
      <c r="GYI823" s="148"/>
      <c r="GYJ823" s="148"/>
      <c r="GYK823" s="148"/>
      <c r="GYL823" s="148"/>
      <c r="GYM823" s="148"/>
      <c r="GYN823" s="148"/>
      <c r="GYO823" s="148"/>
      <c r="GYP823" s="148"/>
      <c r="GYQ823" s="148"/>
      <c r="GYR823" s="148"/>
      <c r="GYS823" s="148"/>
      <c r="GYT823" s="148"/>
      <c r="GYU823" s="148"/>
      <c r="GYV823" s="148"/>
      <c r="GYW823" s="148"/>
      <c r="GYX823" s="148"/>
      <c r="GYY823" s="148"/>
      <c r="GYZ823" s="148"/>
      <c r="GZA823" s="148"/>
      <c r="GZB823" s="148"/>
      <c r="GZC823" s="148"/>
      <c r="GZD823" s="148"/>
      <c r="GZE823" s="148"/>
      <c r="GZF823" s="148"/>
      <c r="GZG823" s="148"/>
      <c r="GZH823" s="148"/>
      <c r="GZI823" s="148"/>
      <c r="GZJ823" s="148"/>
      <c r="GZK823" s="148"/>
      <c r="GZL823" s="148"/>
      <c r="GZM823" s="148"/>
      <c r="GZN823" s="148"/>
      <c r="GZO823" s="148"/>
      <c r="GZP823" s="148"/>
      <c r="GZQ823" s="148"/>
      <c r="GZR823" s="148"/>
      <c r="GZS823" s="148"/>
      <c r="GZT823" s="148"/>
      <c r="GZU823" s="148"/>
      <c r="GZV823" s="148"/>
      <c r="GZW823" s="148"/>
      <c r="GZX823" s="148"/>
      <c r="GZY823" s="148"/>
      <c r="GZZ823" s="148"/>
      <c r="HAA823" s="148"/>
      <c r="HAB823" s="148"/>
      <c r="HAC823" s="148"/>
      <c r="HAD823" s="148"/>
      <c r="HAE823" s="148"/>
      <c r="HAF823" s="148"/>
      <c r="HAG823" s="148"/>
      <c r="HAH823" s="148"/>
      <c r="HAI823" s="148"/>
      <c r="HAJ823" s="148"/>
      <c r="HAK823" s="148"/>
      <c r="HAL823" s="148"/>
      <c r="HAM823" s="148"/>
      <c r="HAN823" s="148"/>
      <c r="HAO823" s="148"/>
      <c r="HAP823" s="148"/>
      <c r="HAQ823" s="148"/>
      <c r="HAR823" s="148"/>
      <c r="HAS823" s="148"/>
      <c r="HAT823" s="148"/>
      <c r="HAU823" s="148"/>
      <c r="HAV823" s="148"/>
      <c r="HAW823" s="148"/>
      <c r="HAX823" s="148"/>
      <c r="HAY823" s="148"/>
      <c r="HAZ823" s="148"/>
      <c r="HBA823" s="148"/>
      <c r="HBB823" s="148"/>
      <c r="HBC823" s="148"/>
      <c r="HBD823" s="148"/>
      <c r="HBE823" s="148"/>
      <c r="HBF823" s="148"/>
      <c r="HBG823" s="148"/>
      <c r="HBH823" s="148"/>
      <c r="HBI823" s="148"/>
      <c r="HBJ823" s="148"/>
      <c r="HBK823" s="148"/>
      <c r="HBL823" s="148"/>
      <c r="HBM823" s="148"/>
      <c r="HBN823" s="148"/>
      <c r="HBO823" s="148"/>
      <c r="HBP823" s="148"/>
      <c r="HBQ823" s="148"/>
      <c r="HBR823" s="148"/>
      <c r="HBS823" s="148"/>
      <c r="HBT823" s="148"/>
      <c r="HBU823" s="148"/>
      <c r="HBV823" s="148"/>
      <c r="HBW823" s="148"/>
      <c r="HBX823" s="148"/>
      <c r="HBY823" s="148"/>
      <c r="HBZ823" s="148"/>
      <c r="HCA823" s="148"/>
      <c r="HCB823" s="148"/>
      <c r="HCC823" s="148"/>
      <c r="HCD823" s="148"/>
      <c r="HCE823" s="148"/>
      <c r="HCF823" s="148"/>
      <c r="HCG823" s="148"/>
      <c r="HCH823" s="148"/>
      <c r="HCI823" s="148"/>
      <c r="HCJ823" s="148"/>
      <c r="HCK823" s="148"/>
      <c r="HCL823" s="148"/>
      <c r="HCM823" s="148"/>
      <c r="HCN823" s="148"/>
      <c r="HCO823" s="148"/>
      <c r="HCP823" s="148"/>
      <c r="HCQ823" s="148"/>
      <c r="HCR823" s="148"/>
      <c r="HCS823" s="148"/>
      <c r="HCT823" s="148"/>
      <c r="HCU823" s="148"/>
      <c r="HCV823" s="148"/>
      <c r="HCW823" s="148"/>
      <c r="HCX823" s="148"/>
      <c r="HCY823" s="148"/>
      <c r="HCZ823" s="148"/>
      <c r="HDA823" s="148"/>
      <c r="HDB823" s="148"/>
      <c r="HDC823" s="148"/>
      <c r="HDD823" s="148"/>
      <c r="HDE823" s="148"/>
      <c r="HDF823" s="148"/>
      <c r="HDG823" s="148"/>
      <c r="HDH823" s="148"/>
      <c r="HDI823" s="148"/>
      <c r="HDJ823" s="148"/>
      <c r="HDK823" s="148"/>
      <c r="HDL823" s="148"/>
      <c r="HDM823" s="148"/>
      <c r="HDN823" s="148"/>
      <c r="HDO823" s="148"/>
      <c r="HDP823" s="148"/>
      <c r="HDQ823" s="148"/>
      <c r="HDR823" s="148"/>
      <c r="HDS823" s="148"/>
      <c r="HDT823" s="148"/>
      <c r="HDU823" s="148"/>
      <c r="HDV823" s="148"/>
      <c r="HDW823" s="148"/>
      <c r="HDX823" s="148"/>
      <c r="HDY823" s="148"/>
      <c r="HDZ823" s="148"/>
      <c r="HEA823" s="148"/>
      <c r="HEB823" s="148"/>
      <c r="HEC823" s="148"/>
      <c r="HED823" s="148"/>
      <c r="HEE823" s="148"/>
      <c r="HEF823" s="148"/>
      <c r="HEG823" s="148"/>
      <c r="HEH823" s="148"/>
      <c r="HEI823" s="148"/>
      <c r="HEJ823" s="148"/>
      <c r="HEK823" s="148"/>
      <c r="HEL823" s="148"/>
      <c r="HEM823" s="148"/>
      <c r="HEN823" s="148"/>
      <c r="HEO823" s="148"/>
      <c r="HEP823" s="148"/>
      <c r="HEQ823" s="148"/>
      <c r="HER823" s="148"/>
      <c r="HES823" s="148"/>
      <c r="HET823" s="148"/>
      <c r="HEU823" s="148"/>
      <c r="HEV823" s="148"/>
      <c r="HEW823" s="148"/>
      <c r="HEX823" s="148"/>
      <c r="HEY823" s="148"/>
      <c r="HEZ823" s="148"/>
      <c r="HFA823" s="148"/>
      <c r="HFB823" s="148"/>
      <c r="HFC823" s="148"/>
      <c r="HFD823" s="148"/>
      <c r="HFE823" s="148"/>
      <c r="HFF823" s="148"/>
      <c r="HFG823" s="148"/>
      <c r="HFH823" s="148"/>
      <c r="HFI823" s="148"/>
      <c r="HFJ823" s="148"/>
      <c r="HFK823" s="148"/>
      <c r="HFL823" s="148"/>
      <c r="HFM823" s="148"/>
      <c r="HFN823" s="148"/>
      <c r="HFO823" s="148"/>
      <c r="HFP823" s="148"/>
      <c r="HFQ823" s="148"/>
      <c r="HFR823" s="148"/>
      <c r="HFS823" s="148"/>
      <c r="HFT823" s="148"/>
      <c r="HFU823" s="148"/>
      <c r="HFV823" s="148"/>
      <c r="HFW823" s="148"/>
      <c r="HFX823" s="148"/>
      <c r="HFY823" s="148"/>
      <c r="HFZ823" s="148"/>
      <c r="HGA823" s="148"/>
      <c r="HGB823" s="148"/>
      <c r="HGC823" s="148"/>
      <c r="HGD823" s="148"/>
      <c r="HGE823" s="148"/>
      <c r="HGF823" s="148"/>
      <c r="HGG823" s="148"/>
      <c r="HGH823" s="148"/>
      <c r="HGI823" s="148"/>
      <c r="HGJ823" s="148"/>
      <c r="HGK823" s="148"/>
      <c r="HGL823" s="148"/>
      <c r="HGM823" s="148"/>
      <c r="HGN823" s="148"/>
      <c r="HGO823" s="148"/>
      <c r="HGP823" s="148"/>
      <c r="HGQ823" s="148"/>
      <c r="HGR823" s="148"/>
      <c r="HGS823" s="148"/>
      <c r="HGT823" s="148"/>
      <c r="HGU823" s="148"/>
      <c r="HGV823" s="148"/>
      <c r="HGW823" s="148"/>
      <c r="HGX823" s="148"/>
      <c r="HGY823" s="148"/>
      <c r="HGZ823" s="148"/>
      <c r="HHA823" s="148"/>
      <c r="HHB823" s="148"/>
      <c r="HHC823" s="148"/>
      <c r="HHD823" s="148"/>
      <c r="HHE823" s="148"/>
      <c r="HHF823" s="148"/>
      <c r="HHG823" s="148"/>
      <c r="HHH823" s="148"/>
      <c r="HHI823" s="148"/>
      <c r="HHJ823" s="148"/>
      <c r="HHK823" s="148"/>
      <c r="HHL823" s="148"/>
      <c r="HHM823" s="148"/>
      <c r="HHN823" s="148"/>
      <c r="HHO823" s="148"/>
      <c r="HHP823" s="148"/>
      <c r="HHQ823" s="148"/>
      <c r="HHR823" s="148"/>
      <c r="HHS823" s="148"/>
      <c r="HHT823" s="148"/>
      <c r="HHU823" s="148"/>
      <c r="HHV823" s="148"/>
      <c r="HHW823" s="148"/>
      <c r="HHX823" s="148"/>
      <c r="HHY823" s="148"/>
      <c r="HHZ823" s="148"/>
      <c r="HIA823" s="148"/>
      <c r="HIB823" s="148"/>
      <c r="HIC823" s="148"/>
      <c r="HID823" s="148"/>
      <c r="HIE823" s="148"/>
      <c r="HIF823" s="148"/>
      <c r="HIG823" s="148"/>
      <c r="HIH823" s="148"/>
      <c r="HII823" s="148"/>
      <c r="HIJ823" s="148"/>
      <c r="HIK823" s="148"/>
      <c r="HIL823" s="148"/>
      <c r="HIM823" s="148"/>
      <c r="HIN823" s="148"/>
      <c r="HIO823" s="148"/>
      <c r="HIP823" s="148"/>
      <c r="HIQ823" s="148"/>
      <c r="HIR823" s="148"/>
      <c r="HIS823" s="148"/>
      <c r="HIT823" s="148"/>
      <c r="HIU823" s="148"/>
      <c r="HIV823" s="148"/>
      <c r="HIW823" s="148"/>
      <c r="HIX823" s="148"/>
      <c r="HIY823" s="148"/>
      <c r="HIZ823" s="148"/>
      <c r="HJA823" s="148"/>
      <c r="HJB823" s="148"/>
      <c r="HJC823" s="148"/>
      <c r="HJD823" s="148"/>
      <c r="HJE823" s="148"/>
      <c r="HJF823" s="148"/>
      <c r="HJG823" s="148"/>
      <c r="HJH823" s="148"/>
      <c r="HJI823" s="148"/>
      <c r="HJJ823" s="148"/>
      <c r="HJK823" s="148"/>
      <c r="HJL823" s="148"/>
      <c r="HJM823" s="148"/>
      <c r="HJN823" s="148"/>
      <c r="HJO823" s="148"/>
      <c r="HJP823" s="148"/>
      <c r="HJQ823" s="148"/>
      <c r="HJR823" s="148"/>
      <c r="HJS823" s="148"/>
      <c r="HJT823" s="148"/>
      <c r="HJU823" s="148"/>
      <c r="HJV823" s="148"/>
      <c r="HJW823" s="148"/>
      <c r="HJX823" s="148"/>
      <c r="HJY823" s="148"/>
      <c r="HJZ823" s="148"/>
      <c r="HKA823" s="148"/>
      <c r="HKB823" s="148"/>
      <c r="HKC823" s="148"/>
      <c r="HKD823" s="148"/>
      <c r="HKE823" s="148"/>
      <c r="HKF823" s="148"/>
      <c r="HKG823" s="148"/>
      <c r="HKH823" s="148"/>
      <c r="HKI823" s="148"/>
      <c r="HKJ823" s="148"/>
      <c r="HKK823" s="148"/>
      <c r="HKL823" s="148"/>
      <c r="HKM823" s="148"/>
      <c r="HKN823" s="148"/>
      <c r="HKO823" s="148"/>
      <c r="HKP823" s="148"/>
      <c r="HKQ823" s="148"/>
      <c r="HKR823" s="148"/>
      <c r="HKS823" s="148"/>
      <c r="HKT823" s="148"/>
      <c r="HKU823" s="148"/>
      <c r="HKV823" s="148"/>
      <c r="HKW823" s="148"/>
      <c r="HKX823" s="148"/>
      <c r="HKY823" s="148"/>
      <c r="HKZ823" s="148"/>
      <c r="HLA823" s="148"/>
      <c r="HLB823" s="148"/>
      <c r="HLC823" s="148"/>
      <c r="HLD823" s="148"/>
      <c r="HLE823" s="148"/>
      <c r="HLF823" s="148"/>
      <c r="HLG823" s="148"/>
      <c r="HLH823" s="148"/>
      <c r="HLI823" s="148"/>
      <c r="HLJ823" s="148"/>
      <c r="HLK823" s="148"/>
      <c r="HLL823" s="148"/>
      <c r="HLM823" s="148"/>
      <c r="HLN823" s="148"/>
      <c r="HLO823" s="148"/>
      <c r="HLP823" s="148"/>
      <c r="HLQ823" s="148"/>
      <c r="HLR823" s="148"/>
      <c r="HLS823" s="148"/>
      <c r="HLT823" s="148"/>
      <c r="HLU823" s="148"/>
      <c r="HLV823" s="148"/>
      <c r="HLW823" s="148"/>
      <c r="HLX823" s="148"/>
      <c r="HLY823" s="148"/>
      <c r="HLZ823" s="148"/>
      <c r="HMA823" s="148"/>
      <c r="HMB823" s="148"/>
      <c r="HMC823" s="148"/>
      <c r="HMD823" s="148"/>
      <c r="HME823" s="148"/>
      <c r="HMF823" s="148"/>
      <c r="HMG823" s="148"/>
      <c r="HMH823" s="148"/>
      <c r="HMI823" s="148"/>
      <c r="HMJ823" s="148"/>
      <c r="HMK823" s="148"/>
      <c r="HML823" s="148"/>
      <c r="HMM823" s="148"/>
      <c r="HMN823" s="148"/>
      <c r="HMO823" s="148"/>
      <c r="HMP823" s="148"/>
      <c r="HMQ823" s="148"/>
      <c r="HMR823" s="148"/>
      <c r="HMS823" s="148"/>
      <c r="HMT823" s="148"/>
      <c r="HMU823" s="148"/>
      <c r="HMV823" s="148"/>
      <c r="HMW823" s="148"/>
      <c r="HMX823" s="148"/>
      <c r="HMY823" s="148"/>
      <c r="HMZ823" s="148"/>
      <c r="HNA823" s="148"/>
      <c r="HNB823" s="148"/>
      <c r="HNC823" s="148"/>
      <c r="HND823" s="148"/>
      <c r="HNE823" s="148"/>
      <c r="HNF823" s="148"/>
      <c r="HNG823" s="148"/>
      <c r="HNH823" s="148"/>
      <c r="HNI823" s="148"/>
      <c r="HNJ823" s="148"/>
      <c r="HNK823" s="148"/>
      <c r="HNL823" s="148"/>
      <c r="HNM823" s="148"/>
      <c r="HNN823" s="148"/>
      <c r="HNO823" s="148"/>
      <c r="HNP823" s="148"/>
      <c r="HNQ823" s="148"/>
      <c r="HNR823" s="148"/>
      <c r="HNS823" s="148"/>
      <c r="HNT823" s="148"/>
      <c r="HNU823" s="148"/>
      <c r="HNV823" s="148"/>
      <c r="HNW823" s="148"/>
      <c r="HNX823" s="148"/>
      <c r="HNY823" s="148"/>
      <c r="HNZ823" s="148"/>
      <c r="HOA823" s="148"/>
      <c r="HOB823" s="148"/>
      <c r="HOC823" s="148"/>
      <c r="HOD823" s="148"/>
      <c r="HOE823" s="148"/>
      <c r="HOF823" s="148"/>
      <c r="HOG823" s="148"/>
      <c r="HOH823" s="148"/>
      <c r="HOI823" s="148"/>
      <c r="HOJ823" s="148"/>
      <c r="HOK823" s="148"/>
      <c r="HOL823" s="148"/>
      <c r="HOM823" s="148"/>
      <c r="HON823" s="148"/>
      <c r="HOO823" s="148"/>
      <c r="HOP823" s="148"/>
      <c r="HOQ823" s="148"/>
      <c r="HOR823" s="148"/>
      <c r="HOS823" s="148"/>
      <c r="HOT823" s="148"/>
      <c r="HOU823" s="148"/>
      <c r="HOV823" s="148"/>
      <c r="HOW823" s="148"/>
      <c r="HOX823" s="148"/>
      <c r="HOY823" s="148"/>
      <c r="HOZ823" s="148"/>
      <c r="HPA823" s="148"/>
      <c r="HPB823" s="148"/>
      <c r="HPC823" s="148"/>
      <c r="HPD823" s="148"/>
      <c r="HPE823" s="148"/>
      <c r="HPF823" s="148"/>
      <c r="HPG823" s="148"/>
      <c r="HPH823" s="148"/>
      <c r="HPI823" s="148"/>
      <c r="HPJ823" s="148"/>
      <c r="HPK823" s="148"/>
      <c r="HPL823" s="148"/>
      <c r="HPM823" s="148"/>
      <c r="HPN823" s="148"/>
      <c r="HPO823" s="148"/>
      <c r="HPP823" s="148"/>
      <c r="HPQ823" s="148"/>
      <c r="HPR823" s="148"/>
      <c r="HPS823" s="148"/>
      <c r="HPT823" s="148"/>
      <c r="HPU823" s="148"/>
      <c r="HPV823" s="148"/>
      <c r="HPW823" s="148"/>
      <c r="HPX823" s="148"/>
      <c r="HPY823" s="148"/>
      <c r="HPZ823" s="148"/>
      <c r="HQA823" s="148"/>
      <c r="HQB823" s="148"/>
      <c r="HQC823" s="148"/>
      <c r="HQD823" s="148"/>
      <c r="HQE823" s="148"/>
      <c r="HQF823" s="148"/>
      <c r="HQG823" s="148"/>
      <c r="HQH823" s="148"/>
      <c r="HQI823" s="148"/>
      <c r="HQJ823" s="148"/>
      <c r="HQK823" s="148"/>
      <c r="HQL823" s="148"/>
      <c r="HQM823" s="148"/>
      <c r="HQN823" s="148"/>
      <c r="HQO823" s="148"/>
      <c r="HQP823" s="148"/>
      <c r="HQQ823" s="148"/>
      <c r="HQR823" s="148"/>
      <c r="HQS823" s="148"/>
      <c r="HQT823" s="148"/>
      <c r="HQU823" s="148"/>
      <c r="HQV823" s="148"/>
      <c r="HQW823" s="148"/>
      <c r="HQX823" s="148"/>
      <c r="HQY823" s="148"/>
      <c r="HQZ823" s="148"/>
      <c r="HRA823" s="148"/>
      <c r="HRB823" s="148"/>
      <c r="HRC823" s="148"/>
      <c r="HRD823" s="148"/>
      <c r="HRE823" s="148"/>
      <c r="HRF823" s="148"/>
      <c r="HRG823" s="148"/>
      <c r="HRH823" s="148"/>
      <c r="HRI823" s="148"/>
      <c r="HRJ823" s="148"/>
      <c r="HRK823" s="148"/>
      <c r="HRL823" s="148"/>
      <c r="HRM823" s="148"/>
      <c r="HRN823" s="148"/>
      <c r="HRO823" s="148"/>
      <c r="HRP823" s="148"/>
      <c r="HRQ823" s="148"/>
      <c r="HRR823" s="148"/>
      <c r="HRS823" s="148"/>
      <c r="HRT823" s="148"/>
      <c r="HRU823" s="148"/>
      <c r="HRV823" s="148"/>
      <c r="HRW823" s="148"/>
      <c r="HRX823" s="148"/>
      <c r="HRY823" s="148"/>
      <c r="HRZ823" s="148"/>
      <c r="HSA823" s="148"/>
      <c r="HSB823" s="148"/>
      <c r="HSC823" s="148"/>
      <c r="HSD823" s="148"/>
      <c r="HSE823" s="148"/>
      <c r="HSF823" s="148"/>
      <c r="HSG823" s="148"/>
      <c r="HSH823" s="148"/>
      <c r="HSI823" s="148"/>
      <c r="HSJ823" s="148"/>
      <c r="HSK823" s="148"/>
      <c r="HSL823" s="148"/>
      <c r="HSM823" s="148"/>
      <c r="HSN823" s="148"/>
      <c r="HSO823" s="148"/>
      <c r="HSP823" s="148"/>
      <c r="HSQ823" s="148"/>
      <c r="HSR823" s="148"/>
      <c r="HSS823" s="148"/>
      <c r="HST823" s="148"/>
      <c r="HSU823" s="148"/>
      <c r="HSV823" s="148"/>
      <c r="HSW823" s="148"/>
      <c r="HSX823" s="148"/>
      <c r="HSY823" s="148"/>
      <c r="HSZ823" s="148"/>
      <c r="HTA823" s="148"/>
      <c r="HTB823" s="148"/>
      <c r="HTC823" s="148"/>
      <c r="HTD823" s="148"/>
      <c r="HTE823" s="148"/>
      <c r="HTF823" s="148"/>
      <c r="HTG823" s="148"/>
      <c r="HTH823" s="148"/>
      <c r="HTI823" s="148"/>
      <c r="HTJ823" s="148"/>
      <c r="HTK823" s="148"/>
      <c r="HTL823" s="148"/>
      <c r="HTM823" s="148"/>
      <c r="HTN823" s="148"/>
      <c r="HTO823" s="148"/>
      <c r="HTP823" s="148"/>
      <c r="HTQ823" s="148"/>
      <c r="HTR823" s="148"/>
      <c r="HTS823" s="148"/>
      <c r="HTT823" s="148"/>
      <c r="HTU823" s="148"/>
      <c r="HTV823" s="148"/>
      <c r="HTW823" s="148"/>
      <c r="HTX823" s="148"/>
      <c r="HTY823" s="148"/>
      <c r="HTZ823" s="148"/>
      <c r="HUA823" s="148"/>
      <c r="HUB823" s="148"/>
      <c r="HUC823" s="148"/>
      <c r="HUD823" s="148"/>
      <c r="HUE823" s="148"/>
      <c r="HUF823" s="148"/>
      <c r="HUG823" s="148"/>
      <c r="HUH823" s="148"/>
      <c r="HUI823" s="148"/>
      <c r="HUJ823" s="148"/>
      <c r="HUK823" s="148"/>
      <c r="HUL823" s="148"/>
      <c r="HUM823" s="148"/>
      <c r="HUN823" s="148"/>
      <c r="HUO823" s="148"/>
      <c r="HUP823" s="148"/>
      <c r="HUQ823" s="148"/>
      <c r="HUR823" s="148"/>
      <c r="HUS823" s="148"/>
      <c r="HUT823" s="148"/>
      <c r="HUU823" s="148"/>
      <c r="HUV823" s="148"/>
      <c r="HUW823" s="148"/>
      <c r="HUX823" s="148"/>
      <c r="HUY823" s="148"/>
      <c r="HUZ823" s="148"/>
      <c r="HVA823" s="148"/>
      <c r="HVB823" s="148"/>
      <c r="HVC823" s="148"/>
      <c r="HVD823" s="148"/>
      <c r="HVE823" s="148"/>
      <c r="HVF823" s="148"/>
      <c r="HVG823" s="148"/>
      <c r="HVH823" s="148"/>
      <c r="HVI823" s="148"/>
      <c r="HVJ823" s="148"/>
      <c r="HVK823" s="148"/>
      <c r="HVL823" s="148"/>
      <c r="HVM823" s="148"/>
      <c r="HVN823" s="148"/>
      <c r="HVO823" s="148"/>
      <c r="HVP823" s="148"/>
      <c r="HVQ823" s="148"/>
      <c r="HVR823" s="148"/>
      <c r="HVS823" s="148"/>
      <c r="HVT823" s="148"/>
      <c r="HVU823" s="148"/>
      <c r="HVV823" s="148"/>
      <c r="HVW823" s="148"/>
      <c r="HVX823" s="148"/>
      <c r="HVY823" s="148"/>
      <c r="HVZ823" s="148"/>
      <c r="HWA823" s="148"/>
      <c r="HWB823" s="148"/>
      <c r="HWC823" s="148"/>
      <c r="HWD823" s="148"/>
      <c r="HWE823" s="148"/>
      <c r="HWF823" s="148"/>
      <c r="HWG823" s="148"/>
      <c r="HWH823" s="148"/>
      <c r="HWI823" s="148"/>
      <c r="HWJ823" s="148"/>
      <c r="HWK823" s="148"/>
      <c r="HWL823" s="148"/>
      <c r="HWM823" s="148"/>
      <c r="HWN823" s="148"/>
      <c r="HWO823" s="148"/>
      <c r="HWP823" s="148"/>
      <c r="HWQ823" s="148"/>
      <c r="HWR823" s="148"/>
      <c r="HWS823" s="148"/>
      <c r="HWT823" s="148"/>
      <c r="HWU823" s="148"/>
      <c r="HWV823" s="148"/>
      <c r="HWW823" s="148"/>
      <c r="HWX823" s="148"/>
      <c r="HWY823" s="148"/>
      <c r="HWZ823" s="148"/>
      <c r="HXA823" s="148"/>
      <c r="HXB823" s="148"/>
      <c r="HXC823" s="148"/>
      <c r="HXD823" s="148"/>
      <c r="HXE823" s="148"/>
      <c r="HXF823" s="148"/>
      <c r="HXG823" s="148"/>
      <c r="HXH823" s="148"/>
      <c r="HXI823" s="148"/>
      <c r="HXJ823" s="148"/>
      <c r="HXK823" s="148"/>
      <c r="HXL823" s="148"/>
      <c r="HXM823" s="148"/>
      <c r="HXN823" s="148"/>
      <c r="HXO823" s="148"/>
      <c r="HXP823" s="148"/>
      <c r="HXQ823" s="148"/>
      <c r="HXR823" s="148"/>
      <c r="HXS823" s="148"/>
      <c r="HXT823" s="148"/>
      <c r="HXU823" s="148"/>
      <c r="HXV823" s="148"/>
      <c r="HXW823" s="148"/>
      <c r="HXX823" s="148"/>
      <c r="HXY823" s="148"/>
      <c r="HXZ823" s="148"/>
      <c r="HYA823" s="148"/>
      <c r="HYB823" s="148"/>
      <c r="HYC823" s="148"/>
      <c r="HYD823" s="148"/>
      <c r="HYE823" s="148"/>
      <c r="HYF823" s="148"/>
      <c r="HYG823" s="148"/>
      <c r="HYH823" s="148"/>
      <c r="HYI823" s="148"/>
      <c r="HYJ823" s="148"/>
      <c r="HYK823" s="148"/>
      <c r="HYL823" s="148"/>
      <c r="HYM823" s="148"/>
      <c r="HYN823" s="148"/>
      <c r="HYO823" s="148"/>
      <c r="HYP823" s="148"/>
      <c r="HYQ823" s="148"/>
      <c r="HYR823" s="148"/>
      <c r="HYS823" s="148"/>
      <c r="HYT823" s="148"/>
      <c r="HYU823" s="148"/>
      <c r="HYV823" s="148"/>
      <c r="HYW823" s="148"/>
      <c r="HYX823" s="148"/>
      <c r="HYY823" s="148"/>
      <c r="HYZ823" s="148"/>
      <c r="HZA823" s="148"/>
      <c r="HZB823" s="148"/>
      <c r="HZC823" s="148"/>
      <c r="HZD823" s="148"/>
      <c r="HZE823" s="148"/>
      <c r="HZF823" s="148"/>
      <c r="HZG823" s="148"/>
      <c r="HZH823" s="148"/>
      <c r="HZI823" s="148"/>
      <c r="HZJ823" s="148"/>
      <c r="HZK823" s="148"/>
      <c r="HZL823" s="148"/>
      <c r="HZM823" s="148"/>
      <c r="HZN823" s="148"/>
      <c r="HZO823" s="148"/>
      <c r="HZP823" s="148"/>
      <c r="HZQ823" s="148"/>
      <c r="HZR823" s="148"/>
      <c r="HZS823" s="148"/>
      <c r="HZT823" s="148"/>
      <c r="HZU823" s="148"/>
      <c r="HZV823" s="148"/>
      <c r="HZW823" s="148"/>
      <c r="HZX823" s="148"/>
      <c r="HZY823" s="148"/>
      <c r="HZZ823" s="148"/>
      <c r="IAA823" s="148"/>
      <c r="IAB823" s="148"/>
      <c r="IAC823" s="148"/>
      <c r="IAD823" s="148"/>
      <c r="IAE823" s="148"/>
      <c r="IAF823" s="148"/>
      <c r="IAG823" s="148"/>
      <c r="IAH823" s="148"/>
      <c r="IAI823" s="148"/>
      <c r="IAJ823" s="148"/>
      <c r="IAK823" s="148"/>
      <c r="IAL823" s="148"/>
      <c r="IAM823" s="148"/>
      <c r="IAN823" s="148"/>
      <c r="IAO823" s="148"/>
      <c r="IAP823" s="148"/>
      <c r="IAQ823" s="148"/>
      <c r="IAR823" s="148"/>
      <c r="IAS823" s="148"/>
      <c r="IAT823" s="148"/>
      <c r="IAU823" s="148"/>
      <c r="IAV823" s="148"/>
      <c r="IAW823" s="148"/>
      <c r="IAX823" s="148"/>
      <c r="IAY823" s="148"/>
      <c r="IAZ823" s="148"/>
      <c r="IBA823" s="148"/>
      <c r="IBB823" s="148"/>
      <c r="IBC823" s="148"/>
      <c r="IBD823" s="148"/>
      <c r="IBE823" s="148"/>
      <c r="IBF823" s="148"/>
      <c r="IBG823" s="148"/>
      <c r="IBH823" s="148"/>
      <c r="IBI823" s="148"/>
      <c r="IBJ823" s="148"/>
      <c r="IBK823" s="148"/>
      <c r="IBL823" s="148"/>
      <c r="IBM823" s="148"/>
      <c r="IBN823" s="148"/>
      <c r="IBO823" s="148"/>
      <c r="IBP823" s="148"/>
      <c r="IBQ823" s="148"/>
      <c r="IBR823" s="148"/>
      <c r="IBS823" s="148"/>
      <c r="IBT823" s="148"/>
      <c r="IBU823" s="148"/>
      <c r="IBV823" s="148"/>
      <c r="IBW823" s="148"/>
      <c r="IBX823" s="148"/>
      <c r="IBY823" s="148"/>
      <c r="IBZ823" s="148"/>
      <c r="ICA823" s="148"/>
      <c r="ICB823" s="148"/>
      <c r="ICC823" s="148"/>
      <c r="ICD823" s="148"/>
      <c r="ICE823" s="148"/>
      <c r="ICF823" s="148"/>
      <c r="ICG823" s="148"/>
      <c r="ICH823" s="148"/>
      <c r="ICI823" s="148"/>
      <c r="ICJ823" s="148"/>
      <c r="ICK823" s="148"/>
      <c r="ICL823" s="148"/>
      <c r="ICM823" s="148"/>
      <c r="ICN823" s="148"/>
      <c r="ICO823" s="148"/>
      <c r="ICP823" s="148"/>
      <c r="ICQ823" s="148"/>
      <c r="ICR823" s="148"/>
      <c r="ICS823" s="148"/>
      <c r="ICT823" s="148"/>
      <c r="ICU823" s="148"/>
      <c r="ICV823" s="148"/>
      <c r="ICW823" s="148"/>
      <c r="ICX823" s="148"/>
      <c r="ICY823" s="148"/>
      <c r="ICZ823" s="148"/>
      <c r="IDA823" s="148"/>
      <c r="IDB823" s="148"/>
      <c r="IDC823" s="148"/>
      <c r="IDD823" s="148"/>
      <c r="IDE823" s="148"/>
      <c r="IDF823" s="148"/>
      <c r="IDG823" s="148"/>
      <c r="IDH823" s="148"/>
      <c r="IDI823" s="148"/>
      <c r="IDJ823" s="148"/>
      <c r="IDK823" s="148"/>
      <c r="IDL823" s="148"/>
      <c r="IDM823" s="148"/>
      <c r="IDN823" s="148"/>
      <c r="IDO823" s="148"/>
      <c r="IDP823" s="148"/>
      <c r="IDQ823" s="148"/>
      <c r="IDR823" s="148"/>
      <c r="IDS823" s="148"/>
      <c r="IDT823" s="148"/>
      <c r="IDU823" s="148"/>
      <c r="IDV823" s="148"/>
      <c r="IDW823" s="148"/>
      <c r="IDX823" s="148"/>
      <c r="IDY823" s="148"/>
      <c r="IDZ823" s="148"/>
      <c r="IEA823" s="148"/>
      <c r="IEB823" s="148"/>
      <c r="IEC823" s="148"/>
      <c r="IED823" s="148"/>
      <c r="IEE823" s="148"/>
      <c r="IEF823" s="148"/>
      <c r="IEG823" s="148"/>
      <c r="IEH823" s="148"/>
      <c r="IEI823" s="148"/>
      <c r="IEJ823" s="148"/>
      <c r="IEK823" s="148"/>
      <c r="IEL823" s="148"/>
      <c r="IEM823" s="148"/>
      <c r="IEN823" s="148"/>
      <c r="IEO823" s="148"/>
      <c r="IEP823" s="148"/>
      <c r="IEQ823" s="148"/>
      <c r="IER823" s="148"/>
      <c r="IES823" s="148"/>
      <c r="IET823" s="148"/>
      <c r="IEU823" s="148"/>
      <c r="IEV823" s="148"/>
      <c r="IEW823" s="148"/>
      <c r="IEX823" s="148"/>
      <c r="IEY823" s="148"/>
      <c r="IEZ823" s="148"/>
      <c r="IFA823" s="148"/>
      <c r="IFB823" s="148"/>
      <c r="IFC823" s="148"/>
      <c r="IFD823" s="148"/>
      <c r="IFE823" s="148"/>
      <c r="IFF823" s="148"/>
      <c r="IFG823" s="148"/>
      <c r="IFH823" s="148"/>
      <c r="IFI823" s="148"/>
      <c r="IFJ823" s="148"/>
      <c r="IFK823" s="148"/>
      <c r="IFL823" s="148"/>
      <c r="IFM823" s="148"/>
      <c r="IFN823" s="148"/>
      <c r="IFO823" s="148"/>
      <c r="IFP823" s="148"/>
      <c r="IFQ823" s="148"/>
      <c r="IFR823" s="148"/>
      <c r="IFS823" s="148"/>
      <c r="IFT823" s="148"/>
      <c r="IFU823" s="148"/>
      <c r="IFV823" s="148"/>
      <c r="IFW823" s="148"/>
      <c r="IFX823" s="148"/>
      <c r="IFY823" s="148"/>
      <c r="IFZ823" s="148"/>
      <c r="IGA823" s="148"/>
      <c r="IGB823" s="148"/>
      <c r="IGC823" s="148"/>
      <c r="IGD823" s="148"/>
      <c r="IGE823" s="148"/>
      <c r="IGF823" s="148"/>
      <c r="IGG823" s="148"/>
      <c r="IGH823" s="148"/>
      <c r="IGI823" s="148"/>
      <c r="IGJ823" s="148"/>
      <c r="IGK823" s="148"/>
      <c r="IGL823" s="148"/>
      <c r="IGM823" s="148"/>
      <c r="IGN823" s="148"/>
      <c r="IGO823" s="148"/>
      <c r="IGP823" s="148"/>
      <c r="IGQ823" s="148"/>
      <c r="IGR823" s="148"/>
      <c r="IGS823" s="148"/>
      <c r="IGT823" s="148"/>
      <c r="IGU823" s="148"/>
      <c r="IGV823" s="148"/>
      <c r="IGW823" s="148"/>
      <c r="IGX823" s="148"/>
      <c r="IGY823" s="148"/>
      <c r="IGZ823" s="148"/>
      <c r="IHA823" s="148"/>
      <c r="IHB823" s="148"/>
      <c r="IHC823" s="148"/>
      <c r="IHD823" s="148"/>
      <c r="IHE823" s="148"/>
      <c r="IHF823" s="148"/>
      <c r="IHG823" s="148"/>
      <c r="IHH823" s="148"/>
      <c r="IHI823" s="148"/>
      <c r="IHJ823" s="148"/>
      <c r="IHK823" s="148"/>
      <c r="IHL823" s="148"/>
      <c r="IHM823" s="148"/>
      <c r="IHN823" s="148"/>
      <c r="IHO823" s="148"/>
      <c r="IHP823" s="148"/>
      <c r="IHQ823" s="148"/>
      <c r="IHR823" s="148"/>
      <c r="IHS823" s="148"/>
      <c r="IHT823" s="148"/>
      <c r="IHU823" s="148"/>
      <c r="IHV823" s="148"/>
      <c r="IHW823" s="148"/>
      <c r="IHX823" s="148"/>
      <c r="IHY823" s="148"/>
      <c r="IHZ823" s="148"/>
      <c r="IIA823" s="148"/>
      <c r="IIB823" s="148"/>
      <c r="IIC823" s="148"/>
      <c r="IID823" s="148"/>
      <c r="IIE823" s="148"/>
      <c r="IIF823" s="148"/>
      <c r="IIG823" s="148"/>
      <c r="IIH823" s="148"/>
      <c r="III823" s="148"/>
      <c r="IIJ823" s="148"/>
      <c r="IIK823" s="148"/>
      <c r="IIL823" s="148"/>
      <c r="IIM823" s="148"/>
      <c r="IIN823" s="148"/>
      <c r="IIO823" s="148"/>
      <c r="IIP823" s="148"/>
      <c r="IIQ823" s="148"/>
      <c r="IIR823" s="148"/>
      <c r="IIS823" s="148"/>
      <c r="IIT823" s="148"/>
      <c r="IIU823" s="148"/>
      <c r="IIV823" s="148"/>
      <c r="IIW823" s="148"/>
      <c r="IIX823" s="148"/>
      <c r="IIY823" s="148"/>
      <c r="IIZ823" s="148"/>
      <c r="IJA823" s="148"/>
      <c r="IJB823" s="148"/>
      <c r="IJC823" s="148"/>
      <c r="IJD823" s="148"/>
      <c r="IJE823" s="148"/>
      <c r="IJF823" s="148"/>
      <c r="IJG823" s="148"/>
      <c r="IJH823" s="148"/>
      <c r="IJI823" s="148"/>
      <c r="IJJ823" s="148"/>
      <c r="IJK823" s="148"/>
      <c r="IJL823" s="148"/>
      <c r="IJM823" s="148"/>
      <c r="IJN823" s="148"/>
      <c r="IJO823" s="148"/>
      <c r="IJP823" s="148"/>
      <c r="IJQ823" s="148"/>
      <c r="IJR823" s="148"/>
      <c r="IJS823" s="148"/>
      <c r="IJT823" s="148"/>
      <c r="IJU823" s="148"/>
      <c r="IJV823" s="148"/>
      <c r="IJW823" s="148"/>
      <c r="IJX823" s="148"/>
      <c r="IJY823" s="148"/>
      <c r="IJZ823" s="148"/>
      <c r="IKA823" s="148"/>
      <c r="IKB823" s="148"/>
      <c r="IKC823" s="148"/>
      <c r="IKD823" s="148"/>
      <c r="IKE823" s="148"/>
      <c r="IKF823" s="148"/>
      <c r="IKG823" s="148"/>
      <c r="IKH823" s="148"/>
      <c r="IKI823" s="148"/>
      <c r="IKJ823" s="148"/>
      <c r="IKK823" s="148"/>
      <c r="IKL823" s="148"/>
      <c r="IKM823" s="148"/>
      <c r="IKN823" s="148"/>
      <c r="IKO823" s="148"/>
      <c r="IKP823" s="148"/>
      <c r="IKQ823" s="148"/>
      <c r="IKR823" s="148"/>
      <c r="IKS823" s="148"/>
      <c r="IKT823" s="148"/>
      <c r="IKU823" s="148"/>
      <c r="IKV823" s="148"/>
      <c r="IKW823" s="148"/>
      <c r="IKX823" s="148"/>
      <c r="IKY823" s="148"/>
      <c r="IKZ823" s="148"/>
      <c r="ILA823" s="148"/>
      <c r="ILB823" s="148"/>
      <c r="ILC823" s="148"/>
      <c r="ILD823" s="148"/>
      <c r="ILE823" s="148"/>
      <c r="ILF823" s="148"/>
      <c r="ILG823" s="148"/>
      <c r="ILH823" s="148"/>
      <c r="ILI823" s="148"/>
      <c r="ILJ823" s="148"/>
      <c r="ILK823" s="148"/>
      <c r="ILL823" s="148"/>
      <c r="ILM823" s="148"/>
      <c r="ILN823" s="148"/>
      <c r="ILO823" s="148"/>
      <c r="ILP823" s="148"/>
      <c r="ILQ823" s="148"/>
      <c r="ILR823" s="148"/>
      <c r="ILS823" s="148"/>
      <c r="ILT823" s="148"/>
      <c r="ILU823" s="148"/>
      <c r="ILV823" s="148"/>
      <c r="ILW823" s="148"/>
      <c r="ILX823" s="148"/>
      <c r="ILY823" s="148"/>
      <c r="ILZ823" s="148"/>
      <c r="IMA823" s="148"/>
      <c r="IMB823" s="148"/>
      <c r="IMC823" s="148"/>
      <c r="IMD823" s="148"/>
      <c r="IME823" s="148"/>
      <c r="IMF823" s="148"/>
      <c r="IMG823" s="148"/>
      <c r="IMH823" s="148"/>
      <c r="IMI823" s="148"/>
      <c r="IMJ823" s="148"/>
      <c r="IMK823" s="148"/>
      <c r="IML823" s="148"/>
      <c r="IMM823" s="148"/>
      <c r="IMN823" s="148"/>
      <c r="IMO823" s="148"/>
      <c r="IMP823" s="148"/>
      <c r="IMQ823" s="148"/>
      <c r="IMR823" s="148"/>
      <c r="IMS823" s="148"/>
      <c r="IMT823" s="148"/>
      <c r="IMU823" s="148"/>
      <c r="IMV823" s="148"/>
      <c r="IMW823" s="148"/>
      <c r="IMX823" s="148"/>
      <c r="IMY823" s="148"/>
      <c r="IMZ823" s="148"/>
      <c r="INA823" s="148"/>
      <c r="INB823" s="148"/>
      <c r="INC823" s="148"/>
      <c r="IND823" s="148"/>
      <c r="INE823" s="148"/>
      <c r="INF823" s="148"/>
      <c r="ING823" s="148"/>
      <c r="INH823" s="148"/>
      <c r="INI823" s="148"/>
      <c r="INJ823" s="148"/>
      <c r="INK823" s="148"/>
      <c r="INL823" s="148"/>
      <c r="INM823" s="148"/>
      <c r="INN823" s="148"/>
      <c r="INO823" s="148"/>
      <c r="INP823" s="148"/>
      <c r="INQ823" s="148"/>
      <c r="INR823" s="148"/>
      <c r="INS823" s="148"/>
      <c r="INT823" s="148"/>
      <c r="INU823" s="148"/>
      <c r="INV823" s="148"/>
      <c r="INW823" s="148"/>
      <c r="INX823" s="148"/>
      <c r="INY823" s="148"/>
      <c r="INZ823" s="148"/>
      <c r="IOA823" s="148"/>
      <c r="IOB823" s="148"/>
      <c r="IOC823" s="148"/>
      <c r="IOD823" s="148"/>
      <c r="IOE823" s="148"/>
      <c r="IOF823" s="148"/>
      <c r="IOG823" s="148"/>
      <c r="IOH823" s="148"/>
      <c r="IOI823" s="148"/>
      <c r="IOJ823" s="148"/>
      <c r="IOK823" s="148"/>
      <c r="IOL823" s="148"/>
      <c r="IOM823" s="148"/>
      <c r="ION823" s="148"/>
      <c r="IOO823" s="148"/>
      <c r="IOP823" s="148"/>
      <c r="IOQ823" s="148"/>
      <c r="IOR823" s="148"/>
      <c r="IOS823" s="148"/>
      <c r="IOT823" s="148"/>
      <c r="IOU823" s="148"/>
      <c r="IOV823" s="148"/>
      <c r="IOW823" s="148"/>
      <c r="IOX823" s="148"/>
      <c r="IOY823" s="148"/>
      <c r="IOZ823" s="148"/>
      <c r="IPA823" s="148"/>
      <c r="IPB823" s="148"/>
      <c r="IPC823" s="148"/>
      <c r="IPD823" s="148"/>
      <c r="IPE823" s="148"/>
      <c r="IPF823" s="148"/>
      <c r="IPG823" s="148"/>
      <c r="IPH823" s="148"/>
      <c r="IPI823" s="148"/>
      <c r="IPJ823" s="148"/>
      <c r="IPK823" s="148"/>
      <c r="IPL823" s="148"/>
      <c r="IPM823" s="148"/>
      <c r="IPN823" s="148"/>
      <c r="IPO823" s="148"/>
      <c r="IPP823" s="148"/>
      <c r="IPQ823" s="148"/>
      <c r="IPR823" s="148"/>
      <c r="IPS823" s="148"/>
      <c r="IPT823" s="148"/>
      <c r="IPU823" s="148"/>
      <c r="IPV823" s="148"/>
      <c r="IPW823" s="148"/>
      <c r="IPX823" s="148"/>
      <c r="IPY823" s="148"/>
      <c r="IPZ823" s="148"/>
      <c r="IQA823" s="148"/>
      <c r="IQB823" s="148"/>
      <c r="IQC823" s="148"/>
      <c r="IQD823" s="148"/>
      <c r="IQE823" s="148"/>
      <c r="IQF823" s="148"/>
      <c r="IQG823" s="148"/>
      <c r="IQH823" s="148"/>
      <c r="IQI823" s="148"/>
      <c r="IQJ823" s="148"/>
      <c r="IQK823" s="148"/>
      <c r="IQL823" s="148"/>
      <c r="IQM823" s="148"/>
      <c r="IQN823" s="148"/>
      <c r="IQO823" s="148"/>
      <c r="IQP823" s="148"/>
      <c r="IQQ823" s="148"/>
      <c r="IQR823" s="148"/>
      <c r="IQS823" s="148"/>
      <c r="IQT823" s="148"/>
      <c r="IQU823" s="148"/>
      <c r="IQV823" s="148"/>
      <c r="IQW823" s="148"/>
      <c r="IQX823" s="148"/>
      <c r="IQY823" s="148"/>
      <c r="IQZ823" s="148"/>
      <c r="IRA823" s="148"/>
      <c r="IRB823" s="148"/>
      <c r="IRC823" s="148"/>
      <c r="IRD823" s="148"/>
      <c r="IRE823" s="148"/>
      <c r="IRF823" s="148"/>
      <c r="IRG823" s="148"/>
      <c r="IRH823" s="148"/>
      <c r="IRI823" s="148"/>
      <c r="IRJ823" s="148"/>
      <c r="IRK823" s="148"/>
      <c r="IRL823" s="148"/>
      <c r="IRM823" s="148"/>
      <c r="IRN823" s="148"/>
      <c r="IRO823" s="148"/>
      <c r="IRP823" s="148"/>
      <c r="IRQ823" s="148"/>
      <c r="IRR823" s="148"/>
      <c r="IRS823" s="148"/>
      <c r="IRT823" s="148"/>
      <c r="IRU823" s="148"/>
      <c r="IRV823" s="148"/>
      <c r="IRW823" s="148"/>
      <c r="IRX823" s="148"/>
      <c r="IRY823" s="148"/>
      <c r="IRZ823" s="148"/>
      <c r="ISA823" s="148"/>
      <c r="ISB823" s="148"/>
      <c r="ISC823" s="148"/>
      <c r="ISD823" s="148"/>
      <c r="ISE823" s="148"/>
      <c r="ISF823" s="148"/>
      <c r="ISG823" s="148"/>
      <c r="ISH823" s="148"/>
      <c r="ISI823" s="148"/>
      <c r="ISJ823" s="148"/>
      <c r="ISK823" s="148"/>
      <c r="ISL823" s="148"/>
      <c r="ISM823" s="148"/>
      <c r="ISN823" s="148"/>
      <c r="ISO823" s="148"/>
      <c r="ISP823" s="148"/>
      <c r="ISQ823" s="148"/>
      <c r="ISR823" s="148"/>
      <c r="ISS823" s="148"/>
      <c r="IST823" s="148"/>
      <c r="ISU823" s="148"/>
      <c r="ISV823" s="148"/>
      <c r="ISW823" s="148"/>
      <c r="ISX823" s="148"/>
      <c r="ISY823" s="148"/>
      <c r="ISZ823" s="148"/>
      <c r="ITA823" s="148"/>
      <c r="ITB823" s="148"/>
      <c r="ITC823" s="148"/>
      <c r="ITD823" s="148"/>
      <c r="ITE823" s="148"/>
      <c r="ITF823" s="148"/>
      <c r="ITG823" s="148"/>
      <c r="ITH823" s="148"/>
      <c r="ITI823" s="148"/>
      <c r="ITJ823" s="148"/>
      <c r="ITK823" s="148"/>
      <c r="ITL823" s="148"/>
      <c r="ITM823" s="148"/>
      <c r="ITN823" s="148"/>
      <c r="ITO823" s="148"/>
      <c r="ITP823" s="148"/>
      <c r="ITQ823" s="148"/>
      <c r="ITR823" s="148"/>
      <c r="ITS823" s="148"/>
      <c r="ITT823" s="148"/>
      <c r="ITU823" s="148"/>
      <c r="ITV823" s="148"/>
      <c r="ITW823" s="148"/>
      <c r="ITX823" s="148"/>
      <c r="ITY823" s="148"/>
      <c r="ITZ823" s="148"/>
      <c r="IUA823" s="148"/>
      <c r="IUB823" s="148"/>
      <c r="IUC823" s="148"/>
      <c r="IUD823" s="148"/>
      <c r="IUE823" s="148"/>
      <c r="IUF823" s="148"/>
      <c r="IUG823" s="148"/>
      <c r="IUH823" s="148"/>
      <c r="IUI823" s="148"/>
      <c r="IUJ823" s="148"/>
      <c r="IUK823" s="148"/>
      <c r="IUL823" s="148"/>
      <c r="IUM823" s="148"/>
      <c r="IUN823" s="148"/>
      <c r="IUO823" s="148"/>
      <c r="IUP823" s="148"/>
      <c r="IUQ823" s="148"/>
      <c r="IUR823" s="148"/>
      <c r="IUS823" s="148"/>
      <c r="IUT823" s="148"/>
      <c r="IUU823" s="148"/>
      <c r="IUV823" s="148"/>
      <c r="IUW823" s="148"/>
      <c r="IUX823" s="148"/>
      <c r="IUY823" s="148"/>
      <c r="IUZ823" s="148"/>
      <c r="IVA823" s="148"/>
      <c r="IVB823" s="148"/>
      <c r="IVC823" s="148"/>
      <c r="IVD823" s="148"/>
      <c r="IVE823" s="148"/>
      <c r="IVF823" s="148"/>
      <c r="IVG823" s="148"/>
      <c r="IVH823" s="148"/>
      <c r="IVI823" s="148"/>
      <c r="IVJ823" s="148"/>
      <c r="IVK823" s="148"/>
      <c r="IVL823" s="148"/>
      <c r="IVM823" s="148"/>
      <c r="IVN823" s="148"/>
      <c r="IVO823" s="148"/>
      <c r="IVP823" s="148"/>
      <c r="IVQ823" s="148"/>
      <c r="IVR823" s="148"/>
      <c r="IVS823" s="148"/>
      <c r="IVT823" s="148"/>
      <c r="IVU823" s="148"/>
      <c r="IVV823" s="148"/>
      <c r="IVW823" s="148"/>
      <c r="IVX823" s="148"/>
      <c r="IVY823" s="148"/>
      <c r="IVZ823" s="148"/>
      <c r="IWA823" s="148"/>
      <c r="IWB823" s="148"/>
      <c r="IWC823" s="148"/>
      <c r="IWD823" s="148"/>
      <c r="IWE823" s="148"/>
      <c r="IWF823" s="148"/>
      <c r="IWG823" s="148"/>
      <c r="IWH823" s="148"/>
      <c r="IWI823" s="148"/>
      <c r="IWJ823" s="148"/>
      <c r="IWK823" s="148"/>
      <c r="IWL823" s="148"/>
      <c r="IWM823" s="148"/>
      <c r="IWN823" s="148"/>
      <c r="IWO823" s="148"/>
      <c r="IWP823" s="148"/>
      <c r="IWQ823" s="148"/>
      <c r="IWR823" s="148"/>
      <c r="IWS823" s="148"/>
      <c r="IWT823" s="148"/>
      <c r="IWU823" s="148"/>
      <c r="IWV823" s="148"/>
      <c r="IWW823" s="148"/>
      <c r="IWX823" s="148"/>
      <c r="IWY823" s="148"/>
      <c r="IWZ823" s="148"/>
      <c r="IXA823" s="148"/>
      <c r="IXB823" s="148"/>
      <c r="IXC823" s="148"/>
      <c r="IXD823" s="148"/>
      <c r="IXE823" s="148"/>
      <c r="IXF823" s="148"/>
      <c r="IXG823" s="148"/>
      <c r="IXH823" s="148"/>
      <c r="IXI823" s="148"/>
      <c r="IXJ823" s="148"/>
      <c r="IXK823" s="148"/>
      <c r="IXL823" s="148"/>
      <c r="IXM823" s="148"/>
      <c r="IXN823" s="148"/>
      <c r="IXO823" s="148"/>
      <c r="IXP823" s="148"/>
      <c r="IXQ823" s="148"/>
      <c r="IXR823" s="148"/>
      <c r="IXS823" s="148"/>
      <c r="IXT823" s="148"/>
      <c r="IXU823" s="148"/>
      <c r="IXV823" s="148"/>
      <c r="IXW823" s="148"/>
      <c r="IXX823" s="148"/>
      <c r="IXY823" s="148"/>
      <c r="IXZ823" s="148"/>
      <c r="IYA823" s="148"/>
      <c r="IYB823" s="148"/>
      <c r="IYC823" s="148"/>
      <c r="IYD823" s="148"/>
      <c r="IYE823" s="148"/>
      <c r="IYF823" s="148"/>
      <c r="IYG823" s="148"/>
      <c r="IYH823" s="148"/>
      <c r="IYI823" s="148"/>
      <c r="IYJ823" s="148"/>
      <c r="IYK823" s="148"/>
      <c r="IYL823" s="148"/>
      <c r="IYM823" s="148"/>
      <c r="IYN823" s="148"/>
      <c r="IYO823" s="148"/>
      <c r="IYP823" s="148"/>
      <c r="IYQ823" s="148"/>
      <c r="IYR823" s="148"/>
      <c r="IYS823" s="148"/>
      <c r="IYT823" s="148"/>
      <c r="IYU823" s="148"/>
      <c r="IYV823" s="148"/>
      <c r="IYW823" s="148"/>
      <c r="IYX823" s="148"/>
      <c r="IYY823" s="148"/>
      <c r="IYZ823" s="148"/>
      <c r="IZA823" s="148"/>
      <c r="IZB823" s="148"/>
      <c r="IZC823" s="148"/>
      <c r="IZD823" s="148"/>
      <c r="IZE823" s="148"/>
      <c r="IZF823" s="148"/>
      <c r="IZG823" s="148"/>
      <c r="IZH823" s="148"/>
      <c r="IZI823" s="148"/>
      <c r="IZJ823" s="148"/>
      <c r="IZK823" s="148"/>
      <c r="IZL823" s="148"/>
      <c r="IZM823" s="148"/>
      <c r="IZN823" s="148"/>
      <c r="IZO823" s="148"/>
      <c r="IZP823" s="148"/>
      <c r="IZQ823" s="148"/>
      <c r="IZR823" s="148"/>
      <c r="IZS823" s="148"/>
      <c r="IZT823" s="148"/>
      <c r="IZU823" s="148"/>
      <c r="IZV823" s="148"/>
      <c r="IZW823" s="148"/>
      <c r="IZX823" s="148"/>
      <c r="IZY823" s="148"/>
      <c r="IZZ823" s="148"/>
      <c r="JAA823" s="148"/>
      <c r="JAB823" s="148"/>
      <c r="JAC823" s="148"/>
      <c r="JAD823" s="148"/>
      <c r="JAE823" s="148"/>
      <c r="JAF823" s="148"/>
      <c r="JAG823" s="148"/>
      <c r="JAH823" s="148"/>
      <c r="JAI823" s="148"/>
      <c r="JAJ823" s="148"/>
      <c r="JAK823" s="148"/>
      <c r="JAL823" s="148"/>
      <c r="JAM823" s="148"/>
      <c r="JAN823" s="148"/>
      <c r="JAO823" s="148"/>
      <c r="JAP823" s="148"/>
      <c r="JAQ823" s="148"/>
      <c r="JAR823" s="148"/>
      <c r="JAS823" s="148"/>
      <c r="JAT823" s="148"/>
      <c r="JAU823" s="148"/>
      <c r="JAV823" s="148"/>
      <c r="JAW823" s="148"/>
      <c r="JAX823" s="148"/>
      <c r="JAY823" s="148"/>
      <c r="JAZ823" s="148"/>
      <c r="JBA823" s="148"/>
      <c r="JBB823" s="148"/>
      <c r="JBC823" s="148"/>
      <c r="JBD823" s="148"/>
      <c r="JBE823" s="148"/>
      <c r="JBF823" s="148"/>
      <c r="JBG823" s="148"/>
      <c r="JBH823" s="148"/>
      <c r="JBI823" s="148"/>
      <c r="JBJ823" s="148"/>
      <c r="JBK823" s="148"/>
      <c r="JBL823" s="148"/>
      <c r="JBM823" s="148"/>
      <c r="JBN823" s="148"/>
      <c r="JBO823" s="148"/>
      <c r="JBP823" s="148"/>
      <c r="JBQ823" s="148"/>
      <c r="JBR823" s="148"/>
      <c r="JBS823" s="148"/>
      <c r="JBT823" s="148"/>
      <c r="JBU823" s="148"/>
      <c r="JBV823" s="148"/>
      <c r="JBW823" s="148"/>
      <c r="JBX823" s="148"/>
      <c r="JBY823" s="148"/>
      <c r="JBZ823" s="148"/>
      <c r="JCA823" s="148"/>
      <c r="JCB823" s="148"/>
      <c r="JCC823" s="148"/>
      <c r="JCD823" s="148"/>
      <c r="JCE823" s="148"/>
      <c r="JCF823" s="148"/>
      <c r="JCG823" s="148"/>
      <c r="JCH823" s="148"/>
      <c r="JCI823" s="148"/>
      <c r="JCJ823" s="148"/>
      <c r="JCK823" s="148"/>
      <c r="JCL823" s="148"/>
      <c r="JCM823" s="148"/>
      <c r="JCN823" s="148"/>
      <c r="JCO823" s="148"/>
      <c r="JCP823" s="148"/>
      <c r="JCQ823" s="148"/>
      <c r="JCR823" s="148"/>
      <c r="JCS823" s="148"/>
      <c r="JCT823" s="148"/>
      <c r="JCU823" s="148"/>
      <c r="JCV823" s="148"/>
      <c r="JCW823" s="148"/>
      <c r="JCX823" s="148"/>
      <c r="JCY823" s="148"/>
      <c r="JCZ823" s="148"/>
      <c r="JDA823" s="148"/>
      <c r="JDB823" s="148"/>
      <c r="JDC823" s="148"/>
      <c r="JDD823" s="148"/>
      <c r="JDE823" s="148"/>
      <c r="JDF823" s="148"/>
      <c r="JDG823" s="148"/>
      <c r="JDH823" s="148"/>
      <c r="JDI823" s="148"/>
      <c r="JDJ823" s="148"/>
      <c r="JDK823" s="148"/>
      <c r="JDL823" s="148"/>
      <c r="JDM823" s="148"/>
      <c r="JDN823" s="148"/>
      <c r="JDO823" s="148"/>
      <c r="JDP823" s="148"/>
      <c r="JDQ823" s="148"/>
      <c r="JDR823" s="148"/>
      <c r="JDS823" s="148"/>
      <c r="JDT823" s="148"/>
      <c r="JDU823" s="148"/>
      <c r="JDV823" s="148"/>
      <c r="JDW823" s="148"/>
      <c r="JDX823" s="148"/>
      <c r="JDY823" s="148"/>
      <c r="JDZ823" s="148"/>
      <c r="JEA823" s="148"/>
      <c r="JEB823" s="148"/>
      <c r="JEC823" s="148"/>
      <c r="JED823" s="148"/>
      <c r="JEE823" s="148"/>
      <c r="JEF823" s="148"/>
      <c r="JEG823" s="148"/>
      <c r="JEH823" s="148"/>
      <c r="JEI823" s="148"/>
      <c r="JEJ823" s="148"/>
      <c r="JEK823" s="148"/>
      <c r="JEL823" s="148"/>
      <c r="JEM823" s="148"/>
      <c r="JEN823" s="148"/>
      <c r="JEO823" s="148"/>
      <c r="JEP823" s="148"/>
      <c r="JEQ823" s="148"/>
      <c r="JER823" s="148"/>
      <c r="JES823" s="148"/>
      <c r="JET823" s="148"/>
      <c r="JEU823" s="148"/>
      <c r="JEV823" s="148"/>
      <c r="JEW823" s="148"/>
      <c r="JEX823" s="148"/>
      <c r="JEY823" s="148"/>
      <c r="JEZ823" s="148"/>
      <c r="JFA823" s="148"/>
      <c r="JFB823" s="148"/>
      <c r="JFC823" s="148"/>
      <c r="JFD823" s="148"/>
      <c r="JFE823" s="148"/>
      <c r="JFF823" s="148"/>
      <c r="JFG823" s="148"/>
      <c r="JFH823" s="148"/>
      <c r="JFI823" s="148"/>
      <c r="JFJ823" s="148"/>
      <c r="JFK823" s="148"/>
      <c r="JFL823" s="148"/>
      <c r="JFM823" s="148"/>
      <c r="JFN823" s="148"/>
      <c r="JFO823" s="148"/>
      <c r="JFP823" s="148"/>
      <c r="JFQ823" s="148"/>
      <c r="JFR823" s="148"/>
      <c r="JFS823" s="148"/>
      <c r="JFT823" s="148"/>
      <c r="JFU823" s="148"/>
      <c r="JFV823" s="148"/>
      <c r="JFW823" s="148"/>
      <c r="JFX823" s="148"/>
      <c r="JFY823" s="148"/>
      <c r="JFZ823" s="148"/>
      <c r="JGA823" s="148"/>
      <c r="JGB823" s="148"/>
      <c r="JGC823" s="148"/>
      <c r="JGD823" s="148"/>
      <c r="JGE823" s="148"/>
      <c r="JGF823" s="148"/>
      <c r="JGG823" s="148"/>
      <c r="JGH823" s="148"/>
      <c r="JGI823" s="148"/>
      <c r="JGJ823" s="148"/>
      <c r="JGK823" s="148"/>
      <c r="JGL823" s="148"/>
      <c r="JGM823" s="148"/>
      <c r="JGN823" s="148"/>
      <c r="JGO823" s="148"/>
      <c r="JGP823" s="148"/>
      <c r="JGQ823" s="148"/>
      <c r="JGR823" s="148"/>
      <c r="JGS823" s="148"/>
      <c r="JGT823" s="148"/>
      <c r="JGU823" s="148"/>
      <c r="JGV823" s="148"/>
      <c r="JGW823" s="148"/>
      <c r="JGX823" s="148"/>
      <c r="JGY823" s="148"/>
      <c r="JGZ823" s="148"/>
      <c r="JHA823" s="148"/>
      <c r="JHB823" s="148"/>
      <c r="JHC823" s="148"/>
      <c r="JHD823" s="148"/>
      <c r="JHE823" s="148"/>
      <c r="JHF823" s="148"/>
      <c r="JHG823" s="148"/>
      <c r="JHH823" s="148"/>
      <c r="JHI823" s="148"/>
      <c r="JHJ823" s="148"/>
      <c r="JHK823" s="148"/>
      <c r="JHL823" s="148"/>
      <c r="JHM823" s="148"/>
      <c r="JHN823" s="148"/>
      <c r="JHO823" s="148"/>
      <c r="JHP823" s="148"/>
      <c r="JHQ823" s="148"/>
      <c r="JHR823" s="148"/>
      <c r="JHS823" s="148"/>
      <c r="JHT823" s="148"/>
      <c r="JHU823" s="148"/>
      <c r="JHV823" s="148"/>
      <c r="JHW823" s="148"/>
      <c r="JHX823" s="148"/>
      <c r="JHY823" s="148"/>
      <c r="JHZ823" s="148"/>
      <c r="JIA823" s="148"/>
      <c r="JIB823" s="148"/>
      <c r="JIC823" s="148"/>
      <c r="JID823" s="148"/>
      <c r="JIE823" s="148"/>
      <c r="JIF823" s="148"/>
      <c r="JIG823" s="148"/>
      <c r="JIH823" s="148"/>
      <c r="JII823" s="148"/>
      <c r="JIJ823" s="148"/>
      <c r="JIK823" s="148"/>
      <c r="JIL823" s="148"/>
      <c r="JIM823" s="148"/>
      <c r="JIN823" s="148"/>
      <c r="JIO823" s="148"/>
      <c r="JIP823" s="148"/>
      <c r="JIQ823" s="148"/>
      <c r="JIR823" s="148"/>
      <c r="JIS823" s="148"/>
      <c r="JIT823" s="148"/>
      <c r="JIU823" s="148"/>
      <c r="JIV823" s="148"/>
      <c r="JIW823" s="148"/>
      <c r="JIX823" s="148"/>
      <c r="JIY823" s="148"/>
      <c r="JIZ823" s="148"/>
      <c r="JJA823" s="148"/>
      <c r="JJB823" s="148"/>
      <c r="JJC823" s="148"/>
      <c r="JJD823" s="148"/>
      <c r="JJE823" s="148"/>
      <c r="JJF823" s="148"/>
      <c r="JJG823" s="148"/>
      <c r="JJH823" s="148"/>
      <c r="JJI823" s="148"/>
      <c r="JJJ823" s="148"/>
      <c r="JJK823" s="148"/>
      <c r="JJL823" s="148"/>
      <c r="JJM823" s="148"/>
      <c r="JJN823" s="148"/>
      <c r="JJO823" s="148"/>
      <c r="JJP823" s="148"/>
      <c r="JJQ823" s="148"/>
      <c r="JJR823" s="148"/>
      <c r="JJS823" s="148"/>
      <c r="JJT823" s="148"/>
      <c r="JJU823" s="148"/>
      <c r="JJV823" s="148"/>
      <c r="JJW823" s="148"/>
      <c r="JJX823" s="148"/>
      <c r="JJY823" s="148"/>
      <c r="JJZ823" s="148"/>
      <c r="JKA823" s="148"/>
      <c r="JKB823" s="148"/>
      <c r="JKC823" s="148"/>
      <c r="JKD823" s="148"/>
      <c r="JKE823" s="148"/>
      <c r="JKF823" s="148"/>
      <c r="JKG823" s="148"/>
      <c r="JKH823" s="148"/>
      <c r="JKI823" s="148"/>
      <c r="JKJ823" s="148"/>
      <c r="JKK823" s="148"/>
      <c r="JKL823" s="148"/>
      <c r="JKM823" s="148"/>
      <c r="JKN823" s="148"/>
      <c r="JKO823" s="148"/>
      <c r="JKP823" s="148"/>
      <c r="JKQ823" s="148"/>
      <c r="JKR823" s="148"/>
      <c r="JKS823" s="148"/>
      <c r="JKT823" s="148"/>
      <c r="JKU823" s="148"/>
      <c r="JKV823" s="148"/>
      <c r="JKW823" s="148"/>
      <c r="JKX823" s="148"/>
      <c r="JKY823" s="148"/>
      <c r="JKZ823" s="148"/>
      <c r="JLA823" s="148"/>
      <c r="JLB823" s="148"/>
      <c r="JLC823" s="148"/>
      <c r="JLD823" s="148"/>
      <c r="JLE823" s="148"/>
      <c r="JLF823" s="148"/>
      <c r="JLG823" s="148"/>
      <c r="JLH823" s="148"/>
      <c r="JLI823" s="148"/>
      <c r="JLJ823" s="148"/>
      <c r="JLK823" s="148"/>
      <c r="JLL823" s="148"/>
      <c r="JLM823" s="148"/>
      <c r="JLN823" s="148"/>
      <c r="JLO823" s="148"/>
      <c r="JLP823" s="148"/>
      <c r="JLQ823" s="148"/>
      <c r="JLR823" s="148"/>
      <c r="JLS823" s="148"/>
      <c r="JLT823" s="148"/>
      <c r="JLU823" s="148"/>
      <c r="JLV823" s="148"/>
      <c r="JLW823" s="148"/>
      <c r="JLX823" s="148"/>
      <c r="JLY823" s="148"/>
      <c r="JLZ823" s="148"/>
      <c r="JMA823" s="148"/>
      <c r="JMB823" s="148"/>
      <c r="JMC823" s="148"/>
      <c r="JMD823" s="148"/>
      <c r="JME823" s="148"/>
      <c r="JMF823" s="148"/>
      <c r="JMG823" s="148"/>
      <c r="JMH823" s="148"/>
      <c r="JMI823" s="148"/>
      <c r="JMJ823" s="148"/>
      <c r="JMK823" s="148"/>
      <c r="JML823" s="148"/>
      <c r="JMM823" s="148"/>
      <c r="JMN823" s="148"/>
      <c r="JMO823" s="148"/>
      <c r="JMP823" s="148"/>
      <c r="JMQ823" s="148"/>
      <c r="JMR823" s="148"/>
      <c r="JMS823" s="148"/>
      <c r="JMT823" s="148"/>
      <c r="JMU823" s="148"/>
      <c r="JMV823" s="148"/>
      <c r="JMW823" s="148"/>
      <c r="JMX823" s="148"/>
      <c r="JMY823" s="148"/>
      <c r="JMZ823" s="148"/>
      <c r="JNA823" s="148"/>
      <c r="JNB823" s="148"/>
      <c r="JNC823" s="148"/>
      <c r="JND823" s="148"/>
      <c r="JNE823" s="148"/>
      <c r="JNF823" s="148"/>
      <c r="JNG823" s="148"/>
      <c r="JNH823" s="148"/>
      <c r="JNI823" s="148"/>
      <c r="JNJ823" s="148"/>
      <c r="JNK823" s="148"/>
      <c r="JNL823" s="148"/>
      <c r="JNM823" s="148"/>
      <c r="JNN823" s="148"/>
      <c r="JNO823" s="148"/>
      <c r="JNP823" s="148"/>
      <c r="JNQ823" s="148"/>
      <c r="JNR823" s="148"/>
      <c r="JNS823" s="148"/>
      <c r="JNT823" s="148"/>
      <c r="JNU823" s="148"/>
      <c r="JNV823" s="148"/>
      <c r="JNW823" s="148"/>
      <c r="JNX823" s="148"/>
      <c r="JNY823" s="148"/>
      <c r="JNZ823" s="148"/>
      <c r="JOA823" s="148"/>
      <c r="JOB823" s="148"/>
      <c r="JOC823" s="148"/>
      <c r="JOD823" s="148"/>
      <c r="JOE823" s="148"/>
      <c r="JOF823" s="148"/>
      <c r="JOG823" s="148"/>
      <c r="JOH823" s="148"/>
      <c r="JOI823" s="148"/>
      <c r="JOJ823" s="148"/>
      <c r="JOK823" s="148"/>
      <c r="JOL823" s="148"/>
      <c r="JOM823" s="148"/>
      <c r="JON823" s="148"/>
      <c r="JOO823" s="148"/>
      <c r="JOP823" s="148"/>
      <c r="JOQ823" s="148"/>
      <c r="JOR823" s="148"/>
      <c r="JOS823" s="148"/>
      <c r="JOT823" s="148"/>
      <c r="JOU823" s="148"/>
      <c r="JOV823" s="148"/>
      <c r="JOW823" s="148"/>
      <c r="JOX823" s="148"/>
      <c r="JOY823" s="148"/>
      <c r="JOZ823" s="148"/>
      <c r="JPA823" s="148"/>
      <c r="JPB823" s="148"/>
      <c r="JPC823" s="148"/>
      <c r="JPD823" s="148"/>
      <c r="JPE823" s="148"/>
      <c r="JPF823" s="148"/>
      <c r="JPG823" s="148"/>
      <c r="JPH823" s="148"/>
      <c r="JPI823" s="148"/>
      <c r="JPJ823" s="148"/>
      <c r="JPK823" s="148"/>
      <c r="JPL823" s="148"/>
      <c r="JPM823" s="148"/>
      <c r="JPN823" s="148"/>
      <c r="JPO823" s="148"/>
      <c r="JPP823" s="148"/>
      <c r="JPQ823" s="148"/>
      <c r="JPR823" s="148"/>
      <c r="JPS823" s="148"/>
      <c r="JPT823" s="148"/>
      <c r="JPU823" s="148"/>
      <c r="JPV823" s="148"/>
      <c r="JPW823" s="148"/>
      <c r="JPX823" s="148"/>
      <c r="JPY823" s="148"/>
      <c r="JPZ823" s="148"/>
      <c r="JQA823" s="148"/>
      <c r="JQB823" s="148"/>
      <c r="JQC823" s="148"/>
      <c r="JQD823" s="148"/>
      <c r="JQE823" s="148"/>
      <c r="JQF823" s="148"/>
      <c r="JQG823" s="148"/>
      <c r="JQH823" s="148"/>
      <c r="JQI823" s="148"/>
      <c r="JQJ823" s="148"/>
      <c r="JQK823" s="148"/>
      <c r="JQL823" s="148"/>
      <c r="JQM823" s="148"/>
      <c r="JQN823" s="148"/>
      <c r="JQO823" s="148"/>
      <c r="JQP823" s="148"/>
      <c r="JQQ823" s="148"/>
      <c r="JQR823" s="148"/>
      <c r="JQS823" s="148"/>
      <c r="JQT823" s="148"/>
      <c r="JQU823" s="148"/>
      <c r="JQV823" s="148"/>
      <c r="JQW823" s="148"/>
      <c r="JQX823" s="148"/>
      <c r="JQY823" s="148"/>
      <c r="JQZ823" s="148"/>
      <c r="JRA823" s="148"/>
      <c r="JRB823" s="148"/>
      <c r="JRC823" s="148"/>
      <c r="JRD823" s="148"/>
      <c r="JRE823" s="148"/>
      <c r="JRF823" s="148"/>
      <c r="JRG823" s="148"/>
      <c r="JRH823" s="148"/>
      <c r="JRI823" s="148"/>
      <c r="JRJ823" s="148"/>
      <c r="JRK823" s="148"/>
      <c r="JRL823" s="148"/>
      <c r="JRM823" s="148"/>
      <c r="JRN823" s="148"/>
      <c r="JRO823" s="148"/>
      <c r="JRP823" s="148"/>
      <c r="JRQ823" s="148"/>
      <c r="JRR823" s="148"/>
      <c r="JRS823" s="148"/>
      <c r="JRT823" s="148"/>
      <c r="JRU823" s="148"/>
      <c r="JRV823" s="148"/>
      <c r="JRW823" s="148"/>
      <c r="JRX823" s="148"/>
      <c r="JRY823" s="148"/>
      <c r="JRZ823" s="148"/>
      <c r="JSA823" s="148"/>
      <c r="JSB823" s="148"/>
      <c r="JSC823" s="148"/>
      <c r="JSD823" s="148"/>
      <c r="JSE823" s="148"/>
      <c r="JSF823" s="148"/>
      <c r="JSG823" s="148"/>
      <c r="JSH823" s="148"/>
      <c r="JSI823" s="148"/>
      <c r="JSJ823" s="148"/>
      <c r="JSK823" s="148"/>
      <c r="JSL823" s="148"/>
      <c r="JSM823" s="148"/>
      <c r="JSN823" s="148"/>
      <c r="JSO823" s="148"/>
      <c r="JSP823" s="148"/>
      <c r="JSQ823" s="148"/>
      <c r="JSR823" s="148"/>
      <c r="JSS823" s="148"/>
      <c r="JST823" s="148"/>
      <c r="JSU823" s="148"/>
      <c r="JSV823" s="148"/>
      <c r="JSW823" s="148"/>
      <c r="JSX823" s="148"/>
      <c r="JSY823" s="148"/>
      <c r="JSZ823" s="148"/>
      <c r="JTA823" s="148"/>
      <c r="JTB823" s="148"/>
      <c r="JTC823" s="148"/>
      <c r="JTD823" s="148"/>
      <c r="JTE823" s="148"/>
      <c r="JTF823" s="148"/>
      <c r="JTG823" s="148"/>
      <c r="JTH823" s="148"/>
      <c r="JTI823" s="148"/>
      <c r="JTJ823" s="148"/>
      <c r="JTK823" s="148"/>
      <c r="JTL823" s="148"/>
      <c r="JTM823" s="148"/>
      <c r="JTN823" s="148"/>
      <c r="JTO823" s="148"/>
      <c r="JTP823" s="148"/>
      <c r="JTQ823" s="148"/>
      <c r="JTR823" s="148"/>
      <c r="JTS823" s="148"/>
      <c r="JTT823" s="148"/>
      <c r="JTU823" s="148"/>
      <c r="JTV823" s="148"/>
      <c r="JTW823" s="148"/>
      <c r="JTX823" s="148"/>
      <c r="JTY823" s="148"/>
      <c r="JTZ823" s="148"/>
      <c r="JUA823" s="148"/>
      <c r="JUB823" s="148"/>
      <c r="JUC823" s="148"/>
      <c r="JUD823" s="148"/>
      <c r="JUE823" s="148"/>
      <c r="JUF823" s="148"/>
      <c r="JUG823" s="148"/>
      <c r="JUH823" s="148"/>
      <c r="JUI823" s="148"/>
      <c r="JUJ823" s="148"/>
      <c r="JUK823" s="148"/>
      <c r="JUL823" s="148"/>
      <c r="JUM823" s="148"/>
      <c r="JUN823" s="148"/>
      <c r="JUO823" s="148"/>
      <c r="JUP823" s="148"/>
      <c r="JUQ823" s="148"/>
      <c r="JUR823" s="148"/>
      <c r="JUS823" s="148"/>
      <c r="JUT823" s="148"/>
      <c r="JUU823" s="148"/>
      <c r="JUV823" s="148"/>
      <c r="JUW823" s="148"/>
      <c r="JUX823" s="148"/>
      <c r="JUY823" s="148"/>
      <c r="JUZ823" s="148"/>
      <c r="JVA823" s="148"/>
      <c r="JVB823" s="148"/>
      <c r="JVC823" s="148"/>
      <c r="JVD823" s="148"/>
      <c r="JVE823" s="148"/>
      <c r="JVF823" s="148"/>
      <c r="JVG823" s="148"/>
      <c r="JVH823" s="148"/>
      <c r="JVI823" s="148"/>
      <c r="JVJ823" s="148"/>
      <c r="JVK823" s="148"/>
      <c r="JVL823" s="148"/>
      <c r="JVM823" s="148"/>
      <c r="JVN823" s="148"/>
      <c r="JVO823" s="148"/>
      <c r="JVP823" s="148"/>
      <c r="JVQ823" s="148"/>
      <c r="JVR823" s="148"/>
      <c r="JVS823" s="148"/>
      <c r="JVT823" s="148"/>
      <c r="JVU823" s="148"/>
      <c r="JVV823" s="148"/>
      <c r="JVW823" s="148"/>
      <c r="JVX823" s="148"/>
      <c r="JVY823" s="148"/>
      <c r="JVZ823" s="148"/>
      <c r="JWA823" s="148"/>
      <c r="JWB823" s="148"/>
      <c r="JWC823" s="148"/>
      <c r="JWD823" s="148"/>
      <c r="JWE823" s="148"/>
      <c r="JWF823" s="148"/>
      <c r="JWG823" s="148"/>
      <c r="JWH823" s="148"/>
      <c r="JWI823" s="148"/>
      <c r="JWJ823" s="148"/>
      <c r="JWK823" s="148"/>
      <c r="JWL823" s="148"/>
      <c r="JWM823" s="148"/>
      <c r="JWN823" s="148"/>
      <c r="JWO823" s="148"/>
      <c r="JWP823" s="148"/>
      <c r="JWQ823" s="148"/>
      <c r="JWR823" s="148"/>
      <c r="JWS823" s="148"/>
      <c r="JWT823" s="148"/>
      <c r="JWU823" s="148"/>
      <c r="JWV823" s="148"/>
      <c r="JWW823" s="148"/>
      <c r="JWX823" s="148"/>
      <c r="JWY823" s="148"/>
      <c r="JWZ823" s="148"/>
      <c r="JXA823" s="148"/>
      <c r="JXB823" s="148"/>
      <c r="JXC823" s="148"/>
      <c r="JXD823" s="148"/>
      <c r="JXE823" s="148"/>
      <c r="JXF823" s="148"/>
      <c r="JXG823" s="148"/>
      <c r="JXH823" s="148"/>
      <c r="JXI823" s="148"/>
      <c r="JXJ823" s="148"/>
      <c r="JXK823" s="148"/>
      <c r="JXL823" s="148"/>
      <c r="JXM823" s="148"/>
      <c r="JXN823" s="148"/>
      <c r="JXO823" s="148"/>
      <c r="JXP823" s="148"/>
      <c r="JXQ823" s="148"/>
      <c r="JXR823" s="148"/>
      <c r="JXS823" s="148"/>
      <c r="JXT823" s="148"/>
      <c r="JXU823" s="148"/>
      <c r="JXV823" s="148"/>
      <c r="JXW823" s="148"/>
      <c r="JXX823" s="148"/>
      <c r="JXY823" s="148"/>
      <c r="JXZ823" s="148"/>
      <c r="JYA823" s="148"/>
      <c r="JYB823" s="148"/>
      <c r="JYC823" s="148"/>
      <c r="JYD823" s="148"/>
      <c r="JYE823" s="148"/>
      <c r="JYF823" s="148"/>
      <c r="JYG823" s="148"/>
      <c r="JYH823" s="148"/>
      <c r="JYI823" s="148"/>
      <c r="JYJ823" s="148"/>
      <c r="JYK823" s="148"/>
      <c r="JYL823" s="148"/>
      <c r="JYM823" s="148"/>
      <c r="JYN823" s="148"/>
      <c r="JYO823" s="148"/>
      <c r="JYP823" s="148"/>
      <c r="JYQ823" s="148"/>
      <c r="JYR823" s="148"/>
      <c r="JYS823" s="148"/>
      <c r="JYT823" s="148"/>
      <c r="JYU823" s="148"/>
      <c r="JYV823" s="148"/>
      <c r="JYW823" s="148"/>
      <c r="JYX823" s="148"/>
      <c r="JYY823" s="148"/>
      <c r="JYZ823" s="148"/>
      <c r="JZA823" s="148"/>
      <c r="JZB823" s="148"/>
      <c r="JZC823" s="148"/>
      <c r="JZD823" s="148"/>
      <c r="JZE823" s="148"/>
      <c r="JZF823" s="148"/>
      <c r="JZG823" s="148"/>
      <c r="JZH823" s="148"/>
      <c r="JZI823" s="148"/>
      <c r="JZJ823" s="148"/>
      <c r="JZK823" s="148"/>
      <c r="JZL823" s="148"/>
      <c r="JZM823" s="148"/>
      <c r="JZN823" s="148"/>
      <c r="JZO823" s="148"/>
      <c r="JZP823" s="148"/>
      <c r="JZQ823" s="148"/>
      <c r="JZR823" s="148"/>
      <c r="JZS823" s="148"/>
      <c r="JZT823" s="148"/>
      <c r="JZU823" s="148"/>
      <c r="JZV823" s="148"/>
      <c r="JZW823" s="148"/>
      <c r="JZX823" s="148"/>
      <c r="JZY823" s="148"/>
      <c r="JZZ823" s="148"/>
      <c r="KAA823" s="148"/>
      <c r="KAB823" s="148"/>
      <c r="KAC823" s="148"/>
      <c r="KAD823" s="148"/>
      <c r="KAE823" s="148"/>
      <c r="KAF823" s="148"/>
      <c r="KAG823" s="148"/>
      <c r="KAH823" s="148"/>
      <c r="KAI823" s="148"/>
      <c r="KAJ823" s="148"/>
      <c r="KAK823" s="148"/>
      <c r="KAL823" s="148"/>
      <c r="KAM823" s="148"/>
      <c r="KAN823" s="148"/>
      <c r="KAO823" s="148"/>
      <c r="KAP823" s="148"/>
      <c r="KAQ823" s="148"/>
      <c r="KAR823" s="148"/>
      <c r="KAS823" s="148"/>
      <c r="KAT823" s="148"/>
      <c r="KAU823" s="148"/>
      <c r="KAV823" s="148"/>
      <c r="KAW823" s="148"/>
      <c r="KAX823" s="148"/>
      <c r="KAY823" s="148"/>
      <c r="KAZ823" s="148"/>
      <c r="KBA823" s="148"/>
      <c r="KBB823" s="148"/>
      <c r="KBC823" s="148"/>
      <c r="KBD823" s="148"/>
      <c r="KBE823" s="148"/>
      <c r="KBF823" s="148"/>
      <c r="KBG823" s="148"/>
      <c r="KBH823" s="148"/>
      <c r="KBI823" s="148"/>
      <c r="KBJ823" s="148"/>
      <c r="KBK823" s="148"/>
      <c r="KBL823" s="148"/>
      <c r="KBM823" s="148"/>
      <c r="KBN823" s="148"/>
      <c r="KBO823" s="148"/>
      <c r="KBP823" s="148"/>
      <c r="KBQ823" s="148"/>
      <c r="KBR823" s="148"/>
      <c r="KBS823" s="148"/>
      <c r="KBT823" s="148"/>
      <c r="KBU823" s="148"/>
      <c r="KBV823" s="148"/>
      <c r="KBW823" s="148"/>
      <c r="KBX823" s="148"/>
      <c r="KBY823" s="148"/>
      <c r="KBZ823" s="148"/>
      <c r="KCA823" s="148"/>
      <c r="KCB823" s="148"/>
      <c r="KCC823" s="148"/>
      <c r="KCD823" s="148"/>
      <c r="KCE823" s="148"/>
      <c r="KCF823" s="148"/>
      <c r="KCG823" s="148"/>
      <c r="KCH823" s="148"/>
      <c r="KCI823" s="148"/>
      <c r="KCJ823" s="148"/>
      <c r="KCK823" s="148"/>
      <c r="KCL823" s="148"/>
      <c r="KCM823" s="148"/>
      <c r="KCN823" s="148"/>
      <c r="KCO823" s="148"/>
      <c r="KCP823" s="148"/>
      <c r="KCQ823" s="148"/>
      <c r="KCR823" s="148"/>
      <c r="KCS823" s="148"/>
      <c r="KCT823" s="148"/>
      <c r="KCU823" s="148"/>
      <c r="KCV823" s="148"/>
      <c r="KCW823" s="148"/>
      <c r="KCX823" s="148"/>
      <c r="KCY823" s="148"/>
      <c r="KCZ823" s="148"/>
      <c r="KDA823" s="148"/>
      <c r="KDB823" s="148"/>
      <c r="KDC823" s="148"/>
      <c r="KDD823" s="148"/>
      <c r="KDE823" s="148"/>
      <c r="KDF823" s="148"/>
      <c r="KDG823" s="148"/>
      <c r="KDH823" s="148"/>
      <c r="KDI823" s="148"/>
      <c r="KDJ823" s="148"/>
      <c r="KDK823" s="148"/>
      <c r="KDL823" s="148"/>
      <c r="KDM823" s="148"/>
      <c r="KDN823" s="148"/>
      <c r="KDO823" s="148"/>
      <c r="KDP823" s="148"/>
      <c r="KDQ823" s="148"/>
      <c r="KDR823" s="148"/>
      <c r="KDS823" s="148"/>
      <c r="KDT823" s="148"/>
      <c r="KDU823" s="148"/>
      <c r="KDV823" s="148"/>
      <c r="KDW823" s="148"/>
      <c r="KDX823" s="148"/>
      <c r="KDY823" s="148"/>
      <c r="KDZ823" s="148"/>
      <c r="KEA823" s="148"/>
      <c r="KEB823" s="148"/>
      <c r="KEC823" s="148"/>
      <c r="KED823" s="148"/>
      <c r="KEE823" s="148"/>
      <c r="KEF823" s="148"/>
      <c r="KEG823" s="148"/>
      <c r="KEH823" s="148"/>
      <c r="KEI823" s="148"/>
      <c r="KEJ823" s="148"/>
      <c r="KEK823" s="148"/>
      <c r="KEL823" s="148"/>
      <c r="KEM823" s="148"/>
      <c r="KEN823" s="148"/>
      <c r="KEO823" s="148"/>
      <c r="KEP823" s="148"/>
      <c r="KEQ823" s="148"/>
      <c r="KER823" s="148"/>
      <c r="KES823" s="148"/>
      <c r="KET823" s="148"/>
      <c r="KEU823" s="148"/>
      <c r="KEV823" s="148"/>
      <c r="KEW823" s="148"/>
      <c r="KEX823" s="148"/>
      <c r="KEY823" s="148"/>
      <c r="KEZ823" s="148"/>
      <c r="KFA823" s="148"/>
      <c r="KFB823" s="148"/>
      <c r="KFC823" s="148"/>
      <c r="KFD823" s="148"/>
      <c r="KFE823" s="148"/>
      <c r="KFF823" s="148"/>
      <c r="KFG823" s="148"/>
      <c r="KFH823" s="148"/>
      <c r="KFI823" s="148"/>
      <c r="KFJ823" s="148"/>
      <c r="KFK823" s="148"/>
      <c r="KFL823" s="148"/>
      <c r="KFM823" s="148"/>
      <c r="KFN823" s="148"/>
      <c r="KFO823" s="148"/>
      <c r="KFP823" s="148"/>
      <c r="KFQ823" s="148"/>
      <c r="KFR823" s="148"/>
      <c r="KFS823" s="148"/>
      <c r="KFT823" s="148"/>
      <c r="KFU823" s="148"/>
      <c r="KFV823" s="148"/>
      <c r="KFW823" s="148"/>
      <c r="KFX823" s="148"/>
      <c r="KFY823" s="148"/>
      <c r="KFZ823" s="148"/>
      <c r="KGA823" s="148"/>
      <c r="KGB823" s="148"/>
      <c r="KGC823" s="148"/>
      <c r="KGD823" s="148"/>
      <c r="KGE823" s="148"/>
      <c r="KGF823" s="148"/>
      <c r="KGG823" s="148"/>
      <c r="KGH823" s="148"/>
      <c r="KGI823" s="148"/>
      <c r="KGJ823" s="148"/>
      <c r="KGK823" s="148"/>
      <c r="KGL823" s="148"/>
      <c r="KGM823" s="148"/>
      <c r="KGN823" s="148"/>
      <c r="KGO823" s="148"/>
      <c r="KGP823" s="148"/>
      <c r="KGQ823" s="148"/>
      <c r="KGR823" s="148"/>
      <c r="KGS823" s="148"/>
      <c r="KGT823" s="148"/>
      <c r="KGU823" s="148"/>
      <c r="KGV823" s="148"/>
      <c r="KGW823" s="148"/>
      <c r="KGX823" s="148"/>
      <c r="KGY823" s="148"/>
      <c r="KGZ823" s="148"/>
      <c r="KHA823" s="148"/>
      <c r="KHB823" s="148"/>
      <c r="KHC823" s="148"/>
      <c r="KHD823" s="148"/>
      <c r="KHE823" s="148"/>
      <c r="KHF823" s="148"/>
      <c r="KHG823" s="148"/>
      <c r="KHH823" s="148"/>
      <c r="KHI823" s="148"/>
      <c r="KHJ823" s="148"/>
      <c r="KHK823" s="148"/>
      <c r="KHL823" s="148"/>
      <c r="KHM823" s="148"/>
      <c r="KHN823" s="148"/>
      <c r="KHO823" s="148"/>
      <c r="KHP823" s="148"/>
      <c r="KHQ823" s="148"/>
      <c r="KHR823" s="148"/>
      <c r="KHS823" s="148"/>
      <c r="KHT823" s="148"/>
      <c r="KHU823" s="148"/>
      <c r="KHV823" s="148"/>
      <c r="KHW823" s="148"/>
      <c r="KHX823" s="148"/>
      <c r="KHY823" s="148"/>
      <c r="KHZ823" s="148"/>
      <c r="KIA823" s="148"/>
      <c r="KIB823" s="148"/>
      <c r="KIC823" s="148"/>
      <c r="KID823" s="148"/>
      <c r="KIE823" s="148"/>
      <c r="KIF823" s="148"/>
      <c r="KIG823" s="148"/>
      <c r="KIH823" s="148"/>
      <c r="KII823" s="148"/>
      <c r="KIJ823" s="148"/>
      <c r="KIK823" s="148"/>
      <c r="KIL823" s="148"/>
      <c r="KIM823" s="148"/>
      <c r="KIN823" s="148"/>
      <c r="KIO823" s="148"/>
      <c r="KIP823" s="148"/>
      <c r="KIQ823" s="148"/>
      <c r="KIR823" s="148"/>
      <c r="KIS823" s="148"/>
      <c r="KIT823" s="148"/>
      <c r="KIU823" s="148"/>
      <c r="KIV823" s="148"/>
      <c r="KIW823" s="148"/>
      <c r="KIX823" s="148"/>
      <c r="KIY823" s="148"/>
      <c r="KIZ823" s="148"/>
      <c r="KJA823" s="148"/>
      <c r="KJB823" s="148"/>
      <c r="KJC823" s="148"/>
      <c r="KJD823" s="148"/>
      <c r="KJE823" s="148"/>
      <c r="KJF823" s="148"/>
      <c r="KJG823" s="148"/>
      <c r="KJH823" s="148"/>
      <c r="KJI823" s="148"/>
      <c r="KJJ823" s="148"/>
      <c r="KJK823" s="148"/>
      <c r="KJL823" s="148"/>
      <c r="KJM823" s="148"/>
      <c r="KJN823" s="148"/>
      <c r="KJO823" s="148"/>
      <c r="KJP823" s="148"/>
      <c r="KJQ823" s="148"/>
      <c r="KJR823" s="148"/>
      <c r="KJS823" s="148"/>
      <c r="KJT823" s="148"/>
      <c r="KJU823" s="148"/>
      <c r="KJV823" s="148"/>
      <c r="KJW823" s="148"/>
      <c r="KJX823" s="148"/>
      <c r="KJY823" s="148"/>
      <c r="KJZ823" s="148"/>
      <c r="KKA823" s="148"/>
      <c r="KKB823" s="148"/>
      <c r="KKC823" s="148"/>
      <c r="KKD823" s="148"/>
      <c r="KKE823" s="148"/>
      <c r="KKF823" s="148"/>
      <c r="KKG823" s="148"/>
      <c r="KKH823" s="148"/>
      <c r="KKI823" s="148"/>
      <c r="KKJ823" s="148"/>
      <c r="KKK823" s="148"/>
      <c r="KKL823" s="148"/>
      <c r="KKM823" s="148"/>
      <c r="KKN823" s="148"/>
      <c r="KKO823" s="148"/>
      <c r="KKP823" s="148"/>
      <c r="KKQ823" s="148"/>
      <c r="KKR823" s="148"/>
      <c r="KKS823" s="148"/>
      <c r="KKT823" s="148"/>
      <c r="KKU823" s="148"/>
      <c r="KKV823" s="148"/>
      <c r="KKW823" s="148"/>
      <c r="KKX823" s="148"/>
      <c r="KKY823" s="148"/>
      <c r="KKZ823" s="148"/>
      <c r="KLA823" s="148"/>
      <c r="KLB823" s="148"/>
      <c r="KLC823" s="148"/>
      <c r="KLD823" s="148"/>
      <c r="KLE823" s="148"/>
      <c r="KLF823" s="148"/>
      <c r="KLG823" s="148"/>
      <c r="KLH823" s="148"/>
      <c r="KLI823" s="148"/>
      <c r="KLJ823" s="148"/>
      <c r="KLK823" s="148"/>
      <c r="KLL823" s="148"/>
      <c r="KLM823" s="148"/>
      <c r="KLN823" s="148"/>
      <c r="KLO823" s="148"/>
      <c r="KLP823" s="148"/>
      <c r="KLQ823" s="148"/>
      <c r="KLR823" s="148"/>
      <c r="KLS823" s="148"/>
      <c r="KLT823" s="148"/>
      <c r="KLU823" s="148"/>
      <c r="KLV823" s="148"/>
      <c r="KLW823" s="148"/>
      <c r="KLX823" s="148"/>
      <c r="KLY823" s="148"/>
      <c r="KLZ823" s="148"/>
      <c r="KMA823" s="148"/>
      <c r="KMB823" s="148"/>
      <c r="KMC823" s="148"/>
      <c r="KMD823" s="148"/>
      <c r="KME823" s="148"/>
      <c r="KMF823" s="148"/>
      <c r="KMG823" s="148"/>
      <c r="KMH823" s="148"/>
      <c r="KMI823" s="148"/>
      <c r="KMJ823" s="148"/>
      <c r="KMK823" s="148"/>
      <c r="KML823" s="148"/>
      <c r="KMM823" s="148"/>
      <c r="KMN823" s="148"/>
      <c r="KMO823" s="148"/>
      <c r="KMP823" s="148"/>
      <c r="KMQ823" s="148"/>
      <c r="KMR823" s="148"/>
      <c r="KMS823" s="148"/>
      <c r="KMT823" s="148"/>
      <c r="KMU823" s="148"/>
      <c r="KMV823" s="148"/>
      <c r="KMW823" s="148"/>
      <c r="KMX823" s="148"/>
      <c r="KMY823" s="148"/>
      <c r="KMZ823" s="148"/>
      <c r="KNA823" s="148"/>
      <c r="KNB823" s="148"/>
      <c r="KNC823" s="148"/>
      <c r="KND823" s="148"/>
      <c r="KNE823" s="148"/>
      <c r="KNF823" s="148"/>
      <c r="KNG823" s="148"/>
      <c r="KNH823" s="148"/>
      <c r="KNI823" s="148"/>
      <c r="KNJ823" s="148"/>
      <c r="KNK823" s="148"/>
      <c r="KNL823" s="148"/>
      <c r="KNM823" s="148"/>
      <c r="KNN823" s="148"/>
      <c r="KNO823" s="148"/>
      <c r="KNP823" s="148"/>
      <c r="KNQ823" s="148"/>
      <c r="KNR823" s="148"/>
      <c r="KNS823" s="148"/>
      <c r="KNT823" s="148"/>
      <c r="KNU823" s="148"/>
      <c r="KNV823" s="148"/>
      <c r="KNW823" s="148"/>
      <c r="KNX823" s="148"/>
      <c r="KNY823" s="148"/>
      <c r="KNZ823" s="148"/>
      <c r="KOA823" s="148"/>
      <c r="KOB823" s="148"/>
      <c r="KOC823" s="148"/>
      <c r="KOD823" s="148"/>
      <c r="KOE823" s="148"/>
      <c r="KOF823" s="148"/>
      <c r="KOG823" s="148"/>
      <c r="KOH823" s="148"/>
      <c r="KOI823" s="148"/>
      <c r="KOJ823" s="148"/>
      <c r="KOK823" s="148"/>
      <c r="KOL823" s="148"/>
      <c r="KOM823" s="148"/>
      <c r="KON823" s="148"/>
      <c r="KOO823" s="148"/>
      <c r="KOP823" s="148"/>
      <c r="KOQ823" s="148"/>
      <c r="KOR823" s="148"/>
      <c r="KOS823" s="148"/>
      <c r="KOT823" s="148"/>
      <c r="KOU823" s="148"/>
      <c r="KOV823" s="148"/>
      <c r="KOW823" s="148"/>
      <c r="KOX823" s="148"/>
      <c r="KOY823" s="148"/>
      <c r="KOZ823" s="148"/>
      <c r="KPA823" s="148"/>
      <c r="KPB823" s="148"/>
      <c r="KPC823" s="148"/>
      <c r="KPD823" s="148"/>
      <c r="KPE823" s="148"/>
      <c r="KPF823" s="148"/>
      <c r="KPG823" s="148"/>
      <c r="KPH823" s="148"/>
      <c r="KPI823" s="148"/>
      <c r="KPJ823" s="148"/>
      <c r="KPK823" s="148"/>
      <c r="KPL823" s="148"/>
      <c r="KPM823" s="148"/>
      <c r="KPN823" s="148"/>
      <c r="KPO823" s="148"/>
      <c r="KPP823" s="148"/>
      <c r="KPQ823" s="148"/>
      <c r="KPR823" s="148"/>
      <c r="KPS823" s="148"/>
      <c r="KPT823" s="148"/>
      <c r="KPU823" s="148"/>
      <c r="KPV823" s="148"/>
      <c r="KPW823" s="148"/>
      <c r="KPX823" s="148"/>
      <c r="KPY823" s="148"/>
      <c r="KPZ823" s="148"/>
      <c r="KQA823" s="148"/>
      <c r="KQB823" s="148"/>
      <c r="KQC823" s="148"/>
      <c r="KQD823" s="148"/>
      <c r="KQE823" s="148"/>
      <c r="KQF823" s="148"/>
      <c r="KQG823" s="148"/>
      <c r="KQH823" s="148"/>
      <c r="KQI823" s="148"/>
      <c r="KQJ823" s="148"/>
      <c r="KQK823" s="148"/>
      <c r="KQL823" s="148"/>
      <c r="KQM823" s="148"/>
      <c r="KQN823" s="148"/>
      <c r="KQO823" s="148"/>
      <c r="KQP823" s="148"/>
      <c r="KQQ823" s="148"/>
      <c r="KQR823" s="148"/>
      <c r="KQS823" s="148"/>
      <c r="KQT823" s="148"/>
      <c r="KQU823" s="148"/>
      <c r="KQV823" s="148"/>
      <c r="KQW823" s="148"/>
      <c r="KQX823" s="148"/>
      <c r="KQY823" s="148"/>
      <c r="KQZ823" s="148"/>
      <c r="KRA823" s="148"/>
      <c r="KRB823" s="148"/>
      <c r="KRC823" s="148"/>
      <c r="KRD823" s="148"/>
      <c r="KRE823" s="148"/>
      <c r="KRF823" s="148"/>
      <c r="KRG823" s="148"/>
      <c r="KRH823" s="148"/>
      <c r="KRI823" s="148"/>
      <c r="KRJ823" s="148"/>
      <c r="KRK823" s="148"/>
      <c r="KRL823" s="148"/>
      <c r="KRM823" s="148"/>
      <c r="KRN823" s="148"/>
      <c r="KRO823" s="148"/>
      <c r="KRP823" s="148"/>
      <c r="KRQ823" s="148"/>
      <c r="KRR823" s="148"/>
      <c r="KRS823" s="148"/>
      <c r="KRT823" s="148"/>
      <c r="KRU823" s="148"/>
      <c r="KRV823" s="148"/>
      <c r="KRW823" s="148"/>
      <c r="KRX823" s="148"/>
      <c r="KRY823" s="148"/>
      <c r="KRZ823" s="148"/>
      <c r="KSA823" s="148"/>
      <c r="KSB823" s="148"/>
      <c r="KSC823" s="148"/>
      <c r="KSD823" s="148"/>
      <c r="KSE823" s="148"/>
      <c r="KSF823" s="148"/>
      <c r="KSG823" s="148"/>
      <c r="KSH823" s="148"/>
      <c r="KSI823" s="148"/>
      <c r="KSJ823" s="148"/>
      <c r="KSK823" s="148"/>
      <c r="KSL823" s="148"/>
      <c r="KSM823" s="148"/>
      <c r="KSN823" s="148"/>
      <c r="KSO823" s="148"/>
      <c r="KSP823" s="148"/>
      <c r="KSQ823" s="148"/>
      <c r="KSR823" s="148"/>
      <c r="KSS823" s="148"/>
      <c r="KST823" s="148"/>
      <c r="KSU823" s="148"/>
      <c r="KSV823" s="148"/>
      <c r="KSW823" s="148"/>
      <c r="KSX823" s="148"/>
      <c r="KSY823" s="148"/>
      <c r="KSZ823" s="148"/>
      <c r="KTA823" s="148"/>
      <c r="KTB823" s="148"/>
      <c r="KTC823" s="148"/>
      <c r="KTD823" s="148"/>
      <c r="KTE823" s="148"/>
      <c r="KTF823" s="148"/>
      <c r="KTG823" s="148"/>
      <c r="KTH823" s="148"/>
      <c r="KTI823" s="148"/>
      <c r="KTJ823" s="148"/>
      <c r="KTK823" s="148"/>
      <c r="KTL823" s="148"/>
      <c r="KTM823" s="148"/>
      <c r="KTN823" s="148"/>
      <c r="KTO823" s="148"/>
      <c r="KTP823" s="148"/>
      <c r="KTQ823" s="148"/>
      <c r="KTR823" s="148"/>
      <c r="KTS823" s="148"/>
      <c r="KTT823" s="148"/>
      <c r="KTU823" s="148"/>
      <c r="KTV823" s="148"/>
      <c r="KTW823" s="148"/>
      <c r="KTX823" s="148"/>
      <c r="KTY823" s="148"/>
      <c r="KTZ823" s="148"/>
      <c r="KUA823" s="148"/>
      <c r="KUB823" s="148"/>
      <c r="KUC823" s="148"/>
      <c r="KUD823" s="148"/>
      <c r="KUE823" s="148"/>
      <c r="KUF823" s="148"/>
      <c r="KUG823" s="148"/>
      <c r="KUH823" s="148"/>
      <c r="KUI823" s="148"/>
      <c r="KUJ823" s="148"/>
      <c r="KUK823" s="148"/>
      <c r="KUL823" s="148"/>
      <c r="KUM823" s="148"/>
      <c r="KUN823" s="148"/>
      <c r="KUO823" s="148"/>
      <c r="KUP823" s="148"/>
      <c r="KUQ823" s="148"/>
      <c r="KUR823" s="148"/>
      <c r="KUS823" s="148"/>
      <c r="KUT823" s="148"/>
      <c r="KUU823" s="148"/>
      <c r="KUV823" s="148"/>
      <c r="KUW823" s="148"/>
      <c r="KUX823" s="148"/>
      <c r="KUY823" s="148"/>
      <c r="KUZ823" s="148"/>
      <c r="KVA823" s="148"/>
      <c r="KVB823" s="148"/>
      <c r="KVC823" s="148"/>
      <c r="KVD823" s="148"/>
      <c r="KVE823" s="148"/>
      <c r="KVF823" s="148"/>
      <c r="KVG823" s="148"/>
      <c r="KVH823" s="148"/>
      <c r="KVI823" s="148"/>
      <c r="KVJ823" s="148"/>
      <c r="KVK823" s="148"/>
      <c r="KVL823" s="148"/>
      <c r="KVM823" s="148"/>
      <c r="KVN823" s="148"/>
      <c r="KVO823" s="148"/>
      <c r="KVP823" s="148"/>
      <c r="KVQ823" s="148"/>
      <c r="KVR823" s="148"/>
      <c r="KVS823" s="148"/>
      <c r="KVT823" s="148"/>
      <c r="KVU823" s="148"/>
      <c r="KVV823" s="148"/>
      <c r="KVW823" s="148"/>
      <c r="KVX823" s="148"/>
      <c r="KVY823" s="148"/>
      <c r="KVZ823" s="148"/>
      <c r="KWA823" s="148"/>
      <c r="KWB823" s="148"/>
      <c r="KWC823" s="148"/>
      <c r="KWD823" s="148"/>
      <c r="KWE823" s="148"/>
      <c r="KWF823" s="148"/>
      <c r="KWG823" s="148"/>
      <c r="KWH823" s="148"/>
      <c r="KWI823" s="148"/>
      <c r="KWJ823" s="148"/>
      <c r="KWK823" s="148"/>
      <c r="KWL823" s="148"/>
      <c r="KWM823" s="148"/>
      <c r="KWN823" s="148"/>
      <c r="KWO823" s="148"/>
      <c r="KWP823" s="148"/>
      <c r="KWQ823" s="148"/>
      <c r="KWR823" s="148"/>
      <c r="KWS823" s="148"/>
      <c r="KWT823" s="148"/>
      <c r="KWU823" s="148"/>
      <c r="KWV823" s="148"/>
      <c r="KWW823" s="148"/>
      <c r="KWX823" s="148"/>
      <c r="KWY823" s="148"/>
      <c r="KWZ823" s="148"/>
      <c r="KXA823" s="148"/>
      <c r="KXB823" s="148"/>
      <c r="KXC823" s="148"/>
      <c r="KXD823" s="148"/>
      <c r="KXE823" s="148"/>
      <c r="KXF823" s="148"/>
      <c r="KXG823" s="148"/>
      <c r="KXH823" s="148"/>
      <c r="KXI823" s="148"/>
      <c r="KXJ823" s="148"/>
      <c r="KXK823" s="148"/>
      <c r="KXL823" s="148"/>
      <c r="KXM823" s="148"/>
      <c r="KXN823" s="148"/>
      <c r="KXO823" s="148"/>
      <c r="KXP823" s="148"/>
      <c r="KXQ823" s="148"/>
      <c r="KXR823" s="148"/>
      <c r="KXS823" s="148"/>
      <c r="KXT823" s="148"/>
      <c r="KXU823" s="148"/>
      <c r="KXV823" s="148"/>
      <c r="KXW823" s="148"/>
      <c r="KXX823" s="148"/>
      <c r="KXY823" s="148"/>
      <c r="KXZ823" s="148"/>
      <c r="KYA823" s="148"/>
      <c r="KYB823" s="148"/>
      <c r="KYC823" s="148"/>
      <c r="KYD823" s="148"/>
      <c r="KYE823" s="148"/>
      <c r="KYF823" s="148"/>
      <c r="KYG823" s="148"/>
      <c r="KYH823" s="148"/>
      <c r="KYI823" s="148"/>
      <c r="KYJ823" s="148"/>
      <c r="KYK823" s="148"/>
      <c r="KYL823" s="148"/>
      <c r="KYM823" s="148"/>
      <c r="KYN823" s="148"/>
      <c r="KYO823" s="148"/>
      <c r="KYP823" s="148"/>
      <c r="KYQ823" s="148"/>
      <c r="KYR823" s="148"/>
      <c r="KYS823" s="148"/>
      <c r="KYT823" s="148"/>
      <c r="KYU823" s="148"/>
      <c r="KYV823" s="148"/>
      <c r="KYW823" s="148"/>
      <c r="KYX823" s="148"/>
      <c r="KYY823" s="148"/>
      <c r="KYZ823" s="148"/>
      <c r="KZA823" s="148"/>
      <c r="KZB823" s="148"/>
      <c r="KZC823" s="148"/>
      <c r="KZD823" s="148"/>
      <c r="KZE823" s="148"/>
      <c r="KZF823" s="148"/>
      <c r="KZG823" s="148"/>
      <c r="KZH823" s="148"/>
      <c r="KZI823" s="148"/>
      <c r="KZJ823" s="148"/>
      <c r="KZK823" s="148"/>
      <c r="KZL823" s="148"/>
      <c r="KZM823" s="148"/>
      <c r="KZN823" s="148"/>
      <c r="KZO823" s="148"/>
      <c r="KZP823" s="148"/>
      <c r="KZQ823" s="148"/>
      <c r="KZR823" s="148"/>
      <c r="KZS823" s="148"/>
      <c r="KZT823" s="148"/>
      <c r="KZU823" s="148"/>
      <c r="KZV823" s="148"/>
      <c r="KZW823" s="148"/>
      <c r="KZX823" s="148"/>
      <c r="KZY823" s="148"/>
      <c r="KZZ823" s="148"/>
      <c r="LAA823" s="148"/>
      <c r="LAB823" s="148"/>
      <c r="LAC823" s="148"/>
      <c r="LAD823" s="148"/>
      <c r="LAE823" s="148"/>
      <c r="LAF823" s="148"/>
      <c r="LAG823" s="148"/>
      <c r="LAH823" s="148"/>
      <c r="LAI823" s="148"/>
      <c r="LAJ823" s="148"/>
      <c r="LAK823" s="148"/>
      <c r="LAL823" s="148"/>
      <c r="LAM823" s="148"/>
      <c r="LAN823" s="148"/>
      <c r="LAO823" s="148"/>
      <c r="LAP823" s="148"/>
      <c r="LAQ823" s="148"/>
      <c r="LAR823" s="148"/>
      <c r="LAS823" s="148"/>
      <c r="LAT823" s="148"/>
      <c r="LAU823" s="148"/>
      <c r="LAV823" s="148"/>
      <c r="LAW823" s="148"/>
      <c r="LAX823" s="148"/>
      <c r="LAY823" s="148"/>
      <c r="LAZ823" s="148"/>
      <c r="LBA823" s="148"/>
      <c r="LBB823" s="148"/>
      <c r="LBC823" s="148"/>
      <c r="LBD823" s="148"/>
      <c r="LBE823" s="148"/>
      <c r="LBF823" s="148"/>
      <c r="LBG823" s="148"/>
      <c r="LBH823" s="148"/>
      <c r="LBI823" s="148"/>
      <c r="LBJ823" s="148"/>
      <c r="LBK823" s="148"/>
      <c r="LBL823" s="148"/>
      <c r="LBM823" s="148"/>
      <c r="LBN823" s="148"/>
      <c r="LBO823" s="148"/>
      <c r="LBP823" s="148"/>
      <c r="LBQ823" s="148"/>
      <c r="LBR823" s="148"/>
      <c r="LBS823" s="148"/>
      <c r="LBT823" s="148"/>
      <c r="LBU823" s="148"/>
      <c r="LBV823" s="148"/>
      <c r="LBW823" s="148"/>
      <c r="LBX823" s="148"/>
      <c r="LBY823" s="148"/>
      <c r="LBZ823" s="148"/>
      <c r="LCA823" s="148"/>
      <c r="LCB823" s="148"/>
      <c r="LCC823" s="148"/>
      <c r="LCD823" s="148"/>
      <c r="LCE823" s="148"/>
      <c r="LCF823" s="148"/>
      <c r="LCG823" s="148"/>
      <c r="LCH823" s="148"/>
      <c r="LCI823" s="148"/>
      <c r="LCJ823" s="148"/>
      <c r="LCK823" s="148"/>
      <c r="LCL823" s="148"/>
      <c r="LCM823" s="148"/>
      <c r="LCN823" s="148"/>
      <c r="LCO823" s="148"/>
      <c r="LCP823" s="148"/>
      <c r="LCQ823" s="148"/>
      <c r="LCR823" s="148"/>
      <c r="LCS823" s="148"/>
      <c r="LCT823" s="148"/>
      <c r="LCU823" s="148"/>
      <c r="LCV823" s="148"/>
      <c r="LCW823" s="148"/>
      <c r="LCX823" s="148"/>
      <c r="LCY823" s="148"/>
      <c r="LCZ823" s="148"/>
      <c r="LDA823" s="148"/>
      <c r="LDB823" s="148"/>
      <c r="LDC823" s="148"/>
      <c r="LDD823" s="148"/>
      <c r="LDE823" s="148"/>
      <c r="LDF823" s="148"/>
      <c r="LDG823" s="148"/>
      <c r="LDH823" s="148"/>
      <c r="LDI823" s="148"/>
      <c r="LDJ823" s="148"/>
      <c r="LDK823" s="148"/>
      <c r="LDL823" s="148"/>
      <c r="LDM823" s="148"/>
      <c r="LDN823" s="148"/>
      <c r="LDO823" s="148"/>
      <c r="LDP823" s="148"/>
      <c r="LDQ823" s="148"/>
      <c r="LDR823" s="148"/>
      <c r="LDS823" s="148"/>
      <c r="LDT823" s="148"/>
      <c r="LDU823" s="148"/>
      <c r="LDV823" s="148"/>
      <c r="LDW823" s="148"/>
      <c r="LDX823" s="148"/>
      <c r="LDY823" s="148"/>
      <c r="LDZ823" s="148"/>
      <c r="LEA823" s="148"/>
      <c r="LEB823" s="148"/>
      <c r="LEC823" s="148"/>
      <c r="LED823" s="148"/>
      <c r="LEE823" s="148"/>
      <c r="LEF823" s="148"/>
      <c r="LEG823" s="148"/>
      <c r="LEH823" s="148"/>
      <c r="LEI823" s="148"/>
      <c r="LEJ823" s="148"/>
      <c r="LEK823" s="148"/>
      <c r="LEL823" s="148"/>
      <c r="LEM823" s="148"/>
      <c r="LEN823" s="148"/>
      <c r="LEO823" s="148"/>
      <c r="LEP823" s="148"/>
      <c r="LEQ823" s="148"/>
      <c r="LER823" s="148"/>
      <c r="LES823" s="148"/>
      <c r="LET823" s="148"/>
      <c r="LEU823" s="148"/>
      <c r="LEV823" s="148"/>
      <c r="LEW823" s="148"/>
      <c r="LEX823" s="148"/>
      <c r="LEY823" s="148"/>
      <c r="LEZ823" s="148"/>
      <c r="LFA823" s="148"/>
      <c r="LFB823" s="148"/>
      <c r="LFC823" s="148"/>
      <c r="LFD823" s="148"/>
      <c r="LFE823" s="148"/>
      <c r="LFF823" s="148"/>
      <c r="LFG823" s="148"/>
      <c r="LFH823" s="148"/>
      <c r="LFI823" s="148"/>
      <c r="LFJ823" s="148"/>
      <c r="LFK823" s="148"/>
      <c r="LFL823" s="148"/>
      <c r="LFM823" s="148"/>
      <c r="LFN823" s="148"/>
      <c r="LFO823" s="148"/>
      <c r="LFP823" s="148"/>
      <c r="LFQ823" s="148"/>
      <c r="LFR823" s="148"/>
      <c r="LFS823" s="148"/>
      <c r="LFT823" s="148"/>
      <c r="LFU823" s="148"/>
      <c r="LFV823" s="148"/>
      <c r="LFW823" s="148"/>
      <c r="LFX823" s="148"/>
      <c r="LFY823" s="148"/>
      <c r="LFZ823" s="148"/>
      <c r="LGA823" s="148"/>
      <c r="LGB823" s="148"/>
      <c r="LGC823" s="148"/>
      <c r="LGD823" s="148"/>
      <c r="LGE823" s="148"/>
      <c r="LGF823" s="148"/>
      <c r="LGG823" s="148"/>
      <c r="LGH823" s="148"/>
      <c r="LGI823" s="148"/>
      <c r="LGJ823" s="148"/>
      <c r="LGK823" s="148"/>
      <c r="LGL823" s="148"/>
      <c r="LGM823" s="148"/>
      <c r="LGN823" s="148"/>
      <c r="LGO823" s="148"/>
      <c r="LGP823" s="148"/>
      <c r="LGQ823" s="148"/>
      <c r="LGR823" s="148"/>
      <c r="LGS823" s="148"/>
      <c r="LGT823" s="148"/>
      <c r="LGU823" s="148"/>
      <c r="LGV823" s="148"/>
      <c r="LGW823" s="148"/>
      <c r="LGX823" s="148"/>
      <c r="LGY823" s="148"/>
      <c r="LGZ823" s="148"/>
      <c r="LHA823" s="148"/>
      <c r="LHB823" s="148"/>
      <c r="LHC823" s="148"/>
      <c r="LHD823" s="148"/>
      <c r="LHE823" s="148"/>
      <c r="LHF823" s="148"/>
      <c r="LHG823" s="148"/>
      <c r="LHH823" s="148"/>
      <c r="LHI823" s="148"/>
      <c r="LHJ823" s="148"/>
      <c r="LHK823" s="148"/>
      <c r="LHL823" s="148"/>
      <c r="LHM823" s="148"/>
      <c r="LHN823" s="148"/>
      <c r="LHO823" s="148"/>
      <c r="LHP823" s="148"/>
      <c r="LHQ823" s="148"/>
      <c r="LHR823" s="148"/>
      <c r="LHS823" s="148"/>
      <c r="LHT823" s="148"/>
      <c r="LHU823" s="148"/>
      <c r="LHV823" s="148"/>
      <c r="LHW823" s="148"/>
      <c r="LHX823" s="148"/>
      <c r="LHY823" s="148"/>
      <c r="LHZ823" s="148"/>
      <c r="LIA823" s="148"/>
      <c r="LIB823" s="148"/>
      <c r="LIC823" s="148"/>
      <c r="LID823" s="148"/>
      <c r="LIE823" s="148"/>
      <c r="LIF823" s="148"/>
      <c r="LIG823" s="148"/>
      <c r="LIH823" s="148"/>
      <c r="LII823" s="148"/>
      <c r="LIJ823" s="148"/>
      <c r="LIK823" s="148"/>
      <c r="LIL823" s="148"/>
      <c r="LIM823" s="148"/>
      <c r="LIN823" s="148"/>
      <c r="LIO823" s="148"/>
      <c r="LIP823" s="148"/>
      <c r="LIQ823" s="148"/>
      <c r="LIR823" s="148"/>
      <c r="LIS823" s="148"/>
      <c r="LIT823" s="148"/>
      <c r="LIU823" s="148"/>
      <c r="LIV823" s="148"/>
      <c r="LIW823" s="148"/>
      <c r="LIX823" s="148"/>
      <c r="LIY823" s="148"/>
      <c r="LIZ823" s="148"/>
      <c r="LJA823" s="148"/>
      <c r="LJB823" s="148"/>
      <c r="LJC823" s="148"/>
      <c r="LJD823" s="148"/>
      <c r="LJE823" s="148"/>
      <c r="LJF823" s="148"/>
      <c r="LJG823" s="148"/>
      <c r="LJH823" s="148"/>
      <c r="LJI823" s="148"/>
      <c r="LJJ823" s="148"/>
      <c r="LJK823" s="148"/>
      <c r="LJL823" s="148"/>
      <c r="LJM823" s="148"/>
      <c r="LJN823" s="148"/>
      <c r="LJO823" s="148"/>
      <c r="LJP823" s="148"/>
      <c r="LJQ823" s="148"/>
      <c r="LJR823" s="148"/>
      <c r="LJS823" s="148"/>
      <c r="LJT823" s="148"/>
      <c r="LJU823" s="148"/>
      <c r="LJV823" s="148"/>
      <c r="LJW823" s="148"/>
      <c r="LJX823" s="148"/>
      <c r="LJY823" s="148"/>
      <c r="LJZ823" s="148"/>
      <c r="LKA823" s="148"/>
      <c r="LKB823" s="148"/>
      <c r="LKC823" s="148"/>
      <c r="LKD823" s="148"/>
      <c r="LKE823" s="148"/>
      <c r="LKF823" s="148"/>
      <c r="LKG823" s="148"/>
      <c r="LKH823" s="148"/>
      <c r="LKI823" s="148"/>
      <c r="LKJ823" s="148"/>
      <c r="LKK823" s="148"/>
      <c r="LKL823" s="148"/>
      <c r="LKM823" s="148"/>
      <c r="LKN823" s="148"/>
      <c r="LKO823" s="148"/>
      <c r="LKP823" s="148"/>
      <c r="LKQ823" s="148"/>
      <c r="LKR823" s="148"/>
      <c r="LKS823" s="148"/>
      <c r="LKT823" s="148"/>
      <c r="LKU823" s="148"/>
      <c r="LKV823" s="148"/>
      <c r="LKW823" s="148"/>
      <c r="LKX823" s="148"/>
      <c r="LKY823" s="148"/>
      <c r="LKZ823" s="148"/>
      <c r="LLA823" s="148"/>
      <c r="LLB823" s="148"/>
      <c r="LLC823" s="148"/>
      <c r="LLD823" s="148"/>
      <c r="LLE823" s="148"/>
      <c r="LLF823" s="148"/>
      <c r="LLG823" s="148"/>
      <c r="LLH823" s="148"/>
      <c r="LLI823" s="148"/>
      <c r="LLJ823" s="148"/>
      <c r="LLK823" s="148"/>
      <c r="LLL823" s="148"/>
      <c r="LLM823" s="148"/>
      <c r="LLN823" s="148"/>
      <c r="LLO823" s="148"/>
      <c r="LLP823" s="148"/>
      <c r="LLQ823" s="148"/>
      <c r="LLR823" s="148"/>
      <c r="LLS823" s="148"/>
      <c r="LLT823" s="148"/>
      <c r="LLU823" s="148"/>
      <c r="LLV823" s="148"/>
      <c r="LLW823" s="148"/>
      <c r="LLX823" s="148"/>
      <c r="LLY823" s="148"/>
      <c r="LLZ823" s="148"/>
      <c r="LMA823" s="148"/>
      <c r="LMB823" s="148"/>
      <c r="LMC823" s="148"/>
      <c r="LMD823" s="148"/>
      <c r="LME823" s="148"/>
      <c r="LMF823" s="148"/>
      <c r="LMG823" s="148"/>
      <c r="LMH823" s="148"/>
      <c r="LMI823" s="148"/>
      <c r="LMJ823" s="148"/>
      <c r="LMK823" s="148"/>
      <c r="LML823" s="148"/>
      <c r="LMM823" s="148"/>
      <c r="LMN823" s="148"/>
      <c r="LMO823" s="148"/>
      <c r="LMP823" s="148"/>
      <c r="LMQ823" s="148"/>
      <c r="LMR823" s="148"/>
      <c r="LMS823" s="148"/>
      <c r="LMT823" s="148"/>
      <c r="LMU823" s="148"/>
      <c r="LMV823" s="148"/>
      <c r="LMW823" s="148"/>
      <c r="LMX823" s="148"/>
      <c r="LMY823" s="148"/>
      <c r="LMZ823" s="148"/>
      <c r="LNA823" s="148"/>
      <c r="LNB823" s="148"/>
      <c r="LNC823" s="148"/>
      <c r="LND823" s="148"/>
      <c r="LNE823" s="148"/>
      <c r="LNF823" s="148"/>
      <c r="LNG823" s="148"/>
      <c r="LNH823" s="148"/>
      <c r="LNI823" s="148"/>
      <c r="LNJ823" s="148"/>
      <c r="LNK823" s="148"/>
      <c r="LNL823" s="148"/>
      <c r="LNM823" s="148"/>
      <c r="LNN823" s="148"/>
      <c r="LNO823" s="148"/>
      <c r="LNP823" s="148"/>
      <c r="LNQ823" s="148"/>
      <c r="LNR823" s="148"/>
      <c r="LNS823" s="148"/>
      <c r="LNT823" s="148"/>
      <c r="LNU823" s="148"/>
      <c r="LNV823" s="148"/>
      <c r="LNW823" s="148"/>
      <c r="LNX823" s="148"/>
      <c r="LNY823" s="148"/>
      <c r="LNZ823" s="148"/>
      <c r="LOA823" s="148"/>
      <c r="LOB823" s="148"/>
      <c r="LOC823" s="148"/>
      <c r="LOD823" s="148"/>
      <c r="LOE823" s="148"/>
      <c r="LOF823" s="148"/>
      <c r="LOG823" s="148"/>
      <c r="LOH823" s="148"/>
      <c r="LOI823" s="148"/>
      <c r="LOJ823" s="148"/>
      <c r="LOK823" s="148"/>
      <c r="LOL823" s="148"/>
      <c r="LOM823" s="148"/>
      <c r="LON823" s="148"/>
      <c r="LOO823" s="148"/>
      <c r="LOP823" s="148"/>
      <c r="LOQ823" s="148"/>
      <c r="LOR823" s="148"/>
      <c r="LOS823" s="148"/>
      <c r="LOT823" s="148"/>
      <c r="LOU823" s="148"/>
      <c r="LOV823" s="148"/>
      <c r="LOW823" s="148"/>
      <c r="LOX823" s="148"/>
      <c r="LOY823" s="148"/>
      <c r="LOZ823" s="148"/>
      <c r="LPA823" s="148"/>
      <c r="LPB823" s="148"/>
      <c r="LPC823" s="148"/>
      <c r="LPD823" s="148"/>
      <c r="LPE823" s="148"/>
      <c r="LPF823" s="148"/>
      <c r="LPG823" s="148"/>
      <c r="LPH823" s="148"/>
      <c r="LPI823" s="148"/>
      <c r="LPJ823" s="148"/>
      <c r="LPK823" s="148"/>
      <c r="LPL823" s="148"/>
      <c r="LPM823" s="148"/>
      <c r="LPN823" s="148"/>
      <c r="LPO823" s="148"/>
      <c r="LPP823" s="148"/>
      <c r="LPQ823" s="148"/>
      <c r="LPR823" s="148"/>
      <c r="LPS823" s="148"/>
      <c r="LPT823" s="148"/>
      <c r="LPU823" s="148"/>
      <c r="LPV823" s="148"/>
      <c r="LPW823" s="148"/>
      <c r="LPX823" s="148"/>
      <c r="LPY823" s="148"/>
      <c r="LPZ823" s="148"/>
      <c r="LQA823" s="148"/>
      <c r="LQB823" s="148"/>
      <c r="LQC823" s="148"/>
      <c r="LQD823" s="148"/>
      <c r="LQE823" s="148"/>
      <c r="LQF823" s="148"/>
      <c r="LQG823" s="148"/>
      <c r="LQH823" s="148"/>
      <c r="LQI823" s="148"/>
      <c r="LQJ823" s="148"/>
      <c r="LQK823" s="148"/>
      <c r="LQL823" s="148"/>
      <c r="LQM823" s="148"/>
      <c r="LQN823" s="148"/>
      <c r="LQO823" s="148"/>
      <c r="LQP823" s="148"/>
      <c r="LQQ823" s="148"/>
      <c r="LQR823" s="148"/>
      <c r="LQS823" s="148"/>
      <c r="LQT823" s="148"/>
      <c r="LQU823" s="148"/>
      <c r="LQV823" s="148"/>
      <c r="LQW823" s="148"/>
      <c r="LQX823" s="148"/>
      <c r="LQY823" s="148"/>
      <c r="LQZ823" s="148"/>
      <c r="LRA823" s="148"/>
      <c r="LRB823" s="148"/>
      <c r="LRC823" s="148"/>
      <c r="LRD823" s="148"/>
      <c r="LRE823" s="148"/>
      <c r="LRF823" s="148"/>
      <c r="LRG823" s="148"/>
      <c r="LRH823" s="148"/>
      <c r="LRI823" s="148"/>
      <c r="LRJ823" s="148"/>
      <c r="LRK823" s="148"/>
      <c r="LRL823" s="148"/>
      <c r="LRM823" s="148"/>
      <c r="LRN823" s="148"/>
      <c r="LRO823" s="148"/>
      <c r="LRP823" s="148"/>
      <c r="LRQ823" s="148"/>
      <c r="LRR823" s="148"/>
      <c r="LRS823" s="148"/>
      <c r="LRT823" s="148"/>
      <c r="LRU823" s="148"/>
      <c r="LRV823" s="148"/>
      <c r="LRW823" s="148"/>
      <c r="LRX823" s="148"/>
      <c r="LRY823" s="148"/>
      <c r="LRZ823" s="148"/>
      <c r="LSA823" s="148"/>
      <c r="LSB823" s="148"/>
      <c r="LSC823" s="148"/>
      <c r="LSD823" s="148"/>
      <c r="LSE823" s="148"/>
      <c r="LSF823" s="148"/>
      <c r="LSG823" s="148"/>
      <c r="LSH823" s="148"/>
      <c r="LSI823" s="148"/>
      <c r="LSJ823" s="148"/>
      <c r="LSK823" s="148"/>
      <c r="LSL823" s="148"/>
      <c r="LSM823" s="148"/>
      <c r="LSN823" s="148"/>
      <c r="LSO823" s="148"/>
      <c r="LSP823" s="148"/>
      <c r="LSQ823" s="148"/>
      <c r="LSR823" s="148"/>
      <c r="LSS823" s="148"/>
      <c r="LST823" s="148"/>
      <c r="LSU823" s="148"/>
      <c r="LSV823" s="148"/>
      <c r="LSW823" s="148"/>
      <c r="LSX823" s="148"/>
      <c r="LSY823" s="148"/>
      <c r="LSZ823" s="148"/>
      <c r="LTA823" s="148"/>
      <c r="LTB823" s="148"/>
      <c r="LTC823" s="148"/>
      <c r="LTD823" s="148"/>
      <c r="LTE823" s="148"/>
      <c r="LTF823" s="148"/>
      <c r="LTG823" s="148"/>
      <c r="LTH823" s="148"/>
      <c r="LTI823" s="148"/>
      <c r="LTJ823" s="148"/>
      <c r="LTK823" s="148"/>
      <c r="LTL823" s="148"/>
      <c r="LTM823" s="148"/>
      <c r="LTN823" s="148"/>
      <c r="LTO823" s="148"/>
      <c r="LTP823" s="148"/>
      <c r="LTQ823" s="148"/>
      <c r="LTR823" s="148"/>
      <c r="LTS823" s="148"/>
      <c r="LTT823" s="148"/>
      <c r="LTU823" s="148"/>
      <c r="LTV823" s="148"/>
      <c r="LTW823" s="148"/>
      <c r="LTX823" s="148"/>
      <c r="LTY823" s="148"/>
      <c r="LTZ823" s="148"/>
      <c r="LUA823" s="148"/>
      <c r="LUB823" s="148"/>
      <c r="LUC823" s="148"/>
      <c r="LUD823" s="148"/>
      <c r="LUE823" s="148"/>
      <c r="LUF823" s="148"/>
      <c r="LUG823" s="148"/>
      <c r="LUH823" s="148"/>
      <c r="LUI823" s="148"/>
      <c r="LUJ823" s="148"/>
      <c r="LUK823" s="148"/>
      <c r="LUL823" s="148"/>
      <c r="LUM823" s="148"/>
      <c r="LUN823" s="148"/>
      <c r="LUO823" s="148"/>
      <c r="LUP823" s="148"/>
      <c r="LUQ823" s="148"/>
      <c r="LUR823" s="148"/>
      <c r="LUS823" s="148"/>
      <c r="LUT823" s="148"/>
      <c r="LUU823" s="148"/>
      <c r="LUV823" s="148"/>
      <c r="LUW823" s="148"/>
      <c r="LUX823" s="148"/>
      <c r="LUY823" s="148"/>
      <c r="LUZ823" s="148"/>
      <c r="LVA823" s="148"/>
      <c r="LVB823" s="148"/>
      <c r="LVC823" s="148"/>
      <c r="LVD823" s="148"/>
      <c r="LVE823" s="148"/>
      <c r="LVF823" s="148"/>
      <c r="LVG823" s="148"/>
      <c r="LVH823" s="148"/>
      <c r="LVI823" s="148"/>
      <c r="LVJ823" s="148"/>
      <c r="LVK823" s="148"/>
      <c r="LVL823" s="148"/>
      <c r="LVM823" s="148"/>
      <c r="LVN823" s="148"/>
      <c r="LVO823" s="148"/>
      <c r="LVP823" s="148"/>
      <c r="LVQ823" s="148"/>
      <c r="LVR823" s="148"/>
      <c r="LVS823" s="148"/>
      <c r="LVT823" s="148"/>
      <c r="LVU823" s="148"/>
      <c r="LVV823" s="148"/>
      <c r="LVW823" s="148"/>
      <c r="LVX823" s="148"/>
      <c r="LVY823" s="148"/>
      <c r="LVZ823" s="148"/>
      <c r="LWA823" s="148"/>
      <c r="LWB823" s="148"/>
      <c r="LWC823" s="148"/>
      <c r="LWD823" s="148"/>
      <c r="LWE823" s="148"/>
      <c r="LWF823" s="148"/>
      <c r="LWG823" s="148"/>
      <c r="LWH823" s="148"/>
      <c r="LWI823" s="148"/>
      <c r="LWJ823" s="148"/>
      <c r="LWK823" s="148"/>
      <c r="LWL823" s="148"/>
      <c r="LWM823" s="148"/>
      <c r="LWN823" s="148"/>
      <c r="LWO823" s="148"/>
      <c r="LWP823" s="148"/>
      <c r="LWQ823" s="148"/>
      <c r="LWR823" s="148"/>
      <c r="LWS823" s="148"/>
      <c r="LWT823" s="148"/>
      <c r="LWU823" s="148"/>
      <c r="LWV823" s="148"/>
      <c r="LWW823" s="148"/>
      <c r="LWX823" s="148"/>
      <c r="LWY823" s="148"/>
      <c r="LWZ823" s="148"/>
      <c r="LXA823" s="148"/>
      <c r="LXB823" s="148"/>
      <c r="LXC823" s="148"/>
      <c r="LXD823" s="148"/>
      <c r="LXE823" s="148"/>
      <c r="LXF823" s="148"/>
      <c r="LXG823" s="148"/>
      <c r="LXH823" s="148"/>
      <c r="LXI823" s="148"/>
      <c r="LXJ823" s="148"/>
      <c r="LXK823" s="148"/>
      <c r="LXL823" s="148"/>
      <c r="LXM823" s="148"/>
      <c r="LXN823" s="148"/>
      <c r="LXO823" s="148"/>
      <c r="LXP823" s="148"/>
      <c r="LXQ823" s="148"/>
      <c r="LXR823" s="148"/>
      <c r="LXS823" s="148"/>
      <c r="LXT823" s="148"/>
      <c r="LXU823" s="148"/>
      <c r="LXV823" s="148"/>
      <c r="LXW823" s="148"/>
      <c r="LXX823" s="148"/>
      <c r="LXY823" s="148"/>
      <c r="LXZ823" s="148"/>
      <c r="LYA823" s="148"/>
      <c r="LYB823" s="148"/>
      <c r="LYC823" s="148"/>
      <c r="LYD823" s="148"/>
      <c r="LYE823" s="148"/>
      <c r="LYF823" s="148"/>
      <c r="LYG823" s="148"/>
      <c r="LYH823" s="148"/>
      <c r="LYI823" s="148"/>
      <c r="LYJ823" s="148"/>
      <c r="LYK823" s="148"/>
      <c r="LYL823" s="148"/>
      <c r="LYM823" s="148"/>
      <c r="LYN823" s="148"/>
      <c r="LYO823" s="148"/>
      <c r="LYP823" s="148"/>
      <c r="LYQ823" s="148"/>
      <c r="LYR823" s="148"/>
      <c r="LYS823" s="148"/>
      <c r="LYT823" s="148"/>
      <c r="LYU823" s="148"/>
      <c r="LYV823" s="148"/>
      <c r="LYW823" s="148"/>
      <c r="LYX823" s="148"/>
      <c r="LYY823" s="148"/>
      <c r="LYZ823" s="148"/>
      <c r="LZA823" s="148"/>
      <c r="LZB823" s="148"/>
      <c r="LZC823" s="148"/>
      <c r="LZD823" s="148"/>
      <c r="LZE823" s="148"/>
      <c r="LZF823" s="148"/>
      <c r="LZG823" s="148"/>
      <c r="LZH823" s="148"/>
      <c r="LZI823" s="148"/>
      <c r="LZJ823" s="148"/>
      <c r="LZK823" s="148"/>
      <c r="LZL823" s="148"/>
      <c r="LZM823" s="148"/>
      <c r="LZN823" s="148"/>
      <c r="LZO823" s="148"/>
      <c r="LZP823" s="148"/>
      <c r="LZQ823" s="148"/>
      <c r="LZR823" s="148"/>
      <c r="LZS823" s="148"/>
      <c r="LZT823" s="148"/>
      <c r="LZU823" s="148"/>
      <c r="LZV823" s="148"/>
      <c r="LZW823" s="148"/>
      <c r="LZX823" s="148"/>
      <c r="LZY823" s="148"/>
      <c r="LZZ823" s="148"/>
      <c r="MAA823" s="148"/>
      <c r="MAB823" s="148"/>
      <c r="MAC823" s="148"/>
      <c r="MAD823" s="148"/>
      <c r="MAE823" s="148"/>
      <c r="MAF823" s="148"/>
      <c r="MAG823" s="148"/>
      <c r="MAH823" s="148"/>
      <c r="MAI823" s="148"/>
      <c r="MAJ823" s="148"/>
      <c r="MAK823" s="148"/>
      <c r="MAL823" s="148"/>
      <c r="MAM823" s="148"/>
      <c r="MAN823" s="148"/>
      <c r="MAO823" s="148"/>
      <c r="MAP823" s="148"/>
      <c r="MAQ823" s="148"/>
      <c r="MAR823" s="148"/>
      <c r="MAS823" s="148"/>
      <c r="MAT823" s="148"/>
      <c r="MAU823" s="148"/>
      <c r="MAV823" s="148"/>
      <c r="MAW823" s="148"/>
      <c r="MAX823" s="148"/>
      <c r="MAY823" s="148"/>
      <c r="MAZ823" s="148"/>
      <c r="MBA823" s="148"/>
      <c r="MBB823" s="148"/>
      <c r="MBC823" s="148"/>
      <c r="MBD823" s="148"/>
      <c r="MBE823" s="148"/>
      <c r="MBF823" s="148"/>
      <c r="MBG823" s="148"/>
      <c r="MBH823" s="148"/>
      <c r="MBI823" s="148"/>
      <c r="MBJ823" s="148"/>
      <c r="MBK823" s="148"/>
      <c r="MBL823" s="148"/>
      <c r="MBM823" s="148"/>
      <c r="MBN823" s="148"/>
      <c r="MBO823" s="148"/>
      <c r="MBP823" s="148"/>
      <c r="MBQ823" s="148"/>
      <c r="MBR823" s="148"/>
      <c r="MBS823" s="148"/>
      <c r="MBT823" s="148"/>
      <c r="MBU823" s="148"/>
      <c r="MBV823" s="148"/>
      <c r="MBW823" s="148"/>
      <c r="MBX823" s="148"/>
      <c r="MBY823" s="148"/>
      <c r="MBZ823" s="148"/>
      <c r="MCA823" s="148"/>
      <c r="MCB823" s="148"/>
      <c r="MCC823" s="148"/>
      <c r="MCD823" s="148"/>
      <c r="MCE823" s="148"/>
      <c r="MCF823" s="148"/>
      <c r="MCG823" s="148"/>
      <c r="MCH823" s="148"/>
      <c r="MCI823" s="148"/>
      <c r="MCJ823" s="148"/>
      <c r="MCK823" s="148"/>
      <c r="MCL823" s="148"/>
      <c r="MCM823" s="148"/>
      <c r="MCN823" s="148"/>
      <c r="MCO823" s="148"/>
      <c r="MCP823" s="148"/>
      <c r="MCQ823" s="148"/>
      <c r="MCR823" s="148"/>
      <c r="MCS823" s="148"/>
      <c r="MCT823" s="148"/>
      <c r="MCU823" s="148"/>
      <c r="MCV823" s="148"/>
      <c r="MCW823" s="148"/>
      <c r="MCX823" s="148"/>
      <c r="MCY823" s="148"/>
      <c r="MCZ823" s="148"/>
      <c r="MDA823" s="148"/>
      <c r="MDB823" s="148"/>
      <c r="MDC823" s="148"/>
      <c r="MDD823" s="148"/>
      <c r="MDE823" s="148"/>
      <c r="MDF823" s="148"/>
      <c r="MDG823" s="148"/>
      <c r="MDH823" s="148"/>
      <c r="MDI823" s="148"/>
      <c r="MDJ823" s="148"/>
      <c r="MDK823" s="148"/>
      <c r="MDL823" s="148"/>
      <c r="MDM823" s="148"/>
      <c r="MDN823" s="148"/>
      <c r="MDO823" s="148"/>
      <c r="MDP823" s="148"/>
      <c r="MDQ823" s="148"/>
      <c r="MDR823" s="148"/>
      <c r="MDS823" s="148"/>
      <c r="MDT823" s="148"/>
      <c r="MDU823" s="148"/>
      <c r="MDV823" s="148"/>
      <c r="MDW823" s="148"/>
      <c r="MDX823" s="148"/>
      <c r="MDY823" s="148"/>
      <c r="MDZ823" s="148"/>
      <c r="MEA823" s="148"/>
      <c r="MEB823" s="148"/>
      <c r="MEC823" s="148"/>
      <c r="MED823" s="148"/>
      <c r="MEE823" s="148"/>
      <c r="MEF823" s="148"/>
      <c r="MEG823" s="148"/>
      <c r="MEH823" s="148"/>
      <c r="MEI823" s="148"/>
      <c r="MEJ823" s="148"/>
      <c r="MEK823" s="148"/>
      <c r="MEL823" s="148"/>
      <c r="MEM823" s="148"/>
      <c r="MEN823" s="148"/>
      <c r="MEO823" s="148"/>
      <c r="MEP823" s="148"/>
      <c r="MEQ823" s="148"/>
      <c r="MER823" s="148"/>
      <c r="MES823" s="148"/>
      <c r="MET823" s="148"/>
      <c r="MEU823" s="148"/>
      <c r="MEV823" s="148"/>
      <c r="MEW823" s="148"/>
      <c r="MEX823" s="148"/>
      <c r="MEY823" s="148"/>
      <c r="MEZ823" s="148"/>
      <c r="MFA823" s="148"/>
      <c r="MFB823" s="148"/>
      <c r="MFC823" s="148"/>
      <c r="MFD823" s="148"/>
      <c r="MFE823" s="148"/>
      <c r="MFF823" s="148"/>
      <c r="MFG823" s="148"/>
      <c r="MFH823" s="148"/>
      <c r="MFI823" s="148"/>
      <c r="MFJ823" s="148"/>
      <c r="MFK823" s="148"/>
      <c r="MFL823" s="148"/>
      <c r="MFM823" s="148"/>
      <c r="MFN823" s="148"/>
      <c r="MFO823" s="148"/>
      <c r="MFP823" s="148"/>
      <c r="MFQ823" s="148"/>
      <c r="MFR823" s="148"/>
      <c r="MFS823" s="148"/>
      <c r="MFT823" s="148"/>
      <c r="MFU823" s="148"/>
      <c r="MFV823" s="148"/>
      <c r="MFW823" s="148"/>
      <c r="MFX823" s="148"/>
      <c r="MFY823" s="148"/>
      <c r="MFZ823" s="148"/>
      <c r="MGA823" s="148"/>
      <c r="MGB823" s="148"/>
      <c r="MGC823" s="148"/>
      <c r="MGD823" s="148"/>
      <c r="MGE823" s="148"/>
      <c r="MGF823" s="148"/>
      <c r="MGG823" s="148"/>
      <c r="MGH823" s="148"/>
      <c r="MGI823" s="148"/>
      <c r="MGJ823" s="148"/>
      <c r="MGK823" s="148"/>
      <c r="MGL823" s="148"/>
      <c r="MGM823" s="148"/>
      <c r="MGN823" s="148"/>
      <c r="MGO823" s="148"/>
      <c r="MGP823" s="148"/>
      <c r="MGQ823" s="148"/>
      <c r="MGR823" s="148"/>
      <c r="MGS823" s="148"/>
      <c r="MGT823" s="148"/>
      <c r="MGU823" s="148"/>
      <c r="MGV823" s="148"/>
      <c r="MGW823" s="148"/>
      <c r="MGX823" s="148"/>
      <c r="MGY823" s="148"/>
      <c r="MGZ823" s="148"/>
      <c r="MHA823" s="148"/>
      <c r="MHB823" s="148"/>
      <c r="MHC823" s="148"/>
      <c r="MHD823" s="148"/>
      <c r="MHE823" s="148"/>
      <c r="MHF823" s="148"/>
      <c r="MHG823" s="148"/>
      <c r="MHH823" s="148"/>
      <c r="MHI823" s="148"/>
      <c r="MHJ823" s="148"/>
      <c r="MHK823" s="148"/>
      <c r="MHL823" s="148"/>
      <c r="MHM823" s="148"/>
      <c r="MHN823" s="148"/>
      <c r="MHO823" s="148"/>
      <c r="MHP823" s="148"/>
      <c r="MHQ823" s="148"/>
      <c r="MHR823" s="148"/>
      <c r="MHS823" s="148"/>
      <c r="MHT823" s="148"/>
      <c r="MHU823" s="148"/>
      <c r="MHV823" s="148"/>
      <c r="MHW823" s="148"/>
      <c r="MHX823" s="148"/>
      <c r="MHY823" s="148"/>
      <c r="MHZ823" s="148"/>
      <c r="MIA823" s="148"/>
      <c r="MIB823" s="148"/>
      <c r="MIC823" s="148"/>
      <c r="MID823" s="148"/>
      <c r="MIE823" s="148"/>
      <c r="MIF823" s="148"/>
      <c r="MIG823" s="148"/>
      <c r="MIH823" s="148"/>
      <c r="MII823" s="148"/>
      <c r="MIJ823" s="148"/>
      <c r="MIK823" s="148"/>
      <c r="MIL823" s="148"/>
      <c r="MIM823" s="148"/>
      <c r="MIN823" s="148"/>
      <c r="MIO823" s="148"/>
      <c r="MIP823" s="148"/>
      <c r="MIQ823" s="148"/>
      <c r="MIR823" s="148"/>
      <c r="MIS823" s="148"/>
      <c r="MIT823" s="148"/>
      <c r="MIU823" s="148"/>
      <c r="MIV823" s="148"/>
      <c r="MIW823" s="148"/>
      <c r="MIX823" s="148"/>
      <c r="MIY823" s="148"/>
      <c r="MIZ823" s="148"/>
      <c r="MJA823" s="148"/>
      <c r="MJB823" s="148"/>
      <c r="MJC823" s="148"/>
      <c r="MJD823" s="148"/>
      <c r="MJE823" s="148"/>
      <c r="MJF823" s="148"/>
      <c r="MJG823" s="148"/>
      <c r="MJH823" s="148"/>
      <c r="MJI823" s="148"/>
      <c r="MJJ823" s="148"/>
      <c r="MJK823" s="148"/>
      <c r="MJL823" s="148"/>
      <c r="MJM823" s="148"/>
      <c r="MJN823" s="148"/>
      <c r="MJO823" s="148"/>
      <c r="MJP823" s="148"/>
      <c r="MJQ823" s="148"/>
      <c r="MJR823" s="148"/>
      <c r="MJS823" s="148"/>
      <c r="MJT823" s="148"/>
      <c r="MJU823" s="148"/>
      <c r="MJV823" s="148"/>
      <c r="MJW823" s="148"/>
      <c r="MJX823" s="148"/>
      <c r="MJY823" s="148"/>
      <c r="MJZ823" s="148"/>
      <c r="MKA823" s="148"/>
      <c r="MKB823" s="148"/>
      <c r="MKC823" s="148"/>
      <c r="MKD823" s="148"/>
      <c r="MKE823" s="148"/>
      <c r="MKF823" s="148"/>
      <c r="MKG823" s="148"/>
      <c r="MKH823" s="148"/>
      <c r="MKI823" s="148"/>
      <c r="MKJ823" s="148"/>
      <c r="MKK823" s="148"/>
      <c r="MKL823" s="148"/>
      <c r="MKM823" s="148"/>
      <c r="MKN823" s="148"/>
      <c r="MKO823" s="148"/>
      <c r="MKP823" s="148"/>
      <c r="MKQ823" s="148"/>
      <c r="MKR823" s="148"/>
      <c r="MKS823" s="148"/>
      <c r="MKT823" s="148"/>
      <c r="MKU823" s="148"/>
      <c r="MKV823" s="148"/>
      <c r="MKW823" s="148"/>
      <c r="MKX823" s="148"/>
      <c r="MKY823" s="148"/>
      <c r="MKZ823" s="148"/>
      <c r="MLA823" s="148"/>
      <c r="MLB823" s="148"/>
      <c r="MLC823" s="148"/>
      <c r="MLD823" s="148"/>
      <c r="MLE823" s="148"/>
      <c r="MLF823" s="148"/>
      <c r="MLG823" s="148"/>
      <c r="MLH823" s="148"/>
      <c r="MLI823" s="148"/>
      <c r="MLJ823" s="148"/>
      <c r="MLK823" s="148"/>
      <c r="MLL823" s="148"/>
      <c r="MLM823" s="148"/>
      <c r="MLN823" s="148"/>
      <c r="MLO823" s="148"/>
      <c r="MLP823" s="148"/>
      <c r="MLQ823" s="148"/>
      <c r="MLR823" s="148"/>
      <c r="MLS823" s="148"/>
      <c r="MLT823" s="148"/>
      <c r="MLU823" s="148"/>
      <c r="MLV823" s="148"/>
      <c r="MLW823" s="148"/>
      <c r="MLX823" s="148"/>
      <c r="MLY823" s="148"/>
      <c r="MLZ823" s="148"/>
      <c r="MMA823" s="148"/>
      <c r="MMB823" s="148"/>
      <c r="MMC823" s="148"/>
      <c r="MMD823" s="148"/>
      <c r="MME823" s="148"/>
      <c r="MMF823" s="148"/>
      <c r="MMG823" s="148"/>
      <c r="MMH823" s="148"/>
      <c r="MMI823" s="148"/>
      <c r="MMJ823" s="148"/>
      <c r="MMK823" s="148"/>
      <c r="MML823" s="148"/>
      <c r="MMM823" s="148"/>
      <c r="MMN823" s="148"/>
      <c r="MMO823" s="148"/>
      <c r="MMP823" s="148"/>
      <c r="MMQ823" s="148"/>
      <c r="MMR823" s="148"/>
      <c r="MMS823" s="148"/>
      <c r="MMT823" s="148"/>
      <c r="MMU823" s="148"/>
      <c r="MMV823" s="148"/>
      <c r="MMW823" s="148"/>
      <c r="MMX823" s="148"/>
      <c r="MMY823" s="148"/>
      <c r="MMZ823" s="148"/>
      <c r="MNA823" s="148"/>
      <c r="MNB823" s="148"/>
      <c r="MNC823" s="148"/>
      <c r="MND823" s="148"/>
      <c r="MNE823" s="148"/>
      <c r="MNF823" s="148"/>
      <c r="MNG823" s="148"/>
      <c r="MNH823" s="148"/>
      <c r="MNI823" s="148"/>
      <c r="MNJ823" s="148"/>
      <c r="MNK823" s="148"/>
      <c r="MNL823" s="148"/>
      <c r="MNM823" s="148"/>
      <c r="MNN823" s="148"/>
      <c r="MNO823" s="148"/>
      <c r="MNP823" s="148"/>
      <c r="MNQ823" s="148"/>
      <c r="MNR823" s="148"/>
      <c r="MNS823" s="148"/>
      <c r="MNT823" s="148"/>
      <c r="MNU823" s="148"/>
      <c r="MNV823" s="148"/>
      <c r="MNW823" s="148"/>
      <c r="MNX823" s="148"/>
      <c r="MNY823" s="148"/>
      <c r="MNZ823" s="148"/>
      <c r="MOA823" s="148"/>
      <c r="MOB823" s="148"/>
      <c r="MOC823" s="148"/>
      <c r="MOD823" s="148"/>
      <c r="MOE823" s="148"/>
      <c r="MOF823" s="148"/>
      <c r="MOG823" s="148"/>
      <c r="MOH823" s="148"/>
      <c r="MOI823" s="148"/>
      <c r="MOJ823" s="148"/>
      <c r="MOK823" s="148"/>
      <c r="MOL823" s="148"/>
      <c r="MOM823" s="148"/>
      <c r="MON823" s="148"/>
      <c r="MOO823" s="148"/>
      <c r="MOP823" s="148"/>
      <c r="MOQ823" s="148"/>
      <c r="MOR823" s="148"/>
      <c r="MOS823" s="148"/>
      <c r="MOT823" s="148"/>
      <c r="MOU823" s="148"/>
      <c r="MOV823" s="148"/>
      <c r="MOW823" s="148"/>
      <c r="MOX823" s="148"/>
      <c r="MOY823" s="148"/>
      <c r="MOZ823" s="148"/>
      <c r="MPA823" s="148"/>
      <c r="MPB823" s="148"/>
      <c r="MPC823" s="148"/>
      <c r="MPD823" s="148"/>
      <c r="MPE823" s="148"/>
      <c r="MPF823" s="148"/>
      <c r="MPG823" s="148"/>
      <c r="MPH823" s="148"/>
      <c r="MPI823" s="148"/>
      <c r="MPJ823" s="148"/>
      <c r="MPK823" s="148"/>
      <c r="MPL823" s="148"/>
      <c r="MPM823" s="148"/>
      <c r="MPN823" s="148"/>
      <c r="MPO823" s="148"/>
      <c r="MPP823" s="148"/>
      <c r="MPQ823" s="148"/>
      <c r="MPR823" s="148"/>
      <c r="MPS823" s="148"/>
      <c r="MPT823" s="148"/>
      <c r="MPU823" s="148"/>
      <c r="MPV823" s="148"/>
      <c r="MPW823" s="148"/>
      <c r="MPX823" s="148"/>
      <c r="MPY823" s="148"/>
      <c r="MPZ823" s="148"/>
      <c r="MQA823" s="148"/>
      <c r="MQB823" s="148"/>
      <c r="MQC823" s="148"/>
      <c r="MQD823" s="148"/>
      <c r="MQE823" s="148"/>
      <c r="MQF823" s="148"/>
      <c r="MQG823" s="148"/>
      <c r="MQH823" s="148"/>
      <c r="MQI823" s="148"/>
      <c r="MQJ823" s="148"/>
      <c r="MQK823" s="148"/>
      <c r="MQL823" s="148"/>
      <c r="MQM823" s="148"/>
      <c r="MQN823" s="148"/>
      <c r="MQO823" s="148"/>
      <c r="MQP823" s="148"/>
      <c r="MQQ823" s="148"/>
      <c r="MQR823" s="148"/>
      <c r="MQS823" s="148"/>
      <c r="MQT823" s="148"/>
      <c r="MQU823" s="148"/>
      <c r="MQV823" s="148"/>
      <c r="MQW823" s="148"/>
      <c r="MQX823" s="148"/>
      <c r="MQY823" s="148"/>
      <c r="MQZ823" s="148"/>
      <c r="MRA823" s="148"/>
      <c r="MRB823" s="148"/>
      <c r="MRC823" s="148"/>
      <c r="MRD823" s="148"/>
      <c r="MRE823" s="148"/>
      <c r="MRF823" s="148"/>
      <c r="MRG823" s="148"/>
      <c r="MRH823" s="148"/>
      <c r="MRI823" s="148"/>
      <c r="MRJ823" s="148"/>
      <c r="MRK823" s="148"/>
      <c r="MRL823" s="148"/>
      <c r="MRM823" s="148"/>
      <c r="MRN823" s="148"/>
      <c r="MRO823" s="148"/>
      <c r="MRP823" s="148"/>
      <c r="MRQ823" s="148"/>
      <c r="MRR823" s="148"/>
      <c r="MRS823" s="148"/>
      <c r="MRT823" s="148"/>
      <c r="MRU823" s="148"/>
      <c r="MRV823" s="148"/>
      <c r="MRW823" s="148"/>
      <c r="MRX823" s="148"/>
      <c r="MRY823" s="148"/>
      <c r="MRZ823" s="148"/>
      <c r="MSA823" s="148"/>
      <c r="MSB823" s="148"/>
      <c r="MSC823" s="148"/>
      <c r="MSD823" s="148"/>
      <c r="MSE823" s="148"/>
      <c r="MSF823" s="148"/>
      <c r="MSG823" s="148"/>
      <c r="MSH823" s="148"/>
      <c r="MSI823" s="148"/>
      <c r="MSJ823" s="148"/>
      <c r="MSK823" s="148"/>
      <c r="MSL823" s="148"/>
      <c r="MSM823" s="148"/>
      <c r="MSN823" s="148"/>
      <c r="MSO823" s="148"/>
      <c r="MSP823" s="148"/>
      <c r="MSQ823" s="148"/>
      <c r="MSR823" s="148"/>
      <c r="MSS823" s="148"/>
      <c r="MST823" s="148"/>
      <c r="MSU823" s="148"/>
      <c r="MSV823" s="148"/>
      <c r="MSW823" s="148"/>
      <c r="MSX823" s="148"/>
      <c r="MSY823" s="148"/>
      <c r="MSZ823" s="148"/>
      <c r="MTA823" s="148"/>
      <c r="MTB823" s="148"/>
      <c r="MTC823" s="148"/>
      <c r="MTD823" s="148"/>
      <c r="MTE823" s="148"/>
      <c r="MTF823" s="148"/>
      <c r="MTG823" s="148"/>
      <c r="MTH823" s="148"/>
      <c r="MTI823" s="148"/>
      <c r="MTJ823" s="148"/>
      <c r="MTK823" s="148"/>
      <c r="MTL823" s="148"/>
      <c r="MTM823" s="148"/>
      <c r="MTN823" s="148"/>
      <c r="MTO823" s="148"/>
      <c r="MTP823" s="148"/>
      <c r="MTQ823" s="148"/>
      <c r="MTR823" s="148"/>
      <c r="MTS823" s="148"/>
      <c r="MTT823" s="148"/>
      <c r="MTU823" s="148"/>
      <c r="MTV823" s="148"/>
      <c r="MTW823" s="148"/>
      <c r="MTX823" s="148"/>
      <c r="MTY823" s="148"/>
      <c r="MTZ823" s="148"/>
      <c r="MUA823" s="148"/>
      <c r="MUB823" s="148"/>
      <c r="MUC823" s="148"/>
      <c r="MUD823" s="148"/>
      <c r="MUE823" s="148"/>
      <c r="MUF823" s="148"/>
      <c r="MUG823" s="148"/>
      <c r="MUH823" s="148"/>
      <c r="MUI823" s="148"/>
      <c r="MUJ823" s="148"/>
      <c r="MUK823" s="148"/>
      <c r="MUL823" s="148"/>
      <c r="MUM823" s="148"/>
      <c r="MUN823" s="148"/>
      <c r="MUO823" s="148"/>
      <c r="MUP823" s="148"/>
      <c r="MUQ823" s="148"/>
      <c r="MUR823" s="148"/>
      <c r="MUS823" s="148"/>
      <c r="MUT823" s="148"/>
      <c r="MUU823" s="148"/>
      <c r="MUV823" s="148"/>
      <c r="MUW823" s="148"/>
      <c r="MUX823" s="148"/>
      <c r="MUY823" s="148"/>
      <c r="MUZ823" s="148"/>
      <c r="MVA823" s="148"/>
      <c r="MVB823" s="148"/>
      <c r="MVC823" s="148"/>
      <c r="MVD823" s="148"/>
      <c r="MVE823" s="148"/>
      <c r="MVF823" s="148"/>
      <c r="MVG823" s="148"/>
      <c r="MVH823" s="148"/>
      <c r="MVI823" s="148"/>
      <c r="MVJ823" s="148"/>
      <c r="MVK823" s="148"/>
      <c r="MVL823" s="148"/>
      <c r="MVM823" s="148"/>
      <c r="MVN823" s="148"/>
      <c r="MVO823" s="148"/>
      <c r="MVP823" s="148"/>
      <c r="MVQ823" s="148"/>
      <c r="MVR823" s="148"/>
      <c r="MVS823" s="148"/>
      <c r="MVT823" s="148"/>
      <c r="MVU823" s="148"/>
      <c r="MVV823" s="148"/>
      <c r="MVW823" s="148"/>
      <c r="MVX823" s="148"/>
      <c r="MVY823" s="148"/>
      <c r="MVZ823" s="148"/>
      <c r="MWA823" s="148"/>
      <c r="MWB823" s="148"/>
      <c r="MWC823" s="148"/>
      <c r="MWD823" s="148"/>
      <c r="MWE823" s="148"/>
      <c r="MWF823" s="148"/>
      <c r="MWG823" s="148"/>
      <c r="MWH823" s="148"/>
      <c r="MWI823" s="148"/>
      <c r="MWJ823" s="148"/>
      <c r="MWK823" s="148"/>
      <c r="MWL823" s="148"/>
      <c r="MWM823" s="148"/>
      <c r="MWN823" s="148"/>
      <c r="MWO823" s="148"/>
      <c r="MWP823" s="148"/>
      <c r="MWQ823" s="148"/>
      <c r="MWR823" s="148"/>
      <c r="MWS823" s="148"/>
      <c r="MWT823" s="148"/>
      <c r="MWU823" s="148"/>
      <c r="MWV823" s="148"/>
      <c r="MWW823" s="148"/>
      <c r="MWX823" s="148"/>
      <c r="MWY823" s="148"/>
      <c r="MWZ823" s="148"/>
      <c r="MXA823" s="148"/>
      <c r="MXB823" s="148"/>
      <c r="MXC823" s="148"/>
      <c r="MXD823" s="148"/>
      <c r="MXE823" s="148"/>
      <c r="MXF823" s="148"/>
      <c r="MXG823" s="148"/>
      <c r="MXH823" s="148"/>
      <c r="MXI823" s="148"/>
      <c r="MXJ823" s="148"/>
      <c r="MXK823" s="148"/>
      <c r="MXL823" s="148"/>
      <c r="MXM823" s="148"/>
      <c r="MXN823" s="148"/>
      <c r="MXO823" s="148"/>
      <c r="MXP823" s="148"/>
      <c r="MXQ823" s="148"/>
      <c r="MXR823" s="148"/>
      <c r="MXS823" s="148"/>
      <c r="MXT823" s="148"/>
      <c r="MXU823" s="148"/>
      <c r="MXV823" s="148"/>
      <c r="MXW823" s="148"/>
      <c r="MXX823" s="148"/>
      <c r="MXY823" s="148"/>
      <c r="MXZ823" s="148"/>
      <c r="MYA823" s="148"/>
      <c r="MYB823" s="148"/>
      <c r="MYC823" s="148"/>
      <c r="MYD823" s="148"/>
      <c r="MYE823" s="148"/>
      <c r="MYF823" s="148"/>
      <c r="MYG823" s="148"/>
      <c r="MYH823" s="148"/>
      <c r="MYI823" s="148"/>
      <c r="MYJ823" s="148"/>
      <c r="MYK823" s="148"/>
      <c r="MYL823" s="148"/>
      <c r="MYM823" s="148"/>
      <c r="MYN823" s="148"/>
      <c r="MYO823" s="148"/>
      <c r="MYP823" s="148"/>
      <c r="MYQ823" s="148"/>
      <c r="MYR823" s="148"/>
      <c r="MYS823" s="148"/>
      <c r="MYT823" s="148"/>
      <c r="MYU823" s="148"/>
      <c r="MYV823" s="148"/>
      <c r="MYW823" s="148"/>
      <c r="MYX823" s="148"/>
      <c r="MYY823" s="148"/>
      <c r="MYZ823" s="148"/>
      <c r="MZA823" s="148"/>
      <c r="MZB823" s="148"/>
      <c r="MZC823" s="148"/>
      <c r="MZD823" s="148"/>
      <c r="MZE823" s="148"/>
      <c r="MZF823" s="148"/>
      <c r="MZG823" s="148"/>
      <c r="MZH823" s="148"/>
      <c r="MZI823" s="148"/>
      <c r="MZJ823" s="148"/>
      <c r="MZK823" s="148"/>
      <c r="MZL823" s="148"/>
      <c r="MZM823" s="148"/>
      <c r="MZN823" s="148"/>
      <c r="MZO823" s="148"/>
      <c r="MZP823" s="148"/>
      <c r="MZQ823" s="148"/>
      <c r="MZR823" s="148"/>
      <c r="MZS823" s="148"/>
      <c r="MZT823" s="148"/>
      <c r="MZU823" s="148"/>
      <c r="MZV823" s="148"/>
      <c r="MZW823" s="148"/>
      <c r="MZX823" s="148"/>
      <c r="MZY823" s="148"/>
      <c r="MZZ823" s="148"/>
      <c r="NAA823" s="148"/>
      <c r="NAB823" s="148"/>
      <c r="NAC823" s="148"/>
      <c r="NAD823" s="148"/>
      <c r="NAE823" s="148"/>
      <c r="NAF823" s="148"/>
      <c r="NAG823" s="148"/>
      <c r="NAH823" s="148"/>
      <c r="NAI823" s="148"/>
      <c r="NAJ823" s="148"/>
      <c r="NAK823" s="148"/>
      <c r="NAL823" s="148"/>
      <c r="NAM823" s="148"/>
      <c r="NAN823" s="148"/>
      <c r="NAO823" s="148"/>
      <c r="NAP823" s="148"/>
      <c r="NAQ823" s="148"/>
      <c r="NAR823" s="148"/>
      <c r="NAS823" s="148"/>
      <c r="NAT823" s="148"/>
      <c r="NAU823" s="148"/>
      <c r="NAV823" s="148"/>
      <c r="NAW823" s="148"/>
      <c r="NAX823" s="148"/>
      <c r="NAY823" s="148"/>
      <c r="NAZ823" s="148"/>
      <c r="NBA823" s="148"/>
      <c r="NBB823" s="148"/>
      <c r="NBC823" s="148"/>
      <c r="NBD823" s="148"/>
      <c r="NBE823" s="148"/>
      <c r="NBF823" s="148"/>
      <c r="NBG823" s="148"/>
      <c r="NBH823" s="148"/>
      <c r="NBI823" s="148"/>
      <c r="NBJ823" s="148"/>
      <c r="NBK823" s="148"/>
      <c r="NBL823" s="148"/>
      <c r="NBM823" s="148"/>
      <c r="NBN823" s="148"/>
      <c r="NBO823" s="148"/>
      <c r="NBP823" s="148"/>
      <c r="NBQ823" s="148"/>
      <c r="NBR823" s="148"/>
      <c r="NBS823" s="148"/>
      <c r="NBT823" s="148"/>
      <c r="NBU823" s="148"/>
      <c r="NBV823" s="148"/>
      <c r="NBW823" s="148"/>
      <c r="NBX823" s="148"/>
      <c r="NBY823" s="148"/>
      <c r="NBZ823" s="148"/>
      <c r="NCA823" s="148"/>
      <c r="NCB823" s="148"/>
      <c r="NCC823" s="148"/>
      <c r="NCD823" s="148"/>
      <c r="NCE823" s="148"/>
      <c r="NCF823" s="148"/>
      <c r="NCG823" s="148"/>
      <c r="NCH823" s="148"/>
      <c r="NCI823" s="148"/>
      <c r="NCJ823" s="148"/>
      <c r="NCK823" s="148"/>
      <c r="NCL823" s="148"/>
      <c r="NCM823" s="148"/>
      <c r="NCN823" s="148"/>
      <c r="NCO823" s="148"/>
      <c r="NCP823" s="148"/>
      <c r="NCQ823" s="148"/>
      <c r="NCR823" s="148"/>
      <c r="NCS823" s="148"/>
      <c r="NCT823" s="148"/>
      <c r="NCU823" s="148"/>
      <c r="NCV823" s="148"/>
      <c r="NCW823" s="148"/>
      <c r="NCX823" s="148"/>
      <c r="NCY823" s="148"/>
      <c r="NCZ823" s="148"/>
      <c r="NDA823" s="148"/>
      <c r="NDB823" s="148"/>
      <c r="NDC823" s="148"/>
      <c r="NDD823" s="148"/>
      <c r="NDE823" s="148"/>
      <c r="NDF823" s="148"/>
      <c r="NDG823" s="148"/>
      <c r="NDH823" s="148"/>
      <c r="NDI823" s="148"/>
      <c r="NDJ823" s="148"/>
      <c r="NDK823" s="148"/>
      <c r="NDL823" s="148"/>
      <c r="NDM823" s="148"/>
      <c r="NDN823" s="148"/>
      <c r="NDO823" s="148"/>
      <c r="NDP823" s="148"/>
      <c r="NDQ823" s="148"/>
      <c r="NDR823" s="148"/>
      <c r="NDS823" s="148"/>
      <c r="NDT823" s="148"/>
      <c r="NDU823" s="148"/>
      <c r="NDV823" s="148"/>
      <c r="NDW823" s="148"/>
      <c r="NDX823" s="148"/>
      <c r="NDY823" s="148"/>
      <c r="NDZ823" s="148"/>
      <c r="NEA823" s="148"/>
      <c r="NEB823" s="148"/>
      <c r="NEC823" s="148"/>
      <c r="NED823" s="148"/>
      <c r="NEE823" s="148"/>
      <c r="NEF823" s="148"/>
      <c r="NEG823" s="148"/>
      <c r="NEH823" s="148"/>
      <c r="NEI823" s="148"/>
      <c r="NEJ823" s="148"/>
      <c r="NEK823" s="148"/>
      <c r="NEL823" s="148"/>
      <c r="NEM823" s="148"/>
      <c r="NEN823" s="148"/>
      <c r="NEO823" s="148"/>
      <c r="NEP823" s="148"/>
      <c r="NEQ823" s="148"/>
      <c r="NER823" s="148"/>
      <c r="NES823" s="148"/>
      <c r="NET823" s="148"/>
      <c r="NEU823" s="148"/>
      <c r="NEV823" s="148"/>
      <c r="NEW823" s="148"/>
      <c r="NEX823" s="148"/>
      <c r="NEY823" s="148"/>
      <c r="NEZ823" s="148"/>
      <c r="NFA823" s="148"/>
      <c r="NFB823" s="148"/>
      <c r="NFC823" s="148"/>
      <c r="NFD823" s="148"/>
      <c r="NFE823" s="148"/>
      <c r="NFF823" s="148"/>
      <c r="NFG823" s="148"/>
      <c r="NFH823" s="148"/>
      <c r="NFI823" s="148"/>
      <c r="NFJ823" s="148"/>
      <c r="NFK823" s="148"/>
      <c r="NFL823" s="148"/>
      <c r="NFM823" s="148"/>
      <c r="NFN823" s="148"/>
      <c r="NFO823" s="148"/>
      <c r="NFP823" s="148"/>
      <c r="NFQ823" s="148"/>
      <c r="NFR823" s="148"/>
      <c r="NFS823" s="148"/>
      <c r="NFT823" s="148"/>
      <c r="NFU823" s="148"/>
      <c r="NFV823" s="148"/>
      <c r="NFW823" s="148"/>
      <c r="NFX823" s="148"/>
      <c r="NFY823" s="148"/>
      <c r="NFZ823" s="148"/>
      <c r="NGA823" s="148"/>
      <c r="NGB823" s="148"/>
      <c r="NGC823" s="148"/>
      <c r="NGD823" s="148"/>
      <c r="NGE823" s="148"/>
      <c r="NGF823" s="148"/>
      <c r="NGG823" s="148"/>
      <c r="NGH823" s="148"/>
      <c r="NGI823" s="148"/>
      <c r="NGJ823" s="148"/>
      <c r="NGK823" s="148"/>
      <c r="NGL823" s="148"/>
      <c r="NGM823" s="148"/>
      <c r="NGN823" s="148"/>
      <c r="NGO823" s="148"/>
      <c r="NGP823" s="148"/>
      <c r="NGQ823" s="148"/>
      <c r="NGR823" s="148"/>
      <c r="NGS823" s="148"/>
      <c r="NGT823" s="148"/>
      <c r="NGU823" s="148"/>
      <c r="NGV823" s="148"/>
      <c r="NGW823" s="148"/>
      <c r="NGX823" s="148"/>
      <c r="NGY823" s="148"/>
      <c r="NGZ823" s="148"/>
      <c r="NHA823" s="148"/>
      <c r="NHB823" s="148"/>
      <c r="NHC823" s="148"/>
      <c r="NHD823" s="148"/>
      <c r="NHE823" s="148"/>
      <c r="NHF823" s="148"/>
      <c r="NHG823" s="148"/>
      <c r="NHH823" s="148"/>
      <c r="NHI823" s="148"/>
      <c r="NHJ823" s="148"/>
      <c r="NHK823" s="148"/>
      <c r="NHL823" s="148"/>
      <c r="NHM823" s="148"/>
      <c r="NHN823" s="148"/>
      <c r="NHO823" s="148"/>
      <c r="NHP823" s="148"/>
      <c r="NHQ823" s="148"/>
      <c r="NHR823" s="148"/>
      <c r="NHS823" s="148"/>
      <c r="NHT823" s="148"/>
      <c r="NHU823" s="148"/>
      <c r="NHV823" s="148"/>
      <c r="NHW823" s="148"/>
      <c r="NHX823" s="148"/>
      <c r="NHY823" s="148"/>
      <c r="NHZ823" s="148"/>
      <c r="NIA823" s="148"/>
      <c r="NIB823" s="148"/>
      <c r="NIC823" s="148"/>
      <c r="NID823" s="148"/>
      <c r="NIE823" s="148"/>
      <c r="NIF823" s="148"/>
      <c r="NIG823" s="148"/>
      <c r="NIH823" s="148"/>
      <c r="NII823" s="148"/>
      <c r="NIJ823" s="148"/>
      <c r="NIK823" s="148"/>
      <c r="NIL823" s="148"/>
      <c r="NIM823" s="148"/>
      <c r="NIN823" s="148"/>
      <c r="NIO823" s="148"/>
      <c r="NIP823" s="148"/>
      <c r="NIQ823" s="148"/>
      <c r="NIR823" s="148"/>
      <c r="NIS823" s="148"/>
      <c r="NIT823" s="148"/>
      <c r="NIU823" s="148"/>
      <c r="NIV823" s="148"/>
      <c r="NIW823" s="148"/>
      <c r="NIX823" s="148"/>
      <c r="NIY823" s="148"/>
      <c r="NIZ823" s="148"/>
      <c r="NJA823" s="148"/>
      <c r="NJB823" s="148"/>
      <c r="NJC823" s="148"/>
      <c r="NJD823" s="148"/>
      <c r="NJE823" s="148"/>
      <c r="NJF823" s="148"/>
      <c r="NJG823" s="148"/>
      <c r="NJH823" s="148"/>
      <c r="NJI823" s="148"/>
      <c r="NJJ823" s="148"/>
      <c r="NJK823" s="148"/>
      <c r="NJL823" s="148"/>
      <c r="NJM823" s="148"/>
      <c r="NJN823" s="148"/>
      <c r="NJO823" s="148"/>
      <c r="NJP823" s="148"/>
      <c r="NJQ823" s="148"/>
      <c r="NJR823" s="148"/>
      <c r="NJS823" s="148"/>
      <c r="NJT823" s="148"/>
      <c r="NJU823" s="148"/>
      <c r="NJV823" s="148"/>
      <c r="NJW823" s="148"/>
      <c r="NJX823" s="148"/>
      <c r="NJY823" s="148"/>
      <c r="NJZ823" s="148"/>
      <c r="NKA823" s="148"/>
      <c r="NKB823" s="148"/>
      <c r="NKC823" s="148"/>
      <c r="NKD823" s="148"/>
      <c r="NKE823" s="148"/>
      <c r="NKF823" s="148"/>
      <c r="NKG823" s="148"/>
      <c r="NKH823" s="148"/>
      <c r="NKI823" s="148"/>
      <c r="NKJ823" s="148"/>
      <c r="NKK823" s="148"/>
      <c r="NKL823" s="148"/>
      <c r="NKM823" s="148"/>
      <c r="NKN823" s="148"/>
      <c r="NKO823" s="148"/>
      <c r="NKP823" s="148"/>
      <c r="NKQ823" s="148"/>
      <c r="NKR823" s="148"/>
      <c r="NKS823" s="148"/>
      <c r="NKT823" s="148"/>
      <c r="NKU823" s="148"/>
      <c r="NKV823" s="148"/>
      <c r="NKW823" s="148"/>
      <c r="NKX823" s="148"/>
      <c r="NKY823" s="148"/>
      <c r="NKZ823" s="148"/>
      <c r="NLA823" s="148"/>
      <c r="NLB823" s="148"/>
      <c r="NLC823" s="148"/>
      <c r="NLD823" s="148"/>
      <c r="NLE823" s="148"/>
      <c r="NLF823" s="148"/>
      <c r="NLG823" s="148"/>
      <c r="NLH823" s="148"/>
      <c r="NLI823" s="148"/>
      <c r="NLJ823" s="148"/>
      <c r="NLK823" s="148"/>
      <c r="NLL823" s="148"/>
      <c r="NLM823" s="148"/>
      <c r="NLN823" s="148"/>
      <c r="NLO823" s="148"/>
      <c r="NLP823" s="148"/>
      <c r="NLQ823" s="148"/>
      <c r="NLR823" s="148"/>
      <c r="NLS823" s="148"/>
      <c r="NLT823" s="148"/>
      <c r="NLU823" s="148"/>
      <c r="NLV823" s="148"/>
      <c r="NLW823" s="148"/>
      <c r="NLX823" s="148"/>
      <c r="NLY823" s="148"/>
      <c r="NLZ823" s="148"/>
      <c r="NMA823" s="148"/>
      <c r="NMB823" s="148"/>
      <c r="NMC823" s="148"/>
      <c r="NMD823" s="148"/>
      <c r="NME823" s="148"/>
      <c r="NMF823" s="148"/>
      <c r="NMG823" s="148"/>
      <c r="NMH823" s="148"/>
      <c r="NMI823" s="148"/>
      <c r="NMJ823" s="148"/>
      <c r="NMK823" s="148"/>
      <c r="NML823" s="148"/>
      <c r="NMM823" s="148"/>
      <c r="NMN823" s="148"/>
      <c r="NMO823" s="148"/>
      <c r="NMP823" s="148"/>
      <c r="NMQ823" s="148"/>
      <c r="NMR823" s="148"/>
      <c r="NMS823" s="148"/>
      <c r="NMT823" s="148"/>
      <c r="NMU823" s="148"/>
      <c r="NMV823" s="148"/>
      <c r="NMW823" s="148"/>
      <c r="NMX823" s="148"/>
      <c r="NMY823" s="148"/>
      <c r="NMZ823" s="148"/>
      <c r="NNA823" s="148"/>
      <c r="NNB823" s="148"/>
      <c r="NNC823" s="148"/>
      <c r="NND823" s="148"/>
      <c r="NNE823" s="148"/>
      <c r="NNF823" s="148"/>
      <c r="NNG823" s="148"/>
      <c r="NNH823" s="148"/>
      <c r="NNI823" s="148"/>
      <c r="NNJ823" s="148"/>
      <c r="NNK823" s="148"/>
      <c r="NNL823" s="148"/>
      <c r="NNM823" s="148"/>
      <c r="NNN823" s="148"/>
      <c r="NNO823" s="148"/>
      <c r="NNP823" s="148"/>
      <c r="NNQ823" s="148"/>
      <c r="NNR823" s="148"/>
      <c r="NNS823" s="148"/>
      <c r="NNT823" s="148"/>
      <c r="NNU823" s="148"/>
      <c r="NNV823" s="148"/>
      <c r="NNW823" s="148"/>
      <c r="NNX823" s="148"/>
      <c r="NNY823" s="148"/>
      <c r="NNZ823" s="148"/>
      <c r="NOA823" s="148"/>
      <c r="NOB823" s="148"/>
      <c r="NOC823" s="148"/>
      <c r="NOD823" s="148"/>
      <c r="NOE823" s="148"/>
      <c r="NOF823" s="148"/>
      <c r="NOG823" s="148"/>
      <c r="NOH823" s="148"/>
      <c r="NOI823" s="148"/>
      <c r="NOJ823" s="148"/>
      <c r="NOK823" s="148"/>
      <c r="NOL823" s="148"/>
      <c r="NOM823" s="148"/>
      <c r="NON823" s="148"/>
      <c r="NOO823" s="148"/>
      <c r="NOP823" s="148"/>
      <c r="NOQ823" s="148"/>
      <c r="NOR823" s="148"/>
      <c r="NOS823" s="148"/>
      <c r="NOT823" s="148"/>
      <c r="NOU823" s="148"/>
      <c r="NOV823" s="148"/>
      <c r="NOW823" s="148"/>
      <c r="NOX823" s="148"/>
      <c r="NOY823" s="148"/>
      <c r="NOZ823" s="148"/>
      <c r="NPA823" s="148"/>
      <c r="NPB823" s="148"/>
      <c r="NPC823" s="148"/>
      <c r="NPD823" s="148"/>
      <c r="NPE823" s="148"/>
      <c r="NPF823" s="148"/>
      <c r="NPG823" s="148"/>
      <c r="NPH823" s="148"/>
      <c r="NPI823" s="148"/>
      <c r="NPJ823" s="148"/>
      <c r="NPK823" s="148"/>
      <c r="NPL823" s="148"/>
      <c r="NPM823" s="148"/>
      <c r="NPN823" s="148"/>
      <c r="NPO823" s="148"/>
      <c r="NPP823" s="148"/>
      <c r="NPQ823" s="148"/>
      <c r="NPR823" s="148"/>
      <c r="NPS823" s="148"/>
      <c r="NPT823" s="148"/>
      <c r="NPU823" s="148"/>
      <c r="NPV823" s="148"/>
      <c r="NPW823" s="148"/>
      <c r="NPX823" s="148"/>
      <c r="NPY823" s="148"/>
      <c r="NPZ823" s="148"/>
      <c r="NQA823" s="148"/>
      <c r="NQB823" s="148"/>
      <c r="NQC823" s="148"/>
      <c r="NQD823" s="148"/>
      <c r="NQE823" s="148"/>
      <c r="NQF823" s="148"/>
      <c r="NQG823" s="148"/>
      <c r="NQH823" s="148"/>
      <c r="NQI823" s="148"/>
      <c r="NQJ823" s="148"/>
      <c r="NQK823" s="148"/>
      <c r="NQL823" s="148"/>
      <c r="NQM823" s="148"/>
      <c r="NQN823" s="148"/>
      <c r="NQO823" s="148"/>
      <c r="NQP823" s="148"/>
      <c r="NQQ823" s="148"/>
      <c r="NQR823" s="148"/>
      <c r="NQS823" s="148"/>
      <c r="NQT823" s="148"/>
      <c r="NQU823" s="148"/>
      <c r="NQV823" s="148"/>
      <c r="NQW823" s="148"/>
      <c r="NQX823" s="148"/>
      <c r="NQY823" s="148"/>
      <c r="NQZ823" s="148"/>
      <c r="NRA823" s="148"/>
      <c r="NRB823" s="148"/>
      <c r="NRC823" s="148"/>
      <c r="NRD823" s="148"/>
      <c r="NRE823" s="148"/>
      <c r="NRF823" s="148"/>
      <c r="NRG823" s="148"/>
      <c r="NRH823" s="148"/>
      <c r="NRI823" s="148"/>
      <c r="NRJ823" s="148"/>
      <c r="NRK823" s="148"/>
      <c r="NRL823" s="148"/>
      <c r="NRM823" s="148"/>
      <c r="NRN823" s="148"/>
      <c r="NRO823" s="148"/>
      <c r="NRP823" s="148"/>
      <c r="NRQ823" s="148"/>
      <c r="NRR823" s="148"/>
      <c r="NRS823" s="148"/>
      <c r="NRT823" s="148"/>
      <c r="NRU823" s="148"/>
      <c r="NRV823" s="148"/>
      <c r="NRW823" s="148"/>
      <c r="NRX823" s="148"/>
      <c r="NRY823" s="148"/>
      <c r="NRZ823" s="148"/>
      <c r="NSA823" s="148"/>
      <c r="NSB823" s="148"/>
      <c r="NSC823" s="148"/>
      <c r="NSD823" s="148"/>
      <c r="NSE823" s="148"/>
      <c r="NSF823" s="148"/>
      <c r="NSG823" s="148"/>
      <c r="NSH823" s="148"/>
      <c r="NSI823" s="148"/>
      <c r="NSJ823" s="148"/>
      <c r="NSK823" s="148"/>
      <c r="NSL823" s="148"/>
      <c r="NSM823" s="148"/>
      <c r="NSN823" s="148"/>
      <c r="NSO823" s="148"/>
      <c r="NSP823" s="148"/>
      <c r="NSQ823" s="148"/>
      <c r="NSR823" s="148"/>
      <c r="NSS823" s="148"/>
      <c r="NST823" s="148"/>
      <c r="NSU823" s="148"/>
      <c r="NSV823" s="148"/>
      <c r="NSW823" s="148"/>
      <c r="NSX823" s="148"/>
      <c r="NSY823" s="148"/>
      <c r="NSZ823" s="148"/>
      <c r="NTA823" s="148"/>
      <c r="NTB823" s="148"/>
      <c r="NTC823" s="148"/>
      <c r="NTD823" s="148"/>
      <c r="NTE823" s="148"/>
      <c r="NTF823" s="148"/>
      <c r="NTG823" s="148"/>
      <c r="NTH823" s="148"/>
      <c r="NTI823" s="148"/>
      <c r="NTJ823" s="148"/>
      <c r="NTK823" s="148"/>
      <c r="NTL823" s="148"/>
      <c r="NTM823" s="148"/>
      <c r="NTN823" s="148"/>
      <c r="NTO823" s="148"/>
      <c r="NTP823" s="148"/>
      <c r="NTQ823" s="148"/>
      <c r="NTR823" s="148"/>
      <c r="NTS823" s="148"/>
      <c r="NTT823" s="148"/>
      <c r="NTU823" s="148"/>
      <c r="NTV823" s="148"/>
      <c r="NTW823" s="148"/>
      <c r="NTX823" s="148"/>
      <c r="NTY823" s="148"/>
      <c r="NTZ823" s="148"/>
      <c r="NUA823" s="148"/>
      <c r="NUB823" s="148"/>
      <c r="NUC823" s="148"/>
      <c r="NUD823" s="148"/>
      <c r="NUE823" s="148"/>
      <c r="NUF823" s="148"/>
      <c r="NUG823" s="148"/>
      <c r="NUH823" s="148"/>
      <c r="NUI823" s="148"/>
      <c r="NUJ823" s="148"/>
      <c r="NUK823" s="148"/>
      <c r="NUL823" s="148"/>
      <c r="NUM823" s="148"/>
      <c r="NUN823" s="148"/>
      <c r="NUO823" s="148"/>
      <c r="NUP823" s="148"/>
      <c r="NUQ823" s="148"/>
      <c r="NUR823" s="148"/>
      <c r="NUS823" s="148"/>
      <c r="NUT823" s="148"/>
      <c r="NUU823" s="148"/>
      <c r="NUV823" s="148"/>
      <c r="NUW823" s="148"/>
      <c r="NUX823" s="148"/>
      <c r="NUY823" s="148"/>
      <c r="NUZ823" s="148"/>
      <c r="NVA823" s="148"/>
      <c r="NVB823" s="148"/>
      <c r="NVC823" s="148"/>
      <c r="NVD823" s="148"/>
      <c r="NVE823" s="148"/>
      <c r="NVF823" s="148"/>
      <c r="NVG823" s="148"/>
      <c r="NVH823" s="148"/>
      <c r="NVI823" s="148"/>
      <c r="NVJ823" s="148"/>
      <c r="NVK823" s="148"/>
      <c r="NVL823" s="148"/>
      <c r="NVM823" s="148"/>
      <c r="NVN823" s="148"/>
      <c r="NVO823" s="148"/>
      <c r="NVP823" s="148"/>
      <c r="NVQ823" s="148"/>
      <c r="NVR823" s="148"/>
      <c r="NVS823" s="148"/>
      <c r="NVT823" s="148"/>
      <c r="NVU823" s="148"/>
      <c r="NVV823" s="148"/>
      <c r="NVW823" s="148"/>
      <c r="NVX823" s="148"/>
      <c r="NVY823" s="148"/>
      <c r="NVZ823" s="148"/>
      <c r="NWA823" s="148"/>
      <c r="NWB823" s="148"/>
      <c r="NWC823" s="148"/>
      <c r="NWD823" s="148"/>
      <c r="NWE823" s="148"/>
      <c r="NWF823" s="148"/>
      <c r="NWG823" s="148"/>
      <c r="NWH823" s="148"/>
      <c r="NWI823" s="148"/>
      <c r="NWJ823" s="148"/>
      <c r="NWK823" s="148"/>
      <c r="NWL823" s="148"/>
      <c r="NWM823" s="148"/>
      <c r="NWN823" s="148"/>
      <c r="NWO823" s="148"/>
      <c r="NWP823" s="148"/>
      <c r="NWQ823" s="148"/>
      <c r="NWR823" s="148"/>
      <c r="NWS823" s="148"/>
      <c r="NWT823" s="148"/>
      <c r="NWU823" s="148"/>
      <c r="NWV823" s="148"/>
      <c r="NWW823" s="148"/>
      <c r="NWX823" s="148"/>
      <c r="NWY823" s="148"/>
      <c r="NWZ823" s="148"/>
      <c r="NXA823" s="148"/>
      <c r="NXB823" s="148"/>
      <c r="NXC823" s="148"/>
      <c r="NXD823" s="148"/>
      <c r="NXE823" s="148"/>
      <c r="NXF823" s="148"/>
      <c r="NXG823" s="148"/>
      <c r="NXH823" s="148"/>
      <c r="NXI823" s="148"/>
      <c r="NXJ823" s="148"/>
      <c r="NXK823" s="148"/>
      <c r="NXL823" s="148"/>
      <c r="NXM823" s="148"/>
      <c r="NXN823" s="148"/>
      <c r="NXO823" s="148"/>
      <c r="NXP823" s="148"/>
      <c r="NXQ823" s="148"/>
      <c r="NXR823" s="148"/>
      <c r="NXS823" s="148"/>
      <c r="NXT823" s="148"/>
      <c r="NXU823" s="148"/>
      <c r="NXV823" s="148"/>
      <c r="NXW823" s="148"/>
      <c r="NXX823" s="148"/>
      <c r="NXY823" s="148"/>
      <c r="NXZ823" s="148"/>
      <c r="NYA823" s="148"/>
      <c r="NYB823" s="148"/>
      <c r="NYC823" s="148"/>
      <c r="NYD823" s="148"/>
      <c r="NYE823" s="148"/>
      <c r="NYF823" s="148"/>
      <c r="NYG823" s="148"/>
      <c r="NYH823" s="148"/>
      <c r="NYI823" s="148"/>
      <c r="NYJ823" s="148"/>
      <c r="NYK823" s="148"/>
      <c r="NYL823" s="148"/>
      <c r="NYM823" s="148"/>
      <c r="NYN823" s="148"/>
      <c r="NYO823" s="148"/>
      <c r="NYP823" s="148"/>
      <c r="NYQ823" s="148"/>
      <c r="NYR823" s="148"/>
      <c r="NYS823" s="148"/>
      <c r="NYT823" s="148"/>
      <c r="NYU823" s="148"/>
      <c r="NYV823" s="148"/>
      <c r="NYW823" s="148"/>
      <c r="NYX823" s="148"/>
      <c r="NYY823" s="148"/>
      <c r="NYZ823" s="148"/>
      <c r="NZA823" s="148"/>
      <c r="NZB823" s="148"/>
      <c r="NZC823" s="148"/>
      <c r="NZD823" s="148"/>
      <c r="NZE823" s="148"/>
      <c r="NZF823" s="148"/>
      <c r="NZG823" s="148"/>
      <c r="NZH823" s="148"/>
      <c r="NZI823" s="148"/>
      <c r="NZJ823" s="148"/>
      <c r="NZK823" s="148"/>
      <c r="NZL823" s="148"/>
      <c r="NZM823" s="148"/>
      <c r="NZN823" s="148"/>
      <c r="NZO823" s="148"/>
      <c r="NZP823" s="148"/>
      <c r="NZQ823" s="148"/>
      <c r="NZR823" s="148"/>
      <c r="NZS823" s="148"/>
      <c r="NZT823" s="148"/>
      <c r="NZU823" s="148"/>
      <c r="NZV823" s="148"/>
      <c r="NZW823" s="148"/>
      <c r="NZX823" s="148"/>
      <c r="NZY823" s="148"/>
      <c r="NZZ823" s="148"/>
      <c r="OAA823" s="148"/>
      <c r="OAB823" s="148"/>
      <c r="OAC823" s="148"/>
      <c r="OAD823" s="148"/>
      <c r="OAE823" s="148"/>
      <c r="OAF823" s="148"/>
      <c r="OAG823" s="148"/>
      <c r="OAH823" s="148"/>
      <c r="OAI823" s="148"/>
      <c r="OAJ823" s="148"/>
      <c r="OAK823" s="148"/>
      <c r="OAL823" s="148"/>
      <c r="OAM823" s="148"/>
      <c r="OAN823" s="148"/>
      <c r="OAO823" s="148"/>
      <c r="OAP823" s="148"/>
      <c r="OAQ823" s="148"/>
      <c r="OAR823" s="148"/>
      <c r="OAS823" s="148"/>
      <c r="OAT823" s="148"/>
      <c r="OAU823" s="148"/>
      <c r="OAV823" s="148"/>
      <c r="OAW823" s="148"/>
      <c r="OAX823" s="148"/>
      <c r="OAY823" s="148"/>
      <c r="OAZ823" s="148"/>
      <c r="OBA823" s="148"/>
      <c r="OBB823" s="148"/>
      <c r="OBC823" s="148"/>
      <c r="OBD823" s="148"/>
      <c r="OBE823" s="148"/>
      <c r="OBF823" s="148"/>
      <c r="OBG823" s="148"/>
      <c r="OBH823" s="148"/>
      <c r="OBI823" s="148"/>
      <c r="OBJ823" s="148"/>
      <c r="OBK823" s="148"/>
      <c r="OBL823" s="148"/>
      <c r="OBM823" s="148"/>
      <c r="OBN823" s="148"/>
      <c r="OBO823" s="148"/>
      <c r="OBP823" s="148"/>
      <c r="OBQ823" s="148"/>
      <c r="OBR823" s="148"/>
      <c r="OBS823" s="148"/>
      <c r="OBT823" s="148"/>
      <c r="OBU823" s="148"/>
      <c r="OBV823" s="148"/>
      <c r="OBW823" s="148"/>
      <c r="OBX823" s="148"/>
      <c r="OBY823" s="148"/>
      <c r="OBZ823" s="148"/>
      <c r="OCA823" s="148"/>
      <c r="OCB823" s="148"/>
      <c r="OCC823" s="148"/>
      <c r="OCD823" s="148"/>
      <c r="OCE823" s="148"/>
      <c r="OCF823" s="148"/>
      <c r="OCG823" s="148"/>
      <c r="OCH823" s="148"/>
      <c r="OCI823" s="148"/>
      <c r="OCJ823" s="148"/>
      <c r="OCK823" s="148"/>
      <c r="OCL823" s="148"/>
      <c r="OCM823" s="148"/>
      <c r="OCN823" s="148"/>
      <c r="OCO823" s="148"/>
      <c r="OCP823" s="148"/>
      <c r="OCQ823" s="148"/>
      <c r="OCR823" s="148"/>
      <c r="OCS823" s="148"/>
      <c r="OCT823" s="148"/>
      <c r="OCU823" s="148"/>
      <c r="OCV823" s="148"/>
      <c r="OCW823" s="148"/>
      <c r="OCX823" s="148"/>
      <c r="OCY823" s="148"/>
      <c r="OCZ823" s="148"/>
      <c r="ODA823" s="148"/>
      <c r="ODB823" s="148"/>
      <c r="ODC823" s="148"/>
      <c r="ODD823" s="148"/>
      <c r="ODE823" s="148"/>
      <c r="ODF823" s="148"/>
      <c r="ODG823" s="148"/>
      <c r="ODH823" s="148"/>
      <c r="ODI823" s="148"/>
      <c r="ODJ823" s="148"/>
      <c r="ODK823" s="148"/>
      <c r="ODL823" s="148"/>
      <c r="ODM823" s="148"/>
      <c r="ODN823" s="148"/>
      <c r="ODO823" s="148"/>
      <c r="ODP823" s="148"/>
      <c r="ODQ823" s="148"/>
      <c r="ODR823" s="148"/>
      <c r="ODS823" s="148"/>
      <c r="ODT823" s="148"/>
      <c r="ODU823" s="148"/>
      <c r="ODV823" s="148"/>
      <c r="ODW823" s="148"/>
      <c r="ODX823" s="148"/>
      <c r="ODY823" s="148"/>
      <c r="ODZ823" s="148"/>
      <c r="OEA823" s="148"/>
      <c r="OEB823" s="148"/>
      <c r="OEC823" s="148"/>
      <c r="OED823" s="148"/>
      <c r="OEE823" s="148"/>
      <c r="OEF823" s="148"/>
      <c r="OEG823" s="148"/>
      <c r="OEH823" s="148"/>
      <c r="OEI823" s="148"/>
      <c r="OEJ823" s="148"/>
      <c r="OEK823" s="148"/>
      <c r="OEL823" s="148"/>
      <c r="OEM823" s="148"/>
      <c r="OEN823" s="148"/>
      <c r="OEO823" s="148"/>
      <c r="OEP823" s="148"/>
      <c r="OEQ823" s="148"/>
      <c r="OER823" s="148"/>
      <c r="OES823" s="148"/>
      <c r="OET823" s="148"/>
      <c r="OEU823" s="148"/>
      <c r="OEV823" s="148"/>
      <c r="OEW823" s="148"/>
      <c r="OEX823" s="148"/>
      <c r="OEY823" s="148"/>
      <c r="OEZ823" s="148"/>
      <c r="OFA823" s="148"/>
      <c r="OFB823" s="148"/>
      <c r="OFC823" s="148"/>
      <c r="OFD823" s="148"/>
      <c r="OFE823" s="148"/>
      <c r="OFF823" s="148"/>
      <c r="OFG823" s="148"/>
      <c r="OFH823" s="148"/>
      <c r="OFI823" s="148"/>
      <c r="OFJ823" s="148"/>
      <c r="OFK823" s="148"/>
      <c r="OFL823" s="148"/>
      <c r="OFM823" s="148"/>
      <c r="OFN823" s="148"/>
      <c r="OFO823" s="148"/>
      <c r="OFP823" s="148"/>
      <c r="OFQ823" s="148"/>
      <c r="OFR823" s="148"/>
      <c r="OFS823" s="148"/>
      <c r="OFT823" s="148"/>
      <c r="OFU823" s="148"/>
      <c r="OFV823" s="148"/>
      <c r="OFW823" s="148"/>
      <c r="OFX823" s="148"/>
      <c r="OFY823" s="148"/>
      <c r="OFZ823" s="148"/>
      <c r="OGA823" s="148"/>
      <c r="OGB823" s="148"/>
      <c r="OGC823" s="148"/>
      <c r="OGD823" s="148"/>
      <c r="OGE823" s="148"/>
      <c r="OGF823" s="148"/>
      <c r="OGG823" s="148"/>
      <c r="OGH823" s="148"/>
      <c r="OGI823" s="148"/>
      <c r="OGJ823" s="148"/>
      <c r="OGK823" s="148"/>
      <c r="OGL823" s="148"/>
      <c r="OGM823" s="148"/>
      <c r="OGN823" s="148"/>
      <c r="OGO823" s="148"/>
      <c r="OGP823" s="148"/>
      <c r="OGQ823" s="148"/>
      <c r="OGR823" s="148"/>
      <c r="OGS823" s="148"/>
      <c r="OGT823" s="148"/>
      <c r="OGU823" s="148"/>
      <c r="OGV823" s="148"/>
      <c r="OGW823" s="148"/>
      <c r="OGX823" s="148"/>
      <c r="OGY823" s="148"/>
      <c r="OGZ823" s="148"/>
      <c r="OHA823" s="148"/>
      <c r="OHB823" s="148"/>
      <c r="OHC823" s="148"/>
      <c r="OHD823" s="148"/>
      <c r="OHE823" s="148"/>
      <c r="OHF823" s="148"/>
      <c r="OHG823" s="148"/>
      <c r="OHH823" s="148"/>
      <c r="OHI823" s="148"/>
      <c r="OHJ823" s="148"/>
      <c r="OHK823" s="148"/>
      <c r="OHL823" s="148"/>
      <c r="OHM823" s="148"/>
      <c r="OHN823" s="148"/>
      <c r="OHO823" s="148"/>
      <c r="OHP823" s="148"/>
      <c r="OHQ823" s="148"/>
      <c r="OHR823" s="148"/>
      <c r="OHS823" s="148"/>
      <c r="OHT823" s="148"/>
      <c r="OHU823" s="148"/>
      <c r="OHV823" s="148"/>
      <c r="OHW823" s="148"/>
      <c r="OHX823" s="148"/>
      <c r="OHY823" s="148"/>
      <c r="OHZ823" s="148"/>
      <c r="OIA823" s="148"/>
      <c r="OIB823" s="148"/>
      <c r="OIC823" s="148"/>
      <c r="OID823" s="148"/>
      <c r="OIE823" s="148"/>
      <c r="OIF823" s="148"/>
      <c r="OIG823" s="148"/>
      <c r="OIH823" s="148"/>
      <c r="OII823" s="148"/>
      <c r="OIJ823" s="148"/>
      <c r="OIK823" s="148"/>
      <c r="OIL823" s="148"/>
      <c r="OIM823" s="148"/>
      <c r="OIN823" s="148"/>
      <c r="OIO823" s="148"/>
      <c r="OIP823" s="148"/>
      <c r="OIQ823" s="148"/>
      <c r="OIR823" s="148"/>
      <c r="OIS823" s="148"/>
      <c r="OIT823" s="148"/>
      <c r="OIU823" s="148"/>
      <c r="OIV823" s="148"/>
      <c r="OIW823" s="148"/>
      <c r="OIX823" s="148"/>
      <c r="OIY823" s="148"/>
      <c r="OIZ823" s="148"/>
      <c r="OJA823" s="148"/>
      <c r="OJB823" s="148"/>
      <c r="OJC823" s="148"/>
      <c r="OJD823" s="148"/>
      <c r="OJE823" s="148"/>
      <c r="OJF823" s="148"/>
      <c r="OJG823" s="148"/>
      <c r="OJH823" s="148"/>
      <c r="OJI823" s="148"/>
      <c r="OJJ823" s="148"/>
      <c r="OJK823" s="148"/>
      <c r="OJL823" s="148"/>
      <c r="OJM823" s="148"/>
      <c r="OJN823" s="148"/>
      <c r="OJO823" s="148"/>
      <c r="OJP823" s="148"/>
      <c r="OJQ823" s="148"/>
      <c r="OJR823" s="148"/>
      <c r="OJS823" s="148"/>
      <c r="OJT823" s="148"/>
      <c r="OJU823" s="148"/>
      <c r="OJV823" s="148"/>
      <c r="OJW823" s="148"/>
      <c r="OJX823" s="148"/>
      <c r="OJY823" s="148"/>
      <c r="OJZ823" s="148"/>
      <c r="OKA823" s="148"/>
      <c r="OKB823" s="148"/>
      <c r="OKC823" s="148"/>
      <c r="OKD823" s="148"/>
      <c r="OKE823" s="148"/>
      <c r="OKF823" s="148"/>
      <c r="OKG823" s="148"/>
      <c r="OKH823" s="148"/>
      <c r="OKI823" s="148"/>
      <c r="OKJ823" s="148"/>
      <c r="OKK823" s="148"/>
      <c r="OKL823" s="148"/>
      <c r="OKM823" s="148"/>
      <c r="OKN823" s="148"/>
      <c r="OKO823" s="148"/>
      <c r="OKP823" s="148"/>
      <c r="OKQ823" s="148"/>
      <c r="OKR823" s="148"/>
      <c r="OKS823" s="148"/>
      <c r="OKT823" s="148"/>
      <c r="OKU823" s="148"/>
      <c r="OKV823" s="148"/>
      <c r="OKW823" s="148"/>
      <c r="OKX823" s="148"/>
      <c r="OKY823" s="148"/>
      <c r="OKZ823" s="148"/>
      <c r="OLA823" s="148"/>
      <c r="OLB823" s="148"/>
      <c r="OLC823" s="148"/>
      <c r="OLD823" s="148"/>
      <c r="OLE823" s="148"/>
      <c r="OLF823" s="148"/>
      <c r="OLG823" s="148"/>
      <c r="OLH823" s="148"/>
      <c r="OLI823" s="148"/>
      <c r="OLJ823" s="148"/>
      <c r="OLK823" s="148"/>
      <c r="OLL823" s="148"/>
      <c r="OLM823" s="148"/>
      <c r="OLN823" s="148"/>
      <c r="OLO823" s="148"/>
      <c r="OLP823" s="148"/>
      <c r="OLQ823" s="148"/>
      <c r="OLR823" s="148"/>
      <c r="OLS823" s="148"/>
      <c r="OLT823" s="148"/>
      <c r="OLU823" s="148"/>
      <c r="OLV823" s="148"/>
      <c r="OLW823" s="148"/>
      <c r="OLX823" s="148"/>
      <c r="OLY823" s="148"/>
      <c r="OLZ823" s="148"/>
      <c r="OMA823" s="148"/>
      <c r="OMB823" s="148"/>
      <c r="OMC823" s="148"/>
      <c r="OMD823" s="148"/>
      <c r="OME823" s="148"/>
      <c r="OMF823" s="148"/>
      <c r="OMG823" s="148"/>
      <c r="OMH823" s="148"/>
      <c r="OMI823" s="148"/>
      <c r="OMJ823" s="148"/>
      <c r="OMK823" s="148"/>
      <c r="OML823" s="148"/>
      <c r="OMM823" s="148"/>
      <c r="OMN823" s="148"/>
      <c r="OMO823" s="148"/>
      <c r="OMP823" s="148"/>
      <c r="OMQ823" s="148"/>
      <c r="OMR823" s="148"/>
      <c r="OMS823" s="148"/>
      <c r="OMT823" s="148"/>
      <c r="OMU823" s="148"/>
      <c r="OMV823" s="148"/>
      <c r="OMW823" s="148"/>
      <c r="OMX823" s="148"/>
      <c r="OMY823" s="148"/>
      <c r="OMZ823" s="148"/>
      <c r="ONA823" s="148"/>
      <c r="ONB823" s="148"/>
      <c r="ONC823" s="148"/>
      <c r="OND823" s="148"/>
      <c r="ONE823" s="148"/>
      <c r="ONF823" s="148"/>
      <c r="ONG823" s="148"/>
      <c r="ONH823" s="148"/>
      <c r="ONI823" s="148"/>
      <c r="ONJ823" s="148"/>
      <c r="ONK823" s="148"/>
      <c r="ONL823" s="148"/>
      <c r="ONM823" s="148"/>
      <c r="ONN823" s="148"/>
      <c r="ONO823" s="148"/>
      <c r="ONP823" s="148"/>
      <c r="ONQ823" s="148"/>
      <c r="ONR823" s="148"/>
      <c r="ONS823" s="148"/>
      <c r="ONT823" s="148"/>
      <c r="ONU823" s="148"/>
      <c r="ONV823" s="148"/>
      <c r="ONW823" s="148"/>
      <c r="ONX823" s="148"/>
      <c r="ONY823" s="148"/>
      <c r="ONZ823" s="148"/>
      <c r="OOA823" s="148"/>
      <c r="OOB823" s="148"/>
      <c r="OOC823" s="148"/>
      <c r="OOD823" s="148"/>
      <c r="OOE823" s="148"/>
      <c r="OOF823" s="148"/>
      <c r="OOG823" s="148"/>
      <c r="OOH823" s="148"/>
      <c r="OOI823" s="148"/>
      <c r="OOJ823" s="148"/>
      <c r="OOK823" s="148"/>
      <c r="OOL823" s="148"/>
      <c r="OOM823" s="148"/>
      <c r="OON823" s="148"/>
      <c r="OOO823" s="148"/>
      <c r="OOP823" s="148"/>
      <c r="OOQ823" s="148"/>
      <c r="OOR823" s="148"/>
      <c r="OOS823" s="148"/>
      <c r="OOT823" s="148"/>
      <c r="OOU823" s="148"/>
      <c r="OOV823" s="148"/>
      <c r="OOW823" s="148"/>
      <c r="OOX823" s="148"/>
      <c r="OOY823" s="148"/>
      <c r="OOZ823" s="148"/>
      <c r="OPA823" s="148"/>
      <c r="OPB823" s="148"/>
      <c r="OPC823" s="148"/>
      <c r="OPD823" s="148"/>
      <c r="OPE823" s="148"/>
      <c r="OPF823" s="148"/>
      <c r="OPG823" s="148"/>
      <c r="OPH823" s="148"/>
      <c r="OPI823" s="148"/>
      <c r="OPJ823" s="148"/>
      <c r="OPK823" s="148"/>
      <c r="OPL823" s="148"/>
      <c r="OPM823" s="148"/>
      <c r="OPN823" s="148"/>
      <c r="OPO823" s="148"/>
      <c r="OPP823" s="148"/>
      <c r="OPQ823" s="148"/>
      <c r="OPR823" s="148"/>
      <c r="OPS823" s="148"/>
      <c r="OPT823" s="148"/>
      <c r="OPU823" s="148"/>
      <c r="OPV823" s="148"/>
      <c r="OPW823" s="148"/>
      <c r="OPX823" s="148"/>
      <c r="OPY823" s="148"/>
      <c r="OPZ823" s="148"/>
      <c r="OQA823" s="148"/>
      <c r="OQB823" s="148"/>
      <c r="OQC823" s="148"/>
      <c r="OQD823" s="148"/>
      <c r="OQE823" s="148"/>
      <c r="OQF823" s="148"/>
      <c r="OQG823" s="148"/>
      <c r="OQH823" s="148"/>
      <c r="OQI823" s="148"/>
      <c r="OQJ823" s="148"/>
      <c r="OQK823" s="148"/>
      <c r="OQL823" s="148"/>
      <c r="OQM823" s="148"/>
      <c r="OQN823" s="148"/>
      <c r="OQO823" s="148"/>
      <c r="OQP823" s="148"/>
      <c r="OQQ823" s="148"/>
      <c r="OQR823" s="148"/>
      <c r="OQS823" s="148"/>
      <c r="OQT823" s="148"/>
      <c r="OQU823" s="148"/>
      <c r="OQV823" s="148"/>
      <c r="OQW823" s="148"/>
      <c r="OQX823" s="148"/>
      <c r="OQY823" s="148"/>
      <c r="OQZ823" s="148"/>
      <c r="ORA823" s="148"/>
      <c r="ORB823" s="148"/>
      <c r="ORC823" s="148"/>
      <c r="ORD823" s="148"/>
      <c r="ORE823" s="148"/>
      <c r="ORF823" s="148"/>
      <c r="ORG823" s="148"/>
      <c r="ORH823" s="148"/>
      <c r="ORI823" s="148"/>
      <c r="ORJ823" s="148"/>
      <c r="ORK823" s="148"/>
      <c r="ORL823" s="148"/>
      <c r="ORM823" s="148"/>
      <c r="ORN823" s="148"/>
      <c r="ORO823" s="148"/>
      <c r="ORP823" s="148"/>
      <c r="ORQ823" s="148"/>
      <c r="ORR823" s="148"/>
      <c r="ORS823" s="148"/>
      <c r="ORT823" s="148"/>
      <c r="ORU823" s="148"/>
      <c r="ORV823" s="148"/>
      <c r="ORW823" s="148"/>
      <c r="ORX823" s="148"/>
      <c r="ORY823" s="148"/>
      <c r="ORZ823" s="148"/>
      <c r="OSA823" s="148"/>
      <c r="OSB823" s="148"/>
      <c r="OSC823" s="148"/>
      <c r="OSD823" s="148"/>
      <c r="OSE823" s="148"/>
      <c r="OSF823" s="148"/>
      <c r="OSG823" s="148"/>
      <c r="OSH823" s="148"/>
      <c r="OSI823" s="148"/>
      <c r="OSJ823" s="148"/>
      <c r="OSK823" s="148"/>
      <c r="OSL823" s="148"/>
      <c r="OSM823" s="148"/>
      <c r="OSN823" s="148"/>
      <c r="OSO823" s="148"/>
      <c r="OSP823" s="148"/>
      <c r="OSQ823" s="148"/>
      <c r="OSR823" s="148"/>
      <c r="OSS823" s="148"/>
      <c r="OST823" s="148"/>
      <c r="OSU823" s="148"/>
      <c r="OSV823" s="148"/>
      <c r="OSW823" s="148"/>
      <c r="OSX823" s="148"/>
      <c r="OSY823" s="148"/>
      <c r="OSZ823" s="148"/>
      <c r="OTA823" s="148"/>
      <c r="OTB823" s="148"/>
      <c r="OTC823" s="148"/>
      <c r="OTD823" s="148"/>
      <c r="OTE823" s="148"/>
      <c r="OTF823" s="148"/>
      <c r="OTG823" s="148"/>
      <c r="OTH823" s="148"/>
      <c r="OTI823" s="148"/>
      <c r="OTJ823" s="148"/>
      <c r="OTK823" s="148"/>
      <c r="OTL823" s="148"/>
      <c r="OTM823" s="148"/>
      <c r="OTN823" s="148"/>
      <c r="OTO823" s="148"/>
      <c r="OTP823" s="148"/>
      <c r="OTQ823" s="148"/>
      <c r="OTR823" s="148"/>
      <c r="OTS823" s="148"/>
      <c r="OTT823" s="148"/>
      <c r="OTU823" s="148"/>
      <c r="OTV823" s="148"/>
      <c r="OTW823" s="148"/>
      <c r="OTX823" s="148"/>
      <c r="OTY823" s="148"/>
      <c r="OTZ823" s="148"/>
      <c r="OUA823" s="148"/>
      <c r="OUB823" s="148"/>
      <c r="OUC823" s="148"/>
      <c r="OUD823" s="148"/>
      <c r="OUE823" s="148"/>
      <c r="OUF823" s="148"/>
      <c r="OUG823" s="148"/>
      <c r="OUH823" s="148"/>
      <c r="OUI823" s="148"/>
      <c r="OUJ823" s="148"/>
      <c r="OUK823" s="148"/>
      <c r="OUL823" s="148"/>
      <c r="OUM823" s="148"/>
      <c r="OUN823" s="148"/>
      <c r="OUO823" s="148"/>
      <c r="OUP823" s="148"/>
      <c r="OUQ823" s="148"/>
      <c r="OUR823" s="148"/>
      <c r="OUS823" s="148"/>
      <c r="OUT823" s="148"/>
      <c r="OUU823" s="148"/>
      <c r="OUV823" s="148"/>
      <c r="OUW823" s="148"/>
      <c r="OUX823" s="148"/>
      <c r="OUY823" s="148"/>
      <c r="OUZ823" s="148"/>
      <c r="OVA823" s="148"/>
      <c r="OVB823" s="148"/>
      <c r="OVC823" s="148"/>
      <c r="OVD823" s="148"/>
      <c r="OVE823" s="148"/>
      <c r="OVF823" s="148"/>
      <c r="OVG823" s="148"/>
      <c r="OVH823" s="148"/>
      <c r="OVI823" s="148"/>
      <c r="OVJ823" s="148"/>
      <c r="OVK823" s="148"/>
      <c r="OVL823" s="148"/>
      <c r="OVM823" s="148"/>
      <c r="OVN823" s="148"/>
      <c r="OVO823" s="148"/>
      <c r="OVP823" s="148"/>
      <c r="OVQ823" s="148"/>
      <c r="OVR823" s="148"/>
      <c r="OVS823" s="148"/>
      <c r="OVT823" s="148"/>
      <c r="OVU823" s="148"/>
      <c r="OVV823" s="148"/>
      <c r="OVW823" s="148"/>
      <c r="OVX823" s="148"/>
      <c r="OVY823" s="148"/>
      <c r="OVZ823" s="148"/>
      <c r="OWA823" s="148"/>
      <c r="OWB823" s="148"/>
      <c r="OWC823" s="148"/>
      <c r="OWD823" s="148"/>
      <c r="OWE823" s="148"/>
      <c r="OWF823" s="148"/>
      <c r="OWG823" s="148"/>
      <c r="OWH823" s="148"/>
      <c r="OWI823" s="148"/>
      <c r="OWJ823" s="148"/>
      <c r="OWK823" s="148"/>
      <c r="OWL823" s="148"/>
      <c r="OWM823" s="148"/>
      <c r="OWN823" s="148"/>
      <c r="OWO823" s="148"/>
      <c r="OWP823" s="148"/>
      <c r="OWQ823" s="148"/>
      <c r="OWR823" s="148"/>
      <c r="OWS823" s="148"/>
      <c r="OWT823" s="148"/>
      <c r="OWU823" s="148"/>
      <c r="OWV823" s="148"/>
      <c r="OWW823" s="148"/>
      <c r="OWX823" s="148"/>
      <c r="OWY823" s="148"/>
      <c r="OWZ823" s="148"/>
      <c r="OXA823" s="148"/>
      <c r="OXB823" s="148"/>
      <c r="OXC823" s="148"/>
      <c r="OXD823" s="148"/>
      <c r="OXE823" s="148"/>
      <c r="OXF823" s="148"/>
      <c r="OXG823" s="148"/>
      <c r="OXH823" s="148"/>
      <c r="OXI823" s="148"/>
      <c r="OXJ823" s="148"/>
      <c r="OXK823" s="148"/>
      <c r="OXL823" s="148"/>
      <c r="OXM823" s="148"/>
      <c r="OXN823" s="148"/>
      <c r="OXO823" s="148"/>
      <c r="OXP823" s="148"/>
      <c r="OXQ823" s="148"/>
      <c r="OXR823" s="148"/>
      <c r="OXS823" s="148"/>
      <c r="OXT823" s="148"/>
      <c r="OXU823" s="148"/>
      <c r="OXV823" s="148"/>
      <c r="OXW823" s="148"/>
      <c r="OXX823" s="148"/>
      <c r="OXY823" s="148"/>
      <c r="OXZ823" s="148"/>
      <c r="OYA823" s="148"/>
      <c r="OYB823" s="148"/>
      <c r="OYC823" s="148"/>
      <c r="OYD823" s="148"/>
      <c r="OYE823" s="148"/>
      <c r="OYF823" s="148"/>
      <c r="OYG823" s="148"/>
      <c r="OYH823" s="148"/>
      <c r="OYI823" s="148"/>
      <c r="OYJ823" s="148"/>
      <c r="OYK823" s="148"/>
      <c r="OYL823" s="148"/>
      <c r="OYM823" s="148"/>
      <c r="OYN823" s="148"/>
      <c r="OYO823" s="148"/>
      <c r="OYP823" s="148"/>
      <c r="OYQ823" s="148"/>
      <c r="OYR823" s="148"/>
      <c r="OYS823" s="148"/>
      <c r="OYT823" s="148"/>
      <c r="OYU823" s="148"/>
      <c r="OYV823" s="148"/>
      <c r="OYW823" s="148"/>
      <c r="OYX823" s="148"/>
      <c r="OYY823" s="148"/>
      <c r="OYZ823" s="148"/>
      <c r="OZA823" s="148"/>
      <c r="OZB823" s="148"/>
      <c r="OZC823" s="148"/>
      <c r="OZD823" s="148"/>
      <c r="OZE823" s="148"/>
      <c r="OZF823" s="148"/>
      <c r="OZG823" s="148"/>
      <c r="OZH823" s="148"/>
      <c r="OZI823" s="148"/>
      <c r="OZJ823" s="148"/>
      <c r="OZK823" s="148"/>
      <c r="OZL823" s="148"/>
      <c r="OZM823" s="148"/>
      <c r="OZN823" s="148"/>
      <c r="OZO823" s="148"/>
      <c r="OZP823" s="148"/>
      <c r="OZQ823" s="148"/>
      <c r="OZR823" s="148"/>
      <c r="OZS823" s="148"/>
      <c r="OZT823" s="148"/>
      <c r="OZU823" s="148"/>
      <c r="OZV823" s="148"/>
      <c r="OZW823" s="148"/>
      <c r="OZX823" s="148"/>
      <c r="OZY823" s="148"/>
      <c r="OZZ823" s="148"/>
      <c r="PAA823" s="148"/>
      <c r="PAB823" s="148"/>
      <c r="PAC823" s="148"/>
      <c r="PAD823" s="148"/>
      <c r="PAE823" s="148"/>
      <c r="PAF823" s="148"/>
      <c r="PAG823" s="148"/>
      <c r="PAH823" s="148"/>
      <c r="PAI823" s="148"/>
      <c r="PAJ823" s="148"/>
      <c r="PAK823" s="148"/>
      <c r="PAL823" s="148"/>
      <c r="PAM823" s="148"/>
      <c r="PAN823" s="148"/>
      <c r="PAO823" s="148"/>
      <c r="PAP823" s="148"/>
      <c r="PAQ823" s="148"/>
      <c r="PAR823" s="148"/>
      <c r="PAS823" s="148"/>
      <c r="PAT823" s="148"/>
      <c r="PAU823" s="148"/>
      <c r="PAV823" s="148"/>
      <c r="PAW823" s="148"/>
      <c r="PAX823" s="148"/>
      <c r="PAY823" s="148"/>
      <c r="PAZ823" s="148"/>
      <c r="PBA823" s="148"/>
      <c r="PBB823" s="148"/>
      <c r="PBC823" s="148"/>
      <c r="PBD823" s="148"/>
      <c r="PBE823" s="148"/>
      <c r="PBF823" s="148"/>
      <c r="PBG823" s="148"/>
      <c r="PBH823" s="148"/>
      <c r="PBI823" s="148"/>
      <c r="PBJ823" s="148"/>
      <c r="PBK823" s="148"/>
      <c r="PBL823" s="148"/>
      <c r="PBM823" s="148"/>
      <c r="PBN823" s="148"/>
      <c r="PBO823" s="148"/>
      <c r="PBP823" s="148"/>
      <c r="PBQ823" s="148"/>
      <c r="PBR823" s="148"/>
      <c r="PBS823" s="148"/>
      <c r="PBT823" s="148"/>
      <c r="PBU823" s="148"/>
      <c r="PBV823" s="148"/>
      <c r="PBW823" s="148"/>
      <c r="PBX823" s="148"/>
      <c r="PBY823" s="148"/>
      <c r="PBZ823" s="148"/>
      <c r="PCA823" s="148"/>
      <c r="PCB823" s="148"/>
      <c r="PCC823" s="148"/>
      <c r="PCD823" s="148"/>
      <c r="PCE823" s="148"/>
      <c r="PCF823" s="148"/>
      <c r="PCG823" s="148"/>
      <c r="PCH823" s="148"/>
      <c r="PCI823" s="148"/>
      <c r="PCJ823" s="148"/>
      <c r="PCK823" s="148"/>
      <c r="PCL823" s="148"/>
      <c r="PCM823" s="148"/>
      <c r="PCN823" s="148"/>
      <c r="PCO823" s="148"/>
      <c r="PCP823" s="148"/>
      <c r="PCQ823" s="148"/>
      <c r="PCR823" s="148"/>
      <c r="PCS823" s="148"/>
      <c r="PCT823" s="148"/>
      <c r="PCU823" s="148"/>
      <c r="PCV823" s="148"/>
      <c r="PCW823" s="148"/>
      <c r="PCX823" s="148"/>
      <c r="PCY823" s="148"/>
      <c r="PCZ823" s="148"/>
      <c r="PDA823" s="148"/>
      <c r="PDB823" s="148"/>
      <c r="PDC823" s="148"/>
      <c r="PDD823" s="148"/>
      <c r="PDE823" s="148"/>
      <c r="PDF823" s="148"/>
      <c r="PDG823" s="148"/>
      <c r="PDH823" s="148"/>
      <c r="PDI823" s="148"/>
      <c r="PDJ823" s="148"/>
      <c r="PDK823" s="148"/>
      <c r="PDL823" s="148"/>
      <c r="PDM823" s="148"/>
      <c r="PDN823" s="148"/>
      <c r="PDO823" s="148"/>
      <c r="PDP823" s="148"/>
      <c r="PDQ823" s="148"/>
      <c r="PDR823" s="148"/>
      <c r="PDS823" s="148"/>
      <c r="PDT823" s="148"/>
      <c r="PDU823" s="148"/>
      <c r="PDV823" s="148"/>
      <c r="PDW823" s="148"/>
      <c r="PDX823" s="148"/>
      <c r="PDY823" s="148"/>
      <c r="PDZ823" s="148"/>
      <c r="PEA823" s="148"/>
      <c r="PEB823" s="148"/>
      <c r="PEC823" s="148"/>
      <c r="PED823" s="148"/>
      <c r="PEE823" s="148"/>
      <c r="PEF823" s="148"/>
      <c r="PEG823" s="148"/>
      <c r="PEH823" s="148"/>
      <c r="PEI823" s="148"/>
      <c r="PEJ823" s="148"/>
      <c r="PEK823" s="148"/>
      <c r="PEL823" s="148"/>
      <c r="PEM823" s="148"/>
      <c r="PEN823" s="148"/>
      <c r="PEO823" s="148"/>
      <c r="PEP823" s="148"/>
      <c r="PEQ823" s="148"/>
      <c r="PER823" s="148"/>
      <c r="PES823" s="148"/>
      <c r="PET823" s="148"/>
      <c r="PEU823" s="148"/>
      <c r="PEV823" s="148"/>
      <c r="PEW823" s="148"/>
      <c r="PEX823" s="148"/>
      <c r="PEY823" s="148"/>
      <c r="PEZ823" s="148"/>
      <c r="PFA823" s="148"/>
      <c r="PFB823" s="148"/>
      <c r="PFC823" s="148"/>
      <c r="PFD823" s="148"/>
      <c r="PFE823" s="148"/>
      <c r="PFF823" s="148"/>
      <c r="PFG823" s="148"/>
      <c r="PFH823" s="148"/>
      <c r="PFI823" s="148"/>
      <c r="PFJ823" s="148"/>
      <c r="PFK823" s="148"/>
      <c r="PFL823" s="148"/>
      <c r="PFM823" s="148"/>
      <c r="PFN823" s="148"/>
      <c r="PFO823" s="148"/>
      <c r="PFP823" s="148"/>
      <c r="PFQ823" s="148"/>
      <c r="PFR823" s="148"/>
      <c r="PFS823" s="148"/>
      <c r="PFT823" s="148"/>
      <c r="PFU823" s="148"/>
      <c r="PFV823" s="148"/>
      <c r="PFW823" s="148"/>
      <c r="PFX823" s="148"/>
      <c r="PFY823" s="148"/>
      <c r="PFZ823" s="148"/>
      <c r="PGA823" s="148"/>
      <c r="PGB823" s="148"/>
      <c r="PGC823" s="148"/>
      <c r="PGD823" s="148"/>
      <c r="PGE823" s="148"/>
      <c r="PGF823" s="148"/>
      <c r="PGG823" s="148"/>
      <c r="PGH823" s="148"/>
      <c r="PGI823" s="148"/>
      <c r="PGJ823" s="148"/>
      <c r="PGK823" s="148"/>
      <c r="PGL823" s="148"/>
      <c r="PGM823" s="148"/>
      <c r="PGN823" s="148"/>
      <c r="PGO823" s="148"/>
      <c r="PGP823" s="148"/>
      <c r="PGQ823" s="148"/>
      <c r="PGR823" s="148"/>
      <c r="PGS823" s="148"/>
      <c r="PGT823" s="148"/>
      <c r="PGU823" s="148"/>
      <c r="PGV823" s="148"/>
      <c r="PGW823" s="148"/>
      <c r="PGX823" s="148"/>
      <c r="PGY823" s="148"/>
      <c r="PGZ823" s="148"/>
      <c r="PHA823" s="148"/>
      <c r="PHB823" s="148"/>
      <c r="PHC823" s="148"/>
      <c r="PHD823" s="148"/>
      <c r="PHE823" s="148"/>
      <c r="PHF823" s="148"/>
      <c r="PHG823" s="148"/>
      <c r="PHH823" s="148"/>
      <c r="PHI823" s="148"/>
      <c r="PHJ823" s="148"/>
      <c r="PHK823" s="148"/>
      <c r="PHL823" s="148"/>
      <c r="PHM823" s="148"/>
      <c r="PHN823" s="148"/>
      <c r="PHO823" s="148"/>
      <c r="PHP823" s="148"/>
      <c r="PHQ823" s="148"/>
      <c r="PHR823" s="148"/>
      <c r="PHS823" s="148"/>
      <c r="PHT823" s="148"/>
      <c r="PHU823" s="148"/>
      <c r="PHV823" s="148"/>
      <c r="PHW823" s="148"/>
      <c r="PHX823" s="148"/>
      <c r="PHY823" s="148"/>
      <c r="PHZ823" s="148"/>
      <c r="PIA823" s="148"/>
      <c r="PIB823" s="148"/>
      <c r="PIC823" s="148"/>
      <c r="PID823" s="148"/>
      <c r="PIE823" s="148"/>
      <c r="PIF823" s="148"/>
      <c r="PIG823" s="148"/>
      <c r="PIH823" s="148"/>
      <c r="PII823" s="148"/>
      <c r="PIJ823" s="148"/>
      <c r="PIK823" s="148"/>
      <c r="PIL823" s="148"/>
      <c r="PIM823" s="148"/>
      <c r="PIN823" s="148"/>
      <c r="PIO823" s="148"/>
      <c r="PIP823" s="148"/>
      <c r="PIQ823" s="148"/>
      <c r="PIR823" s="148"/>
      <c r="PIS823" s="148"/>
      <c r="PIT823" s="148"/>
      <c r="PIU823" s="148"/>
      <c r="PIV823" s="148"/>
      <c r="PIW823" s="148"/>
      <c r="PIX823" s="148"/>
      <c r="PIY823" s="148"/>
      <c r="PIZ823" s="148"/>
      <c r="PJA823" s="148"/>
      <c r="PJB823" s="148"/>
      <c r="PJC823" s="148"/>
      <c r="PJD823" s="148"/>
      <c r="PJE823" s="148"/>
      <c r="PJF823" s="148"/>
      <c r="PJG823" s="148"/>
      <c r="PJH823" s="148"/>
      <c r="PJI823" s="148"/>
      <c r="PJJ823" s="148"/>
      <c r="PJK823" s="148"/>
      <c r="PJL823" s="148"/>
      <c r="PJM823" s="148"/>
      <c r="PJN823" s="148"/>
      <c r="PJO823" s="148"/>
      <c r="PJP823" s="148"/>
      <c r="PJQ823" s="148"/>
      <c r="PJR823" s="148"/>
      <c r="PJS823" s="148"/>
      <c r="PJT823" s="148"/>
      <c r="PJU823" s="148"/>
      <c r="PJV823" s="148"/>
      <c r="PJW823" s="148"/>
      <c r="PJX823" s="148"/>
      <c r="PJY823" s="148"/>
      <c r="PJZ823" s="148"/>
      <c r="PKA823" s="148"/>
      <c r="PKB823" s="148"/>
      <c r="PKC823" s="148"/>
      <c r="PKD823" s="148"/>
      <c r="PKE823" s="148"/>
      <c r="PKF823" s="148"/>
      <c r="PKG823" s="148"/>
      <c r="PKH823" s="148"/>
      <c r="PKI823" s="148"/>
      <c r="PKJ823" s="148"/>
      <c r="PKK823" s="148"/>
      <c r="PKL823" s="148"/>
      <c r="PKM823" s="148"/>
      <c r="PKN823" s="148"/>
      <c r="PKO823" s="148"/>
      <c r="PKP823" s="148"/>
      <c r="PKQ823" s="148"/>
      <c r="PKR823" s="148"/>
      <c r="PKS823" s="148"/>
      <c r="PKT823" s="148"/>
      <c r="PKU823" s="148"/>
      <c r="PKV823" s="148"/>
      <c r="PKW823" s="148"/>
      <c r="PKX823" s="148"/>
      <c r="PKY823" s="148"/>
      <c r="PKZ823" s="148"/>
      <c r="PLA823" s="148"/>
      <c r="PLB823" s="148"/>
      <c r="PLC823" s="148"/>
      <c r="PLD823" s="148"/>
      <c r="PLE823" s="148"/>
      <c r="PLF823" s="148"/>
      <c r="PLG823" s="148"/>
      <c r="PLH823" s="148"/>
      <c r="PLI823" s="148"/>
      <c r="PLJ823" s="148"/>
      <c r="PLK823" s="148"/>
      <c r="PLL823" s="148"/>
      <c r="PLM823" s="148"/>
      <c r="PLN823" s="148"/>
      <c r="PLO823" s="148"/>
      <c r="PLP823" s="148"/>
      <c r="PLQ823" s="148"/>
      <c r="PLR823" s="148"/>
      <c r="PLS823" s="148"/>
      <c r="PLT823" s="148"/>
      <c r="PLU823" s="148"/>
      <c r="PLV823" s="148"/>
      <c r="PLW823" s="148"/>
      <c r="PLX823" s="148"/>
      <c r="PLY823" s="148"/>
      <c r="PLZ823" s="148"/>
      <c r="PMA823" s="148"/>
      <c r="PMB823" s="148"/>
      <c r="PMC823" s="148"/>
      <c r="PMD823" s="148"/>
      <c r="PME823" s="148"/>
      <c r="PMF823" s="148"/>
      <c r="PMG823" s="148"/>
      <c r="PMH823" s="148"/>
      <c r="PMI823" s="148"/>
      <c r="PMJ823" s="148"/>
      <c r="PMK823" s="148"/>
      <c r="PML823" s="148"/>
      <c r="PMM823" s="148"/>
      <c r="PMN823" s="148"/>
      <c r="PMO823" s="148"/>
      <c r="PMP823" s="148"/>
      <c r="PMQ823" s="148"/>
      <c r="PMR823" s="148"/>
      <c r="PMS823" s="148"/>
      <c r="PMT823" s="148"/>
      <c r="PMU823" s="148"/>
      <c r="PMV823" s="148"/>
      <c r="PMW823" s="148"/>
      <c r="PMX823" s="148"/>
      <c r="PMY823" s="148"/>
      <c r="PMZ823" s="148"/>
      <c r="PNA823" s="148"/>
      <c r="PNB823" s="148"/>
      <c r="PNC823" s="148"/>
      <c r="PND823" s="148"/>
      <c r="PNE823" s="148"/>
      <c r="PNF823" s="148"/>
      <c r="PNG823" s="148"/>
      <c r="PNH823" s="148"/>
      <c r="PNI823" s="148"/>
      <c r="PNJ823" s="148"/>
      <c r="PNK823" s="148"/>
      <c r="PNL823" s="148"/>
      <c r="PNM823" s="148"/>
      <c r="PNN823" s="148"/>
      <c r="PNO823" s="148"/>
      <c r="PNP823" s="148"/>
      <c r="PNQ823" s="148"/>
      <c r="PNR823" s="148"/>
      <c r="PNS823" s="148"/>
      <c r="PNT823" s="148"/>
      <c r="PNU823" s="148"/>
      <c r="PNV823" s="148"/>
      <c r="PNW823" s="148"/>
      <c r="PNX823" s="148"/>
      <c r="PNY823" s="148"/>
      <c r="PNZ823" s="148"/>
      <c r="POA823" s="148"/>
      <c r="POB823" s="148"/>
      <c r="POC823" s="148"/>
      <c r="POD823" s="148"/>
      <c r="POE823" s="148"/>
      <c r="POF823" s="148"/>
      <c r="POG823" s="148"/>
      <c r="POH823" s="148"/>
      <c r="POI823" s="148"/>
      <c r="POJ823" s="148"/>
      <c r="POK823" s="148"/>
      <c r="POL823" s="148"/>
      <c r="POM823" s="148"/>
      <c r="PON823" s="148"/>
      <c r="POO823" s="148"/>
      <c r="POP823" s="148"/>
      <c r="POQ823" s="148"/>
      <c r="POR823" s="148"/>
      <c r="POS823" s="148"/>
      <c r="POT823" s="148"/>
      <c r="POU823" s="148"/>
      <c r="POV823" s="148"/>
      <c r="POW823" s="148"/>
      <c r="POX823" s="148"/>
      <c r="POY823" s="148"/>
      <c r="POZ823" s="148"/>
      <c r="PPA823" s="148"/>
      <c r="PPB823" s="148"/>
      <c r="PPC823" s="148"/>
      <c r="PPD823" s="148"/>
      <c r="PPE823" s="148"/>
      <c r="PPF823" s="148"/>
      <c r="PPG823" s="148"/>
      <c r="PPH823" s="148"/>
      <c r="PPI823" s="148"/>
      <c r="PPJ823" s="148"/>
      <c r="PPK823" s="148"/>
      <c r="PPL823" s="148"/>
      <c r="PPM823" s="148"/>
      <c r="PPN823" s="148"/>
      <c r="PPO823" s="148"/>
      <c r="PPP823" s="148"/>
      <c r="PPQ823" s="148"/>
      <c r="PPR823" s="148"/>
      <c r="PPS823" s="148"/>
      <c r="PPT823" s="148"/>
      <c r="PPU823" s="148"/>
      <c r="PPV823" s="148"/>
      <c r="PPW823" s="148"/>
      <c r="PPX823" s="148"/>
      <c r="PPY823" s="148"/>
      <c r="PPZ823" s="148"/>
      <c r="PQA823" s="148"/>
      <c r="PQB823" s="148"/>
      <c r="PQC823" s="148"/>
      <c r="PQD823" s="148"/>
      <c r="PQE823" s="148"/>
      <c r="PQF823" s="148"/>
      <c r="PQG823" s="148"/>
      <c r="PQH823" s="148"/>
      <c r="PQI823" s="148"/>
      <c r="PQJ823" s="148"/>
      <c r="PQK823" s="148"/>
      <c r="PQL823" s="148"/>
      <c r="PQM823" s="148"/>
      <c r="PQN823" s="148"/>
      <c r="PQO823" s="148"/>
      <c r="PQP823" s="148"/>
      <c r="PQQ823" s="148"/>
      <c r="PQR823" s="148"/>
      <c r="PQS823" s="148"/>
      <c r="PQT823" s="148"/>
      <c r="PQU823" s="148"/>
      <c r="PQV823" s="148"/>
      <c r="PQW823" s="148"/>
      <c r="PQX823" s="148"/>
      <c r="PQY823" s="148"/>
      <c r="PQZ823" s="148"/>
      <c r="PRA823" s="148"/>
      <c r="PRB823" s="148"/>
      <c r="PRC823" s="148"/>
      <c r="PRD823" s="148"/>
      <c r="PRE823" s="148"/>
      <c r="PRF823" s="148"/>
      <c r="PRG823" s="148"/>
      <c r="PRH823" s="148"/>
      <c r="PRI823" s="148"/>
      <c r="PRJ823" s="148"/>
      <c r="PRK823" s="148"/>
      <c r="PRL823" s="148"/>
      <c r="PRM823" s="148"/>
      <c r="PRN823" s="148"/>
      <c r="PRO823" s="148"/>
      <c r="PRP823" s="148"/>
      <c r="PRQ823" s="148"/>
      <c r="PRR823" s="148"/>
      <c r="PRS823" s="148"/>
      <c r="PRT823" s="148"/>
      <c r="PRU823" s="148"/>
      <c r="PRV823" s="148"/>
      <c r="PRW823" s="148"/>
      <c r="PRX823" s="148"/>
      <c r="PRY823" s="148"/>
      <c r="PRZ823" s="148"/>
      <c r="PSA823" s="148"/>
      <c r="PSB823" s="148"/>
      <c r="PSC823" s="148"/>
      <c r="PSD823" s="148"/>
      <c r="PSE823" s="148"/>
      <c r="PSF823" s="148"/>
      <c r="PSG823" s="148"/>
      <c r="PSH823" s="148"/>
      <c r="PSI823" s="148"/>
      <c r="PSJ823" s="148"/>
      <c r="PSK823" s="148"/>
      <c r="PSL823" s="148"/>
      <c r="PSM823" s="148"/>
      <c r="PSN823" s="148"/>
      <c r="PSO823" s="148"/>
      <c r="PSP823" s="148"/>
      <c r="PSQ823" s="148"/>
      <c r="PSR823" s="148"/>
      <c r="PSS823" s="148"/>
      <c r="PST823" s="148"/>
      <c r="PSU823" s="148"/>
      <c r="PSV823" s="148"/>
      <c r="PSW823" s="148"/>
      <c r="PSX823" s="148"/>
      <c r="PSY823" s="148"/>
      <c r="PSZ823" s="148"/>
      <c r="PTA823" s="148"/>
      <c r="PTB823" s="148"/>
      <c r="PTC823" s="148"/>
      <c r="PTD823" s="148"/>
      <c r="PTE823" s="148"/>
      <c r="PTF823" s="148"/>
      <c r="PTG823" s="148"/>
      <c r="PTH823" s="148"/>
      <c r="PTI823" s="148"/>
      <c r="PTJ823" s="148"/>
      <c r="PTK823" s="148"/>
      <c r="PTL823" s="148"/>
      <c r="PTM823" s="148"/>
      <c r="PTN823" s="148"/>
      <c r="PTO823" s="148"/>
      <c r="PTP823" s="148"/>
      <c r="PTQ823" s="148"/>
      <c r="PTR823" s="148"/>
      <c r="PTS823" s="148"/>
      <c r="PTT823" s="148"/>
      <c r="PTU823" s="148"/>
      <c r="PTV823" s="148"/>
      <c r="PTW823" s="148"/>
      <c r="PTX823" s="148"/>
      <c r="PTY823" s="148"/>
      <c r="PTZ823" s="148"/>
      <c r="PUA823" s="148"/>
      <c r="PUB823" s="148"/>
      <c r="PUC823" s="148"/>
      <c r="PUD823" s="148"/>
      <c r="PUE823" s="148"/>
      <c r="PUF823" s="148"/>
      <c r="PUG823" s="148"/>
      <c r="PUH823" s="148"/>
      <c r="PUI823" s="148"/>
      <c r="PUJ823" s="148"/>
      <c r="PUK823" s="148"/>
      <c r="PUL823" s="148"/>
      <c r="PUM823" s="148"/>
      <c r="PUN823" s="148"/>
      <c r="PUO823" s="148"/>
      <c r="PUP823" s="148"/>
      <c r="PUQ823" s="148"/>
      <c r="PUR823" s="148"/>
      <c r="PUS823" s="148"/>
      <c r="PUT823" s="148"/>
      <c r="PUU823" s="148"/>
      <c r="PUV823" s="148"/>
      <c r="PUW823" s="148"/>
      <c r="PUX823" s="148"/>
      <c r="PUY823" s="148"/>
      <c r="PUZ823" s="148"/>
      <c r="PVA823" s="148"/>
      <c r="PVB823" s="148"/>
      <c r="PVC823" s="148"/>
      <c r="PVD823" s="148"/>
      <c r="PVE823" s="148"/>
      <c r="PVF823" s="148"/>
      <c r="PVG823" s="148"/>
      <c r="PVH823" s="148"/>
      <c r="PVI823" s="148"/>
      <c r="PVJ823" s="148"/>
      <c r="PVK823" s="148"/>
      <c r="PVL823" s="148"/>
      <c r="PVM823" s="148"/>
      <c r="PVN823" s="148"/>
      <c r="PVO823" s="148"/>
      <c r="PVP823" s="148"/>
      <c r="PVQ823" s="148"/>
      <c r="PVR823" s="148"/>
      <c r="PVS823" s="148"/>
      <c r="PVT823" s="148"/>
      <c r="PVU823" s="148"/>
      <c r="PVV823" s="148"/>
      <c r="PVW823" s="148"/>
      <c r="PVX823" s="148"/>
      <c r="PVY823" s="148"/>
      <c r="PVZ823" s="148"/>
      <c r="PWA823" s="148"/>
      <c r="PWB823" s="148"/>
      <c r="PWC823" s="148"/>
      <c r="PWD823" s="148"/>
      <c r="PWE823" s="148"/>
      <c r="PWF823" s="148"/>
      <c r="PWG823" s="148"/>
      <c r="PWH823" s="148"/>
      <c r="PWI823" s="148"/>
      <c r="PWJ823" s="148"/>
      <c r="PWK823" s="148"/>
      <c r="PWL823" s="148"/>
      <c r="PWM823" s="148"/>
      <c r="PWN823" s="148"/>
      <c r="PWO823" s="148"/>
      <c r="PWP823" s="148"/>
      <c r="PWQ823" s="148"/>
      <c r="PWR823" s="148"/>
      <c r="PWS823" s="148"/>
      <c r="PWT823" s="148"/>
      <c r="PWU823" s="148"/>
      <c r="PWV823" s="148"/>
      <c r="PWW823" s="148"/>
      <c r="PWX823" s="148"/>
      <c r="PWY823" s="148"/>
      <c r="PWZ823" s="148"/>
      <c r="PXA823" s="148"/>
      <c r="PXB823" s="148"/>
      <c r="PXC823" s="148"/>
      <c r="PXD823" s="148"/>
      <c r="PXE823" s="148"/>
      <c r="PXF823" s="148"/>
      <c r="PXG823" s="148"/>
      <c r="PXH823" s="148"/>
      <c r="PXI823" s="148"/>
      <c r="PXJ823" s="148"/>
      <c r="PXK823" s="148"/>
      <c r="PXL823" s="148"/>
      <c r="PXM823" s="148"/>
      <c r="PXN823" s="148"/>
      <c r="PXO823" s="148"/>
      <c r="PXP823" s="148"/>
      <c r="PXQ823" s="148"/>
      <c r="PXR823" s="148"/>
      <c r="PXS823" s="148"/>
      <c r="PXT823" s="148"/>
      <c r="PXU823" s="148"/>
      <c r="PXV823" s="148"/>
      <c r="PXW823" s="148"/>
      <c r="PXX823" s="148"/>
      <c r="PXY823" s="148"/>
      <c r="PXZ823" s="148"/>
      <c r="PYA823" s="148"/>
      <c r="PYB823" s="148"/>
      <c r="PYC823" s="148"/>
      <c r="PYD823" s="148"/>
      <c r="PYE823" s="148"/>
      <c r="PYF823" s="148"/>
      <c r="PYG823" s="148"/>
      <c r="PYH823" s="148"/>
      <c r="PYI823" s="148"/>
      <c r="PYJ823" s="148"/>
      <c r="PYK823" s="148"/>
      <c r="PYL823" s="148"/>
      <c r="PYM823" s="148"/>
      <c r="PYN823" s="148"/>
      <c r="PYO823" s="148"/>
      <c r="PYP823" s="148"/>
      <c r="PYQ823" s="148"/>
      <c r="PYR823" s="148"/>
      <c r="PYS823" s="148"/>
      <c r="PYT823" s="148"/>
      <c r="PYU823" s="148"/>
      <c r="PYV823" s="148"/>
      <c r="PYW823" s="148"/>
      <c r="PYX823" s="148"/>
      <c r="PYY823" s="148"/>
      <c r="PYZ823" s="148"/>
      <c r="PZA823" s="148"/>
      <c r="PZB823" s="148"/>
      <c r="PZC823" s="148"/>
      <c r="PZD823" s="148"/>
      <c r="PZE823" s="148"/>
      <c r="PZF823" s="148"/>
      <c r="PZG823" s="148"/>
      <c r="PZH823" s="148"/>
      <c r="PZI823" s="148"/>
      <c r="PZJ823" s="148"/>
      <c r="PZK823" s="148"/>
      <c r="PZL823" s="148"/>
      <c r="PZM823" s="148"/>
      <c r="PZN823" s="148"/>
      <c r="PZO823" s="148"/>
      <c r="PZP823" s="148"/>
      <c r="PZQ823" s="148"/>
      <c r="PZR823" s="148"/>
      <c r="PZS823" s="148"/>
      <c r="PZT823" s="148"/>
      <c r="PZU823" s="148"/>
      <c r="PZV823" s="148"/>
      <c r="PZW823" s="148"/>
      <c r="PZX823" s="148"/>
      <c r="PZY823" s="148"/>
      <c r="PZZ823" s="148"/>
      <c r="QAA823" s="148"/>
      <c r="QAB823" s="148"/>
      <c r="QAC823" s="148"/>
      <c r="QAD823" s="148"/>
      <c r="QAE823" s="148"/>
      <c r="QAF823" s="148"/>
      <c r="QAG823" s="148"/>
      <c r="QAH823" s="148"/>
      <c r="QAI823" s="148"/>
      <c r="QAJ823" s="148"/>
      <c r="QAK823" s="148"/>
      <c r="QAL823" s="148"/>
      <c r="QAM823" s="148"/>
      <c r="QAN823" s="148"/>
      <c r="QAO823" s="148"/>
      <c r="QAP823" s="148"/>
      <c r="QAQ823" s="148"/>
      <c r="QAR823" s="148"/>
      <c r="QAS823" s="148"/>
      <c r="QAT823" s="148"/>
      <c r="QAU823" s="148"/>
      <c r="QAV823" s="148"/>
      <c r="QAW823" s="148"/>
      <c r="QAX823" s="148"/>
      <c r="QAY823" s="148"/>
      <c r="QAZ823" s="148"/>
      <c r="QBA823" s="148"/>
      <c r="QBB823" s="148"/>
      <c r="QBC823" s="148"/>
      <c r="QBD823" s="148"/>
      <c r="QBE823" s="148"/>
      <c r="QBF823" s="148"/>
      <c r="QBG823" s="148"/>
      <c r="QBH823" s="148"/>
      <c r="QBI823" s="148"/>
      <c r="QBJ823" s="148"/>
      <c r="QBK823" s="148"/>
      <c r="QBL823" s="148"/>
      <c r="QBM823" s="148"/>
      <c r="QBN823" s="148"/>
      <c r="QBO823" s="148"/>
      <c r="QBP823" s="148"/>
      <c r="QBQ823" s="148"/>
      <c r="QBR823" s="148"/>
      <c r="QBS823" s="148"/>
      <c r="QBT823" s="148"/>
      <c r="QBU823" s="148"/>
      <c r="QBV823" s="148"/>
      <c r="QBW823" s="148"/>
      <c r="QBX823" s="148"/>
      <c r="QBY823" s="148"/>
      <c r="QBZ823" s="148"/>
      <c r="QCA823" s="148"/>
      <c r="QCB823" s="148"/>
      <c r="QCC823" s="148"/>
      <c r="QCD823" s="148"/>
      <c r="QCE823" s="148"/>
      <c r="QCF823" s="148"/>
      <c r="QCG823" s="148"/>
      <c r="QCH823" s="148"/>
      <c r="QCI823" s="148"/>
      <c r="QCJ823" s="148"/>
      <c r="QCK823" s="148"/>
      <c r="QCL823" s="148"/>
      <c r="QCM823" s="148"/>
      <c r="QCN823" s="148"/>
      <c r="QCO823" s="148"/>
      <c r="QCP823" s="148"/>
      <c r="QCQ823" s="148"/>
      <c r="QCR823" s="148"/>
      <c r="QCS823" s="148"/>
      <c r="QCT823" s="148"/>
      <c r="QCU823" s="148"/>
      <c r="QCV823" s="148"/>
      <c r="QCW823" s="148"/>
      <c r="QCX823" s="148"/>
      <c r="QCY823" s="148"/>
      <c r="QCZ823" s="148"/>
      <c r="QDA823" s="148"/>
      <c r="QDB823" s="148"/>
      <c r="QDC823" s="148"/>
      <c r="QDD823" s="148"/>
      <c r="QDE823" s="148"/>
      <c r="QDF823" s="148"/>
      <c r="QDG823" s="148"/>
      <c r="QDH823" s="148"/>
      <c r="QDI823" s="148"/>
      <c r="QDJ823" s="148"/>
      <c r="QDK823" s="148"/>
      <c r="QDL823" s="148"/>
      <c r="QDM823" s="148"/>
      <c r="QDN823" s="148"/>
      <c r="QDO823" s="148"/>
      <c r="QDP823" s="148"/>
      <c r="QDQ823" s="148"/>
      <c r="QDR823" s="148"/>
      <c r="QDS823" s="148"/>
      <c r="QDT823" s="148"/>
      <c r="QDU823" s="148"/>
      <c r="QDV823" s="148"/>
      <c r="QDW823" s="148"/>
      <c r="QDX823" s="148"/>
      <c r="QDY823" s="148"/>
      <c r="QDZ823" s="148"/>
      <c r="QEA823" s="148"/>
      <c r="QEB823" s="148"/>
      <c r="QEC823" s="148"/>
      <c r="QED823" s="148"/>
      <c r="QEE823" s="148"/>
      <c r="QEF823" s="148"/>
      <c r="QEG823" s="148"/>
      <c r="QEH823" s="148"/>
      <c r="QEI823" s="148"/>
      <c r="QEJ823" s="148"/>
      <c r="QEK823" s="148"/>
      <c r="QEL823" s="148"/>
      <c r="QEM823" s="148"/>
      <c r="QEN823" s="148"/>
      <c r="QEO823" s="148"/>
      <c r="QEP823" s="148"/>
      <c r="QEQ823" s="148"/>
      <c r="QER823" s="148"/>
      <c r="QES823" s="148"/>
      <c r="QET823" s="148"/>
      <c r="QEU823" s="148"/>
      <c r="QEV823" s="148"/>
      <c r="QEW823" s="148"/>
      <c r="QEX823" s="148"/>
      <c r="QEY823" s="148"/>
      <c r="QEZ823" s="148"/>
      <c r="QFA823" s="148"/>
      <c r="QFB823" s="148"/>
      <c r="QFC823" s="148"/>
      <c r="QFD823" s="148"/>
      <c r="QFE823" s="148"/>
      <c r="QFF823" s="148"/>
      <c r="QFG823" s="148"/>
      <c r="QFH823" s="148"/>
      <c r="QFI823" s="148"/>
      <c r="QFJ823" s="148"/>
      <c r="QFK823" s="148"/>
      <c r="QFL823" s="148"/>
      <c r="QFM823" s="148"/>
      <c r="QFN823" s="148"/>
      <c r="QFO823" s="148"/>
      <c r="QFP823" s="148"/>
      <c r="QFQ823" s="148"/>
      <c r="QFR823" s="148"/>
      <c r="QFS823" s="148"/>
      <c r="QFT823" s="148"/>
      <c r="QFU823" s="148"/>
      <c r="QFV823" s="148"/>
      <c r="QFW823" s="148"/>
      <c r="QFX823" s="148"/>
      <c r="QFY823" s="148"/>
      <c r="QFZ823" s="148"/>
      <c r="QGA823" s="148"/>
      <c r="QGB823" s="148"/>
      <c r="QGC823" s="148"/>
      <c r="QGD823" s="148"/>
      <c r="QGE823" s="148"/>
      <c r="QGF823" s="148"/>
      <c r="QGG823" s="148"/>
      <c r="QGH823" s="148"/>
      <c r="QGI823" s="148"/>
      <c r="QGJ823" s="148"/>
      <c r="QGK823" s="148"/>
      <c r="QGL823" s="148"/>
      <c r="QGM823" s="148"/>
      <c r="QGN823" s="148"/>
      <c r="QGO823" s="148"/>
      <c r="QGP823" s="148"/>
      <c r="QGQ823" s="148"/>
      <c r="QGR823" s="148"/>
      <c r="QGS823" s="148"/>
      <c r="QGT823" s="148"/>
      <c r="QGU823" s="148"/>
      <c r="QGV823" s="148"/>
      <c r="QGW823" s="148"/>
      <c r="QGX823" s="148"/>
      <c r="QGY823" s="148"/>
      <c r="QGZ823" s="148"/>
      <c r="QHA823" s="148"/>
      <c r="QHB823" s="148"/>
      <c r="QHC823" s="148"/>
      <c r="QHD823" s="148"/>
      <c r="QHE823" s="148"/>
      <c r="QHF823" s="148"/>
      <c r="QHG823" s="148"/>
      <c r="QHH823" s="148"/>
      <c r="QHI823" s="148"/>
      <c r="QHJ823" s="148"/>
      <c r="QHK823" s="148"/>
      <c r="QHL823" s="148"/>
      <c r="QHM823" s="148"/>
      <c r="QHN823" s="148"/>
      <c r="QHO823" s="148"/>
      <c r="QHP823" s="148"/>
      <c r="QHQ823" s="148"/>
      <c r="QHR823" s="148"/>
      <c r="QHS823" s="148"/>
      <c r="QHT823" s="148"/>
      <c r="QHU823" s="148"/>
      <c r="QHV823" s="148"/>
      <c r="QHW823" s="148"/>
      <c r="QHX823" s="148"/>
      <c r="QHY823" s="148"/>
      <c r="QHZ823" s="148"/>
      <c r="QIA823" s="148"/>
      <c r="QIB823" s="148"/>
      <c r="QIC823" s="148"/>
      <c r="QID823" s="148"/>
      <c r="QIE823" s="148"/>
      <c r="QIF823" s="148"/>
      <c r="QIG823" s="148"/>
      <c r="QIH823" s="148"/>
      <c r="QII823" s="148"/>
      <c r="QIJ823" s="148"/>
      <c r="QIK823" s="148"/>
      <c r="QIL823" s="148"/>
      <c r="QIM823" s="148"/>
      <c r="QIN823" s="148"/>
      <c r="QIO823" s="148"/>
      <c r="QIP823" s="148"/>
      <c r="QIQ823" s="148"/>
      <c r="QIR823" s="148"/>
      <c r="QIS823" s="148"/>
      <c r="QIT823" s="148"/>
      <c r="QIU823" s="148"/>
      <c r="QIV823" s="148"/>
      <c r="QIW823" s="148"/>
      <c r="QIX823" s="148"/>
      <c r="QIY823" s="148"/>
      <c r="QIZ823" s="148"/>
      <c r="QJA823" s="148"/>
      <c r="QJB823" s="148"/>
      <c r="QJC823" s="148"/>
      <c r="QJD823" s="148"/>
      <c r="QJE823" s="148"/>
      <c r="QJF823" s="148"/>
      <c r="QJG823" s="148"/>
      <c r="QJH823" s="148"/>
      <c r="QJI823" s="148"/>
      <c r="QJJ823" s="148"/>
      <c r="QJK823" s="148"/>
      <c r="QJL823" s="148"/>
      <c r="QJM823" s="148"/>
      <c r="QJN823" s="148"/>
      <c r="QJO823" s="148"/>
      <c r="QJP823" s="148"/>
      <c r="QJQ823" s="148"/>
      <c r="QJR823" s="148"/>
      <c r="QJS823" s="148"/>
      <c r="QJT823" s="148"/>
      <c r="QJU823" s="148"/>
      <c r="QJV823" s="148"/>
      <c r="QJW823" s="148"/>
      <c r="QJX823" s="148"/>
      <c r="QJY823" s="148"/>
      <c r="QJZ823" s="148"/>
      <c r="QKA823" s="148"/>
      <c r="QKB823" s="148"/>
      <c r="QKC823" s="148"/>
      <c r="QKD823" s="148"/>
      <c r="QKE823" s="148"/>
      <c r="QKF823" s="148"/>
      <c r="QKG823" s="148"/>
      <c r="QKH823" s="148"/>
      <c r="QKI823" s="148"/>
      <c r="QKJ823" s="148"/>
      <c r="QKK823" s="148"/>
      <c r="QKL823" s="148"/>
      <c r="QKM823" s="148"/>
      <c r="QKN823" s="148"/>
      <c r="QKO823" s="148"/>
      <c r="QKP823" s="148"/>
      <c r="QKQ823" s="148"/>
      <c r="QKR823" s="148"/>
      <c r="QKS823" s="148"/>
      <c r="QKT823" s="148"/>
      <c r="QKU823" s="148"/>
      <c r="QKV823" s="148"/>
      <c r="QKW823" s="148"/>
      <c r="QKX823" s="148"/>
      <c r="QKY823" s="148"/>
      <c r="QKZ823" s="148"/>
      <c r="QLA823" s="148"/>
      <c r="QLB823" s="148"/>
      <c r="QLC823" s="148"/>
      <c r="QLD823" s="148"/>
      <c r="QLE823" s="148"/>
      <c r="QLF823" s="148"/>
      <c r="QLG823" s="148"/>
      <c r="QLH823" s="148"/>
      <c r="QLI823" s="148"/>
      <c r="QLJ823" s="148"/>
      <c r="QLK823" s="148"/>
      <c r="QLL823" s="148"/>
      <c r="QLM823" s="148"/>
      <c r="QLN823" s="148"/>
      <c r="QLO823" s="148"/>
      <c r="QLP823" s="148"/>
      <c r="QLQ823" s="148"/>
      <c r="QLR823" s="148"/>
      <c r="QLS823" s="148"/>
      <c r="QLT823" s="148"/>
      <c r="QLU823" s="148"/>
      <c r="QLV823" s="148"/>
      <c r="QLW823" s="148"/>
      <c r="QLX823" s="148"/>
      <c r="QLY823" s="148"/>
      <c r="QLZ823" s="148"/>
      <c r="QMA823" s="148"/>
      <c r="QMB823" s="148"/>
      <c r="QMC823" s="148"/>
      <c r="QMD823" s="148"/>
      <c r="QME823" s="148"/>
      <c r="QMF823" s="148"/>
      <c r="QMG823" s="148"/>
      <c r="QMH823" s="148"/>
      <c r="QMI823" s="148"/>
      <c r="QMJ823" s="148"/>
      <c r="QMK823" s="148"/>
      <c r="QML823" s="148"/>
      <c r="QMM823" s="148"/>
      <c r="QMN823" s="148"/>
      <c r="QMO823" s="148"/>
      <c r="QMP823" s="148"/>
      <c r="QMQ823" s="148"/>
      <c r="QMR823" s="148"/>
      <c r="QMS823" s="148"/>
      <c r="QMT823" s="148"/>
      <c r="QMU823" s="148"/>
      <c r="QMV823" s="148"/>
      <c r="QMW823" s="148"/>
      <c r="QMX823" s="148"/>
      <c r="QMY823" s="148"/>
      <c r="QMZ823" s="148"/>
      <c r="QNA823" s="148"/>
      <c r="QNB823" s="148"/>
      <c r="QNC823" s="148"/>
      <c r="QND823" s="148"/>
      <c r="QNE823" s="148"/>
      <c r="QNF823" s="148"/>
      <c r="QNG823" s="148"/>
      <c r="QNH823" s="148"/>
      <c r="QNI823" s="148"/>
      <c r="QNJ823" s="148"/>
      <c r="QNK823" s="148"/>
      <c r="QNL823" s="148"/>
      <c r="QNM823" s="148"/>
      <c r="QNN823" s="148"/>
      <c r="QNO823" s="148"/>
      <c r="QNP823" s="148"/>
      <c r="QNQ823" s="148"/>
      <c r="QNR823" s="148"/>
      <c r="QNS823" s="148"/>
      <c r="QNT823" s="148"/>
      <c r="QNU823" s="148"/>
      <c r="QNV823" s="148"/>
      <c r="QNW823" s="148"/>
      <c r="QNX823" s="148"/>
      <c r="QNY823" s="148"/>
      <c r="QNZ823" s="148"/>
      <c r="QOA823" s="148"/>
      <c r="QOB823" s="148"/>
      <c r="QOC823" s="148"/>
      <c r="QOD823" s="148"/>
      <c r="QOE823" s="148"/>
      <c r="QOF823" s="148"/>
      <c r="QOG823" s="148"/>
      <c r="QOH823" s="148"/>
      <c r="QOI823" s="148"/>
      <c r="QOJ823" s="148"/>
      <c r="QOK823" s="148"/>
      <c r="QOL823" s="148"/>
      <c r="QOM823" s="148"/>
      <c r="QON823" s="148"/>
      <c r="QOO823" s="148"/>
      <c r="QOP823" s="148"/>
      <c r="QOQ823" s="148"/>
      <c r="QOR823" s="148"/>
      <c r="QOS823" s="148"/>
      <c r="QOT823" s="148"/>
      <c r="QOU823" s="148"/>
      <c r="QOV823" s="148"/>
      <c r="QOW823" s="148"/>
      <c r="QOX823" s="148"/>
      <c r="QOY823" s="148"/>
      <c r="QOZ823" s="148"/>
      <c r="QPA823" s="148"/>
      <c r="QPB823" s="148"/>
      <c r="QPC823" s="148"/>
      <c r="QPD823" s="148"/>
      <c r="QPE823" s="148"/>
      <c r="QPF823" s="148"/>
      <c r="QPG823" s="148"/>
      <c r="QPH823" s="148"/>
      <c r="QPI823" s="148"/>
      <c r="QPJ823" s="148"/>
      <c r="QPK823" s="148"/>
      <c r="QPL823" s="148"/>
      <c r="QPM823" s="148"/>
      <c r="QPN823" s="148"/>
      <c r="QPO823" s="148"/>
      <c r="QPP823" s="148"/>
      <c r="QPQ823" s="148"/>
      <c r="QPR823" s="148"/>
      <c r="QPS823" s="148"/>
      <c r="QPT823" s="148"/>
      <c r="QPU823" s="148"/>
      <c r="QPV823" s="148"/>
      <c r="QPW823" s="148"/>
      <c r="QPX823" s="148"/>
      <c r="QPY823" s="148"/>
      <c r="QPZ823" s="148"/>
      <c r="QQA823" s="148"/>
      <c r="QQB823" s="148"/>
      <c r="QQC823" s="148"/>
      <c r="QQD823" s="148"/>
      <c r="QQE823" s="148"/>
      <c r="QQF823" s="148"/>
      <c r="QQG823" s="148"/>
      <c r="QQH823" s="148"/>
      <c r="QQI823" s="148"/>
      <c r="QQJ823" s="148"/>
      <c r="QQK823" s="148"/>
      <c r="QQL823" s="148"/>
      <c r="QQM823" s="148"/>
      <c r="QQN823" s="148"/>
      <c r="QQO823" s="148"/>
      <c r="QQP823" s="148"/>
      <c r="QQQ823" s="148"/>
      <c r="QQR823" s="148"/>
      <c r="QQS823" s="148"/>
      <c r="QQT823" s="148"/>
      <c r="QQU823" s="148"/>
      <c r="QQV823" s="148"/>
      <c r="QQW823" s="148"/>
      <c r="QQX823" s="148"/>
      <c r="QQY823" s="148"/>
      <c r="QQZ823" s="148"/>
      <c r="QRA823" s="148"/>
      <c r="QRB823" s="148"/>
      <c r="QRC823" s="148"/>
      <c r="QRD823" s="148"/>
      <c r="QRE823" s="148"/>
      <c r="QRF823" s="148"/>
      <c r="QRG823" s="148"/>
      <c r="QRH823" s="148"/>
      <c r="QRI823" s="148"/>
      <c r="QRJ823" s="148"/>
      <c r="QRK823" s="148"/>
      <c r="QRL823" s="148"/>
      <c r="QRM823" s="148"/>
      <c r="QRN823" s="148"/>
      <c r="QRO823" s="148"/>
      <c r="QRP823" s="148"/>
      <c r="QRQ823" s="148"/>
      <c r="QRR823" s="148"/>
      <c r="QRS823" s="148"/>
      <c r="QRT823" s="148"/>
      <c r="QRU823" s="148"/>
      <c r="QRV823" s="148"/>
      <c r="QRW823" s="148"/>
      <c r="QRX823" s="148"/>
      <c r="QRY823" s="148"/>
      <c r="QRZ823" s="148"/>
      <c r="QSA823" s="148"/>
      <c r="QSB823" s="148"/>
      <c r="QSC823" s="148"/>
      <c r="QSD823" s="148"/>
      <c r="QSE823" s="148"/>
      <c r="QSF823" s="148"/>
      <c r="QSG823" s="148"/>
      <c r="QSH823" s="148"/>
      <c r="QSI823" s="148"/>
      <c r="QSJ823" s="148"/>
      <c r="QSK823" s="148"/>
      <c r="QSL823" s="148"/>
      <c r="QSM823" s="148"/>
      <c r="QSN823" s="148"/>
      <c r="QSO823" s="148"/>
      <c r="QSP823" s="148"/>
      <c r="QSQ823" s="148"/>
      <c r="QSR823" s="148"/>
      <c r="QSS823" s="148"/>
      <c r="QST823" s="148"/>
      <c r="QSU823" s="148"/>
      <c r="QSV823" s="148"/>
      <c r="QSW823" s="148"/>
      <c r="QSX823" s="148"/>
      <c r="QSY823" s="148"/>
      <c r="QSZ823" s="148"/>
      <c r="QTA823" s="148"/>
      <c r="QTB823" s="148"/>
      <c r="QTC823" s="148"/>
      <c r="QTD823" s="148"/>
      <c r="QTE823" s="148"/>
      <c r="QTF823" s="148"/>
      <c r="QTG823" s="148"/>
      <c r="QTH823" s="148"/>
      <c r="QTI823" s="148"/>
      <c r="QTJ823" s="148"/>
      <c r="QTK823" s="148"/>
      <c r="QTL823" s="148"/>
      <c r="QTM823" s="148"/>
      <c r="QTN823" s="148"/>
      <c r="QTO823" s="148"/>
      <c r="QTP823" s="148"/>
      <c r="QTQ823" s="148"/>
      <c r="QTR823" s="148"/>
      <c r="QTS823" s="148"/>
      <c r="QTT823" s="148"/>
      <c r="QTU823" s="148"/>
      <c r="QTV823" s="148"/>
      <c r="QTW823" s="148"/>
      <c r="QTX823" s="148"/>
      <c r="QTY823" s="148"/>
      <c r="QTZ823" s="148"/>
      <c r="QUA823" s="148"/>
      <c r="QUB823" s="148"/>
      <c r="QUC823" s="148"/>
      <c r="QUD823" s="148"/>
      <c r="QUE823" s="148"/>
      <c r="QUF823" s="148"/>
      <c r="QUG823" s="148"/>
      <c r="QUH823" s="148"/>
      <c r="QUI823" s="148"/>
      <c r="QUJ823" s="148"/>
      <c r="QUK823" s="148"/>
      <c r="QUL823" s="148"/>
      <c r="QUM823" s="148"/>
      <c r="QUN823" s="148"/>
      <c r="QUO823" s="148"/>
      <c r="QUP823" s="148"/>
      <c r="QUQ823" s="148"/>
      <c r="QUR823" s="148"/>
      <c r="QUS823" s="148"/>
      <c r="QUT823" s="148"/>
      <c r="QUU823" s="148"/>
      <c r="QUV823" s="148"/>
      <c r="QUW823" s="148"/>
      <c r="QUX823" s="148"/>
      <c r="QUY823" s="148"/>
      <c r="QUZ823" s="148"/>
      <c r="QVA823" s="148"/>
      <c r="QVB823" s="148"/>
      <c r="QVC823" s="148"/>
      <c r="QVD823" s="148"/>
      <c r="QVE823" s="148"/>
      <c r="QVF823" s="148"/>
      <c r="QVG823" s="148"/>
      <c r="QVH823" s="148"/>
      <c r="QVI823" s="148"/>
      <c r="QVJ823" s="148"/>
      <c r="QVK823" s="148"/>
      <c r="QVL823" s="148"/>
      <c r="QVM823" s="148"/>
      <c r="QVN823" s="148"/>
      <c r="QVO823" s="148"/>
      <c r="QVP823" s="148"/>
      <c r="QVQ823" s="148"/>
      <c r="QVR823" s="148"/>
      <c r="QVS823" s="148"/>
      <c r="QVT823" s="148"/>
      <c r="QVU823" s="148"/>
      <c r="QVV823" s="148"/>
      <c r="QVW823" s="148"/>
      <c r="QVX823" s="148"/>
      <c r="QVY823" s="148"/>
      <c r="QVZ823" s="148"/>
      <c r="QWA823" s="148"/>
      <c r="QWB823" s="148"/>
      <c r="QWC823" s="148"/>
      <c r="QWD823" s="148"/>
      <c r="QWE823" s="148"/>
      <c r="QWF823" s="148"/>
      <c r="QWG823" s="148"/>
      <c r="QWH823" s="148"/>
      <c r="QWI823" s="148"/>
      <c r="QWJ823" s="148"/>
      <c r="QWK823" s="148"/>
      <c r="QWL823" s="148"/>
      <c r="QWM823" s="148"/>
      <c r="QWN823" s="148"/>
      <c r="QWO823" s="148"/>
      <c r="QWP823" s="148"/>
      <c r="QWQ823" s="148"/>
      <c r="QWR823" s="148"/>
      <c r="QWS823" s="148"/>
      <c r="QWT823" s="148"/>
      <c r="QWU823" s="148"/>
      <c r="QWV823" s="148"/>
      <c r="QWW823" s="148"/>
      <c r="QWX823" s="148"/>
      <c r="QWY823" s="148"/>
      <c r="QWZ823" s="148"/>
      <c r="QXA823" s="148"/>
      <c r="QXB823" s="148"/>
      <c r="QXC823" s="148"/>
      <c r="QXD823" s="148"/>
      <c r="QXE823" s="148"/>
      <c r="QXF823" s="148"/>
      <c r="QXG823" s="148"/>
      <c r="QXH823" s="148"/>
      <c r="QXI823" s="148"/>
      <c r="QXJ823" s="148"/>
      <c r="QXK823" s="148"/>
      <c r="QXL823" s="148"/>
      <c r="QXM823" s="148"/>
      <c r="QXN823" s="148"/>
      <c r="QXO823" s="148"/>
      <c r="QXP823" s="148"/>
      <c r="QXQ823" s="148"/>
      <c r="QXR823" s="148"/>
      <c r="QXS823" s="148"/>
      <c r="QXT823" s="148"/>
      <c r="QXU823" s="148"/>
      <c r="QXV823" s="148"/>
      <c r="QXW823" s="148"/>
      <c r="QXX823" s="148"/>
      <c r="QXY823" s="148"/>
      <c r="QXZ823" s="148"/>
      <c r="QYA823" s="148"/>
      <c r="QYB823" s="148"/>
      <c r="QYC823" s="148"/>
      <c r="QYD823" s="148"/>
      <c r="QYE823" s="148"/>
      <c r="QYF823" s="148"/>
      <c r="QYG823" s="148"/>
      <c r="QYH823" s="148"/>
      <c r="QYI823" s="148"/>
      <c r="QYJ823" s="148"/>
      <c r="QYK823" s="148"/>
      <c r="QYL823" s="148"/>
      <c r="QYM823" s="148"/>
      <c r="QYN823" s="148"/>
      <c r="QYO823" s="148"/>
      <c r="QYP823" s="148"/>
      <c r="QYQ823" s="148"/>
      <c r="QYR823" s="148"/>
      <c r="QYS823" s="148"/>
      <c r="QYT823" s="148"/>
      <c r="QYU823" s="148"/>
      <c r="QYV823" s="148"/>
      <c r="QYW823" s="148"/>
      <c r="QYX823" s="148"/>
      <c r="QYY823" s="148"/>
      <c r="QYZ823" s="148"/>
      <c r="QZA823" s="148"/>
      <c r="QZB823" s="148"/>
      <c r="QZC823" s="148"/>
      <c r="QZD823" s="148"/>
      <c r="QZE823" s="148"/>
      <c r="QZF823" s="148"/>
      <c r="QZG823" s="148"/>
      <c r="QZH823" s="148"/>
      <c r="QZI823" s="148"/>
      <c r="QZJ823" s="148"/>
      <c r="QZK823" s="148"/>
      <c r="QZL823" s="148"/>
      <c r="QZM823" s="148"/>
      <c r="QZN823" s="148"/>
      <c r="QZO823" s="148"/>
      <c r="QZP823" s="148"/>
      <c r="QZQ823" s="148"/>
      <c r="QZR823" s="148"/>
      <c r="QZS823" s="148"/>
      <c r="QZT823" s="148"/>
      <c r="QZU823" s="148"/>
      <c r="QZV823" s="148"/>
      <c r="QZW823" s="148"/>
      <c r="QZX823" s="148"/>
      <c r="QZY823" s="148"/>
      <c r="QZZ823" s="148"/>
      <c r="RAA823" s="148"/>
      <c r="RAB823" s="148"/>
      <c r="RAC823" s="148"/>
      <c r="RAD823" s="148"/>
      <c r="RAE823" s="148"/>
      <c r="RAF823" s="148"/>
      <c r="RAG823" s="148"/>
      <c r="RAH823" s="148"/>
      <c r="RAI823" s="148"/>
      <c r="RAJ823" s="148"/>
      <c r="RAK823" s="148"/>
      <c r="RAL823" s="148"/>
      <c r="RAM823" s="148"/>
      <c r="RAN823" s="148"/>
      <c r="RAO823" s="148"/>
      <c r="RAP823" s="148"/>
      <c r="RAQ823" s="148"/>
      <c r="RAR823" s="148"/>
      <c r="RAS823" s="148"/>
      <c r="RAT823" s="148"/>
      <c r="RAU823" s="148"/>
      <c r="RAV823" s="148"/>
      <c r="RAW823" s="148"/>
      <c r="RAX823" s="148"/>
      <c r="RAY823" s="148"/>
      <c r="RAZ823" s="148"/>
      <c r="RBA823" s="148"/>
      <c r="RBB823" s="148"/>
      <c r="RBC823" s="148"/>
      <c r="RBD823" s="148"/>
      <c r="RBE823" s="148"/>
      <c r="RBF823" s="148"/>
      <c r="RBG823" s="148"/>
      <c r="RBH823" s="148"/>
      <c r="RBI823" s="148"/>
      <c r="RBJ823" s="148"/>
      <c r="RBK823" s="148"/>
      <c r="RBL823" s="148"/>
      <c r="RBM823" s="148"/>
      <c r="RBN823" s="148"/>
      <c r="RBO823" s="148"/>
      <c r="RBP823" s="148"/>
      <c r="RBQ823" s="148"/>
      <c r="RBR823" s="148"/>
      <c r="RBS823" s="148"/>
      <c r="RBT823" s="148"/>
      <c r="RBU823" s="148"/>
      <c r="RBV823" s="148"/>
      <c r="RBW823" s="148"/>
      <c r="RBX823" s="148"/>
      <c r="RBY823" s="148"/>
      <c r="RBZ823" s="148"/>
      <c r="RCA823" s="148"/>
      <c r="RCB823" s="148"/>
      <c r="RCC823" s="148"/>
      <c r="RCD823" s="148"/>
      <c r="RCE823" s="148"/>
      <c r="RCF823" s="148"/>
      <c r="RCG823" s="148"/>
      <c r="RCH823" s="148"/>
      <c r="RCI823" s="148"/>
      <c r="RCJ823" s="148"/>
      <c r="RCK823" s="148"/>
      <c r="RCL823" s="148"/>
      <c r="RCM823" s="148"/>
      <c r="RCN823" s="148"/>
      <c r="RCO823" s="148"/>
      <c r="RCP823" s="148"/>
      <c r="RCQ823" s="148"/>
      <c r="RCR823" s="148"/>
      <c r="RCS823" s="148"/>
      <c r="RCT823" s="148"/>
      <c r="RCU823" s="148"/>
      <c r="RCV823" s="148"/>
      <c r="RCW823" s="148"/>
      <c r="RCX823" s="148"/>
      <c r="RCY823" s="148"/>
      <c r="RCZ823" s="148"/>
      <c r="RDA823" s="148"/>
      <c r="RDB823" s="148"/>
      <c r="RDC823" s="148"/>
      <c r="RDD823" s="148"/>
      <c r="RDE823" s="148"/>
      <c r="RDF823" s="148"/>
      <c r="RDG823" s="148"/>
      <c r="RDH823" s="148"/>
      <c r="RDI823" s="148"/>
      <c r="RDJ823" s="148"/>
      <c r="RDK823" s="148"/>
      <c r="RDL823" s="148"/>
      <c r="RDM823" s="148"/>
      <c r="RDN823" s="148"/>
      <c r="RDO823" s="148"/>
      <c r="RDP823" s="148"/>
      <c r="RDQ823" s="148"/>
      <c r="RDR823" s="148"/>
      <c r="RDS823" s="148"/>
      <c r="RDT823" s="148"/>
      <c r="RDU823" s="148"/>
      <c r="RDV823" s="148"/>
      <c r="RDW823" s="148"/>
      <c r="RDX823" s="148"/>
      <c r="RDY823" s="148"/>
      <c r="RDZ823" s="148"/>
      <c r="REA823" s="148"/>
      <c r="REB823" s="148"/>
      <c r="REC823" s="148"/>
      <c r="RED823" s="148"/>
      <c r="REE823" s="148"/>
      <c r="REF823" s="148"/>
      <c r="REG823" s="148"/>
      <c r="REH823" s="148"/>
      <c r="REI823" s="148"/>
      <c r="REJ823" s="148"/>
      <c r="REK823" s="148"/>
      <c r="REL823" s="148"/>
      <c r="REM823" s="148"/>
      <c r="REN823" s="148"/>
      <c r="REO823" s="148"/>
      <c r="REP823" s="148"/>
      <c r="REQ823" s="148"/>
      <c r="RER823" s="148"/>
      <c r="RES823" s="148"/>
      <c r="RET823" s="148"/>
      <c r="REU823" s="148"/>
      <c r="REV823" s="148"/>
      <c r="REW823" s="148"/>
      <c r="REX823" s="148"/>
      <c r="REY823" s="148"/>
      <c r="REZ823" s="148"/>
      <c r="RFA823" s="148"/>
      <c r="RFB823" s="148"/>
      <c r="RFC823" s="148"/>
      <c r="RFD823" s="148"/>
      <c r="RFE823" s="148"/>
      <c r="RFF823" s="148"/>
      <c r="RFG823" s="148"/>
      <c r="RFH823" s="148"/>
      <c r="RFI823" s="148"/>
      <c r="RFJ823" s="148"/>
      <c r="RFK823" s="148"/>
      <c r="RFL823" s="148"/>
      <c r="RFM823" s="148"/>
      <c r="RFN823" s="148"/>
      <c r="RFO823" s="148"/>
      <c r="RFP823" s="148"/>
      <c r="RFQ823" s="148"/>
      <c r="RFR823" s="148"/>
      <c r="RFS823" s="148"/>
      <c r="RFT823" s="148"/>
      <c r="RFU823" s="148"/>
      <c r="RFV823" s="148"/>
      <c r="RFW823" s="148"/>
      <c r="RFX823" s="148"/>
      <c r="RFY823" s="148"/>
      <c r="RFZ823" s="148"/>
      <c r="RGA823" s="148"/>
      <c r="RGB823" s="148"/>
      <c r="RGC823" s="148"/>
      <c r="RGD823" s="148"/>
      <c r="RGE823" s="148"/>
      <c r="RGF823" s="148"/>
      <c r="RGG823" s="148"/>
      <c r="RGH823" s="148"/>
      <c r="RGI823" s="148"/>
      <c r="RGJ823" s="148"/>
      <c r="RGK823" s="148"/>
      <c r="RGL823" s="148"/>
      <c r="RGM823" s="148"/>
      <c r="RGN823" s="148"/>
      <c r="RGO823" s="148"/>
      <c r="RGP823" s="148"/>
      <c r="RGQ823" s="148"/>
      <c r="RGR823" s="148"/>
      <c r="RGS823" s="148"/>
      <c r="RGT823" s="148"/>
      <c r="RGU823" s="148"/>
      <c r="RGV823" s="148"/>
      <c r="RGW823" s="148"/>
      <c r="RGX823" s="148"/>
      <c r="RGY823" s="148"/>
      <c r="RGZ823" s="148"/>
      <c r="RHA823" s="148"/>
      <c r="RHB823" s="148"/>
      <c r="RHC823" s="148"/>
      <c r="RHD823" s="148"/>
      <c r="RHE823" s="148"/>
      <c r="RHF823" s="148"/>
      <c r="RHG823" s="148"/>
      <c r="RHH823" s="148"/>
      <c r="RHI823" s="148"/>
      <c r="RHJ823" s="148"/>
      <c r="RHK823" s="148"/>
      <c r="RHL823" s="148"/>
      <c r="RHM823" s="148"/>
      <c r="RHN823" s="148"/>
      <c r="RHO823" s="148"/>
      <c r="RHP823" s="148"/>
      <c r="RHQ823" s="148"/>
      <c r="RHR823" s="148"/>
      <c r="RHS823" s="148"/>
      <c r="RHT823" s="148"/>
      <c r="RHU823" s="148"/>
      <c r="RHV823" s="148"/>
      <c r="RHW823" s="148"/>
      <c r="RHX823" s="148"/>
      <c r="RHY823" s="148"/>
      <c r="RHZ823" s="148"/>
      <c r="RIA823" s="148"/>
      <c r="RIB823" s="148"/>
      <c r="RIC823" s="148"/>
      <c r="RID823" s="148"/>
      <c r="RIE823" s="148"/>
      <c r="RIF823" s="148"/>
      <c r="RIG823" s="148"/>
      <c r="RIH823" s="148"/>
      <c r="RII823" s="148"/>
      <c r="RIJ823" s="148"/>
      <c r="RIK823" s="148"/>
      <c r="RIL823" s="148"/>
      <c r="RIM823" s="148"/>
      <c r="RIN823" s="148"/>
      <c r="RIO823" s="148"/>
      <c r="RIP823" s="148"/>
      <c r="RIQ823" s="148"/>
      <c r="RIR823" s="148"/>
      <c r="RIS823" s="148"/>
      <c r="RIT823" s="148"/>
      <c r="RIU823" s="148"/>
      <c r="RIV823" s="148"/>
      <c r="RIW823" s="148"/>
      <c r="RIX823" s="148"/>
      <c r="RIY823" s="148"/>
      <c r="RIZ823" s="148"/>
      <c r="RJA823" s="148"/>
      <c r="RJB823" s="148"/>
      <c r="RJC823" s="148"/>
      <c r="RJD823" s="148"/>
      <c r="RJE823" s="148"/>
      <c r="RJF823" s="148"/>
      <c r="RJG823" s="148"/>
      <c r="RJH823" s="148"/>
      <c r="RJI823" s="148"/>
      <c r="RJJ823" s="148"/>
      <c r="RJK823" s="148"/>
      <c r="RJL823" s="148"/>
      <c r="RJM823" s="148"/>
      <c r="RJN823" s="148"/>
      <c r="RJO823" s="148"/>
      <c r="RJP823" s="148"/>
      <c r="RJQ823" s="148"/>
      <c r="RJR823" s="148"/>
      <c r="RJS823" s="148"/>
      <c r="RJT823" s="148"/>
      <c r="RJU823" s="148"/>
      <c r="RJV823" s="148"/>
      <c r="RJW823" s="148"/>
      <c r="RJX823" s="148"/>
      <c r="RJY823" s="148"/>
      <c r="RJZ823" s="148"/>
      <c r="RKA823" s="148"/>
      <c r="RKB823" s="148"/>
      <c r="RKC823" s="148"/>
      <c r="RKD823" s="148"/>
      <c r="RKE823" s="148"/>
      <c r="RKF823" s="148"/>
      <c r="RKG823" s="148"/>
      <c r="RKH823" s="148"/>
      <c r="RKI823" s="148"/>
      <c r="RKJ823" s="148"/>
      <c r="RKK823" s="148"/>
      <c r="RKL823" s="148"/>
      <c r="RKM823" s="148"/>
      <c r="RKN823" s="148"/>
      <c r="RKO823" s="148"/>
      <c r="RKP823" s="148"/>
      <c r="RKQ823" s="148"/>
      <c r="RKR823" s="148"/>
      <c r="RKS823" s="148"/>
      <c r="RKT823" s="148"/>
      <c r="RKU823" s="148"/>
      <c r="RKV823" s="148"/>
      <c r="RKW823" s="148"/>
      <c r="RKX823" s="148"/>
      <c r="RKY823" s="148"/>
      <c r="RKZ823" s="148"/>
      <c r="RLA823" s="148"/>
      <c r="RLB823" s="148"/>
      <c r="RLC823" s="148"/>
      <c r="RLD823" s="148"/>
      <c r="RLE823" s="148"/>
      <c r="RLF823" s="148"/>
      <c r="RLG823" s="148"/>
      <c r="RLH823" s="148"/>
      <c r="RLI823" s="148"/>
      <c r="RLJ823" s="148"/>
      <c r="RLK823" s="148"/>
      <c r="RLL823" s="148"/>
      <c r="RLM823" s="148"/>
      <c r="RLN823" s="148"/>
      <c r="RLO823" s="148"/>
      <c r="RLP823" s="148"/>
      <c r="RLQ823" s="148"/>
      <c r="RLR823" s="148"/>
      <c r="RLS823" s="148"/>
      <c r="RLT823" s="148"/>
      <c r="RLU823" s="148"/>
      <c r="RLV823" s="148"/>
      <c r="RLW823" s="148"/>
      <c r="RLX823" s="148"/>
      <c r="RLY823" s="148"/>
      <c r="RLZ823" s="148"/>
      <c r="RMA823" s="148"/>
      <c r="RMB823" s="148"/>
      <c r="RMC823" s="148"/>
      <c r="RMD823" s="148"/>
      <c r="RME823" s="148"/>
      <c r="RMF823" s="148"/>
      <c r="RMG823" s="148"/>
      <c r="RMH823" s="148"/>
      <c r="RMI823" s="148"/>
      <c r="RMJ823" s="148"/>
      <c r="RMK823" s="148"/>
      <c r="RML823" s="148"/>
      <c r="RMM823" s="148"/>
      <c r="RMN823" s="148"/>
      <c r="RMO823" s="148"/>
      <c r="RMP823" s="148"/>
      <c r="RMQ823" s="148"/>
      <c r="RMR823" s="148"/>
      <c r="RMS823" s="148"/>
      <c r="RMT823" s="148"/>
      <c r="RMU823" s="148"/>
      <c r="RMV823" s="148"/>
      <c r="RMW823" s="148"/>
      <c r="RMX823" s="148"/>
      <c r="RMY823" s="148"/>
      <c r="RMZ823" s="148"/>
      <c r="RNA823" s="148"/>
      <c r="RNB823" s="148"/>
      <c r="RNC823" s="148"/>
      <c r="RND823" s="148"/>
      <c r="RNE823" s="148"/>
      <c r="RNF823" s="148"/>
      <c r="RNG823" s="148"/>
      <c r="RNH823" s="148"/>
      <c r="RNI823" s="148"/>
      <c r="RNJ823" s="148"/>
      <c r="RNK823" s="148"/>
      <c r="RNL823" s="148"/>
      <c r="RNM823" s="148"/>
      <c r="RNN823" s="148"/>
      <c r="RNO823" s="148"/>
      <c r="RNP823" s="148"/>
      <c r="RNQ823" s="148"/>
      <c r="RNR823" s="148"/>
      <c r="RNS823" s="148"/>
      <c r="RNT823" s="148"/>
      <c r="RNU823" s="148"/>
      <c r="RNV823" s="148"/>
      <c r="RNW823" s="148"/>
      <c r="RNX823" s="148"/>
      <c r="RNY823" s="148"/>
      <c r="RNZ823" s="148"/>
      <c r="ROA823" s="148"/>
      <c r="ROB823" s="148"/>
      <c r="ROC823" s="148"/>
      <c r="ROD823" s="148"/>
      <c r="ROE823" s="148"/>
      <c r="ROF823" s="148"/>
      <c r="ROG823" s="148"/>
      <c r="ROH823" s="148"/>
      <c r="ROI823" s="148"/>
      <c r="ROJ823" s="148"/>
      <c r="ROK823" s="148"/>
      <c r="ROL823" s="148"/>
      <c r="ROM823" s="148"/>
      <c r="RON823" s="148"/>
      <c r="ROO823" s="148"/>
      <c r="ROP823" s="148"/>
      <c r="ROQ823" s="148"/>
      <c r="ROR823" s="148"/>
      <c r="ROS823" s="148"/>
      <c r="ROT823" s="148"/>
      <c r="ROU823" s="148"/>
      <c r="ROV823" s="148"/>
      <c r="ROW823" s="148"/>
      <c r="ROX823" s="148"/>
      <c r="ROY823" s="148"/>
      <c r="ROZ823" s="148"/>
      <c r="RPA823" s="148"/>
      <c r="RPB823" s="148"/>
      <c r="RPC823" s="148"/>
      <c r="RPD823" s="148"/>
      <c r="RPE823" s="148"/>
      <c r="RPF823" s="148"/>
      <c r="RPG823" s="148"/>
      <c r="RPH823" s="148"/>
      <c r="RPI823" s="148"/>
      <c r="RPJ823" s="148"/>
      <c r="RPK823" s="148"/>
      <c r="RPL823" s="148"/>
      <c r="RPM823" s="148"/>
      <c r="RPN823" s="148"/>
      <c r="RPO823" s="148"/>
      <c r="RPP823" s="148"/>
      <c r="RPQ823" s="148"/>
      <c r="RPR823" s="148"/>
      <c r="RPS823" s="148"/>
      <c r="RPT823" s="148"/>
      <c r="RPU823" s="148"/>
      <c r="RPV823" s="148"/>
      <c r="RPW823" s="148"/>
      <c r="RPX823" s="148"/>
      <c r="RPY823" s="148"/>
      <c r="RPZ823" s="148"/>
      <c r="RQA823" s="148"/>
      <c r="RQB823" s="148"/>
      <c r="RQC823" s="148"/>
      <c r="RQD823" s="148"/>
      <c r="RQE823" s="148"/>
      <c r="RQF823" s="148"/>
      <c r="RQG823" s="148"/>
      <c r="RQH823" s="148"/>
      <c r="RQI823" s="148"/>
      <c r="RQJ823" s="148"/>
      <c r="RQK823" s="148"/>
      <c r="RQL823" s="148"/>
      <c r="RQM823" s="148"/>
      <c r="RQN823" s="148"/>
      <c r="RQO823" s="148"/>
      <c r="RQP823" s="148"/>
      <c r="RQQ823" s="148"/>
      <c r="RQR823" s="148"/>
      <c r="RQS823" s="148"/>
      <c r="RQT823" s="148"/>
      <c r="RQU823" s="148"/>
      <c r="RQV823" s="148"/>
      <c r="RQW823" s="148"/>
      <c r="RQX823" s="148"/>
      <c r="RQY823" s="148"/>
      <c r="RQZ823" s="148"/>
      <c r="RRA823" s="148"/>
      <c r="RRB823" s="148"/>
      <c r="RRC823" s="148"/>
      <c r="RRD823" s="148"/>
      <c r="RRE823" s="148"/>
      <c r="RRF823" s="148"/>
      <c r="RRG823" s="148"/>
      <c r="RRH823" s="148"/>
      <c r="RRI823" s="148"/>
      <c r="RRJ823" s="148"/>
      <c r="RRK823" s="148"/>
      <c r="RRL823" s="148"/>
      <c r="RRM823" s="148"/>
      <c r="RRN823" s="148"/>
      <c r="RRO823" s="148"/>
      <c r="RRP823" s="148"/>
      <c r="RRQ823" s="148"/>
      <c r="RRR823" s="148"/>
      <c r="RRS823" s="148"/>
      <c r="RRT823" s="148"/>
      <c r="RRU823" s="148"/>
      <c r="RRV823" s="148"/>
      <c r="RRW823" s="148"/>
      <c r="RRX823" s="148"/>
      <c r="RRY823" s="148"/>
      <c r="RRZ823" s="148"/>
      <c r="RSA823" s="148"/>
      <c r="RSB823" s="148"/>
      <c r="RSC823" s="148"/>
      <c r="RSD823" s="148"/>
      <c r="RSE823" s="148"/>
      <c r="RSF823" s="148"/>
      <c r="RSG823" s="148"/>
      <c r="RSH823" s="148"/>
      <c r="RSI823" s="148"/>
      <c r="RSJ823" s="148"/>
      <c r="RSK823" s="148"/>
      <c r="RSL823" s="148"/>
      <c r="RSM823" s="148"/>
      <c r="RSN823" s="148"/>
      <c r="RSO823" s="148"/>
      <c r="RSP823" s="148"/>
      <c r="RSQ823" s="148"/>
      <c r="RSR823" s="148"/>
      <c r="RSS823" s="148"/>
      <c r="RST823" s="148"/>
      <c r="RSU823" s="148"/>
      <c r="RSV823" s="148"/>
      <c r="RSW823" s="148"/>
      <c r="RSX823" s="148"/>
      <c r="RSY823" s="148"/>
      <c r="RSZ823" s="148"/>
      <c r="RTA823" s="148"/>
      <c r="RTB823" s="148"/>
      <c r="RTC823" s="148"/>
      <c r="RTD823" s="148"/>
      <c r="RTE823" s="148"/>
      <c r="RTF823" s="148"/>
      <c r="RTG823" s="148"/>
      <c r="RTH823" s="148"/>
      <c r="RTI823" s="148"/>
      <c r="RTJ823" s="148"/>
      <c r="RTK823" s="148"/>
      <c r="RTL823" s="148"/>
      <c r="RTM823" s="148"/>
      <c r="RTN823" s="148"/>
      <c r="RTO823" s="148"/>
      <c r="RTP823" s="148"/>
      <c r="RTQ823" s="148"/>
      <c r="RTR823" s="148"/>
      <c r="RTS823" s="148"/>
      <c r="RTT823" s="148"/>
      <c r="RTU823" s="148"/>
      <c r="RTV823" s="148"/>
      <c r="RTW823" s="148"/>
      <c r="RTX823" s="148"/>
      <c r="RTY823" s="148"/>
      <c r="RTZ823" s="148"/>
      <c r="RUA823" s="148"/>
      <c r="RUB823" s="148"/>
      <c r="RUC823" s="148"/>
      <c r="RUD823" s="148"/>
      <c r="RUE823" s="148"/>
      <c r="RUF823" s="148"/>
      <c r="RUG823" s="148"/>
      <c r="RUH823" s="148"/>
      <c r="RUI823" s="148"/>
      <c r="RUJ823" s="148"/>
      <c r="RUK823" s="148"/>
      <c r="RUL823" s="148"/>
      <c r="RUM823" s="148"/>
      <c r="RUN823" s="148"/>
      <c r="RUO823" s="148"/>
      <c r="RUP823" s="148"/>
      <c r="RUQ823" s="148"/>
      <c r="RUR823" s="148"/>
      <c r="RUS823" s="148"/>
      <c r="RUT823" s="148"/>
      <c r="RUU823" s="148"/>
      <c r="RUV823" s="148"/>
      <c r="RUW823" s="148"/>
      <c r="RUX823" s="148"/>
      <c r="RUY823" s="148"/>
      <c r="RUZ823" s="148"/>
      <c r="RVA823" s="148"/>
      <c r="RVB823" s="148"/>
      <c r="RVC823" s="148"/>
      <c r="RVD823" s="148"/>
      <c r="RVE823" s="148"/>
      <c r="RVF823" s="148"/>
      <c r="RVG823" s="148"/>
      <c r="RVH823" s="148"/>
      <c r="RVI823" s="148"/>
      <c r="RVJ823" s="148"/>
      <c r="RVK823" s="148"/>
      <c r="RVL823" s="148"/>
      <c r="RVM823" s="148"/>
      <c r="RVN823" s="148"/>
      <c r="RVO823" s="148"/>
      <c r="RVP823" s="148"/>
      <c r="RVQ823" s="148"/>
      <c r="RVR823" s="148"/>
      <c r="RVS823" s="148"/>
      <c r="RVT823" s="148"/>
      <c r="RVU823" s="148"/>
      <c r="RVV823" s="148"/>
      <c r="RVW823" s="148"/>
      <c r="RVX823" s="148"/>
      <c r="RVY823" s="148"/>
      <c r="RVZ823" s="148"/>
      <c r="RWA823" s="148"/>
      <c r="RWB823" s="148"/>
      <c r="RWC823" s="148"/>
      <c r="RWD823" s="148"/>
      <c r="RWE823" s="148"/>
      <c r="RWF823" s="148"/>
      <c r="RWG823" s="148"/>
      <c r="RWH823" s="148"/>
      <c r="RWI823" s="148"/>
      <c r="RWJ823" s="148"/>
      <c r="RWK823" s="148"/>
      <c r="RWL823" s="148"/>
      <c r="RWM823" s="148"/>
      <c r="RWN823" s="148"/>
      <c r="RWO823" s="148"/>
      <c r="RWP823" s="148"/>
      <c r="RWQ823" s="148"/>
      <c r="RWR823" s="148"/>
      <c r="RWS823" s="148"/>
      <c r="RWT823" s="148"/>
      <c r="RWU823" s="148"/>
      <c r="RWV823" s="148"/>
      <c r="RWW823" s="148"/>
      <c r="RWX823" s="148"/>
      <c r="RWY823" s="148"/>
      <c r="RWZ823" s="148"/>
      <c r="RXA823" s="148"/>
      <c r="RXB823" s="148"/>
      <c r="RXC823" s="148"/>
      <c r="RXD823" s="148"/>
      <c r="RXE823" s="148"/>
      <c r="RXF823" s="148"/>
      <c r="RXG823" s="148"/>
      <c r="RXH823" s="148"/>
      <c r="RXI823" s="148"/>
      <c r="RXJ823" s="148"/>
      <c r="RXK823" s="148"/>
      <c r="RXL823" s="148"/>
      <c r="RXM823" s="148"/>
      <c r="RXN823" s="148"/>
      <c r="RXO823" s="148"/>
      <c r="RXP823" s="148"/>
      <c r="RXQ823" s="148"/>
      <c r="RXR823" s="148"/>
      <c r="RXS823" s="148"/>
      <c r="RXT823" s="148"/>
      <c r="RXU823" s="148"/>
      <c r="RXV823" s="148"/>
      <c r="RXW823" s="148"/>
      <c r="RXX823" s="148"/>
      <c r="RXY823" s="148"/>
      <c r="RXZ823" s="148"/>
      <c r="RYA823" s="148"/>
      <c r="RYB823" s="148"/>
      <c r="RYC823" s="148"/>
      <c r="RYD823" s="148"/>
      <c r="RYE823" s="148"/>
      <c r="RYF823" s="148"/>
      <c r="RYG823" s="148"/>
      <c r="RYH823" s="148"/>
      <c r="RYI823" s="148"/>
      <c r="RYJ823" s="148"/>
      <c r="RYK823" s="148"/>
      <c r="RYL823" s="148"/>
      <c r="RYM823" s="148"/>
      <c r="RYN823" s="148"/>
      <c r="RYO823" s="148"/>
      <c r="RYP823" s="148"/>
      <c r="RYQ823" s="148"/>
      <c r="RYR823" s="148"/>
      <c r="RYS823" s="148"/>
      <c r="RYT823" s="148"/>
      <c r="RYU823" s="148"/>
      <c r="RYV823" s="148"/>
      <c r="RYW823" s="148"/>
      <c r="RYX823" s="148"/>
      <c r="RYY823" s="148"/>
      <c r="RYZ823" s="148"/>
      <c r="RZA823" s="148"/>
      <c r="RZB823" s="148"/>
      <c r="RZC823" s="148"/>
      <c r="RZD823" s="148"/>
      <c r="RZE823" s="148"/>
      <c r="RZF823" s="148"/>
      <c r="RZG823" s="148"/>
      <c r="RZH823" s="148"/>
      <c r="RZI823" s="148"/>
      <c r="RZJ823" s="148"/>
      <c r="RZK823" s="148"/>
      <c r="RZL823" s="148"/>
      <c r="RZM823" s="148"/>
      <c r="RZN823" s="148"/>
      <c r="RZO823" s="148"/>
      <c r="RZP823" s="148"/>
      <c r="RZQ823" s="148"/>
      <c r="RZR823" s="148"/>
      <c r="RZS823" s="148"/>
      <c r="RZT823" s="148"/>
      <c r="RZU823" s="148"/>
      <c r="RZV823" s="148"/>
      <c r="RZW823" s="148"/>
      <c r="RZX823" s="148"/>
      <c r="RZY823" s="148"/>
      <c r="RZZ823" s="148"/>
      <c r="SAA823" s="148"/>
      <c r="SAB823" s="148"/>
      <c r="SAC823" s="148"/>
      <c r="SAD823" s="148"/>
      <c r="SAE823" s="148"/>
      <c r="SAF823" s="148"/>
      <c r="SAG823" s="148"/>
      <c r="SAH823" s="148"/>
      <c r="SAI823" s="148"/>
      <c r="SAJ823" s="148"/>
      <c r="SAK823" s="148"/>
      <c r="SAL823" s="148"/>
      <c r="SAM823" s="148"/>
      <c r="SAN823" s="148"/>
      <c r="SAO823" s="148"/>
      <c r="SAP823" s="148"/>
      <c r="SAQ823" s="148"/>
      <c r="SAR823" s="148"/>
      <c r="SAS823" s="148"/>
      <c r="SAT823" s="148"/>
      <c r="SAU823" s="148"/>
      <c r="SAV823" s="148"/>
      <c r="SAW823" s="148"/>
      <c r="SAX823" s="148"/>
      <c r="SAY823" s="148"/>
      <c r="SAZ823" s="148"/>
      <c r="SBA823" s="148"/>
      <c r="SBB823" s="148"/>
      <c r="SBC823" s="148"/>
      <c r="SBD823" s="148"/>
      <c r="SBE823" s="148"/>
      <c r="SBF823" s="148"/>
      <c r="SBG823" s="148"/>
      <c r="SBH823" s="148"/>
      <c r="SBI823" s="148"/>
      <c r="SBJ823" s="148"/>
      <c r="SBK823" s="148"/>
      <c r="SBL823" s="148"/>
      <c r="SBM823" s="148"/>
      <c r="SBN823" s="148"/>
      <c r="SBO823" s="148"/>
      <c r="SBP823" s="148"/>
      <c r="SBQ823" s="148"/>
      <c r="SBR823" s="148"/>
      <c r="SBS823" s="148"/>
      <c r="SBT823" s="148"/>
      <c r="SBU823" s="148"/>
      <c r="SBV823" s="148"/>
      <c r="SBW823" s="148"/>
      <c r="SBX823" s="148"/>
      <c r="SBY823" s="148"/>
      <c r="SBZ823" s="148"/>
      <c r="SCA823" s="148"/>
      <c r="SCB823" s="148"/>
      <c r="SCC823" s="148"/>
      <c r="SCD823" s="148"/>
      <c r="SCE823" s="148"/>
      <c r="SCF823" s="148"/>
      <c r="SCG823" s="148"/>
      <c r="SCH823" s="148"/>
      <c r="SCI823" s="148"/>
      <c r="SCJ823" s="148"/>
      <c r="SCK823" s="148"/>
      <c r="SCL823" s="148"/>
      <c r="SCM823" s="148"/>
      <c r="SCN823" s="148"/>
      <c r="SCO823" s="148"/>
      <c r="SCP823" s="148"/>
      <c r="SCQ823" s="148"/>
      <c r="SCR823" s="148"/>
      <c r="SCS823" s="148"/>
      <c r="SCT823" s="148"/>
      <c r="SCU823" s="148"/>
      <c r="SCV823" s="148"/>
      <c r="SCW823" s="148"/>
      <c r="SCX823" s="148"/>
      <c r="SCY823" s="148"/>
      <c r="SCZ823" s="148"/>
      <c r="SDA823" s="148"/>
      <c r="SDB823" s="148"/>
      <c r="SDC823" s="148"/>
      <c r="SDD823" s="148"/>
      <c r="SDE823" s="148"/>
      <c r="SDF823" s="148"/>
      <c r="SDG823" s="148"/>
      <c r="SDH823" s="148"/>
      <c r="SDI823" s="148"/>
      <c r="SDJ823" s="148"/>
      <c r="SDK823" s="148"/>
      <c r="SDL823" s="148"/>
      <c r="SDM823" s="148"/>
      <c r="SDN823" s="148"/>
      <c r="SDO823" s="148"/>
      <c r="SDP823" s="148"/>
      <c r="SDQ823" s="148"/>
      <c r="SDR823" s="148"/>
      <c r="SDS823" s="148"/>
      <c r="SDT823" s="148"/>
      <c r="SDU823" s="148"/>
      <c r="SDV823" s="148"/>
      <c r="SDW823" s="148"/>
      <c r="SDX823" s="148"/>
      <c r="SDY823" s="148"/>
      <c r="SDZ823" s="148"/>
      <c r="SEA823" s="148"/>
      <c r="SEB823" s="148"/>
      <c r="SEC823" s="148"/>
      <c r="SED823" s="148"/>
      <c r="SEE823" s="148"/>
      <c r="SEF823" s="148"/>
      <c r="SEG823" s="148"/>
      <c r="SEH823" s="148"/>
      <c r="SEI823" s="148"/>
      <c r="SEJ823" s="148"/>
      <c r="SEK823" s="148"/>
      <c r="SEL823" s="148"/>
      <c r="SEM823" s="148"/>
      <c r="SEN823" s="148"/>
      <c r="SEO823" s="148"/>
      <c r="SEP823" s="148"/>
      <c r="SEQ823" s="148"/>
      <c r="SER823" s="148"/>
      <c r="SES823" s="148"/>
      <c r="SET823" s="148"/>
      <c r="SEU823" s="148"/>
      <c r="SEV823" s="148"/>
      <c r="SEW823" s="148"/>
      <c r="SEX823" s="148"/>
      <c r="SEY823" s="148"/>
      <c r="SEZ823" s="148"/>
      <c r="SFA823" s="148"/>
      <c r="SFB823" s="148"/>
      <c r="SFC823" s="148"/>
      <c r="SFD823" s="148"/>
      <c r="SFE823" s="148"/>
      <c r="SFF823" s="148"/>
      <c r="SFG823" s="148"/>
      <c r="SFH823" s="148"/>
      <c r="SFI823" s="148"/>
      <c r="SFJ823" s="148"/>
      <c r="SFK823" s="148"/>
      <c r="SFL823" s="148"/>
      <c r="SFM823" s="148"/>
      <c r="SFN823" s="148"/>
      <c r="SFO823" s="148"/>
      <c r="SFP823" s="148"/>
      <c r="SFQ823" s="148"/>
      <c r="SFR823" s="148"/>
      <c r="SFS823" s="148"/>
      <c r="SFT823" s="148"/>
      <c r="SFU823" s="148"/>
      <c r="SFV823" s="148"/>
      <c r="SFW823" s="148"/>
      <c r="SFX823" s="148"/>
      <c r="SFY823" s="148"/>
      <c r="SFZ823" s="148"/>
      <c r="SGA823" s="148"/>
      <c r="SGB823" s="148"/>
      <c r="SGC823" s="148"/>
      <c r="SGD823" s="148"/>
      <c r="SGE823" s="148"/>
      <c r="SGF823" s="148"/>
      <c r="SGG823" s="148"/>
      <c r="SGH823" s="148"/>
      <c r="SGI823" s="148"/>
      <c r="SGJ823" s="148"/>
      <c r="SGK823" s="148"/>
      <c r="SGL823" s="148"/>
      <c r="SGM823" s="148"/>
      <c r="SGN823" s="148"/>
      <c r="SGO823" s="148"/>
      <c r="SGP823" s="148"/>
      <c r="SGQ823" s="148"/>
      <c r="SGR823" s="148"/>
      <c r="SGS823" s="148"/>
      <c r="SGT823" s="148"/>
      <c r="SGU823" s="148"/>
      <c r="SGV823" s="148"/>
      <c r="SGW823" s="148"/>
      <c r="SGX823" s="148"/>
      <c r="SGY823" s="148"/>
      <c r="SGZ823" s="148"/>
      <c r="SHA823" s="148"/>
      <c r="SHB823" s="148"/>
      <c r="SHC823" s="148"/>
      <c r="SHD823" s="148"/>
      <c r="SHE823" s="148"/>
      <c r="SHF823" s="148"/>
      <c r="SHG823" s="148"/>
      <c r="SHH823" s="148"/>
      <c r="SHI823" s="148"/>
      <c r="SHJ823" s="148"/>
      <c r="SHK823" s="148"/>
      <c r="SHL823" s="148"/>
      <c r="SHM823" s="148"/>
      <c r="SHN823" s="148"/>
      <c r="SHO823" s="148"/>
      <c r="SHP823" s="148"/>
      <c r="SHQ823" s="148"/>
      <c r="SHR823" s="148"/>
      <c r="SHS823" s="148"/>
      <c r="SHT823" s="148"/>
      <c r="SHU823" s="148"/>
      <c r="SHV823" s="148"/>
      <c r="SHW823" s="148"/>
      <c r="SHX823" s="148"/>
      <c r="SHY823" s="148"/>
      <c r="SHZ823" s="148"/>
      <c r="SIA823" s="148"/>
      <c r="SIB823" s="148"/>
      <c r="SIC823" s="148"/>
      <c r="SID823" s="148"/>
      <c r="SIE823" s="148"/>
      <c r="SIF823" s="148"/>
      <c r="SIG823" s="148"/>
      <c r="SIH823" s="148"/>
      <c r="SII823" s="148"/>
      <c r="SIJ823" s="148"/>
      <c r="SIK823" s="148"/>
      <c r="SIL823" s="148"/>
      <c r="SIM823" s="148"/>
      <c r="SIN823" s="148"/>
      <c r="SIO823" s="148"/>
      <c r="SIP823" s="148"/>
      <c r="SIQ823" s="148"/>
      <c r="SIR823" s="148"/>
      <c r="SIS823" s="148"/>
      <c r="SIT823" s="148"/>
      <c r="SIU823" s="148"/>
      <c r="SIV823" s="148"/>
      <c r="SIW823" s="148"/>
      <c r="SIX823" s="148"/>
      <c r="SIY823" s="148"/>
      <c r="SIZ823" s="148"/>
      <c r="SJA823" s="148"/>
      <c r="SJB823" s="148"/>
      <c r="SJC823" s="148"/>
      <c r="SJD823" s="148"/>
      <c r="SJE823" s="148"/>
      <c r="SJF823" s="148"/>
      <c r="SJG823" s="148"/>
      <c r="SJH823" s="148"/>
      <c r="SJI823" s="148"/>
      <c r="SJJ823" s="148"/>
      <c r="SJK823" s="148"/>
      <c r="SJL823" s="148"/>
      <c r="SJM823" s="148"/>
      <c r="SJN823" s="148"/>
      <c r="SJO823" s="148"/>
      <c r="SJP823" s="148"/>
      <c r="SJQ823" s="148"/>
      <c r="SJR823" s="148"/>
      <c r="SJS823" s="148"/>
      <c r="SJT823" s="148"/>
      <c r="SJU823" s="148"/>
      <c r="SJV823" s="148"/>
      <c r="SJW823" s="148"/>
      <c r="SJX823" s="148"/>
      <c r="SJY823" s="148"/>
      <c r="SJZ823" s="148"/>
      <c r="SKA823" s="148"/>
      <c r="SKB823" s="148"/>
      <c r="SKC823" s="148"/>
      <c r="SKD823" s="148"/>
      <c r="SKE823" s="148"/>
      <c r="SKF823" s="148"/>
      <c r="SKG823" s="148"/>
      <c r="SKH823" s="148"/>
      <c r="SKI823" s="148"/>
      <c r="SKJ823" s="148"/>
      <c r="SKK823" s="148"/>
      <c r="SKL823" s="148"/>
      <c r="SKM823" s="148"/>
      <c r="SKN823" s="148"/>
      <c r="SKO823" s="148"/>
      <c r="SKP823" s="148"/>
      <c r="SKQ823" s="148"/>
      <c r="SKR823" s="148"/>
      <c r="SKS823" s="148"/>
      <c r="SKT823" s="148"/>
      <c r="SKU823" s="148"/>
      <c r="SKV823" s="148"/>
      <c r="SKW823" s="148"/>
      <c r="SKX823" s="148"/>
      <c r="SKY823" s="148"/>
      <c r="SKZ823" s="148"/>
      <c r="SLA823" s="148"/>
      <c r="SLB823" s="148"/>
      <c r="SLC823" s="148"/>
      <c r="SLD823" s="148"/>
      <c r="SLE823" s="148"/>
      <c r="SLF823" s="148"/>
      <c r="SLG823" s="148"/>
      <c r="SLH823" s="148"/>
      <c r="SLI823" s="148"/>
      <c r="SLJ823" s="148"/>
      <c r="SLK823" s="148"/>
      <c r="SLL823" s="148"/>
      <c r="SLM823" s="148"/>
      <c r="SLN823" s="148"/>
      <c r="SLO823" s="148"/>
      <c r="SLP823" s="148"/>
      <c r="SLQ823" s="148"/>
      <c r="SLR823" s="148"/>
      <c r="SLS823" s="148"/>
      <c r="SLT823" s="148"/>
      <c r="SLU823" s="148"/>
      <c r="SLV823" s="148"/>
      <c r="SLW823" s="148"/>
      <c r="SLX823" s="148"/>
      <c r="SLY823" s="148"/>
      <c r="SLZ823" s="148"/>
      <c r="SMA823" s="148"/>
      <c r="SMB823" s="148"/>
      <c r="SMC823" s="148"/>
      <c r="SMD823" s="148"/>
      <c r="SME823" s="148"/>
      <c r="SMF823" s="148"/>
      <c r="SMG823" s="148"/>
      <c r="SMH823" s="148"/>
      <c r="SMI823" s="148"/>
      <c r="SMJ823" s="148"/>
      <c r="SMK823" s="148"/>
      <c r="SML823" s="148"/>
      <c r="SMM823" s="148"/>
      <c r="SMN823" s="148"/>
      <c r="SMO823" s="148"/>
      <c r="SMP823" s="148"/>
      <c r="SMQ823" s="148"/>
      <c r="SMR823" s="148"/>
      <c r="SMS823" s="148"/>
      <c r="SMT823" s="148"/>
      <c r="SMU823" s="148"/>
      <c r="SMV823" s="148"/>
      <c r="SMW823" s="148"/>
      <c r="SMX823" s="148"/>
      <c r="SMY823" s="148"/>
      <c r="SMZ823" s="148"/>
      <c r="SNA823" s="148"/>
      <c r="SNB823" s="148"/>
      <c r="SNC823" s="148"/>
      <c r="SND823" s="148"/>
      <c r="SNE823" s="148"/>
      <c r="SNF823" s="148"/>
      <c r="SNG823" s="148"/>
      <c r="SNH823" s="148"/>
      <c r="SNI823" s="148"/>
      <c r="SNJ823" s="148"/>
      <c r="SNK823" s="148"/>
      <c r="SNL823" s="148"/>
      <c r="SNM823" s="148"/>
      <c r="SNN823" s="148"/>
      <c r="SNO823" s="148"/>
      <c r="SNP823" s="148"/>
      <c r="SNQ823" s="148"/>
      <c r="SNR823" s="148"/>
      <c r="SNS823" s="148"/>
      <c r="SNT823" s="148"/>
      <c r="SNU823" s="148"/>
      <c r="SNV823" s="148"/>
      <c r="SNW823" s="148"/>
      <c r="SNX823" s="148"/>
      <c r="SNY823" s="148"/>
      <c r="SNZ823" s="148"/>
      <c r="SOA823" s="148"/>
      <c r="SOB823" s="148"/>
      <c r="SOC823" s="148"/>
      <c r="SOD823" s="148"/>
      <c r="SOE823" s="148"/>
      <c r="SOF823" s="148"/>
      <c r="SOG823" s="148"/>
      <c r="SOH823" s="148"/>
      <c r="SOI823" s="148"/>
      <c r="SOJ823" s="148"/>
      <c r="SOK823" s="148"/>
      <c r="SOL823" s="148"/>
      <c r="SOM823" s="148"/>
      <c r="SON823" s="148"/>
      <c r="SOO823" s="148"/>
      <c r="SOP823" s="148"/>
      <c r="SOQ823" s="148"/>
      <c r="SOR823" s="148"/>
      <c r="SOS823" s="148"/>
      <c r="SOT823" s="148"/>
      <c r="SOU823" s="148"/>
      <c r="SOV823" s="148"/>
      <c r="SOW823" s="148"/>
      <c r="SOX823" s="148"/>
      <c r="SOY823" s="148"/>
      <c r="SOZ823" s="148"/>
      <c r="SPA823" s="148"/>
      <c r="SPB823" s="148"/>
      <c r="SPC823" s="148"/>
      <c r="SPD823" s="148"/>
      <c r="SPE823" s="148"/>
      <c r="SPF823" s="148"/>
      <c r="SPG823" s="148"/>
      <c r="SPH823" s="148"/>
      <c r="SPI823" s="148"/>
      <c r="SPJ823" s="148"/>
      <c r="SPK823" s="148"/>
      <c r="SPL823" s="148"/>
      <c r="SPM823" s="148"/>
      <c r="SPN823" s="148"/>
      <c r="SPO823" s="148"/>
      <c r="SPP823" s="148"/>
      <c r="SPQ823" s="148"/>
      <c r="SPR823" s="148"/>
      <c r="SPS823" s="148"/>
      <c r="SPT823" s="148"/>
      <c r="SPU823" s="148"/>
      <c r="SPV823" s="148"/>
      <c r="SPW823" s="148"/>
      <c r="SPX823" s="148"/>
      <c r="SPY823" s="148"/>
      <c r="SPZ823" s="148"/>
      <c r="SQA823" s="148"/>
      <c r="SQB823" s="148"/>
      <c r="SQC823" s="148"/>
      <c r="SQD823" s="148"/>
      <c r="SQE823" s="148"/>
      <c r="SQF823" s="148"/>
      <c r="SQG823" s="148"/>
      <c r="SQH823" s="148"/>
      <c r="SQI823" s="148"/>
      <c r="SQJ823" s="148"/>
      <c r="SQK823" s="148"/>
      <c r="SQL823" s="148"/>
      <c r="SQM823" s="148"/>
      <c r="SQN823" s="148"/>
      <c r="SQO823" s="148"/>
      <c r="SQP823" s="148"/>
      <c r="SQQ823" s="148"/>
      <c r="SQR823" s="148"/>
      <c r="SQS823" s="148"/>
      <c r="SQT823" s="148"/>
      <c r="SQU823" s="148"/>
      <c r="SQV823" s="148"/>
      <c r="SQW823" s="148"/>
      <c r="SQX823" s="148"/>
      <c r="SQY823" s="148"/>
      <c r="SQZ823" s="148"/>
      <c r="SRA823" s="148"/>
      <c r="SRB823" s="148"/>
      <c r="SRC823" s="148"/>
      <c r="SRD823" s="148"/>
      <c r="SRE823" s="148"/>
      <c r="SRF823" s="148"/>
      <c r="SRG823" s="148"/>
      <c r="SRH823" s="148"/>
      <c r="SRI823" s="148"/>
      <c r="SRJ823" s="148"/>
      <c r="SRK823" s="148"/>
      <c r="SRL823" s="148"/>
      <c r="SRM823" s="148"/>
      <c r="SRN823" s="148"/>
      <c r="SRO823" s="148"/>
      <c r="SRP823" s="148"/>
      <c r="SRQ823" s="148"/>
      <c r="SRR823" s="148"/>
      <c r="SRS823" s="148"/>
      <c r="SRT823" s="148"/>
      <c r="SRU823" s="148"/>
      <c r="SRV823" s="148"/>
      <c r="SRW823" s="148"/>
      <c r="SRX823" s="148"/>
      <c r="SRY823" s="148"/>
      <c r="SRZ823" s="148"/>
      <c r="SSA823" s="148"/>
      <c r="SSB823" s="148"/>
      <c r="SSC823" s="148"/>
      <c r="SSD823" s="148"/>
      <c r="SSE823" s="148"/>
      <c r="SSF823" s="148"/>
      <c r="SSG823" s="148"/>
      <c r="SSH823" s="148"/>
      <c r="SSI823" s="148"/>
      <c r="SSJ823" s="148"/>
      <c r="SSK823" s="148"/>
      <c r="SSL823" s="148"/>
      <c r="SSM823" s="148"/>
      <c r="SSN823" s="148"/>
      <c r="SSO823" s="148"/>
      <c r="SSP823" s="148"/>
      <c r="SSQ823" s="148"/>
      <c r="SSR823" s="148"/>
      <c r="SSS823" s="148"/>
      <c r="SST823" s="148"/>
      <c r="SSU823" s="148"/>
      <c r="SSV823" s="148"/>
      <c r="SSW823" s="148"/>
      <c r="SSX823" s="148"/>
      <c r="SSY823" s="148"/>
      <c r="SSZ823" s="148"/>
      <c r="STA823" s="148"/>
      <c r="STB823" s="148"/>
      <c r="STC823" s="148"/>
      <c r="STD823" s="148"/>
      <c r="STE823" s="148"/>
      <c r="STF823" s="148"/>
      <c r="STG823" s="148"/>
      <c r="STH823" s="148"/>
      <c r="STI823" s="148"/>
      <c r="STJ823" s="148"/>
      <c r="STK823" s="148"/>
      <c r="STL823" s="148"/>
      <c r="STM823" s="148"/>
      <c r="STN823" s="148"/>
      <c r="STO823" s="148"/>
      <c r="STP823" s="148"/>
      <c r="STQ823" s="148"/>
      <c r="STR823" s="148"/>
      <c r="STS823" s="148"/>
      <c r="STT823" s="148"/>
      <c r="STU823" s="148"/>
      <c r="STV823" s="148"/>
      <c r="STW823" s="148"/>
      <c r="STX823" s="148"/>
      <c r="STY823" s="148"/>
      <c r="STZ823" s="148"/>
      <c r="SUA823" s="148"/>
      <c r="SUB823" s="148"/>
      <c r="SUC823" s="148"/>
      <c r="SUD823" s="148"/>
      <c r="SUE823" s="148"/>
      <c r="SUF823" s="148"/>
      <c r="SUG823" s="148"/>
      <c r="SUH823" s="148"/>
      <c r="SUI823" s="148"/>
      <c r="SUJ823" s="148"/>
      <c r="SUK823" s="148"/>
      <c r="SUL823" s="148"/>
      <c r="SUM823" s="148"/>
      <c r="SUN823" s="148"/>
      <c r="SUO823" s="148"/>
      <c r="SUP823" s="148"/>
      <c r="SUQ823" s="148"/>
      <c r="SUR823" s="148"/>
      <c r="SUS823" s="148"/>
      <c r="SUT823" s="148"/>
      <c r="SUU823" s="148"/>
      <c r="SUV823" s="148"/>
      <c r="SUW823" s="148"/>
      <c r="SUX823" s="148"/>
      <c r="SUY823" s="148"/>
      <c r="SUZ823" s="148"/>
      <c r="SVA823" s="148"/>
      <c r="SVB823" s="148"/>
      <c r="SVC823" s="148"/>
      <c r="SVD823" s="148"/>
      <c r="SVE823" s="148"/>
      <c r="SVF823" s="148"/>
      <c r="SVG823" s="148"/>
      <c r="SVH823" s="148"/>
      <c r="SVI823" s="148"/>
      <c r="SVJ823" s="148"/>
      <c r="SVK823" s="148"/>
      <c r="SVL823" s="148"/>
      <c r="SVM823" s="148"/>
      <c r="SVN823" s="148"/>
      <c r="SVO823" s="148"/>
      <c r="SVP823" s="148"/>
      <c r="SVQ823" s="148"/>
      <c r="SVR823" s="148"/>
      <c r="SVS823" s="148"/>
      <c r="SVT823" s="148"/>
      <c r="SVU823" s="148"/>
      <c r="SVV823" s="148"/>
      <c r="SVW823" s="148"/>
      <c r="SVX823" s="148"/>
      <c r="SVY823" s="148"/>
      <c r="SVZ823" s="148"/>
      <c r="SWA823" s="148"/>
      <c r="SWB823" s="148"/>
      <c r="SWC823" s="148"/>
      <c r="SWD823" s="148"/>
      <c r="SWE823" s="148"/>
      <c r="SWF823" s="148"/>
      <c r="SWG823" s="148"/>
      <c r="SWH823" s="148"/>
      <c r="SWI823" s="148"/>
      <c r="SWJ823" s="148"/>
      <c r="SWK823" s="148"/>
      <c r="SWL823" s="148"/>
      <c r="SWM823" s="148"/>
      <c r="SWN823" s="148"/>
      <c r="SWO823" s="148"/>
      <c r="SWP823" s="148"/>
      <c r="SWQ823" s="148"/>
      <c r="SWR823" s="148"/>
      <c r="SWS823" s="148"/>
      <c r="SWT823" s="148"/>
      <c r="SWU823" s="148"/>
      <c r="SWV823" s="148"/>
      <c r="SWW823" s="148"/>
      <c r="SWX823" s="148"/>
      <c r="SWY823" s="148"/>
      <c r="SWZ823" s="148"/>
      <c r="SXA823" s="148"/>
      <c r="SXB823" s="148"/>
      <c r="SXC823" s="148"/>
      <c r="SXD823" s="148"/>
      <c r="SXE823" s="148"/>
      <c r="SXF823" s="148"/>
      <c r="SXG823" s="148"/>
      <c r="SXH823" s="148"/>
      <c r="SXI823" s="148"/>
      <c r="SXJ823" s="148"/>
      <c r="SXK823" s="148"/>
      <c r="SXL823" s="148"/>
      <c r="SXM823" s="148"/>
      <c r="SXN823" s="148"/>
      <c r="SXO823" s="148"/>
      <c r="SXP823" s="148"/>
      <c r="SXQ823" s="148"/>
      <c r="SXR823" s="148"/>
      <c r="SXS823" s="148"/>
      <c r="SXT823" s="148"/>
      <c r="SXU823" s="148"/>
      <c r="SXV823" s="148"/>
      <c r="SXW823" s="148"/>
      <c r="SXX823" s="148"/>
      <c r="SXY823" s="148"/>
      <c r="SXZ823" s="148"/>
      <c r="SYA823" s="148"/>
      <c r="SYB823" s="148"/>
      <c r="SYC823" s="148"/>
      <c r="SYD823" s="148"/>
      <c r="SYE823" s="148"/>
      <c r="SYF823" s="148"/>
      <c r="SYG823" s="148"/>
      <c r="SYH823" s="148"/>
      <c r="SYI823" s="148"/>
      <c r="SYJ823" s="148"/>
      <c r="SYK823" s="148"/>
      <c r="SYL823" s="148"/>
      <c r="SYM823" s="148"/>
      <c r="SYN823" s="148"/>
      <c r="SYO823" s="148"/>
      <c r="SYP823" s="148"/>
      <c r="SYQ823" s="148"/>
      <c r="SYR823" s="148"/>
      <c r="SYS823" s="148"/>
      <c r="SYT823" s="148"/>
      <c r="SYU823" s="148"/>
      <c r="SYV823" s="148"/>
      <c r="SYW823" s="148"/>
      <c r="SYX823" s="148"/>
      <c r="SYY823" s="148"/>
      <c r="SYZ823" s="148"/>
      <c r="SZA823" s="148"/>
      <c r="SZB823" s="148"/>
      <c r="SZC823" s="148"/>
      <c r="SZD823" s="148"/>
      <c r="SZE823" s="148"/>
      <c r="SZF823" s="148"/>
      <c r="SZG823" s="148"/>
      <c r="SZH823" s="148"/>
      <c r="SZI823" s="148"/>
      <c r="SZJ823" s="148"/>
      <c r="SZK823" s="148"/>
      <c r="SZL823" s="148"/>
      <c r="SZM823" s="148"/>
      <c r="SZN823" s="148"/>
      <c r="SZO823" s="148"/>
      <c r="SZP823" s="148"/>
      <c r="SZQ823" s="148"/>
      <c r="SZR823" s="148"/>
      <c r="SZS823" s="148"/>
      <c r="SZT823" s="148"/>
      <c r="SZU823" s="148"/>
      <c r="SZV823" s="148"/>
      <c r="SZW823" s="148"/>
      <c r="SZX823" s="148"/>
      <c r="SZY823" s="148"/>
      <c r="SZZ823" s="148"/>
      <c r="TAA823" s="148"/>
      <c r="TAB823" s="148"/>
      <c r="TAC823" s="148"/>
      <c r="TAD823" s="148"/>
      <c r="TAE823" s="148"/>
      <c r="TAF823" s="148"/>
      <c r="TAG823" s="148"/>
      <c r="TAH823" s="148"/>
      <c r="TAI823" s="148"/>
      <c r="TAJ823" s="148"/>
      <c r="TAK823" s="148"/>
      <c r="TAL823" s="148"/>
      <c r="TAM823" s="148"/>
      <c r="TAN823" s="148"/>
      <c r="TAO823" s="148"/>
      <c r="TAP823" s="148"/>
      <c r="TAQ823" s="148"/>
      <c r="TAR823" s="148"/>
      <c r="TAS823" s="148"/>
      <c r="TAT823" s="148"/>
      <c r="TAU823" s="148"/>
      <c r="TAV823" s="148"/>
      <c r="TAW823" s="148"/>
      <c r="TAX823" s="148"/>
      <c r="TAY823" s="148"/>
      <c r="TAZ823" s="148"/>
      <c r="TBA823" s="148"/>
      <c r="TBB823" s="148"/>
      <c r="TBC823" s="148"/>
      <c r="TBD823" s="148"/>
      <c r="TBE823" s="148"/>
      <c r="TBF823" s="148"/>
      <c r="TBG823" s="148"/>
      <c r="TBH823" s="148"/>
      <c r="TBI823" s="148"/>
      <c r="TBJ823" s="148"/>
      <c r="TBK823" s="148"/>
      <c r="TBL823" s="148"/>
      <c r="TBM823" s="148"/>
      <c r="TBN823" s="148"/>
      <c r="TBO823" s="148"/>
      <c r="TBP823" s="148"/>
      <c r="TBQ823" s="148"/>
      <c r="TBR823" s="148"/>
      <c r="TBS823" s="148"/>
      <c r="TBT823" s="148"/>
      <c r="TBU823" s="148"/>
      <c r="TBV823" s="148"/>
      <c r="TBW823" s="148"/>
      <c r="TBX823" s="148"/>
      <c r="TBY823" s="148"/>
      <c r="TBZ823" s="148"/>
      <c r="TCA823" s="148"/>
      <c r="TCB823" s="148"/>
      <c r="TCC823" s="148"/>
      <c r="TCD823" s="148"/>
      <c r="TCE823" s="148"/>
      <c r="TCF823" s="148"/>
      <c r="TCG823" s="148"/>
      <c r="TCH823" s="148"/>
      <c r="TCI823" s="148"/>
      <c r="TCJ823" s="148"/>
      <c r="TCK823" s="148"/>
      <c r="TCL823" s="148"/>
      <c r="TCM823" s="148"/>
      <c r="TCN823" s="148"/>
      <c r="TCO823" s="148"/>
      <c r="TCP823" s="148"/>
      <c r="TCQ823" s="148"/>
      <c r="TCR823" s="148"/>
      <c r="TCS823" s="148"/>
      <c r="TCT823" s="148"/>
      <c r="TCU823" s="148"/>
      <c r="TCV823" s="148"/>
      <c r="TCW823" s="148"/>
      <c r="TCX823" s="148"/>
      <c r="TCY823" s="148"/>
      <c r="TCZ823" s="148"/>
      <c r="TDA823" s="148"/>
      <c r="TDB823" s="148"/>
      <c r="TDC823" s="148"/>
      <c r="TDD823" s="148"/>
      <c r="TDE823" s="148"/>
      <c r="TDF823" s="148"/>
      <c r="TDG823" s="148"/>
      <c r="TDH823" s="148"/>
      <c r="TDI823" s="148"/>
      <c r="TDJ823" s="148"/>
      <c r="TDK823" s="148"/>
      <c r="TDL823" s="148"/>
      <c r="TDM823" s="148"/>
      <c r="TDN823" s="148"/>
      <c r="TDO823" s="148"/>
      <c r="TDP823" s="148"/>
      <c r="TDQ823" s="148"/>
      <c r="TDR823" s="148"/>
      <c r="TDS823" s="148"/>
      <c r="TDT823" s="148"/>
      <c r="TDU823" s="148"/>
      <c r="TDV823" s="148"/>
      <c r="TDW823" s="148"/>
      <c r="TDX823" s="148"/>
      <c r="TDY823" s="148"/>
      <c r="TDZ823" s="148"/>
      <c r="TEA823" s="148"/>
      <c r="TEB823" s="148"/>
      <c r="TEC823" s="148"/>
      <c r="TED823" s="148"/>
      <c r="TEE823" s="148"/>
      <c r="TEF823" s="148"/>
      <c r="TEG823" s="148"/>
      <c r="TEH823" s="148"/>
      <c r="TEI823" s="148"/>
      <c r="TEJ823" s="148"/>
      <c r="TEK823" s="148"/>
      <c r="TEL823" s="148"/>
      <c r="TEM823" s="148"/>
      <c r="TEN823" s="148"/>
      <c r="TEO823" s="148"/>
      <c r="TEP823" s="148"/>
      <c r="TEQ823" s="148"/>
      <c r="TER823" s="148"/>
      <c r="TES823" s="148"/>
      <c r="TET823" s="148"/>
      <c r="TEU823" s="148"/>
      <c r="TEV823" s="148"/>
      <c r="TEW823" s="148"/>
      <c r="TEX823" s="148"/>
      <c r="TEY823" s="148"/>
      <c r="TEZ823" s="148"/>
      <c r="TFA823" s="148"/>
      <c r="TFB823" s="148"/>
      <c r="TFC823" s="148"/>
      <c r="TFD823" s="148"/>
      <c r="TFE823" s="148"/>
      <c r="TFF823" s="148"/>
      <c r="TFG823" s="148"/>
      <c r="TFH823" s="148"/>
      <c r="TFI823" s="148"/>
      <c r="TFJ823" s="148"/>
      <c r="TFK823" s="148"/>
      <c r="TFL823" s="148"/>
      <c r="TFM823" s="148"/>
      <c r="TFN823" s="148"/>
      <c r="TFO823" s="148"/>
      <c r="TFP823" s="148"/>
      <c r="TFQ823" s="148"/>
      <c r="TFR823" s="148"/>
      <c r="TFS823" s="148"/>
      <c r="TFT823" s="148"/>
      <c r="TFU823" s="148"/>
      <c r="TFV823" s="148"/>
      <c r="TFW823" s="148"/>
      <c r="TFX823" s="148"/>
      <c r="TFY823" s="148"/>
      <c r="TFZ823" s="148"/>
      <c r="TGA823" s="148"/>
      <c r="TGB823" s="148"/>
      <c r="TGC823" s="148"/>
      <c r="TGD823" s="148"/>
      <c r="TGE823" s="148"/>
      <c r="TGF823" s="148"/>
      <c r="TGG823" s="148"/>
      <c r="TGH823" s="148"/>
      <c r="TGI823" s="148"/>
      <c r="TGJ823" s="148"/>
      <c r="TGK823" s="148"/>
      <c r="TGL823" s="148"/>
      <c r="TGM823" s="148"/>
      <c r="TGN823" s="148"/>
      <c r="TGO823" s="148"/>
      <c r="TGP823" s="148"/>
      <c r="TGQ823" s="148"/>
      <c r="TGR823" s="148"/>
      <c r="TGS823" s="148"/>
      <c r="TGT823" s="148"/>
      <c r="TGU823" s="148"/>
      <c r="TGV823" s="148"/>
      <c r="TGW823" s="148"/>
      <c r="TGX823" s="148"/>
      <c r="TGY823" s="148"/>
      <c r="TGZ823" s="148"/>
      <c r="THA823" s="148"/>
      <c r="THB823" s="148"/>
      <c r="THC823" s="148"/>
      <c r="THD823" s="148"/>
      <c r="THE823" s="148"/>
      <c r="THF823" s="148"/>
      <c r="THG823" s="148"/>
      <c r="THH823" s="148"/>
      <c r="THI823" s="148"/>
      <c r="THJ823" s="148"/>
      <c r="THK823" s="148"/>
      <c r="THL823" s="148"/>
      <c r="THM823" s="148"/>
      <c r="THN823" s="148"/>
      <c r="THO823" s="148"/>
      <c r="THP823" s="148"/>
      <c r="THQ823" s="148"/>
      <c r="THR823" s="148"/>
      <c r="THS823" s="148"/>
      <c r="THT823" s="148"/>
      <c r="THU823" s="148"/>
      <c r="THV823" s="148"/>
      <c r="THW823" s="148"/>
      <c r="THX823" s="148"/>
      <c r="THY823" s="148"/>
      <c r="THZ823" s="148"/>
      <c r="TIA823" s="148"/>
      <c r="TIB823" s="148"/>
      <c r="TIC823" s="148"/>
      <c r="TID823" s="148"/>
      <c r="TIE823" s="148"/>
      <c r="TIF823" s="148"/>
      <c r="TIG823" s="148"/>
      <c r="TIH823" s="148"/>
      <c r="TII823" s="148"/>
      <c r="TIJ823" s="148"/>
      <c r="TIK823" s="148"/>
      <c r="TIL823" s="148"/>
      <c r="TIM823" s="148"/>
      <c r="TIN823" s="148"/>
      <c r="TIO823" s="148"/>
      <c r="TIP823" s="148"/>
      <c r="TIQ823" s="148"/>
      <c r="TIR823" s="148"/>
      <c r="TIS823" s="148"/>
      <c r="TIT823" s="148"/>
      <c r="TIU823" s="148"/>
      <c r="TIV823" s="148"/>
      <c r="TIW823" s="148"/>
      <c r="TIX823" s="148"/>
      <c r="TIY823" s="148"/>
      <c r="TIZ823" s="148"/>
      <c r="TJA823" s="148"/>
      <c r="TJB823" s="148"/>
      <c r="TJC823" s="148"/>
      <c r="TJD823" s="148"/>
      <c r="TJE823" s="148"/>
      <c r="TJF823" s="148"/>
      <c r="TJG823" s="148"/>
      <c r="TJH823" s="148"/>
      <c r="TJI823" s="148"/>
      <c r="TJJ823" s="148"/>
      <c r="TJK823" s="148"/>
      <c r="TJL823" s="148"/>
      <c r="TJM823" s="148"/>
      <c r="TJN823" s="148"/>
      <c r="TJO823" s="148"/>
      <c r="TJP823" s="148"/>
      <c r="TJQ823" s="148"/>
      <c r="TJR823" s="148"/>
      <c r="TJS823" s="148"/>
      <c r="TJT823" s="148"/>
      <c r="TJU823" s="148"/>
      <c r="TJV823" s="148"/>
      <c r="TJW823" s="148"/>
      <c r="TJX823" s="148"/>
      <c r="TJY823" s="148"/>
      <c r="TJZ823" s="148"/>
      <c r="TKA823" s="148"/>
      <c r="TKB823" s="148"/>
      <c r="TKC823" s="148"/>
      <c r="TKD823" s="148"/>
      <c r="TKE823" s="148"/>
      <c r="TKF823" s="148"/>
      <c r="TKG823" s="148"/>
      <c r="TKH823" s="148"/>
      <c r="TKI823" s="148"/>
      <c r="TKJ823" s="148"/>
      <c r="TKK823" s="148"/>
      <c r="TKL823" s="148"/>
      <c r="TKM823" s="148"/>
      <c r="TKN823" s="148"/>
      <c r="TKO823" s="148"/>
      <c r="TKP823" s="148"/>
      <c r="TKQ823" s="148"/>
      <c r="TKR823" s="148"/>
      <c r="TKS823" s="148"/>
      <c r="TKT823" s="148"/>
      <c r="TKU823" s="148"/>
      <c r="TKV823" s="148"/>
      <c r="TKW823" s="148"/>
      <c r="TKX823" s="148"/>
      <c r="TKY823" s="148"/>
      <c r="TKZ823" s="148"/>
      <c r="TLA823" s="148"/>
      <c r="TLB823" s="148"/>
      <c r="TLC823" s="148"/>
      <c r="TLD823" s="148"/>
      <c r="TLE823" s="148"/>
      <c r="TLF823" s="148"/>
      <c r="TLG823" s="148"/>
      <c r="TLH823" s="148"/>
      <c r="TLI823" s="148"/>
      <c r="TLJ823" s="148"/>
      <c r="TLK823" s="148"/>
      <c r="TLL823" s="148"/>
      <c r="TLM823" s="148"/>
      <c r="TLN823" s="148"/>
      <c r="TLO823" s="148"/>
      <c r="TLP823" s="148"/>
      <c r="TLQ823" s="148"/>
      <c r="TLR823" s="148"/>
      <c r="TLS823" s="148"/>
      <c r="TLT823" s="148"/>
      <c r="TLU823" s="148"/>
      <c r="TLV823" s="148"/>
      <c r="TLW823" s="148"/>
      <c r="TLX823" s="148"/>
      <c r="TLY823" s="148"/>
      <c r="TLZ823" s="148"/>
      <c r="TMA823" s="148"/>
      <c r="TMB823" s="148"/>
      <c r="TMC823" s="148"/>
      <c r="TMD823" s="148"/>
      <c r="TME823" s="148"/>
      <c r="TMF823" s="148"/>
      <c r="TMG823" s="148"/>
      <c r="TMH823" s="148"/>
      <c r="TMI823" s="148"/>
      <c r="TMJ823" s="148"/>
      <c r="TMK823" s="148"/>
      <c r="TML823" s="148"/>
      <c r="TMM823" s="148"/>
      <c r="TMN823" s="148"/>
      <c r="TMO823" s="148"/>
      <c r="TMP823" s="148"/>
      <c r="TMQ823" s="148"/>
      <c r="TMR823" s="148"/>
      <c r="TMS823" s="148"/>
      <c r="TMT823" s="148"/>
      <c r="TMU823" s="148"/>
      <c r="TMV823" s="148"/>
      <c r="TMW823" s="148"/>
      <c r="TMX823" s="148"/>
      <c r="TMY823" s="148"/>
      <c r="TMZ823" s="148"/>
      <c r="TNA823" s="148"/>
      <c r="TNB823" s="148"/>
      <c r="TNC823" s="148"/>
      <c r="TND823" s="148"/>
      <c r="TNE823" s="148"/>
      <c r="TNF823" s="148"/>
      <c r="TNG823" s="148"/>
      <c r="TNH823" s="148"/>
      <c r="TNI823" s="148"/>
      <c r="TNJ823" s="148"/>
      <c r="TNK823" s="148"/>
      <c r="TNL823" s="148"/>
      <c r="TNM823" s="148"/>
      <c r="TNN823" s="148"/>
      <c r="TNO823" s="148"/>
      <c r="TNP823" s="148"/>
      <c r="TNQ823" s="148"/>
      <c r="TNR823" s="148"/>
      <c r="TNS823" s="148"/>
      <c r="TNT823" s="148"/>
      <c r="TNU823" s="148"/>
      <c r="TNV823" s="148"/>
      <c r="TNW823" s="148"/>
      <c r="TNX823" s="148"/>
      <c r="TNY823" s="148"/>
      <c r="TNZ823" s="148"/>
      <c r="TOA823" s="148"/>
      <c r="TOB823" s="148"/>
      <c r="TOC823" s="148"/>
      <c r="TOD823" s="148"/>
      <c r="TOE823" s="148"/>
      <c r="TOF823" s="148"/>
      <c r="TOG823" s="148"/>
      <c r="TOH823" s="148"/>
      <c r="TOI823" s="148"/>
      <c r="TOJ823" s="148"/>
      <c r="TOK823" s="148"/>
      <c r="TOL823" s="148"/>
      <c r="TOM823" s="148"/>
      <c r="TON823" s="148"/>
      <c r="TOO823" s="148"/>
      <c r="TOP823" s="148"/>
      <c r="TOQ823" s="148"/>
      <c r="TOR823" s="148"/>
      <c r="TOS823" s="148"/>
      <c r="TOT823" s="148"/>
      <c r="TOU823" s="148"/>
      <c r="TOV823" s="148"/>
      <c r="TOW823" s="148"/>
      <c r="TOX823" s="148"/>
      <c r="TOY823" s="148"/>
      <c r="TOZ823" s="148"/>
      <c r="TPA823" s="148"/>
      <c r="TPB823" s="148"/>
      <c r="TPC823" s="148"/>
      <c r="TPD823" s="148"/>
      <c r="TPE823" s="148"/>
      <c r="TPF823" s="148"/>
      <c r="TPG823" s="148"/>
      <c r="TPH823" s="148"/>
      <c r="TPI823" s="148"/>
      <c r="TPJ823" s="148"/>
      <c r="TPK823" s="148"/>
      <c r="TPL823" s="148"/>
      <c r="TPM823" s="148"/>
      <c r="TPN823" s="148"/>
      <c r="TPO823" s="148"/>
      <c r="TPP823" s="148"/>
      <c r="TPQ823" s="148"/>
      <c r="TPR823" s="148"/>
      <c r="TPS823" s="148"/>
      <c r="TPT823" s="148"/>
      <c r="TPU823" s="148"/>
      <c r="TPV823" s="148"/>
      <c r="TPW823" s="148"/>
      <c r="TPX823" s="148"/>
      <c r="TPY823" s="148"/>
      <c r="TPZ823" s="148"/>
      <c r="TQA823" s="148"/>
      <c r="TQB823" s="148"/>
      <c r="TQC823" s="148"/>
      <c r="TQD823" s="148"/>
      <c r="TQE823" s="148"/>
      <c r="TQF823" s="148"/>
      <c r="TQG823" s="148"/>
      <c r="TQH823" s="148"/>
      <c r="TQI823" s="148"/>
      <c r="TQJ823" s="148"/>
      <c r="TQK823" s="148"/>
      <c r="TQL823" s="148"/>
      <c r="TQM823" s="148"/>
      <c r="TQN823" s="148"/>
      <c r="TQO823" s="148"/>
      <c r="TQP823" s="148"/>
      <c r="TQQ823" s="148"/>
      <c r="TQR823" s="148"/>
      <c r="TQS823" s="148"/>
      <c r="TQT823" s="148"/>
      <c r="TQU823" s="148"/>
      <c r="TQV823" s="148"/>
      <c r="TQW823" s="148"/>
      <c r="TQX823" s="148"/>
      <c r="TQY823" s="148"/>
      <c r="TQZ823" s="148"/>
      <c r="TRA823" s="148"/>
      <c r="TRB823" s="148"/>
      <c r="TRC823" s="148"/>
      <c r="TRD823" s="148"/>
      <c r="TRE823" s="148"/>
      <c r="TRF823" s="148"/>
      <c r="TRG823" s="148"/>
      <c r="TRH823" s="148"/>
      <c r="TRI823" s="148"/>
      <c r="TRJ823" s="148"/>
      <c r="TRK823" s="148"/>
      <c r="TRL823" s="148"/>
      <c r="TRM823" s="148"/>
      <c r="TRN823" s="148"/>
      <c r="TRO823" s="148"/>
      <c r="TRP823" s="148"/>
      <c r="TRQ823" s="148"/>
      <c r="TRR823" s="148"/>
      <c r="TRS823" s="148"/>
      <c r="TRT823" s="148"/>
      <c r="TRU823" s="148"/>
      <c r="TRV823" s="148"/>
      <c r="TRW823" s="148"/>
      <c r="TRX823" s="148"/>
      <c r="TRY823" s="148"/>
      <c r="TRZ823" s="148"/>
      <c r="TSA823" s="148"/>
      <c r="TSB823" s="148"/>
      <c r="TSC823" s="148"/>
      <c r="TSD823" s="148"/>
      <c r="TSE823" s="148"/>
      <c r="TSF823" s="148"/>
      <c r="TSG823" s="148"/>
      <c r="TSH823" s="148"/>
      <c r="TSI823" s="148"/>
      <c r="TSJ823" s="148"/>
      <c r="TSK823" s="148"/>
      <c r="TSL823" s="148"/>
      <c r="TSM823" s="148"/>
      <c r="TSN823" s="148"/>
      <c r="TSO823" s="148"/>
      <c r="TSP823" s="148"/>
      <c r="TSQ823" s="148"/>
      <c r="TSR823" s="148"/>
      <c r="TSS823" s="148"/>
      <c r="TST823" s="148"/>
      <c r="TSU823" s="148"/>
      <c r="TSV823" s="148"/>
      <c r="TSW823" s="148"/>
      <c r="TSX823" s="148"/>
      <c r="TSY823" s="148"/>
      <c r="TSZ823" s="148"/>
      <c r="TTA823" s="148"/>
      <c r="TTB823" s="148"/>
      <c r="TTC823" s="148"/>
      <c r="TTD823" s="148"/>
      <c r="TTE823" s="148"/>
      <c r="TTF823" s="148"/>
      <c r="TTG823" s="148"/>
      <c r="TTH823" s="148"/>
      <c r="TTI823" s="148"/>
      <c r="TTJ823" s="148"/>
      <c r="TTK823" s="148"/>
      <c r="TTL823" s="148"/>
      <c r="TTM823" s="148"/>
      <c r="TTN823" s="148"/>
      <c r="TTO823" s="148"/>
      <c r="TTP823" s="148"/>
      <c r="TTQ823" s="148"/>
      <c r="TTR823" s="148"/>
      <c r="TTS823" s="148"/>
      <c r="TTT823" s="148"/>
      <c r="TTU823" s="148"/>
      <c r="TTV823" s="148"/>
      <c r="TTW823" s="148"/>
      <c r="TTX823" s="148"/>
      <c r="TTY823" s="148"/>
      <c r="TTZ823" s="148"/>
      <c r="TUA823" s="148"/>
      <c r="TUB823" s="148"/>
      <c r="TUC823" s="148"/>
      <c r="TUD823" s="148"/>
      <c r="TUE823" s="148"/>
      <c r="TUF823" s="148"/>
      <c r="TUG823" s="148"/>
      <c r="TUH823" s="148"/>
      <c r="TUI823" s="148"/>
      <c r="TUJ823" s="148"/>
      <c r="TUK823" s="148"/>
      <c r="TUL823" s="148"/>
      <c r="TUM823" s="148"/>
      <c r="TUN823" s="148"/>
      <c r="TUO823" s="148"/>
      <c r="TUP823" s="148"/>
      <c r="TUQ823" s="148"/>
      <c r="TUR823" s="148"/>
      <c r="TUS823" s="148"/>
      <c r="TUT823" s="148"/>
      <c r="TUU823" s="148"/>
      <c r="TUV823" s="148"/>
      <c r="TUW823" s="148"/>
      <c r="TUX823" s="148"/>
      <c r="TUY823" s="148"/>
      <c r="TUZ823" s="148"/>
      <c r="TVA823" s="148"/>
      <c r="TVB823" s="148"/>
      <c r="TVC823" s="148"/>
      <c r="TVD823" s="148"/>
      <c r="TVE823" s="148"/>
      <c r="TVF823" s="148"/>
      <c r="TVG823" s="148"/>
      <c r="TVH823" s="148"/>
      <c r="TVI823" s="148"/>
      <c r="TVJ823" s="148"/>
      <c r="TVK823" s="148"/>
      <c r="TVL823" s="148"/>
      <c r="TVM823" s="148"/>
      <c r="TVN823" s="148"/>
      <c r="TVO823" s="148"/>
      <c r="TVP823" s="148"/>
      <c r="TVQ823" s="148"/>
      <c r="TVR823" s="148"/>
      <c r="TVS823" s="148"/>
      <c r="TVT823" s="148"/>
      <c r="TVU823" s="148"/>
      <c r="TVV823" s="148"/>
      <c r="TVW823" s="148"/>
      <c r="TVX823" s="148"/>
      <c r="TVY823" s="148"/>
      <c r="TVZ823" s="148"/>
      <c r="TWA823" s="148"/>
      <c r="TWB823" s="148"/>
      <c r="TWC823" s="148"/>
      <c r="TWD823" s="148"/>
      <c r="TWE823" s="148"/>
      <c r="TWF823" s="148"/>
      <c r="TWG823" s="148"/>
      <c r="TWH823" s="148"/>
      <c r="TWI823" s="148"/>
      <c r="TWJ823" s="148"/>
      <c r="TWK823" s="148"/>
      <c r="TWL823" s="148"/>
      <c r="TWM823" s="148"/>
      <c r="TWN823" s="148"/>
      <c r="TWO823" s="148"/>
      <c r="TWP823" s="148"/>
      <c r="TWQ823" s="148"/>
      <c r="TWR823" s="148"/>
      <c r="TWS823" s="148"/>
      <c r="TWT823" s="148"/>
      <c r="TWU823" s="148"/>
      <c r="TWV823" s="148"/>
      <c r="TWW823" s="148"/>
      <c r="TWX823" s="148"/>
      <c r="TWY823" s="148"/>
      <c r="TWZ823" s="148"/>
      <c r="TXA823" s="148"/>
      <c r="TXB823" s="148"/>
      <c r="TXC823" s="148"/>
      <c r="TXD823" s="148"/>
      <c r="TXE823" s="148"/>
      <c r="TXF823" s="148"/>
      <c r="TXG823" s="148"/>
      <c r="TXH823" s="148"/>
      <c r="TXI823" s="148"/>
      <c r="TXJ823" s="148"/>
      <c r="TXK823" s="148"/>
      <c r="TXL823" s="148"/>
      <c r="TXM823" s="148"/>
      <c r="TXN823" s="148"/>
      <c r="TXO823" s="148"/>
      <c r="TXP823" s="148"/>
      <c r="TXQ823" s="148"/>
      <c r="TXR823" s="148"/>
      <c r="TXS823" s="148"/>
      <c r="TXT823" s="148"/>
      <c r="TXU823" s="148"/>
      <c r="TXV823" s="148"/>
      <c r="TXW823" s="148"/>
      <c r="TXX823" s="148"/>
      <c r="TXY823" s="148"/>
      <c r="TXZ823" s="148"/>
      <c r="TYA823" s="148"/>
      <c r="TYB823" s="148"/>
      <c r="TYC823" s="148"/>
      <c r="TYD823" s="148"/>
      <c r="TYE823" s="148"/>
      <c r="TYF823" s="148"/>
      <c r="TYG823" s="148"/>
      <c r="TYH823" s="148"/>
      <c r="TYI823" s="148"/>
      <c r="TYJ823" s="148"/>
      <c r="TYK823" s="148"/>
      <c r="TYL823" s="148"/>
      <c r="TYM823" s="148"/>
      <c r="TYN823" s="148"/>
      <c r="TYO823" s="148"/>
      <c r="TYP823" s="148"/>
      <c r="TYQ823" s="148"/>
      <c r="TYR823" s="148"/>
      <c r="TYS823" s="148"/>
      <c r="TYT823" s="148"/>
      <c r="TYU823" s="148"/>
      <c r="TYV823" s="148"/>
      <c r="TYW823" s="148"/>
      <c r="TYX823" s="148"/>
      <c r="TYY823" s="148"/>
      <c r="TYZ823" s="148"/>
      <c r="TZA823" s="148"/>
      <c r="TZB823" s="148"/>
      <c r="TZC823" s="148"/>
      <c r="TZD823" s="148"/>
      <c r="TZE823" s="148"/>
      <c r="TZF823" s="148"/>
      <c r="TZG823" s="148"/>
      <c r="TZH823" s="148"/>
      <c r="TZI823" s="148"/>
      <c r="TZJ823" s="148"/>
      <c r="TZK823" s="148"/>
      <c r="TZL823" s="148"/>
      <c r="TZM823" s="148"/>
      <c r="TZN823" s="148"/>
      <c r="TZO823" s="148"/>
      <c r="TZP823" s="148"/>
      <c r="TZQ823" s="148"/>
      <c r="TZR823" s="148"/>
      <c r="TZS823" s="148"/>
      <c r="TZT823" s="148"/>
      <c r="TZU823" s="148"/>
      <c r="TZV823" s="148"/>
      <c r="TZW823" s="148"/>
      <c r="TZX823" s="148"/>
      <c r="TZY823" s="148"/>
      <c r="TZZ823" s="148"/>
      <c r="UAA823" s="148"/>
      <c r="UAB823" s="148"/>
      <c r="UAC823" s="148"/>
      <c r="UAD823" s="148"/>
      <c r="UAE823" s="148"/>
      <c r="UAF823" s="148"/>
      <c r="UAG823" s="148"/>
      <c r="UAH823" s="148"/>
      <c r="UAI823" s="148"/>
      <c r="UAJ823" s="148"/>
      <c r="UAK823" s="148"/>
      <c r="UAL823" s="148"/>
      <c r="UAM823" s="148"/>
      <c r="UAN823" s="148"/>
      <c r="UAO823" s="148"/>
      <c r="UAP823" s="148"/>
      <c r="UAQ823" s="148"/>
      <c r="UAR823" s="148"/>
      <c r="UAS823" s="148"/>
      <c r="UAT823" s="148"/>
      <c r="UAU823" s="148"/>
      <c r="UAV823" s="148"/>
      <c r="UAW823" s="148"/>
      <c r="UAX823" s="148"/>
      <c r="UAY823" s="148"/>
      <c r="UAZ823" s="148"/>
      <c r="UBA823" s="148"/>
      <c r="UBB823" s="148"/>
      <c r="UBC823" s="148"/>
      <c r="UBD823" s="148"/>
      <c r="UBE823" s="148"/>
      <c r="UBF823" s="148"/>
      <c r="UBG823" s="148"/>
      <c r="UBH823" s="148"/>
      <c r="UBI823" s="148"/>
      <c r="UBJ823" s="148"/>
      <c r="UBK823" s="148"/>
      <c r="UBL823" s="148"/>
      <c r="UBM823" s="148"/>
      <c r="UBN823" s="148"/>
      <c r="UBO823" s="148"/>
      <c r="UBP823" s="148"/>
      <c r="UBQ823" s="148"/>
      <c r="UBR823" s="148"/>
      <c r="UBS823" s="148"/>
      <c r="UBT823" s="148"/>
      <c r="UBU823" s="148"/>
      <c r="UBV823" s="148"/>
      <c r="UBW823" s="148"/>
      <c r="UBX823" s="148"/>
      <c r="UBY823" s="148"/>
      <c r="UBZ823" s="148"/>
      <c r="UCA823" s="148"/>
      <c r="UCB823" s="148"/>
      <c r="UCC823" s="148"/>
      <c r="UCD823" s="148"/>
      <c r="UCE823" s="148"/>
      <c r="UCF823" s="148"/>
      <c r="UCG823" s="148"/>
      <c r="UCH823" s="148"/>
      <c r="UCI823" s="148"/>
      <c r="UCJ823" s="148"/>
      <c r="UCK823" s="148"/>
      <c r="UCL823" s="148"/>
      <c r="UCM823" s="148"/>
      <c r="UCN823" s="148"/>
      <c r="UCO823" s="148"/>
      <c r="UCP823" s="148"/>
      <c r="UCQ823" s="148"/>
      <c r="UCR823" s="148"/>
      <c r="UCS823" s="148"/>
      <c r="UCT823" s="148"/>
      <c r="UCU823" s="148"/>
      <c r="UCV823" s="148"/>
      <c r="UCW823" s="148"/>
      <c r="UCX823" s="148"/>
      <c r="UCY823" s="148"/>
      <c r="UCZ823" s="148"/>
      <c r="UDA823" s="148"/>
      <c r="UDB823" s="148"/>
      <c r="UDC823" s="148"/>
      <c r="UDD823" s="148"/>
      <c r="UDE823" s="148"/>
      <c r="UDF823" s="148"/>
      <c r="UDG823" s="148"/>
      <c r="UDH823" s="148"/>
      <c r="UDI823" s="148"/>
      <c r="UDJ823" s="148"/>
      <c r="UDK823" s="148"/>
      <c r="UDL823" s="148"/>
      <c r="UDM823" s="148"/>
      <c r="UDN823" s="148"/>
      <c r="UDO823" s="148"/>
      <c r="UDP823" s="148"/>
      <c r="UDQ823" s="148"/>
      <c r="UDR823" s="148"/>
      <c r="UDS823" s="148"/>
      <c r="UDT823" s="148"/>
      <c r="UDU823" s="148"/>
      <c r="UDV823" s="148"/>
      <c r="UDW823" s="148"/>
      <c r="UDX823" s="148"/>
      <c r="UDY823" s="148"/>
      <c r="UDZ823" s="148"/>
      <c r="UEA823" s="148"/>
      <c r="UEB823" s="148"/>
      <c r="UEC823" s="148"/>
      <c r="UED823" s="148"/>
      <c r="UEE823" s="148"/>
      <c r="UEF823" s="148"/>
      <c r="UEG823" s="148"/>
      <c r="UEH823" s="148"/>
      <c r="UEI823" s="148"/>
      <c r="UEJ823" s="148"/>
      <c r="UEK823" s="148"/>
      <c r="UEL823" s="148"/>
      <c r="UEM823" s="148"/>
      <c r="UEN823" s="148"/>
      <c r="UEO823" s="148"/>
      <c r="UEP823" s="148"/>
      <c r="UEQ823" s="148"/>
      <c r="UER823" s="148"/>
      <c r="UES823" s="148"/>
      <c r="UET823" s="148"/>
      <c r="UEU823" s="148"/>
      <c r="UEV823" s="148"/>
      <c r="UEW823" s="148"/>
      <c r="UEX823" s="148"/>
      <c r="UEY823" s="148"/>
      <c r="UEZ823" s="148"/>
      <c r="UFA823" s="148"/>
      <c r="UFB823" s="148"/>
      <c r="UFC823" s="148"/>
      <c r="UFD823" s="148"/>
      <c r="UFE823" s="148"/>
      <c r="UFF823" s="148"/>
      <c r="UFG823" s="148"/>
      <c r="UFH823" s="148"/>
      <c r="UFI823" s="148"/>
      <c r="UFJ823" s="148"/>
      <c r="UFK823" s="148"/>
      <c r="UFL823" s="148"/>
      <c r="UFM823" s="148"/>
      <c r="UFN823" s="148"/>
      <c r="UFO823" s="148"/>
      <c r="UFP823" s="148"/>
      <c r="UFQ823" s="148"/>
      <c r="UFR823" s="148"/>
      <c r="UFS823" s="148"/>
      <c r="UFT823" s="148"/>
      <c r="UFU823" s="148"/>
      <c r="UFV823" s="148"/>
      <c r="UFW823" s="148"/>
      <c r="UFX823" s="148"/>
      <c r="UFY823" s="148"/>
      <c r="UFZ823" s="148"/>
      <c r="UGA823" s="148"/>
      <c r="UGB823" s="148"/>
      <c r="UGC823" s="148"/>
      <c r="UGD823" s="148"/>
      <c r="UGE823" s="148"/>
      <c r="UGF823" s="148"/>
      <c r="UGG823" s="148"/>
      <c r="UGH823" s="148"/>
      <c r="UGI823" s="148"/>
      <c r="UGJ823" s="148"/>
      <c r="UGK823" s="148"/>
      <c r="UGL823" s="148"/>
      <c r="UGM823" s="148"/>
      <c r="UGN823" s="148"/>
      <c r="UGO823" s="148"/>
      <c r="UGP823" s="148"/>
      <c r="UGQ823" s="148"/>
      <c r="UGR823" s="148"/>
      <c r="UGS823" s="148"/>
      <c r="UGT823" s="148"/>
      <c r="UGU823" s="148"/>
      <c r="UGV823" s="148"/>
      <c r="UGW823" s="148"/>
      <c r="UGX823" s="148"/>
      <c r="UGY823" s="148"/>
      <c r="UGZ823" s="148"/>
      <c r="UHA823" s="148"/>
      <c r="UHB823" s="148"/>
      <c r="UHC823" s="148"/>
      <c r="UHD823" s="148"/>
      <c r="UHE823" s="148"/>
      <c r="UHF823" s="148"/>
      <c r="UHG823" s="148"/>
      <c r="UHH823" s="148"/>
      <c r="UHI823" s="148"/>
      <c r="UHJ823" s="148"/>
      <c r="UHK823" s="148"/>
      <c r="UHL823" s="148"/>
      <c r="UHM823" s="148"/>
      <c r="UHN823" s="148"/>
      <c r="UHO823" s="148"/>
      <c r="UHP823" s="148"/>
      <c r="UHQ823" s="148"/>
      <c r="UHR823" s="148"/>
      <c r="UHS823" s="148"/>
      <c r="UHT823" s="148"/>
      <c r="UHU823" s="148"/>
      <c r="UHV823" s="148"/>
      <c r="UHW823" s="148"/>
      <c r="UHX823" s="148"/>
      <c r="UHY823" s="148"/>
      <c r="UHZ823" s="148"/>
      <c r="UIA823" s="148"/>
      <c r="UIB823" s="148"/>
      <c r="UIC823" s="148"/>
      <c r="UID823" s="148"/>
      <c r="UIE823" s="148"/>
      <c r="UIF823" s="148"/>
      <c r="UIG823" s="148"/>
      <c r="UIH823" s="148"/>
      <c r="UII823" s="148"/>
      <c r="UIJ823" s="148"/>
      <c r="UIK823" s="148"/>
      <c r="UIL823" s="148"/>
      <c r="UIM823" s="148"/>
      <c r="UIN823" s="148"/>
      <c r="UIO823" s="148"/>
      <c r="UIP823" s="148"/>
      <c r="UIQ823" s="148"/>
      <c r="UIR823" s="148"/>
      <c r="UIS823" s="148"/>
      <c r="UIT823" s="148"/>
      <c r="UIU823" s="148"/>
      <c r="UIV823" s="148"/>
      <c r="UIW823" s="148"/>
      <c r="UIX823" s="148"/>
      <c r="UIY823" s="148"/>
      <c r="UIZ823" s="148"/>
      <c r="UJA823" s="148"/>
      <c r="UJB823" s="148"/>
      <c r="UJC823" s="148"/>
      <c r="UJD823" s="148"/>
      <c r="UJE823" s="148"/>
      <c r="UJF823" s="148"/>
      <c r="UJG823" s="148"/>
      <c r="UJH823" s="148"/>
      <c r="UJI823" s="148"/>
      <c r="UJJ823" s="148"/>
      <c r="UJK823" s="148"/>
      <c r="UJL823" s="148"/>
      <c r="UJM823" s="148"/>
      <c r="UJN823" s="148"/>
      <c r="UJO823" s="148"/>
      <c r="UJP823" s="148"/>
      <c r="UJQ823" s="148"/>
      <c r="UJR823" s="148"/>
      <c r="UJS823" s="148"/>
      <c r="UJT823" s="148"/>
      <c r="UJU823" s="148"/>
      <c r="UJV823" s="148"/>
      <c r="UJW823" s="148"/>
      <c r="UJX823" s="148"/>
      <c r="UJY823" s="148"/>
      <c r="UJZ823" s="148"/>
      <c r="UKA823" s="148"/>
      <c r="UKB823" s="148"/>
      <c r="UKC823" s="148"/>
      <c r="UKD823" s="148"/>
      <c r="UKE823" s="148"/>
      <c r="UKF823" s="148"/>
      <c r="UKG823" s="148"/>
      <c r="UKH823" s="148"/>
      <c r="UKI823" s="148"/>
      <c r="UKJ823" s="148"/>
      <c r="UKK823" s="148"/>
      <c r="UKL823" s="148"/>
      <c r="UKM823" s="148"/>
      <c r="UKN823" s="148"/>
      <c r="UKO823" s="148"/>
      <c r="UKP823" s="148"/>
      <c r="UKQ823" s="148"/>
      <c r="UKR823" s="148"/>
      <c r="UKS823" s="148"/>
      <c r="UKT823" s="148"/>
      <c r="UKU823" s="148"/>
      <c r="UKV823" s="148"/>
      <c r="UKW823" s="148"/>
      <c r="UKX823" s="148"/>
      <c r="UKY823" s="148"/>
      <c r="UKZ823" s="148"/>
      <c r="ULA823" s="148"/>
      <c r="ULB823" s="148"/>
      <c r="ULC823" s="148"/>
      <c r="ULD823" s="148"/>
      <c r="ULE823" s="148"/>
      <c r="ULF823" s="148"/>
      <c r="ULG823" s="148"/>
      <c r="ULH823" s="148"/>
      <c r="ULI823" s="148"/>
      <c r="ULJ823" s="148"/>
      <c r="ULK823" s="148"/>
      <c r="ULL823" s="148"/>
      <c r="ULM823" s="148"/>
      <c r="ULN823" s="148"/>
      <c r="ULO823" s="148"/>
      <c r="ULP823" s="148"/>
      <c r="ULQ823" s="148"/>
      <c r="ULR823" s="148"/>
      <c r="ULS823" s="148"/>
      <c r="ULT823" s="148"/>
      <c r="ULU823" s="148"/>
      <c r="ULV823" s="148"/>
      <c r="ULW823" s="148"/>
      <c r="ULX823" s="148"/>
      <c r="ULY823" s="148"/>
      <c r="ULZ823" s="148"/>
      <c r="UMA823" s="148"/>
      <c r="UMB823" s="148"/>
      <c r="UMC823" s="148"/>
      <c r="UMD823" s="148"/>
      <c r="UME823" s="148"/>
      <c r="UMF823" s="148"/>
      <c r="UMG823" s="148"/>
      <c r="UMH823" s="148"/>
      <c r="UMI823" s="148"/>
      <c r="UMJ823" s="148"/>
      <c r="UMK823" s="148"/>
      <c r="UML823" s="148"/>
      <c r="UMM823" s="148"/>
      <c r="UMN823" s="148"/>
      <c r="UMO823" s="148"/>
      <c r="UMP823" s="148"/>
      <c r="UMQ823" s="148"/>
      <c r="UMR823" s="148"/>
      <c r="UMS823" s="148"/>
      <c r="UMT823" s="148"/>
      <c r="UMU823" s="148"/>
      <c r="UMV823" s="148"/>
      <c r="UMW823" s="148"/>
      <c r="UMX823" s="148"/>
      <c r="UMY823" s="148"/>
      <c r="UMZ823" s="148"/>
      <c r="UNA823" s="148"/>
      <c r="UNB823" s="148"/>
      <c r="UNC823" s="148"/>
      <c r="UND823" s="148"/>
      <c r="UNE823" s="148"/>
      <c r="UNF823" s="148"/>
      <c r="UNG823" s="148"/>
      <c r="UNH823" s="148"/>
      <c r="UNI823" s="148"/>
      <c r="UNJ823" s="148"/>
      <c r="UNK823" s="148"/>
      <c r="UNL823" s="148"/>
      <c r="UNM823" s="148"/>
      <c r="UNN823" s="148"/>
      <c r="UNO823" s="148"/>
      <c r="UNP823" s="148"/>
      <c r="UNQ823" s="148"/>
      <c r="UNR823" s="148"/>
      <c r="UNS823" s="148"/>
      <c r="UNT823" s="148"/>
      <c r="UNU823" s="148"/>
      <c r="UNV823" s="148"/>
      <c r="UNW823" s="148"/>
      <c r="UNX823" s="148"/>
      <c r="UNY823" s="148"/>
      <c r="UNZ823" s="148"/>
      <c r="UOA823" s="148"/>
      <c r="UOB823" s="148"/>
      <c r="UOC823" s="148"/>
      <c r="UOD823" s="148"/>
      <c r="UOE823" s="148"/>
      <c r="UOF823" s="148"/>
      <c r="UOG823" s="148"/>
      <c r="UOH823" s="148"/>
      <c r="UOI823" s="148"/>
      <c r="UOJ823" s="148"/>
      <c r="UOK823" s="148"/>
      <c r="UOL823" s="148"/>
      <c r="UOM823" s="148"/>
      <c r="UON823" s="148"/>
      <c r="UOO823" s="148"/>
      <c r="UOP823" s="148"/>
      <c r="UOQ823" s="148"/>
      <c r="UOR823" s="148"/>
      <c r="UOS823" s="148"/>
      <c r="UOT823" s="148"/>
      <c r="UOU823" s="148"/>
      <c r="UOV823" s="148"/>
      <c r="UOW823" s="148"/>
      <c r="UOX823" s="148"/>
      <c r="UOY823" s="148"/>
      <c r="UOZ823" s="148"/>
      <c r="UPA823" s="148"/>
      <c r="UPB823" s="148"/>
      <c r="UPC823" s="148"/>
      <c r="UPD823" s="148"/>
      <c r="UPE823" s="148"/>
      <c r="UPF823" s="148"/>
      <c r="UPG823" s="148"/>
      <c r="UPH823" s="148"/>
      <c r="UPI823" s="148"/>
      <c r="UPJ823" s="148"/>
      <c r="UPK823" s="148"/>
      <c r="UPL823" s="148"/>
      <c r="UPM823" s="148"/>
      <c r="UPN823" s="148"/>
      <c r="UPO823" s="148"/>
      <c r="UPP823" s="148"/>
      <c r="UPQ823" s="148"/>
      <c r="UPR823" s="148"/>
      <c r="UPS823" s="148"/>
      <c r="UPT823" s="148"/>
      <c r="UPU823" s="148"/>
      <c r="UPV823" s="148"/>
      <c r="UPW823" s="148"/>
      <c r="UPX823" s="148"/>
      <c r="UPY823" s="148"/>
      <c r="UPZ823" s="148"/>
      <c r="UQA823" s="148"/>
      <c r="UQB823" s="148"/>
      <c r="UQC823" s="148"/>
      <c r="UQD823" s="148"/>
      <c r="UQE823" s="148"/>
      <c r="UQF823" s="148"/>
      <c r="UQG823" s="148"/>
      <c r="UQH823" s="148"/>
      <c r="UQI823" s="148"/>
      <c r="UQJ823" s="148"/>
      <c r="UQK823" s="148"/>
      <c r="UQL823" s="148"/>
      <c r="UQM823" s="148"/>
      <c r="UQN823" s="148"/>
      <c r="UQO823" s="148"/>
      <c r="UQP823" s="148"/>
      <c r="UQQ823" s="148"/>
      <c r="UQR823" s="148"/>
      <c r="UQS823" s="148"/>
      <c r="UQT823" s="148"/>
      <c r="UQU823" s="148"/>
      <c r="UQV823" s="148"/>
      <c r="UQW823" s="148"/>
      <c r="UQX823" s="148"/>
      <c r="UQY823" s="148"/>
      <c r="UQZ823" s="148"/>
      <c r="URA823" s="148"/>
      <c r="URB823" s="148"/>
      <c r="URC823" s="148"/>
      <c r="URD823" s="148"/>
      <c r="URE823" s="148"/>
      <c r="URF823" s="148"/>
      <c r="URG823" s="148"/>
      <c r="URH823" s="148"/>
      <c r="URI823" s="148"/>
      <c r="URJ823" s="148"/>
      <c r="URK823" s="148"/>
      <c r="URL823" s="148"/>
      <c r="URM823" s="148"/>
      <c r="URN823" s="148"/>
      <c r="URO823" s="148"/>
      <c r="URP823" s="148"/>
      <c r="URQ823" s="148"/>
      <c r="URR823" s="148"/>
      <c r="URS823" s="148"/>
      <c r="URT823" s="148"/>
      <c r="URU823" s="148"/>
      <c r="URV823" s="148"/>
      <c r="URW823" s="148"/>
      <c r="URX823" s="148"/>
      <c r="URY823" s="148"/>
      <c r="URZ823" s="148"/>
      <c r="USA823" s="148"/>
      <c r="USB823" s="148"/>
      <c r="USC823" s="148"/>
      <c r="USD823" s="148"/>
      <c r="USE823" s="148"/>
      <c r="USF823" s="148"/>
      <c r="USG823" s="148"/>
      <c r="USH823" s="148"/>
      <c r="USI823" s="148"/>
      <c r="USJ823" s="148"/>
      <c r="USK823" s="148"/>
      <c r="USL823" s="148"/>
      <c r="USM823" s="148"/>
      <c r="USN823" s="148"/>
      <c r="USO823" s="148"/>
      <c r="USP823" s="148"/>
      <c r="USQ823" s="148"/>
      <c r="USR823" s="148"/>
      <c r="USS823" s="148"/>
      <c r="UST823" s="148"/>
      <c r="USU823" s="148"/>
      <c r="USV823" s="148"/>
      <c r="USW823" s="148"/>
      <c r="USX823" s="148"/>
      <c r="USY823" s="148"/>
      <c r="USZ823" s="148"/>
      <c r="UTA823" s="148"/>
      <c r="UTB823" s="148"/>
      <c r="UTC823" s="148"/>
      <c r="UTD823" s="148"/>
      <c r="UTE823" s="148"/>
      <c r="UTF823" s="148"/>
      <c r="UTG823" s="148"/>
      <c r="UTH823" s="148"/>
      <c r="UTI823" s="148"/>
      <c r="UTJ823" s="148"/>
      <c r="UTK823" s="148"/>
      <c r="UTL823" s="148"/>
      <c r="UTM823" s="148"/>
      <c r="UTN823" s="148"/>
      <c r="UTO823" s="148"/>
      <c r="UTP823" s="148"/>
      <c r="UTQ823" s="148"/>
      <c r="UTR823" s="148"/>
      <c r="UTS823" s="148"/>
      <c r="UTT823" s="148"/>
      <c r="UTU823" s="148"/>
      <c r="UTV823" s="148"/>
      <c r="UTW823" s="148"/>
      <c r="UTX823" s="148"/>
      <c r="UTY823" s="148"/>
      <c r="UTZ823" s="148"/>
      <c r="UUA823" s="148"/>
      <c r="UUB823" s="148"/>
      <c r="UUC823" s="148"/>
      <c r="UUD823" s="148"/>
      <c r="UUE823" s="148"/>
      <c r="UUF823" s="148"/>
      <c r="UUG823" s="148"/>
      <c r="UUH823" s="148"/>
      <c r="UUI823" s="148"/>
      <c r="UUJ823" s="148"/>
      <c r="UUK823" s="148"/>
      <c r="UUL823" s="148"/>
      <c r="UUM823" s="148"/>
      <c r="UUN823" s="148"/>
      <c r="UUO823" s="148"/>
      <c r="UUP823" s="148"/>
      <c r="UUQ823" s="148"/>
      <c r="UUR823" s="148"/>
      <c r="UUS823" s="148"/>
      <c r="UUT823" s="148"/>
      <c r="UUU823" s="148"/>
      <c r="UUV823" s="148"/>
      <c r="UUW823" s="148"/>
      <c r="UUX823" s="148"/>
      <c r="UUY823" s="148"/>
      <c r="UUZ823" s="148"/>
      <c r="UVA823" s="148"/>
      <c r="UVB823" s="148"/>
      <c r="UVC823" s="148"/>
      <c r="UVD823" s="148"/>
      <c r="UVE823" s="148"/>
      <c r="UVF823" s="148"/>
      <c r="UVG823" s="148"/>
      <c r="UVH823" s="148"/>
      <c r="UVI823" s="148"/>
      <c r="UVJ823" s="148"/>
      <c r="UVK823" s="148"/>
      <c r="UVL823" s="148"/>
      <c r="UVM823" s="148"/>
      <c r="UVN823" s="148"/>
      <c r="UVO823" s="148"/>
      <c r="UVP823" s="148"/>
      <c r="UVQ823" s="148"/>
      <c r="UVR823" s="148"/>
      <c r="UVS823" s="148"/>
      <c r="UVT823" s="148"/>
      <c r="UVU823" s="148"/>
      <c r="UVV823" s="148"/>
      <c r="UVW823" s="148"/>
      <c r="UVX823" s="148"/>
      <c r="UVY823" s="148"/>
      <c r="UVZ823" s="148"/>
      <c r="UWA823" s="148"/>
      <c r="UWB823" s="148"/>
      <c r="UWC823" s="148"/>
      <c r="UWD823" s="148"/>
      <c r="UWE823" s="148"/>
      <c r="UWF823" s="148"/>
      <c r="UWG823" s="148"/>
      <c r="UWH823" s="148"/>
      <c r="UWI823" s="148"/>
      <c r="UWJ823" s="148"/>
      <c r="UWK823" s="148"/>
      <c r="UWL823" s="148"/>
      <c r="UWM823" s="148"/>
      <c r="UWN823" s="148"/>
      <c r="UWO823" s="148"/>
      <c r="UWP823" s="148"/>
      <c r="UWQ823" s="148"/>
      <c r="UWR823" s="148"/>
      <c r="UWS823" s="148"/>
      <c r="UWT823" s="148"/>
      <c r="UWU823" s="148"/>
      <c r="UWV823" s="148"/>
      <c r="UWW823" s="148"/>
      <c r="UWX823" s="148"/>
      <c r="UWY823" s="148"/>
      <c r="UWZ823" s="148"/>
      <c r="UXA823" s="148"/>
      <c r="UXB823" s="148"/>
      <c r="UXC823" s="148"/>
      <c r="UXD823" s="148"/>
      <c r="UXE823" s="148"/>
      <c r="UXF823" s="148"/>
      <c r="UXG823" s="148"/>
      <c r="UXH823" s="148"/>
      <c r="UXI823" s="148"/>
      <c r="UXJ823" s="148"/>
      <c r="UXK823" s="148"/>
      <c r="UXL823" s="148"/>
      <c r="UXM823" s="148"/>
      <c r="UXN823" s="148"/>
      <c r="UXO823" s="148"/>
      <c r="UXP823" s="148"/>
      <c r="UXQ823" s="148"/>
      <c r="UXR823" s="148"/>
      <c r="UXS823" s="148"/>
      <c r="UXT823" s="148"/>
      <c r="UXU823" s="148"/>
      <c r="UXV823" s="148"/>
      <c r="UXW823" s="148"/>
      <c r="UXX823" s="148"/>
      <c r="UXY823" s="148"/>
      <c r="UXZ823" s="148"/>
      <c r="UYA823" s="148"/>
      <c r="UYB823" s="148"/>
      <c r="UYC823" s="148"/>
      <c r="UYD823" s="148"/>
      <c r="UYE823" s="148"/>
      <c r="UYF823" s="148"/>
      <c r="UYG823" s="148"/>
      <c r="UYH823" s="148"/>
      <c r="UYI823" s="148"/>
      <c r="UYJ823" s="148"/>
      <c r="UYK823" s="148"/>
      <c r="UYL823" s="148"/>
      <c r="UYM823" s="148"/>
      <c r="UYN823" s="148"/>
      <c r="UYO823" s="148"/>
      <c r="UYP823" s="148"/>
      <c r="UYQ823" s="148"/>
      <c r="UYR823" s="148"/>
      <c r="UYS823" s="148"/>
      <c r="UYT823" s="148"/>
      <c r="UYU823" s="148"/>
      <c r="UYV823" s="148"/>
      <c r="UYW823" s="148"/>
      <c r="UYX823" s="148"/>
      <c r="UYY823" s="148"/>
      <c r="UYZ823" s="148"/>
      <c r="UZA823" s="148"/>
      <c r="UZB823" s="148"/>
      <c r="UZC823" s="148"/>
      <c r="UZD823" s="148"/>
      <c r="UZE823" s="148"/>
      <c r="UZF823" s="148"/>
      <c r="UZG823" s="148"/>
      <c r="UZH823" s="148"/>
      <c r="UZI823" s="148"/>
      <c r="UZJ823" s="148"/>
      <c r="UZK823" s="148"/>
      <c r="UZL823" s="148"/>
      <c r="UZM823" s="148"/>
      <c r="UZN823" s="148"/>
      <c r="UZO823" s="148"/>
      <c r="UZP823" s="148"/>
      <c r="UZQ823" s="148"/>
      <c r="UZR823" s="148"/>
      <c r="UZS823" s="148"/>
      <c r="UZT823" s="148"/>
      <c r="UZU823" s="148"/>
      <c r="UZV823" s="148"/>
      <c r="UZW823" s="148"/>
      <c r="UZX823" s="148"/>
      <c r="UZY823" s="148"/>
      <c r="UZZ823" s="148"/>
      <c r="VAA823" s="148"/>
      <c r="VAB823" s="148"/>
      <c r="VAC823" s="148"/>
      <c r="VAD823" s="148"/>
      <c r="VAE823" s="148"/>
      <c r="VAF823" s="148"/>
      <c r="VAG823" s="148"/>
      <c r="VAH823" s="148"/>
      <c r="VAI823" s="148"/>
      <c r="VAJ823" s="148"/>
      <c r="VAK823" s="148"/>
      <c r="VAL823" s="148"/>
      <c r="VAM823" s="148"/>
      <c r="VAN823" s="148"/>
      <c r="VAO823" s="148"/>
      <c r="VAP823" s="148"/>
      <c r="VAQ823" s="148"/>
      <c r="VAR823" s="148"/>
      <c r="VAS823" s="148"/>
      <c r="VAT823" s="148"/>
      <c r="VAU823" s="148"/>
      <c r="VAV823" s="148"/>
      <c r="VAW823" s="148"/>
      <c r="VAX823" s="148"/>
      <c r="VAY823" s="148"/>
      <c r="VAZ823" s="148"/>
      <c r="VBA823" s="148"/>
      <c r="VBB823" s="148"/>
      <c r="VBC823" s="148"/>
      <c r="VBD823" s="148"/>
      <c r="VBE823" s="148"/>
      <c r="VBF823" s="148"/>
      <c r="VBG823" s="148"/>
      <c r="VBH823" s="148"/>
      <c r="VBI823" s="148"/>
      <c r="VBJ823" s="148"/>
      <c r="VBK823" s="148"/>
      <c r="VBL823" s="148"/>
      <c r="VBM823" s="148"/>
      <c r="VBN823" s="148"/>
      <c r="VBO823" s="148"/>
      <c r="VBP823" s="148"/>
      <c r="VBQ823" s="148"/>
      <c r="VBR823" s="148"/>
      <c r="VBS823" s="148"/>
      <c r="VBT823" s="148"/>
      <c r="VBU823" s="148"/>
      <c r="VBV823" s="148"/>
      <c r="VBW823" s="148"/>
      <c r="VBX823" s="148"/>
      <c r="VBY823" s="148"/>
      <c r="VBZ823" s="148"/>
      <c r="VCA823" s="148"/>
      <c r="VCB823" s="148"/>
      <c r="VCC823" s="148"/>
      <c r="VCD823" s="148"/>
      <c r="VCE823" s="148"/>
      <c r="VCF823" s="148"/>
      <c r="VCG823" s="148"/>
      <c r="VCH823" s="148"/>
      <c r="VCI823" s="148"/>
      <c r="VCJ823" s="148"/>
      <c r="VCK823" s="148"/>
      <c r="VCL823" s="148"/>
      <c r="VCM823" s="148"/>
      <c r="VCN823" s="148"/>
      <c r="VCO823" s="148"/>
      <c r="VCP823" s="148"/>
      <c r="VCQ823" s="148"/>
      <c r="VCR823" s="148"/>
      <c r="VCS823" s="148"/>
      <c r="VCT823" s="148"/>
      <c r="VCU823" s="148"/>
      <c r="VCV823" s="148"/>
      <c r="VCW823" s="148"/>
      <c r="VCX823" s="148"/>
      <c r="VCY823" s="148"/>
      <c r="VCZ823" s="148"/>
      <c r="VDA823" s="148"/>
      <c r="VDB823" s="148"/>
      <c r="VDC823" s="148"/>
      <c r="VDD823" s="148"/>
      <c r="VDE823" s="148"/>
      <c r="VDF823" s="148"/>
      <c r="VDG823" s="148"/>
      <c r="VDH823" s="148"/>
      <c r="VDI823" s="148"/>
      <c r="VDJ823" s="148"/>
      <c r="VDK823" s="148"/>
      <c r="VDL823" s="148"/>
      <c r="VDM823" s="148"/>
      <c r="VDN823" s="148"/>
      <c r="VDO823" s="148"/>
      <c r="VDP823" s="148"/>
      <c r="VDQ823" s="148"/>
      <c r="VDR823" s="148"/>
      <c r="VDS823" s="148"/>
      <c r="VDT823" s="148"/>
      <c r="VDU823" s="148"/>
      <c r="VDV823" s="148"/>
      <c r="VDW823" s="148"/>
      <c r="VDX823" s="148"/>
      <c r="VDY823" s="148"/>
      <c r="VDZ823" s="148"/>
      <c r="VEA823" s="148"/>
      <c r="VEB823" s="148"/>
      <c r="VEC823" s="148"/>
      <c r="VED823" s="148"/>
      <c r="VEE823" s="148"/>
      <c r="VEF823" s="148"/>
      <c r="VEG823" s="148"/>
      <c r="VEH823" s="148"/>
      <c r="VEI823" s="148"/>
      <c r="VEJ823" s="148"/>
      <c r="VEK823" s="148"/>
      <c r="VEL823" s="148"/>
      <c r="VEM823" s="148"/>
      <c r="VEN823" s="148"/>
      <c r="VEO823" s="148"/>
      <c r="VEP823" s="148"/>
      <c r="VEQ823" s="148"/>
      <c r="VER823" s="148"/>
      <c r="VES823" s="148"/>
      <c r="VET823" s="148"/>
      <c r="VEU823" s="148"/>
      <c r="VEV823" s="148"/>
      <c r="VEW823" s="148"/>
      <c r="VEX823" s="148"/>
      <c r="VEY823" s="148"/>
      <c r="VEZ823" s="148"/>
      <c r="VFA823" s="148"/>
      <c r="VFB823" s="148"/>
      <c r="VFC823" s="148"/>
      <c r="VFD823" s="148"/>
      <c r="VFE823" s="148"/>
      <c r="VFF823" s="148"/>
      <c r="VFG823" s="148"/>
      <c r="VFH823" s="148"/>
      <c r="VFI823" s="148"/>
      <c r="VFJ823" s="148"/>
      <c r="VFK823" s="148"/>
      <c r="VFL823" s="148"/>
      <c r="VFM823" s="148"/>
      <c r="VFN823" s="148"/>
      <c r="VFO823" s="148"/>
      <c r="VFP823" s="148"/>
      <c r="VFQ823" s="148"/>
      <c r="VFR823" s="148"/>
      <c r="VFS823" s="148"/>
      <c r="VFT823" s="148"/>
      <c r="VFU823" s="148"/>
      <c r="VFV823" s="148"/>
      <c r="VFW823" s="148"/>
      <c r="VFX823" s="148"/>
      <c r="VFY823" s="148"/>
      <c r="VFZ823" s="148"/>
      <c r="VGA823" s="148"/>
      <c r="VGB823" s="148"/>
      <c r="VGC823" s="148"/>
      <c r="VGD823" s="148"/>
      <c r="VGE823" s="148"/>
      <c r="VGF823" s="148"/>
      <c r="VGG823" s="148"/>
      <c r="VGH823" s="148"/>
      <c r="VGI823" s="148"/>
      <c r="VGJ823" s="148"/>
      <c r="VGK823" s="148"/>
      <c r="VGL823" s="148"/>
      <c r="VGM823" s="148"/>
      <c r="VGN823" s="148"/>
      <c r="VGO823" s="148"/>
      <c r="VGP823" s="148"/>
      <c r="VGQ823" s="148"/>
      <c r="VGR823" s="148"/>
      <c r="VGS823" s="148"/>
      <c r="VGT823" s="148"/>
      <c r="VGU823" s="148"/>
      <c r="VGV823" s="148"/>
      <c r="VGW823" s="148"/>
      <c r="VGX823" s="148"/>
      <c r="VGY823" s="148"/>
      <c r="VGZ823" s="148"/>
      <c r="VHA823" s="148"/>
      <c r="VHB823" s="148"/>
      <c r="VHC823" s="148"/>
      <c r="VHD823" s="148"/>
      <c r="VHE823" s="148"/>
      <c r="VHF823" s="148"/>
      <c r="VHG823" s="148"/>
      <c r="VHH823" s="148"/>
      <c r="VHI823" s="148"/>
      <c r="VHJ823" s="148"/>
      <c r="VHK823" s="148"/>
      <c r="VHL823" s="148"/>
      <c r="VHM823" s="148"/>
      <c r="VHN823" s="148"/>
      <c r="VHO823" s="148"/>
      <c r="VHP823" s="148"/>
      <c r="VHQ823" s="148"/>
      <c r="VHR823" s="148"/>
      <c r="VHS823" s="148"/>
      <c r="VHT823" s="148"/>
      <c r="VHU823" s="148"/>
      <c r="VHV823" s="148"/>
      <c r="VHW823" s="148"/>
      <c r="VHX823" s="148"/>
      <c r="VHY823" s="148"/>
      <c r="VHZ823" s="148"/>
      <c r="VIA823" s="148"/>
      <c r="VIB823" s="148"/>
      <c r="VIC823" s="148"/>
      <c r="VID823" s="148"/>
      <c r="VIE823" s="148"/>
      <c r="VIF823" s="148"/>
      <c r="VIG823" s="148"/>
      <c r="VIH823" s="148"/>
      <c r="VII823" s="148"/>
      <c r="VIJ823" s="148"/>
      <c r="VIK823" s="148"/>
      <c r="VIL823" s="148"/>
      <c r="VIM823" s="148"/>
      <c r="VIN823" s="148"/>
      <c r="VIO823" s="148"/>
      <c r="VIP823" s="148"/>
      <c r="VIQ823" s="148"/>
      <c r="VIR823" s="148"/>
      <c r="VIS823" s="148"/>
      <c r="VIT823" s="148"/>
      <c r="VIU823" s="148"/>
      <c r="VIV823" s="148"/>
      <c r="VIW823" s="148"/>
      <c r="VIX823" s="148"/>
      <c r="VIY823" s="148"/>
      <c r="VIZ823" s="148"/>
      <c r="VJA823" s="148"/>
      <c r="VJB823" s="148"/>
      <c r="VJC823" s="148"/>
      <c r="VJD823" s="148"/>
      <c r="VJE823" s="148"/>
      <c r="VJF823" s="148"/>
      <c r="VJG823" s="148"/>
      <c r="VJH823" s="148"/>
      <c r="VJI823" s="148"/>
      <c r="VJJ823" s="148"/>
      <c r="VJK823" s="148"/>
      <c r="VJL823" s="148"/>
      <c r="VJM823" s="148"/>
      <c r="VJN823" s="148"/>
      <c r="VJO823" s="148"/>
      <c r="VJP823" s="148"/>
      <c r="VJQ823" s="148"/>
      <c r="VJR823" s="148"/>
      <c r="VJS823" s="148"/>
      <c r="VJT823" s="148"/>
      <c r="VJU823" s="148"/>
      <c r="VJV823" s="148"/>
      <c r="VJW823" s="148"/>
      <c r="VJX823" s="148"/>
      <c r="VJY823" s="148"/>
      <c r="VJZ823" s="148"/>
      <c r="VKA823" s="148"/>
      <c r="VKB823" s="148"/>
      <c r="VKC823" s="148"/>
      <c r="VKD823" s="148"/>
      <c r="VKE823" s="148"/>
      <c r="VKF823" s="148"/>
      <c r="VKG823" s="148"/>
      <c r="VKH823" s="148"/>
      <c r="VKI823" s="148"/>
      <c r="VKJ823" s="148"/>
      <c r="VKK823" s="148"/>
      <c r="VKL823" s="148"/>
      <c r="VKM823" s="148"/>
      <c r="VKN823" s="148"/>
      <c r="VKO823" s="148"/>
      <c r="VKP823" s="148"/>
      <c r="VKQ823" s="148"/>
      <c r="VKR823" s="148"/>
      <c r="VKS823" s="148"/>
      <c r="VKT823" s="148"/>
      <c r="VKU823" s="148"/>
      <c r="VKV823" s="148"/>
      <c r="VKW823" s="148"/>
      <c r="VKX823" s="148"/>
      <c r="VKY823" s="148"/>
      <c r="VKZ823" s="148"/>
      <c r="VLA823" s="148"/>
      <c r="VLB823" s="148"/>
      <c r="VLC823" s="148"/>
      <c r="VLD823" s="148"/>
      <c r="VLE823" s="148"/>
      <c r="VLF823" s="148"/>
      <c r="VLG823" s="148"/>
      <c r="VLH823" s="148"/>
      <c r="VLI823" s="148"/>
      <c r="VLJ823" s="148"/>
      <c r="VLK823" s="148"/>
      <c r="VLL823" s="148"/>
      <c r="VLM823" s="148"/>
      <c r="VLN823" s="148"/>
      <c r="VLO823" s="148"/>
      <c r="VLP823" s="148"/>
      <c r="VLQ823" s="148"/>
      <c r="VLR823" s="148"/>
      <c r="VLS823" s="148"/>
      <c r="VLT823" s="148"/>
      <c r="VLU823" s="148"/>
      <c r="VLV823" s="148"/>
      <c r="VLW823" s="148"/>
      <c r="VLX823" s="148"/>
      <c r="VLY823" s="148"/>
      <c r="VLZ823" s="148"/>
      <c r="VMA823" s="148"/>
      <c r="VMB823" s="148"/>
      <c r="VMC823" s="148"/>
      <c r="VMD823" s="148"/>
      <c r="VME823" s="148"/>
      <c r="VMF823" s="148"/>
      <c r="VMG823" s="148"/>
      <c r="VMH823" s="148"/>
      <c r="VMI823" s="148"/>
      <c r="VMJ823" s="148"/>
      <c r="VMK823" s="148"/>
      <c r="VML823" s="148"/>
      <c r="VMM823" s="148"/>
      <c r="VMN823" s="148"/>
      <c r="VMO823" s="148"/>
      <c r="VMP823" s="148"/>
      <c r="VMQ823" s="148"/>
      <c r="VMR823" s="148"/>
      <c r="VMS823" s="148"/>
      <c r="VMT823" s="148"/>
      <c r="VMU823" s="148"/>
      <c r="VMV823" s="148"/>
      <c r="VMW823" s="148"/>
      <c r="VMX823" s="148"/>
      <c r="VMY823" s="148"/>
      <c r="VMZ823" s="148"/>
      <c r="VNA823" s="148"/>
      <c r="VNB823" s="148"/>
      <c r="VNC823" s="148"/>
      <c r="VND823" s="148"/>
      <c r="VNE823" s="148"/>
      <c r="VNF823" s="148"/>
      <c r="VNG823" s="148"/>
      <c r="VNH823" s="148"/>
      <c r="VNI823" s="148"/>
      <c r="VNJ823" s="148"/>
      <c r="VNK823" s="148"/>
      <c r="VNL823" s="148"/>
      <c r="VNM823" s="148"/>
      <c r="VNN823" s="148"/>
      <c r="VNO823" s="148"/>
      <c r="VNP823" s="148"/>
      <c r="VNQ823" s="148"/>
      <c r="VNR823" s="148"/>
      <c r="VNS823" s="148"/>
      <c r="VNT823" s="148"/>
      <c r="VNU823" s="148"/>
      <c r="VNV823" s="148"/>
      <c r="VNW823" s="148"/>
      <c r="VNX823" s="148"/>
      <c r="VNY823" s="148"/>
      <c r="VNZ823" s="148"/>
      <c r="VOA823" s="148"/>
      <c r="VOB823" s="148"/>
      <c r="VOC823" s="148"/>
      <c r="VOD823" s="148"/>
      <c r="VOE823" s="148"/>
      <c r="VOF823" s="148"/>
      <c r="VOG823" s="148"/>
      <c r="VOH823" s="148"/>
      <c r="VOI823" s="148"/>
      <c r="VOJ823" s="148"/>
      <c r="VOK823" s="148"/>
      <c r="VOL823" s="148"/>
      <c r="VOM823" s="148"/>
      <c r="VON823" s="148"/>
      <c r="VOO823" s="148"/>
      <c r="VOP823" s="148"/>
      <c r="VOQ823" s="148"/>
      <c r="VOR823" s="148"/>
      <c r="VOS823" s="148"/>
      <c r="VOT823" s="148"/>
      <c r="VOU823" s="148"/>
      <c r="VOV823" s="148"/>
      <c r="VOW823" s="148"/>
      <c r="VOX823" s="148"/>
      <c r="VOY823" s="148"/>
      <c r="VOZ823" s="148"/>
      <c r="VPA823" s="148"/>
      <c r="VPB823" s="148"/>
      <c r="VPC823" s="148"/>
      <c r="VPD823" s="148"/>
      <c r="VPE823" s="148"/>
      <c r="VPF823" s="148"/>
      <c r="VPG823" s="148"/>
      <c r="VPH823" s="148"/>
      <c r="VPI823" s="148"/>
      <c r="VPJ823" s="148"/>
      <c r="VPK823" s="148"/>
      <c r="VPL823" s="148"/>
      <c r="VPM823" s="148"/>
      <c r="VPN823" s="148"/>
      <c r="VPO823" s="148"/>
      <c r="VPP823" s="148"/>
      <c r="VPQ823" s="148"/>
      <c r="VPR823" s="148"/>
      <c r="VPS823" s="148"/>
      <c r="VPT823" s="148"/>
      <c r="VPU823" s="148"/>
      <c r="VPV823" s="148"/>
      <c r="VPW823" s="148"/>
      <c r="VPX823" s="148"/>
      <c r="VPY823" s="148"/>
      <c r="VPZ823" s="148"/>
      <c r="VQA823" s="148"/>
      <c r="VQB823" s="148"/>
      <c r="VQC823" s="148"/>
      <c r="VQD823" s="148"/>
      <c r="VQE823" s="148"/>
      <c r="VQF823" s="148"/>
      <c r="VQG823" s="148"/>
      <c r="VQH823" s="148"/>
      <c r="VQI823" s="148"/>
      <c r="VQJ823" s="148"/>
      <c r="VQK823" s="148"/>
      <c r="VQL823" s="148"/>
      <c r="VQM823" s="148"/>
      <c r="VQN823" s="148"/>
      <c r="VQO823" s="148"/>
      <c r="VQP823" s="148"/>
      <c r="VQQ823" s="148"/>
      <c r="VQR823" s="148"/>
      <c r="VQS823" s="148"/>
      <c r="VQT823" s="148"/>
      <c r="VQU823" s="148"/>
      <c r="VQV823" s="148"/>
      <c r="VQW823" s="148"/>
      <c r="VQX823" s="148"/>
      <c r="VQY823" s="148"/>
      <c r="VQZ823" s="148"/>
      <c r="VRA823" s="148"/>
      <c r="VRB823" s="148"/>
      <c r="VRC823" s="148"/>
      <c r="VRD823" s="148"/>
      <c r="VRE823" s="148"/>
      <c r="VRF823" s="148"/>
      <c r="VRG823" s="148"/>
      <c r="VRH823" s="148"/>
      <c r="VRI823" s="148"/>
      <c r="VRJ823" s="148"/>
      <c r="VRK823" s="148"/>
      <c r="VRL823" s="148"/>
      <c r="VRM823" s="148"/>
      <c r="VRN823" s="148"/>
      <c r="VRO823" s="148"/>
      <c r="VRP823" s="148"/>
      <c r="VRQ823" s="148"/>
      <c r="VRR823" s="148"/>
      <c r="VRS823" s="148"/>
      <c r="VRT823" s="148"/>
      <c r="VRU823" s="148"/>
      <c r="VRV823" s="148"/>
      <c r="VRW823" s="148"/>
      <c r="VRX823" s="148"/>
      <c r="VRY823" s="148"/>
      <c r="VRZ823" s="148"/>
      <c r="VSA823" s="148"/>
      <c r="VSB823" s="148"/>
      <c r="VSC823" s="148"/>
      <c r="VSD823" s="148"/>
      <c r="VSE823" s="148"/>
      <c r="VSF823" s="148"/>
      <c r="VSG823" s="148"/>
      <c r="VSH823" s="148"/>
      <c r="VSI823" s="148"/>
      <c r="VSJ823" s="148"/>
      <c r="VSK823" s="148"/>
      <c r="VSL823" s="148"/>
      <c r="VSM823" s="148"/>
      <c r="VSN823" s="148"/>
      <c r="VSO823" s="148"/>
      <c r="VSP823" s="148"/>
      <c r="VSQ823" s="148"/>
      <c r="VSR823" s="148"/>
      <c r="VSS823" s="148"/>
      <c r="VST823" s="148"/>
      <c r="VSU823" s="148"/>
      <c r="VSV823" s="148"/>
      <c r="VSW823" s="148"/>
      <c r="VSX823" s="148"/>
      <c r="VSY823" s="148"/>
      <c r="VSZ823" s="148"/>
      <c r="VTA823" s="148"/>
      <c r="VTB823" s="148"/>
      <c r="VTC823" s="148"/>
      <c r="VTD823" s="148"/>
      <c r="VTE823" s="148"/>
      <c r="VTF823" s="148"/>
      <c r="VTG823" s="148"/>
      <c r="VTH823" s="148"/>
      <c r="VTI823" s="148"/>
      <c r="VTJ823" s="148"/>
      <c r="VTK823" s="148"/>
      <c r="VTL823" s="148"/>
      <c r="VTM823" s="148"/>
      <c r="VTN823" s="148"/>
      <c r="VTO823" s="148"/>
      <c r="VTP823" s="148"/>
      <c r="VTQ823" s="148"/>
      <c r="VTR823" s="148"/>
      <c r="VTS823" s="148"/>
      <c r="VTT823" s="148"/>
      <c r="VTU823" s="148"/>
      <c r="VTV823" s="148"/>
      <c r="VTW823" s="148"/>
      <c r="VTX823" s="148"/>
      <c r="VTY823" s="148"/>
      <c r="VTZ823" s="148"/>
      <c r="VUA823" s="148"/>
      <c r="VUB823" s="148"/>
      <c r="VUC823" s="148"/>
      <c r="VUD823" s="148"/>
      <c r="VUE823" s="148"/>
      <c r="VUF823" s="148"/>
      <c r="VUG823" s="148"/>
      <c r="VUH823" s="148"/>
      <c r="VUI823" s="148"/>
      <c r="VUJ823" s="148"/>
      <c r="VUK823" s="148"/>
      <c r="VUL823" s="148"/>
      <c r="VUM823" s="148"/>
      <c r="VUN823" s="148"/>
      <c r="VUO823" s="148"/>
      <c r="VUP823" s="148"/>
      <c r="VUQ823" s="148"/>
      <c r="VUR823" s="148"/>
      <c r="VUS823" s="148"/>
      <c r="VUT823" s="148"/>
      <c r="VUU823" s="148"/>
      <c r="VUV823" s="148"/>
      <c r="VUW823" s="148"/>
      <c r="VUX823" s="148"/>
      <c r="VUY823" s="148"/>
      <c r="VUZ823" s="148"/>
      <c r="VVA823" s="148"/>
      <c r="VVB823" s="148"/>
      <c r="VVC823" s="148"/>
      <c r="VVD823" s="148"/>
      <c r="VVE823" s="148"/>
      <c r="VVF823" s="148"/>
      <c r="VVG823" s="148"/>
      <c r="VVH823" s="148"/>
      <c r="VVI823" s="148"/>
      <c r="VVJ823" s="148"/>
      <c r="VVK823" s="148"/>
      <c r="VVL823" s="148"/>
      <c r="VVM823" s="148"/>
      <c r="VVN823" s="148"/>
      <c r="VVO823" s="148"/>
      <c r="VVP823" s="148"/>
      <c r="VVQ823" s="148"/>
      <c r="VVR823" s="148"/>
      <c r="VVS823" s="148"/>
      <c r="VVT823" s="148"/>
      <c r="VVU823" s="148"/>
      <c r="VVV823" s="148"/>
      <c r="VVW823" s="148"/>
      <c r="VVX823" s="148"/>
      <c r="VVY823" s="148"/>
      <c r="VVZ823" s="148"/>
      <c r="VWA823" s="148"/>
      <c r="VWB823" s="148"/>
      <c r="VWC823" s="148"/>
      <c r="VWD823" s="148"/>
      <c r="VWE823" s="148"/>
      <c r="VWF823" s="148"/>
      <c r="VWG823" s="148"/>
      <c r="VWH823" s="148"/>
      <c r="VWI823" s="148"/>
      <c r="VWJ823" s="148"/>
      <c r="VWK823" s="148"/>
      <c r="VWL823" s="148"/>
      <c r="VWM823" s="148"/>
      <c r="VWN823" s="148"/>
      <c r="VWO823" s="148"/>
      <c r="VWP823" s="148"/>
      <c r="VWQ823" s="148"/>
      <c r="VWR823" s="148"/>
      <c r="VWS823" s="148"/>
      <c r="VWT823" s="148"/>
      <c r="VWU823" s="148"/>
      <c r="VWV823" s="148"/>
      <c r="VWW823" s="148"/>
      <c r="VWX823" s="148"/>
      <c r="VWY823" s="148"/>
      <c r="VWZ823" s="148"/>
      <c r="VXA823" s="148"/>
      <c r="VXB823" s="148"/>
      <c r="VXC823" s="148"/>
      <c r="VXD823" s="148"/>
      <c r="VXE823" s="148"/>
      <c r="VXF823" s="148"/>
      <c r="VXG823" s="148"/>
      <c r="VXH823" s="148"/>
      <c r="VXI823" s="148"/>
      <c r="VXJ823" s="148"/>
      <c r="VXK823" s="148"/>
      <c r="VXL823" s="148"/>
      <c r="VXM823" s="148"/>
      <c r="VXN823" s="148"/>
      <c r="VXO823" s="148"/>
      <c r="VXP823" s="148"/>
      <c r="VXQ823" s="148"/>
      <c r="VXR823" s="148"/>
      <c r="VXS823" s="148"/>
      <c r="VXT823" s="148"/>
      <c r="VXU823" s="148"/>
      <c r="VXV823" s="148"/>
      <c r="VXW823" s="148"/>
      <c r="VXX823" s="148"/>
      <c r="VXY823" s="148"/>
      <c r="VXZ823" s="148"/>
      <c r="VYA823" s="148"/>
      <c r="VYB823" s="148"/>
      <c r="VYC823" s="148"/>
      <c r="VYD823" s="148"/>
      <c r="VYE823" s="148"/>
      <c r="VYF823" s="148"/>
      <c r="VYG823" s="148"/>
      <c r="VYH823" s="148"/>
      <c r="VYI823" s="148"/>
      <c r="VYJ823" s="148"/>
      <c r="VYK823" s="148"/>
      <c r="VYL823" s="148"/>
      <c r="VYM823" s="148"/>
      <c r="VYN823" s="148"/>
      <c r="VYO823" s="148"/>
      <c r="VYP823" s="148"/>
      <c r="VYQ823" s="148"/>
      <c r="VYR823" s="148"/>
      <c r="VYS823" s="148"/>
      <c r="VYT823" s="148"/>
      <c r="VYU823" s="148"/>
      <c r="VYV823" s="148"/>
      <c r="VYW823" s="148"/>
      <c r="VYX823" s="148"/>
      <c r="VYY823" s="148"/>
      <c r="VYZ823" s="148"/>
      <c r="VZA823" s="148"/>
      <c r="VZB823" s="148"/>
      <c r="VZC823" s="148"/>
      <c r="VZD823" s="148"/>
      <c r="VZE823" s="148"/>
      <c r="VZF823" s="148"/>
      <c r="VZG823" s="148"/>
      <c r="VZH823" s="148"/>
      <c r="VZI823" s="148"/>
      <c r="VZJ823" s="148"/>
      <c r="VZK823" s="148"/>
      <c r="VZL823" s="148"/>
      <c r="VZM823" s="148"/>
      <c r="VZN823" s="148"/>
      <c r="VZO823" s="148"/>
      <c r="VZP823" s="148"/>
      <c r="VZQ823" s="148"/>
      <c r="VZR823" s="148"/>
      <c r="VZS823" s="148"/>
      <c r="VZT823" s="148"/>
      <c r="VZU823" s="148"/>
      <c r="VZV823" s="148"/>
      <c r="VZW823" s="148"/>
      <c r="VZX823" s="148"/>
      <c r="VZY823" s="148"/>
      <c r="VZZ823" s="148"/>
      <c r="WAA823" s="148"/>
      <c r="WAB823" s="148"/>
      <c r="WAC823" s="148"/>
      <c r="WAD823" s="148"/>
      <c r="WAE823" s="148"/>
      <c r="WAF823" s="148"/>
      <c r="WAG823" s="148"/>
      <c r="WAH823" s="148"/>
      <c r="WAI823" s="148"/>
      <c r="WAJ823" s="148"/>
      <c r="WAK823" s="148"/>
      <c r="WAL823" s="148"/>
      <c r="WAM823" s="148"/>
      <c r="WAN823" s="148"/>
      <c r="WAO823" s="148"/>
      <c r="WAP823" s="148"/>
      <c r="WAQ823" s="148"/>
      <c r="WAR823" s="148"/>
      <c r="WAS823" s="148"/>
      <c r="WAT823" s="148"/>
      <c r="WAU823" s="148"/>
      <c r="WAV823" s="148"/>
      <c r="WAW823" s="148"/>
      <c r="WAX823" s="148"/>
      <c r="WAY823" s="148"/>
      <c r="WAZ823" s="148"/>
      <c r="WBA823" s="148"/>
      <c r="WBB823" s="148"/>
      <c r="WBC823" s="148"/>
      <c r="WBD823" s="148"/>
      <c r="WBE823" s="148"/>
      <c r="WBF823" s="148"/>
      <c r="WBG823" s="148"/>
      <c r="WBH823" s="148"/>
      <c r="WBI823" s="148"/>
      <c r="WBJ823" s="148"/>
      <c r="WBK823" s="148"/>
      <c r="WBL823" s="148"/>
      <c r="WBM823" s="148"/>
      <c r="WBN823" s="148"/>
      <c r="WBO823" s="148"/>
      <c r="WBP823" s="148"/>
      <c r="WBQ823" s="148"/>
      <c r="WBR823" s="148"/>
      <c r="WBS823" s="148"/>
      <c r="WBT823" s="148"/>
      <c r="WBU823" s="148"/>
      <c r="WBV823" s="148"/>
      <c r="WBW823" s="148"/>
      <c r="WBX823" s="148"/>
      <c r="WBY823" s="148"/>
      <c r="WBZ823" s="148"/>
      <c r="WCA823" s="148"/>
      <c r="WCB823" s="148"/>
      <c r="WCC823" s="148"/>
      <c r="WCD823" s="148"/>
      <c r="WCE823" s="148"/>
      <c r="WCF823" s="148"/>
      <c r="WCG823" s="148"/>
      <c r="WCH823" s="148"/>
      <c r="WCI823" s="148"/>
      <c r="WCJ823" s="148"/>
      <c r="WCK823" s="148"/>
      <c r="WCL823" s="148"/>
      <c r="WCM823" s="148"/>
      <c r="WCN823" s="148"/>
      <c r="WCO823" s="148"/>
      <c r="WCP823" s="148"/>
      <c r="WCQ823" s="148"/>
      <c r="WCR823" s="148"/>
      <c r="WCS823" s="148"/>
      <c r="WCT823" s="148"/>
      <c r="WCU823" s="148"/>
      <c r="WCV823" s="148"/>
      <c r="WCW823" s="148"/>
      <c r="WCX823" s="148"/>
      <c r="WCY823" s="148"/>
      <c r="WCZ823" s="148"/>
      <c r="WDA823" s="148"/>
      <c r="WDB823" s="148"/>
      <c r="WDC823" s="148"/>
      <c r="WDD823" s="148"/>
      <c r="WDE823" s="148"/>
      <c r="WDF823" s="148"/>
      <c r="WDG823" s="148"/>
      <c r="WDH823" s="148"/>
      <c r="WDI823" s="148"/>
      <c r="WDJ823" s="148"/>
      <c r="WDK823" s="148"/>
      <c r="WDL823" s="148"/>
      <c r="WDM823" s="148"/>
      <c r="WDN823" s="148"/>
      <c r="WDO823" s="148"/>
      <c r="WDP823" s="148"/>
      <c r="WDQ823" s="148"/>
      <c r="WDR823" s="148"/>
      <c r="WDS823" s="148"/>
      <c r="WDT823" s="148"/>
      <c r="WDU823" s="148"/>
      <c r="WDV823" s="148"/>
      <c r="WDW823" s="148"/>
      <c r="WDX823" s="148"/>
      <c r="WDY823" s="148"/>
      <c r="WDZ823" s="148"/>
      <c r="WEA823" s="148"/>
      <c r="WEB823" s="148"/>
      <c r="WEC823" s="148"/>
      <c r="WED823" s="148"/>
      <c r="WEE823" s="148"/>
      <c r="WEF823" s="148"/>
      <c r="WEG823" s="148"/>
      <c r="WEH823" s="148"/>
      <c r="WEI823" s="148"/>
      <c r="WEJ823" s="148"/>
      <c r="WEK823" s="148"/>
      <c r="WEL823" s="148"/>
      <c r="WEM823" s="148"/>
      <c r="WEN823" s="148"/>
      <c r="WEO823" s="148"/>
      <c r="WEP823" s="148"/>
      <c r="WEQ823" s="148"/>
      <c r="WER823" s="148"/>
      <c r="WES823" s="148"/>
      <c r="WET823" s="148"/>
      <c r="WEU823" s="148"/>
      <c r="WEV823" s="148"/>
      <c r="WEW823" s="148"/>
      <c r="WEX823" s="148"/>
      <c r="WEY823" s="148"/>
      <c r="WEZ823" s="148"/>
      <c r="WFA823" s="148"/>
      <c r="WFB823" s="148"/>
      <c r="WFC823" s="148"/>
      <c r="WFD823" s="148"/>
      <c r="WFE823" s="148"/>
      <c r="WFF823" s="148"/>
      <c r="WFG823" s="148"/>
      <c r="WFH823" s="148"/>
      <c r="WFI823" s="148"/>
      <c r="WFJ823" s="148"/>
      <c r="WFK823" s="148"/>
      <c r="WFL823" s="148"/>
      <c r="WFM823" s="148"/>
      <c r="WFN823" s="148"/>
      <c r="WFO823" s="148"/>
      <c r="WFP823" s="148"/>
      <c r="WFQ823" s="148"/>
      <c r="WFR823" s="148"/>
      <c r="WFS823" s="148"/>
      <c r="WFT823" s="148"/>
      <c r="WFU823" s="148"/>
      <c r="WFV823" s="148"/>
      <c r="WFW823" s="148"/>
      <c r="WFX823" s="148"/>
      <c r="WFY823" s="148"/>
      <c r="WFZ823" s="148"/>
      <c r="WGA823" s="148"/>
      <c r="WGB823" s="148"/>
      <c r="WGC823" s="148"/>
      <c r="WGD823" s="148"/>
      <c r="WGE823" s="148"/>
      <c r="WGF823" s="148"/>
      <c r="WGG823" s="148"/>
      <c r="WGH823" s="148"/>
      <c r="WGI823" s="148"/>
      <c r="WGJ823" s="148"/>
      <c r="WGK823" s="148"/>
      <c r="WGL823" s="148"/>
      <c r="WGM823" s="148"/>
      <c r="WGN823" s="148"/>
      <c r="WGO823" s="148"/>
      <c r="WGP823" s="148"/>
      <c r="WGQ823" s="148"/>
      <c r="WGR823" s="148"/>
      <c r="WGS823" s="148"/>
      <c r="WGT823" s="148"/>
      <c r="WGU823" s="148"/>
      <c r="WGV823" s="148"/>
      <c r="WGW823" s="148"/>
      <c r="WGX823" s="148"/>
      <c r="WGY823" s="148"/>
      <c r="WGZ823" s="148"/>
      <c r="WHA823" s="148"/>
      <c r="WHB823" s="148"/>
      <c r="WHC823" s="148"/>
      <c r="WHD823" s="148"/>
      <c r="WHE823" s="148"/>
      <c r="WHF823" s="148"/>
      <c r="WHG823" s="148"/>
      <c r="WHH823" s="148"/>
      <c r="WHI823" s="148"/>
      <c r="WHJ823" s="148"/>
      <c r="WHK823" s="148"/>
      <c r="WHL823" s="148"/>
      <c r="WHM823" s="148"/>
      <c r="WHN823" s="148"/>
      <c r="WHO823" s="148"/>
      <c r="WHP823" s="148"/>
      <c r="WHQ823" s="148"/>
      <c r="WHR823" s="148"/>
      <c r="WHS823" s="148"/>
      <c r="WHT823" s="148"/>
      <c r="WHU823" s="148"/>
      <c r="WHV823" s="148"/>
      <c r="WHW823" s="148"/>
      <c r="WHX823" s="148"/>
      <c r="WHY823" s="148"/>
      <c r="WHZ823" s="148"/>
      <c r="WIA823" s="148"/>
      <c r="WIB823" s="148"/>
      <c r="WIC823" s="148"/>
      <c r="WID823" s="148"/>
      <c r="WIE823" s="148"/>
      <c r="WIF823" s="148"/>
      <c r="WIG823" s="148"/>
      <c r="WIH823" s="148"/>
      <c r="WII823" s="148"/>
      <c r="WIJ823" s="148"/>
      <c r="WIK823" s="148"/>
      <c r="WIL823" s="148"/>
      <c r="WIM823" s="148"/>
      <c r="WIN823" s="148"/>
      <c r="WIO823" s="148"/>
      <c r="WIP823" s="148"/>
      <c r="WIQ823" s="148"/>
      <c r="WIR823" s="148"/>
      <c r="WIS823" s="148"/>
      <c r="WIT823" s="148"/>
      <c r="WIU823" s="148"/>
      <c r="WIV823" s="148"/>
      <c r="WIW823" s="148"/>
      <c r="WIX823" s="148"/>
      <c r="WIY823" s="148"/>
      <c r="WIZ823" s="148"/>
      <c r="WJA823" s="148"/>
      <c r="WJB823" s="148"/>
      <c r="WJC823" s="148"/>
      <c r="WJD823" s="148"/>
      <c r="WJE823" s="148"/>
      <c r="WJF823" s="148"/>
      <c r="WJG823" s="148"/>
      <c r="WJH823" s="148"/>
      <c r="WJI823" s="148"/>
      <c r="WJJ823" s="148"/>
      <c r="WJK823" s="148"/>
      <c r="WJL823" s="148"/>
      <c r="WJM823" s="148"/>
      <c r="WJN823" s="148"/>
      <c r="WJO823" s="148"/>
      <c r="WJP823" s="148"/>
      <c r="WJQ823" s="148"/>
      <c r="WJR823" s="148"/>
      <c r="WJS823" s="148"/>
      <c r="WJT823" s="148"/>
      <c r="WJU823" s="148"/>
      <c r="WJV823" s="148"/>
      <c r="WJW823" s="148"/>
      <c r="WJX823" s="148"/>
      <c r="WJY823" s="148"/>
      <c r="WJZ823" s="148"/>
      <c r="WKA823" s="148"/>
      <c r="WKB823" s="148"/>
      <c r="WKC823" s="148"/>
      <c r="WKD823" s="148"/>
      <c r="WKE823" s="148"/>
      <c r="WKF823" s="148"/>
      <c r="WKG823" s="148"/>
      <c r="WKH823" s="148"/>
      <c r="WKI823" s="148"/>
      <c r="WKJ823" s="148"/>
      <c r="WKK823" s="148"/>
      <c r="WKL823" s="148"/>
      <c r="WKM823" s="148"/>
      <c r="WKN823" s="148"/>
      <c r="WKO823" s="148"/>
      <c r="WKP823" s="148"/>
      <c r="WKQ823" s="148"/>
      <c r="WKR823" s="148"/>
      <c r="WKS823" s="148"/>
      <c r="WKT823" s="148"/>
      <c r="WKU823" s="148"/>
      <c r="WKV823" s="148"/>
      <c r="WKW823" s="148"/>
      <c r="WKX823" s="148"/>
      <c r="WKY823" s="148"/>
      <c r="WKZ823" s="148"/>
      <c r="WLA823" s="148"/>
      <c r="WLB823" s="148"/>
      <c r="WLC823" s="148"/>
      <c r="WLD823" s="148"/>
      <c r="WLE823" s="148"/>
      <c r="WLF823" s="148"/>
      <c r="WLG823" s="148"/>
      <c r="WLH823" s="148"/>
      <c r="WLI823" s="148"/>
      <c r="WLJ823" s="148"/>
      <c r="WLK823" s="148"/>
      <c r="WLL823" s="148"/>
      <c r="WLM823" s="148"/>
      <c r="WLN823" s="148"/>
      <c r="WLO823" s="148"/>
      <c r="WLP823" s="148"/>
      <c r="WLQ823" s="148"/>
      <c r="WLR823" s="148"/>
      <c r="WLS823" s="148"/>
      <c r="WLT823" s="148"/>
      <c r="WLU823" s="148"/>
      <c r="WLV823" s="148"/>
      <c r="WLW823" s="148"/>
      <c r="WLX823" s="148"/>
      <c r="WLY823" s="148"/>
      <c r="WLZ823" s="148"/>
      <c r="WMA823" s="148"/>
      <c r="WMB823" s="148"/>
      <c r="WMC823" s="148"/>
      <c r="WMD823" s="148"/>
      <c r="WME823" s="148"/>
      <c r="WMF823" s="148"/>
      <c r="WMG823" s="148"/>
      <c r="WMH823" s="148"/>
      <c r="WMI823" s="148"/>
      <c r="WMJ823" s="148"/>
      <c r="WMK823" s="148"/>
      <c r="WML823" s="148"/>
      <c r="WMM823" s="148"/>
      <c r="WMN823" s="148"/>
      <c r="WMO823" s="148"/>
      <c r="WMP823" s="148"/>
      <c r="WMQ823" s="148"/>
      <c r="WMR823" s="148"/>
      <c r="WMS823" s="148"/>
      <c r="WMT823" s="148"/>
      <c r="WMU823" s="148"/>
      <c r="WMV823" s="148"/>
      <c r="WMW823" s="148"/>
      <c r="WMX823" s="148"/>
      <c r="WMY823" s="148"/>
      <c r="WMZ823" s="148"/>
      <c r="WNA823" s="148"/>
      <c r="WNB823" s="148"/>
      <c r="WNC823" s="148"/>
      <c r="WND823" s="148"/>
      <c r="WNE823" s="148"/>
      <c r="WNF823" s="148"/>
      <c r="WNG823" s="148"/>
      <c r="WNH823" s="148"/>
      <c r="WNI823" s="148"/>
      <c r="WNJ823" s="148"/>
      <c r="WNK823" s="148"/>
      <c r="WNL823" s="148"/>
      <c r="WNM823" s="148"/>
      <c r="WNN823" s="148"/>
      <c r="WNO823" s="148"/>
      <c r="WNP823" s="148"/>
      <c r="WNQ823" s="148"/>
      <c r="WNR823" s="148"/>
      <c r="WNS823" s="148"/>
      <c r="WNT823" s="148"/>
      <c r="WNU823" s="148"/>
      <c r="WNV823" s="148"/>
      <c r="WNW823" s="148"/>
      <c r="WNX823" s="148"/>
      <c r="WNY823" s="148"/>
      <c r="WNZ823" s="148"/>
      <c r="WOA823" s="148"/>
      <c r="WOB823" s="148"/>
      <c r="WOC823" s="148"/>
      <c r="WOD823" s="148"/>
      <c r="WOE823" s="148"/>
      <c r="WOF823" s="148"/>
      <c r="WOG823" s="148"/>
      <c r="WOH823" s="148"/>
      <c r="WOI823" s="148"/>
      <c r="WOJ823" s="148"/>
      <c r="WOK823" s="148"/>
      <c r="WOL823" s="148"/>
      <c r="WOM823" s="148"/>
      <c r="WON823" s="148"/>
      <c r="WOO823" s="148"/>
      <c r="WOP823" s="148"/>
      <c r="WOQ823" s="148"/>
      <c r="WOR823" s="148"/>
      <c r="WOS823" s="148"/>
      <c r="WOT823" s="148"/>
      <c r="WOU823" s="148"/>
      <c r="WOV823" s="148"/>
      <c r="WOW823" s="148"/>
      <c r="WOX823" s="148"/>
      <c r="WOY823" s="148"/>
      <c r="WOZ823" s="148"/>
      <c r="WPA823" s="148"/>
      <c r="WPB823" s="148"/>
      <c r="WPC823" s="148"/>
      <c r="WPD823" s="148"/>
      <c r="WPE823" s="148"/>
      <c r="WPF823" s="148"/>
      <c r="WPG823" s="148"/>
      <c r="WPH823" s="148"/>
      <c r="WPI823" s="148"/>
      <c r="WPJ823" s="148"/>
      <c r="WPK823" s="148"/>
      <c r="WPL823" s="148"/>
      <c r="WPM823" s="148"/>
      <c r="WPN823" s="148"/>
      <c r="WPO823" s="148"/>
      <c r="WPP823" s="148"/>
      <c r="WPQ823" s="148"/>
      <c r="WPR823" s="148"/>
      <c r="WPS823" s="148"/>
      <c r="WPT823" s="148"/>
      <c r="WPU823" s="148"/>
      <c r="WPV823" s="148"/>
      <c r="WPW823" s="148"/>
      <c r="WPX823" s="148"/>
      <c r="WPY823" s="148"/>
      <c r="WPZ823" s="148"/>
      <c r="WQA823" s="148"/>
      <c r="WQB823" s="148"/>
      <c r="WQC823" s="148"/>
      <c r="WQD823" s="148"/>
      <c r="WQE823" s="148"/>
      <c r="WQF823" s="148"/>
      <c r="WQG823" s="148"/>
      <c r="WQH823" s="148"/>
      <c r="WQI823" s="148"/>
      <c r="WQJ823" s="148"/>
      <c r="WQK823" s="148"/>
      <c r="WQL823" s="148"/>
      <c r="WQM823" s="148"/>
      <c r="WQN823" s="148"/>
      <c r="WQO823" s="148"/>
      <c r="WQP823" s="148"/>
      <c r="WQQ823" s="148"/>
      <c r="WQR823" s="148"/>
      <c r="WQS823" s="148"/>
      <c r="WQT823" s="148"/>
      <c r="WQU823" s="148"/>
      <c r="WQV823" s="148"/>
      <c r="WQW823" s="148"/>
      <c r="WQX823" s="148"/>
      <c r="WQY823" s="148"/>
      <c r="WQZ823" s="148"/>
      <c r="WRA823" s="148"/>
      <c r="WRB823" s="148"/>
      <c r="WRC823" s="148"/>
      <c r="WRD823" s="148"/>
      <c r="WRE823" s="148"/>
      <c r="WRF823" s="148"/>
      <c r="WRG823" s="148"/>
      <c r="WRH823" s="148"/>
      <c r="WRI823" s="148"/>
      <c r="WRJ823" s="148"/>
      <c r="WRK823" s="148"/>
      <c r="WRL823" s="148"/>
      <c r="WRM823" s="148"/>
      <c r="WRN823" s="148"/>
      <c r="WRO823" s="148"/>
      <c r="WRP823" s="148"/>
      <c r="WRQ823" s="148"/>
      <c r="WRR823" s="148"/>
      <c r="WRS823" s="148"/>
      <c r="WRT823" s="148"/>
      <c r="WRU823" s="148"/>
      <c r="WRV823" s="148"/>
      <c r="WRW823" s="148"/>
      <c r="WRX823" s="148"/>
      <c r="WRY823" s="148"/>
      <c r="WRZ823" s="148"/>
      <c r="WSA823" s="148"/>
      <c r="WSB823" s="148"/>
      <c r="WSC823" s="148"/>
      <c r="WSD823" s="148"/>
      <c r="WSE823" s="148"/>
      <c r="WSF823" s="148"/>
      <c r="WSG823" s="148"/>
      <c r="WSH823" s="148"/>
      <c r="WSI823" s="148"/>
      <c r="WSJ823" s="148"/>
      <c r="WSK823" s="148"/>
      <c r="WSL823" s="148"/>
      <c r="WSM823" s="148"/>
      <c r="WSN823" s="148"/>
      <c r="WSO823" s="148"/>
      <c r="WSP823" s="148"/>
      <c r="WSQ823" s="148"/>
      <c r="WSR823" s="148"/>
      <c r="WSS823" s="148"/>
      <c r="WST823" s="148"/>
      <c r="WSU823" s="148"/>
      <c r="WSV823" s="148"/>
      <c r="WSW823" s="148"/>
      <c r="WSX823" s="148"/>
      <c r="WSY823" s="148"/>
      <c r="WSZ823" s="148"/>
      <c r="WTA823" s="148"/>
      <c r="WTB823" s="148"/>
      <c r="WTC823" s="148"/>
      <c r="WTD823" s="148"/>
      <c r="WTE823" s="148"/>
      <c r="WTF823" s="148"/>
      <c r="WTG823" s="148"/>
      <c r="WTH823" s="148"/>
      <c r="WTI823" s="148"/>
      <c r="WTJ823" s="148"/>
      <c r="WTK823" s="148"/>
      <c r="WTL823" s="148"/>
      <c r="WTM823" s="148"/>
      <c r="WTN823" s="148"/>
      <c r="WTO823" s="148"/>
      <c r="WTP823" s="148"/>
      <c r="WTQ823" s="148"/>
      <c r="WTR823" s="148"/>
      <c r="WTS823" s="148"/>
      <c r="WTT823" s="148"/>
      <c r="WTU823" s="148"/>
      <c r="WTV823" s="148"/>
      <c r="WTW823" s="148"/>
      <c r="WTX823" s="148"/>
      <c r="WTY823" s="148"/>
      <c r="WTZ823" s="148"/>
      <c r="WUA823" s="148"/>
      <c r="WUB823" s="148"/>
      <c r="WUC823" s="148"/>
      <c r="WUD823" s="148"/>
      <c r="WUE823" s="148"/>
      <c r="WUF823" s="148"/>
      <c r="WUG823" s="148"/>
      <c r="WUH823" s="148"/>
      <c r="WUI823" s="148"/>
      <c r="WUJ823" s="148"/>
      <c r="WUK823" s="148"/>
      <c r="WUL823" s="148"/>
      <c r="WUM823" s="148"/>
      <c r="WUN823" s="148"/>
      <c r="WUO823" s="148"/>
      <c r="WUP823" s="148"/>
      <c r="WUQ823" s="148"/>
      <c r="WUR823" s="148"/>
      <c r="WUS823" s="148"/>
      <c r="WUT823" s="148"/>
      <c r="WUU823" s="148"/>
      <c r="WUV823" s="148"/>
      <c r="WUW823" s="148"/>
      <c r="WUX823" s="148"/>
      <c r="WUY823" s="148"/>
      <c r="WUZ823" s="148"/>
      <c r="WVA823" s="148"/>
      <c r="WVB823" s="148"/>
      <c r="WVC823" s="148"/>
      <c r="WVD823" s="148"/>
      <c r="WVE823" s="148"/>
      <c r="WVF823" s="148"/>
      <c r="WVG823" s="148"/>
      <c r="WVH823" s="148"/>
      <c r="WVI823" s="148"/>
      <c r="WVJ823" s="148"/>
      <c r="WVK823" s="148"/>
      <c r="WVL823" s="148"/>
      <c r="WVM823" s="148"/>
      <c r="WVN823" s="148"/>
      <c r="WVO823" s="148"/>
      <c r="WVP823" s="148"/>
      <c r="WVQ823" s="148"/>
      <c r="WVR823" s="148"/>
      <c r="WVS823" s="148"/>
      <c r="WVT823" s="148"/>
      <c r="WVU823" s="148"/>
      <c r="WVV823" s="148"/>
      <c r="WVW823" s="148"/>
      <c r="WVX823" s="148"/>
      <c r="WVY823" s="148"/>
      <c r="WVZ823" s="148"/>
      <c r="WWA823" s="148"/>
      <c r="WWB823" s="148"/>
      <c r="WWC823" s="148"/>
      <c r="WWD823" s="148"/>
      <c r="WWE823" s="148"/>
      <c r="WWF823" s="148"/>
      <c r="WWG823" s="148"/>
      <c r="WWH823" s="148"/>
      <c r="WWI823" s="148"/>
      <c r="WWJ823" s="148"/>
      <c r="WWK823" s="148"/>
      <c r="WWL823" s="148"/>
      <c r="WWM823" s="148"/>
      <c r="WWN823" s="148"/>
      <c r="WWO823" s="148"/>
      <c r="WWP823" s="148"/>
      <c r="WWQ823" s="148"/>
      <c r="WWR823" s="148"/>
      <c r="WWS823" s="148"/>
      <c r="WWT823" s="148"/>
      <c r="WWU823" s="148"/>
      <c r="WWV823" s="148"/>
      <c r="WWW823" s="148"/>
      <c r="WWX823" s="148"/>
      <c r="WWY823" s="148"/>
      <c r="WWZ823" s="148"/>
      <c r="WXA823" s="148"/>
      <c r="WXB823" s="148"/>
      <c r="WXC823" s="148"/>
      <c r="WXD823" s="148"/>
      <c r="WXE823" s="148"/>
      <c r="WXF823" s="148"/>
      <c r="WXG823" s="148"/>
      <c r="WXH823" s="148"/>
      <c r="WXI823" s="148"/>
      <c r="WXJ823" s="148"/>
      <c r="WXK823" s="148"/>
      <c r="WXL823" s="148"/>
      <c r="WXM823" s="148"/>
      <c r="WXN823" s="148"/>
      <c r="WXO823" s="148"/>
      <c r="WXP823" s="148"/>
      <c r="WXQ823" s="148"/>
      <c r="WXR823" s="148"/>
      <c r="WXS823" s="148"/>
      <c r="WXT823" s="148"/>
      <c r="WXU823" s="148"/>
      <c r="WXV823" s="148"/>
      <c r="WXW823" s="148"/>
      <c r="WXX823" s="148"/>
      <c r="WXY823" s="148"/>
      <c r="WXZ823" s="148"/>
      <c r="WYA823" s="148"/>
      <c r="WYB823" s="148"/>
      <c r="WYC823" s="148"/>
      <c r="WYD823" s="148"/>
      <c r="WYE823" s="148"/>
      <c r="WYF823" s="148"/>
      <c r="WYG823" s="148"/>
      <c r="WYH823" s="148"/>
      <c r="WYI823" s="148"/>
      <c r="WYJ823" s="148"/>
      <c r="WYK823" s="148"/>
      <c r="WYL823" s="148"/>
      <c r="WYM823" s="148"/>
      <c r="WYN823" s="148"/>
      <c r="WYO823" s="148"/>
      <c r="WYP823" s="148"/>
      <c r="WYQ823" s="148"/>
      <c r="WYR823" s="148"/>
      <c r="WYS823" s="148"/>
      <c r="WYT823" s="148"/>
      <c r="WYU823" s="148"/>
      <c r="WYV823" s="148"/>
      <c r="WYW823" s="148"/>
      <c r="WYX823" s="148"/>
      <c r="WYY823" s="148"/>
      <c r="WYZ823" s="148"/>
      <c r="WZA823" s="148"/>
      <c r="WZB823" s="148"/>
      <c r="WZC823" s="148"/>
      <c r="WZD823" s="148"/>
      <c r="WZE823" s="148"/>
      <c r="WZF823" s="148"/>
      <c r="WZG823" s="148"/>
      <c r="WZH823" s="148"/>
      <c r="WZI823" s="148"/>
      <c r="WZJ823" s="148"/>
      <c r="WZK823" s="148"/>
      <c r="WZL823" s="148"/>
      <c r="WZM823" s="148"/>
      <c r="WZN823" s="148"/>
      <c r="WZO823" s="148"/>
      <c r="WZP823" s="148"/>
      <c r="WZQ823" s="148"/>
      <c r="WZR823" s="148"/>
      <c r="WZS823" s="148"/>
      <c r="WZT823" s="148"/>
      <c r="WZU823" s="148"/>
      <c r="WZV823" s="148"/>
      <c r="WZW823" s="148"/>
      <c r="WZX823" s="148"/>
      <c r="WZY823" s="148"/>
      <c r="WZZ823" s="148"/>
      <c r="XAA823" s="148"/>
      <c r="XAB823" s="148"/>
      <c r="XAC823" s="148"/>
      <c r="XAD823" s="148"/>
      <c r="XAE823" s="148"/>
      <c r="XAF823" s="148"/>
      <c r="XAG823" s="148"/>
      <c r="XAH823" s="148"/>
      <c r="XAI823" s="148"/>
      <c r="XAJ823" s="148"/>
      <c r="XAK823" s="148"/>
      <c r="XAL823" s="148"/>
      <c r="XAM823" s="148"/>
      <c r="XAN823" s="148"/>
      <c r="XAO823" s="148"/>
      <c r="XAP823" s="148"/>
      <c r="XAQ823" s="148"/>
      <c r="XAR823" s="148"/>
      <c r="XAS823" s="148"/>
      <c r="XAT823" s="148"/>
      <c r="XAU823" s="148"/>
      <c r="XAV823" s="148"/>
      <c r="XAW823" s="148"/>
      <c r="XAX823" s="148"/>
      <c r="XAY823" s="148"/>
      <c r="XAZ823" s="148"/>
      <c r="XBA823" s="148"/>
      <c r="XBB823" s="148"/>
      <c r="XBC823" s="148"/>
      <c r="XBD823" s="148"/>
      <c r="XBE823" s="148"/>
      <c r="XBF823" s="148"/>
      <c r="XBG823" s="148"/>
      <c r="XBH823" s="148"/>
      <c r="XBI823" s="148"/>
      <c r="XBJ823" s="148"/>
      <c r="XBK823" s="148"/>
      <c r="XBL823" s="148"/>
      <c r="XBM823" s="148"/>
      <c r="XBN823" s="148"/>
      <c r="XBO823" s="148"/>
      <c r="XBP823" s="148"/>
      <c r="XBQ823" s="148"/>
      <c r="XBR823" s="148"/>
      <c r="XBS823" s="148"/>
      <c r="XBT823" s="148"/>
      <c r="XBU823" s="148"/>
      <c r="XBV823" s="148"/>
      <c r="XBW823" s="148"/>
      <c r="XBX823" s="148"/>
      <c r="XBY823" s="148"/>
      <c r="XBZ823" s="148"/>
      <c r="XCA823" s="148"/>
      <c r="XCB823" s="148"/>
      <c r="XCC823" s="148"/>
      <c r="XCD823" s="148"/>
      <c r="XCE823" s="148"/>
      <c r="XCF823" s="148"/>
      <c r="XCG823" s="148"/>
      <c r="XCH823" s="148"/>
      <c r="XCI823" s="148"/>
      <c r="XCJ823" s="148"/>
      <c r="XCK823" s="148"/>
      <c r="XCL823" s="148"/>
      <c r="XCM823" s="148"/>
      <c r="XCN823" s="148"/>
      <c r="XCO823" s="148"/>
      <c r="XCP823" s="148"/>
      <c r="XCQ823" s="148"/>
      <c r="XCR823" s="148"/>
      <c r="XCS823" s="148"/>
      <c r="XCT823" s="148"/>
      <c r="XCU823" s="148"/>
      <c r="XCV823" s="148"/>
      <c r="XCW823" s="148"/>
      <c r="XCX823" s="148"/>
      <c r="XCY823" s="148"/>
      <c r="XCZ823" s="148"/>
      <c r="XDA823" s="148"/>
      <c r="XDB823" s="148"/>
      <c r="XDC823" s="148"/>
      <c r="XDD823" s="148"/>
      <c r="XDE823" s="148"/>
      <c r="XDF823" s="148"/>
      <c r="XDG823" s="148"/>
      <c r="XDH823" s="148"/>
      <c r="XDI823" s="148"/>
      <c r="XDJ823" s="148"/>
      <c r="XDK823" s="148"/>
      <c r="XDL823" s="148"/>
      <c r="XDM823" s="148"/>
      <c r="XDN823" s="148"/>
      <c r="XDO823" s="148"/>
      <c r="XDP823" s="148"/>
      <c r="XDQ823" s="148"/>
    </row>
    <row r="824" s="11" customFormat="1" ht="36" spans="1:16345">
      <c r="A824" s="32">
        <v>815</v>
      </c>
      <c r="B824" s="33" t="s">
        <v>2487</v>
      </c>
      <c r="C824" s="33" t="s">
        <v>31</v>
      </c>
      <c r="D824" s="33" t="s">
        <v>34</v>
      </c>
      <c r="E824" s="33" t="s">
        <v>1141</v>
      </c>
      <c r="F824" s="34">
        <v>44378</v>
      </c>
      <c r="G824" s="34">
        <v>44501</v>
      </c>
      <c r="H824" s="33" t="s">
        <v>2484</v>
      </c>
      <c r="I824" s="33" t="s">
        <v>2488</v>
      </c>
      <c r="J824" s="48">
        <v>20</v>
      </c>
      <c r="K824" s="48"/>
      <c r="L824" s="48">
        <v>20</v>
      </c>
      <c r="M824" s="48"/>
      <c r="N824" s="48"/>
      <c r="O824" s="48">
        <v>1</v>
      </c>
      <c r="P824" s="33">
        <v>12</v>
      </c>
      <c r="Q824" s="33">
        <v>50</v>
      </c>
      <c r="R824" s="48"/>
      <c r="S824" s="33">
        <v>12</v>
      </c>
      <c r="T824" s="33">
        <v>50</v>
      </c>
      <c r="U824" s="33" t="s">
        <v>2489</v>
      </c>
      <c r="V824" s="37" t="s">
        <v>39</v>
      </c>
      <c r="W824" s="33" t="s">
        <v>54</v>
      </c>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c r="BI824" s="148"/>
      <c r="BJ824" s="148"/>
      <c r="BK824" s="148"/>
      <c r="BL824" s="148"/>
      <c r="BM824" s="148"/>
      <c r="BN824" s="148"/>
      <c r="BO824" s="148"/>
      <c r="BP824" s="148"/>
      <c r="BQ824" s="148"/>
      <c r="BR824" s="148"/>
      <c r="BS824" s="148"/>
      <c r="BT824" s="148"/>
      <c r="BU824" s="148"/>
      <c r="BV824" s="148"/>
      <c r="BW824" s="148"/>
      <c r="BX824" s="148"/>
      <c r="BY824" s="148"/>
      <c r="BZ824" s="148"/>
      <c r="CA824" s="148"/>
      <c r="CB824" s="148"/>
      <c r="CC824" s="148"/>
      <c r="CD824" s="148"/>
      <c r="CE824" s="148"/>
      <c r="CF824" s="148"/>
      <c r="CG824" s="148"/>
      <c r="CH824" s="148"/>
      <c r="CI824" s="148"/>
      <c r="CJ824" s="148"/>
      <c r="CK824" s="148"/>
      <c r="CL824" s="148"/>
      <c r="CM824" s="148"/>
      <c r="CN824" s="148"/>
      <c r="CO824" s="148"/>
      <c r="CP824" s="148"/>
      <c r="CQ824" s="148"/>
      <c r="CR824" s="148"/>
      <c r="CS824" s="148"/>
      <c r="CT824" s="148"/>
      <c r="CU824" s="148"/>
      <c r="CV824" s="148"/>
      <c r="CW824" s="148"/>
      <c r="CX824" s="148"/>
      <c r="CY824" s="148"/>
      <c r="CZ824" s="148"/>
      <c r="DA824" s="148"/>
      <c r="DB824" s="148"/>
      <c r="DC824" s="148"/>
      <c r="DD824" s="148"/>
      <c r="DE824" s="148"/>
      <c r="DF824" s="148"/>
      <c r="DG824" s="148"/>
      <c r="DH824" s="148"/>
      <c r="DI824" s="148"/>
      <c r="DJ824" s="148"/>
      <c r="DK824" s="148"/>
      <c r="DL824" s="148"/>
      <c r="DM824" s="148"/>
      <c r="DN824" s="148"/>
      <c r="DO824" s="148"/>
      <c r="DP824" s="148"/>
      <c r="DQ824" s="148"/>
      <c r="DR824" s="148"/>
      <c r="DS824" s="148"/>
      <c r="DT824" s="148"/>
      <c r="DU824" s="148"/>
      <c r="DV824" s="148"/>
      <c r="DW824" s="148"/>
      <c r="DX824" s="148"/>
      <c r="DY824" s="148"/>
      <c r="DZ824" s="148"/>
      <c r="EA824" s="148"/>
      <c r="EB824" s="148"/>
      <c r="EC824" s="148"/>
      <c r="ED824" s="148"/>
      <c r="EE824" s="148"/>
      <c r="EF824" s="148"/>
      <c r="EG824" s="148"/>
      <c r="EH824" s="148"/>
      <c r="EI824" s="148"/>
      <c r="EJ824" s="148"/>
      <c r="EK824" s="148"/>
      <c r="EL824" s="148"/>
      <c r="EM824" s="148"/>
      <c r="EN824" s="148"/>
      <c r="EO824" s="148"/>
      <c r="EP824" s="148"/>
      <c r="EQ824" s="148"/>
      <c r="ER824" s="148"/>
      <c r="ES824" s="148"/>
      <c r="ET824" s="148"/>
      <c r="EU824" s="148"/>
      <c r="EV824" s="148"/>
      <c r="EW824" s="148"/>
      <c r="EX824" s="148"/>
      <c r="EY824" s="148"/>
      <c r="EZ824" s="148"/>
      <c r="FA824" s="148"/>
      <c r="FB824" s="148"/>
      <c r="FC824" s="148"/>
      <c r="FD824" s="148"/>
      <c r="FE824" s="148"/>
      <c r="FF824" s="148"/>
      <c r="FG824" s="148"/>
      <c r="FH824" s="148"/>
      <c r="FI824" s="148"/>
      <c r="FJ824" s="148"/>
      <c r="FK824" s="148"/>
      <c r="FL824" s="148"/>
      <c r="FM824" s="148"/>
      <c r="FN824" s="148"/>
      <c r="FO824" s="148"/>
      <c r="FP824" s="148"/>
      <c r="FQ824" s="148"/>
      <c r="FR824" s="148"/>
      <c r="FS824" s="148"/>
      <c r="FT824" s="148"/>
      <c r="FU824" s="148"/>
      <c r="FV824" s="148"/>
      <c r="FW824" s="148"/>
      <c r="FX824" s="148"/>
      <c r="FY824" s="148"/>
      <c r="FZ824" s="148"/>
      <c r="GA824" s="148"/>
      <c r="GB824" s="148"/>
      <c r="GC824" s="148"/>
      <c r="GD824" s="148"/>
      <c r="GE824" s="148"/>
      <c r="GF824" s="148"/>
      <c r="GG824" s="148"/>
      <c r="GH824" s="148"/>
      <c r="GI824" s="148"/>
      <c r="GJ824" s="148"/>
      <c r="GK824" s="148"/>
      <c r="GL824" s="148"/>
      <c r="GM824" s="148"/>
      <c r="GN824" s="148"/>
      <c r="GO824" s="148"/>
      <c r="GP824" s="148"/>
      <c r="GQ824" s="148"/>
      <c r="GR824" s="148"/>
      <c r="GS824" s="148"/>
      <c r="GT824" s="148"/>
      <c r="GU824" s="148"/>
      <c r="GV824" s="148"/>
      <c r="GW824" s="148"/>
      <c r="GX824" s="148"/>
      <c r="GY824" s="148"/>
      <c r="GZ824" s="148"/>
      <c r="HA824" s="148"/>
      <c r="HB824" s="148"/>
      <c r="HC824" s="148"/>
      <c r="HD824" s="148"/>
      <c r="HE824" s="148"/>
      <c r="HF824" s="148"/>
      <c r="HG824" s="148"/>
      <c r="HH824" s="148"/>
      <c r="HI824" s="148"/>
      <c r="HJ824" s="148"/>
      <c r="HK824" s="148"/>
      <c r="HL824" s="148"/>
      <c r="HM824" s="148"/>
      <c r="HN824" s="148"/>
      <c r="HO824" s="148"/>
      <c r="HP824" s="148"/>
      <c r="HQ824" s="148"/>
      <c r="HR824" s="148"/>
      <c r="HS824" s="148"/>
      <c r="HT824" s="148"/>
      <c r="HU824" s="148"/>
      <c r="HV824" s="148"/>
      <c r="HW824" s="148"/>
      <c r="HX824" s="148"/>
      <c r="HY824" s="148"/>
      <c r="HZ824" s="148"/>
      <c r="IA824" s="148"/>
      <c r="IB824" s="148"/>
      <c r="IC824" s="148"/>
      <c r="ID824" s="148"/>
      <c r="IE824" s="148"/>
      <c r="IF824" s="148"/>
      <c r="IG824" s="148"/>
      <c r="IH824" s="148"/>
      <c r="II824" s="148"/>
      <c r="IJ824" s="148"/>
      <c r="IK824" s="148"/>
      <c r="IL824" s="148"/>
      <c r="IM824" s="148"/>
      <c r="IN824" s="148"/>
      <c r="IO824" s="148"/>
      <c r="IP824" s="148"/>
      <c r="IQ824" s="148"/>
      <c r="IR824" s="148"/>
      <c r="IS824" s="148"/>
      <c r="IT824" s="148"/>
      <c r="IU824" s="148"/>
      <c r="IV824" s="148"/>
      <c r="IW824" s="148"/>
      <c r="IX824" s="148"/>
      <c r="IY824" s="148"/>
      <c r="IZ824" s="148"/>
      <c r="JA824" s="148"/>
      <c r="JB824" s="148"/>
      <c r="JC824" s="148"/>
      <c r="JD824" s="148"/>
      <c r="JE824" s="148"/>
      <c r="JF824" s="148"/>
      <c r="JG824" s="148"/>
      <c r="JH824" s="148"/>
      <c r="JI824" s="148"/>
      <c r="JJ824" s="148"/>
      <c r="JK824" s="148"/>
      <c r="JL824" s="148"/>
      <c r="JM824" s="148"/>
      <c r="JN824" s="148"/>
      <c r="JO824" s="148"/>
      <c r="JP824" s="148"/>
      <c r="JQ824" s="148"/>
      <c r="JR824" s="148"/>
      <c r="JS824" s="148"/>
      <c r="JT824" s="148"/>
      <c r="JU824" s="148"/>
      <c r="JV824" s="148"/>
      <c r="JW824" s="148"/>
      <c r="JX824" s="148"/>
      <c r="JY824" s="148"/>
      <c r="JZ824" s="148"/>
      <c r="KA824" s="148"/>
      <c r="KB824" s="148"/>
      <c r="KC824" s="148"/>
      <c r="KD824" s="148"/>
      <c r="KE824" s="148"/>
      <c r="KF824" s="148"/>
      <c r="KG824" s="148"/>
      <c r="KH824" s="148"/>
      <c r="KI824" s="148"/>
      <c r="KJ824" s="148"/>
      <c r="KK824" s="148"/>
      <c r="KL824" s="148"/>
      <c r="KM824" s="148"/>
      <c r="KN824" s="148"/>
      <c r="KO824" s="148"/>
      <c r="KP824" s="148"/>
      <c r="KQ824" s="148"/>
      <c r="KR824" s="148"/>
      <c r="KS824" s="148"/>
      <c r="KT824" s="148"/>
      <c r="KU824" s="148"/>
      <c r="KV824" s="148"/>
      <c r="KW824" s="148"/>
      <c r="KX824" s="148"/>
      <c r="KY824" s="148"/>
      <c r="KZ824" s="148"/>
      <c r="LA824" s="148"/>
      <c r="LB824" s="148"/>
      <c r="LC824" s="148"/>
      <c r="LD824" s="148"/>
      <c r="LE824" s="148"/>
      <c r="LF824" s="148"/>
      <c r="LG824" s="148"/>
      <c r="LH824" s="148"/>
      <c r="LI824" s="148"/>
      <c r="LJ824" s="148"/>
      <c r="LK824" s="148"/>
      <c r="LL824" s="148"/>
      <c r="LM824" s="148"/>
      <c r="LN824" s="148"/>
      <c r="LO824" s="148"/>
      <c r="LP824" s="148"/>
      <c r="LQ824" s="148"/>
      <c r="LR824" s="148"/>
      <c r="LS824" s="148"/>
      <c r="LT824" s="148"/>
      <c r="LU824" s="148"/>
      <c r="LV824" s="148"/>
      <c r="LW824" s="148"/>
      <c r="LX824" s="148"/>
      <c r="LY824" s="148"/>
      <c r="LZ824" s="148"/>
      <c r="MA824" s="148"/>
      <c r="MB824" s="148"/>
      <c r="MC824" s="148"/>
      <c r="MD824" s="148"/>
      <c r="ME824" s="148"/>
      <c r="MF824" s="148"/>
      <c r="MG824" s="148"/>
      <c r="MH824" s="148"/>
      <c r="MI824" s="148"/>
      <c r="MJ824" s="148"/>
      <c r="MK824" s="148"/>
      <c r="ML824" s="148"/>
      <c r="MM824" s="148"/>
      <c r="MN824" s="148"/>
      <c r="MO824" s="148"/>
      <c r="MP824" s="148"/>
      <c r="MQ824" s="148"/>
      <c r="MR824" s="148"/>
      <c r="MS824" s="148"/>
      <c r="MT824" s="148"/>
      <c r="MU824" s="148"/>
      <c r="MV824" s="148"/>
      <c r="MW824" s="148"/>
      <c r="MX824" s="148"/>
      <c r="MY824" s="148"/>
      <c r="MZ824" s="148"/>
      <c r="NA824" s="148"/>
      <c r="NB824" s="148"/>
      <c r="NC824" s="148"/>
      <c r="ND824" s="148"/>
      <c r="NE824" s="148"/>
      <c r="NF824" s="148"/>
      <c r="NG824" s="148"/>
      <c r="NH824" s="148"/>
      <c r="NI824" s="148"/>
      <c r="NJ824" s="148"/>
      <c r="NK824" s="148"/>
      <c r="NL824" s="148"/>
      <c r="NM824" s="148"/>
      <c r="NN824" s="148"/>
      <c r="NO824" s="148"/>
      <c r="NP824" s="148"/>
      <c r="NQ824" s="148"/>
      <c r="NR824" s="148"/>
      <c r="NS824" s="148"/>
      <c r="NT824" s="148"/>
      <c r="NU824" s="148"/>
      <c r="NV824" s="148"/>
      <c r="NW824" s="148"/>
      <c r="NX824" s="148"/>
      <c r="NY824" s="148"/>
      <c r="NZ824" s="148"/>
      <c r="OA824" s="148"/>
      <c r="OB824" s="148"/>
      <c r="OC824" s="148"/>
      <c r="OD824" s="148"/>
      <c r="OE824" s="148"/>
      <c r="OF824" s="148"/>
      <c r="OG824" s="148"/>
      <c r="OH824" s="148"/>
      <c r="OI824" s="148"/>
      <c r="OJ824" s="148"/>
      <c r="OK824" s="148"/>
      <c r="OL824" s="148"/>
      <c r="OM824" s="148"/>
      <c r="ON824" s="148"/>
      <c r="OO824" s="148"/>
      <c r="OP824" s="148"/>
      <c r="OQ824" s="148"/>
      <c r="OR824" s="148"/>
      <c r="OS824" s="148"/>
      <c r="OT824" s="148"/>
      <c r="OU824" s="148"/>
      <c r="OV824" s="148"/>
      <c r="OW824" s="148"/>
      <c r="OX824" s="148"/>
      <c r="OY824" s="148"/>
      <c r="OZ824" s="148"/>
      <c r="PA824" s="148"/>
      <c r="PB824" s="148"/>
      <c r="PC824" s="148"/>
      <c r="PD824" s="148"/>
      <c r="PE824" s="148"/>
      <c r="PF824" s="148"/>
      <c r="PG824" s="148"/>
      <c r="PH824" s="148"/>
      <c r="PI824" s="148"/>
      <c r="PJ824" s="148"/>
      <c r="PK824" s="148"/>
      <c r="PL824" s="148"/>
      <c r="PM824" s="148"/>
      <c r="PN824" s="148"/>
      <c r="PO824" s="148"/>
      <c r="PP824" s="148"/>
      <c r="PQ824" s="148"/>
      <c r="PR824" s="148"/>
      <c r="PS824" s="148"/>
      <c r="PT824" s="148"/>
      <c r="PU824" s="148"/>
      <c r="PV824" s="148"/>
      <c r="PW824" s="148"/>
      <c r="PX824" s="148"/>
      <c r="PY824" s="148"/>
      <c r="PZ824" s="148"/>
      <c r="QA824" s="148"/>
      <c r="QB824" s="148"/>
      <c r="QC824" s="148"/>
      <c r="QD824" s="148"/>
      <c r="QE824" s="148"/>
      <c r="QF824" s="148"/>
      <c r="QG824" s="148"/>
      <c r="QH824" s="148"/>
      <c r="QI824" s="148"/>
      <c r="QJ824" s="148"/>
      <c r="QK824" s="148"/>
      <c r="QL824" s="148"/>
      <c r="QM824" s="148"/>
      <c r="QN824" s="148"/>
      <c r="QO824" s="148"/>
      <c r="QP824" s="148"/>
      <c r="QQ824" s="148"/>
      <c r="QR824" s="148"/>
      <c r="QS824" s="148"/>
      <c r="QT824" s="148"/>
      <c r="QU824" s="148"/>
      <c r="QV824" s="148"/>
      <c r="QW824" s="148"/>
      <c r="QX824" s="148"/>
      <c r="QY824" s="148"/>
      <c r="QZ824" s="148"/>
      <c r="RA824" s="148"/>
      <c r="RB824" s="148"/>
      <c r="RC824" s="148"/>
      <c r="RD824" s="148"/>
      <c r="RE824" s="148"/>
      <c r="RF824" s="148"/>
      <c r="RG824" s="148"/>
      <c r="RH824" s="148"/>
      <c r="RI824" s="148"/>
      <c r="RJ824" s="148"/>
      <c r="RK824" s="148"/>
      <c r="RL824" s="148"/>
      <c r="RM824" s="148"/>
      <c r="RN824" s="148"/>
      <c r="RO824" s="148"/>
      <c r="RP824" s="148"/>
      <c r="RQ824" s="148"/>
      <c r="RR824" s="148"/>
      <c r="RS824" s="148"/>
      <c r="RT824" s="148"/>
      <c r="RU824" s="148"/>
      <c r="RV824" s="148"/>
      <c r="RW824" s="148"/>
      <c r="RX824" s="148"/>
      <c r="RY824" s="148"/>
      <c r="RZ824" s="148"/>
      <c r="SA824" s="148"/>
      <c r="SB824" s="148"/>
      <c r="SC824" s="148"/>
      <c r="SD824" s="148"/>
      <c r="SE824" s="148"/>
      <c r="SF824" s="148"/>
      <c r="SG824" s="148"/>
      <c r="SH824" s="148"/>
      <c r="SI824" s="148"/>
      <c r="SJ824" s="148"/>
      <c r="SK824" s="148"/>
      <c r="SL824" s="148"/>
      <c r="SM824" s="148"/>
      <c r="SN824" s="148"/>
      <c r="SO824" s="148"/>
      <c r="SP824" s="148"/>
      <c r="SQ824" s="148"/>
      <c r="SR824" s="148"/>
      <c r="SS824" s="148"/>
      <c r="ST824" s="148"/>
      <c r="SU824" s="148"/>
      <c r="SV824" s="148"/>
      <c r="SW824" s="148"/>
      <c r="SX824" s="148"/>
      <c r="SY824" s="148"/>
      <c r="SZ824" s="148"/>
      <c r="TA824" s="148"/>
      <c r="TB824" s="148"/>
      <c r="TC824" s="148"/>
      <c r="TD824" s="148"/>
      <c r="TE824" s="148"/>
      <c r="TF824" s="148"/>
      <c r="TG824" s="148"/>
      <c r="TH824" s="148"/>
      <c r="TI824" s="148"/>
      <c r="TJ824" s="148"/>
      <c r="TK824" s="148"/>
      <c r="TL824" s="148"/>
      <c r="TM824" s="148"/>
      <c r="TN824" s="148"/>
      <c r="TO824" s="148"/>
      <c r="TP824" s="148"/>
      <c r="TQ824" s="148"/>
      <c r="TR824" s="148"/>
      <c r="TS824" s="148"/>
      <c r="TT824" s="148"/>
      <c r="TU824" s="148"/>
      <c r="TV824" s="148"/>
      <c r="TW824" s="148"/>
      <c r="TX824" s="148"/>
      <c r="TY824" s="148"/>
      <c r="TZ824" s="148"/>
      <c r="UA824" s="148"/>
      <c r="UB824" s="148"/>
      <c r="UC824" s="148"/>
      <c r="UD824" s="148"/>
      <c r="UE824" s="148"/>
      <c r="UF824" s="148"/>
      <c r="UG824" s="148"/>
      <c r="UH824" s="148"/>
      <c r="UI824" s="148"/>
      <c r="UJ824" s="148"/>
      <c r="UK824" s="148"/>
      <c r="UL824" s="148"/>
      <c r="UM824" s="148"/>
      <c r="UN824" s="148"/>
      <c r="UO824" s="148"/>
      <c r="UP824" s="148"/>
      <c r="UQ824" s="148"/>
      <c r="UR824" s="148"/>
      <c r="US824" s="148"/>
      <c r="UT824" s="148"/>
      <c r="UU824" s="148"/>
      <c r="UV824" s="148"/>
      <c r="UW824" s="148"/>
      <c r="UX824" s="148"/>
      <c r="UY824" s="148"/>
      <c r="UZ824" s="148"/>
      <c r="VA824" s="148"/>
      <c r="VB824" s="148"/>
      <c r="VC824" s="148"/>
      <c r="VD824" s="148"/>
      <c r="VE824" s="148"/>
      <c r="VF824" s="148"/>
      <c r="VG824" s="148"/>
      <c r="VH824" s="148"/>
      <c r="VI824" s="148"/>
      <c r="VJ824" s="148"/>
      <c r="VK824" s="148"/>
      <c r="VL824" s="148"/>
      <c r="VM824" s="148"/>
      <c r="VN824" s="148"/>
      <c r="VO824" s="148"/>
      <c r="VP824" s="148"/>
      <c r="VQ824" s="148"/>
      <c r="VR824" s="148"/>
      <c r="VS824" s="148"/>
      <c r="VT824" s="148"/>
      <c r="VU824" s="148"/>
      <c r="VV824" s="148"/>
      <c r="VW824" s="148"/>
      <c r="VX824" s="148"/>
      <c r="VY824" s="148"/>
      <c r="VZ824" s="148"/>
      <c r="WA824" s="148"/>
      <c r="WB824" s="148"/>
      <c r="WC824" s="148"/>
      <c r="WD824" s="148"/>
      <c r="WE824" s="148"/>
      <c r="WF824" s="148"/>
      <c r="WG824" s="148"/>
      <c r="WH824" s="148"/>
      <c r="WI824" s="148"/>
      <c r="WJ824" s="148"/>
      <c r="WK824" s="148"/>
      <c r="WL824" s="148"/>
      <c r="WM824" s="148"/>
      <c r="WN824" s="148"/>
      <c r="WO824" s="148"/>
      <c r="WP824" s="148"/>
      <c r="WQ824" s="148"/>
      <c r="WR824" s="148"/>
      <c r="WS824" s="148"/>
      <c r="WT824" s="148"/>
      <c r="WU824" s="148"/>
      <c r="WV824" s="148"/>
      <c r="WW824" s="148"/>
      <c r="WX824" s="148"/>
      <c r="WY824" s="148"/>
      <c r="WZ824" s="148"/>
      <c r="XA824" s="148"/>
      <c r="XB824" s="148"/>
      <c r="XC824" s="148"/>
      <c r="XD824" s="148"/>
      <c r="XE824" s="148"/>
      <c r="XF824" s="148"/>
      <c r="XG824" s="148"/>
      <c r="XH824" s="148"/>
      <c r="XI824" s="148"/>
      <c r="XJ824" s="148"/>
      <c r="XK824" s="148"/>
      <c r="XL824" s="148"/>
      <c r="XM824" s="148"/>
      <c r="XN824" s="148"/>
      <c r="XO824" s="148"/>
      <c r="XP824" s="148"/>
      <c r="XQ824" s="148"/>
      <c r="XR824" s="148"/>
      <c r="XS824" s="148"/>
      <c r="XT824" s="148"/>
      <c r="XU824" s="148"/>
      <c r="XV824" s="148"/>
      <c r="XW824" s="148"/>
      <c r="XX824" s="148"/>
      <c r="XY824" s="148"/>
      <c r="XZ824" s="148"/>
      <c r="YA824" s="148"/>
      <c r="YB824" s="148"/>
      <c r="YC824" s="148"/>
      <c r="YD824" s="148"/>
      <c r="YE824" s="148"/>
      <c r="YF824" s="148"/>
      <c r="YG824" s="148"/>
      <c r="YH824" s="148"/>
      <c r="YI824" s="148"/>
      <c r="YJ824" s="148"/>
      <c r="YK824" s="148"/>
      <c r="YL824" s="148"/>
      <c r="YM824" s="148"/>
      <c r="YN824" s="148"/>
      <c r="YO824" s="148"/>
      <c r="YP824" s="148"/>
      <c r="YQ824" s="148"/>
      <c r="YR824" s="148"/>
      <c r="YS824" s="148"/>
      <c r="YT824" s="148"/>
      <c r="YU824" s="148"/>
      <c r="YV824" s="148"/>
      <c r="YW824" s="148"/>
      <c r="YX824" s="148"/>
      <c r="YY824" s="148"/>
      <c r="YZ824" s="148"/>
      <c r="ZA824" s="148"/>
      <c r="ZB824" s="148"/>
      <c r="ZC824" s="148"/>
      <c r="ZD824" s="148"/>
      <c r="ZE824" s="148"/>
      <c r="ZF824" s="148"/>
      <c r="ZG824" s="148"/>
      <c r="ZH824" s="148"/>
      <c r="ZI824" s="148"/>
      <c r="ZJ824" s="148"/>
      <c r="ZK824" s="148"/>
      <c r="ZL824" s="148"/>
      <c r="ZM824" s="148"/>
      <c r="ZN824" s="148"/>
      <c r="ZO824" s="148"/>
      <c r="ZP824" s="148"/>
      <c r="ZQ824" s="148"/>
      <c r="ZR824" s="148"/>
      <c r="ZS824" s="148"/>
      <c r="ZT824" s="148"/>
      <c r="ZU824" s="148"/>
      <c r="ZV824" s="148"/>
      <c r="ZW824" s="148"/>
      <c r="ZX824" s="148"/>
      <c r="ZY824" s="148"/>
      <c r="ZZ824" s="148"/>
      <c r="AAA824" s="148"/>
      <c r="AAB824" s="148"/>
      <c r="AAC824" s="148"/>
      <c r="AAD824" s="148"/>
      <c r="AAE824" s="148"/>
      <c r="AAF824" s="148"/>
      <c r="AAG824" s="148"/>
      <c r="AAH824" s="148"/>
      <c r="AAI824" s="148"/>
      <c r="AAJ824" s="148"/>
      <c r="AAK824" s="148"/>
      <c r="AAL824" s="148"/>
      <c r="AAM824" s="148"/>
      <c r="AAN824" s="148"/>
      <c r="AAO824" s="148"/>
      <c r="AAP824" s="148"/>
      <c r="AAQ824" s="148"/>
      <c r="AAR824" s="148"/>
      <c r="AAS824" s="148"/>
      <c r="AAT824" s="148"/>
      <c r="AAU824" s="148"/>
      <c r="AAV824" s="148"/>
      <c r="AAW824" s="148"/>
      <c r="AAX824" s="148"/>
      <c r="AAY824" s="148"/>
      <c r="AAZ824" s="148"/>
      <c r="ABA824" s="148"/>
      <c r="ABB824" s="148"/>
      <c r="ABC824" s="148"/>
      <c r="ABD824" s="148"/>
      <c r="ABE824" s="148"/>
      <c r="ABF824" s="148"/>
      <c r="ABG824" s="148"/>
      <c r="ABH824" s="148"/>
      <c r="ABI824" s="148"/>
      <c r="ABJ824" s="148"/>
      <c r="ABK824" s="148"/>
      <c r="ABL824" s="148"/>
      <c r="ABM824" s="148"/>
      <c r="ABN824" s="148"/>
      <c r="ABO824" s="148"/>
      <c r="ABP824" s="148"/>
      <c r="ABQ824" s="148"/>
      <c r="ABR824" s="148"/>
      <c r="ABS824" s="148"/>
      <c r="ABT824" s="148"/>
      <c r="ABU824" s="148"/>
      <c r="ABV824" s="148"/>
      <c r="ABW824" s="148"/>
      <c r="ABX824" s="148"/>
      <c r="ABY824" s="148"/>
      <c r="ABZ824" s="148"/>
      <c r="ACA824" s="148"/>
      <c r="ACB824" s="148"/>
      <c r="ACC824" s="148"/>
      <c r="ACD824" s="148"/>
      <c r="ACE824" s="148"/>
      <c r="ACF824" s="148"/>
      <c r="ACG824" s="148"/>
      <c r="ACH824" s="148"/>
      <c r="ACI824" s="148"/>
      <c r="ACJ824" s="148"/>
      <c r="ACK824" s="148"/>
      <c r="ACL824" s="148"/>
      <c r="ACM824" s="148"/>
      <c r="ACN824" s="148"/>
      <c r="ACO824" s="148"/>
      <c r="ACP824" s="148"/>
      <c r="ACQ824" s="148"/>
      <c r="ACR824" s="148"/>
      <c r="ACS824" s="148"/>
      <c r="ACT824" s="148"/>
      <c r="ACU824" s="148"/>
      <c r="ACV824" s="148"/>
      <c r="ACW824" s="148"/>
      <c r="ACX824" s="148"/>
      <c r="ACY824" s="148"/>
      <c r="ACZ824" s="148"/>
      <c r="ADA824" s="148"/>
      <c r="ADB824" s="148"/>
      <c r="ADC824" s="148"/>
      <c r="ADD824" s="148"/>
      <c r="ADE824" s="148"/>
      <c r="ADF824" s="148"/>
      <c r="ADG824" s="148"/>
      <c r="ADH824" s="148"/>
      <c r="ADI824" s="148"/>
      <c r="ADJ824" s="148"/>
      <c r="ADK824" s="148"/>
      <c r="ADL824" s="148"/>
      <c r="ADM824" s="148"/>
      <c r="ADN824" s="148"/>
      <c r="ADO824" s="148"/>
      <c r="ADP824" s="148"/>
      <c r="ADQ824" s="148"/>
      <c r="ADR824" s="148"/>
      <c r="ADS824" s="148"/>
      <c r="ADT824" s="148"/>
      <c r="ADU824" s="148"/>
      <c r="ADV824" s="148"/>
      <c r="ADW824" s="148"/>
      <c r="ADX824" s="148"/>
      <c r="ADY824" s="148"/>
      <c r="ADZ824" s="148"/>
      <c r="AEA824" s="148"/>
      <c r="AEB824" s="148"/>
      <c r="AEC824" s="148"/>
      <c r="AED824" s="148"/>
      <c r="AEE824" s="148"/>
      <c r="AEF824" s="148"/>
      <c r="AEG824" s="148"/>
      <c r="AEH824" s="148"/>
      <c r="AEI824" s="148"/>
      <c r="AEJ824" s="148"/>
      <c r="AEK824" s="148"/>
      <c r="AEL824" s="148"/>
      <c r="AEM824" s="148"/>
      <c r="AEN824" s="148"/>
      <c r="AEO824" s="148"/>
      <c r="AEP824" s="148"/>
      <c r="AEQ824" s="148"/>
      <c r="AER824" s="148"/>
      <c r="AES824" s="148"/>
      <c r="AET824" s="148"/>
      <c r="AEU824" s="148"/>
      <c r="AEV824" s="148"/>
      <c r="AEW824" s="148"/>
      <c r="AEX824" s="148"/>
      <c r="AEY824" s="148"/>
      <c r="AEZ824" s="148"/>
      <c r="AFA824" s="148"/>
      <c r="AFB824" s="148"/>
      <c r="AFC824" s="148"/>
      <c r="AFD824" s="148"/>
      <c r="AFE824" s="148"/>
      <c r="AFF824" s="148"/>
      <c r="AFG824" s="148"/>
      <c r="AFH824" s="148"/>
      <c r="AFI824" s="148"/>
      <c r="AFJ824" s="148"/>
      <c r="AFK824" s="148"/>
      <c r="AFL824" s="148"/>
      <c r="AFM824" s="148"/>
      <c r="AFN824" s="148"/>
      <c r="AFO824" s="148"/>
      <c r="AFP824" s="148"/>
      <c r="AFQ824" s="148"/>
      <c r="AFR824" s="148"/>
      <c r="AFS824" s="148"/>
      <c r="AFT824" s="148"/>
      <c r="AFU824" s="148"/>
      <c r="AFV824" s="148"/>
      <c r="AFW824" s="148"/>
      <c r="AFX824" s="148"/>
      <c r="AFY824" s="148"/>
      <c r="AFZ824" s="148"/>
      <c r="AGA824" s="148"/>
      <c r="AGB824" s="148"/>
      <c r="AGC824" s="148"/>
      <c r="AGD824" s="148"/>
      <c r="AGE824" s="148"/>
      <c r="AGF824" s="148"/>
      <c r="AGG824" s="148"/>
      <c r="AGH824" s="148"/>
      <c r="AGI824" s="148"/>
      <c r="AGJ824" s="148"/>
      <c r="AGK824" s="148"/>
      <c r="AGL824" s="148"/>
      <c r="AGM824" s="148"/>
      <c r="AGN824" s="148"/>
      <c r="AGO824" s="148"/>
      <c r="AGP824" s="148"/>
      <c r="AGQ824" s="148"/>
      <c r="AGR824" s="148"/>
      <c r="AGS824" s="148"/>
      <c r="AGT824" s="148"/>
      <c r="AGU824" s="148"/>
      <c r="AGV824" s="148"/>
      <c r="AGW824" s="148"/>
      <c r="AGX824" s="148"/>
      <c r="AGY824" s="148"/>
      <c r="AGZ824" s="148"/>
      <c r="AHA824" s="148"/>
      <c r="AHB824" s="148"/>
      <c r="AHC824" s="148"/>
      <c r="AHD824" s="148"/>
      <c r="AHE824" s="148"/>
      <c r="AHF824" s="148"/>
      <c r="AHG824" s="148"/>
      <c r="AHH824" s="148"/>
      <c r="AHI824" s="148"/>
      <c r="AHJ824" s="148"/>
      <c r="AHK824" s="148"/>
      <c r="AHL824" s="148"/>
      <c r="AHM824" s="148"/>
      <c r="AHN824" s="148"/>
      <c r="AHO824" s="148"/>
      <c r="AHP824" s="148"/>
      <c r="AHQ824" s="148"/>
      <c r="AHR824" s="148"/>
      <c r="AHS824" s="148"/>
      <c r="AHT824" s="148"/>
      <c r="AHU824" s="148"/>
      <c r="AHV824" s="148"/>
      <c r="AHW824" s="148"/>
      <c r="AHX824" s="148"/>
      <c r="AHY824" s="148"/>
      <c r="AHZ824" s="148"/>
      <c r="AIA824" s="148"/>
      <c r="AIB824" s="148"/>
      <c r="AIC824" s="148"/>
      <c r="AID824" s="148"/>
      <c r="AIE824" s="148"/>
      <c r="AIF824" s="148"/>
      <c r="AIG824" s="148"/>
      <c r="AIH824" s="148"/>
      <c r="AII824" s="148"/>
      <c r="AIJ824" s="148"/>
      <c r="AIK824" s="148"/>
      <c r="AIL824" s="148"/>
      <c r="AIM824" s="148"/>
      <c r="AIN824" s="148"/>
      <c r="AIO824" s="148"/>
      <c r="AIP824" s="148"/>
      <c r="AIQ824" s="148"/>
      <c r="AIR824" s="148"/>
      <c r="AIS824" s="148"/>
      <c r="AIT824" s="148"/>
      <c r="AIU824" s="148"/>
      <c r="AIV824" s="148"/>
      <c r="AIW824" s="148"/>
      <c r="AIX824" s="148"/>
      <c r="AIY824" s="148"/>
      <c r="AIZ824" s="148"/>
      <c r="AJA824" s="148"/>
      <c r="AJB824" s="148"/>
      <c r="AJC824" s="148"/>
      <c r="AJD824" s="148"/>
      <c r="AJE824" s="148"/>
      <c r="AJF824" s="148"/>
      <c r="AJG824" s="148"/>
      <c r="AJH824" s="148"/>
      <c r="AJI824" s="148"/>
      <c r="AJJ824" s="148"/>
      <c r="AJK824" s="148"/>
      <c r="AJL824" s="148"/>
      <c r="AJM824" s="148"/>
      <c r="AJN824" s="148"/>
      <c r="AJO824" s="148"/>
      <c r="AJP824" s="148"/>
      <c r="AJQ824" s="148"/>
      <c r="AJR824" s="148"/>
      <c r="AJS824" s="148"/>
      <c r="AJT824" s="148"/>
      <c r="AJU824" s="148"/>
      <c r="AJV824" s="148"/>
      <c r="AJW824" s="148"/>
      <c r="AJX824" s="148"/>
      <c r="AJY824" s="148"/>
      <c r="AJZ824" s="148"/>
      <c r="AKA824" s="148"/>
      <c r="AKB824" s="148"/>
      <c r="AKC824" s="148"/>
      <c r="AKD824" s="148"/>
      <c r="AKE824" s="148"/>
      <c r="AKF824" s="148"/>
      <c r="AKG824" s="148"/>
      <c r="AKH824" s="148"/>
      <c r="AKI824" s="148"/>
      <c r="AKJ824" s="148"/>
      <c r="AKK824" s="148"/>
      <c r="AKL824" s="148"/>
      <c r="AKM824" s="148"/>
      <c r="AKN824" s="148"/>
      <c r="AKO824" s="148"/>
      <c r="AKP824" s="148"/>
      <c r="AKQ824" s="148"/>
      <c r="AKR824" s="148"/>
      <c r="AKS824" s="148"/>
      <c r="AKT824" s="148"/>
      <c r="AKU824" s="148"/>
      <c r="AKV824" s="148"/>
      <c r="AKW824" s="148"/>
      <c r="AKX824" s="148"/>
      <c r="AKY824" s="148"/>
      <c r="AKZ824" s="148"/>
      <c r="ALA824" s="148"/>
      <c r="ALB824" s="148"/>
      <c r="ALC824" s="148"/>
      <c r="ALD824" s="148"/>
      <c r="ALE824" s="148"/>
      <c r="ALF824" s="148"/>
      <c r="ALG824" s="148"/>
      <c r="ALH824" s="148"/>
      <c r="ALI824" s="148"/>
      <c r="ALJ824" s="148"/>
      <c r="ALK824" s="148"/>
      <c r="ALL824" s="148"/>
      <c r="ALM824" s="148"/>
      <c r="ALN824" s="148"/>
      <c r="ALO824" s="148"/>
      <c r="ALP824" s="148"/>
      <c r="ALQ824" s="148"/>
      <c r="ALR824" s="148"/>
      <c r="ALS824" s="148"/>
      <c r="ALT824" s="148"/>
      <c r="ALU824" s="148"/>
      <c r="ALV824" s="148"/>
      <c r="ALW824" s="148"/>
      <c r="ALX824" s="148"/>
      <c r="ALY824" s="148"/>
      <c r="ALZ824" s="148"/>
      <c r="AMA824" s="148"/>
      <c r="AMB824" s="148"/>
      <c r="AMC824" s="148"/>
      <c r="AMD824" s="148"/>
      <c r="AME824" s="148"/>
      <c r="AMF824" s="148"/>
      <c r="AMG824" s="148"/>
      <c r="AMH824" s="148"/>
      <c r="AMI824" s="148"/>
      <c r="AMJ824" s="148"/>
      <c r="AMK824" s="148"/>
      <c r="AML824" s="148"/>
      <c r="AMM824" s="148"/>
      <c r="AMN824" s="148"/>
      <c r="AMO824" s="148"/>
      <c r="AMP824" s="148"/>
      <c r="AMQ824" s="148"/>
      <c r="AMR824" s="148"/>
      <c r="AMS824" s="148"/>
      <c r="AMT824" s="148"/>
      <c r="AMU824" s="148"/>
      <c r="AMV824" s="148"/>
      <c r="AMW824" s="148"/>
      <c r="AMX824" s="148"/>
      <c r="AMY824" s="148"/>
      <c r="AMZ824" s="148"/>
      <c r="ANA824" s="148"/>
      <c r="ANB824" s="148"/>
      <c r="ANC824" s="148"/>
      <c r="AND824" s="148"/>
      <c r="ANE824" s="148"/>
      <c r="ANF824" s="148"/>
      <c r="ANG824" s="148"/>
      <c r="ANH824" s="148"/>
      <c r="ANI824" s="148"/>
      <c r="ANJ824" s="148"/>
      <c r="ANK824" s="148"/>
      <c r="ANL824" s="148"/>
      <c r="ANM824" s="148"/>
      <c r="ANN824" s="148"/>
      <c r="ANO824" s="148"/>
      <c r="ANP824" s="148"/>
      <c r="ANQ824" s="148"/>
      <c r="ANR824" s="148"/>
      <c r="ANS824" s="148"/>
      <c r="ANT824" s="148"/>
      <c r="ANU824" s="148"/>
      <c r="ANV824" s="148"/>
      <c r="ANW824" s="148"/>
      <c r="ANX824" s="148"/>
      <c r="ANY824" s="148"/>
      <c r="ANZ824" s="148"/>
      <c r="AOA824" s="148"/>
      <c r="AOB824" s="148"/>
      <c r="AOC824" s="148"/>
      <c r="AOD824" s="148"/>
      <c r="AOE824" s="148"/>
      <c r="AOF824" s="148"/>
      <c r="AOG824" s="148"/>
      <c r="AOH824" s="148"/>
      <c r="AOI824" s="148"/>
      <c r="AOJ824" s="148"/>
      <c r="AOK824" s="148"/>
      <c r="AOL824" s="148"/>
      <c r="AOM824" s="148"/>
      <c r="AON824" s="148"/>
      <c r="AOO824" s="148"/>
      <c r="AOP824" s="148"/>
      <c r="AOQ824" s="148"/>
      <c r="AOR824" s="148"/>
      <c r="AOS824" s="148"/>
      <c r="AOT824" s="148"/>
      <c r="AOU824" s="148"/>
      <c r="AOV824" s="148"/>
      <c r="AOW824" s="148"/>
      <c r="AOX824" s="148"/>
      <c r="AOY824" s="148"/>
      <c r="AOZ824" s="148"/>
      <c r="APA824" s="148"/>
      <c r="APB824" s="148"/>
      <c r="APC824" s="148"/>
      <c r="APD824" s="148"/>
      <c r="APE824" s="148"/>
      <c r="APF824" s="148"/>
      <c r="APG824" s="148"/>
      <c r="APH824" s="148"/>
      <c r="API824" s="148"/>
      <c r="APJ824" s="148"/>
      <c r="APK824" s="148"/>
      <c r="APL824" s="148"/>
      <c r="APM824" s="148"/>
      <c r="APN824" s="148"/>
      <c r="APO824" s="148"/>
      <c r="APP824" s="148"/>
      <c r="APQ824" s="148"/>
      <c r="APR824" s="148"/>
      <c r="APS824" s="148"/>
      <c r="APT824" s="148"/>
      <c r="APU824" s="148"/>
      <c r="APV824" s="148"/>
      <c r="APW824" s="148"/>
      <c r="APX824" s="148"/>
      <c r="APY824" s="148"/>
      <c r="APZ824" s="148"/>
      <c r="AQA824" s="148"/>
      <c r="AQB824" s="148"/>
      <c r="AQC824" s="148"/>
      <c r="AQD824" s="148"/>
      <c r="AQE824" s="148"/>
      <c r="AQF824" s="148"/>
      <c r="AQG824" s="148"/>
      <c r="AQH824" s="148"/>
      <c r="AQI824" s="148"/>
      <c r="AQJ824" s="148"/>
      <c r="AQK824" s="148"/>
      <c r="AQL824" s="148"/>
      <c r="AQM824" s="148"/>
      <c r="AQN824" s="148"/>
      <c r="AQO824" s="148"/>
      <c r="AQP824" s="148"/>
      <c r="AQQ824" s="148"/>
      <c r="AQR824" s="148"/>
      <c r="AQS824" s="148"/>
      <c r="AQT824" s="148"/>
      <c r="AQU824" s="148"/>
      <c r="AQV824" s="148"/>
      <c r="AQW824" s="148"/>
      <c r="AQX824" s="148"/>
      <c r="AQY824" s="148"/>
      <c r="AQZ824" s="148"/>
      <c r="ARA824" s="148"/>
      <c r="ARB824" s="148"/>
      <c r="ARC824" s="148"/>
      <c r="ARD824" s="148"/>
      <c r="ARE824" s="148"/>
      <c r="ARF824" s="148"/>
      <c r="ARG824" s="148"/>
      <c r="ARH824" s="148"/>
      <c r="ARI824" s="148"/>
      <c r="ARJ824" s="148"/>
      <c r="ARK824" s="148"/>
      <c r="ARL824" s="148"/>
      <c r="ARM824" s="148"/>
      <c r="ARN824" s="148"/>
      <c r="ARO824" s="148"/>
      <c r="ARP824" s="148"/>
      <c r="ARQ824" s="148"/>
      <c r="ARR824" s="148"/>
      <c r="ARS824" s="148"/>
      <c r="ART824" s="148"/>
      <c r="ARU824" s="148"/>
      <c r="ARV824" s="148"/>
      <c r="ARW824" s="148"/>
      <c r="ARX824" s="148"/>
      <c r="ARY824" s="148"/>
      <c r="ARZ824" s="148"/>
      <c r="ASA824" s="148"/>
      <c r="ASB824" s="148"/>
      <c r="ASC824" s="148"/>
      <c r="ASD824" s="148"/>
      <c r="ASE824" s="148"/>
      <c r="ASF824" s="148"/>
      <c r="ASG824" s="148"/>
      <c r="ASH824" s="148"/>
      <c r="ASI824" s="148"/>
      <c r="ASJ824" s="148"/>
      <c r="ASK824" s="148"/>
      <c r="ASL824" s="148"/>
      <c r="ASM824" s="148"/>
      <c r="ASN824" s="148"/>
      <c r="ASO824" s="148"/>
      <c r="ASP824" s="148"/>
      <c r="ASQ824" s="148"/>
      <c r="ASR824" s="148"/>
      <c r="ASS824" s="148"/>
      <c r="AST824" s="148"/>
      <c r="ASU824" s="148"/>
      <c r="ASV824" s="148"/>
      <c r="ASW824" s="148"/>
      <c r="ASX824" s="148"/>
      <c r="ASY824" s="148"/>
      <c r="ASZ824" s="148"/>
      <c r="ATA824" s="148"/>
      <c r="ATB824" s="148"/>
      <c r="ATC824" s="148"/>
      <c r="ATD824" s="148"/>
      <c r="ATE824" s="148"/>
      <c r="ATF824" s="148"/>
      <c r="ATG824" s="148"/>
      <c r="ATH824" s="148"/>
      <c r="ATI824" s="148"/>
      <c r="ATJ824" s="148"/>
      <c r="ATK824" s="148"/>
      <c r="ATL824" s="148"/>
      <c r="ATM824" s="148"/>
      <c r="ATN824" s="148"/>
      <c r="ATO824" s="148"/>
      <c r="ATP824" s="148"/>
      <c r="ATQ824" s="148"/>
      <c r="ATR824" s="148"/>
      <c r="ATS824" s="148"/>
      <c r="ATT824" s="148"/>
      <c r="ATU824" s="148"/>
      <c r="ATV824" s="148"/>
      <c r="ATW824" s="148"/>
      <c r="ATX824" s="148"/>
      <c r="ATY824" s="148"/>
      <c r="ATZ824" s="148"/>
      <c r="AUA824" s="148"/>
      <c r="AUB824" s="148"/>
      <c r="AUC824" s="148"/>
      <c r="AUD824" s="148"/>
      <c r="AUE824" s="148"/>
      <c r="AUF824" s="148"/>
      <c r="AUG824" s="148"/>
      <c r="AUH824" s="148"/>
      <c r="AUI824" s="148"/>
      <c r="AUJ824" s="148"/>
      <c r="AUK824" s="148"/>
      <c r="AUL824" s="148"/>
      <c r="AUM824" s="148"/>
      <c r="AUN824" s="148"/>
      <c r="AUO824" s="148"/>
      <c r="AUP824" s="148"/>
      <c r="AUQ824" s="148"/>
      <c r="AUR824" s="148"/>
      <c r="AUS824" s="148"/>
      <c r="AUT824" s="148"/>
      <c r="AUU824" s="148"/>
      <c r="AUV824" s="148"/>
      <c r="AUW824" s="148"/>
      <c r="AUX824" s="148"/>
      <c r="AUY824" s="148"/>
      <c r="AUZ824" s="148"/>
      <c r="AVA824" s="148"/>
      <c r="AVB824" s="148"/>
      <c r="AVC824" s="148"/>
      <c r="AVD824" s="148"/>
      <c r="AVE824" s="148"/>
      <c r="AVF824" s="148"/>
      <c r="AVG824" s="148"/>
      <c r="AVH824" s="148"/>
      <c r="AVI824" s="148"/>
      <c r="AVJ824" s="148"/>
      <c r="AVK824" s="148"/>
      <c r="AVL824" s="148"/>
      <c r="AVM824" s="148"/>
      <c r="AVN824" s="148"/>
      <c r="AVO824" s="148"/>
      <c r="AVP824" s="148"/>
      <c r="AVQ824" s="148"/>
      <c r="AVR824" s="148"/>
      <c r="AVS824" s="148"/>
      <c r="AVT824" s="148"/>
      <c r="AVU824" s="148"/>
      <c r="AVV824" s="148"/>
      <c r="AVW824" s="148"/>
      <c r="AVX824" s="148"/>
      <c r="AVY824" s="148"/>
      <c r="AVZ824" s="148"/>
      <c r="AWA824" s="148"/>
      <c r="AWB824" s="148"/>
      <c r="AWC824" s="148"/>
      <c r="AWD824" s="148"/>
      <c r="AWE824" s="148"/>
      <c r="AWF824" s="148"/>
      <c r="AWG824" s="148"/>
      <c r="AWH824" s="148"/>
      <c r="AWI824" s="148"/>
      <c r="AWJ824" s="148"/>
      <c r="AWK824" s="148"/>
      <c r="AWL824" s="148"/>
      <c r="AWM824" s="148"/>
      <c r="AWN824" s="148"/>
      <c r="AWO824" s="148"/>
      <c r="AWP824" s="148"/>
      <c r="AWQ824" s="148"/>
      <c r="AWR824" s="148"/>
      <c r="AWS824" s="148"/>
      <c r="AWT824" s="148"/>
      <c r="AWU824" s="148"/>
      <c r="AWV824" s="148"/>
      <c r="AWW824" s="148"/>
      <c r="AWX824" s="148"/>
      <c r="AWY824" s="148"/>
      <c r="AWZ824" s="148"/>
      <c r="AXA824" s="148"/>
      <c r="AXB824" s="148"/>
      <c r="AXC824" s="148"/>
      <c r="AXD824" s="148"/>
      <c r="AXE824" s="148"/>
      <c r="AXF824" s="148"/>
      <c r="AXG824" s="148"/>
      <c r="AXH824" s="148"/>
      <c r="AXI824" s="148"/>
      <c r="AXJ824" s="148"/>
      <c r="AXK824" s="148"/>
      <c r="AXL824" s="148"/>
      <c r="AXM824" s="148"/>
      <c r="AXN824" s="148"/>
      <c r="AXO824" s="148"/>
      <c r="AXP824" s="148"/>
      <c r="AXQ824" s="148"/>
      <c r="AXR824" s="148"/>
      <c r="AXS824" s="148"/>
      <c r="AXT824" s="148"/>
      <c r="AXU824" s="148"/>
      <c r="AXV824" s="148"/>
      <c r="AXW824" s="148"/>
      <c r="AXX824" s="148"/>
      <c r="AXY824" s="148"/>
      <c r="AXZ824" s="148"/>
      <c r="AYA824" s="148"/>
      <c r="AYB824" s="148"/>
      <c r="AYC824" s="148"/>
      <c r="AYD824" s="148"/>
      <c r="AYE824" s="148"/>
      <c r="AYF824" s="148"/>
      <c r="AYG824" s="148"/>
      <c r="AYH824" s="148"/>
      <c r="AYI824" s="148"/>
      <c r="AYJ824" s="148"/>
      <c r="AYK824" s="148"/>
      <c r="AYL824" s="148"/>
      <c r="AYM824" s="148"/>
      <c r="AYN824" s="148"/>
      <c r="AYO824" s="148"/>
      <c r="AYP824" s="148"/>
      <c r="AYQ824" s="148"/>
      <c r="AYR824" s="148"/>
      <c r="AYS824" s="148"/>
      <c r="AYT824" s="148"/>
      <c r="AYU824" s="148"/>
      <c r="AYV824" s="148"/>
      <c r="AYW824" s="148"/>
      <c r="AYX824" s="148"/>
      <c r="AYY824" s="148"/>
      <c r="AYZ824" s="148"/>
      <c r="AZA824" s="148"/>
      <c r="AZB824" s="148"/>
      <c r="AZC824" s="148"/>
      <c r="AZD824" s="148"/>
      <c r="AZE824" s="148"/>
      <c r="AZF824" s="148"/>
      <c r="AZG824" s="148"/>
      <c r="AZH824" s="148"/>
      <c r="AZI824" s="148"/>
      <c r="AZJ824" s="148"/>
      <c r="AZK824" s="148"/>
      <c r="AZL824" s="148"/>
      <c r="AZM824" s="148"/>
      <c r="AZN824" s="148"/>
      <c r="AZO824" s="148"/>
      <c r="AZP824" s="148"/>
      <c r="AZQ824" s="148"/>
      <c r="AZR824" s="148"/>
      <c r="AZS824" s="148"/>
      <c r="AZT824" s="148"/>
      <c r="AZU824" s="148"/>
      <c r="AZV824" s="148"/>
      <c r="AZW824" s="148"/>
      <c r="AZX824" s="148"/>
      <c r="AZY824" s="148"/>
      <c r="AZZ824" s="148"/>
      <c r="BAA824" s="148"/>
      <c r="BAB824" s="148"/>
      <c r="BAC824" s="148"/>
      <c r="BAD824" s="148"/>
      <c r="BAE824" s="148"/>
      <c r="BAF824" s="148"/>
      <c r="BAG824" s="148"/>
      <c r="BAH824" s="148"/>
      <c r="BAI824" s="148"/>
      <c r="BAJ824" s="148"/>
      <c r="BAK824" s="148"/>
      <c r="BAL824" s="148"/>
      <c r="BAM824" s="148"/>
      <c r="BAN824" s="148"/>
      <c r="BAO824" s="148"/>
      <c r="BAP824" s="148"/>
      <c r="BAQ824" s="148"/>
      <c r="BAR824" s="148"/>
      <c r="BAS824" s="148"/>
      <c r="BAT824" s="148"/>
      <c r="BAU824" s="148"/>
      <c r="BAV824" s="148"/>
      <c r="BAW824" s="148"/>
      <c r="BAX824" s="148"/>
      <c r="BAY824" s="148"/>
      <c r="BAZ824" s="148"/>
      <c r="BBA824" s="148"/>
      <c r="BBB824" s="148"/>
      <c r="BBC824" s="148"/>
      <c r="BBD824" s="148"/>
      <c r="BBE824" s="148"/>
      <c r="BBF824" s="148"/>
      <c r="BBG824" s="148"/>
      <c r="BBH824" s="148"/>
      <c r="BBI824" s="148"/>
      <c r="BBJ824" s="148"/>
      <c r="BBK824" s="148"/>
      <c r="BBL824" s="148"/>
      <c r="BBM824" s="148"/>
      <c r="BBN824" s="148"/>
      <c r="BBO824" s="148"/>
      <c r="BBP824" s="148"/>
      <c r="BBQ824" s="148"/>
      <c r="BBR824" s="148"/>
      <c r="BBS824" s="148"/>
      <c r="BBT824" s="148"/>
      <c r="BBU824" s="148"/>
      <c r="BBV824" s="148"/>
      <c r="BBW824" s="148"/>
      <c r="BBX824" s="148"/>
      <c r="BBY824" s="148"/>
      <c r="BBZ824" s="148"/>
      <c r="BCA824" s="148"/>
      <c r="BCB824" s="148"/>
      <c r="BCC824" s="148"/>
      <c r="BCD824" s="148"/>
      <c r="BCE824" s="148"/>
      <c r="BCF824" s="148"/>
      <c r="BCG824" s="148"/>
      <c r="BCH824" s="148"/>
      <c r="BCI824" s="148"/>
      <c r="BCJ824" s="148"/>
      <c r="BCK824" s="148"/>
      <c r="BCL824" s="148"/>
      <c r="BCM824" s="148"/>
      <c r="BCN824" s="148"/>
      <c r="BCO824" s="148"/>
      <c r="BCP824" s="148"/>
      <c r="BCQ824" s="148"/>
      <c r="BCR824" s="148"/>
      <c r="BCS824" s="148"/>
      <c r="BCT824" s="148"/>
      <c r="BCU824" s="148"/>
      <c r="BCV824" s="148"/>
      <c r="BCW824" s="148"/>
      <c r="BCX824" s="148"/>
      <c r="BCY824" s="148"/>
      <c r="BCZ824" s="148"/>
      <c r="BDA824" s="148"/>
      <c r="BDB824" s="148"/>
      <c r="BDC824" s="148"/>
      <c r="BDD824" s="148"/>
      <c r="BDE824" s="148"/>
      <c r="BDF824" s="148"/>
      <c r="BDG824" s="148"/>
      <c r="BDH824" s="148"/>
      <c r="BDI824" s="148"/>
      <c r="BDJ824" s="148"/>
      <c r="BDK824" s="148"/>
      <c r="BDL824" s="148"/>
      <c r="BDM824" s="148"/>
      <c r="BDN824" s="148"/>
      <c r="BDO824" s="148"/>
      <c r="BDP824" s="148"/>
      <c r="BDQ824" s="148"/>
      <c r="BDR824" s="148"/>
      <c r="BDS824" s="148"/>
      <c r="BDT824" s="148"/>
      <c r="BDU824" s="148"/>
      <c r="BDV824" s="148"/>
      <c r="BDW824" s="148"/>
      <c r="BDX824" s="148"/>
      <c r="BDY824" s="148"/>
      <c r="BDZ824" s="148"/>
      <c r="BEA824" s="148"/>
      <c r="BEB824" s="148"/>
      <c r="BEC824" s="148"/>
      <c r="BED824" s="148"/>
      <c r="BEE824" s="148"/>
      <c r="BEF824" s="148"/>
      <c r="BEG824" s="148"/>
      <c r="BEH824" s="148"/>
      <c r="BEI824" s="148"/>
      <c r="BEJ824" s="148"/>
      <c r="BEK824" s="148"/>
      <c r="BEL824" s="148"/>
      <c r="BEM824" s="148"/>
      <c r="BEN824" s="148"/>
      <c r="BEO824" s="148"/>
      <c r="BEP824" s="148"/>
      <c r="BEQ824" s="148"/>
      <c r="BER824" s="148"/>
      <c r="BES824" s="148"/>
      <c r="BET824" s="148"/>
      <c r="BEU824" s="148"/>
      <c r="BEV824" s="148"/>
      <c r="BEW824" s="148"/>
      <c r="BEX824" s="148"/>
      <c r="BEY824" s="148"/>
      <c r="BEZ824" s="148"/>
      <c r="BFA824" s="148"/>
      <c r="BFB824" s="148"/>
      <c r="BFC824" s="148"/>
      <c r="BFD824" s="148"/>
      <c r="BFE824" s="148"/>
      <c r="BFF824" s="148"/>
      <c r="BFG824" s="148"/>
      <c r="BFH824" s="148"/>
      <c r="BFI824" s="148"/>
      <c r="BFJ824" s="148"/>
      <c r="BFK824" s="148"/>
      <c r="BFL824" s="148"/>
      <c r="BFM824" s="148"/>
      <c r="BFN824" s="148"/>
      <c r="BFO824" s="148"/>
      <c r="BFP824" s="148"/>
      <c r="BFQ824" s="148"/>
      <c r="BFR824" s="148"/>
      <c r="BFS824" s="148"/>
      <c r="BFT824" s="148"/>
      <c r="BFU824" s="148"/>
      <c r="BFV824" s="148"/>
      <c r="BFW824" s="148"/>
      <c r="BFX824" s="148"/>
      <c r="BFY824" s="148"/>
      <c r="BFZ824" s="148"/>
      <c r="BGA824" s="148"/>
      <c r="BGB824" s="148"/>
      <c r="BGC824" s="148"/>
      <c r="BGD824" s="148"/>
      <c r="BGE824" s="148"/>
      <c r="BGF824" s="148"/>
      <c r="BGG824" s="148"/>
      <c r="BGH824" s="148"/>
      <c r="BGI824" s="148"/>
      <c r="BGJ824" s="148"/>
      <c r="BGK824" s="148"/>
      <c r="BGL824" s="148"/>
      <c r="BGM824" s="148"/>
      <c r="BGN824" s="148"/>
      <c r="BGO824" s="148"/>
      <c r="BGP824" s="148"/>
      <c r="BGQ824" s="148"/>
      <c r="BGR824" s="148"/>
      <c r="BGS824" s="148"/>
      <c r="BGT824" s="148"/>
      <c r="BGU824" s="148"/>
      <c r="BGV824" s="148"/>
      <c r="BGW824" s="148"/>
      <c r="BGX824" s="148"/>
      <c r="BGY824" s="148"/>
      <c r="BGZ824" s="148"/>
      <c r="BHA824" s="148"/>
      <c r="BHB824" s="148"/>
      <c r="BHC824" s="148"/>
      <c r="BHD824" s="148"/>
      <c r="BHE824" s="148"/>
      <c r="BHF824" s="148"/>
      <c r="BHG824" s="148"/>
      <c r="BHH824" s="148"/>
      <c r="BHI824" s="148"/>
      <c r="BHJ824" s="148"/>
      <c r="BHK824" s="148"/>
      <c r="BHL824" s="148"/>
      <c r="BHM824" s="148"/>
      <c r="BHN824" s="148"/>
      <c r="BHO824" s="148"/>
      <c r="BHP824" s="148"/>
      <c r="BHQ824" s="148"/>
      <c r="BHR824" s="148"/>
      <c r="BHS824" s="148"/>
      <c r="BHT824" s="148"/>
      <c r="BHU824" s="148"/>
      <c r="BHV824" s="148"/>
      <c r="BHW824" s="148"/>
      <c r="BHX824" s="148"/>
      <c r="BHY824" s="148"/>
      <c r="BHZ824" s="148"/>
      <c r="BIA824" s="148"/>
      <c r="BIB824" s="148"/>
      <c r="BIC824" s="148"/>
      <c r="BID824" s="148"/>
      <c r="BIE824" s="148"/>
      <c r="BIF824" s="148"/>
      <c r="BIG824" s="148"/>
      <c r="BIH824" s="148"/>
      <c r="BII824" s="148"/>
      <c r="BIJ824" s="148"/>
      <c r="BIK824" s="148"/>
      <c r="BIL824" s="148"/>
      <c r="BIM824" s="148"/>
      <c r="BIN824" s="148"/>
      <c r="BIO824" s="148"/>
      <c r="BIP824" s="148"/>
      <c r="BIQ824" s="148"/>
      <c r="BIR824" s="148"/>
      <c r="BIS824" s="148"/>
      <c r="BIT824" s="148"/>
      <c r="BIU824" s="148"/>
      <c r="BIV824" s="148"/>
      <c r="BIW824" s="148"/>
      <c r="BIX824" s="148"/>
      <c r="BIY824" s="148"/>
      <c r="BIZ824" s="148"/>
      <c r="BJA824" s="148"/>
      <c r="BJB824" s="148"/>
      <c r="BJC824" s="148"/>
      <c r="BJD824" s="148"/>
      <c r="BJE824" s="148"/>
      <c r="BJF824" s="148"/>
      <c r="BJG824" s="148"/>
      <c r="BJH824" s="148"/>
      <c r="BJI824" s="148"/>
      <c r="BJJ824" s="148"/>
      <c r="BJK824" s="148"/>
      <c r="BJL824" s="148"/>
      <c r="BJM824" s="148"/>
      <c r="BJN824" s="148"/>
      <c r="BJO824" s="148"/>
      <c r="BJP824" s="148"/>
      <c r="BJQ824" s="148"/>
      <c r="BJR824" s="148"/>
      <c r="BJS824" s="148"/>
      <c r="BJT824" s="148"/>
      <c r="BJU824" s="148"/>
      <c r="BJV824" s="148"/>
      <c r="BJW824" s="148"/>
      <c r="BJX824" s="148"/>
      <c r="BJY824" s="148"/>
      <c r="BJZ824" s="148"/>
      <c r="BKA824" s="148"/>
      <c r="BKB824" s="148"/>
      <c r="BKC824" s="148"/>
      <c r="BKD824" s="148"/>
      <c r="BKE824" s="148"/>
      <c r="BKF824" s="148"/>
      <c r="BKG824" s="148"/>
      <c r="BKH824" s="148"/>
      <c r="BKI824" s="148"/>
      <c r="BKJ824" s="148"/>
      <c r="BKK824" s="148"/>
      <c r="BKL824" s="148"/>
      <c r="BKM824" s="148"/>
      <c r="BKN824" s="148"/>
      <c r="BKO824" s="148"/>
      <c r="BKP824" s="148"/>
      <c r="BKQ824" s="148"/>
      <c r="BKR824" s="148"/>
      <c r="BKS824" s="148"/>
      <c r="BKT824" s="148"/>
      <c r="BKU824" s="148"/>
      <c r="BKV824" s="148"/>
      <c r="BKW824" s="148"/>
      <c r="BKX824" s="148"/>
      <c r="BKY824" s="148"/>
      <c r="BKZ824" s="148"/>
      <c r="BLA824" s="148"/>
      <c r="BLB824" s="148"/>
      <c r="BLC824" s="148"/>
      <c r="BLD824" s="148"/>
      <c r="BLE824" s="148"/>
      <c r="BLF824" s="148"/>
      <c r="BLG824" s="148"/>
      <c r="BLH824" s="148"/>
      <c r="BLI824" s="148"/>
      <c r="BLJ824" s="148"/>
      <c r="BLK824" s="148"/>
      <c r="BLL824" s="148"/>
      <c r="BLM824" s="148"/>
      <c r="BLN824" s="148"/>
      <c r="BLO824" s="148"/>
      <c r="BLP824" s="148"/>
      <c r="BLQ824" s="148"/>
      <c r="BLR824" s="148"/>
      <c r="BLS824" s="148"/>
      <c r="BLT824" s="148"/>
      <c r="BLU824" s="148"/>
      <c r="BLV824" s="148"/>
      <c r="BLW824" s="148"/>
      <c r="BLX824" s="148"/>
      <c r="BLY824" s="148"/>
      <c r="BLZ824" s="148"/>
      <c r="BMA824" s="148"/>
      <c r="BMB824" s="148"/>
      <c r="BMC824" s="148"/>
      <c r="BMD824" s="148"/>
      <c r="BME824" s="148"/>
      <c r="BMF824" s="148"/>
      <c r="BMG824" s="148"/>
      <c r="BMH824" s="148"/>
      <c r="BMI824" s="148"/>
      <c r="BMJ824" s="148"/>
      <c r="BMK824" s="148"/>
      <c r="BML824" s="148"/>
      <c r="BMM824" s="148"/>
      <c r="BMN824" s="148"/>
      <c r="BMO824" s="148"/>
      <c r="BMP824" s="148"/>
      <c r="BMQ824" s="148"/>
      <c r="BMR824" s="148"/>
      <c r="BMS824" s="148"/>
      <c r="BMT824" s="148"/>
      <c r="BMU824" s="148"/>
      <c r="BMV824" s="148"/>
      <c r="BMW824" s="148"/>
      <c r="BMX824" s="148"/>
      <c r="BMY824" s="148"/>
      <c r="BMZ824" s="148"/>
      <c r="BNA824" s="148"/>
      <c r="BNB824" s="148"/>
      <c r="BNC824" s="148"/>
      <c r="BND824" s="148"/>
      <c r="BNE824" s="148"/>
      <c r="BNF824" s="148"/>
      <c r="BNG824" s="148"/>
      <c r="BNH824" s="148"/>
      <c r="BNI824" s="148"/>
      <c r="BNJ824" s="148"/>
      <c r="BNK824" s="148"/>
      <c r="BNL824" s="148"/>
      <c r="BNM824" s="148"/>
      <c r="BNN824" s="148"/>
      <c r="BNO824" s="148"/>
      <c r="BNP824" s="148"/>
      <c r="BNQ824" s="148"/>
      <c r="BNR824" s="148"/>
      <c r="BNS824" s="148"/>
      <c r="BNT824" s="148"/>
      <c r="BNU824" s="148"/>
      <c r="BNV824" s="148"/>
      <c r="BNW824" s="148"/>
      <c r="BNX824" s="148"/>
      <c r="BNY824" s="148"/>
      <c r="BNZ824" s="148"/>
      <c r="BOA824" s="148"/>
      <c r="BOB824" s="148"/>
      <c r="BOC824" s="148"/>
      <c r="BOD824" s="148"/>
      <c r="BOE824" s="148"/>
      <c r="BOF824" s="148"/>
      <c r="BOG824" s="148"/>
      <c r="BOH824" s="148"/>
      <c r="BOI824" s="148"/>
      <c r="BOJ824" s="148"/>
      <c r="BOK824" s="148"/>
      <c r="BOL824" s="148"/>
      <c r="BOM824" s="148"/>
      <c r="BON824" s="148"/>
      <c r="BOO824" s="148"/>
      <c r="BOP824" s="148"/>
      <c r="BOQ824" s="148"/>
      <c r="BOR824" s="148"/>
      <c r="BOS824" s="148"/>
      <c r="BOT824" s="148"/>
      <c r="BOU824" s="148"/>
      <c r="BOV824" s="148"/>
      <c r="BOW824" s="148"/>
      <c r="BOX824" s="148"/>
      <c r="BOY824" s="148"/>
      <c r="BOZ824" s="148"/>
      <c r="BPA824" s="148"/>
      <c r="BPB824" s="148"/>
      <c r="BPC824" s="148"/>
      <c r="BPD824" s="148"/>
      <c r="BPE824" s="148"/>
      <c r="BPF824" s="148"/>
      <c r="BPG824" s="148"/>
      <c r="BPH824" s="148"/>
      <c r="BPI824" s="148"/>
      <c r="BPJ824" s="148"/>
      <c r="BPK824" s="148"/>
      <c r="BPL824" s="148"/>
      <c r="BPM824" s="148"/>
      <c r="BPN824" s="148"/>
      <c r="BPO824" s="148"/>
      <c r="BPP824" s="148"/>
      <c r="BPQ824" s="148"/>
      <c r="BPR824" s="148"/>
      <c r="BPS824" s="148"/>
      <c r="BPT824" s="148"/>
      <c r="BPU824" s="148"/>
      <c r="BPV824" s="148"/>
      <c r="BPW824" s="148"/>
      <c r="BPX824" s="148"/>
      <c r="BPY824" s="148"/>
      <c r="BPZ824" s="148"/>
      <c r="BQA824" s="148"/>
      <c r="BQB824" s="148"/>
      <c r="BQC824" s="148"/>
      <c r="BQD824" s="148"/>
      <c r="BQE824" s="148"/>
      <c r="BQF824" s="148"/>
      <c r="BQG824" s="148"/>
      <c r="BQH824" s="148"/>
      <c r="BQI824" s="148"/>
      <c r="BQJ824" s="148"/>
      <c r="BQK824" s="148"/>
      <c r="BQL824" s="148"/>
      <c r="BQM824" s="148"/>
      <c r="BQN824" s="148"/>
      <c r="BQO824" s="148"/>
      <c r="BQP824" s="148"/>
      <c r="BQQ824" s="148"/>
      <c r="BQR824" s="148"/>
      <c r="BQS824" s="148"/>
      <c r="BQT824" s="148"/>
      <c r="BQU824" s="148"/>
      <c r="BQV824" s="148"/>
      <c r="BQW824" s="148"/>
      <c r="BQX824" s="148"/>
      <c r="BQY824" s="148"/>
      <c r="BQZ824" s="148"/>
      <c r="BRA824" s="148"/>
      <c r="BRB824" s="148"/>
      <c r="BRC824" s="148"/>
      <c r="BRD824" s="148"/>
      <c r="BRE824" s="148"/>
      <c r="BRF824" s="148"/>
      <c r="BRG824" s="148"/>
      <c r="BRH824" s="148"/>
      <c r="BRI824" s="148"/>
      <c r="BRJ824" s="148"/>
      <c r="BRK824" s="148"/>
      <c r="BRL824" s="148"/>
      <c r="BRM824" s="148"/>
      <c r="BRN824" s="148"/>
      <c r="BRO824" s="148"/>
      <c r="BRP824" s="148"/>
      <c r="BRQ824" s="148"/>
      <c r="BRR824" s="148"/>
      <c r="BRS824" s="148"/>
      <c r="BRT824" s="148"/>
      <c r="BRU824" s="148"/>
      <c r="BRV824" s="148"/>
      <c r="BRW824" s="148"/>
      <c r="BRX824" s="148"/>
      <c r="BRY824" s="148"/>
      <c r="BRZ824" s="148"/>
      <c r="BSA824" s="148"/>
      <c r="BSB824" s="148"/>
      <c r="BSC824" s="148"/>
      <c r="BSD824" s="148"/>
      <c r="BSE824" s="148"/>
      <c r="BSF824" s="148"/>
      <c r="BSG824" s="148"/>
      <c r="BSH824" s="148"/>
      <c r="BSI824" s="148"/>
      <c r="BSJ824" s="148"/>
      <c r="BSK824" s="148"/>
      <c r="BSL824" s="148"/>
      <c r="BSM824" s="148"/>
      <c r="BSN824" s="148"/>
      <c r="BSO824" s="148"/>
      <c r="BSP824" s="148"/>
      <c r="BSQ824" s="148"/>
      <c r="BSR824" s="148"/>
      <c r="BSS824" s="148"/>
      <c r="BST824" s="148"/>
      <c r="BSU824" s="148"/>
      <c r="BSV824" s="148"/>
      <c r="BSW824" s="148"/>
      <c r="BSX824" s="148"/>
      <c r="BSY824" s="148"/>
      <c r="BSZ824" s="148"/>
      <c r="BTA824" s="148"/>
      <c r="BTB824" s="148"/>
      <c r="BTC824" s="148"/>
      <c r="BTD824" s="148"/>
      <c r="BTE824" s="148"/>
      <c r="BTF824" s="148"/>
      <c r="BTG824" s="148"/>
      <c r="BTH824" s="148"/>
      <c r="BTI824" s="148"/>
      <c r="BTJ824" s="148"/>
      <c r="BTK824" s="148"/>
      <c r="BTL824" s="148"/>
      <c r="BTM824" s="148"/>
      <c r="BTN824" s="148"/>
      <c r="BTO824" s="148"/>
      <c r="BTP824" s="148"/>
      <c r="BTQ824" s="148"/>
      <c r="BTR824" s="148"/>
      <c r="BTS824" s="148"/>
      <c r="BTT824" s="148"/>
      <c r="BTU824" s="148"/>
      <c r="BTV824" s="148"/>
      <c r="BTW824" s="148"/>
      <c r="BTX824" s="148"/>
      <c r="BTY824" s="148"/>
      <c r="BTZ824" s="148"/>
      <c r="BUA824" s="148"/>
      <c r="BUB824" s="148"/>
      <c r="BUC824" s="148"/>
      <c r="BUD824" s="148"/>
      <c r="BUE824" s="148"/>
      <c r="BUF824" s="148"/>
      <c r="BUG824" s="148"/>
      <c r="BUH824" s="148"/>
      <c r="BUI824" s="148"/>
      <c r="BUJ824" s="148"/>
      <c r="BUK824" s="148"/>
      <c r="BUL824" s="148"/>
      <c r="BUM824" s="148"/>
      <c r="BUN824" s="148"/>
      <c r="BUO824" s="148"/>
      <c r="BUP824" s="148"/>
      <c r="BUQ824" s="148"/>
      <c r="BUR824" s="148"/>
      <c r="BUS824" s="148"/>
      <c r="BUT824" s="148"/>
      <c r="BUU824" s="148"/>
      <c r="BUV824" s="148"/>
      <c r="BUW824" s="148"/>
      <c r="BUX824" s="148"/>
      <c r="BUY824" s="148"/>
      <c r="BUZ824" s="148"/>
      <c r="BVA824" s="148"/>
      <c r="BVB824" s="148"/>
      <c r="BVC824" s="148"/>
      <c r="BVD824" s="148"/>
      <c r="BVE824" s="148"/>
      <c r="BVF824" s="148"/>
      <c r="BVG824" s="148"/>
      <c r="BVH824" s="148"/>
      <c r="BVI824" s="148"/>
      <c r="BVJ824" s="148"/>
      <c r="BVK824" s="148"/>
      <c r="BVL824" s="148"/>
      <c r="BVM824" s="148"/>
      <c r="BVN824" s="148"/>
      <c r="BVO824" s="148"/>
      <c r="BVP824" s="148"/>
      <c r="BVQ824" s="148"/>
      <c r="BVR824" s="148"/>
      <c r="BVS824" s="148"/>
      <c r="BVT824" s="148"/>
      <c r="BVU824" s="148"/>
      <c r="BVV824" s="148"/>
      <c r="BVW824" s="148"/>
      <c r="BVX824" s="148"/>
      <c r="BVY824" s="148"/>
      <c r="BVZ824" s="148"/>
      <c r="BWA824" s="148"/>
      <c r="BWB824" s="148"/>
      <c r="BWC824" s="148"/>
      <c r="BWD824" s="148"/>
      <c r="BWE824" s="148"/>
      <c r="BWF824" s="148"/>
      <c r="BWG824" s="148"/>
      <c r="BWH824" s="148"/>
      <c r="BWI824" s="148"/>
      <c r="BWJ824" s="148"/>
      <c r="BWK824" s="148"/>
      <c r="BWL824" s="148"/>
      <c r="BWM824" s="148"/>
      <c r="BWN824" s="148"/>
      <c r="BWO824" s="148"/>
      <c r="BWP824" s="148"/>
      <c r="BWQ824" s="148"/>
      <c r="BWR824" s="148"/>
      <c r="BWS824" s="148"/>
      <c r="BWT824" s="148"/>
      <c r="BWU824" s="148"/>
      <c r="BWV824" s="148"/>
      <c r="BWW824" s="148"/>
      <c r="BWX824" s="148"/>
      <c r="BWY824" s="148"/>
      <c r="BWZ824" s="148"/>
      <c r="BXA824" s="148"/>
      <c r="BXB824" s="148"/>
      <c r="BXC824" s="148"/>
      <c r="BXD824" s="148"/>
      <c r="BXE824" s="148"/>
      <c r="BXF824" s="148"/>
      <c r="BXG824" s="148"/>
      <c r="BXH824" s="148"/>
      <c r="BXI824" s="148"/>
      <c r="BXJ824" s="148"/>
      <c r="BXK824" s="148"/>
      <c r="BXL824" s="148"/>
      <c r="BXM824" s="148"/>
      <c r="BXN824" s="148"/>
      <c r="BXO824" s="148"/>
      <c r="BXP824" s="148"/>
      <c r="BXQ824" s="148"/>
      <c r="BXR824" s="148"/>
      <c r="BXS824" s="148"/>
      <c r="BXT824" s="148"/>
      <c r="BXU824" s="148"/>
      <c r="BXV824" s="148"/>
      <c r="BXW824" s="148"/>
      <c r="BXX824" s="148"/>
      <c r="BXY824" s="148"/>
      <c r="BXZ824" s="148"/>
      <c r="BYA824" s="148"/>
      <c r="BYB824" s="148"/>
      <c r="BYC824" s="148"/>
      <c r="BYD824" s="148"/>
      <c r="BYE824" s="148"/>
      <c r="BYF824" s="148"/>
      <c r="BYG824" s="148"/>
      <c r="BYH824" s="148"/>
      <c r="BYI824" s="148"/>
      <c r="BYJ824" s="148"/>
      <c r="BYK824" s="148"/>
      <c r="BYL824" s="148"/>
      <c r="BYM824" s="148"/>
      <c r="BYN824" s="148"/>
      <c r="BYO824" s="148"/>
      <c r="BYP824" s="148"/>
      <c r="BYQ824" s="148"/>
      <c r="BYR824" s="148"/>
      <c r="BYS824" s="148"/>
      <c r="BYT824" s="148"/>
      <c r="BYU824" s="148"/>
      <c r="BYV824" s="148"/>
      <c r="BYW824" s="148"/>
      <c r="BYX824" s="148"/>
      <c r="BYY824" s="148"/>
      <c r="BYZ824" s="148"/>
      <c r="BZA824" s="148"/>
      <c r="BZB824" s="148"/>
      <c r="BZC824" s="148"/>
      <c r="BZD824" s="148"/>
      <c r="BZE824" s="148"/>
      <c r="BZF824" s="148"/>
      <c r="BZG824" s="148"/>
      <c r="BZH824" s="148"/>
      <c r="BZI824" s="148"/>
      <c r="BZJ824" s="148"/>
      <c r="BZK824" s="148"/>
      <c r="BZL824" s="148"/>
      <c r="BZM824" s="148"/>
      <c r="BZN824" s="148"/>
      <c r="BZO824" s="148"/>
      <c r="BZP824" s="148"/>
      <c r="BZQ824" s="148"/>
      <c r="BZR824" s="148"/>
      <c r="BZS824" s="148"/>
      <c r="BZT824" s="148"/>
      <c r="BZU824" s="148"/>
      <c r="BZV824" s="148"/>
      <c r="BZW824" s="148"/>
      <c r="BZX824" s="148"/>
      <c r="BZY824" s="148"/>
      <c r="BZZ824" s="148"/>
      <c r="CAA824" s="148"/>
      <c r="CAB824" s="148"/>
      <c r="CAC824" s="148"/>
      <c r="CAD824" s="148"/>
      <c r="CAE824" s="148"/>
      <c r="CAF824" s="148"/>
      <c r="CAG824" s="148"/>
      <c r="CAH824" s="148"/>
      <c r="CAI824" s="148"/>
      <c r="CAJ824" s="148"/>
      <c r="CAK824" s="148"/>
      <c r="CAL824" s="148"/>
      <c r="CAM824" s="148"/>
      <c r="CAN824" s="148"/>
      <c r="CAO824" s="148"/>
      <c r="CAP824" s="148"/>
      <c r="CAQ824" s="148"/>
      <c r="CAR824" s="148"/>
      <c r="CAS824" s="148"/>
      <c r="CAT824" s="148"/>
      <c r="CAU824" s="148"/>
      <c r="CAV824" s="148"/>
      <c r="CAW824" s="148"/>
      <c r="CAX824" s="148"/>
      <c r="CAY824" s="148"/>
      <c r="CAZ824" s="148"/>
      <c r="CBA824" s="148"/>
      <c r="CBB824" s="148"/>
      <c r="CBC824" s="148"/>
      <c r="CBD824" s="148"/>
      <c r="CBE824" s="148"/>
      <c r="CBF824" s="148"/>
      <c r="CBG824" s="148"/>
      <c r="CBH824" s="148"/>
      <c r="CBI824" s="148"/>
      <c r="CBJ824" s="148"/>
      <c r="CBK824" s="148"/>
      <c r="CBL824" s="148"/>
      <c r="CBM824" s="148"/>
      <c r="CBN824" s="148"/>
      <c r="CBO824" s="148"/>
      <c r="CBP824" s="148"/>
      <c r="CBQ824" s="148"/>
      <c r="CBR824" s="148"/>
      <c r="CBS824" s="148"/>
      <c r="CBT824" s="148"/>
      <c r="CBU824" s="148"/>
      <c r="CBV824" s="148"/>
      <c r="CBW824" s="148"/>
      <c r="CBX824" s="148"/>
      <c r="CBY824" s="148"/>
      <c r="CBZ824" s="148"/>
      <c r="CCA824" s="148"/>
      <c r="CCB824" s="148"/>
      <c r="CCC824" s="148"/>
      <c r="CCD824" s="148"/>
      <c r="CCE824" s="148"/>
      <c r="CCF824" s="148"/>
      <c r="CCG824" s="148"/>
      <c r="CCH824" s="148"/>
      <c r="CCI824" s="148"/>
      <c r="CCJ824" s="148"/>
      <c r="CCK824" s="148"/>
      <c r="CCL824" s="148"/>
      <c r="CCM824" s="148"/>
      <c r="CCN824" s="148"/>
      <c r="CCO824" s="148"/>
      <c r="CCP824" s="148"/>
      <c r="CCQ824" s="148"/>
      <c r="CCR824" s="148"/>
      <c r="CCS824" s="148"/>
      <c r="CCT824" s="148"/>
      <c r="CCU824" s="148"/>
      <c r="CCV824" s="148"/>
      <c r="CCW824" s="148"/>
      <c r="CCX824" s="148"/>
      <c r="CCY824" s="148"/>
      <c r="CCZ824" s="148"/>
      <c r="CDA824" s="148"/>
      <c r="CDB824" s="148"/>
      <c r="CDC824" s="148"/>
      <c r="CDD824" s="148"/>
      <c r="CDE824" s="148"/>
      <c r="CDF824" s="148"/>
      <c r="CDG824" s="148"/>
      <c r="CDH824" s="148"/>
      <c r="CDI824" s="148"/>
      <c r="CDJ824" s="148"/>
      <c r="CDK824" s="148"/>
      <c r="CDL824" s="148"/>
      <c r="CDM824" s="148"/>
      <c r="CDN824" s="148"/>
      <c r="CDO824" s="148"/>
      <c r="CDP824" s="148"/>
      <c r="CDQ824" s="148"/>
      <c r="CDR824" s="148"/>
      <c r="CDS824" s="148"/>
      <c r="CDT824" s="148"/>
      <c r="CDU824" s="148"/>
      <c r="CDV824" s="148"/>
      <c r="CDW824" s="148"/>
      <c r="CDX824" s="148"/>
      <c r="CDY824" s="148"/>
      <c r="CDZ824" s="148"/>
      <c r="CEA824" s="148"/>
      <c r="CEB824" s="148"/>
      <c r="CEC824" s="148"/>
      <c r="CED824" s="148"/>
      <c r="CEE824" s="148"/>
      <c r="CEF824" s="148"/>
      <c r="CEG824" s="148"/>
      <c r="CEH824" s="148"/>
      <c r="CEI824" s="148"/>
      <c r="CEJ824" s="148"/>
      <c r="CEK824" s="148"/>
      <c r="CEL824" s="148"/>
      <c r="CEM824" s="148"/>
      <c r="CEN824" s="148"/>
      <c r="CEO824" s="148"/>
      <c r="CEP824" s="148"/>
      <c r="CEQ824" s="148"/>
      <c r="CER824" s="148"/>
      <c r="CES824" s="148"/>
      <c r="CET824" s="148"/>
      <c r="CEU824" s="148"/>
      <c r="CEV824" s="148"/>
      <c r="CEW824" s="148"/>
      <c r="CEX824" s="148"/>
      <c r="CEY824" s="148"/>
      <c r="CEZ824" s="148"/>
      <c r="CFA824" s="148"/>
      <c r="CFB824" s="148"/>
      <c r="CFC824" s="148"/>
      <c r="CFD824" s="148"/>
      <c r="CFE824" s="148"/>
      <c r="CFF824" s="148"/>
      <c r="CFG824" s="148"/>
      <c r="CFH824" s="148"/>
      <c r="CFI824" s="148"/>
      <c r="CFJ824" s="148"/>
      <c r="CFK824" s="148"/>
      <c r="CFL824" s="148"/>
      <c r="CFM824" s="148"/>
      <c r="CFN824" s="148"/>
      <c r="CFO824" s="148"/>
      <c r="CFP824" s="148"/>
      <c r="CFQ824" s="148"/>
      <c r="CFR824" s="148"/>
      <c r="CFS824" s="148"/>
      <c r="CFT824" s="148"/>
      <c r="CFU824" s="148"/>
      <c r="CFV824" s="148"/>
      <c r="CFW824" s="148"/>
      <c r="CFX824" s="148"/>
      <c r="CFY824" s="148"/>
      <c r="CFZ824" s="148"/>
      <c r="CGA824" s="148"/>
      <c r="CGB824" s="148"/>
      <c r="CGC824" s="148"/>
      <c r="CGD824" s="148"/>
      <c r="CGE824" s="148"/>
      <c r="CGF824" s="148"/>
      <c r="CGG824" s="148"/>
      <c r="CGH824" s="148"/>
      <c r="CGI824" s="148"/>
      <c r="CGJ824" s="148"/>
      <c r="CGK824" s="148"/>
      <c r="CGL824" s="148"/>
      <c r="CGM824" s="148"/>
      <c r="CGN824" s="148"/>
      <c r="CGO824" s="148"/>
      <c r="CGP824" s="148"/>
      <c r="CGQ824" s="148"/>
      <c r="CGR824" s="148"/>
      <c r="CGS824" s="148"/>
      <c r="CGT824" s="148"/>
      <c r="CGU824" s="148"/>
      <c r="CGV824" s="148"/>
      <c r="CGW824" s="148"/>
      <c r="CGX824" s="148"/>
      <c r="CGY824" s="148"/>
      <c r="CGZ824" s="148"/>
      <c r="CHA824" s="148"/>
      <c r="CHB824" s="148"/>
      <c r="CHC824" s="148"/>
      <c r="CHD824" s="148"/>
      <c r="CHE824" s="148"/>
      <c r="CHF824" s="148"/>
      <c r="CHG824" s="148"/>
      <c r="CHH824" s="148"/>
      <c r="CHI824" s="148"/>
      <c r="CHJ824" s="148"/>
      <c r="CHK824" s="148"/>
      <c r="CHL824" s="148"/>
      <c r="CHM824" s="148"/>
      <c r="CHN824" s="148"/>
      <c r="CHO824" s="148"/>
      <c r="CHP824" s="148"/>
      <c r="CHQ824" s="148"/>
      <c r="CHR824" s="148"/>
      <c r="CHS824" s="148"/>
      <c r="CHT824" s="148"/>
      <c r="CHU824" s="148"/>
      <c r="CHV824" s="148"/>
      <c r="CHW824" s="148"/>
      <c r="CHX824" s="148"/>
      <c r="CHY824" s="148"/>
      <c r="CHZ824" s="148"/>
      <c r="CIA824" s="148"/>
      <c r="CIB824" s="148"/>
      <c r="CIC824" s="148"/>
      <c r="CID824" s="148"/>
      <c r="CIE824" s="148"/>
      <c r="CIF824" s="148"/>
      <c r="CIG824" s="148"/>
      <c r="CIH824" s="148"/>
      <c r="CII824" s="148"/>
      <c r="CIJ824" s="148"/>
      <c r="CIK824" s="148"/>
      <c r="CIL824" s="148"/>
      <c r="CIM824" s="148"/>
      <c r="CIN824" s="148"/>
      <c r="CIO824" s="148"/>
      <c r="CIP824" s="148"/>
      <c r="CIQ824" s="148"/>
      <c r="CIR824" s="148"/>
      <c r="CIS824" s="148"/>
      <c r="CIT824" s="148"/>
      <c r="CIU824" s="148"/>
      <c r="CIV824" s="148"/>
      <c r="CIW824" s="148"/>
      <c r="CIX824" s="148"/>
      <c r="CIY824" s="148"/>
      <c r="CIZ824" s="148"/>
      <c r="CJA824" s="148"/>
      <c r="CJB824" s="148"/>
      <c r="CJC824" s="148"/>
      <c r="CJD824" s="148"/>
      <c r="CJE824" s="148"/>
      <c r="CJF824" s="148"/>
      <c r="CJG824" s="148"/>
      <c r="CJH824" s="148"/>
      <c r="CJI824" s="148"/>
      <c r="CJJ824" s="148"/>
      <c r="CJK824" s="148"/>
      <c r="CJL824" s="148"/>
      <c r="CJM824" s="148"/>
      <c r="CJN824" s="148"/>
      <c r="CJO824" s="148"/>
      <c r="CJP824" s="148"/>
      <c r="CJQ824" s="148"/>
      <c r="CJR824" s="148"/>
      <c r="CJS824" s="148"/>
      <c r="CJT824" s="148"/>
      <c r="CJU824" s="148"/>
      <c r="CJV824" s="148"/>
      <c r="CJW824" s="148"/>
      <c r="CJX824" s="148"/>
      <c r="CJY824" s="148"/>
      <c r="CJZ824" s="148"/>
      <c r="CKA824" s="148"/>
      <c r="CKB824" s="148"/>
      <c r="CKC824" s="148"/>
      <c r="CKD824" s="148"/>
      <c r="CKE824" s="148"/>
      <c r="CKF824" s="148"/>
      <c r="CKG824" s="148"/>
      <c r="CKH824" s="148"/>
      <c r="CKI824" s="148"/>
      <c r="CKJ824" s="148"/>
      <c r="CKK824" s="148"/>
      <c r="CKL824" s="148"/>
      <c r="CKM824" s="148"/>
      <c r="CKN824" s="148"/>
      <c r="CKO824" s="148"/>
      <c r="CKP824" s="148"/>
      <c r="CKQ824" s="148"/>
      <c r="CKR824" s="148"/>
      <c r="CKS824" s="148"/>
      <c r="CKT824" s="148"/>
      <c r="CKU824" s="148"/>
      <c r="CKV824" s="148"/>
      <c r="CKW824" s="148"/>
      <c r="CKX824" s="148"/>
      <c r="CKY824" s="148"/>
      <c r="CKZ824" s="148"/>
      <c r="CLA824" s="148"/>
      <c r="CLB824" s="148"/>
      <c r="CLC824" s="148"/>
      <c r="CLD824" s="148"/>
      <c r="CLE824" s="148"/>
      <c r="CLF824" s="148"/>
      <c r="CLG824" s="148"/>
      <c r="CLH824" s="148"/>
      <c r="CLI824" s="148"/>
      <c r="CLJ824" s="148"/>
      <c r="CLK824" s="148"/>
      <c r="CLL824" s="148"/>
      <c r="CLM824" s="148"/>
      <c r="CLN824" s="148"/>
      <c r="CLO824" s="148"/>
      <c r="CLP824" s="148"/>
      <c r="CLQ824" s="148"/>
      <c r="CLR824" s="148"/>
      <c r="CLS824" s="148"/>
      <c r="CLT824" s="148"/>
      <c r="CLU824" s="148"/>
      <c r="CLV824" s="148"/>
      <c r="CLW824" s="148"/>
      <c r="CLX824" s="148"/>
      <c r="CLY824" s="148"/>
      <c r="CLZ824" s="148"/>
      <c r="CMA824" s="148"/>
      <c r="CMB824" s="148"/>
      <c r="CMC824" s="148"/>
      <c r="CMD824" s="148"/>
      <c r="CME824" s="148"/>
      <c r="CMF824" s="148"/>
      <c r="CMG824" s="148"/>
      <c r="CMH824" s="148"/>
      <c r="CMI824" s="148"/>
      <c r="CMJ824" s="148"/>
      <c r="CMK824" s="148"/>
      <c r="CML824" s="148"/>
      <c r="CMM824" s="148"/>
      <c r="CMN824" s="148"/>
      <c r="CMO824" s="148"/>
      <c r="CMP824" s="148"/>
      <c r="CMQ824" s="148"/>
      <c r="CMR824" s="148"/>
      <c r="CMS824" s="148"/>
      <c r="CMT824" s="148"/>
      <c r="CMU824" s="148"/>
      <c r="CMV824" s="148"/>
      <c r="CMW824" s="148"/>
      <c r="CMX824" s="148"/>
      <c r="CMY824" s="148"/>
      <c r="CMZ824" s="148"/>
      <c r="CNA824" s="148"/>
      <c r="CNB824" s="148"/>
      <c r="CNC824" s="148"/>
      <c r="CND824" s="148"/>
      <c r="CNE824" s="148"/>
      <c r="CNF824" s="148"/>
      <c r="CNG824" s="148"/>
      <c r="CNH824" s="148"/>
      <c r="CNI824" s="148"/>
      <c r="CNJ824" s="148"/>
      <c r="CNK824" s="148"/>
      <c r="CNL824" s="148"/>
      <c r="CNM824" s="148"/>
      <c r="CNN824" s="148"/>
      <c r="CNO824" s="148"/>
      <c r="CNP824" s="148"/>
      <c r="CNQ824" s="148"/>
      <c r="CNR824" s="148"/>
      <c r="CNS824" s="148"/>
      <c r="CNT824" s="148"/>
      <c r="CNU824" s="148"/>
      <c r="CNV824" s="148"/>
      <c r="CNW824" s="148"/>
      <c r="CNX824" s="148"/>
      <c r="CNY824" s="148"/>
      <c r="CNZ824" s="148"/>
      <c r="COA824" s="148"/>
      <c r="COB824" s="148"/>
      <c r="COC824" s="148"/>
      <c r="COD824" s="148"/>
      <c r="COE824" s="148"/>
      <c r="COF824" s="148"/>
      <c r="COG824" s="148"/>
      <c r="COH824" s="148"/>
      <c r="COI824" s="148"/>
      <c r="COJ824" s="148"/>
      <c r="COK824" s="148"/>
      <c r="COL824" s="148"/>
      <c r="COM824" s="148"/>
      <c r="CON824" s="148"/>
      <c r="COO824" s="148"/>
      <c r="COP824" s="148"/>
      <c r="COQ824" s="148"/>
      <c r="COR824" s="148"/>
      <c r="COS824" s="148"/>
      <c r="COT824" s="148"/>
      <c r="COU824" s="148"/>
      <c r="COV824" s="148"/>
      <c r="COW824" s="148"/>
      <c r="COX824" s="148"/>
      <c r="COY824" s="148"/>
      <c r="COZ824" s="148"/>
      <c r="CPA824" s="148"/>
      <c r="CPB824" s="148"/>
      <c r="CPC824" s="148"/>
      <c r="CPD824" s="148"/>
      <c r="CPE824" s="148"/>
      <c r="CPF824" s="148"/>
      <c r="CPG824" s="148"/>
      <c r="CPH824" s="148"/>
      <c r="CPI824" s="148"/>
      <c r="CPJ824" s="148"/>
      <c r="CPK824" s="148"/>
      <c r="CPL824" s="148"/>
      <c r="CPM824" s="148"/>
      <c r="CPN824" s="148"/>
      <c r="CPO824" s="148"/>
      <c r="CPP824" s="148"/>
      <c r="CPQ824" s="148"/>
      <c r="CPR824" s="148"/>
      <c r="CPS824" s="148"/>
      <c r="CPT824" s="148"/>
      <c r="CPU824" s="148"/>
      <c r="CPV824" s="148"/>
      <c r="CPW824" s="148"/>
      <c r="CPX824" s="148"/>
      <c r="CPY824" s="148"/>
      <c r="CPZ824" s="148"/>
      <c r="CQA824" s="148"/>
      <c r="CQB824" s="148"/>
      <c r="CQC824" s="148"/>
      <c r="CQD824" s="148"/>
      <c r="CQE824" s="148"/>
      <c r="CQF824" s="148"/>
      <c r="CQG824" s="148"/>
      <c r="CQH824" s="148"/>
      <c r="CQI824" s="148"/>
      <c r="CQJ824" s="148"/>
      <c r="CQK824" s="148"/>
      <c r="CQL824" s="148"/>
      <c r="CQM824" s="148"/>
      <c r="CQN824" s="148"/>
      <c r="CQO824" s="148"/>
      <c r="CQP824" s="148"/>
      <c r="CQQ824" s="148"/>
      <c r="CQR824" s="148"/>
      <c r="CQS824" s="148"/>
      <c r="CQT824" s="148"/>
      <c r="CQU824" s="148"/>
      <c r="CQV824" s="148"/>
      <c r="CQW824" s="148"/>
      <c r="CQX824" s="148"/>
      <c r="CQY824" s="148"/>
      <c r="CQZ824" s="148"/>
      <c r="CRA824" s="148"/>
      <c r="CRB824" s="148"/>
      <c r="CRC824" s="148"/>
      <c r="CRD824" s="148"/>
      <c r="CRE824" s="148"/>
      <c r="CRF824" s="148"/>
      <c r="CRG824" s="148"/>
      <c r="CRH824" s="148"/>
      <c r="CRI824" s="148"/>
      <c r="CRJ824" s="148"/>
      <c r="CRK824" s="148"/>
      <c r="CRL824" s="148"/>
      <c r="CRM824" s="148"/>
      <c r="CRN824" s="148"/>
      <c r="CRO824" s="148"/>
      <c r="CRP824" s="148"/>
      <c r="CRQ824" s="148"/>
      <c r="CRR824" s="148"/>
      <c r="CRS824" s="148"/>
      <c r="CRT824" s="148"/>
      <c r="CRU824" s="148"/>
      <c r="CRV824" s="148"/>
      <c r="CRW824" s="148"/>
      <c r="CRX824" s="148"/>
      <c r="CRY824" s="148"/>
      <c r="CRZ824" s="148"/>
      <c r="CSA824" s="148"/>
      <c r="CSB824" s="148"/>
      <c r="CSC824" s="148"/>
      <c r="CSD824" s="148"/>
      <c r="CSE824" s="148"/>
      <c r="CSF824" s="148"/>
      <c r="CSG824" s="148"/>
      <c r="CSH824" s="148"/>
      <c r="CSI824" s="148"/>
      <c r="CSJ824" s="148"/>
      <c r="CSK824" s="148"/>
      <c r="CSL824" s="148"/>
      <c r="CSM824" s="148"/>
      <c r="CSN824" s="148"/>
      <c r="CSO824" s="148"/>
      <c r="CSP824" s="148"/>
      <c r="CSQ824" s="148"/>
      <c r="CSR824" s="148"/>
      <c r="CSS824" s="148"/>
      <c r="CST824" s="148"/>
      <c r="CSU824" s="148"/>
      <c r="CSV824" s="148"/>
      <c r="CSW824" s="148"/>
      <c r="CSX824" s="148"/>
      <c r="CSY824" s="148"/>
      <c r="CSZ824" s="148"/>
      <c r="CTA824" s="148"/>
      <c r="CTB824" s="148"/>
      <c r="CTC824" s="148"/>
      <c r="CTD824" s="148"/>
      <c r="CTE824" s="148"/>
      <c r="CTF824" s="148"/>
      <c r="CTG824" s="148"/>
      <c r="CTH824" s="148"/>
      <c r="CTI824" s="148"/>
      <c r="CTJ824" s="148"/>
      <c r="CTK824" s="148"/>
      <c r="CTL824" s="148"/>
      <c r="CTM824" s="148"/>
      <c r="CTN824" s="148"/>
      <c r="CTO824" s="148"/>
      <c r="CTP824" s="148"/>
      <c r="CTQ824" s="148"/>
      <c r="CTR824" s="148"/>
      <c r="CTS824" s="148"/>
      <c r="CTT824" s="148"/>
      <c r="CTU824" s="148"/>
      <c r="CTV824" s="148"/>
      <c r="CTW824" s="148"/>
      <c r="CTX824" s="148"/>
      <c r="CTY824" s="148"/>
      <c r="CTZ824" s="148"/>
      <c r="CUA824" s="148"/>
      <c r="CUB824" s="148"/>
      <c r="CUC824" s="148"/>
      <c r="CUD824" s="148"/>
      <c r="CUE824" s="148"/>
      <c r="CUF824" s="148"/>
      <c r="CUG824" s="148"/>
      <c r="CUH824" s="148"/>
      <c r="CUI824" s="148"/>
      <c r="CUJ824" s="148"/>
      <c r="CUK824" s="148"/>
      <c r="CUL824" s="148"/>
      <c r="CUM824" s="148"/>
      <c r="CUN824" s="148"/>
      <c r="CUO824" s="148"/>
      <c r="CUP824" s="148"/>
      <c r="CUQ824" s="148"/>
      <c r="CUR824" s="148"/>
      <c r="CUS824" s="148"/>
      <c r="CUT824" s="148"/>
      <c r="CUU824" s="148"/>
      <c r="CUV824" s="148"/>
      <c r="CUW824" s="148"/>
      <c r="CUX824" s="148"/>
      <c r="CUY824" s="148"/>
      <c r="CUZ824" s="148"/>
      <c r="CVA824" s="148"/>
      <c r="CVB824" s="148"/>
      <c r="CVC824" s="148"/>
      <c r="CVD824" s="148"/>
      <c r="CVE824" s="148"/>
      <c r="CVF824" s="148"/>
      <c r="CVG824" s="148"/>
      <c r="CVH824" s="148"/>
      <c r="CVI824" s="148"/>
      <c r="CVJ824" s="148"/>
      <c r="CVK824" s="148"/>
      <c r="CVL824" s="148"/>
      <c r="CVM824" s="148"/>
      <c r="CVN824" s="148"/>
      <c r="CVO824" s="148"/>
      <c r="CVP824" s="148"/>
      <c r="CVQ824" s="148"/>
      <c r="CVR824" s="148"/>
      <c r="CVS824" s="148"/>
      <c r="CVT824" s="148"/>
      <c r="CVU824" s="148"/>
      <c r="CVV824" s="148"/>
      <c r="CVW824" s="148"/>
      <c r="CVX824" s="148"/>
      <c r="CVY824" s="148"/>
      <c r="CVZ824" s="148"/>
      <c r="CWA824" s="148"/>
      <c r="CWB824" s="148"/>
      <c r="CWC824" s="148"/>
      <c r="CWD824" s="148"/>
      <c r="CWE824" s="148"/>
      <c r="CWF824" s="148"/>
      <c r="CWG824" s="148"/>
      <c r="CWH824" s="148"/>
      <c r="CWI824" s="148"/>
      <c r="CWJ824" s="148"/>
      <c r="CWK824" s="148"/>
      <c r="CWL824" s="148"/>
      <c r="CWM824" s="148"/>
      <c r="CWN824" s="148"/>
      <c r="CWO824" s="148"/>
      <c r="CWP824" s="148"/>
      <c r="CWQ824" s="148"/>
      <c r="CWR824" s="148"/>
      <c r="CWS824" s="148"/>
      <c r="CWT824" s="148"/>
      <c r="CWU824" s="148"/>
      <c r="CWV824" s="148"/>
      <c r="CWW824" s="148"/>
      <c r="CWX824" s="148"/>
      <c r="CWY824" s="148"/>
      <c r="CWZ824" s="148"/>
      <c r="CXA824" s="148"/>
      <c r="CXB824" s="148"/>
      <c r="CXC824" s="148"/>
      <c r="CXD824" s="148"/>
      <c r="CXE824" s="148"/>
      <c r="CXF824" s="148"/>
      <c r="CXG824" s="148"/>
      <c r="CXH824" s="148"/>
      <c r="CXI824" s="148"/>
      <c r="CXJ824" s="148"/>
      <c r="CXK824" s="148"/>
      <c r="CXL824" s="148"/>
      <c r="CXM824" s="148"/>
      <c r="CXN824" s="148"/>
      <c r="CXO824" s="148"/>
      <c r="CXP824" s="148"/>
      <c r="CXQ824" s="148"/>
      <c r="CXR824" s="148"/>
      <c r="CXS824" s="148"/>
      <c r="CXT824" s="148"/>
      <c r="CXU824" s="148"/>
      <c r="CXV824" s="148"/>
      <c r="CXW824" s="148"/>
      <c r="CXX824" s="148"/>
      <c r="CXY824" s="148"/>
      <c r="CXZ824" s="148"/>
      <c r="CYA824" s="148"/>
      <c r="CYB824" s="148"/>
      <c r="CYC824" s="148"/>
      <c r="CYD824" s="148"/>
      <c r="CYE824" s="148"/>
      <c r="CYF824" s="148"/>
      <c r="CYG824" s="148"/>
      <c r="CYH824" s="148"/>
      <c r="CYI824" s="148"/>
      <c r="CYJ824" s="148"/>
      <c r="CYK824" s="148"/>
      <c r="CYL824" s="148"/>
      <c r="CYM824" s="148"/>
      <c r="CYN824" s="148"/>
      <c r="CYO824" s="148"/>
      <c r="CYP824" s="148"/>
      <c r="CYQ824" s="148"/>
      <c r="CYR824" s="148"/>
      <c r="CYS824" s="148"/>
      <c r="CYT824" s="148"/>
      <c r="CYU824" s="148"/>
      <c r="CYV824" s="148"/>
      <c r="CYW824" s="148"/>
      <c r="CYX824" s="148"/>
      <c r="CYY824" s="148"/>
      <c r="CYZ824" s="148"/>
      <c r="CZA824" s="148"/>
      <c r="CZB824" s="148"/>
      <c r="CZC824" s="148"/>
      <c r="CZD824" s="148"/>
      <c r="CZE824" s="148"/>
      <c r="CZF824" s="148"/>
      <c r="CZG824" s="148"/>
      <c r="CZH824" s="148"/>
      <c r="CZI824" s="148"/>
      <c r="CZJ824" s="148"/>
      <c r="CZK824" s="148"/>
      <c r="CZL824" s="148"/>
      <c r="CZM824" s="148"/>
      <c r="CZN824" s="148"/>
      <c r="CZO824" s="148"/>
      <c r="CZP824" s="148"/>
      <c r="CZQ824" s="148"/>
      <c r="CZR824" s="148"/>
      <c r="CZS824" s="148"/>
      <c r="CZT824" s="148"/>
      <c r="CZU824" s="148"/>
      <c r="CZV824" s="148"/>
      <c r="CZW824" s="148"/>
      <c r="CZX824" s="148"/>
      <c r="CZY824" s="148"/>
      <c r="CZZ824" s="148"/>
      <c r="DAA824" s="148"/>
      <c r="DAB824" s="148"/>
      <c r="DAC824" s="148"/>
      <c r="DAD824" s="148"/>
      <c r="DAE824" s="148"/>
      <c r="DAF824" s="148"/>
      <c r="DAG824" s="148"/>
      <c r="DAH824" s="148"/>
      <c r="DAI824" s="148"/>
      <c r="DAJ824" s="148"/>
      <c r="DAK824" s="148"/>
      <c r="DAL824" s="148"/>
      <c r="DAM824" s="148"/>
      <c r="DAN824" s="148"/>
      <c r="DAO824" s="148"/>
      <c r="DAP824" s="148"/>
      <c r="DAQ824" s="148"/>
      <c r="DAR824" s="148"/>
      <c r="DAS824" s="148"/>
      <c r="DAT824" s="148"/>
      <c r="DAU824" s="148"/>
      <c r="DAV824" s="148"/>
      <c r="DAW824" s="148"/>
      <c r="DAX824" s="148"/>
      <c r="DAY824" s="148"/>
      <c r="DAZ824" s="148"/>
      <c r="DBA824" s="148"/>
      <c r="DBB824" s="148"/>
      <c r="DBC824" s="148"/>
      <c r="DBD824" s="148"/>
      <c r="DBE824" s="148"/>
      <c r="DBF824" s="148"/>
      <c r="DBG824" s="148"/>
      <c r="DBH824" s="148"/>
      <c r="DBI824" s="148"/>
      <c r="DBJ824" s="148"/>
      <c r="DBK824" s="148"/>
      <c r="DBL824" s="148"/>
      <c r="DBM824" s="148"/>
      <c r="DBN824" s="148"/>
      <c r="DBO824" s="148"/>
      <c r="DBP824" s="148"/>
      <c r="DBQ824" s="148"/>
      <c r="DBR824" s="148"/>
      <c r="DBS824" s="148"/>
      <c r="DBT824" s="148"/>
      <c r="DBU824" s="148"/>
      <c r="DBV824" s="148"/>
      <c r="DBW824" s="148"/>
      <c r="DBX824" s="148"/>
      <c r="DBY824" s="148"/>
      <c r="DBZ824" s="148"/>
      <c r="DCA824" s="148"/>
      <c r="DCB824" s="148"/>
      <c r="DCC824" s="148"/>
      <c r="DCD824" s="148"/>
      <c r="DCE824" s="148"/>
      <c r="DCF824" s="148"/>
      <c r="DCG824" s="148"/>
      <c r="DCH824" s="148"/>
      <c r="DCI824" s="148"/>
      <c r="DCJ824" s="148"/>
      <c r="DCK824" s="148"/>
      <c r="DCL824" s="148"/>
      <c r="DCM824" s="148"/>
      <c r="DCN824" s="148"/>
      <c r="DCO824" s="148"/>
      <c r="DCP824" s="148"/>
      <c r="DCQ824" s="148"/>
      <c r="DCR824" s="148"/>
      <c r="DCS824" s="148"/>
      <c r="DCT824" s="148"/>
      <c r="DCU824" s="148"/>
      <c r="DCV824" s="148"/>
      <c r="DCW824" s="148"/>
      <c r="DCX824" s="148"/>
      <c r="DCY824" s="148"/>
      <c r="DCZ824" s="148"/>
      <c r="DDA824" s="148"/>
      <c r="DDB824" s="148"/>
      <c r="DDC824" s="148"/>
      <c r="DDD824" s="148"/>
      <c r="DDE824" s="148"/>
      <c r="DDF824" s="148"/>
      <c r="DDG824" s="148"/>
      <c r="DDH824" s="148"/>
      <c r="DDI824" s="148"/>
      <c r="DDJ824" s="148"/>
      <c r="DDK824" s="148"/>
      <c r="DDL824" s="148"/>
      <c r="DDM824" s="148"/>
      <c r="DDN824" s="148"/>
      <c r="DDO824" s="148"/>
      <c r="DDP824" s="148"/>
      <c r="DDQ824" s="148"/>
      <c r="DDR824" s="148"/>
      <c r="DDS824" s="148"/>
      <c r="DDT824" s="148"/>
      <c r="DDU824" s="148"/>
      <c r="DDV824" s="148"/>
      <c r="DDW824" s="148"/>
      <c r="DDX824" s="148"/>
      <c r="DDY824" s="148"/>
      <c r="DDZ824" s="148"/>
      <c r="DEA824" s="148"/>
      <c r="DEB824" s="148"/>
      <c r="DEC824" s="148"/>
      <c r="DED824" s="148"/>
      <c r="DEE824" s="148"/>
      <c r="DEF824" s="148"/>
      <c r="DEG824" s="148"/>
      <c r="DEH824" s="148"/>
      <c r="DEI824" s="148"/>
      <c r="DEJ824" s="148"/>
      <c r="DEK824" s="148"/>
      <c r="DEL824" s="148"/>
      <c r="DEM824" s="148"/>
      <c r="DEN824" s="148"/>
      <c r="DEO824" s="148"/>
      <c r="DEP824" s="148"/>
      <c r="DEQ824" s="148"/>
      <c r="DER824" s="148"/>
      <c r="DES824" s="148"/>
      <c r="DET824" s="148"/>
      <c r="DEU824" s="148"/>
      <c r="DEV824" s="148"/>
      <c r="DEW824" s="148"/>
      <c r="DEX824" s="148"/>
      <c r="DEY824" s="148"/>
      <c r="DEZ824" s="148"/>
      <c r="DFA824" s="148"/>
      <c r="DFB824" s="148"/>
      <c r="DFC824" s="148"/>
      <c r="DFD824" s="148"/>
      <c r="DFE824" s="148"/>
      <c r="DFF824" s="148"/>
      <c r="DFG824" s="148"/>
      <c r="DFH824" s="148"/>
      <c r="DFI824" s="148"/>
      <c r="DFJ824" s="148"/>
      <c r="DFK824" s="148"/>
      <c r="DFL824" s="148"/>
      <c r="DFM824" s="148"/>
      <c r="DFN824" s="148"/>
      <c r="DFO824" s="148"/>
      <c r="DFP824" s="148"/>
      <c r="DFQ824" s="148"/>
      <c r="DFR824" s="148"/>
      <c r="DFS824" s="148"/>
      <c r="DFT824" s="148"/>
      <c r="DFU824" s="148"/>
      <c r="DFV824" s="148"/>
      <c r="DFW824" s="148"/>
      <c r="DFX824" s="148"/>
      <c r="DFY824" s="148"/>
      <c r="DFZ824" s="148"/>
      <c r="DGA824" s="148"/>
      <c r="DGB824" s="148"/>
      <c r="DGC824" s="148"/>
      <c r="DGD824" s="148"/>
      <c r="DGE824" s="148"/>
      <c r="DGF824" s="148"/>
      <c r="DGG824" s="148"/>
      <c r="DGH824" s="148"/>
      <c r="DGI824" s="148"/>
      <c r="DGJ824" s="148"/>
      <c r="DGK824" s="148"/>
      <c r="DGL824" s="148"/>
      <c r="DGM824" s="148"/>
      <c r="DGN824" s="148"/>
      <c r="DGO824" s="148"/>
      <c r="DGP824" s="148"/>
      <c r="DGQ824" s="148"/>
      <c r="DGR824" s="148"/>
      <c r="DGS824" s="148"/>
      <c r="DGT824" s="148"/>
      <c r="DGU824" s="148"/>
      <c r="DGV824" s="148"/>
      <c r="DGW824" s="148"/>
      <c r="DGX824" s="148"/>
      <c r="DGY824" s="148"/>
      <c r="DGZ824" s="148"/>
      <c r="DHA824" s="148"/>
      <c r="DHB824" s="148"/>
      <c r="DHC824" s="148"/>
      <c r="DHD824" s="148"/>
      <c r="DHE824" s="148"/>
      <c r="DHF824" s="148"/>
      <c r="DHG824" s="148"/>
      <c r="DHH824" s="148"/>
      <c r="DHI824" s="148"/>
      <c r="DHJ824" s="148"/>
      <c r="DHK824" s="148"/>
      <c r="DHL824" s="148"/>
      <c r="DHM824" s="148"/>
      <c r="DHN824" s="148"/>
      <c r="DHO824" s="148"/>
      <c r="DHP824" s="148"/>
      <c r="DHQ824" s="148"/>
      <c r="DHR824" s="148"/>
      <c r="DHS824" s="148"/>
      <c r="DHT824" s="148"/>
      <c r="DHU824" s="148"/>
      <c r="DHV824" s="148"/>
      <c r="DHW824" s="148"/>
      <c r="DHX824" s="148"/>
      <c r="DHY824" s="148"/>
      <c r="DHZ824" s="148"/>
      <c r="DIA824" s="148"/>
      <c r="DIB824" s="148"/>
      <c r="DIC824" s="148"/>
      <c r="DID824" s="148"/>
      <c r="DIE824" s="148"/>
      <c r="DIF824" s="148"/>
      <c r="DIG824" s="148"/>
      <c r="DIH824" s="148"/>
      <c r="DII824" s="148"/>
      <c r="DIJ824" s="148"/>
      <c r="DIK824" s="148"/>
      <c r="DIL824" s="148"/>
      <c r="DIM824" s="148"/>
      <c r="DIN824" s="148"/>
      <c r="DIO824" s="148"/>
      <c r="DIP824" s="148"/>
      <c r="DIQ824" s="148"/>
      <c r="DIR824" s="148"/>
      <c r="DIS824" s="148"/>
      <c r="DIT824" s="148"/>
      <c r="DIU824" s="148"/>
      <c r="DIV824" s="148"/>
      <c r="DIW824" s="148"/>
      <c r="DIX824" s="148"/>
      <c r="DIY824" s="148"/>
      <c r="DIZ824" s="148"/>
      <c r="DJA824" s="148"/>
      <c r="DJB824" s="148"/>
      <c r="DJC824" s="148"/>
      <c r="DJD824" s="148"/>
      <c r="DJE824" s="148"/>
      <c r="DJF824" s="148"/>
      <c r="DJG824" s="148"/>
      <c r="DJH824" s="148"/>
      <c r="DJI824" s="148"/>
      <c r="DJJ824" s="148"/>
      <c r="DJK824" s="148"/>
      <c r="DJL824" s="148"/>
      <c r="DJM824" s="148"/>
      <c r="DJN824" s="148"/>
      <c r="DJO824" s="148"/>
      <c r="DJP824" s="148"/>
      <c r="DJQ824" s="148"/>
      <c r="DJR824" s="148"/>
      <c r="DJS824" s="148"/>
      <c r="DJT824" s="148"/>
      <c r="DJU824" s="148"/>
      <c r="DJV824" s="148"/>
      <c r="DJW824" s="148"/>
      <c r="DJX824" s="148"/>
      <c r="DJY824" s="148"/>
      <c r="DJZ824" s="148"/>
      <c r="DKA824" s="148"/>
      <c r="DKB824" s="148"/>
      <c r="DKC824" s="148"/>
      <c r="DKD824" s="148"/>
      <c r="DKE824" s="148"/>
      <c r="DKF824" s="148"/>
      <c r="DKG824" s="148"/>
      <c r="DKH824" s="148"/>
      <c r="DKI824" s="148"/>
      <c r="DKJ824" s="148"/>
      <c r="DKK824" s="148"/>
      <c r="DKL824" s="148"/>
      <c r="DKM824" s="148"/>
      <c r="DKN824" s="148"/>
      <c r="DKO824" s="148"/>
      <c r="DKP824" s="148"/>
      <c r="DKQ824" s="148"/>
      <c r="DKR824" s="148"/>
      <c r="DKS824" s="148"/>
      <c r="DKT824" s="148"/>
      <c r="DKU824" s="148"/>
      <c r="DKV824" s="148"/>
      <c r="DKW824" s="148"/>
      <c r="DKX824" s="148"/>
      <c r="DKY824" s="148"/>
      <c r="DKZ824" s="148"/>
      <c r="DLA824" s="148"/>
      <c r="DLB824" s="148"/>
      <c r="DLC824" s="148"/>
      <c r="DLD824" s="148"/>
      <c r="DLE824" s="148"/>
      <c r="DLF824" s="148"/>
      <c r="DLG824" s="148"/>
      <c r="DLH824" s="148"/>
      <c r="DLI824" s="148"/>
      <c r="DLJ824" s="148"/>
      <c r="DLK824" s="148"/>
      <c r="DLL824" s="148"/>
      <c r="DLM824" s="148"/>
      <c r="DLN824" s="148"/>
      <c r="DLO824" s="148"/>
      <c r="DLP824" s="148"/>
      <c r="DLQ824" s="148"/>
      <c r="DLR824" s="148"/>
      <c r="DLS824" s="148"/>
      <c r="DLT824" s="148"/>
      <c r="DLU824" s="148"/>
      <c r="DLV824" s="148"/>
      <c r="DLW824" s="148"/>
      <c r="DLX824" s="148"/>
      <c r="DLY824" s="148"/>
      <c r="DLZ824" s="148"/>
      <c r="DMA824" s="148"/>
      <c r="DMB824" s="148"/>
      <c r="DMC824" s="148"/>
      <c r="DMD824" s="148"/>
      <c r="DME824" s="148"/>
      <c r="DMF824" s="148"/>
      <c r="DMG824" s="148"/>
      <c r="DMH824" s="148"/>
      <c r="DMI824" s="148"/>
      <c r="DMJ824" s="148"/>
      <c r="DMK824" s="148"/>
      <c r="DML824" s="148"/>
      <c r="DMM824" s="148"/>
      <c r="DMN824" s="148"/>
      <c r="DMO824" s="148"/>
      <c r="DMP824" s="148"/>
      <c r="DMQ824" s="148"/>
      <c r="DMR824" s="148"/>
      <c r="DMS824" s="148"/>
      <c r="DMT824" s="148"/>
      <c r="DMU824" s="148"/>
      <c r="DMV824" s="148"/>
      <c r="DMW824" s="148"/>
      <c r="DMX824" s="148"/>
      <c r="DMY824" s="148"/>
      <c r="DMZ824" s="148"/>
      <c r="DNA824" s="148"/>
      <c r="DNB824" s="148"/>
      <c r="DNC824" s="148"/>
      <c r="DND824" s="148"/>
      <c r="DNE824" s="148"/>
      <c r="DNF824" s="148"/>
      <c r="DNG824" s="148"/>
      <c r="DNH824" s="148"/>
      <c r="DNI824" s="148"/>
      <c r="DNJ824" s="148"/>
      <c r="DNK824" s="148"/>
      <c r="DNL824" s="148"/>
      <c r="DNM824" s="148"/>
      <c r="DNN824" s="148"/>
      <c r="DNO824" s="148"/>
      <c r="DNP824" s="148"/>
      <c r="DNQ824" s="148"/>
      <c r="DNR824" s="148"/>
      <c r="DNS824" s="148"/>
      <c r="DNT824" s="148"/>
      <c r="DNU824" s="148"/>
      <c r="DNV824" s="148"/>
      <c r="DNW824" s="148"/>
      <c r="DNX824" s="148"/>
      <c r="DNY824" s="148"/>
      <c r="DNZ824" s="148"/>
      <c r="DOA824" s="148"/>
      <c r="DOB824" s="148"/>
      <c r="DOC824" s="148"/>
      <c r="DOD824" s="148"/>
      <c r="DOE824" s="148"/>
      <c r="DOF824" s="148"/>
      <c r="DOG824" s="148"/>
      <c r="DOH824" s="148"/>
      <c r="DOI824" s="148"/>
      <c r="DOJ824" s="148"/>
      <c r="DOK824" s="148"/>
      <c r="DOL824" s="148"/>
      <c r="DOM824" s="148"/>
      <c r="DON824" s="148"/>
      <c r="DOO824" s="148"/>
      <c r="DOP824" s="148"/>
      <c r="DOQ824" s="148"/>
      <c r="DOR824" s="148"/>
      <c r="DOS824" s="148"/>
      <c r="DOT824" s="148"/>
      <c r="DOU824" s="148"/>
      <c r="DOV824" s="148"/>
      <c r="DOW824" s="148"/>
      <c r="DOX824" s="148"/>
      <c r="DOY824" s="148"/>
      <c r="DOZ824" s="148"/>
      <c r="DPA824" s="148"/>
      <c r="DPB824" s="148"/>
      <c r="DPC824" s="148"/>
      <c r="DPD824" s="148"/>
      <c r="DPE824" s="148"/>
      <c r="DPF824" s="148"/>
      <c r="DPG824" s="148"/>
      <c r="DPH824" s="148"/>
      <c r="DPI824" s="148"/>
      <c r="DPJ824" s="148"/>
      <c r="DPK824" s="148"/>
      <c r="DPL824" s="148"/>
      <c r="DPM824" s="148"/>
      <c r="DPN824" s="148"/>
      <c r="DPO824" s="148"/>
      <c r="DPP824" s="148"/>
      <c r="DPQ824" s="148"/>
      <c r="DPR824" s="148"/>
      <c r="DPS824" s="148"/>
      <c r="DPT824" s="148"/>
      <c r="DPU824" s="148"/>
      <c r="DPV824" s="148"/>
      <c r="DPW824" s="148"/>
      <c r="DPX824" s="148"/>
      <c r="DPY824" s="148"/>
      <c r="DPZ824" s="148"/>
      <c r="DQA824" s="148"/>
      <c r="DQB824" s="148"/>
      <c r="DQC824" s="148"/>
      <c r="DQD824" s="148"/>
      <c r="DQE824" s="148"/>
      <c r="DQF824" s="148"/>
      <c r="DQG824" s="148"/>
      <c r="DQH824" s="148"/>
      <c r="DQI824" s="148"/>
      <c r="DQJ824" s="148"/>
      <c r="DQK824" s="148"/>
      <c r="DQL824" s="148"/>
      <c r="DQM824" s="148"/>
      <c r="DQN824" s="148"/>
      <c r="DQO824" s="148"/>
      <c r="DQP824" s="148"/>
      <c r="DQQ824" s="148"/>
      <c r="DQR824" s="148"/>
      <c r="DQS824" s="148"/>
      <c r="DQT824" s="148"/>
      <c r="DQU824" s="148"/>
      <c r="DQV824" s="148"/>
      <c r="DQW824" s="148"/>
      <c r="DQX824" s="148"/>
      <c r="DQY824" s="148"/>
      <c r="DQZ824" s="148"/>
      <c r="DRA824" s="148"/>
      <c r="DRB824" s="148"/>
      <c r="DRC824" s="148"/>
      <c r="DRD824" s="148"/>
      <c r="DRE824" s="148"/>
      <c r="DRF824" s="148"/>
      <c r="DRG824" s="148"/>
      <c r="DRH824" s="148"/>
      <c r="DRI824" s="148"/>
      <c r="DRJ824" s="148"/>
      <c r="DRK824" s="148"/>
      <c r="DRL824" s="148"/>
      <c r="DRM824" s="148"/>
      <c r="DRN824" s="148"/>
      <c r="DRO824" s="148"/>
      <c r="DRP824" s="148"/>
      <c r="DRQ824" s="148"/>
      <c r="DRR824" s="148"/>
      <c r="DRS824" s="148"/>
      <c r="DRT824" s="148"/>
      <c r="DRU824" s="148"/>
      <c r="DRV824" s="148"/>
      <c r="DRW824" s="148"/>
      <c r="DRX824" s="148"/>
      <c r="DRY824" s="148"/>
      <c r="DRZ824" s="148"/>
      <c r="DSA824" s="148"/>
      <c r="DSB824" s="148"/>
      <c r="DSC824" s="148"/>
      <c r="DSD824" s="148"/>
      <c r="DSE824" s="148"/>
      <c r="DSF824" s="148"/>
      <c r="DSG824" s="148"/>
      <c r="DSH824" s="148"/>
      <c r="DSI824" s="148"/>
      <c r="DSJ824" s="148"/>
      <c r="DSK824" s="148"/>
      <c r="DSL824" s="148"/>
      <c r="DSM824" s="148"/>
      <c r="DSN824" s="148"/>
      <c r="DSO824" s="148"/>
      <c r="DSP824" s="148"/>
      <c r="DSQ824" s="148"/>
      <c r="DSR824" s="148"/>
      <c r="DSS824" s="148"/>
      <c r="DST824" s="148"/>
      <c r="DSU824" s="148"/>
      <c r="DSV824" s="148"/>
      <c r="DSW824" s="148"/>
      <c r="DSX824" s="148"/>
      <c r="DSY824" s="148"/>
      <c r="DSZ824" s="148"/>
      <c r="DTA824" s="148"/>
      <c r="DTB824" s="148"/>
      <c r="DTC824" s="148"/>
      <c r="DTD824" s="148"/>
      <c r="DTE824" s="148"/>
      <c r="DTF824" s="148"/>
      <c r="DTG824" s="148"/>
      <c r="DTH824" s="148"/>
      <c r="DTI824" s="148"/>
      <c r="DTJ824" s="148"/>
      <c r="DTK824" s="148"/>
      <c r="DTL824" s="148"/>
      <c r="DTM824" s="148"/>
      <c r="DTN824" s="148"/>
      <c r="DTO824" s="148"/>
      <c r="DTP824" s="148"/>
      <c r="DTQ824" s="148"/>
      <c r="DTR824" s="148"/>
      <c r="DTS824" s="148"/>
      <c r="DTT824" s="148"/>
      <c r="DTU824" s="148"/>
      <c r="DTV824" s="148"/>
      <c r="DTW824" s="148"/>
      <c r="DTX824" s="148"/>
      <c r="DTY824" s="148"/>
      <c r="DTZ824" s="148"/>
      <c r="DUA824" s="148"/>
      <c r="DUB824" s="148"/>
      <c r="DUC824" s="148"/>
      <c r="DUD824" s="148"/>
      <c r="DUE824" s="148"/>
      <c r="DUF824" s="148"/>
      <c r="DUG824" s="148"/>
      <c r="DUH824" s="148"/>
      <c r="DUI824" s="148"/>
      <c r="DUJ824" s="148"/>
      <c r="DUK824" s="148"/>
      <c r="DUL824" s="148"/>
      <c r="DUM824" s="148"/>
      <c r="DUN824" s="148"/>
      <c r="DUO824" s="148"/>
      <c r="DUP824" s="148"/>
      <c r="DUQ824" s="148"/>
      <c r="DUR824" s="148"/>
      <c r="DUS824" s="148"/>
      <c r="DUT824" s="148"/>
      <c r="DUU824" s="148"/>
      <c r="DUV824" s="148"/>
      <c r="DUW824" s="148"/>
      <c r="DUX824" s="148"/>
      <c r="DUY824" s="148"/>
      <c r="DUZ824" s="148"/>
      <c r="DVA824" s="148"/>
      <c r="DVB824" s="148"/>
      <c r="DVC824" s="148"/>
      <c r="DVD824" s="148"/>
      <c r="DVE824" s="148"/>
      <c r="DVF824" s="148"/>
      <c r="DVG824" s="148"/>
      <c r="DVH824" s="148"/>
      <c r="DVI824" s="148"/>
      <c r="DVJ824" s="148"/>
      <c r="DVK824" s="148"/>
      <c r="DVL824" s="148"/>
      <c r="DVM824" s="148"/>
      <c r="DVN824" s="148"/>
      <c r="DVO824" s="148"/>
      <c r="DVP824" s="148"/>
      <c r="DVQ824" s="148"/>
      <c r="DVR824" s="148"/>
      <c r="DVS824" s="148"/>
      <c r="DVT824" s="148"/>
      <c r="DVU824" s="148"/>
      <c r="DVV824" s="148"/>
      <c r="DVW824" s="148"/>
      <c r="DVX824" s="148"/>
      <c r="DVY824" s="148"/>
      <c r="DVZ824" s="148"/>
      <c r="DWA824" s="148"/>
      <c r="DWB824" s="148"/>
      <c r="DWC824" s="148"/>
      <c r="DWD824" s="148"/>
      <c r="DWE824" s="148"/>
      <c r="DWF824" s="148"/>
      <c r="DWG824" s="148"/>
      <c r="DWH824" s="148"/>
      <c r="DWI824" s="148"/>
      <c r="DWJ824" s="148"/>
      <c r="DWK824" s="148"/>
      <c r="DWL824" s="148"/>
      <c r="DWM824" s="148"/>
      <c r="DWN824" s="148"/>
      <c r="DWO824" s="148"/>
      <c r="DWP824" s="148"/>
      <c r="DWQ824" s="148"/>
      <c r="DWR824" s="148"/>
      <c r="DWS824" s="148"/>
      <c r="DWT824" s="148"/>
      <c r="DWU824" s="148"/>
      <c r="DWV824" s="148"/>
      <c r="DWW824" s="148"/>
      <c r="DWX824" s="148"/>
      <c r="DWY824" s="148"/>
      <c r="DWZ824" s="148"/>
      <c r="DXA824" s="148"/>
      <c r="DXB824" s="148"/>
      <c r="DXC824" s="148"/>
      <c r="DXD824" s="148"/>
      <c r="DXE824" s="148"/>
      <c r="DXF824" s="148"/>
      <c r="DXG824" s="148"/>
      <c r="DXH824" s="148"/>
      <c r="DXI824" s="148"/>
      <c r="DXJ824" s="148"/>
      <c r="DXK824" s="148"/>
      <c r="DXL824" s="148"/>
      <c r="DXM824" s="148"/>
      <c r="DXN824" s="148"/>
      <c r="DXO824" s="148"/>
      <c r="DXP824" s="148"/>
      <c r="DXQ824" s="148"/>
      <c r="DXR824" s="148"/>
      <c r="DXS824" s="148"/>
      <c r="DXT824" s="148"/>
      <c r="DXU824" s="148"/>
      <c r="DXV824" s="148"/>
      <c r="DXW824" s="148"/>
      <c r="DXX824" s="148"/>
      <c r="DXY824" s="148"/>
      <c r="DXZ824" s="148"/>
      <c r="DYA824" s="148"/>
      <c r="DYB824" s="148"/>
      <c r="DYC824" s="148"/>
      <c r="DYD824" s="148"/>
      <c r="DYE824" s="148"/>
      <c r="DYF824" s="148"/>
      <c r="DYG824" s="148"/>
      <c r="DYH824" s="148"/>
      <c r="DYI824" s="148"/>
      <c r="DYJ824" s="148"/>
      <c r="DYK824" s="148"/>
      <c r="DYL824" s="148"/>
      <c r="DYM824" s="148"/>
      <c r="DYN824" s="148"/>
      <c r="DYO824" s="148"/>
      <c r="DYP824" s="148"/>
      <c r="DYQ824" s="148"/>
      <c r="DYR824" s="148"/>
      <c r="DYS824" s="148"/>
      <c r="DYT824" s="148"/>
      <c r="DYU824" s="148"/>
      <c r="DYV824" s="148"/>
      <c r="DYW824" s="148"/>
      <c r="DYX824" s="148"/>
      <c r="DYY824" s="148"/>
      <c r="DYZ824" s="148"/>
      <c r="DZA824" s="148"/>
      <c r="DZB824" s="148"/>
      <c r="DZC824" s="148"/>
      <c r="DZD824" s="148"/>
      <c r="DZE824" s="148"/>
      <c r="DZF824" s="148"/>
      <c r="DZG824" s="148"/>
      <c r="DZH824" s="148"/>
      <c r="DZI824" s="148"/>
      <c r="DZJ824" s="148"/>
      <c r="DZK824" s="148"/>
      <c r="DZL824" s="148"/>
      <c r="DZM824" s="148"/>
      <c r="DZN824" s="148"/>
      <c r="DZO824" s="148"/>
      <c r="DZP824" s="148"/>
      <c r="DZQ824" s="148"/>
      <c r="DZR824" s="148"/>
      <c r="DZS824" s="148"/>
      <c r="DZT824" s="148"/>
      <c r="DZU824" s="148"/>
      <c r="DZV824" s="148"/>
      <c r="DZW824" s="148"/>
      <c r="DZX824" s="148"/>
      <c r="DZY824" s="148"/>
      <c r="DZZ824" s="148"/>
      <c r="EAA824" s="148"/>
      <c r="EAB824" s="148"/>
      <c r="EAC824" s="148"/>
      <c r="EAD824" s="148"/>
      <c r="EAE824" s="148"/>
      <c r="EAF824" s="148"/>
      <c r="EAG824" s="148"/>
      <c r="EAH824" s="148"/>
      <c r="EAI824" s="148"/>
      <c r="EAJ824" s="148"/>
      <c r="EAK824" s="148"/>
      <c r="EAL824" s="148"/>
      <c r="EAM824" s="148"/>
      <c r="EAN824" s="148"/>
      <c r="EAO824" s="148"/>
      <c r="EAP824" s="148"/>
      <c r="EAQ824" s="148"/>
      <c r="EAR824" s="148"/>
      <c r="EAS824" s="148"/>
      <c r="EAT824" s="148"/>
      <c r="EAU824" s="148"/>
      <c r="EAV824" s="148"/>
      <c r="EAW824" s="148"/>
      <c r="EAX824" s="148"/>
      <c r="EAY824" s="148"/>
      <c r="EAZ824" s="148"/>
      <c r="EBA824" s="148"/>
      <c r="EBB824" s="148"/>
      <c r="EBC824" s="148"/>
      <c r="EBD824" s="148"/>
      <c r="EBE824" s="148"/>
      <c r="EBF824" s="148"/>
      <c r="EBG824" s="148"/>
      <c r="EBH824" s="148"/>
      <c r="EBI824" s="148"/>
      <c r="EBJ824" s="148"/>
      <c r="EBK824" s="148"/>
      <c r="EBL824" s="148"/>
      <c r="EBM824" s="148"/>
      <c r="EBN824" s="148"/>
      <c r="EBO824" s="148"/>
      <c r="EBP824" s="148"/>
      <c r="EBQ824" s="148"/>
      <c r="EBR824" s="148"/>
      <c r="EBS824" s="148"/>
      <c r="EBT824" s="148"/>
      <c r="EBU824" s="148"/>
      <c r="EBV824" s="148"/>
      <c r="EBW824" s="148"/>
      <c r="EBX824" s="148"/>
      <c r="EBY824" s="148"/>
      <c r="EBZ824" s="148"/>
      <c r="ECA824" s="148"/>
      <c r="ECB824" s="148"/>
      <c r="ECC824" s="148"/>
      <c r="ECD824" s="148"/>
      <c r="ECE824" s="148"/>
      <c r="ECF824" s="148"/>
      <c r="ECG824" s="148"/>
      <c r="ECH824" s="148"/>
      <c r="ECI824" s="148"/>
      <c r="ECJ824" s="148"/>
      <c r="ECK824" s="148"/>
      <c r="ECL824" s="148"/>
      <c r="ECM824" s="148"/>
      <c r="ECN824" s="148"/>
      <c r="ECO824" s="148"/>
      <c r="ECP824" s="148"/>
      <c r="ECQ824" s="148"/>
      <c r="ECR824" s="148"/>
      <c r="ECS824" s="148"/>
      <c r="ECT824" s="148"/>
      <c r="ECU824" s="148"/>
      <c r="ECV824" s="148"/>
      <c r="ECW824" s="148"/>
      <c r="ECX824" s="148"/>
      <c r="ECY824" s="148"/>
      <c r="ECZ824" s="148"/>
      <c r="EDA824" s="148"/>
      <c r="EDB824" s="148"/>
      <c r="EDC824" s="148"/>
      <c r="EDD824" s="148"/>
      <c r="EDE824" s="148"/>
      <c r="EDF824" s="148"/>
      <c r="EDG824" s="148"/>
      <c r="EDH824" s="148"/>
      <c r="EDI824" s="148"/>
      <c r="EDJ824" s="148"/>
      <c r="EDK824" s="148"/>
      <c r="EDL824" s="148"/>
      <c r="EDM824" s="148"/>
      <c r="EDN824" s="148"/>
      <c r="EDO824" s="148"/>
      <c r="EDP824" s="148"/>
      <c r="EDQ824" s="148"/>
      <c r="EDR824" s="148"/>
      <c r="EDS824" s="148"/>
      <c r="EDT824" s="148"/>
      <c r="EDU824" s="148"/>
      <c r="EDV824" s="148"/>
      <c r="EDW824" s="148"/>
      <c r="EDX824" s="148"/>
      <c r="EDY824" s="148"/>
      <c r="EDZ824" s="148"/>
      <c r="EEA824" s="148"/>
      <c r="EEB824" s="148"/>
      <c r="EEC824" s="148"/>
      <c r="EED824" s="148"/>
      <c r="EEE824" s="148"/>
      <c r="EEF824" s="148"/>
      <c r="EEG824" s="148"/>
      <c r="EEH824" s="148"/>
      <c r="EEI824" s="148"/>
      <c r="EEJ824" s="148"/>
      <c r="EEK824" s="148"/>
      <c r="EEL824" s="148"/>
      <c r="EEM824" s="148"/>
      <c r="EEN824" s="148"/>
      <c r="EEO824" s="148"/>
      <c r="EEP824" s="148"/>
      <c r="EEQ824" s="148"/>
      <c r="EER824" s="148"/>
      <c r="EES824" s="148"/>
      <c r="EET824" s="148"/>
      <c r="EEU824" s="148"/>
      <c r="EEV824" s="148"/>
      <c r="EEW824" s="148"/>
      <c r="EEX824" s="148"/>
      <c r="EEY824" s="148"/>
      <c r="EEZ824" s="148"/>
      <c r="EFA824" s="148"/>
      <c r="EFB824" s="148"/>
      <c r="EFC824" s="148"/>
      <c r="EFD824" s="148"/>
      <c r="EFE824" s="148"/>
      <c r="EFF824" s="148"/>
      <c r="EFG824" s="148"/>
      <c r="EFH824" s="148"/>
      <c r="EFI824" s="148"/>
      <c r="EFJ824" s="148"/>
      <c r="EFK824" s="148"/>
      <c r="EFL824" s="148"/>
      <c r="EFM824" s="148"/>
      <c r="EFN824" s="148"/>
      <c r="EFO824" s="148"/>
      <c r="EFP824" s="148"/>
      <c r="EFQ824" s="148"/>
      <c r="EFR824" s="148"/>
      <c r="EFS824" s="148"/>
      <c r="EFT824" s="148"/>
      <c r="EFU824" s="148"/>
      <c r="EFV824" s="148"/>
      <c r="EFW824" s="148"/>
      <c r="EFX824" s="148"/>
      <c r="EFY824" s="148"/>
      <c r="EFZ824" s="148"/>
      <c r="EGA824" s="148"/>
      <c r="EGB824" s="148"/>
      <c r="EGC824" s="148"/>
      <c r="EGD824" s="148"/>
      <c r="EGE824" s="148"/>
      <c r="EGF824" s="148"/>
      <c r="EGG824" s="148"/>
      <c r="EGH824" s="148"/>
      <c r="EGI824" s="148"/>
      <c r="EGJ824" s="148"/>
      <c r="EGK824" s="148"/>
      <c r="EGL824" s="148"/>
      <c r="EGM824" s="148"/>
      <c r="EGN824" s="148"/>
      <c r="EGO824" s="148"/>
      <c r="EGP824" s="148"/>
      <c r="EGQ824" s="148"/>
      <c r="EGR824" s="148"/>
      <c r="EGS824" s="148"/>
      <c r="EGT824" s="148"/>
      <c r="EGU824" s="148"/>
      <c r="EGV824" s="148"/>
      <c r="EGW824" s="148"/>
      <c r="EGX824" s="148"/>
      <c r="EGY824" s="148"/>
      <c r="EGZ824" s="148"/>
      <c r="EHA824" s="148"/>
      <c r="EHB824" s="148"/>
      <c r="EHC824" s="148"/>
      <c r="EHD824" s="148"/>
      <c r="EHE824" s="148"/>
      <c r="EHF824" s="148"/>
      <c r="EHG824" s="148"/>
      <c r="EHH824" s="148"/>
      <c r="EHI824" s="148"/>
      <c r="EHJ824" s="148"/>
      <c r="EHK824" s="148"/>
      <c r="EHL824" s="148"/>
      <c r="EHM824" s="148"/>
      <c r="EHN824" s="148"/>
      <c r="EHO824" s="148"/>
      <c r="EHP824" s="148"/>
      <c r="EHQ824" s="148"/>
      <c r="EHR824" s="148"/>
      <c r="EHS824" s="148"/>
      <c r="EHT824" s="148"/>
      <c r="EHU824" s="148"/>
      <c r="EHV824" s="148"/>
      <c r="EHW824" s="148"/>
      <c r="EHX824" s="148"/>
      <c r="EHY824" s="148"/>
      <c r="EHZ824" s="148"/>
      <c r="EIA824" s="148"/>
      <c r="EIB824" s="148"/>
      <c r="EIC824" s="148"/>
      <c r="EID824" s="148"/>
      <c r="EIE824" s="148"/>
      <c r="EIF824" s="148"/>
      <c r="EIG824" s="148"/>
      <c r="EIH824" s="148"/>
      <c r="EII824" s="148"/>
      <c r="EIJ824" s="148"/>
      <c r="EIK824" s="148"/>
      <c r="EIL824" s="148"/>
      <c r="EIM824" s="148"/>
      <c r="EIN824" s="148"/>
      <c r="EIO824" s="148"/>
      <c r="EIP824" s="148"/>
      <c r="EIQ824" s="148"/>
      <c r="EIR824" s="148"/>
      <c r="EIS824" s="148"/>
      <c r="EIT824" s="148"/>
      <c r="EIU824" s="148"/>
      <c r="EIV824" s="148"/>
      <c r="EIW824" s="148"/>
      <c r="EIX824" s="148"/>
      <c r="EIY824" s="148"/>
      <c r="EIZ824" s="148"/>
      <c r="EJA824" s="148"/>
      <c r="EJB824" s="148"/>
      <c r="EJC824" s="148"/>
      <c r="EJD824" s="148"/>
      <c r="EJE824" s="148"/>
      <c r="EJF824" s="148"/>
      <c r="EJG824" s="148"/>
      <c r="EJH824" s="148"/>
      <c r="EJI824" s="148"/>
      <c r="EJJ824" s="148"/>
      <c r="EJK824" s="148"/>
      <c r="EJL824" s="148"/>
      <c r="EJM824" s="148"/>
      <c r="EJN824" s="148"/>
      <c r="EJO824" s="148"/>
      <c r="EJP824" s="148"/>
      <c r="EJQ824" s="148"/>
      <c r="EJR824" s="148"/>
      <c r="EJS824" s="148"/>
      <c r="EJT824" s="148"/>
      <c r="EJU824" s="148"/>
      <c r="EJV824" s="148"/>
      <c r="EJW824" s="148"/>
      <c r="EJX824" s="148"/>
      <c r="EJY824" s="148"/>
      <c r="EJZ824" s="148"/>
      <c r="EKA824" s="148"/>
      <c r="EKB824" s="148"/>
      <c r="EKC824" s="148"/>
      <c r="EKD824" s="148"/>
      <c r="EKE824" s="148"/>
      <c r="EKF824" s="148"/>
      <c r="EKG824" s="148"/>
      <c r="EKH824" s="148"/>
      <c r="EKI824" s="148"/>
      <c r="EKJ824" s="148"/>
      <c r="EKK824" s="148"/>
      <c r="EKL824" s="148"/>
      <c r="EKM824" s="148"/>
      <c r="EKN824" s="148"/>
      <c r="EKO824" s="148"/>
      <c r="EKP824" s="148"/>
      <c r="EKQ824" s="148"/>
      <c r="EKR824" s="148"/>
      <c r="EKS824" s="148"/>
      <c r="EKT824" s="148"/>
      <c r="EKU824" s="148"/>
      <c r="EKV824" s="148"/>
      <c r="EKW824" s="148"/>
      <c r="EKX824" s="148"/>
      <c r="EKY824" s="148"/>
      <c r="EKZ824" s="148"/>
      <c r="ELA824" s="148"/>
      <c r="ELB824" s="148"/>
      <c r="ELC824" s="148"/>
      <c r="ELD824" s="148"/>
      <c r="ELE824" s="148"/>
      <c r="ELF824" s="148"/>
      <c r="ELG824" s="148"/>
      <c r="ELH824" s="148"/>
      <c r="ELI824" s="148"/>
      <c r="ELJ824" s="148"/>
      <c r="ELK824" s="148"/>
      <c r="ELL824" s="148"/>
      <c r="ELM824" s="148"/>
      <c r="ELN824" s="148"/>
      <c r="ELO824" s="148"/>
      <c r="ELP824" s="148"/>
      <c r="ELQ824" s="148"/>
      <c r="ELR824" s="148"/>
      <c r="ELS824" s="148"/>
      <c r="ELT824" s="148"/>
      <c r="ELU824" s="148"/>
      <c r="ELV824" s="148"/>
      <c r="ELW824" s="148"/>
      <c r="ELX824" s="148"/>
      <c r="ELY824" s="148"/>
      <c r="ELZ824" s="148"/>
      <c r="EMA824" s="148"/>
      <c r="EMB824" s="148"/>
      <c r="EMC824" s="148"/>
      <c r="EMD824" s="148"/>
      <c r="EME824" s="148"/>
      <c r="EMF824" s="148"/>
      <c r="EMG824" s="148"/>
      <c r="EMH824" s="148"/>
      <c r="EMI824" s="148"/>
      <c r="EMJ824" s="148"/>
      <c r="EMK824" s="148"/>
      <c r="EML824" s="148"/>
      <c r="EMM824" s="148"/>
      <c r="EMN824" s="148"/>
      <c r="EMO824" s="148"/>
      <c r="EMP824" s="148"/>
      <c r="EMQ824" s="148"/>
      <c r="EMR824" s="148"/>
      <c r="EMS824" s="148"/>
      <c r="EMT824" s="148"/>
      <c r="EMU824" s="148"/>
      <c r="EMV824" s="148"/>
      <c r="EMW824" s="148"/>
      <c r="EMX824" s="148"/>
      <c r="EMY824" s="148"/>
      <c r="EMZ824" s="148"/>
      <c r="ENA824" s="148"/>
      <c r="ENB824" s="148"/>
      <c r="ENC824" s="148"/>
      <c r="END824" s="148"/>
      <c r="ENE824" s="148"/>
      <c r="ENF824" s="148"/>
      <c r="ENG824" s="148"/>
      <c r="ENH824" s="148"/>
      <c r="ENI824" s="148"/>
      <c r="ENJ824" s="148"/>
      <c r="ENK824" s="148"/>
      <c r="ENL824" s="148"/>
      <c r="ENM824" s="148"/>
      <c r="ENN824" s="148"/>
      <c r="ENO824" s="148"/>
      <c r="ENP824" s="148"/>
      <c r="ENQ824" s="148"/>
      <c r="ENR824" s="148"/>
      <c r="ENS824" s="148"/>
      <c r="ENT824" s="148"/>
      <c r="ENU824" s="148"/>
      <c r="ENV824" s="148"/>
      <c r="ENW824" s="148"/>
      <c r="ENX824" s="148"/>
      <c r="ENY824" s="148"/>
      <c r="ENZ824" s="148"/>
      <c r="EOA824" s="148"/>
      <c r="EOB824" s="148"/>
      <c r="EOC824" s="148"/>
      <c r="EOD824" s="148"/>
      <c r="EOE824" s="148"/>
      <c r="EOF824" s="148"/>
      <c r="EOG824" s="148"/>
      <c r="EOH824" s="148"/>
      <c r="EOI824" s="148"/>
      <c r="EOJ824" s="148"/>
      <c r="EOK824" s="148"/>
      <c r="EOL824" s="148"/>
      <c r="EOM824" s="148"/>
      <c r="EON824" s="148"/>
      <c r="EOO824" s="148"/>
      <c r="EOP824" s="148"/>
      <c r="EOQ824" s="148"/>
      <c r="EOR824" s="148"/>
      <c r="EOS824" s="148"/>
      <c r="EOT824" s="148"/>
      <c r="EOU824" s="148"/>
      <c r="EOV824" s="148"/>
      <c r="EOW824" s="148"/>
      <c r="EOX824" s="148"/>
      <c r="EOY824" s="148"/>
      <c r="EOZ824" s="148"/>
      <c r="EPA824" s="148"/>
      <c r="EPB824" s="148"/>
      <c r="EPC824" s="148"/>
      <c r="EPD824" s="148"/>
      <c r="EPE824" s="148"/>
      <c r="EPF824" s="148"/>
      <c r="EPG824" s="148"/>
      <c r="EPH824" s="148"/>
      <c r="EPI824" s="148"/>
      <c r="EPJ824" s="148"/>
      <c r="EPK824" s="148"/>
      <c r="EPL824" s="148"/>
      <c r="EPM824" s="148"/>
      <c r="EPN824" s="148"/>
      <c r="EPO824" s="148"/>
      <c r="EPP824" s="148"/>
      <c r="EPQ824" s="148"/>
      <c r="EPR824" s="148"/>
      <c r="EPS824" s="148"/>
      <c r="EPT824" s="148"/>
      <c r="EPU824" s="148"/>
      <c r="EPV824" s="148"/>
      <c r="EPW824" s="148"/>
      <c r="EPX824" s="148"/>
      <c r="EPY824" s="148"/>
      <c r="EPZ824" s="148"/>
      <c r="EQA824" s="148"/>
      <c r="EQB824" s="148"/>
      <c r="EQC824" s="148"/>
      <c r="EQD824" s="148"/>
      <c r="EQE824" s="148"/>
      <c r="EQF824" s="148"/>
      <c r="EQG824" s="148"/>
      <c r="EQH824" s="148"/>
      <c r="EQI824" s="148"/>
      <c r="EQJ824" s="148"/>
      <c r="EQK824" s="148"/>
      <c r="EQL824" s="148"/>
      <c r="EQM824" s="148"/>
      <c r="EQN824" s="148"/>
      <c r="EQO824" s="148"/>
      <c r="EQP824" s="148"/>
      <c r="EQQ824" s="148"/>
      <c r="EQR824" s="148"/>
      <c r="EQS824" s="148"/>
      <c r="EQT824" s="148"/>
      <c r="EQU824" s="148"/>
      <c r="EQV824" s="148"/>
      <c r="EQW824" s="148"/>
      <c r="EQX824" s="148"/>
      <c r="EQY824" s="148"/>
      <c r="EQZ824" s="148"/>
      <c r="ERA824" s="148"/>
      <c r="ERB824" s="148"/>
      <c r="ERC824" s="148"/>
      <c r="ERD824" s="148"/>
      <c r="ERE824" s="148"/>
      <c r="ERF824" s="148"/>
      <c r="ERG824" s="148"/>
      <c r="ERH824" s="148"/>
      <c r="ERI824" s="148"/>
      <c r="ERJ824" s="148"/>
      <c r="ERK824" s="148"/>
      <c r="ERL824" s="148"/>
      <c r="ERM824" s="148"/>
      <c r="ERN824" s="148"/>
      <c r="ERO824" s="148"/>
      <c r="ERP824" s="148"/>
      <c r="ERQ824" s="148"/>
      <c r="ERR824" s="148"/>
      <c r="ERS824" s="148"/>
      <c r="ERT824" s="148"/>
      <c r="ERU824" s="148"/>
      <c r="ERV824" s="148"/>
      <c r="ERW824" s="148"/>
      <c r="ERX824" s="148"/>
      <c r="ERY824" s="148"/>
      <c r="ERZ824" s="148"/>
      <c r="ESA824" s="148"/>
      <c r="ESB824" s="148"/>
      <c r="ESC824" s="148"/>
      <c r="ESD824" s="148"/>
      <c r="ESE824" s="148"/>
      <c r="ESF824" s="148"/>
      <c r="ESG824" s="148"/>
      <c r="ESH824" s="148"/>
      <c r="ESI824" s="148"/>
      <c r="ESJ824" s="148"/>
      <c r="ESK824" s="148"/>
      <c r="ESL824" s="148"/>
      <c r="ESM824" s="148"/>
      <c r="ESN824" s="148"/>
      <c r="ESO824" s="148"/>
      <c r="ESP824" s="148"/>
      <c r="ESQ824" s="148"/>
      <c r="ESR824" s="148"/>
      <c r="ESS824" s="148"/>
      <c r="EST824" s="148"/>
      <c r="ESU824" s="148"/>
      <c r="ESV824" s="148"/>
      <c r="ESW824" s="148"/>
      <c r="ESX824" s="148"/>
      <c r="ESY824" s="148"/>
      <c r="ESZ824" s="148"/>
      <c r="ETA824" s="148"/>
      <c r="ETB824" s="148"/>
      <c r="ETC824" s="148"/>
      <c r="ETD824" s="148"/>
      <c r="ETE824" s="148"/>
      <c r="ETF824" s="148"/>
      <c r="ETG824" s="148"/>
      <c r="ETH824" s="148"/>
      <c r="ETI824" s="148"/>
      <c r="ETJ824" s="148"/>
      <c r="ETK824" s="148"/>
      <c r="ETL824" s="148"/>
      <c r="ETM824" s="148"/>
      <c r="ETN824" s="148"/>
      <c r="ETO824" s="148"/>
      <c r="ETP824" s="148"/>
      <c r="ETQ824" s="148"/>
      <c r="ETR824" s="148"/>
      <c r="ETS824" s="148"/>
      <c r="ETT824" s="148"/>
      <c r="ETU824" s="148"/>
      <c r="ETV824" s="148"/>
      <c r="ETW824" s="148"/>
      <c r="ETX824" s="148"/>
      <c r="ETY824" s="148"/>
      <c r="ETZ824" s="148"/>
      <c r="EUA824" s="148"/>
      <c r="EUB824" s="148"/>
      <c r="EUC824" s="148"/>
      <c r="EUD824" s="148"/>
      <c r="EUE824" s="148"/>
      <c r="EUF824" s="148"/>
      <c r="EUG824" s="148"/>
      <c r="EUH824" s="148"/>
      <c r="EUI824" s="148"/>
      <c r="EUJ824" s="148"/>
      <c r="EUK824" s="148"/>
      <c r="EUL824" s="148"/>
      <c r="EUM824" s="148"/>
      <c r="EUN824" s="148"/>
      <c r="EUO824" s="148"/>
      <c r="EUP824" s="148"/>
      <c r="EUQ824" s="148"/>
      <c r="EUR824" s="148"/>
      <c r="EUS824" s="148"/>
      <c r="EUT824" s="148"/>
      <c r="EUU824" s="148"/>
      <c r="EUV824" s="148"/>
      <c r="EUW824" s="148"/>
      <c r="EUX824" s="148"/>
      <c r="EUY824" s="148"/>
      <c r="EUZ824" s="148"/>
      <c r="EVA824" s="148"/>
      <c r="EVB824" s="148"/>
      <c r="EVC824" s="148"/>
      <c r="EVD824" s="148"/>
      <c r="EVE824" s="148"/>
      <c r="EVF824" s="148"/>
      <c r="EVG824" s="148"/>
      <c r="EVH824" s="148"/>
      <c r="EVI824" s="148"/>
      <c r="EVJ824" s="148"/>
      <c r="EVK824" s="148"/>
      <c r="EVL824" s="148"/>
      <c r="EVM824" s="148"/>
      <c r="EVN824" s="148"/>
      <c r="EVO824" s="148"/>
      <c r="EVP824" s="148"/>
      <c r="EVQ824" s="148"/>
      <c r="EVR824" s="148"/>
      <c r="EVS824" s="148"/>
      <c r="EVT824" s="148"/>
      <c r="EVU824" s="148"/>
      <c r="EVV824" s="148"/>
      <c r="EVW824" s="148"/>
      <c r="EVX824" s="148"/>
      <c r="EVY824" s="148"/>
      <c r="EVZ824" s="148"/>
      <c r="EWA824" s="148"/>
      <c r="EWB824" s="148"/>
      <c r="EWC824" s="148"/>
      <c r="EWD824" s="148"/>
      <c r="EWE824" s="148"/>
      <c r="EWF824" s="148"/>
      <c r="EWG824" s="148"/>
      <c r="EWH824" s="148"/>
      <c r="EWI824" s="148"/>
      <c r="EWJ824" s="148"/>
      <c r="EWK824" s="148"/>
      <c r="EWL824" s="148"/>
      <c r="EWM824" s="148"/>
      <c r="EWN824" s="148"/>
      <c r="EWO824" s="148"/>
      <c r="EWP824" s="148"/>
      <c r="EWQ824" s="148"/>
      <c r="EWR824" s="148"/>
      <c r="EWS824" s="148"/>
      <c r="EWT824" s="148"/>
      <c r="EWU824" s="148"/>
      <c r="EWV824" s="148"/>
      <c r="EWW824" s="148"/>
      <c r="EWX824" s="148"/>
      <c r="EWY824" s="148"/>
      <c r="EWZ824" s="148"/>
      <c r="EXA824" s="148"/>
      <c r="EXB824" s="148"/>
      <c r="EXC824" s="148"/>
      <c r="EXD824" s="148"/>
      <c r="EXE824" s="148"/>
      <c r="EXF824" s="148"/>
      <c r="EXG824" s="148"/>
      <c r="EXH824" s="148"/>
      <c r="EXI824" s="148"/>
      <c r="EXJ824" s="148"/>
      <c r="EXK824" s="148"/>
      <c r="EXL824" s="148"/>
      <c r="EXM824" s="148"/>
      <c r="EXN824" s="148"/>
      <c r="EXO824" s="148"/>
      <c r="EXP824" s="148"/>
      <c r="EXQ824" s="148"/>
      <c r="EXR824" s="148"/>
      <c r="EXS824" s="148"/>
      <c r="EXT824" s="148"/>
      <c r="EXU824" s="148"/>
      <c r="EXV824" s="148"/>
      <c r="EXW824" s="148"/>
      <c r="EXX824" s="148"/>
      <c r="EXY824" s="148"/>
      <c r="EXZ824" s="148"/>
      <c r="EYA824" s="148"/>
      <c r="EYB824" s="148"/>
      <c r="EYC824" s="148"/>
      <c r="EYD824" s="148"/>
      <c r="EYE824" s="148"/>
      <c r="EYF824" s="148"/>
      <c r="EYG824" s="148"/>
      <c r="EYH824" s="148"/>
      <c r="EYI824" s="148"/>
      <c r="EYJ824" s="148"/>
      <c r="EYK824" s="148"/>
      <c r="EYL824" s="148"/>
      <c r="EYM824" s="148"/>
      <c r="EYN824" s="148"/>
      <c r="EYO824" s="148"/>
      <c r="EYP824" s="148"/>
      <c r="EYQ824" s="148"/>
      <c r="EYR824" s="148"/>
      <c r="EYS824" s="148"/>
      <c r="EYT824" s="148"/>
      <c r="EYU824" s="148"/>
      <c r="EYV824" s="148"/>
      <c r="EYW824" s="148"/>
      <c r="EYX824" s="148"/>
      <c r="EYY824" s="148"/>
      <c r="EYZ824" s="148"/>
      <c r="EZA824" s="148"/>
      <c r="EZB824" s="148"/>
      <c r="EZC824" s="148"/>
      <c r="EZD824" s="148"/>
      <c r="EZE824" s="148"/>
      <c r="EZF824" s="148"/>
      <c r="EZG824" s="148"/>
      <c r="EZH824" s="148"/>
      <c r="EZI824" s="148"/>
      <c r="EZJ824" s="148"/>
      <c r="EZK824" s="148"/>
      <c r="EZL824" s="148"/>
      <c r="EZM824" s="148"/>
      <c r="EZN824" s="148"/>
      <c r="EZO824" s="148"/>
      <c r="EZP824" s="148"/>
      <c r="EZQ824" s="148"/>
      <c r="EZR824" s="148"/>
      <c r="EZS824" s="148"/>
      <c r="EZT824" s="148"/>
      <c r="EZU824" s="148"/>
      <c r="EZV824" s="148"/>
      <c r="EZW824" s="148"/>
      <c r="EZX824" s="148"/>
      <c r="EZY824" s="148"/>
      <c r="EZZ824" s="148"/>
      <c r="FAA824" s="148"/>
      <c r="FAB824" s="148"/>
      <c r="FAC824" s="148"/>
      <c r="FAD824" s="148"/>
      <c r="FAE824" s="148"/>
      <c r="FAF824" s="148"/>
      <c r="FAG824" s="148"/>
      <c r="FAH824" s="148"/>
      <c r="FAI824" s="148"/>
      <c r="FAJ824" s="148"/>
      <c r="FAK824" s="148"/>
      <c r="FAL824" s="148"/>
      <c r="FAM824" s="148"/>
      <c r="FAN824" s="148"/>
      <c r="FAO824" s="148"/>
      <c r="FAP824" s="148"/>
      <c r="FAQ824" s="148"/>
      <c r="FAR824" s="148"/>
      <c r="FAS824" s="148"/>
      <c r="FAT824" s="148"/>
      <c r="FAU824" s="148"/>
      <c r="FAV824" s="148"/>
      <c r="FAW824" s="148"/>
      <c r="FAX824" s="148"/>
      <c r="FAY824" s="148"/>
      <c r="FAZ824" s="148"/>
      <c r="FBA824" s="148"/>
      <c r="FBB824" s="148"/>
      <c r="FBC824" s="148"/>
      <c r="FBD824" s="148"/>
      <c r="FBE824" s="148"/>
      <c r="FBF824" s="148"/>
      <c r="FBG824" s="148"/>
      <c r="FBH824" s="148"/>
      <c r="FBI824" s="148"/>
      <c r="FBJ824" s="148"/>
      <c r="FBK824" s="148"/>
      <c r="FBL824" s="148"/>
      <c r="FBM824" s="148"/>
      <c r="FBN824" s="148"/>
      <c r="FBO824" s="148"/>
      <c r="FBP824" s="148"/>
      <c r="FBQ824" s="148"/>
      <c r="FBR824" s="148"/>
      <c r="FBS824" s="148"/>
      <c r="FBT824" s="148"/>
      <c r="FBU824" s="148"/>
      <c r="FBV824" s="148"/>
      <c r="FBW824" s="148"/>
      <c r="FBX824" s="148"/>
      <c r="FBY824" s="148"/>
      <c r="FBZ824" s="148"/>
      <c r="FCA824" s="148"/>
      <c r="FCB824" s="148"/>
      <c r="FCC824" s="148"/>
      <c r="FCD824" s="148"/>
      <c r="FCE824" s="148"/>
      <c r="FCF824" s="148"/>
      <c r="FCG824" s="148"/>
      <c r="FCH824" s="148"/>
      <c r="FCI824" s="148"/>
      <c r="FCJ824" s="148"/>
      <c r="FCK824" s="148"/>
      <c r="FCL824" s="148"/>
      <c r="FCM824" s="148"/>
      <c r="FCN824" s="148"/>
      <c r="FCO824" s="148"/>
      <c r="FCP824" s="148"/>
      <c r="FCQ824" s="148"/>
      <c r="FCR824" s="148"/>
      <c r="FCS824" s="148"/>
      <c r="FCT824" s="148"/>
      <c r="FCU824" s="148"/>
      <c r="FCV824" s="148"/>
      <c r="FCW824" s="148"/>
      <c r="FCX824" s="148"/>
      <c r="FCY824" s="148"/>
      <c r="FCZ824" s="148"/>
      <c r="FDA824" s="148"/>
      <c r="FDB824" s="148"/>
      <c r="FDC824" s="148"/>
      <c r="FDD824" s="148"/>
      <c r="FDE824" s="148"/>
      <c r="FDF824" s="148"/>
      <c r="FDG824" s="148"/>
      <c r="FDH824" s="148"/>
      <c r="FDI824" s="148"/>
      <c r="FDJ824" s="148"/>
      <c r="FDK824" s="148"/>
      <c r="FDL824" s="148"/>
      <c r="FDM824" s="148"/>
      <c r="FDN824" s="148"/>
      <c r="FDO824" s="148"/>
      <c r="FDP824" s="148"/>
      <c r="FDQ824" s="148"/>
      <c r="FDR824" s="148"/>
      <c r="FDS824" s="148"/>
      <c r="FDT824" s="148"/>
      <c r="FDU824" s="148"/>
      <c r="FDV824" s="148"/>
      <c r="FDW824" s="148"/>
      <c r="FDX824" s="148"/>
      <c r="FDY824" s="148"/>
      <c r="FDZ824" s="148"/>
      <c r="FEA824" s="148"/>
      <c r="FEB824" s="148"/>
      <c r="FEC824" s="148"/>
      <c r="FED824" s="148"/>
      <c r="FEE824" s="148"/>
      <c r="FEF824" s="148"/>
      <c r="FEG824" s="148"/>
      <c r="FEH824" s="148"/>
      <c r="FEI824" s="148"/>
      <c r="FEJ824" s="148"/>
      <c r="FEK824" s="148"/>
      <c r="FEL824" s="148"/>
      <c r="FEM824" s="148"/>
      <c r="FEN824" s="148"/>
      <c r="FEO824" s="148"/>
      <c r="FEP824" s="148"/>
      <c r="FEQ824" s="148"/>
      <c r="FER824" s="148"/>
      <c r="FES824" s="148"/>
      <c r="FET824" s="148"/>
      <c r="FEU824" s="148"/>
      <c r="FEV824" s="148"/>
      <c r="FEW824" s="148"/>
      <c r="FEX824" s="148"/>
      <c r="FEY824" s="148"/>
      <c r="FEZ824" s="148"/>
      <c r="FFA824" s="148"/>
      <c r="FFB824" s="148"/>
      <c r="FFC824" s="148"/>
      <c r="FFD824" s="148"/>
      <c r="FFE824" s="148"/>
      <c r="FFF824" s="148"/>
      <c r="FFG824" s="148"/>
      <c r="FFH824" s="148"/>
      <c r="FFI824" s="148"/>
      <c r="FFJ824" s="148"/>
      <c r="FFK824" s="148"/>
      <c r="FFL824" s="148"/>
      <c r="FFM824" s="148"/>
      <c r="FFN824" s="148"/>
      <c r="FFO824" s="148"/>
      <c r="FFP824" s="148"/>
      <c r="FFQ824" s="148"/>
      <c r="FFR824" s="148"/>
      <c r="FFS824" s="148"/>
      <c r="FFT824" s="148"/>
      <c r="FFU824" s="148"/>
      <c r="FFV824" s="148"/>
      <c r="FFW824" s="148"/>
      <c r="FFX824" s="148"/>
      <c r="FFY824" s="148"/>
      <c r="FFZ824" s="148"/>
      <c r="FGA824" s="148"/>
      <c r="FGB824" s="148"/>
      <c r="FGC824" s="148"/>
      <c r="FGD824" s="148"/>
      <c r="FGE824" s="148"/>
      <c r="FGF824" s="148"/>
      <c r="FGG824" s="148"/>
      <c r="FGH824" s="148"/>
      <c r="FGI824" s="148"/>
      <c r="FGJ824" s="148"/>
      <c r="FGK824" s="148"/>
      <c r="FGL824" s="148"/>
      <c r="FGM824" s="148"/>
      <c r="FGN824" s="148"/>
      <c r="FGO824" s="148"/>
      <c r="FGP824" s="148"/>
      <c r="FGQ824" s="148"/>
      <c r="FGR824" s="148"/>
      <c r="FGS824" s="148"/>
      <c r="FGT824" s="148"/>
      <c r="FGU824" s="148"/>
      <c r="FGV824" s="148"/>
      <c r="FGW824" s="148"/>
      <c r="FGX824" s="148"/>
      <c r="FGY824" s="148"/>
      <c r="FGZ824" s="148"/>
      <c r="FHA824" s="148"/>
      <c r="FHB824" s="148"/>
      <c r="FHC824" s="148"/>
      <c r="FHD824" s="148"/>
      <c r="FHE824" s="148"/>
      <c r="FHF824" s="148"/>
      <c r="FHG824" s="148"/>
      <c r="FHH824" s="148"/>
      <c r="FHI824" s="148"/>
      <c r="FHJ824" s="148"/>
      <c r="FHK824" s="148"/>
      <c r="FHL824" s="148"/>
      <c r="FHM824" s="148"/>
      <c r="FHN824" s="148"/>
      <c r="FHO824" s="148"/>
      <c r="FHP824" s="148"/>
      <c r="FHQ824" s="148"/>
      <c r="FHR824" s="148"/>
      <c r="FHS824" s="148"/>
      <c r="FHT824" s="148"/>
      <c r="FHU824" s="148"/>
      <c r="FHV824" s="148"/>
      <c r="FHW824" s="148"/>
      <c r="FHX824" s="148"/>
      <c r="FHY824" s="148"/>
      <c r="FHZ824" s="148"/>
      <c r="FIA824" s="148"/>
      <c r="FIB824" s="148"/>
      <c r="FIC824" s="148"/>
      <c r="FID824" s="148"/>
      <c r="FIE824" s="148"/>
      <c r="FIF824" s="148"/>
      <c r="FIG824" s="148"/>
      <c r="FIH824" s="148"/>
      <c r="FII824" s="148"/>
      <c r="FIJ824" s="148"/>
      <c r="FIK824" s="148"/>
      <c r="FIL824" s="148"/>
      <c r="FIM824" s="148"/>
      <c r="FIN824" s="148"/>
      <c r="FIO824" s="148"/>
      <c r="FIP824" s="148"/>
      <c r="FIQ824" s="148"/>
      <c r="FIR824" s="148"/>
      <c r="FIS824" s="148"/>
      <c r="FIT824" s="148"/>
      <c r="FIU824" s="148"/>
      <c r="FIV824" s="148"/>
      <c r="FIW824" s="148"/>
      <c r="FIX824" s="148"/>
      <c r="FIY824" s="148"/>
      <c r="FIZ824" s="148"/>
      <c r="FJA824" s="148"/>
      <c r="FJB824" s="148"/>
      <c r="FJC824" s="148"/>
      <c r="FJD824" s="148"/>
      <c r="FJE824" s="148"/>
      <c r="FJF824" s="148"/>
      <c r="FJG824" s="148"/>
      <c r="FJH824" s="148"/>
      <c r="FJI824" s="148"/>
      <c r="FJJ824" s="148"/>
      <c r="FJK824" s="148"/>
      <c r="FJL824" s="148"/>
      <c r="FJM824" s="148"/>
      <c r="FJN824" s="148"/>
      <c r="FJO824" s="148"/>
      <c r="FJP824" s="148"/>
      <c r="FJQ824" s="148"/>
      <c r="FJR824" s="148"/>
      <c r="FJS824" s="148"/>
      <c r="FJT824" s="148"/>
      <c r="FJU824" s="148"/>
      <c r="FJV824" s="148"/>
      <c r="FJW824" s="148"/>
      <c r="FJX824" s="148"/>
      <c r="FJY824" s="148"/>
      <c r="FJZ824" s="148"/>
      <c r="FKA824" s="148"/>
      <c r="FKB824" s="148"/>
      <c r="FKC824" s="148"/>
      <c r="FKD824" s="148"/>
      <c r="FKE824" s="148"/>
      <c r="FKF824" s="148"/>
      <c r="FKG824" s="148"/>
      <c r="FKH824" s="148"/>
      <c r="FKI824" s="148"/>
      <c r="FKJ824" s="148"/>
      <c r="FKK824" s="148"/>
      <c r="FKL824" s="148"/>
      <c r="FKM824" s="148"/>
      <c r="FKN824" s="148"/>
      <c r="FKO824" s="148"/>
      <c r="FKP824" s="148"/>
      <c r="FKQ824" s="148"/>
      <c r="FKR824" s="148"/>
      <c r="FKS824" s="148"/>
      <c r="FKT824" s="148"/>
      <c r="FKU824" s="148"/>
      <c r="FKV824" s="148"/>
      <c r="FKW824" s="148"/>
      <c r="FKX824" s="148"/>
      <c r="FKY824" s="148"/>
      <c r="FKZ824" s="148"/>
      <c r="FLA824" s="148"/>
      <c r="FLB824" s="148"/>
      <c r="FLC824" s="148"/>
      <c r="FLD824" s="148"/>
      <c r="FLE824" s="148"/>
      <c r="FLF824" s="148"/>
      <c r="FLG824" s="148"/>
      <c r="FLH824" s="148"/>
      <c r="FLI824" s="148"/>
      <c r="FLJ824" s="148"/>
      <c r="FLK824" s="148"/>
      <c r="FLL824" s="148"/>
      <c r="FLM824" s="148"/>
      <c r="FLN824" s="148"/>
      <c r="FLO824" s="148"/>
      <c r="FLP824" s="148"/>
      <c r="FLQ824" s="148"/>
      <c r="FLR824" s="148"/>
      <c r="FLS824" s="148"/>
      <c r="FLT824" s="148"/>
      <c r="FLU824" s="148"/>
      <c r="FLV824" s="148"/>
      <c r="FLW824" s="148"/>
      <c r="FLX824" s="148"/>
      <c r="FLY824" s="148"/>
      <c r="FLZ824" s="148"/>
      <c r="FMA824" s="148"/>
      <c r="FMB824" s="148"/>
      <c r="FMC824" s="148"/>
      <c r="FMD824" s="148"/>
      <c r="FME824" s="148"/>
      <c r="FMF824" s="148"/>
      <c r="FMG824" s="148"/>
      <c r="FMH824" s="148"/>
      <c r="FMI824" s="148"/>
      <c r="FMJ824" s="148"/>
      <c r="FMK824" s="148"/>
      <c r="FML824" s="148"/>
      <c r="FMM824" s="148"/>
      <c r="FMN824" s="148"/>
      <c r="FMO824" s="148"/>
      <c r="FMP824" s="148"/>
      <c r="FMQ824" s="148"/>
      <c r="FMR824" s="148"/>
      <c r="FMS824" s="148"/>
      <c r="FMT824" s="148"/>
      <c r="FMU824" s="148"/>
      <c r="FMV824" s="148"/>
      <c r="FMW824" s="148"/>
      <c r="FMX824" s="148"/>
      <c r="FMY824" s="148"/>
      <c r="FMZ824" s="148"/>
      <c r="FNA824" s="148"/>
      <c r="FNB824" s="148"/>
      <c r="FNC824" s="148"/>
      <c r="FND824" s="148"/>
      <c r="FNE824" s="148"/>
      <c r="FNF824" s="148"/>
      <c r="FNG824" s="148"/>
      <c r="FNH824" s="148"/>
      <c r="FNI824" s="148"/>
      <c r="FNJ824" s="148"/>
      <c r="FNK824" s="148"/>
      <c r="FNL824" s="148"/>
      <c r="FNM824" s="148"/>
      <c r="FNN824" s="148"/>
      <c r="FNO824" s="148"/>
      <c r="FNP824" s="148"/>
      <c r="FNQ824" s="148"/>
      <c r="FNR824" s="148"/>
      <c r="FNS824" s="148"/>
      <c r="FNT824" s="148"/>
      <c r="FNU824" s="148"/>
      <c r="FNV824" s="148"/>
      <c r="FNW824" s="148"/>
      <c r="FNX824" s="148"/>
      <c r="FNY824" s="148"/>
      <c r="FNZ824" s="148"/>
      <c r="FOA824" s="148"/>
      <c r="FOB824" s="148"/>
      <c r="FOC824" s="148"/>
      <c r="FOD824" s="148"/>
      <c r="FOE824" s="148"/>
      <c r="FOF824" s="148"/>
      <c r="FOG824" s="148"/>
      <c r="FOH824" s="148"/>
      <c r="FOI824" s="148"/>
      <c r="FOJ824" s="148"/>
      <c r="FOK824" s="148"/>
      <c r="FOL824" s="148"/>
      <c r="FOM824" s="148"/>
      <c r="FON824" s="148"/>
      <c r="FOO824" s="148"/>
      <c r="FOP824" s="148"/>
      <c r="FOQ824" s="148"/>
      <c r="FOR824" s="148"/>
      <c r="FOS824" s="148"/>
      <c r="FOT824" s="148"/>
      <c r="FOU824" s="148"/>
      <c r="FOV824" s="148"/>
      <c r="FOW824" s="148"/>
      <c r="FOX824" s="148"/>
      <c r="FOY824" s="148"/>
      <c r="FOZ824" s="148"/>
      <c r="FPA824" s="148"/>
      <c r="FPB824" s="148"/>
      <c r="FPC824" s="148"/>
      <c r="FPD824" s="148"/>
      <c r="FPE824" s="148"/>
      <c r="FPF824" s="148"/>
      <c r="FPG824" s="148"/>
      <c r="FPH824" s="148"/>
      <c r="FPI824" s="148"/>
      <c r="FPJ824" s="148"/>
      <c r="FPK824" s="148"/>
      <c r="FPL824" s="148"/>
      <c r="FPM824" s="148"/>
      <c r="FPN824" s="148"/>
      <c r="FPO824" s="148"/>
      <c r="FPP824" s="148"/>
      <c r="FPQ824" s="148"/>
      <c r="FPR824" s="148"/>
      <c r="FPS824" s="148"/>
      <c r="FPT824" s="148"/>
      <c r="FPU824" s="148"/>
      <c r="FPV824" s="148"/>
      <c r="FPW824" s="148"/>
      <c r="FPX824" s="148"/>
      <c r="FPY824" s="148"/>
      <c r="FPZ824" s="148"/>
      <c r="FQA824" s="148"/>
      <c r="FQB824" s="148"/>
      <c r="FQC824" s="148"/>
      <c r="FQD824" s="148"/>
      <c r="FQE824" s="148"/>
      <c r="FQF824" s="148"/>
      <c r="FQG824" s="148"/>
      <c r="FQH824" s="148"/>
      <c r="FQI824" s="148"/>
      <c r="FQJ824" s="148"/>
      <c r="FQK824" s="148"/>
      <c r="FQL824" s="148"/>
      <c r="FQM824" s="148"/>
      <c r="FQN824" s="148"/>
      <c r="FQO824" s="148"/>
      <c r="FQP824" s="148"/>
      <c r="FQQ824" s="148"/>
      <c r="FQR824" s="148"/>
      <c r="FQS824" s="148"/>
      <c r="FQT824" s="148"/>
      <c r="FQU824" s="148"/>
      <c r="FQV824" s="148"/>
      <c r="FQW824" s="148"/>
      <c r="FQX824" s="148"/>
      <c r="FQY824" s="148"/>
      <c r="FQZ824" s="148"/>
      <c r="FRA824" s="148"/>
      <c r="FRB824" s="148"/>
      <c r="FRC824" s="148"/>
      <c r="FRD824" s="148"/>
      <c r="FRE824" s="148"/>
      <c r="FRF824" s="148"/>
      <c r="FRG824" s="148"/>
      <c r="FRH824" s="148"/>
      <c r="FRI824" s="148"/>
      <c r="FRJ824" s="148"/>
      <c r="FRK824" s="148"/>
      <c r="FRL824" s="148"/>
      <c r="FRM824" s="148"/>
      <c r="FRN824" s="148"/>
      <c r="FRO824" s="148"/>
      <c r="FRP824" s="148"/>
      <c r="FRQ824" s="148"/>
      <c r="FRR824" s="148"/>
      <c r="FRS824" s="148"/>
      <c r="FRT824" s="148"/>
      <c r="FRU824" s="148"/>
      <c r="FRV824" s="148"/>
      <c r="FRW824" s="148"/>
      <c r="FRX824" s="148"/>
      <c r="FRY824" s="148"/>
      <c r="FRZ824" s="148"/>
      <c r="FSA824" s="148"/>
      <c r="FSB824" s="148"/>
      <c r="FSC824" s="148"/>
      <c r="FSD824" s="148"/>
      <c r="FSE824" s="148"/>
      <c r="FSF824" s="148"/>
      <c r="FSG824" s="148"/>
      <c r="FSH824" s="148"/>
      <c r="FSI824" s="148"/>
      <c r="FSJ824" s="148"/>
      <c r="FSK824" s="148"/>
      <c r="FSL824" s="148"/>
      <c r="FSM824" s="148"/>
      <c r="FSN824" s="148"/>
      <c r="FSO824" s="148"/>
      <c r="FSP824" s="148"/>
      <c r="FSQ824" s="148"/>
      <c r="FSR824" s="148"/>
      <c r="FSS824" s="148"/>
      <c r="FST824" s="148"/>
      <c r="FSU824" s="148"/>
      <c r="FSV824" s="148"/>
      <c r="FSW824" s="148"/>
      <c r="FSX824" s="148"/>
      <c r="FSY824" s="148"/>
      <c r="FSZ824" s="148"/>
      <c r="FTA824" s="148"/>
      <c r="FTB824" s="148"/>
      <c r="FTC824" s="148"/>
      <c r="FTD824" s="148"/>
      <c r="FTE824" s="148"/>
      <c r="FTF824" s="148"/>
      <c r="FTG824" s="148"/>
      <c r="FTH824" s="148"/>
      <c r="FTI824" s="148"/>
      <c r="FTJ824" s="148"/>
      <c r="FTK824" s="148"/>
      <c r="FTL824" s="148"/>
      <c r="FTM824" s="148"/>
      <c r="FTN824" s="148"/>
      <c r="FTO824" s="148"/>
      <c r="FTP824" s="148"/>
      <c r="FTQ824" s="148"/>
      <c r="FTR824" s="148"/>
      <c r="FTS824" s="148"/>
      <c r="FTT824" s="148"/>
      <c r="FTU824" s="148"/>
      <c r="FTV824" s="148"/>
      <c r="FTW824" s="148"/>
      <c r="FTX824" s="148"/>
      <c r="FTY824" s="148"/>
      <c r="FTZ824" s="148"/>
      <c r="FUA824" s="148"/>
      <c r="FUB824" s="148"/>
      <c r="FUC824" s="148"/>
      <c r="FUD824" s="148"/>
      <c r="FUE824" s="148"/>
      <c r="FUF824" s="148"/>
      <c r="FUG824" s="148"/>
      <c r="FUH824" s="148"/>
      <c r="FUI824" s="148"/>
      <c r="FUJ824" s="148"/>
      <c r="FUK824" s="148"/>
      <c r="FUL824" s="148"/>
      <c r="FUM824" s="148"/>
      <c r="FUN824" s="148"/>
      <c r="FUO824" s="148"/>
      <c r="FUP824" s="148"/>
      <c r="FUQ824" s="148"/>
      <c r="FUR824" s="148"/>
      <c r="FUS824" s="148"/>
      <c r="FUT824" s="148"/>
      <c r="FUU824" s="148"/>
      <c r="FUV824" s="148"/>
      <c r="FUW824" s="148"/>
      <c r="FUX824" s="148"/>
      <c r="FUY824" s="148"/>
      <c r="FUZ824" s="148"/>
      <c r="FVA824" s="148"/>
      <c r="FVB824" s="148"/>
      <c r="FVC824" s="148"/>
      <c r="FVD824" s="148"/>
      <c r="FVE824" s="148"/>
      <c r="FVF824" s="148"/>
      <c r="FVG824" s="148"/>
      <c r="FVH824" s="148"/>
      <c r="FVI824" s="148"/>
      <c r="FVJ824" s="148"/>
      <c r="FVK824" s="148"/>
      <c r="FVL824" s="148"/>
      <c r="FVM824" s="148"/>
      <c r="FVN824" s="148"/>
      <c r="FVO824" s="148"/>
      <c r="FVP824" s="148"/>
      <c r="FVQ824" s="148"/>
      <c r="FVR824" s="148"/>
      <c r="FVS824" s="148"/>
      <c r="FVT824" s="148"/>
      <c r="FVU824" s="148"/>
      <c r="FVV824" s="148"/>
      <c r="FVW824" s="148"/>
      <c r="FVX824" s="148"/>
      <c r="FVY824" s="148"/>
      <c r="FVZ824" s="148"/>
      <c r="FWA824" s="148"/>
      <c r="FWB824" s="148"/>
      <c r="FWC824" s="148"/>
      <c r="FWD824" s="148"/>
      <c r="FWE824" s="148"/>
      <c r="FWF824" s="148"/>
      <c r="FWG824" s="148"/>
      <c r="FWH824" s="148"/>
      <c r="FWI824" s="148"/>
      <c r="FWJ824" s="148"/>
      <c r="FWK824" s="148"/>
      <c r="FWL824" s="148"/>
      <c r="FWM824" s="148"/>
      <c r="FWN824" s="148"/>
      <c r="FWO824" s="148"/>
      <c r="FWP824" s="148"/>
      <c r="FWQ824" s="148"/>
      <c r="FWR824" s="148"/>
      <c r="FWS824" s="148"/>
      <c r="FWT824" s="148"/>
      <c r="FWU824" s="148"/>
      <c r="FWV824" s="148"/>
      <c r="FWW824" s="148"/>
      <c r="FWX824" s="148"/>
      <c r="FWY824" s="148"/>
      <c r="FWZ824" s="148"/>
      <c r="FXA824" s="148"/>
      <c r="FXB824" s="148"/>
      <c r="FXC824" s="148"/>
      <c r="FXD824" s="148"/>
      <c r="FXE824" s="148"/>
      <c r="FXF824" s="148"/>
      <c r="FXG824" s="148"/>
      <c r="FXH824" s="148"/>
      <c r="FXI824" s="148"/>
      <c r="FXJ824" s="148"/>
      <c r="FXK824" s="148"/>
      <c r="FXL824" s="148"/>
      <c r="FXM824" s="148"/>
      <c r="FXN824" s="148"/>
      <c r="FXO824" s="148"/>
      <c r="FXP824" s="148"/>
      <c r="FXQ824" s="148"/>
      <c r="FXR824" s="148"/>
      <c r="FXS824" s="148"/>
      <c r="FXT824" s="148"/>
      <c r="FXU824" s="148"/>
      <c r="FXV824" s="148"/>
      <c r="FXW824" s="148"/>
      <c r="FXX824" s="148"/>
      <c r="FXY824" s="148"/>
      <c r="FXZ824" s="148"/>
      <c r="FYA824" s="148"/>
      <c r="FYB824" s="148"/>
      <c r="FYC824" s="148"/>
      <c r="FYD824" s="148"/>
      <c r="FYE824" s="148"/>
      <c r="FYF824" s="148"/>
      <c r="FYG824" s="148"/>
      <c r="FYH824" s="148"/>
      <c r="FYI824" s="148"/>
      <c r="FYJ824" s="148"/>
      <c r="FYK824" s="148"/>
      <c r="FYL824" s="148"/>
      <c r="FYM824" s="148"/>
      <c r="FYN824" s="148"/>
      <c r="FYO824" s="148"/>
      <c r="FYP824" s="148"/>
      <c r="FYQ824" s="148"/>
      <c r="FYR824" s="148"/>
      <c r="FYS824" s="148"/>
      <c r="FYT824" s="148"/>
      <c r="FYU824" s="148"/>
      <c r="FYV824" s="148"/>
      <c r="FYW824" s="148"/>
      <c r="FYX824" s="148"/>
      <c r="FYY824" s="148"/>
      <c r="FYZ824" s="148"/>
      <c r="FZA824" s="148"/>
      <c r="FZB824" s="148"/>
      <c r="FZC824" s="148"/>
      <c r="FZD824" s="148"/>
      <c r="FZE824" s="148"/>
      <c r="FZF824" s="148"/>
      <c r="FZG824" s="148"/>
      <c r="FZH824" s="148"/>
      <c r="FZI824" s="148"/>
      <c r="FZJ824" s="148"/>
      <c r="FZK824" s="148"/>
      <c r="FZL824" s="148"/>
      <c r="FZM824" s="148"/>
      <c r="FZN824" s="148"/>
      <c r="FZO824" s="148"/>
      <c r="FZP824" s="148"/>
      <c r="FZQ824" s="148"/>
      <c r="FZR824" s="148"/>
      <c r="FZS824" s="148"/>
      <c r="FZT824" s="148"/>
      <c r="FZU824" s="148"/>
      <c r="FZV824" s="148"/>
      <c r="FZW824" s="148"/>
      <c r="FZX824" s="148"/>
      <c r="FZY824" s="148"/>
      <c r="FZZ824" s="148"/>
      <c r="GAA824" s="148"/>
      <c r="GAB824" s="148"/>
      <c r="GAC824" s="148"/>
      <c r="GAD824" s="148"/>
      <c r="GAE824" s="148"/>
      <c r="GAF824" s="148"/>
      <c r="GAG824" s="148"/>
      <c r="GAH824" s="148"/>
      <c r="GAI824" s="148"/>
      <c r="GAJ824" s="148"/>
      <c r="GAK824" s="148"/>
      <c r="GAL824" s="148"/>
      <c r="GAM824" s="148"/>
      <c r="GAN824" s="148"/>
      <c r="GAO824" s="148"/>
      <c r="GAP824" s="148"/>
      <c r="GAQ824" s="148"/>
      <c r="GAR824" s="148"/>
      <c r="GAS824" s="148"/>
      <c r="GAT824" s="148"/>
      <c r="GAU824" s="148"/>
      <c r="GAV824" s="148"/>
      <c r="GAW824" s="148"/>
      <c r="GAX824" s="148"/>
      <c r="GAY824" s="148"/>
      <c r="GAZ824" s="148"/>
      <c r="GBA824" s="148"/>
      <c r="GBB824" s="148"/>
      <c r="GBC824" s="148"/>
      <c r="GBD824" s="148"/>
      <c r="GBE824" s="148"/>
      <c r="GBF824" s="148"/>
      <c r="GBG824" s="148"/>
      <c r="GBH824" s="148"/>
      <c r="GBI824" s="148"/>
      <c r="GBJ824" s="148"/>
      <c r="GBK824" s="148"/>
      <c r="GBL824" s="148"/>
      <c r="GBM824" s="148"/>
      <c r="GBN824" s="148"/>
      <c r="GBO824" s="148"/>
      <c r="GBP824" s="148"/>
      <c r="GBQ824" s="148"/>
      <c r="GBR824" s="148"/>
      <c r="GBS824" s="148"/>
      <c r="GBT824" s="148"/>
      <c r="GBU824" s="148"/>
      <c r="GBV824" s="148"/>
      <c r="GBW824" s="148"/>
      <c r="GBX824" s="148"/>
      <c r="GBY824" s="148"/>
      <c r="GBZ824" s="148"/>
      <c r="GCA824" s="148"/>
      <c r="GCB824" s="148"/>
      <c r="GCC824" s="148"/>
      <c r="GCD824" s="148"/>
      <c r="GCE824" s="148"/>
      <c r="GCF824" s="148"/>
      <c r="GCG824" s="148"/>
      <c r="GCH824" s="148"/>
      <c r="GCI824" s="148"/>
      <c r="GCJ824" s="148"/>
      <c r="GCK824" s="148"/>
      <c r="GCL824" s="148"/>
      <c r="GCM824" s="148"/>
      <c r="GCN824" s="148"/>
      <c r="GCO824" s="148"/>
      <c r="GCP824" s="148"/>
      <c r="GCQ824" s="148"/>
      <c r="GCR824" s="148"/>
      <c r="GCS824" s="148"/>
      <c r="GCT824" s="148"/>
      <c r="GCU824" s="148"/>
      <c r="GCV824" s="148"/>
      <c r="GCW824" s="148"/>
      <c r="GCX824" s="148"/>
      <c r="GCY824" s="148"/>
      <c r="GCZ824" s="148"/>
      <c r="GDA824" s="148"/>
      <c r="GDB824" s="148"/>
      <c r="GDC824" s="148"/>
      <c r="GDD824" s="148"/>
      <c r="GDE824" s="148"/>
      <c r="GDF824" s="148"/>
      <c r="GDG824" s="148"/>
      <c r="GDH824" s="148"/>
      <c r="GDI824" s="148"/>
      <c r="GDJ824" s="148"/>
      <c r="GDK824" s="148"/>
      <c r="GDL824" s="148"/>
      <c r="GDM824" s="148"/>
      <c r="GDN824" s="148"/>
      <c r="GDO824" s="148"/>
      <c r="GDP824" s="148"/>
      <c r="GDQ824" s="148"/>
      <c r="GDR824" s="148"/>
      <c r="GDS824" s="148"/>
      <c r="GDT824" s="148"/>
      <c r="GDU824" s="148"/>
      <c r="GDV824" s="148"/>
      <c r="GDW824" s="148"/>
      <c r="GDX824" s="148"/>
      <c r="GDY824" s="148"/>
      <c r="GDZ824" s="148"/>
      <c r="GEA824" s="148"/>
      <c r="GEB824" s="148"/>
      <c r="GEC824" s="148"/>
      <c r="GED824" s="148"/>
      <c r="GEE824" s="148"/>
      <c r="GEF824" s="148"/>
      <c r="GEG824" s="148"/>
      <c r="GEH824" s="148"/>
      <c r="GEI824" s="148"/>
      <c r="GEJ824" s="148"/>
      <c r="GEK824" s="148"/>
      <c r="GEL824" s="148"/>
      <c r="GEM824" s="148"/>
      <c r="GEN824" s="148"/>
      <c r="GEO824" s="148"/>
      <c r="GEP824" s="148"/>
      <c r="GEQ824" s="148"/>
      <c r="GER824" s="148"/>
      <c r="GES824" s="148"/>
      <c r="GET824" s="148"/>
      <c r="GEU824" s="148"/>
      <c r="GEV824" s="148"/>
      <c r="GEW824" s="148"/>
      <c r="GEX824" s="148"/>
      <c r="GEY824" s="148"/>
      <c r="GEZ824" s="148"/>
      <c r="GFA824" s="148"/>
      <c r="GFB824" s="148"/>
      <c r="GFC824" s="148"/>
      <c r="GFD824" s="148"/>
      <c r="GFE824" s="148"/>
      <c r="GFF824" s="148"/>
      <c r="GFG824" s="148"/>
      <c r="GFH824" s="148"/>
      <c r="GFI824" s="148"/>
      <c r="GFJ824" s="148"/>
      <c r="GFK824" s="148"/>
      <c r="GFL824" s="148"/>
      <c r="GFM824" s="148"/>
      <c r="GFN824" s="148"/>
      <c r="GFO824" s="148"/>
      <c r="GFP824" s="148"/>
      <c r="GFQ824" s="148"/>
      <c r="GFR824" s="148"/>
      <c r="GFS824" s="148"/>
      <c r="GFT824" s="148"/>
      <c r="GFU824" s="148"/>
      <c r="GFV824" s="148"/>
      <c r="GFW824" s="148"/>
      <c r="GFX824" s="148"/>
      <c r="GFY824" s="148"/>
      <c r="GFZ824" s="148"/>
      <c r="GGA824" s="148"/>
      <c r="GGB824" s="148"/>
      <c r="GGC824" s="148"/>
      <c r="GGD824" s="148"/>
      <c r="GGE824" s="148"/>
      <c r="GGF824" s="148"/>
      <c r="GGG824" s="148"/>
      <c r="GGH824" s="148"/>
      <c r="GGI824" s="148"/>
      <c r="GGJ824" s="148"/>
      <c r="GGK824" s="148"/>
      <c r="GGL824" s="148"/>
      <c r="GGM824" s="148"/>
      <c r="GGN824" s="148"/>
      <c r="GGO824" s="148"/>
      <c r="GGP824" s="148"/>
      <c r="GGQ824" s="148"/>
      <c r="GGR824" s="148"/>
      <c r="GGS824" s="148"/>
      <c r="GGT824" s="148"/>
      <c r="GGU824" s="148"/>
      <c r="GGV824" s="148"/>
      <c r="GGW824" s="148"/>
      <c r="GGX824" s="148"/>
      <c r="GGY824" s="148"/>
      <c r="GGZ824" s="148"/>
      <c r="GHA824" s="148"/>
      <c r="GHB824" s="148"/>
      <c r="GHC824" s="148"/>
      <c r="GHD824" s="148"/>
      <c r="GHE824" s="148"/>
      <c r="GHF824" s="148"/>
      <c r="GHG824" s="148"/>
      <c r="GHH824" s="148"/>
      <c r="GHI824" s="148"/>
      <c r="GHJ824" s="148"/>
      <c r="GHK824" s="148"/>
      <c r="GHL824" s="148"/>
      <c r="GHM824" s="148"/>
      <c r="GHN824" s="148"/>
      <c r="GHO824" s="148"/>
      <c r="GHP824" s="148"/>
      <c r="GHQ824" s="148"/>
      <c r="GHR824" s="148"/>
      <c r="GHS824" s="148"/>
      <c r="GHT824" s="148"/>
      <c r="GHU824" s="148"/>
      <c r="GHV824" s="148"/>
      <c r="GHW824" s="148"/>
      <c r="GHX824" s="148"/>
      <c r="GHY824" s="148"/>
      <c r="GHZ824" s="148"/>
      <c r="GIA824" s="148"/>
      <c r="GIB824" s="148"/>
      <c r="GIC824" s="148"/>
      <c r="GID824" s="148"/>
      <c r="GIE824" s="148"/>
      <c r="GIF824" s="148"/>
      <c r="GIG824" s="148"/>
      <c r="GIH824" s="148"/>
      <c r="GII824" s="148"/>
      <c r="GIJ824" s="148"/>
      <c r="GIK824" s="148"/>
      <c r="GIL824" s="148"/>
      <c r="GIM824" s="148"/>
      <c r="GIN824" s="148"/>
      <c r="GIO824" s="148"/>
      <c r="GIP824" s="148"/>
      <c r="GIQ824" s="148"/>
      <c r="GIR824" s="148"/>
      <c r="GIS824" s="148"/>
      <c r="GIT824" s="148"/>
      <c r="GIU824" s="148"/>
      <c r="GIV824" s="148"/>
      <c r="GIW824" s="148"/>
      <c r="GIX824" s="148"/>
      <c r="GIY824" s="148"/>
      <c r="GIZ824" s="148"/>
      <c r="GJA824" s="148"/>
      <c r="GJB824" s="148"/>
      <c r="GJC824" s="148"/>
      <c r="GJD824" s="148"/>
      <c r="GJE824" s="148"/>
      <c r="GJF824" s="148"/>
      <c r="GJG824" s="148"/>
      <c r="GJH824" s="148"/>
      <c r="GJI824" s="148"/>
      <c r="GJJ824" s="148"/>
      <c r="GJK824" s="148"/>
      <c r="GJL824" s="148"/>
      <c r="GJM824" s="148"/>
      <c r="GJN824" s="148"/>
      <c r="GJO824" s="148"/>
      <c r="GJP824" s="148"/>
      <c r="GJQ824" s="148"/>
      <c r="GJR824" s="148"/>
      <c r="GJS824" s="148"/>
      <c r="GJT824" s="148"/>
      <c r="GJU824" s="148"/>
      <c r="GJV824" s="148"/>
      <c r="GJW824" s="148"/>
      <c r="GJX824" s="148"/>
      <c r="GJY824" s="148"/>
      <c r="GJZ824" s="148"/>
      <c r="GKA824" s="148"/>
      <c r="GKB824" s="148"/>
      <c r="GKC824" s="148"/>
      <c r="GKD824" s="148"/>
      <c r="GKE824" s="148"/>
      <c r="GKF824" s="148"/>
      <c r="GKG824" s="148"/>
      <c r="GKH824" s="148"/>
      <c r="GKI824" s="148"/>
      <c r="GKJ824" s="148"/>
      <c r="GKK824" s="148"/>
      <c r="GKL824" s="148"/>
      <c r="GKM824" s="148"/>
      <c r="GKN824" s="148"/>
      <c r="GKO824" s="148"/>
      <c r="GKP824" s="148"/>
      <c r="GKQ824" s="148"/>
      <c r="GKR824" s="148"/>
      <c r="GKS824" s="148"/>
      <c r="GKT824" s="148"/>
      <c r="GKU824" s="148"/>
      <c r="GKV824" s="148"/>
      <c r="GKW824" s="148"/>
      <c r="GKX824" s="148"/>
      <c r="GKY824" s="148"/>
      <c r="GKZ824" s="148"/>
      <c r="GLA824" s="148"/>
      <c r="GLB824" s="148"/>
      <c r="GLC824" s="148"/>
      <c r="GLD824" s="148"/>
      <c r="GLE824" s="148"/>
      <c r="GLF824" s="148"/>
      <c r="GLG824" s="148"/>
      <c r="GLH824" s="148"/>
      <c r="GLI824" s="148"/>
      <c r="GLJ824" s="148"/>
      <c r="GLK824" s="148"/>
      <c r="GLL824" s="148"/>
      <c r="GLM824" s="148"/>
      <c r="GLN824" s="148"/>
      <c r="GLO824" s="148"/>
      <c r="GLP824" s="148"/>
      <c r="GLQ824" s="148"/>
      <c r="GLR824" s="148"/>
      <c r="GLS824" s="148"/>
      <c r="GLT824" s="148"/>
      <c r="GLU824" s="148"/>
      <c r="GLV824" s="148"/>
      <c r="GLW824" s="148"/>
      <c r="GLX824" s="148"/>
      <c r="GLY824" s="148"/>
      <c r="GLZ824" s="148"/>
      <c r="GMA824" s="148"/>
      <c r="GMB824" s="148"/>
      <c r="GMC824" s="148"/>
      <c r="GMD824" s="148"/>
      <c r="GME824" s="148"/>
      <c r="GMF824" s="148"/>
      <c r="GMG824" s="148"/>
      <c r="GMH824" s="148"/>
      <c r="GMI824" s="148"/>
      <c r="GMJ824" s="148"/>
      <c r="GMK824" s="148"/>
      <c r="GML824" s="148"/>
      <c r="GMM824" s="148"/>
      <c r="GMN824" s="148"/>
      <c r="GMO824" s="148"/>
      <c r="GMP824" s="148"/>
      <c r="GMQ824" s="148"/>
      <c r="GMR824" s="148"/>
      <c r="GMS824" s="148"/>
      <c r="GMT824" s="148"/>
      <c r="GMU824" s="148"/>
      <c r="GMV824" s="148"/>
      <c r="GMW824" s="148"/>
      <c r="GMX824" s="148"/>
      <c r="GMY824" s="148"/>
      <c r="GMZ824" s="148"/>
      <c r="GNA824" s="148"/>
      <c r="GNB824" s="148"/>
      <c r="GNC824" s="148"/>
      <c r="GND824" s="148"/>
      <c r="GNE824" s="148"/>
      <c r="GNF824" s="148"/>
      <c r="GNG824" s="148"/>
      <c r="GNH824" s="148"/>
      <c r="GNI824" s="148"/>
      <c r="GNJ824" s="148"/>
      <c r="GNK824" s="148"/>
      <c r="GNL824" s="148"/>
      <c r="GNM824" s="148"/>
      <c r="GNN824" s="148"/>
      <c r="GNO824" s="148"/>
      <c r="GNP824" s="148"/>
      <c r="GNQ824" s="148"/>
      <c r="GNR824" s="148"/>
      <c r="GNS824" s="148"/>
      <c r="GNT824" s="148"/>
      <c r="GNU824" s="148"/>
      <c r="GNV824" s="148"/>
      <c r="GNW824" s="148"/>
      <c r="GNX824" s="148"/>
      <c r="GNY824" s="148"/>
      <c r="GNZ824" s="148"/>
      <c r="GOA824" s="148"/>
      <c r="GOB824" s="148"/>
      <c r="GOC824" s="148"/>
      <c r="GOD824" s="148"/>
      <c r="GOE824" s="148"/>
      <c r="GOF824" s="148"/>
      <c r="GOG824" s="148"/>
      <c r="GOH824" s="148"/>
      <c r="GOI824" s="148"/>
      <c r="GOJ824" s="148"/>
      <c r="GOK824" s="148"/>
      <c r="GOL824" s="148"/>
      <c r="GOM824" s="148"/>
      <c r="GON824" s="148"/>
      <c r="GOO824" s="148"/>
      <c r="GOP824" s="148"/>
      <c r="GOQ824" s="148"/>
      <c r="GOR824" s="148"/>
      <c r="GOS824" s="148"/>
      <c r="GOT824" s="148"/>
      <c r="GOU824" s="148"/>
      <c r="GOV824" s="148"/>
      <c r="GOW824" s="148"/>
      <c r="GOX824" s="148"/>
      <c r="GOY824" s="148"/>
      <c r="GOZ824" s="148"/>
      <c r="GPA824" s="148"/>
      <c r="GPB824" s="148"/>
      <c r="GPC824" s="148"/>
      <c r="GPD824" s="148"/>
      <c r="GPE824" s="148"/>
      <c r="GPF824" s="148"/>
      <c r="GPG824" s="148"/>
      <c r="GPH824" s="148"/>
      <c r="GPI824" s="148"/>
      <c r="GPJ824" s="148"/>
      <c r="GPK824" s="148"/>
      <c r="GPL824" s="148"/>
      <c r="GPM824" s="148"/>
      <c r="GPN824" s="148"/>
      <c r="GPO824" s="148"/>
      <c r="GPP824" s="148"/>
      <c r="GPQ824" s="148"/>
      <c r="GPR824" s="148"/>
      <c r="GPS824" s="148"/>
      <c r="GPT824" s="148"/>
      <c r="GPU824" s="148"/>
      <c r="GPV824" s="148"/>
      <c r="GPW824" s="148"/>
      <c r="GPX824" s="148"/>
      <c r="GPY824" s="148"/>
      <c r="GPZ824" s="148"/>
      <c r="GQA824" s="148"/>
      <c r="GQB824" s="148"/>
      <c r="GQC824" s="148"/>
      <c r="GQD824" s="148"/>
      <c r="GQE824" s="148"/>
      <c r="GQF824" s="148"/>
      <c r="GQG824" s="148"/>
      <c r="GQH824" s="148"/>
      <c r="GQI824" s="148"/>
      <c r="GQJ824" s="148"/>
      <c r="GQK824" s="148"/>
      <c r="GQL824" s="148"/>
      <c r="GQM824" s="148"/>
      <c r="GQN824" s="148"/>
      <c r="GQO824" s="148"/>
      <c r="GQP824" s="148"/>
      <c r="GQQ824" s="148"/>
      <c r="GQR824" s="148"/>
      <c r="GQS824" s="148"/>
      <c r="GQT824" s="148"/>
      <c r="GQU824" s="148"/>
      <c r="GQV824" s="148"/>
      <c r="GQW824" s="148"/>
      <c r="GQX824" s="148"/>
      <c r="GQY824" s="148"/>
      <c r="GQZ824" s="148"/>
      <c r="GRA824" s="148"/>
      <c r="GRB824" s="148"/>
      <c r="GRC824" s="148"/>
      <c r="GRD824" s="148"/>
      <c r="GRE824" s="148"/>
      <c r="GRF824" s="148"/>
      <c r="GRG824" s="148"/>
      <c r="GRH824" s="148"/>
      <c r="GRI824" s="148"/>
      <c r="GRJ824" s="148"/>
      <c r="GRK824" s="148"/>
      <c r="GRL824" s="148"/>
      <c r="GRM824" s="148"/>
      <c r="GRN824" s="148"/>
      <c r="GRO824" s="148"/>
      <c r="GRP824" s="148"/>
      <c r="GRQ824" s="148"/>
      <c r="GRR824" s="148"/>
      <c r="GRS824" s="148"/>
      <c r="GRT824" s="148"/>
      <c r="GRU824" s="148"/>
      <c r="GRV824" s="148"/>
      <c r="GRW824" s="148"/>
      <c r="GRX824" s="148"/>
      <c r="GRY824" s="148"/>
      <c r="GRZ824" s="148"/>
      <c r="GSA824" s="148"/>
      <c r="GSB824" s="148"/>
      <c r="GSC824" s="148"/>
      <c r="GSD824" s="148"/>
      <c r="GSE824" s="148"/>
      <c r="GSF824" s="148"/>
      <c r="GSG824" s="148"/>
      <c r="GSH824" s="148"/>
      <c r="GSI824" s="148"/>
      <c r="GSJ824" s="148"/>
      <c r="GSK824" s="148"/>
      <c r="GSL824" s="148"/>
      <c r="GSM824" s="148"/>
      <c r="GSN824" s="148"/>
      <c r="GSO824" s="148"/>
      <c r="GSP824" s="148"/>
      <c r="GSQ824" s="148"/>
      <c r="GSR824" s="148"/>
      <c r="GSS824" s="148"/>
      <c r="GST824" s="148"/>
      <c r="GSU824" s="148"/>
      <c r="GSV824" s="148"/>
      <c r="GSW824" s="148"/>
      <c r="GSX824" s="148"/>
      <c r="GSY824" s="148"/>
      <c r="GSZ824" s="148"/>
      <c r="GTA824" s="148"/>
      <c r="GTB824" s="148"/>
      <c r="GTC824" s="148"/>
      <c r="GTD824" s="148"/>
      <c r="GTE824" s="148"/>
      <c r="GTF824" s="148"/>
      <c r="GTG824" s="148"/>
      <c r="GTH824" s="148"/>
      <c r="GTI824" s="148"/>
      <c r="GTJ824" s="148"/>
      <c r="GTK824" s="148"/>
      <c r="GTL824" s="148"/>
      <c r="GTM824" s="148"/>
      <c r="GTN824" s="148"/>
      <c r="GTO824" s="148"/>
      <c r="GTP824" s="148"/>
      <c r="GTQ824" s="148"/>
      <c r="GTR824" s="148"/>
      <c r="GTS824" s="148"/>
      <c r="GTT824" s="148"/>
      <c r="GTU824" s="148"/>
      <c r="GTV824" s="148"/>
      <c r="GTW824" s="148"/>
      <c r="GTX824" s="148"/>
      <c r="GTY824" s="148"/>
      <c r="GTZ824" s="148"/>
      <c r="GUA824" s="148"/>
      <c r="GUB824" s="148"/>
      <c r="GUC824" s="148"/>
      <c r="GUD824" s="148"/>
      <c r="GUE824" s="148"/>
      <c r="GUF824" s="148"/>
      <c r="GUG824" s="148"/>
      <c r="GUH824" s="148"/>
      <c r="GUI824" s="148"/>
      <c r="GUJ824" s="148"/>
      <c r="GUK824" s="148"/>
      <c r="GUL824" s="148"/>
      <c r="GUM824" s="148"/>
      <c r="GUN824" s="148"/>
      <c r="GUO824" s="148"/>
      <c r="GUP824" s="148"/>
      <c r="GUQ824" s="148"/>
      <c r="GUR824" s="148"/>
      <c r="GUS824" s="148"/>
      <c r="GUT824" s="148"/>
      <c r="GUU824" s="148"/>
      <c r="GUV824" s="148"/>
      <c r="GUW824" s="148"/>
      <c r="GUX824" s="148"/>
      <c r="GUY824" s="148"/>
      <c r="GUZ824" s="148"/>
      <c r="GVA824" s="148"/>
      <c r="GVB824" s="148"/>
      <c r="GVC824" s="148"/>
      <c r="GVD824" s="148"/>
      <c r="GVE824" s="148"/>
      <c r="GVF824" s="148"/>
      <c r="GVG824" s="148"/>
      <c r="GVH824" s="148"/>
      <c r="GVI824" s="148"/>
      <c r="GVJ824" s="148"/>
      <c r="GVK824" s="148"/>
      <c r="GVL824" s="148"/>
      <c r="GVM824" s="148"/>
      <c r="GVN824" s="148"/>
      <c r="GVO824" s="148"/>
      <c r="GVP824" s="148"/>
      <c r="GVQ824" s="148"/>
      <c r="GVR824" s="148"/>
      <c r="GVS824" s="148"/>
      <c r="GVT824" s="148"/>
      <c r="GVU824" s="148"/>
      <c r="GVV824" s="148"/>
      <c r="GVW824" s="148"/>
      <c r="GVX824" s="148"/>
      <c r="GVY824" s="148"/>
      <c r="GVZ824" s="148"/>
      <c r="GWA824" s="148"/>
      <c r="GWB824" s="148"/>
      <c r="GWC824" s="148"/>
      <c r="GWD824" s="148"/>
      <c r="GWE824" s="148"/>
      <c r="GWF824" s="148"/>
      <c r="GWG824" s="148"/>
      <c r="GWH824" s="148"/>
      <c r="GWI824" s="148"/>
      <c r="GWJ824" s="148"/>
      <c r="GWK824" s="148"/>
      <c r="GWL824" s="148"/>
      <c r="GWM824" s="148"/>
      <c r="GWN824" s="148"/>
      <c r="GWO824" s="148"/>
      <c r="GWP824" s="148"/>
      <c r="GWQ824" s="148"/>
      <c r="GWR824" s="148"/>
      <c r="GWS824" s="148"/>
      <c r="GWT824" s="148"/>
      <c r="GWU824" s="148"/>
      <c r="GWV824" s="148"/>
      <c r="GWW824" s="148"/>
      <c r="GWX824" s="148"/>
      <c r="GWY824" s="148"/>
      <c r="GWZ824" s="148"/>
      <c r="GXA824" s="148"/>
      <c r="GXB824" s="148"/>
      <c r="GXC824" s="148"/>
      <c r="GXD824" s="148"/>
      <c r="GXE824" s="148"/>
      <c r="GXF824" s="148"/>
      <c r="GXG824" s="148"/>
      <c r="GXH824" s="148"/>
      <c r="GXI824" s="148"/>
      <c r="GXJ824" s="148"/>
      <c r="GXK824" s="148"/>
      <c r="GXL824" s="148"/>
      <c r="GXM824" s="148"/>
      <c r="GXN824" s="148"/>
      <c r="GXO824" s="148"/>
      <c r="GXP824" s="148"/>
      <c r="GXQ824" s="148"/>
      <c r="GXR824" s="148"/>
      <c r="GXS824" s="148"/>
      <c r="GXT824" s="148"/>
      <c r="GXU824" s="148"/>
      <c r="GXV824" s="148"/>
      <c r="GXW824" s="148"/>
      <c r="GXX824" s="148"/>
      <c r="GXY824" s="148"/>
      <c r="GXZ824" s="148"/>
      <c r="GYA824" s="148"/>
      <c r="GYB824" s="148"/>
      <c r="GYC824" s="148"/>
      <c r="GYD824" s="148"/>
      <c r="GYE824" s="148"/>
      <c r="GYF824" s="148"/>
      <c r="GYG824" s="148"/>
      <c r="GYH824" s="148"/>
      <c r="GYI824" s="148"/>
      <c r="GYJ824" s="148"/>
      <c r="GYK824" s="148"/>
      <c r="GYL824" s="148"/>
      <c r="GYM824" s="148"/>
      <c r="GYN824" s="148"/>
      <c r="GYO824" s="148"/>
      <c r="GYP824" s="148"/>
      <c r="GYQ824" s="148"/>
      <c r="GYR824" s="148"/>
      <c r="GYS824" s="148"/>
      <c r="GYT824" s="148"/>
      <c r="GYU824" s="148"/>
      <c r="GYV824" s="148"/>
      <c r="GYW824" s="148"/>
      <c r="GYX824" s="148"/>
      <c r="GYY824" s="148"/>
      <c r="GYZ824" s="148"/>
      <c r="GZA824" s="148"/>
      <c r="GZB824" s="148"/>
      <c r="GZC824" s="148"/>
      <c r="GZD824" s="148"/>
      <c r="GZE824" s="148"/>
      <c r="GZF824" s="148"/>
      <c r="GZG824" s="148"/>
      <c r="GZH824" s="148"/>
      <c r="GZI824" s="148"/>
      <c r="GZJ824" s="148"/>
      <c r="GZK824" s="148"/>
      <c r="GZL824" s="148"/>
      <c r="GZM824" s="148"/>
      <c r="GZN824" s="148"/>
      <c r="GZO824" s="148"/>
      <c r="GZP824" s="148"/>
      <c r="GZQ824" s="148"/>
      <c r="GZR824" s="148"/>
      <c r="GZS824" s="148"/>
      <c r="GZT824" s="148"/>
      <c r="GZU824" s="148"/>
      <c r="GZV824" s="148"/>
      <c r="GZW824" s="148"/>
      <c r="GZX824" s="148"/>
      <c r="GZY824" s="148"/>
      <c r="GZZ824" s="148"/>
      <c r="HAA824" s="148"/>
      <c r="HAB824" s="148"/>
      <c r="HAC824" s="148"/>
      <c r="HAD824" s="148"/>
      <c r="HAE824" s="148"/>
      <c r="HAF824" s="148"/>
      <c r="HAG824" s="148"/>
      <c r="HAH824" s="148"/>
      <c r="HAI824" s="148"/>
      <c r="HAJ824" s="148"/>
      <c r="HAK824" s="148"/>
      <c r="HAL824" s="148"/>
      <c r="HAM824" s="148"/>
      <c r="HAN824" s="148"/>
      <c r="HAO824" s="148"/>
      <c r="HAP824" s="148"/>
      <c r="HAQ824" s="148"/>
      <c r="HAR824" s="148"/>
      <c r="HAS824" s="148"/>
      <c r="HAT824" s="148"/>
      <c r="HAU824" s="148"/>
      <c r="HAV824" s="148"/>
      <c r="HAW824" s="148"/>
      <c r="HAX824" s="148"/>
      <c r="HAY824" s="148"/>
      <c r="HAZ824" s="148"/>
      <c r="HBA824" s="148"/>
      <c r="HBB824" s="148"/>
      <c r="HBC824" s="148"/>
      <c r="HBD824" s="148"/>
      <c r="HBE824" s="148"/>
      <c r="HBF824" s="148"/>
      <c r="HBG824" s="148"/>
      <c r="HBH824" s="148"/>
      <c r="HBI824" s="148"/>
      <c r="HBJ824" s="148"/>
      <c r="HBK824" s="148"/>
      <c r="HBL824" s="148"/>
      <c r="HBM824" s="148"/>
      <c r="HBN824" s="148"/>
      <c r="HBO824" s="148"/>
      <c r="HBP824" s="148"/>
      <c r="HBQ824" s="148"/>
      <c r="HBR824" s="148"/>
      <c r="HBS824" s="148"/>
      <c r="HBT824" s="148"/>
      <c r="HBU824" s="148"/>
      <c r="HBV824" s="148"/>
      <c r="HBW824" s="148"/>
      <c r="HBX824" s="148"/>
      <c r="HBY824" s="148"/>
      <c r="HBZ824" s="148"/>
      <c r="HCA824" s="148"/>
      <c r="HCB824" s="148"/>
      <c r="HCC824" s="148"/>
      <c r="HCD824" s="148"/>
      <c r="HCE824" s="148"/>
      <c r="HCF824" s="148"/>
      <c r="HCG824" s="148"/>
      <c r="HCH824" s="148"/>
      <c r="HCI824" s="148"/>
      <c r="HCJ824" s="148"/>
      <c r="HCK824" s="148"/>
      <c r="HCL824" s="148"/>
      <c r="HCM824" s="148"/>
      <c r="HCN824" s="148"/>
      <c r="HCO824" s="148"/>
      <c r="HCP824" s="148"/>
      <c r="HCQ824" s="148"/>
      <c r="HCR824" s="148"/>
      <c r="HCS824" s="148"/>
      <c r="HCT824" s="148"/>
      <c r="HCU824" s="148"/>
      <c r="HCV824" s="148"/>
      <c r="HCW824" s="148"/>
      <c r="HCX824" s="148"/>
      <c r="HCY824" s="148"/>
      <c r="HCZ824" s="148"/>
      <c r="HDA824" s="148"/>
      <c r="HDB824" s="148"/>
      <c r="HDC824" s="148"/>
      <c r="HDD824" s="148"/>
      <c r="HDE824" s="148"/>
      <c r="HDF824" s="148"/>
      <c r="HDG824" s="148"/>
      <c r="HDH824" s="148"/>
      <c r="HDI824" s="148"/>
      <c r="HDJ824" s="148"/>
      <c r="HDK824" s="148"/>
      <c r="HDL824" s="148"/>
      <c r="HDM824" s="148"/>
      <c r="HDN824" s="148"/>
      <c r="HDO824" s="148"/>
      <c r="HDP824" s="148"/>
      <c r="HDQ824" s="148"/>
      <c r="HDR824" s="148"/>
      <c r="HDS824" s="148"/>
      <c r="HDT824" s="148"/>
      <c r="HDU824" s="148"/>
      <c r="HDV824" s="148"/>
      <c r="HDW824" s="148"/>
      <c r="HDX824" s="148"/>
      <c r="HDY824" s="148"/>
      <c r="HDZ824" s="148"/>
      <c r="HEA824" s="148"/>
      <c r="HEB824" s="148"/>
      <c r="HEC824" s="148"/>
      <c r="HED824" s="148"/>
      <c r="HEE824" s="148"/>
      <c r="HEF824" s="148"/>
      <c r="HEG824" s="148"/>
      <c r="HEH824" s="148"/>
      <c r="HEI824" s="148"/>
      <c r="HEJ824" s="148"/>
      <c r="HEK824" s="148"/>
      <c r="HEL824" s="148"/>
      <c r="HEM824" s="148"/>
      <c r="HEN824" s="148"/>
      <c r="HEO824" s="148"/>
      <c r="HEP824" s="148"/>
      <c r="HEQ824" s="148"/>
      <c r="HER824" s="148"/>
      <c r="HES824" s="148"/>
      <c r="HET824" s="148"/>
      <c r="HEU824" s="148"/>
      <c r="HEV824" s="148"/>
      <c r="HEW824" s="148"/>
      <c r="HEX824" s="148"/>
      <c r="HEY824" s="148"/>
      <c r="HEZ824" s="148"/>
      <c r="HFA824" s="148"/>
      <c r="HFB824" s="148"/>
      <c r="HFC824" s="148"/>
      <c r="HFD824" s="148"/>
      <c r="HFE824" s="148"/>
      <c r="HFF824" s="148"/>
      <c r="HFG824" s="148"/>
      <c r="HFH824" s="148"/>
      <c r="HFI824" s="148"/>
      <c r="HFJ824" s="148"/>
      <c r="HFK824" s="148"/>
      <c r="HFL824" s="148"/>
      <c r="HFM824" s="148"/>
      <c r="HFN824" s="148"/>
      <c r="HFO824" s="148"/>
      <c r="HFP824" s="148"/>
      <c r="HFQ824" s="148"/>
      <c r="HFR824" s="148"/>
      <c r="HFS824" s="148"/>
      <c r="HFT824" s="148"/>
      <c r="HFU824" s="148"/>
      <c r="HFV824" s="148"/>
      <c r="HFW824" s="148"/>
      <c r="HFX824" s="148"/>
      <c r="HFY824" s="148"/>
      <c r="HFZ824" s="148"/>
      <c r="HGA824" s="148"/>
      <c r="HGB824" s="148"/>
      <c r="HGC824" s="148"/>
      <c r="HGD824" s="148"/>
      <c r="HGE824" s="148"/>
      <c r="HGF824" s="148"/>
      <c r="HGG824" s="148"/>
      <c r="HGH824" s="148"/>
      <c r="HGI824" s="148"/>
      <c r="HGJ824" s="148"/>
      <c r="HGK824" s="148"/>
      <c r="HGL824" s="148"/>
      <c r="HGM824" s="148"/>
      <c r="HGN824" s="148"/>
      <c r="HGO824" s="148"/>
      <c r="HGP824" s="148"/>
      <c r="HGQ824" s="148"/>
      <c r="HGR824" s="148"/>
      <c r="HGS824" s="148"/>
      <c r="HGT824" s="148"/>
      <c r="HGU824" s="148"/>
      <c r="HGV824" s="148"/>
      <c r="HGW824" s="148"/>
      <c r="HGX824" s="148"/>
      <c r="HGY824" s="148"/>
      <c r="HGZ824" s="148"/>
      <c r="HHA824" s="148"/>
      <c r="HHB824" s="148"/>
      <c r="HHC824" s="148"/>
      <c r="HHD824" s="148"/>
      <c r="HHE824" s="148"/>
      <c r="HHF824" s="148"/>
      <c r="HHG824" s="148"/>
      <c r="HHH824" s="148"/>
      <c r="HHI824" s="148"/>
      <c r="HHJ824" s="148"/>
      <c r="HHK824" s="148"/>
      <c r="HHL824" s="148"/>
      <c r="HHM824" s="148"/>
      <c r="HHN824" s="148"/>
      <c r="HHO824" s="148"/>
      <c r="HHP824" s="148"/>
      <c r="HHQ824" s="148"/>
      <c r="HHR824" s="148"/>
      <c r="HHS824" s="148"/>
      <c r="HHT824" s="148"/>
      <c r="HHU824" s="148"/>
      <c r="HHV824" s="148"/>
      <c r="HHW824" s="148"/>
      <c r="HHX824" s="148"/>
      <c r="HHY824" s="148"/>
      <c r="HHZ824" s="148"/>
      <c r="HIA824" s="148"/>
      <c r="HIB824" s="148"/>
      <c r="HIC824" s="148"/>
      <c r="HID824" s="148"/>
      <c r="HIE824" s="148"/>
      <c r="HIF824" s="148"/>
      <c r="HIG824" s="148"/>
      <c r="HIH824" s="148"/>
      <c r="HII824" s="148"/>
      <c r="HIJ824" s="148"/>
      <c r="HIK824" s="148"/>
      <c r="HIL824" s="148"/>
      <c r="HIM824" s="148"/>
      <c r="HIN824" s="148"/>
      <c r="HIO824" s="148"/>
      <c r="HIP824" s="148"/>
      <c r="HIQ824" s="148"/>
      <c r="HIR824" s="148"/>
      <c r="HIS824" s="148"/>
      <c r="HIT824" s="148"/>
      <c r="HIU824" s="148"/>
      <c r="HIV824" s="148"/>
      <c r="HIW824" s="148"/>
      <c r="HIX824" s="148"/>
      <c r="HIY824" s="148"/>
      <c r="HIZ824" s="148"/>
      <c r="HJA824" s="148"/>
      <c r="HJB824" s="148"/>
      <c r="HJC824" s="148"/>
      <c r="HJD824" s="148"/>
      <c r="HJE824" s="148"/>
      <c r="HJF824" s="148"/>
      <c r="HJG824" s="148"/>
      <c r="HJH824" s="148"/>
      <c r="HJI824" s="148"/>
      <c r="HJJ824" s="148"/>
      <c r="HJK824" s="148"/>
      <c r="HJL824" s="148"/>
      <c r="HJM824" s="148"/>
      <c r="HJN824" s="148"/>
      <c r="HJO824" s="148"/>
      <c r="HJP824" s="148"/>
      <c r="HJQ824" s="148"/>
      <c r="HJR824" s="148"/>
      <c r="HJS824" s="148"/>
      <c r="HJT824" s="148"/>
      <c r="HJU824" s="148"/>
      <c r="HJV824" s="148"/>
      <c r="HJW824" s="148"/>
      <c r="HJX824" s="148"/>
      <c r="HJY824" s="148"/>
      <c r="HJZ824" s="148"/>
      <c r="HKA824" s="148"/>
      <c r="HKB824" s="148"/>
      <c r="HKC824" s="148"/>
      <c r="HKD824" s="148"/>
      <c r="HKE824" s="148"/>
      <c r="HKF824" s="148"/>
      <c r="HKG824" s="148"/>
      <c r="HKH824" s="148"/>
      <c r="HKI824" s="148"/>
      <c r="HKJ824" s="148"/>
      <c r="HKK824" s="148"/>
      <c r="HKL824" s="148"/>
      <c r="HKM824" s="148"/>
      <c r="HKN824" s="148"/>
      <c r="HKO824" s="148"/>
      <c r="HKP824" s="148"/>
      <c r="HKQ824" s="148"/>
      <c r="HKR824" s="148"/>
      <c r="HKS824" s="148"/>
      <c r="HKT824" s="148"/>
      <c r="HKU824" s="148"/>
      <c r="HKV824" s="148"/>
      <c r="HKW824" s="148"/>
      <c r="HKX824" s="148"/>
      <c r="HKY824" s="148"/>
      <c r="HKZ824" s="148"/>
      <c r="HLA824" s="148"/>
      <c r="HLB824" s="148"/>
      <c r="HLC824" s="148"/>
      <c r="HLD824" s="148"/>
      <c r="HLE824" s="148"/>
      <c r="HLF824" s="148"/>
      <c r="HLG824" s="148"/>
      <c r="HLH824" s="148"/>
      <c r="HLI824" s="148"/>
      <c r="HLJ824" s="148"/>
      <c r="HLK824" s="148"/>
      <c r="HLL824" s="148"/>
      <c r="HLM824" s="148"/>
      <c r="HLN824" s="148"/>
      <c r="HLO824" s="148"/>
      <c r="HLP824" s="148"/>
      <c r="HLQ824" s="148"/>
      <c r="HLR824" s="148"/>
      <c r="HLS824" s="148"/>
      <c r="HLT824" s="148"/>
      <c r="HLU824" s="148"/>
      <c r="HLV824" s="148"/>
      <c r="HLW824" s="148"/>
      <c r="HLX824" s="148"/>
      <c r="HLY824" s="148"/>
      <c r="HLZ824" s="148"/>
      <c r="HMA824" s="148"/>
      <c r="HMB824" s="148"/>
      <c r="HMC824" s="148"/>
      <c r="HMD824" s="148"/>
      <c r="HME824" s="148"/>
      <c r="HMF824" s="148"/>
      <c r="HMG824" s="148"/>
      <c r="HMH824" s="148"/>
      <c r="HMI824" s="148"/>
      <c r="HMJ824" s="148"/>
      <c r="HMK824" s="148"/>
      <c r="HML824" s="148"/>
      <c r="HMM824" s="148"/>
      <c r="HMN824" s="148"/>
      <c r="HMO824" s="148"/>
      <c r="HMP824" s="148"/>
      <c r="HMQ824" s="148"/>
      <c r="HMR824" s="148"/>
      <c r="HMS824" s="148"/>
      <c r="HMT824" s="148"/>
      <c r="HMU824" s="148"/>
      <c r="HMV824" s="148"/>
      <c r="HMW824" s="148"/>
      <c r="HMX824" s="148"/>
      <c r="HMY824" s="148"/>
      <c r="HMZ824" s="148"/>
      <c r="HNA824" s="148"/>
      <c r="HNB824" s="148"/>
      <c r="HNC824" s="148"/>
      <c r="HND824" s="148"/>
      <c r="HNE824" s="148"/>
      <c r="HNF824" s="148"/>
      <c r="HNG824" s="148"/>
      <c r="HNH824" s="148"/>
      <c r="HNI824" s="148"/>
      <c r="HNJ824" s="148"/>
      <c r="HNK824" s="148"/>
      <c r="HNL824" s="148"/>
      <c r="HNM824" s="148"/>
      <c r="HNN824" s="148"/>
      <c r="HNO824" s="148"/>
      <c r="HNP824" s="148"/>
      <c r="HNQ824" s="148"/>
      <c r="HNR824" s="148"/>
      <c r="HNS824" s="148"/>
      <c r="HNT824" s="148"/>
      <c r="HNU824" s="148"/>
      <c r="HNV824" s="148"/>
      <c r="HNW824" s="148"/>
      <c r="HNX824" s="148"/>
      <c r="HNY824" s="148"/>
      <c r="HNZ824" s="148"/>
      <c r="HOA824" s="148"/>
      <c r="HOB824" s="148"/>
      <c r="HOC824" s="148"/>
      <c r="HOD824" s="148"/>
      <c r="HOE824" s="148"/>
      <c r="HOF824" s="148"/>
      <c r="HOG824" s="148"/>
      <c r="HOH824" s="148"/>
      <c r="HOI824" s="148"/>
      <c r="HOJ824" s="148"/>
      <c r="HOK824" s="148"/>
      <c r="HOL824" s="148"/>
      <c r="HOM824" s="148"/>
      <c r="HON824" s="148"/>
      <c r="HOO824" s="148"/>
      <c r="HOP824" s="148"/>
      <c r="HOQ824" s="148"/>
      <c r="HOR824" s="148"/>
      <c r="HOS824" s="148"/>
      <c r="HOT824" s="148"/>
      <c r="HOU824" s="148"/>
      <c r="HOV824" s="148"/>
      <c r="HOW824" s="148"/>
      <c r="HOX824" s="148"/>
      <c r="HOY824" s="148"/>
      <c r="HOZ824" s="148"/>
      <c r="HPA824" s="148"/>
      <c r="HPB824" s="148"/>
      <c r="HPC824" s="148"/>
      <c r="HPD824" s="148"/>
      <c r="HPE824" s="148"/>
      <c r="HPF824" s="148"/>
      <c r="HPG824" s="148"/>
      <c r="HPH824" s="148"/>
      <c r="HPI824" s="148"/>
      <c r="HPJ824" s="148"/>
      <c r="HPK824" s="148"/>
      <c r="HPL824" s="148"/>
      <c r="HPM824" s="148"/>
      <c r="HPN824" s="148"/>
      <c r="HPO824" s="148"/>
      <c r="HPP824" s="148"/>
      <c r="HPQ824" s="148"/>
      <c r="HPR824" s="148"/>
      <c r="HPS824" s="148"/>
      <c r="HPT824" s="148"/>
      <c r="HPU824" s="148"/>
      <c r="HPV824" s="148"/>
      <c r="HPW824" s="148"/>
      <c r="HPX824" s="148"/>
      <c r="HPY824" s="148"/>
      <c r="HPZ824" s="148"/>
      <c r="HQA824" s="148"/>
      <c r="HQB824" s="148"/>
      <c r="HQC824" s="148"/>
      <c r="HQD824" s="148"/>
      <c r="HQE824" s="148"/>
      <c r="HQF824" s="148"/>
      <c r="HQG824" s="148"/>
      <c r="HQH824" s="148"/>
      <c r="HQI824" s="148"/>
      <c r="HQJ824" s="148"/>
      <c r="HQK824" s="148"/>
      <c r="HQL824" s="148"/>
      <c r="HQM824" s="148"/>
      <c r="HQN824" s="148"/>
      <c r="HQO824" s="148"/>
      <c r="HQP824" s="148"/>
      <c r="HQQ824" s="148"/>
      <c r="HQR824" s="148"/>
      <c r="HQS824" s="148"/>
      <c r="HQT824" s="148"/>
      <c r="HQU824" s="148"/>
      <c r="HQV824" s="148"/>
      <c r="HQW824" s="148"/>
      <c r="HQX824" s="148"/>
      <c r="HQY824" s="148"/>
      <c r="HQZ824" s="148"/>
      <c r="HRA824" s="148"/>
      <c r="HRB824" s="148"/>
      <c r="HRC824" s="148"/>
      <c r="HRD824" s="148"/>
      <c r="HRE824" s="148"/>
      <c r="HRF824" s="148"/>
      <c r="HRG824" s="148"/>
      <c r="HRH824" s="148"/>
      <c r="HRI824" s="148"/>
      <c r="HRJ824" s="148"/>
      <c r="HRK824" s="148"/>
      <c r="HRL824" s="148"/>
      <c r="HRM824" s="148"/>
      <c r="HRN824" s="148"/>
      <c r="HRO824" s="148"/>
      <c r="HRP824" s="148"/>
      <c r="HRQ824" s="148"/>
      <c r="HRR824" s="148"/>
      <c r="HRS824" s="148"/>
      <c r="HRT824" s="148"/>
      <c r="HRU824" s="148"/>
      <c r="HRV824" s="148"/>
      <c r="HRW824" s="148"/>
      <c r="HRX824" s="148"/>
      <c r="HRY824" s="148"/>
      <c r="HRZ824" s="148"/>
      <c r="HSA824" s="148"/>
      <c r="HSB824" s="148"/>
      <c r="HSC824" s="148"/>
      <c r="HSD824" s="148"/>
      <c r="HSE824" s="148"/>
      <c r="HSF824" s="148"/>
      <c r="HSG824" s="148"/>
      <c r="HSH824" s="148"/>
      <c r="HSI824" s="148"/>
      <c r="HSJ824" s="148"/>
      <c r="HSK824" s="148"/>
      <c r="HSL824" s="148"/>
      <c r="HSM824" s="148"/>
      <c r="HSN824" s="148"/>
      <c r="HSO824" s="148"/>
      <c r="HSP824" s="148"/>
      <c r="HSQ824" s="148"/>
      <c r="HSR824" s="148"/>
      <c r="HSS824" s="148"/>
      <c r="HST824" s="148"/>
      <c r="HSU824" s="148"/>
      <c r="HSV824" s="148"/>
      <c r="HSW824" s="148"/>
      <c r="HSX824" s="148"/>
      <c r="HSY824" s="148"/>
      <c r="HSZ824" s="148"/>
      <c r="HTA824" s="148"/>
      <c r="HTB824" s="148"/>
      <c r="HTC824" s="148"/>
      <c r="HTD824" s="148"/>
      <c r="HTE824" s="148"/>
      <c r="HTF824" s="148"/>
      <c r="HTG824" s="148"/>
      <c r="HTH824" s="148"/>
      <c r="HTI824" s="148"/>
      <c r="HTJ824" s="148"/>
      <c r="HTK824" s="148"/>
      <c r="HTL824" s="148"/>
      <c r="HTM824" s="148"/>
      <c r="HTN824" s="148"/>
      <c r="HTO824" s="148"/>
      <c r="HTP824" s="148"/>
      <c r="HTQ824" s="148"/>
      <c r="HTR824" s="148"/>
      <c r="HTS824" s="148"/>
      <c r="HTT824" s="148"/>
      <c r="HTU824" s="148"/>
      <c r="HTV824" s="148"/>
      <c r="HTW824" s="148"/>
      <c r="HTX824" s="148"/>
      <c r="HTY824" s="148"/>
      <c r="HTZ824" s="148"/>
      <c r="HUA824" s="148"/>
      <c r="HUB824" s="148"/>
      <c r="HUC824" s="148"/>
      <c r="HUD824" s="148"/>
      <c r="HUE824" s="148"/>
      <c r="HUF824" s="148"/>
      <c r="HUG824" s="148"/>
      <c r="HUH824" s="148"/>
      <c r="HUI824" s="148"/>
      <c r="HUJ824" s="148"/>
      <c r="HUK824" s="148"/>
      <c r="HUL824" s="148"/>
      <c r="HUM824" s="148"/>
      <c r="HUN824" s="148"/>
      <c r="HUO824" s="148"/>
      <c r="HUP824" s="148"/>
      <c r="HUQ824" s="148"/>
      <c r="HUR824" s="148"/>
      <c r="HUS824" s="148"/>
      <c r="HUT824" s="148"/>
      <c r="HUU824" s="148"/>
      <c r="HUV824" s="148"/>
      <c r="HUW824" s="148"/>
      <c r="HUX824" s="148"/>
      <c r="HUY824" s="148"/>
      <c r="HUZ824" s="148"/>
      <c r="HVA824" s="148"/>
      <c r="HVB824" s="148"/>
      <c r="HVC824" s="148"/>
      <c r="HVD824" s="148"/>
      <c r="HVE824" s="148"/>
      <c r="HVF824" s="148"/>
      <c r="HVG824" s="148"/>
      <c r="HVH824" s="148"/>
      <c r="HVI824" s="148"/>
      <c r="HVJ824" s="148"/>
      <c r="HVK824" s="148"/>
      <c r="HVL824" s="148"/>
      <c r="HVM824" s="148"/>
      <c r="HVN824" s="148"/>
      <c r="HVO824" s="148"/>
      <c r="HVP824" s="148"/>
      <c r="HVQ824" s="148"/>
      <c r="HVR824" s="148"/>
      <c r="HVS824" s="148"/>
      <c r="HVT824" s="148"/>
      <c r="HVU824" s="148"/>
      <c r="HVV824" s="148"/>
      <c r="HVW824" s="148"/>
      <c r="HVX824" s="148"/>
      <c r="HVY824" s="148"/>
      <c r="HVZ824" s="148"/>
      <c r="HWA824" s="148"/>
      <c r="HWB824" s="148"/>
      <c r="HWC824" s="148"/>
      <c r="HWD824" s="148"/>
      <c r="HWE824" s="148"/>
      <c r="HWF824" s="148"/>
      <c r="HWG824" s="148"/>
      <c r="HWH824" s="148"/>
      <c r="HWI824" s="148"/>
      <c r="HWJ824" s="148"/>
      <c r="HWK824" s="148"/>
      <c r="HWL824" s="148"/>
      <c r="HWM824" s="148"/>
      <c r="HWN824" s="148"/>
      <c r="HWO824" s="148"/>
      <c r="HWP824" s="148"/>
      <c r="HWQ824" s="148"/>
      <c r="HWR824" s="148"/>
      <c r="HWS824" s="148"/>
      <c r="HWT824" s="148"/>
      <c r="HWU824" s="148"/>
      <c r="HWV824" s="148"/>
      <c r="HWW824" s="148"/>
      <c r="HWX824" s="148"/>
      <c r="HWY824" s="148"/>
      <c r="HWZ824" s="148"/>
      <c r="HXA824" s="148"/>
      <c r="HXB824" s="148"/>
      <c r="HXC824" s="148"/>
      <c r="HXD824" s="148"/>
      <c r="HXE824" s="148"/>
      <c r="HXF824" s="148"/>
      <c r="HXG824" s="148"/>
      <c r="HXH824" s="148"/>
      <c r="HXI824" s="148"/>
      <c r="HXJ824" s="148"/>
      <c r="HXK824" s="148"/>
      <c r="HXL824" s="148"/>
      <c r="HXM824" s="148"/>
      <c r="HXN824" s="148"/>
      <c r="HXO824" s="148"/>
      <c r="HXP824" s="148"/>
      <c r="HXQ824" s="148"/>
      <c r="HXR824" s="148"/>
      <c r="HXS824" s="148"/>
      <c r="HXT824" s="148"/>
      <c r="HXU824" s="148"/>
      <c r="HXV824" s="148"/>
      <c r="HXW824" s="148"/>
      <c r="HXX824" s="148"/>
      <c r="HXY824" s="148"/>
      <c r="HXZ824" s="148"/>
      <c r="HYA824" s="148"/>
      <c r="HYB824" s="148"/>
      <c r="HYC824" s="148"/>
      <c r="HYD824" s="148"/>
      <c r="HYE824" s="148"/>
      <c r="HYF824" s="148"/>
      <c r="HYG824" s="148"/>
      <c r="HYH824" s="148"/>
      <c r="HYI824" s="148"/>
      <c r="HYJ824" s="148"/>
      <c r="HYK824" s="148"/>
      <c r="HYL824" s="148"/>
      <c r="HYM824" s="148"/>
      <c r="HYN824" s="148"/>
      <c r="HYO824" s="148"/>
      <c r="HYP824" s="148"/>
      <c r="HYQ824" s="148"/>
      <c r="HYR824" s="148"/>
      <c r="HYS824" s="148"/>
      <c r="HYT824" s="148"/>
      <c r="HYU824" s="148"/>
      <c r="HYV824" s="148"/>
      <c r="HYW824" s="148"/>
      <c r="HYX824" s="148"/>
      <c r="HYY824" s="148"/>
      <c r="HYZ824" s="148"/>
      <c r="HZA824" s="148"/>
      <c r="HZB824" s="148"/>
      <c r="HZC824" s="148"/>
      <c r="HZD824" s="148"/>
      <c r="HZE824" s="148"/>
      <c r="HZF824" s="148"/>
      <c r="HZG824" s="148"/>
      <c r="HZH824" s="148"/>
      <c r="HZI824" s="148"/>
      <c r="HZJ824" s="148"/>
      <c r="HZK824" s="148"/>
      <c r="HZL824" s="148"/>
      <c r="HZM824" s="148"/>
      <c r="HZN824" s="148"/>
      <c r="HZO824" s="148"/>
      <c r="HZP824" s="148"/>
      <c r="HZQ824" s="148"/>
      <c r="HZR824" s="148"/>
      <c r="HZS824" s="148"/>
      <c r="HZT824" s="148"/>
      <c r="HZU824" s="148"/>
      <c r="HZV824" s="148"/>
      <c r="HZW824" s="148"/>
      <c r="HZX824" s="148"/>
      <c r="HZY824" s="148"/>
      <c r="HZZ824" s="148"/>
      <c r="IAA824" s="148"/>
      <c r="IAB824" s="148"/>
      <c r="IAC824" s="148"/>
      <c r="IAD824" s="148"/>
      <c r="IAE824" s="148"/>
      <c r="IAF824" s="148"/>
      <c r="IAG824" s="148"/>
      <c r="IAH824" s="148"/>
      <c r="IAI824" s="148"/>
      <c r="IAJ824" s="148"/>
      <c r="IAK824" s="148"/>
      <c r="IAL824" s="148"/>
      <c r="IAM824" s="148"/>
      <c r="IAN824" s="148"/>
      <c r="IAO824" s="148"/>
      <c r="IAP824" s="148"/>
      <c r="IAQ824" s="148"/>
      <c r="IAR824" s="148"/>
      <c r="IAS824" s="148"/>
      <c r="IAT824" s="148"/>
      <c r="IAU824" s="148"/>
      <c r="IAV824" s="148"/>
      <c r="IAW824" s="148"/>
      <c r="IAX824" s="148"/>
      <c r="IAY824" s="148"/>
      <c r="IAZ824" s="148"/>
      <c r="IBA824" s="148"/>
      <c r="IBB824" s="148"/>
      <c r="IBC824" s="148"/>
      <c r="IBD824" s="148"/>
      <c r="IBE824" s="148"/>
      <c r="IBF824" s="148"/>
      <c r="IBG824" s="148"/>
      <c r="IBH824" s="148"/>
      <c r="IBI824" s="148"/>
      <c r="IBJ824" s="148"/>
      <c r="IBK824" s="148"/>
      <c r="IBL824" s="148"/>
      <c r="IBM824" s="148"/>
      <c r="IBN824" s="148"/>
      <c r="IBO824" s="148"/>
      <c r="IBP824" s="148"/>
      <c r="IBQ824" s="148"/>
      <c r="IBR824" s="148"/>
      <c r="IBS824" s="148"/>
      <c r="IBT824" s="148"/>
      <c r="IBU824" s="148"/>
      <c r="IBV824" s="148"/>
      <c r="IBW824" s="148"/>
      <c r="IBX824" s="148"/>
      <c r="IBY824" s="148"/>
      <c r="IBZ824" s="148"/>
      <c r="ICA824" s="148"/>
      <c r="ICB824" s="148"/>
      <c r="ICC824" s="148"/>
      <c r="ICD824" s="148"/>
      <c r="ICE824" s="148"/>
      <c r="ICF824" s="148"/>
      <c r="ICG824" s="148"/>
      <c r="ICH824" s="148"/>
      <c r="ICI824" s="148"/>
      <c r="ICJ824" s="148"/>
      <c r="ICK824" s="148"/>
      <c r="ICL824" s="148"/>
      <c r="ICM824" s="148"/>
      <c r="ICN824" s="148"/>
      <c r="ICO824" s="148"/>
      <c r="ICP824" s="148"/>
      <c r="ICQ824" s="148"/>
      <c r="ICR824" s="148"/>
      <c r="ICS824" s="148"/>
      <c r="ICT824" s="148"/>
      <c r="ICU824" s="148"/>
      <c r="ICV824" s="148"/>
      <c r="ICW824" s="148"/>
      <c r="ICX824" s="148"/>
      <c r="ICY824" s="148"/>
      <c r="ICZ824" s="148"/>
      <c r="IDA824" s="148"/>
      <c r="IDB824" s="148"/>
      <c r="IDC824" s="148"/>
      <c r="IDD824" s="148"/>
      <c r="IDE824" s="148"/>
      <c r="IDF824" s="148"/>
      <c r="IDG824" s="148"/>
      <c r="IDH824" s="148"/>
      <c r="IDI824" s="148"/>
      <c r="IDJ824" s="148"/>
      <c r="IDK824" s="148"/>
      <c r="IDL824" s="148"/>
      <c r="IDM824" s="148"/>
      <c r="IDN824" s="148"/>
      <c r="IDO824" s="148"/>
      <c r="IDP824" s="148"/>
      <c r="IDQ824" s="148"/>
      <c r="IDR824" s="148"/>
      <c r="IDS824" s="148"/>
      <c r="IDT824" s="148"/>
      <c r="IDU824" s="148"/>
      <c r="IDV824" s="148"/>
      <c r="IDW824" s="148"/>
      <c r="IDX824" s="148"/>
      <c r="IDY824" s="148"/>
      <c r="IDZ824" s="148"/>
      <c r="IEA824" s="148"/>
      <c r="IEB824" s="148"/>
      <c r="IEC824" s="148"/>
      <c r="IED824" s="148"/>
      <c r="IEE824" s="148"/>
      <c r="IEF824" s="148"/>
      <c r="IEG824" s="148"/>
      <c r="IEH824" s="148"/>
      <c r="IEI824" s="148"/>
      <c r="IEJ824" s="148"/>
      <c r="IEK824" s="148"/>
      <c r="IEL824" s="148"/>
      <c r="IEM824" s="148"/>
      <c r="IEN824" s="148"/>
      <c r="IEO824" s="148"/>
      <c r="IEP824" s="148"/>
      <c r="IEQ824" s="148"/>
      <c r="IER824" s="148"/>
      <c r="IES824" s="148"/>
      <c r="IET824" s="148"/>
      <c r="IEU824" s="148"/>
      <c r="IEV824" s="148"/>
      <c r="IEW824" s="148"/>
      <c r="IEX824" s="148"/>
      <c r="IEY824" s="148"/>
      <c r="IEZ824" s="148"/>
      <c r="IFA824" s="148"/>
      <c r="IFB824" s="148"/>
      <c r="IFC824" s="148"/>
      <c r="IFD824" s="148"/>
      <c r="IFE824" s="148"/>
      <c r="IFF824" s="148"/>
      <c r="IFG824" s="148"/>
      <c r="IFH824" s="148"/>
      <c r="IFI824" s="148"/>
      <c r="IFJ824" s="148"/>
      <c r="IFK824" s="148"/>
      <c r="IFL824" s="148"/>
      <c r="IFM824" s="148"/>
      <c r="IFN824" s="148"/>
      <c r="IFO824" s="148"/>
      <c r="IFP824" s="148"/>
      <c r="IFQ824" s="148"/>
      <c r="IFR824" s="148"/>
      <c r="IFS824" s="148"/>
      <c r="IFT824" s="148"/>
      <c r="IFU824" s="148"/>
      <c r="IFV824" s="148"/>
      <c r="IFW824" s="148"/>
      <c r="IFX824" s="148"/>
      <c r="IFY824" s="148"/>
      <c r="IFZ824" s="148"/>
      <c r="IGA824" s="148"/>
      <c r="IGB824" s="148"/>
      <c r="IGC824" s="148"/>
      <c r="IGD824" s="148"/>
      <c r="IGE824" s="148"/>
      <c r="IGF824" s="148"/>
      <c r="IGG824" s="148"/>
      <c r="IGH824" s="148"/>
      <c r="IGI824" s="148"/>
      <c r="IGJ824" s="148"/>
      <c r="IGK824" s="148"/>
      <c r="IGL824" s="148"/>
      <c r="IGM824" s="148"/>
      <c r="IGN824" s="148"/>
      <c r="IGO824" s="148"/>
      <c r="IGP824" s="148"/>
      <c r="IGQ824" s="148"/>
      <c r="IGR824" s="148"/>
      <c r="IGS824" s="148"/>
      <c r="IGT824" s="148"/>
      <c r="IGU824" s="148"/>
      <c r="IGV824" s="148"/>
      <c r="IGW824" s="148"/>
      <c r="IGX824" s="148"/>
      <c r="IGY824" s="148"/>
      <c r="IGZ824" s="148"/>
      <c r="IHA824" s="148"/>
      <c r="IHB824" s="148"/>
      <c r="IHC824" s="148"/>
      <c r="IHD824" s="148"/>
      <c r="IHE824" s="148"/>
      <c r="IHF824" s="148"/>
      <c r="IHG824" s="148"/>
      <c r="IHH824" s="148"/>
      <c r="IHI824" s="148"/>
      <c r="IHJ824" s="148"/>
      <c r="IHK824" s="148"/>
      <c r="IHL824" s="148"/>
      <c r="IHM824" s="148"/>
      <c r="IHN824" s="148"/>
      <c r="IHO824" s="148"/>
      <c r="IHP824" s="148"/>
      <c r="IHQ824" s="148"/>
      <c r="IHR824" s="148"/>
      <c r="IHS824" s="148"/>
      <c r="IHT824" s="148"/>
      <c r="IHU824" s="148"/>
      <c r="IHV824" s="148"/>
      <c r="IHW824" s="148"/>
      <c r="IHX824" s="148"/>
      <c r="IHY824" s="148"/>
      <c r="IHZ824" s="148"/>
      <c r="IIA824" s="148"/>
      <c r="IIB824" s="148"/>
      <c r="IIC824" s="148"/>
      <c r="IID824" s="148"/>
      <c r="IIE824" s="148"/>
      <c r="IIF824" s="148"/>
      <c r="IIG824" s="148"/>
      <c r="IIH824" s="148"/>
      <c r="III824" s="148"/>
      <c r="IIJ824" s="148"/>
      <c r="IIK824" s="148"/>
      <c r="IIL824" s="148"/>
      <c r="IIM824" s="148"/>
      <c r="IIN824" s="148"/>
      <c r="IIO824" s="148"/>
      <c r="IIP824" s="148"/>
      <c r="IIQ824" s="148"/>
      <c r="IIR824" s="148"/>
      <c r="IIS824" s="148"/>
      <c r="IIT824" s="148"/>
      <c r="IIU824" s="148"/>
      <c r="IIV824" s="148"/>
      <c r="IIW824" s="148"/>
      <c r="IIX824" s="148"/>
      <c r="IIY824" s="148"/>
      <c r="IIZ824" s="148"/>
      <c r="IJA824" s="148"/>
      <c r="IJB824" s="148"/>
      <c r="IJC824" s="148"/>
      <c r="IJD824" s="148"/>
      <c r="IJE824" s="148"/>
      <c r="IJF824" s="148"/>
      <c r="IJG824" s="148"/>
      <c r="IJH824" s="148"/>
      <c r="IJI824" s="148"/>
      <c r="IJJ824" s="148"/>
      <c r="IJK824" s="148"/>
      <c r="IJL824" s="148"/>
      <c r="IJM824" s="148"/>
      <c r="IJN824" s="148"/>
      <c r="IJO824" s="148"/>
      <c r="IJP824" s="148"/>
      <c r="IJQ824" s="148"/>
      <c r="IJR824" s="148"/>
      <c r="IJS824" s="148"/>
      <c r="IJT824" s="148"/>
      <c r="IJU824" s="148"/>
      <c r="IJV824" s="148"/>
      <c r="IJW824" s="148"/>
      <c r="IJX824" s="148"/>
      <c r="IJY824" s="148"/>
      <c r="IJZ824" s="148"/>
      <c r="IKA824" s="148"/>
      <c r="IKB824" s="148"/>
      <c r="IKC824" s="148"/>
      <c r="IKD824" s="148"/>
      <c r="IKE824" s="148"/>
      <c r="IKF824" s="148"/>
      <c r="IKG824" s="148"/>
      <c r="IKH824" s="148"/>
      <c r="IKI824" s="148"/>
      <c r="IKJ824" s="148"/>
      <c r="IKK824" s="148"/>
      <c r="IKL824" s="148"/>
      <c r="IKM824" s="148"/>
      <c r="IKN824" s="148"/>
      <c r="IKO824" s="148"/>
      <c r="IKP824" s="148"/>
      <c r="IKQ824" s="148"/>
      <c r="IKR824" s="148"/>
      <c r="IKS824" s="148"/>
      <c r="IKT824" s="148"/>
      <c r="IKU824" s="148"/>
      <c r="IKV824" s="148"/>
      <c r="IKW824" s="148"/>
      <c r="IKX824" s="148"/>
      <c r="IKY824" s="148"/>
      <c r="IKZ824" s="148"/>
      <c r="ILA824" s="148"/>
      <c r="ILB824" s="148"/>
      <c r="ILC824" s="148"/>
      <c r="ILD824" s="148"/>
      <c r="ILE824" s="148"/>
      <c r="ILF824" s="148"/>
      <c r="ILG824" s="148"/>
      <c r="ILH824" s="148"/>
      <c r="ILI824" s="148"/>
      <c r="ILJ824" s="148"/>
      <c r="ILK824" s="148"/>
      <c r="ILL824" s="148"/>
      <c r="ILM824" s="148"/>
      <c r="ILN824" s="148"/>
      <c r="ILO824" s="148"/>
      <c r="ILP824" s="148"/>
      <c r="ILQ824" s="148"/>
      <c r="ILR824" s="148"/>
      <c r="ILS824" s="148"/>
      <c r="ILT824" s="148"/>
      <c r="ILU824" s="148"/>
      <c r="ILV824" s="148"/>
      <c r="ILW824" s="148"/>
      <c r="ILX824" s="148"/>
      <c r="ILY824" s="148"/>
      <c r="ILZ824" s="148"/>
      <c r="IMA824" s="148"/>
      <c r="IMB824" s="148"/>
      <c r="IMC824" s="148"/>
      <c r="IMD824" s="148"/>
      <c r="IME824" s="148"/>
      <c r="IMF824" s="148"/>
      <c r="IMG824" s="148"/>
      <c r="IMH824" s="148"/>
      <c r="IMI824" s="148"/>
      <c r="IMJ824" s="148"/>
      <c r="IMK824" s="148"/>
      <c r="IML824" s="148"/>
      <c r="IMM824" s="148"/>
      <c r="IMN824" s="148"/>
      <c r="IMO824" s="148"/>
      <c r="IMP824" s="148"/>
      <c r="IMQ824" s="148"/>
      <c r="IMR824" s="148"/>
      <c r="IMS824" s="148"/>
      <c r="IMT824" s="148"/>
      <c r="IMU824" s="148"/>
      <c r="IMV824" s="148"/>
      <c r="IMW824" s="148"/>
      <c r="IMX824" s="148"/>
      <c r="IMY824" s="148"/>
      <c r="IMZ824" s="148"/>
      <c r="INA824" s="148"/>
      <c r="INB824" s="148"/>
      <c r="INC824" s="148"/>
      <c r="IND824" s="148"/>
      <c r="INE824" s="148"/>
      <c r="INF824" s="148"/>
      <c r="ING824" s="148"/>
      <c r="INH824" s="148"/>
      <c r="INI824" s="148"/>
      <c r="INJ824" s="148"/>
      <c r="INK824" s="148"/>
      <c r="INL824" s="148"/>
      <c r="INM824" s="148"/>
      <c r="INN824" s="148"/>
      <c r="INO824" s="148"/>
      <c r="INP824" s="148"/>
      <c r="INQ824" s="148"/>
      <c r="INR824" s="148"/>
      <c r="INS824" s="148"/>
      <c r="INT824" s="148"/>
      <c r="INU824" s="148"/>
      <c r="INV824" s="148"/>
      <c r="INW824" s="148"/>
      <c r="INX824" s="148"/>
      <c r="INY824" s="148"/>
      <c r="INZ824" s="148"/>
      <c r="IOA824" s="148"/>
      <c r="IOB824" s="148"/>
      <c r="IOC824" s="148"/>
      <c r="IOD824" s="148"/>
      <c r="IOE824" s="148"/>
      <c r="IOF824" s="148"/>
      <c r="IOG824" s="148"/>
      <c r="IOH824" s="148"/>
      <c r="IOI824" s="148"/>
      <c r="IOJ824" s="148"/>
      <c r="IOK824" s="148"/>
      <c r="IOL824" s="148"/>
      <c r="IOM824" s="148"/>
      <c r="ION824" s="148"/>
      <c r="IOO824" s="148"/>
      <c r="IOP824" s="148"/>
      <c r="IOQ824" s="148"/>
      <c r="IOR824" s="148"/>
      <c r="IOS824" s="148"/>
      <c r="IOT824" s="148"/>
      <c r="IOU824" s="148"/>
      <c r="IOV824" s="148"/>
      <c r="IOW824" s="148"/>
      <c r="IOX824" s="148"/>
      <c r="IOY824" s="148"/>
      <c r="IOZ824" s="148"/>
      <c r="IPA824" s="148"/>
      <c r="IPB824" s="148"/>
      <c r="IPC824" s="148"/>
      <c r="IPD824" s="148"/>
      <c r="IPE824" s="148"/>
      <c r="IPF824" s="148"/>
      <c r="IPG824" s="148"/>
      <c r="IPH824" s="148"/>
      <c r="IPI824" s="148"/>
      <c r="IPJ824" s="148"/>
      <c r="IPK824" s="148"/>
      <c r="IPL824" s="148"/>
      <c r="IPM824" s="148"/>
      <c r="IPN824" s="148"/>
      <c r="IPO824" s="148"/>
      <c r="IPP824" s="148"/>
      <c r="IPQ824" s="148"/>
      <c r="IPR824" s="148"/>
      <c r="IPS824" s="148"/>
      <c r="IPT824" s="148"/>
      <c r="IPU824" s="148"/>
      <c r="IPV824" s="148"/>
      <c r="IPW824" s="148"/>
      <c r="IPX824" s="148"/>
      <c r="IPY824" s="148"/>
      <c r="IPZ824" s="148"/>
      <c r="IQA824" s="148"/>
      <c r="IQB824" s="148"/>
      <c r="IQC824" s="148"/>
      <c r="IQD824" s="148"/>
      <c r="IQE824" s="148"/>
      <c r="IQF824" s="148"/>
      <c r="IQG824" s="148"/>
      <c r="IQH824" s="148"/>
      <c r="IQI824" s="148"/>
      <c r="IQJ824" s="148"/>
      <c r="IQK824" s="148"/>
      <c r="IQL824" s="148"/>
      <c r="IQM824" s="148"/>
      <c r="IQN824" s="148"/>
      <c r="IQO824" s="148"/>
      <c r="IQP824" s="148"/>
      <c r="IQQ824" s="148"/>
      <c r="IQR824" s="148"/>
      <c r="IQS824" s="148"/>
      <c r="IQT824" s="148"/>
      <c r="IQU824" s="148"/>
      <c r="IQV824" s="148"/>
      <c r="IQW824" s="148"/>
      <c r="IQX824" s="148"/>
      <c r="IQY824" s="148"/>
      <c r="IQZ824" s="148"/>
      <c r="IRA824" s="148"/>
      <c r="IRB824" s="148"/>
      <c r="IRC824" s="148"/>
      <c r="IRD824" s="148"/>
      <c r="IRE824" s="148"/>
      <c r="IRF824" s="148"/>
      <c r="IRG824" s="148"/>
      <c r="IRH824" s="148"/>
      <c r="IRI824" s="148"/>
      <c r="IRJ824" s="148"/>
      <c r="IRK824" s="148"/>
      <c r="IRL824" s="148"/>
      <c r="IRM824" s="148"/>
      <c r="IRN824" s="148"/>
      <c r="IRO824" s="148"/>
      <c r="IRP824" s="148"/>
      <c r="IRQ824" s="148"/>
      <c r="IRR824" s="148"/>
      <c r="IRS824" s="148"/>
      <c r="IRT824" s="148"/>
      <c r="IRU824" s="148"/>
      <c r="IRV824" s="148"/>
      <c r="IRW824" s="148"/>
      <c r="IRX824" s="148"/>
      <c r="IRY824" s="148"/>
      <c r="IRZ824" s="148"/>
      <c r="ISA824" s="148"/>
      <c r="ISB824" s="148"/>
      <c r="ISC824" s="148"/>
      <c r="ISD824" s="148"/>
      <c r="ISE824" s="148"/>
      <c r="ISF824" s="148"/>
      <c r="ISG824" s="148"/>
      <c r="ISH824" s="148"/>
      <c r="ISI824" s="148"/>
      <c r="ISJ824" s="148"/>
      <c r="ISK824" s="148"/>
      <c r="ISL824" s="148"/>
      <c r="ISM824" s="148"/>
      <c r="ISN824" s="148"/>
      <c r="ISO824" s="148"/>
      <c r="ISP824" s="148"/>
      <c r="ISQ824" s="148"/>
      <c r="ISR824" s="148"/>
      <c r="ISS824" s="148"/>
      <c r="IST824" s="148"/>
      <c r="ISU824" s="148"/>
      <c r="ISV824" s="148"/>
      <c r="ISW824" s="148"/>
      <c r="ISX824" s="148"/>
      <c r="ISY824" s="148"/>
      <c r="ISZ824" s="148"/>
      <c r="ITA824" s="148"/>
      <c r="ITB824" s="148"/>
      <c r="ITC824" s="148"/>
      <c r="ITD824" s="148"/>
      <c r="ITE824" s="148"/>
      <c r="ITF824" s="148"/>
      <c r="ITG824" s="148"/>
      <c r="ITH824" s="148"/>
      <c r="ITI824" s="148"/>
      <c r="ITJ824" s="148"/>
      <c r="ITK824" s="148"/>
      <c r="ITL824" s="148"/>
      <c r="ITM824" s="148"/>
      <c r="ITN824" s="148"/>
      <c r="ITO824" s="148"/>
      <c r="ITP824" s="148"/>
      <c r="ITQ824" s="148"/>
      <c r="ITR824" s="148"/>
      <c r="ITS824" s="148"/>
      <c r="ITT824" s="148"/>
      <c r="ITU824" s="148"/>
      <c r="ITV824" s="148"/>
      <c r="ITW824" s="148"/>
      <c r="ITX824" s="148"/>
      <c r="ITY824" s="148"/>
      <c r="ITZ824" s="148"/>
      <c r="IUA824" s="148"/>
      <c r="IUB824" s="148"/>
      <c r="IUC824" s="148"/>
      <c r="IUD824" s="148"/>
      <c r="IUE824" s="148"/>
      <c r="IUF824" s="148"/>
      <c r="IUG824" s="148"/>
      <c r="IUH824" s="148"/>
      <c r="IUI824" s="148"/>
      <c r="IUJ824" s="148"/>
      <c r="IUK824" s="148"/>
      <c r="IUL824" s="148"/>
      <c r="IUM824" s="148"/>
      <c r="IUN824" s="148"/>
      <c r="IUO824" s="148"/>
      <c r="IUP824" s="148"/>
      <c r="IUQ824" s="148"/>
      <c r="IUR824" s="148"/>
      <c r="IUS824" s="148"/>
      <c r="IUT824" s="148"/>
      <c r="IUU824" s="148"/>
      <c r="IUV824" s="148"/>
      <c r="IUW824" s="148"/>
      <c r="IUX824" s="148"/>
      <c r="IUY824" s="148"/>
      <c r="IUZ824" s="148"/>
      <c r="IVA824" s="148"/>
      <c r="IVB824" s="148"/>
      <c r="IVC824" s="148"/>
      <c r="IVD824" s="148"/>
      <c r="IVE824" s="148"/>
      <c r="IVF824" s="148"/>
      <c r="IVG824" s="148"/>
      <c r="IVH824" s="148"/>
      <c r="IVI824" s="148"/>
      <c r="IVJ824" s="148"/>
      <c r="IVK824" s="148"/>
      <c r="IVL824" s="148"/>
      <c r="IVM824" s="148"/>
      <c r="IVN824" s="148"/>
      <c r="IVO824" s="148"/>
      <c r="IVP824" s="148"/>
      <c r="IVQ824" s="148"/>
      <c r="IVR824" s="148"/>
      <c r="IVS824" s="148"/>
      <c r="IVT824" s="148"/>
      <c r="IVU824" s="148"/>
      <c r="IVV824" s="148"/>
      <c r="IVW824" s="148"/>
      <c r="IVX824" s="148"/>
      <c r="IVY824" s="148"/>
      <c r="IVZ824" s="148"/>
      <c r="IWA824" s="148"/>
      <c r="IWB824" s="148"/>
      <c r="IWC824" s="148"/>
      <c r="IWD824" s="148"/>
      <c r="IWE824" s="148"/>
      <c r="IWF824" s="148"/>
      <c r="IWG824" s="148"/>
      <c r="IWH824" s="148"/>
      <c r="IWI824" s="148"/>
      <c r="IWJ824" s="148"/>
      <c r="IWK824" s="148"/>
      <c r="IWL824" s="148"/>
      <c r="IWM824" s="148"/>
      <c r="IWN824" s="148"/>
      <c r="IWO824" s="148"/>
      <c r="IWP824" s="148"/>
      <c r="IWQ824" s="148"/>
      <c r="IWR824" s="148"/>
      <c r="IWS824" s="148"/>
      <c r="IWT824" s="148"/>
      <c r="IWU824" s="148"/>
      <c r="IWV824" s="148"/>
      <c r="IWW824" s="148"/>
      <c r="IWX824" s="148"/>
      <c r="IWY824" s="148"/>
      <c r="IWZ824" s="148"/>
      <c r="IXA824" s="148"/>
      <c r="IXB824" s="148"/>
      <c r="IXC824" s="148"/>
      <c r="IXD824" s="148"/>
      <c r="IXE824" s="148"/>
      <c r="IXF824" s="148"/>
      <c r="IXG824" s="148"/>
      <c r="IXH824" s="148"/>
      <c r="IXI824" s="148"/>
      <c r="IXJ824" s="148"/>
      <c r="IXK824" s="148"/>
      <c r="IXL824" s="148"/>
      <c r="IXM824" s="148"/>
      <c r="IXN824" s="148"/>
      <c r="IXO824" s="148"/>
      <c r="IXP824" s="148"/>
      <c r="IXQ824" s="148"/>
      <c r="IXR824" s="148"/>
      <c r="IXS824" s="148"/>
      <c r="IXT824" s="148"/>
      <c r="IXU824" s="148"/>
      <c r="IXV824" s="148"/>
      <c r="IXW824" s="148"/>
      <c r="IXX824" s="148"/>
      <c r="IXY824" s="148"/>
      <c r="IXZ824" s="148"/>
      <c r="IYA824" s="148"/>
      <c r="IYB824" s="148"/>
      <c r="IYC824" s="148"/>
      <c r="IYD824" s="148"/>
      <c r="IYE824" s="148"/>
      <c r="IYF824" s="148"/>
      <c r="IYG824" s="148"/>
      <c r="IYH824" s="148"/>
      <c r="IYI824" s="148"/>
      <c r="IYJ824" s="148"/>
      <c r="IYK824" s="148"/>
      <c r="IYL824" s="148"/>
      <c r="IYM824" s="148"/>
      <c r="IYN824" s="148"/>
      <c r="IYO824" s="148"/>
      <c r="IYP824" s="148"/>
      <c r="IYQ824" s="148"/>
      <c r="IYR824" s="148"/>
      <c r="IYS824" s="148"/>
      <c r="IYT824" s="148"/>
      <c r="IYU824" s="148"/>
      <c r="IYV824" s="148"/>
      <c r="IYW824" s="148"/>
      <c r="IYX824" s="148"/>
      <c r="IYY824" s="148"/>
      <c r="IYZ824" s="148"/>
      <c r="IZA824" s="148"/>
      <c r="IZB824" s="148"/>
      <c r="IZC824" s="148"/>
      <c r="IZD824" s="148"/>
      <c r="IZE824" s="148"/>
      <c r="IZF824" s="148"/>
      <c r="IZG824" s="148"/>
      <c r="IZH824" s="148"/>
      <c r="IZI824" s="148"/>
      <c r="IZJ824" s="148"/>
      <c r="IZK824" s="148"/>
      <c r="IZL824" s="148"/>
      <c r="IZM824" s="148"/>
      <c r="IZN824" s="148"/>
      <c r="IZO824" s="148"/>
      <c r="IZP824" s="148"/>
      <c r="IZQ824" s="148"/>
      <c r="IZR824" s="148"/>
      <c r="IZS824" s="148"/>
      <c r="IZT824" s="148"/>
      <c r="IZU824" s="148"/>
      <c r="IZV824" s="148"/>
      <c r="IZW824" s="148"/>
      <c r="IZX824" s="148"/>
      <c r="IZY824" s="148"/>
      <c r="IZZ824" s="148"/>
      <c r="JAA824" s="148"/>
      <c r="JAB824" s="148"/>
      <c r="JAC824" s="148"/>
      <c r="JAD824" s="148"/>
      <c r="JAE824" s="148"/>
      <c r="JAF824" s="148"/>
      <c r="JAG824" s="148"/>
      <c r="JAH824" s="148"/>
      <c r="JAI824" s="148"/>
      <c r="JAJ824" s="148"/>
      <c r="JAK824" s="148"/>
      <c r="JAL824" s="148"/>
      <c r="JAM824" s="148"/>
      <c r="JAN824" s="148"/>
      <c r="JAO824" s="148"/>
      <c r="JAP824" s="148"/>
      <c r="JAQ824" s="148"/>
      <c r="JAR824" s="148"/>
      <c r="JAS824" s="148"/>
      <c r="JAT824" s="148"/>
      <c r="JAU824" s="148"/>
      <c r="JAV824" s="148"/>
      <c r="JAW824" s="148"/>
      <c r="JAX824" s="148"/>
      <c r="JAY824" s="148"/>
      <c r="JAZ824" s="148"/>
      <c r="JBA824" s="148"/>
      <c r="JBB824" s="148"/>
      <c r="JBC824" s="148"/>
      <c r="JBD824" s="148"/>
      <c r="JBE824" s="148"/>
      <c r="JBF824" s="148"/>
      <c r="JBG824" s="148"/>
      <c r="JBH824" s="148"/>
      <c r="JBI824" s="148"/>
      <c r="JBJ824" s="148"/>
      <c r="JBK824" s="148"/>
      <c r="JBL824" s="148"/>
      <c r="JBM824" s="148"/>
      <c r="JBN824" s="148"/>
      <c r="JBO824" s="148"/>
      <c r="JBP824" s="148"/>
      <c r="JBQ824" s="148"/>
      <c r="JBR824" s="148"/>
      <c r="JBS824" s="148"/>
      <c r="JBT824" s="148"/>
      <c r="JBU824" s="148"/>
      <c r="JBV824" s="148"/>
      <c r="JBW824" s="148"/>
      <c r="JBX824" s="148"/>
      <c r="JBY824" s="148"/>
      <c r="JBZ824" s="148"/>
      <c r="JCA824" s="148"/>
      <c r="JCB824" s="148"/>
      <c r="JCC824" s="148"/>
      <c r="JCD824" s="148"/>
      <c r="JCE824" s="148"/>
      <c r="JCF824" s="148"/>
      <c r="JCG824" s="148"/>
      <c r="JCH824" s="148"/>
      <c r="JCI824" s="148"/>
      <c r="JCJ824" s="148"/>
      <c r="JCK824" s="148"/>
      <c r="JCL824" s="148"/>
      <c r="JCM824" s="148"/>
      <c r="JCN824" s="148"/>
      <c r="JCO824" s="148"/>
      <c r="JCP824" s="148"/>
      <c r="JCQ824" s="148"/>
      <c r="JCR824" s="148"/>
      <c r="JCS824" s="148"/>
      <c r="JCT824" s="148"/>
      <c r="JCU824" s="148"/>
      <c r="JCV824" s="148"/>
      <c r="JCW824" s="148"/>
      <c r="JCX824" s="148"/>
      <c r="JCY824" s="148"/>
      <c r="JCZ824" s="148"/>
      <c r="JDA824" s="148"/>
      <c r="JDB824" s="148"/>
      <c r="JDC824" s="148"/>
      <c r="JDD824" s="148"/>
      <c r="JDE824" s="148"/>
      <c r="JDF824" s="148"/>
      <c r="JDG824" s="148"/>
      <c r="JDH824" s="148"/>
      <c r="JDI824" s="148"/>
      <c r="JDJ824" s="148"/>
      <c r="JDK824" s="148"/>
      <c r="JDL824" s="148"/>
      <c r="JDM824" s="148"/>
      <c r="JDN824" s="148"/>
      <c r="JDO824" s="148"/>
      <c r="JDP824" s="148"/>
      <c r="JDQ824" s="148"/>
      <c r="JDR824" s="148"/>
      <c r="JDS824" s="148"/>
      <c r="JDT824" s="148"/>
      <c r="JDU824" s="148"/>
      <c r="JDV824" s="148"/>
      <c r="JDW824" s="148"/>
      <c r="JDX824" s="148"/>
      <c r="JDY824" s="148"/>
      <c r="JDZ824" s="148"/>
      <c r="JEA824" s="148"/>
      <c r="JEB824" s="148"/>
      <c r="JEC824" s="148"/>
      <c r="JED824" s="148"/>
      <c r="JEE824" s="148"/>
      <c r="JEF824" s="148"/>
      <c r="JEG824" s="148"/>
      <c r="JEH824" s="148"/>
      <c r="JEI824" s="148"/>
      <c r="JEJ824" s="148"/>
      <c r="JEK824" s="148"/>
      <c r="JEL824" s="148"/>
      <c r="JEM824" s="148"/>
      <c r="JEN824" s="148"/>
      <c r="JEO824" s="148"/>
      <c r="JEP824" s="148"/>
      <c r="JEQ824" s="148"/>
      <c r="JER824" s="148"/>
      <c r="JES824" s="148"/>
      <c r="JET824" s="148"/>
      <c r="JEU824" s="148"/>
      <c r="JEV824" s="148"/>
      <c r="JEW824" s="148"/>
      <c r="JEX824" s="148"/>
      <c r="JEY824" s="148"/>
      <c r="JEZ824" s="148"/>
      <c r="JFA824" s="148"/>
      <c r="JFB824" s="148"/>
      <c r="JFC824" s="148"/>
      <c r="JFD824" s="148"/>
      <c r="JFE824" s="148"/>
      <c r="JFF824" s="148"/>
      <c r="JFG824" s="148"/>
      <c r="JFH824" s="148"/>
      <c r="JFI824" s="148"/>
      <c r="JFJ824" s="148"/>
      <c r="JFK824" s="148"/>
      <c r="JFL824" s="148"/>
      <c r="JFM824" s="148"/>
      <c r="JFN824" s="148"/>
      <c r="JFO824" s="148"/>
      <c r="JFP824" s="148"/>
      <c r="JFQ824" s="148"/>
      <c r="JFR824" s="148"/>
      <c r="JFS824" s="148"/>
      <c r="JFT824" s="148"/>
      <c r="JFU824" s="148"/>
      <c r="JFV824" s="148"/>
      <c r="JFW824" s="148"/>
      <c r="JFX824" s="148"/>
      <c r="JFY824" s="148"/>
      <c r="JFZ824" s="148"/>
      <c r="JGA824" s="148"/>
      <c r="JGB824" s="148"/>
      <c r="JGC824" s="148"/>
      <c r="JGD824" s="148"/>
      <c r="JGE824" s="148"/>
      <c r="JGF824" s="148"/>
      <c r="JGG824" s="148"/>
      <c r="JGH824" s="148"/>
      <c r="JGI824" s="148"/>
      <c r="JGJ824" s="148"/>
      <c r="JGK824" s="148"/>
      <c r="JGL824" s="148"/>
      <c r="JGM824" s="148"/>
      <c r="JGN824" s="148"/>
      <c r="JGO824" s="148"/>
      <c r="JGP824" s="148"/>
      <c r="JGQ824" s="148"/>
      <c r="JGR824" s="148"/>
      <c r="JGS824" s="148"/>
      <c r="JGT824" s="148"/>
      <c r="JGU824" s="148"/>
      <c r="JGV824" s="148"/>
      <c r="JGW824" s="148"/>
      <c r="JGX824" s="148"/>
      <c r="JGY824" s="148"/>
      <c r="JGZ824" s="148"/>
      <c r="JHA824" s="148"/>
      <c r="JHB824" s="148"/>
      <c r="JHC824" s="148"/>
      <c r="JHD824" s="148"/>
      <c r="JHE824" s="148"/>
      <c r="JHF824" s="148"/>
      <c r="JHG824" s="148"/>
      <c r="JHH824" s="148"/>
      <c r="JHI824" s="148"/>
      <c r="JHJ824" s="148"/>
      <c r="JHK824" s="148"/>
      <c r="JHL824" s="148"/>
      <c r="JHM824" s="148"/>
      <c r="JHN824" s="148"/>
      <c r="JHO824" s="148"/>
      <c r="JHP824" s="148"/>
      <c r="JHQ824" s="148"/>
      <c r="JHR824" s="148"/>
      <c r="JHS824" s="148"/>
      <c r="JHT824" s="148"/>
      <c r="JHU824" s="148"/>
      <c r="JHV824" s="148"/>
      <c r="JHW824" s="148"/>
      <c r="JHX824" s="148"/>
      <c r="JHY824" s="148"/>
      <c r="JHZ824" s="148"/>
      <c r="JIA824" s="148"/>
      <c r="JIB824" s="148"/>
      <c r="JIC824" s="148"/>
      <c r="JID824" s="148"/>
      <c r="JIE824" s="148"/>
      <c r="JIF824" s="148"/>
      <c r="JIG824" s="148"/>
      <c r="JIH824" s="148"/>
      <c r="JII824" s="148"/>
      <c r="JIJ824" s="148"/>
      <c r="JIK824" s="148"/>
      <c r="JIL824" s="148"/>
      <c r="JIM824" s="148"/>
      <c r="JIN824" s="148"/>
      <c r="JIO824" s="148"/>
      <c r="JIP824" s="148"/>
      <c r="JIQ824" s="148"/>
      <c r="JIR824" s="148"/>
      <c r="JIS824" s="148"/>
      <c r="JIT824" s="148"/>
      <c r="JIU824" s="148"/>
      <c r="JIV824" s="148"/>
      <c r="JIW824" s="148"/>
      <c r="JIX824" s="148"/>
      <c r="JIY824" s="148"/>
      <c r="JIZ824" s="148"/>
      <c r="JJA824" s="148"/>
      <c r="JJB824" s="148"/>
      <c r="JJC824" s="148"/>
      <c r="JJD824" s="148"/>
      <c r="JJE824" s="148"/>
      <c r="JJF824" s="148"/>
      <c r="JJG824" s="148"/>
      <c r="JJH824" s="148"/>
      <c r="JJI824" s="148"/>
      <c r="JJJ824" s="148"/>
      <c r="JJK824" s="148"/>
      <c r="JJL824" s="148"/>
      <c r="JJM824" s="148"/>
      <c r="JJN824" s="148"/>
      <c r="JJO824" s="148"/>
      <c r="JJP824" s="148"/>
      <c r="JJQ824" s="148"/>
      <c r="JJR824" s="148"/>
      <c r="JJS824" s="148"/>
      <c r="JJT824" s="148"/>
      <c r="JJU824" s="148"/>
      <c r="JJV824" s="148"/>
      <c r="JJW824" s="148"/>
      <c r="JJX824" s="148"/>
      <c r="JJY824" s="148"/>
      <c r="JJZ824" s="148"/>
      <c r="JKA824" s="148"/>
      <c r="JKB824" s="148"/>
      <c r="JKC824" s="148"/>
      <c r="JKD824" s="148"/>
      <c r="JKE824" s="148"/>
      <c r="JKF824" s="148"/>
      <c r="JKG824" s="148"/>
      <c r="JKH824" s="148"/>
      <c r="JKI824" s="148"/>
      <c r="JKJ824" s="148"/>
      <c r="JKK824" s="148"/>
      <c r="JKL824" s="148"/>
      <c r="JKM824" s="148"/>
      <c r="JKN824" s="148"/>
      <c r="JKO824" s="148"/>
      <c r="JKP824" s="148"/>
      <c r="JKQ824" s="148"/>
      <c r="JKR824" s="148"/>
      <c r="JKS824" s="148"/>
      <c r="JKT824" s="148"/>
      <c r="JKU824" s="148"/>
      <c r="JKV824" s="148"/>
      <c r="JKW824" s="148"/>
      <c r="JKX824" s="148"/>
      <c r="JKY824" s="148"/>
      <c r="JKZ824" s="148"/>
      <c r="JLA824" s="148"/>
      <c r="JLB824" s="148"/>
      <c r="JLC824" s="148"/>
      <c r="JLD824" s="148"/>
      <c r="JLE824" s="148"/>
      <c r="JLF824" s="148"/>
      <c r="JLG824" s="148"/>
      <c r="JLH824" s="148"/>
      <c r="JLI824" s="148"/>
      <c r="JLJ824" s="148"/>
      <c r="JLK824" s="148"/>
      <c r="JLL824" s="148"/>
      <c r="JLM824" s="148"/>
      <c r="JLN824" s="148"/>
      <c r="JLO824" s="148"/>
      <c r="JLP824" s="148"/>
      <c r="JLQ824" s="148"/>
      <c r="JLR824" s="148"/>
      <c r="JLS824" s="148"/>
      <c r="JLT824" s="148"/>
      <c r="JLU824" s="148"/>
      <c r="JLV824" s="148"/>
      <c r="JLW824" s="148"/>
      <c r="JLX824" s="148"/>
      <c r="JLY824" s="148"/>
      <c r="JLZ824" s="148"/>
      <c r="JMA824" s="148"/>
      <c r="JMB824" s="148"/>
      <c r="JMC824" s="148"/>
      <c r="JMD824" s="148"/>
      <c r="JME824" s="148"/>
      <c r="JMF824" s="148"/>
      <c r="JMG824" s="148"/>
      <c r="JMH824" s="148"/>
      <c r="JMI824" s="148"/>
      <c r="JMJ824" s="148"/>
      <c r="JMK824" s="148"/>
      <c r="JML824" s="148"/>
      <c r="JMM824" s="148"/>
      <c r="JMN824" s="148"/>
      <c r="JMO824" s="148"/>
      <c r="JMP824" s="148"/>
      <c r="JMQ824" s="148"/>
      <c r="JMR824" s="148"/>
      <c r="JMS824" s="148"/>
      <c r="JMT824" s="148"/>
      <c r="JMU824" s="148"/>
      <c r="JMV824" s="148"/>
      <c r="JMW824" s="148"/>
      <c r="JMX824" s="148"/>
      <c r="JMY824" s="148"/>
      <c r="JMZ824" s="148"/>
      <c r="JNA824" s="148"/>
      <c r="JNB824" s="148"/>
      <c r="JNC824" s="148"/>
      <c r="JND824" s="148"/>
      <c r="JNE824" s="148"/>
      <c r="JNF824" s="148"/>
      <c r="JNG824" s="148"/>
      <c r="JNH824" s="148"/>
      <c r="JNI824" s="148"/>
      <c r="JNJ824" s="148"/>
      <c r="JNK824" s="148"/>
      <c r="JNL824" s="148"/>
      <c r="JNM824" s="148"/>
      <c r="JNN824" s="148"/>
      <c r="JNO824" s="148"/>
      <c r="JNP824" s="148"/>
      <c r="JNQ824" s="148"/>
      <c r="JNR824" s="148"/>
      <c r="JNS824" s="148"/>
      <c r="JNT824" s="148"/>
      <c r="JNU824" s="148"/>
      <c r="JNV824" s="148"/>
      <c r="JNW824" s="148"/>
      <c r="JNX824" s="148"/>
      <c r="JNY824" s="148"/>
      <c r="JNZ824" s="148"/>
      <c r="JOA824" s="148"/>
      <c r="JOB824" s="148"/>
      <c r="JOC824" s="148"/>
      <c r="JOD824" s="148"/>
      <c r="JOE824" s="148"/>
      <c r="JOF824" s="148"/>
      <c r="JOG824" s="148"/>
      <c r="JOH824" s="148"/>
      <c r="JOI824" s="148"/>
      <c r="JOJ824" s="148"/>
      <c r="JOK824" s="148"/>
      <c r="JOL824" s="148"/>
      <c r="JOM824" s="148"/>
      <c r="JON824" s="148"/>
      <c r="JOO824" s="148"/>
      <c r="JOP824" s="148"/>
      <c r="JOQ824" s="148"/>
      <c r="JOR824" s="148"/>
      <c r="JOS824" s="148"/>
      <c r="JOT824" s="148"/>
      <c r="JOU824" s="148"/>
      <c r="JOV824" s="148"/>
      <c r="JOW824" s="148"/>
      <c r="JOX824" s="148"/>
      <c r="JOY824" s="148"/>
      <c r="JOZ824" s="148"/>
      <c r="JPA824" s="148"/>
      <c r="JPB824" s="148"/>
      <c r="JPC824" s="148"/>
      <c r="JPD824" s="148"/>
      <c r="JPE824" s="148"/>
      <c r="JPF824" s="148"/>
      <c r="JPG824" s="148"/>
      <c r="JPH824" s="148"/>
      <c r="JPI824" s="148"/>
      <c r="JPJ824" s="148"/>
      <c r="JPK824" s="148"/>
      <c r="JPL824" s="148"/>
      <c r="JPM824" s="148"/>
      <c r="JPN824" s="148"/>
      <c r="JPO824" s="148"/>
      <c r="JPP824" s="148"/>
      <c r="JPQ824" s="148"/>
      <c r="JPR824" s="148"/>
      <c r="JPS824" s="148"/>
      <c r="JPT824" s="148"/>
      <c r="JPU824" s="148"/>
      <c r="JPV824" s="148"/>
      <c r="JPW824" s="148"/>
      <c r="JPX824" s="148"/>
      <c r="JPY824" s="148"/>
      <c r="JPZ824" s="148"/>
      <c r="JQA824" s="148"/>
      <c r="JQB824" s="148"/>
      <c r="JQC824" s="148"/>
      <c r="JQD824" s="148"/>
      <c r="JQE824" s="148"/>
      <c r="JQF824" s="148"/>
      <c r="JQG824" s="148"/>
      <c r="JQH824" s="148"/>
      <c r="JQI824" s="148"/>
      <c r="JQJ824" s="148"/>
      <c r="JQK824" s="148"/>
      <c r="JQL824" s="148"/>
      <c r="JQM824" s="148"/>
      <c r="JQN824" s="148"/>
      <c r="JQO824" s="148"/>
      <c r="JQP824" s="148"/>
      <c r="JQQ824" s="148"/>
      <c r="JQR824" s="148"/>
      <c r="JQS824" s="148"/>
      <c r="JQT824" s="148"/>
      <c r="JQU824" s="148"/>
      <c r="JQV824" s="148"/>
      <c r="JQW824" s="148"/>
      <c r="JQX824" s="148"/>
      <c r="JQY824" s="148"/>
      <c r="JQZ824" s="148"/>
      <c r="JRA824" s="148"/>
      <c r="JRB824" s="148"/>
      <c r="JRC824" s="148"/>
      <c r="JRD824" s="148"/>
      <c r="JRE824" s="148"/>
      <c r="JRF824" s="148"/>
      <c r="JRG824" s="148"/>
      <c r="JRH824" s="148"/>
      <c r="JRI824" s="148"/>
      <c r="JRJ824" s="148"/>
      <c r="JRK824" s="148"/>
      <c r="JRL824" s="148"/>
      <c r="JRM824" s="148"/>
      <c r="JRN824" s="148"/>
      <c r="JRO824" s="148"/>
      <c r="JRP824" s="148"/>
      <c r="JRQ824" s="148"/>
      <c r="JRR824" s="148"/>
      <c r="JRS824" s="148"/>
      <c r="JRT824" s="148"/>
      <c r="JRU824" s="148"/>
      <c r="JRV824" s="148"/>
      <c r="JRW824" s="148"/>
      <c r="JRX824" s="148"/>
      <c r="JRY824" s="148"/>
      <c r="JRZ824" s="148"/>
      <c r="JSA824" s="148"/>
      <c r="JSB824" s="148"/>
      <c r="JSC824" s="148"/>
      <c r="JSD824" s="148"/>
      <c r="JSE824" s="148"/>
      <c r="JSF824" s="148"/>
      <c r="JSG824" s="148"/>
      <c r="JSH824" s="148"/>
      <c r="JSI824" s="148"/>
      <c r="JSJ824" s="148"/>
      <c r="JSK824" s="148"/>
      <c r="JSL824" s="148"/>
      <c r="JSM824" s="148"/>
      <c r="JSN824" s="148"/>
      <c r="JSO824" s="148"/>
      <c r="JSP824" s="148"/>
      <c r="JSQ824" s="148"/>
      <c r="JSR824" s="148"/>
      <c r="JSS824" s="148"/>
      <c r="JST824" s="148"/>
      <c r="JSU824" s="148"/>
      <c r="JSV824" s="148"/>
      <c r="JSW824" s="148"/>
      <c r="JSX824" s="148"/>
      <c r="JSY824" s="148"/>
      <c r="JSZ824" s="148"/>
      <c r="JTA824" s="148"/>
      <c r="JTB824" s="148"/>
      <c r="JTC824" s="148"/>
      <c r="JTD824" s="148"/>
      <c r="JTE824" s="148"/>
      <c r="JTF824" s="148"/>
      <c r="JTG824" s="148"/>
      <c r="JTH824" s="148"/>
      <c r="JTI824" s="148"/>
      <c r="JTJ824" s="148"/>
      <c r="JTK824" s="148"/>
      <c r="JTL824" s="148"/>
      <c r="JTM824" s="148"/>
      <c r="JTN824" s="148"/>
      <c r="JTO824" s="148"/>
      <c r="JTP824" s="148"/>
      <c r="JTQ824" s="148"/>
      <c r="JTR824" s="148"/>
      <c r="JTS824" s="148"/>
      <c r="JTT824" s="148"/>
      <c r="JTU824" s="148"/>
      <c r="JTV824" s="148"/>
      <c r="JTW824" s="148"/>
      <c r="JTX824" s="148"/>
      <c r="JTY824" s="148"/>
      <c r="JTZ824" s="148"/>
      <c r="JUA824" s="148"/>
      <c r="JUB824" s="148"/>
      <c r="JUC824" s="148"/>
      <c r="JUD824" s="148"/>
      <c r="JUE824" s="148"/>
      <c r="JUF824" s="148"/>
      <c r="JUG824" s="148"/>
      <c r="JUH824" s="148"/>
      <c r="JUI824" s="148"/>
      <c r="JUJ824" s="148"/>
      <c r="JUK824" s="148"/>
      <c r="JUL824" s="148"/>
      <c r="JUM824" s="148"/>
      <c r="JUN824" s="148"/>
      <c r="JUO824" s="148"/>
      <c r="JUP824" s="148"/>
      <c r="JUQ824" s="148"/>
      <c r="JUR824" s="148"/>
      <c r="JUS824" s="148"/>
      <c r="JUT824" s="148"/>
      <c r="JUU824" s="148"/>
      <c r="JUV824" s="148"/>
      <c r="JUW824" s="148"/>
      <c r="JUX824" s="148"/>
      <c r="JUY824" s="148"/>
      <c r="JUZ824" s="148"/>
      <c r="JVA824" s="148"/>
      <c r="JVB824" s="148"/>
      <c r="JVC824" s="148"/>
      <c r="JVD824" s="148"/>
      <c r="JVE824" s="148"/>
      <c r="JVF824" s="148"/>
      <c r="JVG824" s="148"/>
      <c r="JVH824" s="148"/>
      <c r="JVI824" s="148"/>
      <c r="JVJ824" s="148"/>
      <c r="JVK824" s="148"/>
      <c r="JVL824" s="148"/>
      <c r="JVM824" s="148"/>
      <c r="JVN824" s="148"/>
      <c r="JVO824" s="148"/>
      <c r="JVP824" s="148"/>
      <c r="JVQ824" s="148"/>
      <c r="JVR824" s="148"/>
      <c r="JVS824" s="148"/>
      <c r="JVT824" s="148"/>
      <c r="JVU824" s="148"/>
      <c r="JVV824" s="148"/>
      <c r="JVW824" s="148"/>
      <c r="JVX824" s="148"/>
      <c r="JVY824" s="148"/>
      <c r="JVZ824" s="148"/>
      <c r="JWA824" s="148"/>
      <c r="JWB824" s="148"/>
      <c r="JWC824" s="148"/>
      <c r="JWD824" s="148"/>
      <c r="JWE824" s="148"/>
      <c r="JWF824" s="148"/>
      <c r="JWG824" s="148"/>
      <c r="JWH824" s="148"/>
      <c r="JWI824" s="148"/>
      <c r="JWJ824" s="148"/>
      <c r="JWK824" s="148"/>
      <c r="JWL824" s="148"/>
      <c r="JWM824" s="148"/>
      <c r="JWN824" s="148"/>
      <c r="JWO824" s="148"/>
      <c r="JWP824" s="148"/>
      <c r="JWQ824" s="148"/>
      <c r="JWR824" s="148"/>
      <c r="JWS824" s="148"/>
      <c r="JWT824" s="148"/>
      <c r="JWU824" s="148"/>
      <c r="JWV824" s="148"/>
      <c r="JWW824" s="148"/>
      <c r="JWX824" s="148"/>
      <c r="JWY824" s="148"/>
      <c r="JWZ824" s="148"/>
      <c r="JXA824" s="148"/>
      <c r="JXB824" s="148"/>
      <c r="JXC824" s="148"/>
      <c r="JXD824" s="148"/>
      <c r="JXE824" s="148"/>
      <c r="JXF824" s="148"/>
      <c r="JXG824" s="148"/>
      <c r="JXH824" s="148"/>
      <c r="JXI824" s="148"/>
      <c r="JXJ824" s="148"/>
      <c r="JXK824" s="148"/>
      <c r="JXL824" s="148"/>
      <c r="JXM824" s="148"/>
      <c r="JXN824" s="148"/>
      <c r="JXO824" s="148"/>
      <c r="JXP824" s="148"/>
      <c r="JXQ824" s="148"/>
      <c r="JXR824" s="148"/>
      <c r="JXS824" s="148"/>
      <c r="JXT824" s="148"/>
      <c r="JXU824" s="148"/>
      <c r="JXV824" s="148"/>
      <c r="JXW824" s="148"/>
      <c r="JXX824" s="148"/>
      <c r="JXY824" s="148"/>
      <c r="JXZ824" s="148"/>
      <c r="JYA824" s="148"/>
      <c r="JYB824" s="148"/>
      <c r="JYC824" s="148"/>
      <c r="JYD824" s="148"/>
      <c r="JYE824" s="148"/>
      <c r="JYF824" s="148"/>
      <c r="JYG824" s="148"/>
      <c r="JYH824" s="148"/>
      <c r="JYI824" s="148"/>
      <c r="JYJ824" s="148"/>
      <c r="JYK824" s="148"/>
      <c r="JYL824" s="148"/>
      <c r="JYM824" s="148"/>
      <c r="JYN824" s="148"/>
      <c r="JYO824" s="148"/>
      <c r="JYP824" s="148"/>
      <c r="JYQ824" s="148"/>
      <c r="JYR824" s="148"/>
      <c r="JYS824" s="148"/>
      <c r="JYT824" s="148"/>
      <c r="JYU824" s="148"/>
      <c r="JYV824" s="148"/>
      <c r="JYW824" s="148"/>
      <c r="JYX824" s="148"/>
      <c r="JYY824" s="148"/>
      <c r="JYZ824" s="148"/>
      <c r="JZA824" s="148"/>
      <c r="JZB824" s="148"/>
      <c r="JZC824" s="148"/>
      <c r="JZD824" s="148"/>
      <c r="JZE824" s="148"/>
      <c r="JZF824" s="148"/>
      <c r="JZG824" s="148"/>
      <c r="JZH824" s="148"/>
      <c r="JZI824" s="148"/>
      <c r="JZJ824" s="148"/>
      <c r="JZK824" s="148"/>
      <c r="JZL824" s="148"/>
      <c r="JZM824" s="148"/>
      <c r="JZN824" s="148"/>
      <c r="JZO824" s="148"/>
      <c r="JZP824" s="148"/>
      <c r="JZQ824" s="148"/>
      <c r="JZR824" s="148"/>
      <c r="JZS824" s="148"/>
      <c r="JZT824" s="148"/>
      <c r="JZU824" s="148"/>
      <c r="JZV824" s="148"/>
      <c r="JZW824" s="148"/>
      <c r="JZX824" s="148"/>
      <c r="JZY824" s="148"/>
      <c r="JZZ824" s="148"/>
      <c r="KAA824" s="148"/>
      <c r="KAB824" s="148"/>
      <c r="KAC824" s="148"/>
      <c r="KAD824" s="148"/>
      <c r="KAE824" s="148"/>
      <c r="KAF824" s="148"/>
      <c r="KAG824" s="148"/>
      <c r="KAH824" s="148"/>
      <c r="KAI824" s="148"/>
      <c r="KAJ824" s="148"/>
      <c r="KAK824" s="148"/>
      <c r="KAL824" s="148"/>
      <c r="KAM824" s="148"/>
      <c r="KAN824" s="148"/>
      <c r="KAO824" s="148"/>
      <c r="KAP824" s="148"/>
      <c r="KAQ824" s="148"/>
      <c r="KAR824" s="148"/>
      <c r="KAS824" s="148"/>
      <c r="KAT824" s="148"/>
      <c r="KAU824" s="148"/>
      <c r="KAV824" s="148"/>
      <c r="KAW824" s="148"/>
      <c r="KAX824" s="148"/>
      <c r="KAY824" s="148"/>
      <c r="KAZ824" s="148"/>
      <c r="KBA824" s="148"/>
      <c r="KBB824" s="148"/>
      <c r="KBC824" s="148"/>
      <c r="KBD824" s="148"/>
      <c r="KBE824" s="148"/>
      <c r="KBF824" s="148"/>
      <c r="KBG824" s="148"/>
      <c r="KBH824" s="148"/>
      <c r="KBI824" s="148"/>
      <c r="KBJ824" s="148"/>
      <c r="KBK824" s="148"/>
      <c r="KBL824" s="148"/>
      <c r="KBM824" s="148"/>
      <c r="KBN824" s="148"/>
      <c r="KBO824" s="148"/>
      <c r="KBP824" s="148"/>
      <c r="KBQ824" s="148"/>
      <c r="KBR824" s="148"/>
      <c r="KBS824" s="148"/>
      <c r="KBT824" s="148"/>
      <c r="KBU824" s="148"/>
      <c r="KBV824" s="148"/>
      <c r="KBW824" s="148"/>
      <c r="KBX824" s="148"/>
      <c r="KBY824" s="148"/>
      <c r="KBZ824" s="148"/>
      <c r="KCA824" s="148"/>
      <c r="KCB824" s="148"/>
      <c r="KCC824" s="148"/>
      <c r="KCD824" s="148"/>
      <c r="KCE824" s="148"/>
      <c r="KCF824" s="148"/>
      <c r="KCG824" s="148"/>
      <c r="KCH824" s="148"/>
      <c r="KCI824" s="148"/>
      <c r="KCJ824" s="148"/>
      <c r="KCK824" s="148"/>
      <c r="KCL824" s="148"/>
      <c r="KCM824" s="148"/>
      <c r="KCN824" s="148"/>
      <c r="KCO824" s="148"/>
      <c r="KCP824" s="148"/>
      <c r="KCQ824" s="148"/>
      <c r="KCR824" s="148"/>
      <c r="KCS824" s="148"/>
      <c r="KCT824" s="148"/>
      <c r="KCU824" s="148"/>
      <c r="KCV824" s="148"/>
      <c r="KCW824" s="148"/>
      <c r="KCX824" s="148"/>
      <c r="KCY824" s="148"/>
      <c r="KCZ824" s="148"/>
      <c r="KDA824" s="148"/>
      <c r="KDB824" s="148"/>
      <c r="KDC824" s="148"/>
      <c r="KDD824" s="148"/>
      <c r="KDE824" s="148"/>
      <c r="KDF824" s="148"/>
      <c r="KDG824" s="148"/>
      <c r="KDH824" s="148"/>
      <c r="KDI824" s="148"/>
      <c r="KDJ824" s="148"/>
      <c r="KDK824" s="148"/>
      <c r="KDL824" s="148"/>
      <c r="KDM824" s="148"/>
      <c r="KDN824" s="148"/>
      <c r="KDO824" s="148"/>
      <c r="KDP824" s="148"/>
      <c r="KDQ824" s="148"/>
      <c r="KDR824" s="148"/>
      <c r="KDS824" s="148"/>
      <c r="KDT824" s="148"/>
      <c r="KDU824" s="148"/>
      <c r="KDV824" s="148"/>
      <c r="KDW824" s="148"/>
      <c r="KDX824" s="148"/>
      <c r="KDY824" s="148"/>
      <c r="KDZ824" s="148"/>
      <c r="KEA824" s="148"/>
      <c r="KEB824" s="148"/>
      <c r="KEC824" s="148"/>
      <c r="KED824" s="148"/>
      <c r="KEE824" s="148"/>
      <c r="KEF824" s="148"/>
      <c r="KEG824" s="148"/>
      <c r="KEH824" s="148"/>
      <c r="KEI824" s="148"/>
      <c r="KEJ824" s="148"/>
      <c r="KEK824" s="148"/>
      <c r="KEL824" s="148"/>
      <c r="KEM824" s="148"/>
      <c r="KEN824" s="148"/>
      <c r="KEO824" s="148"/>
      <c r="KEP824" s="148"/>
      <c r="KEQ824" s="148"/>
      <c r="KER824" s="148"/>
      <c r="KES824" s="148"/>
      <c r="KET824" s="148"/>
      <c r="KEU824" s="148"/>
      <c r="KEV824" s="148"/>
      <c r="KEW824" s="148"/>
      <c r="KEX824" s="148"/>
      <c r="KEY824" s="148"/>
      <c r="KEZ824" s="148"/>
      <c r="KFA824" s="148"/>
      <c r="KFB824" s="148"/>
      <c r="KFC824" s="148"/>
      <c r="KFD824" s="148"/>
      <c r="KFE824" s="148"/>
      <c r="KFF824" s="148"/>
      <c r="KFG824" s="148"/>
      <c r="KFH824" s="148"/>
      <c r="KFI824" s="148"/>
      <c r="KFJ824" s="148"/>
      <c r="KFK824" s="148"/>
      <c r="KFL824" s="148"/>
      <c r="KFM824" s="148"/>
      <c r="KFN824" s="148"/>
      <c r="KFO824" s="148"/>
      <c r="KFP824" s="148"/>
      <c r="KFQ824" s="148"/>
      <c r="KFR824" s="148"/>
      <c r="KFS824" s="148"/>
      <c r="KFT824" s="148"/>
      <c r="KFU824" s="148"/>
      <c r="KFV824" s="148"/>
      <c r="KFW824" s="148"/>
      <c r="KFX824" s="148"/>
      <c r="KFY824" s="148"/>
      <c r="KFZ824" s="148"/>
      <c r="KGA824" s="148"/>
      <c r="KGB824" s="148"/>
      <c r="KGC824" s="148"/>
      <c r="KGD824" s="148"/>
      <c r="KGE824" s="148"/>
      <c r="KGF824" s="148"/>
      <c r="KGG824" s="148"/>
      <c r="KGH824" s="148"/>
      <c r="KGI824" s="148"/>
      <c r="KGJ824" s="148"/>
      <c r="KGK824" s="148"/>
      <c r="KGL824" s="148"/>
      <c r="KGM824" s="148"/>
      <c r="KGN824" s="148"/>
      <c r="KGO824" s="148"/>
      <c r="KGP824" s="148"/>
      <c r="KGQ824" s="148"/>
      <c r="KGR824" s="148"/>
      <c r="KGS824" s="148"/>
      <c r="KGT824" s="148"/>
      <c r="KGU824" s="148"/>
      <c r="KGV824" s="148"/>
      <c r="KGW824" s="148"/>
      <c r="KGX824" s="148"/>
      <c r="KGY824" s="148"/>
      <c r="KGZ824" s="148"/>
      <c r="KHA824" s="148"/>
      <c r="KHB824" s="148"/>
      <c r="KHC824" s="148"/>
      <c r="KHD824" s="148"/>
      <c r="KHE824" s="148"/>
      <c r="KHF824" s="148"/>
      <c r="KHG824" s="148"/>
      <c r="KHH824" s="148"/>
      <c r="KHI824" s="148"/>
      <c r="KHJ824" s="148"/>
      <c r="KHK824" s="148"/>
      <c r="KHL824" s="148"/>
      <c r="KHM824" s="148"/>
      <c r="KHN824" s="148"/>
      <c r="KHO824" s="148"/>
      <c r="KHP824" s="148"/>
      <c r="KHQ824" s="148"/>
      <c r="KHR824" s="148"/>
      <c r="KHS824" s="148"/>
      <c r="KHT824" s="148"/>
      <c r="KHU824" s="148"/>
      <c r="KHV824" s="148"/>
      <c r="KHW824" s="148"/>
      <c r="KHX824" s="148"/>
      <c r="KHY824" s="148"/>
      <c r="KHZ824" s="148"/>
      <c r="KIA824" s="148"/>
      <c r="KIB824" s="148"/>
      <c r="KIC824" s="148"/>
      <c r="KID824" s="148"/>
      <c r="KIE824" s="148"/>
      <c r="KIF824" s="148"/>
      <c r="KIG824" s="148"/>
      <c r="KIH824" s="148"/>
      <c r="KII824" s="148"/>
      <c r="KIJ824" s="148"/>
      <c r="KIK824" s="148"/>
      <c r="KIL824" s="148"/>
      <c r="KIM824" s="148"/>
      <c r="KIN824" s="148"/>
      <c r="KIO824" s="148"/>
      <c r="KIP824" s="148"/>
      <c r="KIQ824" s="148"/>
      <c r="KIR824" s="148"/>
      <c r="KIS824" s="148"/>
      <c r="KIT824" s="148"/>
      <c r="KIU824" s="148"/>
      <c r="KIV824" s="148"/>
      <c r="KIW824" s="148"/>
      <c r="KIX824" s="148"/>
      <c r="KIY824" s="148"/>
      <c r="KIZ824" s="148"/>
      <c r="KJA824" s="148"/>
      <c r="KJB824" s="148"/>
      <c r="KJC824" s="148"/>
      <c r="KJD824" s="148"/>
      <c r="KJE824" s="148"/>
      <c r="KJF824" s="148"/>
      <c r="KJG824" s="148"/>
      <c r="KJH824" s="148"/>
      <c r="KJI824" s="148"/>
      <c r="KJJ824" s="148"/>
      <c r="KJK824" s="148"/>
      <c r="KJL824" s="148"/>
      <c r="KJM824" s="148"/>
      <c r="KJN824" s="148"/>
      <c r="KJO824" s="148"/>
      <c r="KJP824" s="148"/>
      <c r="KJQ824" s="148"/>
      <c r="KJR824" s="148"/>
      <c r="KJS824" s="148"/>
      <c r="KJT824" s="148"/>
      <c r="KJU824" s="148"/>
      <c r="KJV824" s="148"/>
      <c r="KJW824" s="148"/>
      <c r="KJX824" s="148"/>
      <c r="KJY824" s="148"/>
      <c r="KJZ824" s="148"/>
      <c r="KKA824" s="148"/>
      <c r="KKB824" s="148"/>
      <c r="KKC824" s="148"/>
      <c r="KKD824" s="148"/>
      <c r="KKE824" s="148"/>
      <c r="KKF824" s="148"/>
      <c r="KKG824" s="148"/>
      <c r="KKH824" s="148"/>
      <c r="KKI824" s="148"/>
      <c r="KKJ824" s="148"/>
      <c r="KKK824" s="148"/>
      <c r="KKL824" s="148"/>
      <c r="KKM824" s="148"/>
      <c r="KKN824" s="148"/>
      <c r="KKO824" s="148"/>
      <c r="KKP824" s="148"/>
      <c r="KKQ824" s="148"/>
      <c r="KKR824" s="148"/>
      <c r="KKS824" s="148"/>
      <c r="KKT824" s="148"/>
      <c r="KKU824" s="148"/>
      <c r="KKV824" s="148"/>
      <c r="KKW824" s="148"/>
      <c r="KKX824" s="148"/>
      <c r="KKY824" s="148"/>
      <c r="KKZ824" s="148"/>
      <c r="KLA824" s="148"/>
      <c r="KLB824" s="148"/>
      <c r="KLC824" s="148"/>
      <c r="KLD824" s="148"/>
      <c r="KLE824" s="148"/>
      <c r="KLF824" s="148"/>
      <c r="KLG824" s="148"/>
      <c r="KLH824" s="148"/>
      <c r="KLI824" s="148"/>
      <c r="KLJ824" s="148"/>
      <c r="KLK824" s="148"/>
      <c r="KLL824" s="148"/>
      <c r="KLM824" s="148"/>
      <c r="KLN824" s="148"/>
      <c r="KLO824" s="148"/>
      <c r="KLP824" s="148"/>
      <c r="KLQ824" s="148"/>
      <c r="KLR824" s="148"/>
      <c r="KLS824" s="148"/>
      <c r="KLT824" s="148"/>
      <c r="KLU824" s="148"/>
      <c r="KLV824" s="148"/>
      <c r="KLW824" s="148"/>
      <c r="KLX824" s="148"/>
      <c r="KLY824" s="148"/>
      <c r="KLZ824" s="148"/>
      <c r="KMA824" s="148"/>
      <c r="KMB824" s="148"/>
      <c r="KMC824" s="148"/>
      <c r="KMD824" s="148"/>
      <c r="KME824" s="148"/>
      <c r="KMF824" s="148"/>
      <c r="KMG824" s="148"/>
      <c r="KMH824" s="148"/>
      <c r="KMI824" s="148"/>
      <c r="KMJ824" s="148"/>
      <c r="KMK824" s="148"/>
      <c r="KML824" s="148"/>
      <c r="KMM824" s="148"/>
      <c r="KMN824" s="148"/>
      <c r="KMO824" s="148"/>
      <c r="KMP824" s="148"/>
      <c r="KMQ824" s="148"/>
      <c r="KMR824" s="148"/>
      <c r="KMS824" s="148"/>
      <c r="KMT824" s="148"/>
      <c r="KMU824" s="148"/>
      <c r="KMV824" s="148"/>
      <c r="KMW824" s="148"/>
      <c r="KMX824" s="148"/>
      <c r="KMY824" s="148"/>
      <c r="KMZ824" s="148"/>
      <c r="KNA824" s="148"/>
      <c r="KNB824" s="148"/>
      <c r="KNC824" s="148"/>
      <c r="KND824" s="148"/>
      <c r="KNE824" s="148"/>
      <c r="KNF824" s="148"/>
      <c r="KNG824" s="148"/>
      <c r="KNH824" s="148"/>
      <c r="KNI824" s="148"/>
      <c r="KNJ824" s="148"/>
      <c r="KNK824" s="148"/>
      <c r="KNL824" s="148"/>
      <c r="KNM824" s="148"/>
      <c r="KNN824" s="148"/>
      <c r="KNO824" s="148"/>
      <c r="KNP824" s="148"/>
      <c r="KNQ824" s="148"/>
      <c r="KNR824" s="148"/>
      <c r="KNS824" s="148"/>
      <c r="KNT824" s="148"/>
      <c r="KNU824" s="148"/>
      <c r="KNV824" s="148"/>
      <c r="KNW824" s="148"/>
      <c r="KNX824" s="148"/>
      <c r="KNY824" s="148"/>
      <c r="KNZ824" s="148"/>
      <c r="KOA824" s="148"/>
      <c r="KOB824" s="148"/>
      <c r="KOC824" s="148"/>
      <c r="KOD824" s="148"/>
      <c r="KOE824" s="148"/>
      <c r="KOF824" s="148"/>
      <c r="KOG824" s="148"/>
      <c r="KOH824" s="148"/>
      <c r="KOI824" s="148"/>
      <c r="KOJ824" s="148"/>
      <c r="KOK824" s="148"/>
      <c r="KOL824" s="148"/>
      <c r="KOM824" s="148"/>
      <c r="KON824" s="148"/>
      <c r="KOO824" s="148"/>
      <c r="KOP824" s="148"/>
      <c r="KOQ824" s="148"/>
      <c r="KOR824" s="148"/>
      <c r="KOS824" s="148"/>
      <c r="KOT824" s="148"/>
      <c r="KOU824" s="148"/>
      <c r="KOV824" s="148"/>
      <c r="KOW824" s="148"/>
      <c r="KOX824" s="148"/>
      <c r="KOY824" s="148"/>
      <c r="KOZ824" s="148"/>
      <c r="KPA824" s="148"/>
      <c r="KPB824" s="148"/>
      <c r="KPC824" s="148"/>
      <c r="KPD824" s="148"/>
      <c r="KPE824" s="148"/>
      <c r="KPF824" s="148"/>
      <c r="KPG824" s="148"/>
      <c r="KPH824" s="148"/>
      <c r="KPI824" s="148"/>
      <c r="KPJ824" s="148"/>
      <c r="KPK824" s="148"/>
      <c r="KPL824" s="148"/>
      <c r="KPM824" s="148"/>
      <c r="KPN824" s="148"/>
      <c r="KPO824" s="148"/>
      <c r="KPP824" s="148"/>
      <c r="KPQ824" s="148"/>
      <c r="KPR824" s="148"/>
      <c r="KPS824" s="148"/>
      <c r="KPT824" s="148"/>
      <c r="KPU824" s="148"/>
      <c r="KPV824" s="148"/>
      <c r="KPW824" s="148"/>
      <c r="KPX824" s="148"/>
      <c r="KPY824" s="148"/>
      <c r="KPZ824" s="148"/>
      <c r="KQA824" s="148"/>
      <c r="KQB824" s="148"/>
      <c r="KQC824" s="148"/>
      <c r="KQD824" s="148"/>
      <c r="KQE824" s="148"/>
      <c r="KQF824" s="148"/>
      <c r="KQG824" s="148"/>
      <c r="KQH824" s="148"/>
      <c r="KQI824" s="148"/>
      <c r="KQJ824" s="148"/>
      <c r="KQK824" s="148"/>
      <c r="KQL824" s="148"/>
      <c r="KQM824" s="148"/>
      <c r="KQN824" s="148"/>
      <c r="KQO824" s="148"/>
      <c r="KQP824" s="148"/>
      <c r="KQQ824" s="148"/>
      <c r="KQR824" s="148"/>
      <c r="KQS824" s="148"/>
      <c r="KQT824" s="148"/>
      <c r="KQU824" s="148"/>
      <c r="KQV824" s="148"/>
      <c r="KQW824" s="148"/>
      <c r="KQX824" s="148"/>
      <c r="KQY824" s="148"/>
      <c r="KQZ824" s="148"/>
      <c r="KRA824" s="148"/>
      <c r="KRB824" s="148"/>
      <c r="KRC824" s="148"/>
      <c r="KRD824" s="148"/>
      <c r="KRE824" s="148"/>
      <c r="KRF824" s="148"/>
      <c r="KRG824" s="148"/>
      <c r="KRH824" s="148"/>
      <c r="KRI824" s="148"/>
      <c r="KRJ824" s="148"/>
      <c r="KRK824" s="148"/>
      <c r="KRL824" s="148"/>
      <c r="KRM824" s="148"/>
      <c r="KRN824" s="148"/>
      <c r="KRO824" s="148"/>
      <c r="KRP824" s="148"/>
      <c r="KRQ824" s="148"/>
      <c r="KRR824" s="148"/>
      <c r="KRS824" s="148"/>
      <c r="KRT824" s="148"/>
      <c r="KRU824" s="148"/>
      <c r="KRV824" s="148"/>
      <c r="KRW824" s="148"/>
      <c r="KRX824" s="148"/>
      <c r="KRY824" s="148"/>
      <c r="KRZ824" s="148"/>
      <c r="KSA824" s="148"/>
      <c r="KSB824" s="148"/>
      <c r="KSC824" s="148"/>
      <c r="KSD824" s="148"/>
      <c r="KSE824" s="148"/>
      <c r="KSF824" s="148"/>
      <c r="KSG824" s="148"/>
      <c r="KSH824" s="148"/>
      <c r="KSI824" s="148"/>
      <c r="KSJ824" s="148"/>
      <c r="KSK824" s="148"/>
      <c r="KSL824" s="148"/>
      <c r="KSM824" s="148"/>
      <c r="KSN824" s="148"/>
      <c r="KSO824" s="148"/>
      <c r="KSP824" s="148"/>
      <c r="KSQ824" s="148"/>
      <c r="KSR824" s="148"/>
      <c r="KSS824" s="148"/>
      <c r="KST824" s="148"/>
      <c r="KSU824" s="148"/>
      <c r="KSV824" s="148"/>
      <c r="KSW824" s="148"/>
      <c r="KSX824" s="148"/>
      <c r="KSY824" s="148"/>
      <c r="KSZ824" s="148"/>
      <c r="KTA824" s="148"/>
      <c r="KTB824" s="148"/>
      <c r="KTC824" s="148"/>
      <c r="KTD824" s="148"/>
      <c r="KTE824" s="148"/>
      <c r="KTF824" s="148"/>
      <c r="KTG824" s="148"/>
      <c r="KTH824" s="148"/>
      <c r="KTI824" s="148"/>
      <c r="KTJ824" s="148"/>
      <c r="KTK824" s="148"/>
      <c r="KTL824" s="148"/>
      <c r="KTM824" s="148"/>
      <c r="KTN824" s="148"/>
      <c r="KTO824" s="148"/>
      <c r="KTP824" s="148"/>
      <c r="KTQ824" s="148"/>
      <c r="KTR824" s="148"/>
      <c r="KTS824" s="148"/>
      <c r="KTT824" s="148"/>
      <c r="KTU824" s="148"/>
      <c r="KTV824" s="148"/>
      <c r="KTW824" s="148"/>
      <c r="KTX824" s="148"/>
      <c r="KTY824" s="148"/>
      <c r="KTZ824" s="148"/>
      <c r="KUA824" s="148"/>
      <c r="KUB824" s="148"/>
      <c r="KUC824" s="148"/>
      <c r="KUD824" s="148"/>
      <c r="KUE824" s="148"/>
      <c r="KUF824" s="148"/>
      <c r="KUG824" s="148"/>
      <c r="KUH824" s="148"/>
      <c r="KUI824" s="148"/>
      <c r="KUJ824" s="148"/>
      <c r="KUK824" s="148"/>
      <c r="KUL824" s="148"/>
      <c r="KUM824" s="148"/>
      <c r="KUN824" s="148"/>
      <c r="KUO824" s="148"/>
      <c r="KUP824" s="148"/>
      <c r="KUQ824" s="148"/>
      <c r="KUR824" s="148"/>
      <c r="KUS824" s="148"/>
      <c r="KUT824" s="148"/>
      <c r="KUU824" s="148"/>
      <c r="KUV824" s="148"/>
      <c r="KUW824" s="148"/>
      <c r="KUX824" s="148"/>
      <c r="KUY824" s="148"/>
      <c r="KUZ824" s="148"/>
      <c r="KVA824" s="148"/>
      <c r="KVB824" s="148"/>
      <c r="KVC824" s="148"/>
      <c r="KVD824" s="148"/>
      <c r="KVE824" s="148"/>
      <c r="KVF824" s="148"/>
      <c r="KVG824" s="148"/>
      <c r="KVH824" s="148"/>
      <c r="KVI824" s="148"/>
      <c r="KVJ824" s="148"/>
      <c r="KVK824" s="148"/>
      <c r="KVL824" s="148"/>
      <c r="KVM824" s="148"/>
      <c r="KVN824" s="148"/>
      <c r="KVO824" s="148"/>
      <c r="KVP824" s="148"/>
      <c r="KVQ824" s="148"/>
      <c r="KVR824" s="148"/>
      <c r="KVS824" s="148"/>
      <c r="KVT824" s="148"/>
      <c r="KVU824" s="148"/>
      <c r="KVV824" s="148"/>
      <c r="KVW824" s="148"/>
      <c r="KVX824" s="148"/>
      <c r="KVY824" s="148"/>
      <c r="KVZ824" s="148"/>
      <c r="KWA824" s="148"/>
      <c r="KWB824" s="148"/>
      <c r="KWC824" s="148"/>
      <c r="KWD824" s="148"/>
      <c r="KWE824" s="148"/>
      <c r="KWF824" s="148"/>
      <c r="KWG824" s="148"/>
      <c r="KWH824" s="148"/>
      <c r="KWI824" s="148"/>
      <c r="KWJ824" s="148"/>
      <c r="KWK824" s="148"/>
      <c r="KWL824" s="148"/>
      <c r="KWM824" s="148"/>
      <c r="KWN824" s="148"/>
      <c r="KWO824" s="148"/>
      <c r="KWP824" s="148"/>
      <c r="KWQ824" s="148"/>
      <c r="KWR824" s="148"/>
      <c r="KWS824" s="148"/>
      <c r="KWT824" s="148"/>
      <c r="KWU824" s="148"/>
      <c r="KWV824" s="148"/>
      <c r="KWW824" s="148"/>
      <c r="KWX824" s="148"/>
      <c r="KWY824" s="148"/>
      <c r="KWZ824" s="148"/>
      <c r="KXA824" s="148"/>
      <c r="KXB824" s="148"/>
      <c r="KXC824" s="148"/>
      <c r="KXD824" s="148"/>
      <c r="KXE824" s="148"/>
      <c r="KXF824" s="148"/>
      <c r="KXG824" s="148"/>
      <c r="KXH824" s="148"/>
      <c r="KXI824" s="148"/>
      <c r="KXJ824" s="148"/>
      <c r="KXK824" s="148"/>
      <c r="KXL824" s="148"/>
      <c r="KXM824" s="148"/>
      <c r="KXN824" s="148"/>
      <c r="KXO824" s="148"/>
      <c r="KXP824" s="148"/>
      <c r="KXQ824" s="148"/>
      <c r="KXR824" s="148"/>
      <c r="KXS824" s="148"/>
      <c r="KXT824" s="148"/>
      <c r="KXU824" s="148"/>
      <c r="KXV824" s="148"/>
      <c r="KXW824" s="148"/>
      <c r="KXX824" s="148"/>
      <c r="KXY824" s="148"/>
      <c r="KXZ824" s="148"/>
      <c r="KYA824" s="148"/>
      <c r="KYB824" s="148"/>
      <c r="KYC824" s="148"/>
      <c r="KYD824" s="148"/>
      <c r="KYE824" s="148"/>
      <c r="KYF824" s="148"/>
      <c r="KYG824" s="148"/>
      <c r="KYH824" s="148"/>
      <c r="KYI824" s="148"/>
      <c r="KYJ824" s="148"/>
      <c r="KYK824" s="148"/>
      <c r="KYL824" s="148"/>
      <c r="KYM824" s="148"/>
      <c r="KYN824" s="148"/>
      <c r="KYO824" s="148"/>
      <c r="KYP824" s="148"/>
      <c r="KYQ824" s="148"/>
      <c r="KYR824" s="148"/>
      <c r="KYS824" s="148"/>
      <c r="KYT824" s="148"/>
      <c r="KYU824" s="148"/>
      <c r="KYV824" s="148"/>
      <c r="KYW824" s="148"/>
      <c r="KYX824" s="148"/>
      <c r="KYY824" s="148"/>
      <c r="KYZ824" s="148"/>
      <c r="KZA824" s="148"/>
      <c r="KZB824" s="148"/>
      <c r="KZC824" s="148"/>
      <c r="KZD824" s="148"/>
      <c r="KZE824" s="148"/>
      <c r="KZF824" s="148"/>
      <c r="KZG824" s="148"/>
      <c r="KZH824" s="148"/>
      <c r="KZI824" s="148"/>
      <c r="KZJ824" s="148"/>
      <c r="KZK824" s="148"/>
      <c r="KZL824" s="148"/>
      <c r="KZM824" s="148"/>
      <c r="KZN824" s="148"/>
      <c r="KZO824" s="148"/>
      <c r="KZP824" s="148"/>
      <c r="KZQ824" s="148"/>
      <c r="KZR824" s="148"/>
      <c r="KZS824" s="148"/>
      <c r="KZT824" s="148"/>
      <c r="KZU824" s="148"/>
      <c r="KZV824" s="148"/>
      <c r="KZW824" s="148"/>
      <c r="KZX824" s="148"/>
      <c r="KZY824" s="148"/>
      <c r="KZZ824" s="148"/>
      <c r="LAA824" s="148"/>
      <c r="LAB824" s="148"/>
      <c r="LAC824" s="148"/>
      <c r="LAD824" s="148"/>
      <c r="LAE824" s="148"/>
      <c r="LAF824" s="148"/>
      <c r="LAG824" s="148"/>
      <c r="LAH824" s="148"/>
      <c r="LAI824" s="148"/>
      <c r="LAJ824" s="148"/>
      <c r="LAK824" s="148"/>
      <c r="LAL824" s="148"/>
      <c r="LAM824" s="148"/>
      <c r="LAN824" s="148"/>
      <c r="LAO824" s="148"/>
      <c r="LAP824" s="148"/>
      <c r="LAQ824" s="148"/>
      <c r="LAR824" s="148"/>
      <c r="LAS824" s="148"/>
      <c r="LAT824" s="148"/>
      <c r="LAU824" s="148"/>
      <c r="LAV824" s="148"/>
      <c r="LAW824" s="148"/>
      <c r="LAX824" s="148"/>
      <c r="LAY824" s="148"/>
      <c r="LAZ824" s="148"/>
      <c r="LBA824" s="148"/>
      <c r="LBB824" s="148"/>
      <c r="LBC824" s="148"/>
      <c r="LBD824" s="148"/>
      <c r="LBE824" s="148"/>
      <c r="LBF824" s="148"/>
      <c r="LBG824" s="148"/>
      <c r="LBH824" s="148"/>
      <c r="LBI824" s="148"/>
      <c r="LBJ824" s="148"/>
      <c r="LBK824" s="148"/>
      <c r="LBL824" s="148"/>
      <c r="LBM824" s="148"/>
      <c r="LBN824" s="148"/>
      <c r="LBO824" s="148"/>
      <c r="LBP824" s="148"/>
      <c r="LBQ824" s="148"/>
      <c r="LBR824" s="148"/>
      <c r="LBS824" s="148"/>
      <c r="LBT824" s="148"/>
      <c r="LBU824" s="148"/>
      <c r="LBV824" s="148"/>
      <c r="LBW824" s="148"/>
      <c r="LBX824" s="148"/>
      <c r="LBY824" s="148"/>
      <c r="LBZ824" s="148"/>
      <c r="LCA824" s="148"/>
      <c r="LCB824" s="148"/>
      <c r="LCC824" s="148"/>
      <c r="LCD824" s="148"/>
      <c r="LCE824" s="148"/>
      <c r="LCF824" s="148"/>
      <c r="LCG824" s="148"/>
      <c r="LCH824" s="148"/>
      <c r="LCI824" s="148"/>
      <c r="LCJ824" s="148"/>
      <c r="LCK824" s="148"/>
      <c r="LCL824" s="148"/>
      <c r="LCM824" s="148"/>
      <c r="LCN824" s="148"/>
      <c r="LCO824" s="148"/>
      <c r="LCP824" s="148"/>
      <c r="LCQ824" s="148"/>
      <c r="LCR824" s="148"/>
      <c r="LCS824" s="148"/>
      <c r="LCT824" s="148"/>
      <c r="LCU824" s="148"/>
      <c r="LCV824" s="148"/>
      <c r="LCW824" s="148"/>
      <c r="LCX824" s="148"/>
      <c r="LCY824" s="148"/>
      <c r="LCZ824" s="148"/>
      <c r="LDA824" s="148"/>
      <c r="LDB824" s="148"/>
      <c r="LDC824" s="148"/>
      <c r="LDD824" s="148"/>
      <c r="LDE824" s="148"/>
      <c r="LDF824" s="148"/>
      <c r="LDG824" s="148"/>
      <c r="LDH824" s="148"/>
      <c r="LDI824" s="148"/>
      <c r="LDJ824" s="148"/>
      <c r="LDK824" s="148"/>
      <c r="LDL824" s="148"/>
      <c r="LDM824" s="148"/>
      <c r="LDN824" s="148"/>
      <c r="LDO824" s="148"/>
      <c r="LDP824" s="148"/>
      <c r="LDQ824" s="148"/>
      <c r="LDR824" s="148"/>
      <c r="LDS824" s="148"/>
      <c r="LDT824" s="148"/>
      <c r="LDU824" s="148"/>
      <c r="LDV824" s="148"/>
      <c r="LDW824" s="148"/>
      <c r="LDX824" s="148"/>
      <c r="LDY824" s="148"/>
      <c r="LDZ824" s="148"/>
      <c r="LEA824" s="148"/>
      <c r="LEB824" s="148"/>
      <c r="LEC824" s="148"/>
      <c r="LED824" s="148"/>
      <c r="LEE824" s="148"/>
      <c r="LEF824" s="148"/>
      <c r="LEG824" s="148"/>
      <c r="LEH824" s="148"/>
      <c r="LEI824" s="148"/>
      <c r="LEJ824" s="148"/>
      <c r="LEK824" s="148"/>
      <c r="LEL824" s="148"/>
      <c r="LEM824" s="148"/>
      <c r="LEN824" s="148"/>
      <c r="LEO824" s="148"/>
      <c r="LEP824" s="148"/>
      <c r="LEQ824" s="148"/>
      <c r="LER824" s="148"/>
      <c r="LES824" s="148"/>
      <c r="LET824" s="148"/>
      <c r="LEU824" s="148"/>
      <c r="LEV824" s="148"/>
      <c r="LEW824" s="148"/>
      <c r="LEX824" s="148"/>
      <c r="LEY824" s="148"/>
      <c r="LEZ824" s="148"/>
      <c r="LFA824" s="148"/>
      <c r="LFB824" s="148"/>
      <c r="LFC824" s="148"/>
      <c r="LFD824" s="148"/>
      <c r="LFE824" s="148"/>
      <c r="LFF824" s="148"/>
      <c r="LFG824" s="148"/>
      <c r="LFH824" s="148"/>
      <c r="LFI824" s="148"/>
      <c r="LFJ824" s="148"/>
      <c r="LFK824" s="148"/>
      <c r="LFL824" s="148"/>
      <c r="LFM824" s="148"/>
      <c r="LFN824" s="148"/>
      <c r="LFO824" s="148"/>
      <c r="LFP824" s="148"/>
      <c r="LFQ824" s="148"/>
      <c r="LFR824" s="148"/>
      <c r="LFS824" s="148"/>
      <c r="LFT824" s="148"/>
      <c r="LFU824" s="148"/>
      <c r="LFV824" s="148"/>
      <c r="LFW824" s="148"/>
      <c r="LFX824" s="148"/>
      <c r="LFY824" s="148"/>
      <c r="LFZ824" s="148"/>
      <c r="LGA824" s="148"/>
      <c r="LGB824" s="148"/>
      <c r="LGC824" s="148"/>
      <c r="LGD824" s="148"/>
      <c r="LGE824" s="148"/>
      <c r="LGF824" s="148"/>
      <c r="LGG824" s="148"/>
      <c r="LGH824" s="148"/>
      <c r="LGI824" s="148"/>
      <c r="LGJ824" s="148"/>
      <c r="LGK824" s="148"/>
      <c r="LGL824" s="148"/>
      <c r="LGM824" s="148"/>
      <c r="LGN824" s="148"/>
      <c r="LGO824" s="148"/>
      <c r="LGP824" s="148"/>
      <c r="LGQ824" s="148"/>
      <c r="LGR824" s="148"/>
      <c r="LGS824" s="148"/>
      <c r="LGT824" s="148"/>
      <c r="LGU824" s="148"/>
      <c r="LGV824" s="148"/>
      <c r="LGW824" s="148"/>
      <c r="LGX824" s="148"/>
      <c r="LGY824" s="148"/>
      <c r="LGZ824" s="148"/>
      <c r="LHA824" s="148"/>
      <c r="LHB824" s="148"/>
      <c r="LHC824" s="148"/>
      <c r="LHD824" s="148"/>
      <c r="LHE824" s="148"/>
      <c r="LHF824" s="148"/>
      <c r="LHG824" s="148"/>
      <c r="LHH824" s="148"/>
      <c r="LHI824" s="148"/>
      <c r="LHJ824" s="148"/>
      <c r="LHK824" s="148"/>
      <c r="LHL824" s="148"/>
      <c r="LHM824" s="148"/>
      <c r="LHN824" s="148"/>
      <c r="LHO824" s="148"/>
      <c r="LHP824" s="148"/>
      <c r="LHQ824" s="148"/>
      <c r="LHR824" s="148"/>
      <c r="LHS824" s="148"/>
      <c r="LHT824" s="148"/>
      <c r="LHU824" s="148"/>
      <c r="LHV824" s="148"/>
      <c r="LHW824" s="148"/>
      <c r="LHX824" s="148"/>
      <c r="LHY824" s="148"/>
      <c r="LHZ824" s="148"/>
      <c r="LIA824" s="148"/>
      <c r="LIB824" s="148"/>
      <c r="LIC824" s="148"/>
      <c r="LID824" s="148"/>
      <c r="LIE824" s="148"/>
      <c r="LIF824" s="148"/>
      <c r="LIG824" s="148"/>
      <c r="LIH824" s="148"/>
      <c r="LII824" s="148"/>
      <c r="LIJ824" s="148"/>
      <c r="LIK824" s="148"/>
      <c r="LIL824" s="148"/>
      <c r="LIM824" s="148"/>
      <c r="LIN824" s="148"/>
      <c r="LIO824" s="148"/>
      <c r="LIP824" s="148"/>
      <c r="LIQ824" s="148"/>
      <c r="LIR824" s="148"/>
      <c r="LIS824" s="148"/>
      <c r="LIT824" s="148"/>
      <c r="LIU824" s="148"/>
      <c r="LIV824" s="148"/>
      <c r="LIW824" s="148"/>
      <c r="LIX824" s="148"/>
      <c r="LIY824" s="148"/>
      <c r="LIZ824" s="148"/>
      <c r="LJA824" s="148"/>
      <c r="LJB824" s="148"/>
      <c r="LJC824" s="148"/>
      <c r="LJD824" s="148"/>
      <c r="LJE824" s="148"/>
      <c r="LJF824" s="148"/>
      <c r="LJG824" s="148"/>
      <c r="LJH824" s="148"/>
      <c r="LJI824" s="148"/>
      <c r="LJJ824" s="148"/>
      <c r="LJK824" s="148"/>
      <c r="LJL824" s="148"/>
      <c r="LJM824" s="148"/>
      <c r="LJN824" s="148"/>
      <c r="LJO824" s="148"/>
      <c r="LJP824" s="148"/>
      <c r="LJQ824" s="148"/>
      <c r="LJR824" s="148"/>
      <c r="LJS824" s="148"/>
      <c r="LJT824" s="148"/>
      <c r="LJU824" s="148"/>
      <c r="LJV824" s="148"/>
      <c r="LJW824" s="148"/>
      <c r="LJX824" s="148"/>
      <c r="LJY824" s="148"/>
      <c r="LJZ824" s="148"/>
      <c r="LKA824" s="148"/>
      <c r="LKB824" s="148"/>
      <c r="LKC824" s="148"/>
      <c r="LKD824" s="148"/>
      <c r="LKE824" s="148"/>
      <c r="LKF824" s="148"/>
      <c r="LKG824" s="148"/>
      <c r="LKH824" s="148"/>
      <c r="LKI824" s="148"/>
      <c r="LKJ824" s="148"/>
      <c r="LKK824" s="148"/>
      <c r="LKL824" s="148"/>
      <c r="LKM824" s="148"/>
      <c r="LKN824" s="148"/>
      <c r="LKO824" s="148"/>
      <c r="LKP824" s="148"/>
      <c r="LKQ824" s="148"/>
      <c r="LKR824" s="148"/>
      <c r="LKS824" s="148"/>
      <c r="LKT824" s="148"/>
      <c r="LKU824" s="148"/>
      <c r="LKV824" s="148"/>
      <c r="LKW824" s="148"/>
      <c r="LKX824" s="148"/>
      <c r="LKY824" s="148"/>
      <c r="LKZ824" s="148"/>
      <c r="LLA824" s="148"/>
      <c r="LLB824" s="148"/>
      <c r="LLC824" s="148"/>
      <c r="LLD824" s="148"/>
      <c r="LLE824" s="148"/>
      <c r="LLF824" s="148"/>
      <c r="LLG824" s="148"/>
      <c r="LLH824" s="148"/>
      <c r="LLI824" s="148"/>
      <c r="LLJ824" s="148"/>
      <c r="LLK824" s="148"/>
      <c r="LLL824" s="148"/>
      <c r="LLM824" s="148"/>
      <c r="LLN824" s="148"/>
      <c r="LLO824" s="148"/>
      <c r="LLP824" s="148"/>
      <c r="LLQ824" s="148"/>
      <c r="LLR824" s="148"/>
      <c r="LLS824" s="148"/>
      <c r="LLT824" s="148"/>
      <c r="LLU824" s="148"/>
      <c r="LLV824" s="148"/>
      <c r="LLW824" s="148"/>
      <c r="LLX824" s="148"/>
      <c r="LLY824" s="148"/>
      <c r="LLZ824" s="148"/>
      <c r="LMA824" s="148"/>
      <c r="LMB824" s="148"/>
      <c r="LMC824" s="148"/>
      <c r="LMD824" s="148"/>
      <c r="LME824" s="148"/>
      <c r="LMF824" s="148"/>
      <c r="LMG824" s="148"/>
      <c r="LMH824" s="148"/>
      <c r="LMI824" s="148"/>
      <c r="LMJ824" s="148"/>
      <c r="LMK824" s="148"/>
      <c r="LML824" s="148"/>
      <c r="LMM824" s="148"/>
      <c r="LMN824" s="148"/>
      <c r="LMO824" s="148"/>
      <c r="LMP824" s="148"/>
      <c r="LMQ824" s="148"/>
      <c r="LMR824" s="148"/>
      <c r="LMS824" s="148"/>
      <c r="LMT824" s="148"/>
      <c r="LMU824" s="148"/>
      <c r="LMV824" s="148"/>
      <c r="LMW824" s="148"/>
      <c r="LMX824" s="148"/>
      <c r="LMY824" s="148"/>
      <c r="LMZ824" s="148"/>
      <c r="LNA824" s="148"/>
      <c r="LNB824" s="148"/>
      <c r="LNC824" s="148"/>
      <c r="LND824" s="148"/>
      <c r="LNE824" s="148"/>
      <c r="LNF824" s="148"/>
      <c r="LNG824" s="148"/>
      <c r="LNH824" s="148"/>
      <c r="LNI824" s="148"/>
      <c r="LNJ824" s="148"/>
      <c r="LNK824" s="148"/>
      <c r="LNL824" s="148"/>
      <c r="LNM824" s="148"/>
      <c r="LNN824" s="148"/>
      <c r="LNO824" s="148"/>
      <c r="LNP824" s="148"/>
      <c r="LNQ824" s="148"/>
      <c r="LNR824" s="148"/>
      <c r="LNS824" s="148"/>
      <c r="LNT824" s="148"/>
      <c r="LNU824" s="148"/>
      <c r="LNV824" s="148"/>
      <c r="LNW824" s="148"/>
      <c r="LNX824" s="148"/>
      <c r="LNY824" s="148"/>
      <c r="LNZ824" s="148"/>
      <c r="LOA824" s="148"/>
      <c r="LOB824" s="148"/>
      <c r="LOC824" s="148"/>
      <c r="LOD824" s="148"/>
      <c r="LOE824" s="148"/>
      <c r="LOF824" s="148"/>
      <c r="LOG824" s="148"/>
      <c r="LOH824" s="148"/>
      <c r="LOI824" s="148"/>
      <c r="LOJ824" s="148"/>
      <c r="LOK824" s="148"/>
      <c r="LOL824" s="148"/>
      <c r="LOM824" s="148"/>
      <c r="LON824" s="148"/>
      <c r="LOO824" s="148"/>
      <c r="LOP824" s="148"/>
      <c r="LOQ824" s="148"/>
      <c r="LOR824" s="148"/>
      <c r="LOS824" s="148"/>
      <c r="LOT824" s="148"/>
      <c r="LOU824" s="148"/>
      <c r="LOV824" s="148"/>
      <c r="LOW824" s="148"/>
      <c r="LOX824" s="148"/>
      <c r="LOY824" s="148"/>
      <c r="LOZ824" s="148"/>
      <c r="LPA824" s="148"/>
      <c r="LPB824" s="148"/>
      <c r="LPC824" s="148"/>
      <c r="LPD824" s="148"/>
      <c r="LPE824" s="148"/>
      <c r="LPF824" s="148"/>
      <c r="LPG824" s="148"/>
      <c r="LPH824" s="148"/>
      <c r="LPI824" s="148"/>
      <c r="LPJ824" s="148"/>
      <c r="LPK824" s="148"/>
      <c r="LPL824" s="148"/>
      <c r="LPM824" s="148"/>
      <c r="LPN824" s="148"/>
      <c r="LPO824" s="148"/>
      <c r="LPP824" s="148"/>
      <c r="LPQ824" s="148"/>
      <c r="LPR824" s="148"/>
      <c r="LPS824" s="148"/>
      <c r="LPT824" s="148"/>
      <c r="LPU824" s="148"/>
      <c r="LPV824" s="148"/>
      <c r="LPW824" s="148"/>
      <c r="LPX824" s="148"/>
      <c r="LPY824" s="148"/>
      <c r="LPZ824" s="148"/>
      <c r="LQA824" s="148"/>
      <c r="LQB824" s="148"/>
      <c r="LQC824" s="148"/>
      <c r="LQD824" s="148"/>
      <c r="LQE824" s="148"/>
      <c r="LQF824" s="148"/>
      <c r="LQG824" s="148"/>
      <c r="LQH824" s="148"/>
      <c r="LQI824" s="148"/>
      <c r="LQJ824" s="148"/>
      <c r="LQK824" s="148"/>
      <c r="LQL824" s="148"/>
      <c r="LQM824" s="148"/>
      <c r="LQN824" s="148"/>
      <c r="LQO824" s="148"/>
      <c r="LQP824" s="148"/>
      <c r="LQQ824" s="148"/>
      <c r="LQR824" s="148"/>
      <c r="LQS824" s="148"/>
      <c r="LQT824" s="148"/>
      <c r="LQU824" s="148"/>
      <c r="LQV824" s="148"/>
      <c r="LQW824" s="148"/>
      <c r="LQX824" s="148"/>
      <c r="LQY824" s="148"/>
      <c r="LQZ824" s="148"/>
      <c r="LRA824" s="148"/>
      <c r="LRB824" s="148"/>
      <c r="LRC824" s="148"/>
      <c r="LRD824" s="148"/>
      <c r="LRE824" s="148"/>
      <c r="LRF824" s="148"/>
      <c r="LRG824" s="148"/>
      <c r="LRH824" s="148"/>
      <c r="LRI824" s="148"/>
      <c r="LRJ824" s="148"/>
      <c r="LRK824" s="148"/>
      <c r="LRL824" s="148"/>
      <c r="LRM824" s="148"/>
      <c r="LRN824" s="148"/>
      <c r="LRO824" s="148"/>
      <c r="LRP824" s="148"/>
      <c r="LRQ824" s="148"/>
      <c r="LRR824" s="148"/>
      <c r="LRS824" s="148"/>
      <c r="LRT824" s="148"/>
      <c r="LRU824" s="148"/>
      <c r="LRV824" s="148"/>
      <c r="LRW824" s="148"/>
      <c r="LRX824" s="148"/>
      <c r="LRY824" s="148"/>
      <c r="LRZ824" s="148"/>
      <c r="LSA824" s="148"/>
      <c r="LSB824" s="148"/>
      <c r="LSC824" s="148"/>
      <c r="LSD824" s="148"/>
      <c r="LSE824" s="148"/>
      <c r="LSF824" s="148"/>
      <c r="LSG824" s="148"/>
      <c r="LSH824" s="148"/>
      <c r="LSI824" s="148"/>
      <c r="LSJ824" s="148"/>
      <c r="LSK824" s="148"/>
      <c r="LSL824" s="148"/>
      <c r="LSM824" s="148"/>
      <c r="LSN824" s="148"/>
      <c r="LSO824" s="148"/>
      <c r="LSP824" s="148"/>
      <c r="LSQ824" s="148"/>
      <c r="LSR824" s="148"/>
      <c r="LSS824" s="148"/>
      <c r="LST824" s="148"/>
      <c r="LSU824" s="148"/>
      <c r="LSV824" s="148"/>
      <c r="LSW824" s="148"/>
      <c r="LSX824" s="148"/>
      <c r="LSY824" s="148"/>
      <c r="LSZ824" s="148"/>
      <c r="LTA824" s="148"/>
      <c r="LTB824" s="148"/>
      <c r="LTC824" s="148"/>
      <c r="LTD824" s="148"/>
      <c r="LTE824" s="148"/>
      <c r="LTF824" s="148"/>
      <c r="LTG824" s="148"/>
      <c r="LTH824" s="148"/>
      <c r="LTI824" s="148"/>
      <c r="LTJ824" s="148"/>
      <c r="LTK824" s="148"/>
      <c r="LTL824" s="148"/>
      <c r="LTM824" s="148"/>
      <c r="LTN824" s="148"/>
      <c r="LTO824" s="148"/>
      <c r="LTP824" s="148"/>
      <c r="LTQ824" s="148"/>
      <c r="LTR824" s="148"/>
      <c r="LTS824" s="148"/>
      <c r="LTT824" s="148"/>
      <c r="LTU824" s="148"/>
      <c r="LTV824" s="148"/>
      <c r="LTW824" s="148"/>
      <c r="LTX824" s="148"/>
      <c r="LTY824" s="148"/>
      <c r="LTZ824" s="148"/>
      <c r="LUA824" s="148"/>
      <c r="LUB824" s="148"/>
      <c r="LUC824" s="148"/>
      <c r="LUD824" s="148"/>
      <c r="LUE824" s="148"/>
      <c r="LUF824" s="148"/>
      <c r="LUG824" s="148"/>
      <c r="LUH824" s="148"/>
      <c r="LUI824" s="148"/>
      <c r="LUJ824" s="148"/>
      <c r="LUK824" s="148"/>
      <c r="LUL824" s="148"/>
      <c r="LUM824" s="148"/>
      <c r="LUN824" s="148"/>
      <c r="LUO824" s="148"/>
      <c r="LUP824" s="148"/>
      <c r="LUQ824" s="148"/>
      <c r="LUR824" s="148"/>
      <c r="LUS824" s="148"/>
      <c r="LUT824" s="148"/>
      <c r="LUU824" s="148"/>
      <c r="LUV824" s="148"/>
      <c r="LUW824" s="148"/>
      <c r="LUX824" s="148"/>
      <c r="LUY824" s="148"/>
      <c r="LUZ824" s="148"/>
      <c r="LVA824" s="148"/>
      <c r="LVB824" s="148"/>
      <c r="LVC824" s="148"/>
      <c r="LVD824" s="148"/>
      <c r="LVE824" s="148"/>
      <c r="LVF824" s="148"/>
      <c r="LVG824" s="148"/>
      <c r="LVH824" s="148"/>
      <c r="LVI824" s="148"/>
      <c r="LVJ824" s="148"/>
      <c r="LVK824" s="148"/>
      <c r="LVL824" s="148"/>
      <c r="LVM824" s="148"/>
      <c r="LVN824" s="148"/>
      <c r="LVO824" s="148"/>
      <c r="LVP824" s="148"/>
      <c r="LVQ824" s="148"/>
      <c r="LVR824" s="148"/>
      <c r="LVS824" s="148"/>
      <c r="LVT824" s="148"/>
      <c r="LVU824" s="148"/>
      <c r="LVV824" s="148"/>
      <c r="LVW824" s="148"/>
      <c r="LVX824" s="148"/>
      <c r="LVY824" s="148"/>
      <c r="LVZ824" s="148"/>
      <c r="LWA824" s="148"/>
      <c r="LWB824" s="148"/>
      <c r="LWC824" s="148"/>
      <c r="LWD824" s="148"/>
      <c r="LWE824" s="148"/>
      <c r="LWF824" s="148"/>
      <c r="LWG824" s="148"/>
      <c r="LWH824" s="148"/>
      <c r="LWI824" s="148"/>
      <c r="LWJ824" s="148"/>
      <c r="LWK824" s="148"/>
      <c r="LWL824" s="148"/>
      <c r="LWM824" s="148"/>
      <c r="LWN824" s="148"/>
      <c r="LWO824" s="148"/>
      <c r="LWP824" s="148"/>
      <c r="LWQ824" s="148"/>
      <c r="LWR824" s="148"/>
      <c r="LWS824" s="148"/>
      <c r="LWT824" s="148"/>
      <c r="LWU824" s="148"/>
      <c r="LWV824" s="148"/>
      <c r="LWW824" s="148"/>
      <c r="LWX824" s="148"/>
      <c r="LWY824" s="148"/>
      <c r="LWZ824" s="148"/>
      <c r="LXA824" s="148"/>
      <c r="LXB824" s="148"/>
      <c r="LXC824" s="148"/>
      <c r="LXD824" s="148"/>
      <c r="LXE824" s="148"/>
      <c r="LXF824" s="148"/>
      <c r="LXG824" s="148"/>
      <c r="LXH824" s="148"/>
      <c r="LXI824" s="148"/>
      <c r="LXJ824" s="148"/>
      <c r="LXK824" s="148"/>
      <c r="LXL824" s="148"/>
      <c r="LXM824" s="148"/>
      <c r="LXN824" s="148"/>
      <c r="LXO824" s="148"/>
      <c r="LXP824" s="148"/>
      <c r="LXQ824" s="148"/>
      <c r="LXR824" s="148"/>
      <c r="LXS824" s="148"/>
      <c r="LXT824" s="148"/>
      <c r="LXU824" s="148"/>
      <c r="LXV824" s="148"/>
      <c r="LXW824" s="148"/>
      <c r="LXX824" s="148"/>
      <c r="LXY824" s="148"/>
      <c r="LXZ824" s="148"/>
      <c r="LYA824" s="148"/>
      <c r="LYB824" s="148"/>
      <c r="LYC824" s="148"/>
      <c r="LYD824" s="148"/>
      <c r="LYE824" s="148"/>
      <c r="LYF824" s="148"/>
      <c r="LYG824" s="148"/>
      <c r="LYH824" s="148"/>
      <c r="LYI824" s="148"/>
      <c r="LYJ824" s="148"/>
      <c r="LYK824" s="148"/>
      <c r="LYL824" s="148"/>
      <c r="LYM824" s="148"/>
      <c r="LYN824" s="148"/>
      <c r="LYO824" s="148"/>
      <c r="LYP824" s="148"/>
      <c r="LYQ824" s="148"/>
      <c r="LYR824" s="148"/>
      <c r="LYS824" s="148"/>
      <c r="LYT824" s="148"/>
      <c r="LYU824" s="148"/>
      <c r="LYV824" s="148"/>
      <c r="LYW824" s="148"/>
      <c r="LYX824" s="148"/>
      <c r="LYY824" s="148"/>
      <c r="LYZ824" s="148"/>
      <c r="LZA824" s="148"/>
      <c r="LZB824" s="148"/>
      <c r="LZC824" s="148"/>
      <c r="LZD824" s="148"/>
      <c r="LZE824" s="148"/>
      <c r="LZF824" s="148"/>
      <c r="LZG824" s="148"/>
      <c r="LZH824" s="148"/>
      <c r="LZI824" s="148"/>
      <c r="LZJ824" s="148"/>
      <c r="LZK824" s="148"/>
      <c r="LZL824" s="148"/>
      <c r="LZM824" s="148"/>
      <c r="LZN824" s="148"/>
      <c r="LZO824" s="148"/>
      <c r="LZP824" s="148"/>
      <c r="LZQ824" s="148"/>
      <c r="LZR824" s="148"/>
      <c r="LZS824" s="148"/>
      <c r="LZT824" s="148"/>
      <c r="LZU824" s="148"/>
      <c r="LZV824" s="148"/>
      <c r="LZW824" s="148"/>
      <c r="LZX824" s="148"/>
      <c r="LZY824" s="148"/>
      <c r="LZZ824" s="148"/>
      <c r="MAA824" s="148"/>
      <c r="MAB824" s="148"/>
      <c r="MAC824" s="148"/>
      <c r="MAD824" s="148"/>
      <c r="MAE824" s="148"/>
      <c r="MAF824" s="148"/>
      <c r="MAG824" s="148"/>
      <c r="MAH824" s="148"/>
      <c r="MAI824" s="148"/>
      <c r="MAJ824" s="148"/>
      <c r="MAK824" s="148"/>
      <c r="MAL824" s="148"/>
      <c r="MAM824" s="148"/>
      <c r="MAN824" s="148"/>
      <c r="MAO824" s="148"/>
      <c r="MAP824" s="148"/>
      <c r="MAQ824" s="148"/>
      <c r="MAR824" s="148"/>
      <c r="MAS824" s="148"/>
      <c r="MAT824" s="148"/>
      <c r="MAU824" s="148"/>
      <c r="MAV824" s="148"/>
      <c r="MAW824" s="148"/>
      <c r="MAX824" s="148"/>
      <c r="MAY824" s="148"/>
      <c r="MAZ824" s="148"/>
      <c r="MBA824" s="148"/>
      <c r="MBB824" s="148"/>
      <c r="MBC824" s="148"/>
      <c r="MBD824" s="148"/>
      <c r="MBE824" s="148"/>
      <c r="MBF824" s="148"/>
      <c r="MBG824" s="148"/>
      <c r="MBH824" s="148"/>
      <c r="MBI824" s="148"/>
      <c r="MBJ824" s="148"/>
      <c r="MBK824" s="148"/>
      <c r="MBL824" s="148"/>
      <c r="MBM824" s="148"/>
      <c r="MBN824" s="148"/>
      <c r="MBO824" s="148"/>
      <c r="MBP824" s="148"/>
      <c r="MBQ824" s="148"/>
      <c r="MBR824" s="148"/>
      <c r="MBS824" s="148"/>
      <c r="MBT824" s="148"/>
      <c r="MBU824" s="148"/>
      <c r="MBV824" s="148"/>
      <c r="MBW824" s="148"/>
      <c r="MBX824" s="148"/>
      <c r="MBY824" s="148"/>
      <c r="MBZ824" s="148"/>
      <c r="MCA824" s="148"/>
      <c r="MCB824" s="148"/>
      <c r="MCC824" s="148"/>
      <c r="MCD824" s="148"/>
      <c r="MCE824" s="148"/>
      <c r="MCF824" s="148"/>
      <c r="MCG824" s="148"/>
      <c r="MCH824" s="148"/>
      <c r="MCI824" s="148"/>
      <c r="MCJ824" s="148"/>
      <c r="MCK824" s="148"/>
      <c r="MCL824" s="148"/>
      <c r="MCM824" s="148"/>
      <c r="MCN824" s="148"/>
      <c r="MCO824" s="148"/>
      <c r="MCP824" s="148"/>
      <c r="MCQ824" s="148"/>
      <c r="MCR824" s="148"/>
      <c r="MCS824" s="148"/>
      <c r="MCT824" s="148"/>
      <c r="MCU824" s="148"/>
      <c r="MCV824" s="148"/>
      <c r="MCW824" s="148"/>
      <c r="MCX824" s="148"/>
      <c r="MCY824" s="148"/>
      <c r="MCZ824" s="148"/>
      <c r="MDA824" s="148"/>
      <c r="MDB824" s="148"/>
      <c r="MDC824" s="148"/>
      <c r="MDD824" s="148"/>
      <c r="MDE824" s="148"/>
      <c r="MDF824" s="148"/>
      <c r="MDG824" s="148"/>
      <c r="MDH824" s="148"/>
      <c r="MDI824" s="148"/>
      <c r="MDJ824" s="148"/>
      <c r="MDK824" s="148"/>
      <c r="MDL824" s="148"/>
      <c r="MDM824" s="148"/>
      <c r="MDN824" s="148"/>
      <c r="MDO824" s="148"/>
      <c r="MDP824" s="148"/>
      <c r="MDQ824" s="148"/>
      <c r="MDR824" s="148"/>
      <c r="MDS824" s="148"/>
      <c r="MDT824" s="148"/>
      <c r="MDU824" s="148"/>
      <c r="MDV824" s="148"/>
      <c r="MDW824" s="148"/>
      <c r="MDX824" s="148"/>
      <c r="MDY824" s="148"/>
      <c r="MDZ824" s="148"/>
      <c r="MEA824" s="148"/>
      <c r="MEB824" s="148"/>
      <c r="MEC824" s="148"/>
      <c r="MED824" s="148"/>
      <c r="MEE824" s="148"/>
      <c r="MEF824" s="148"/>
      <c r="MEG824" s="148"/>
      <c r="MEH824" s="148"/>
      <c r="MEI824" s="148"/>
      <c r="MEJ824" s="148"/>
      <c r="MEK824" s="148"/>
      <c r="MEL824" s="148"/>
      <c r="MEM824" s="148"/>
      <c r="MEN824" s="148"/>
      <c r="MEO824" s="148"/>
      <c r="MEP824" s="148"/>
      <c r="MEQ824" s="148"/>
      <c r="MER824" s="148"/>
      <c r="MES824" s="148"/>
      <c r="MET824" s="148"/>
      <c r="MEU824" s="148"/>
      <c r="MEV824" s="148"/>
      <c r="MEW824" s="148"/>
      <c r="MEX824" s="148"/>
      <c r="MEY824" s="148"/>
      <c r="MEZ824" s="148"/>
      <c r="MFA824" s="148"/>
      <c r="MFB824" s="148"/>
      <c r="MFC824" s="148"/>
      <c r="MFD824" s="148"/>
      <c r="MFE824" s="148"/>
      <c r="MFF824" s="148"/>
      <c r="MFG824" s="148"/>
      <c r="MFH824" s="148"/>
      <c r="MFI824" s="148"/>
      <c r="MFJ824" s="148"/>
      <c r="MFK824" s="148"/>
      <c r="MFL824" s="148"/>
      <c r="MFM824" s="148"/>
      <c r="MFN824" s="148"/>
      <c r="MFO824" s="148"/>
      <c r="MFP824" s="148"/>
      <c r="MFQ824" s="148"/>
      <c r="MFR824" s="148"/>
      <c r="MFS824" s="148"/>
      <c r="MFT824" s="148"/>
      <c r="MFU824" s="148"/>
      <c r="MFV824" s="148"/>
      <c r="MFW824" s="148"/>
      <c r="MFX824" s="148"/>
      <c r="MFY824" s="148"/>
      <c r="MFZ824" s="148"/>
      <c r="MGA824" s="148"/>
      <c r="MGB824" s="148"/>
      <c r="MGC824" s="148"/>
      <c r="MGD824" s="148"/>
      <c r="MGE824" s="148"/>
      <c r="MGF824" s="148"/>
      <c r="MGG824" s="148"/>
      <c r="MGH824" s="148"/>
      <c r="MGI824" s="148"/>
      <c r="MGJ824" s="148"/>
      <c r="MGK824" s="148"/>
      <c r="MGL824" s="148"/>
      <c r="MGM824" s="148"/>
      <c r="MGN824" s="148"/>
      <c r="MGO824" s="148"/>
      <c r="MGP824" s="148"/>
      <c r="MGQ824" s="148"/>
      <c r="MGR824" s="148"/>
      <c r="MGS824" s="148"/>
      <c r="MGT824" s="148"/>
      <c r="MGU824" s="148"/>
      <c r="MGV824" s="148"/>
      <c r="MGW824" s="148"/>
      <c r="MGX824" s="148"/>
      <c r="MGY824" s="148"/>
      <c r="MGZ824" s="148"/>
      <c r="MHA824" s="148"/>
      <c r="MHB824" s="148"/>
      <c r="MHC824" s="148"/>
      <c r="MHD824" s="148"/>
      <c r="MHE824" s="148"/>
      <c r="MHF824" s="148"/>
      <c r="MHG824" s="148"/>
      <c r="MHH824" s="148"/>
      <c r="MHI824" s="148"/>
      <c r="MHJ824" s="148"/>
      <c r="MHK824" s="148"/>
      <c r="MHL824" s="148"/>
      <c r="MHM824" s="148"/>
      <c r="MHN824" s="148"/>
      <c r="MHO824" s="148"/>
      <c r="MHP824" s="148"/>
      <c r="MHQ824" s="148"/>
      <c r="MHR824" s="148"/>
      <c r="MHS824" s="148"/>
      <c r="MHT824" s="148"/>
      <c r="MHU824" s="148"/>
      <c r="MHV824" s="148"/>
      <c r="MHW824" s="148"/>
      <c r="MHX824" s="148"/>
      <c r="MHY824" s="148"/>
      <c r="MHZ824" s="148"/>
      <c r="MIA824" s="148"/>
      <c r="MIB824" s="148"/>
      <c r="MIC824" s="148"/>
      <c r="MID824" s="148"/>
      <c r="MIE824" s="148"/>
      <c r="MIF824" s="148"/>
      <c r="MIG824" s="148"/>
      <c r="MIH824" s="148"/>
      <c r="MII824" s="148"/>
      <c r="MIJ824" s="148"/>
      <c r="MIK824" s="148"/>
      <c r="MIL824" s="148"/>
      <c r="MIM824" s="148"/>
      <c r="MIN824" s="148"/>
      <c r="MIO824" s="148"/>
      <c r="MIP824" s="148"/>
      <c r="MIQ824" s="148"/>
      <c r="MIR824" s="148"/>
      <c r="MIS824" s="148"/>
      <c r="MIT824" s="148"/>
      <c r="MIU824" s="148"/>
      <c r="MIV824" s="148"/>
      <c r="MIW824" s="148"/>
      <c r="MIX824" s="148"/>
      <c r="MIY824" s="148"/>
      <c r="MIZ824" s="148"/>
      <c r="MJA824" s="148"/>
      <c r="MJB824" s="148"/>
      <c r="MJC824" s="148"/>
      <c r="MJD824" s="148"/>
      <c r="MJE824" s="148"/>
      <c r="MJF824" s="148"/>
      <c r="MJG824" s="148"/>
      <c r="MJH824" s="148"/>
      <c r="MJI824" s="148"/>
      <c r="MJJ824" s="148"/>
      <c r="MJK824" s="148"/>
      <c r="MJL824" s="148"/>
      <c r="MJM824" s="148"/>
      <c r="MJN824" s="148"/>
      <c r="MJO824" s="148"/>
      <c r="MJP824" s="148"/>
      <c r="MJQ824" s="148"/>
      <c r="MJR824" s="148"/>
      <c r="MJS824" s="148"/>
      <c r="MJT824" s="148"/>
      <c r="MJU824" s="148"/>
      <c r="MJV824" s="148"/>
      <c r="MJW824" s="148"/>
      <c r="MJX824" s="148"/>
      <c r="MJY824" s="148"/>
      <c r="MJZ824" s="148"/>
      <c r="MKA824" s="148"/>
      <c r="MKB824" s="148"/>
      <c r="MKC824" s="148"/>
      <c r="MKD824" s="148"/>
      <c r="MKE824" s="148"/>
      <c r="MKF824" s="148"/>
      <c r="MKG824" s="148"/>
      <c r="MKH824" s="148"/>
      <c r="MKI824" s="148"/>
      <c r="MKJ824" s="148"/>
      <c r="MKK824" s="148"/>
      <c r="MKL824" s="148"/>
      <c r="MKM824" s="148"/>
      <c r="MKN824" s="148"/>
      <c r="MKO824" s="148"/>
      <c r="MKP824" s="148"/>
      <c r="MKQ824" s="148"/>
      <c r="MKR824" s="148"/>
      <c r="MKS824" s="148"/>
      <c r="MKT824" s="148"/>
      <c r="MKU824" s="148"/>
      <c r="MKV824" s="148"/>
      <c r="MKW824" s="148"/>
      <c r="MKX824" s="148"/>
      <c r="MKY824" s="148"/>
      <c r="MKZ824" s="148"/>
      <c r="MLA824" s="148"/>
      <c r="MLB824" s="148"/>
      <c r="MLC824" s="148"/>
      <c r="MLD824" s="148"/>
      <c r="MLE824" s="148"/>
      <c r="MLF824" s="148"/>
      <c r="MLG824" s="148"/>
      <c r="MLH824" s="148"/>
      <c r="MLI824" s="148"/>
      <c r="MLJ824" s="148"/>
      <c r="MLK824" s="148"/>
      <c r="MLL824" s="148"/>
      <c r="MLM824" s="148"/>
      <c r="MLN824" s="148"/>
      <c r="MLO824" s="148"/>
      <c r="MLP824" s="148"/>
      <c r="MLQ824" s="148"/>
      <c r="MLR824" s="148"/>
      <c r="MLS824" s="148"/>
      <c r="MLT824" s="148"/>
      <c r="MLU824" s="148"/>
      <c r="MLV824" s="148"/>
      <c r="MLW824" s="148"/>
      <c r="MLX824" s="148"/>
      <c r="MLY824" s="148"/>
      <c r="MLZ824" s="148"/>
      <c r="MMA824" s="148"/>
      <c r="MMB824" s="148"/>
      <c r="MMC824" s="148"/>
      <c r="MMD824" s="148"/>
      <c r="MME824" s="148"/>
      <c r="MMF824" s="148"/>
      <c r="MMG824" s="148"/>
      <c r="MMH824" s="148"/>
      <c r="MMI824" s="148"/>
      <c r="MMJ824" s="148"/>
      <c r="MMK824" s="148"/>
      <c r="MML824" s="148"/>
      <c r="MMM824" s="148"/>
      <c r="MMN824" s="148"/>
      <c r="MMO824" s="148"/>
      <c r="MMP824" s="148"/>
      <c r="MMQ824" s="148"/>
      <c r="MMR824" s="148"/>
      <c r="MMS824" s="148"/>
      <c r="MMT824" s="148"/>
      <c r="MMU824" s="148"/>
      <c r="MMV824" s="148"/>
      <c r="MMW824" s="148"/>
      <c r="MMX824" s="148"/>
      <c r="MMY824" s="148"/>
      <c r="MMZ824" s="148"/>
      <c r="MNA824" s="148"/>
      <c r="MNB824" s="148"/>
      <c r="MNC824" s="148"/>
      <c r="MND824" s="148"/>
      <c r="MNE824" s="148"/>
      <c r="MNF824" s="148"/>
      <c r="MNG824" s="148"/>
      <c r="MNH824" s="148"/>
      <c r="MNI824" s="148"/>
      <c r="MNJ824" s="148"/>
      <c r="MNK824" s="148"/>
      <c r="MNL824" s="148"/>
      <c r="MNM824" s="148"/>
      <c r="MNN824" s="148"/>
      <c r="MNO824" s="148"/>
      <c r="MNP824" s="148"/>
      <c r="MNQ824" s="148"/>
      <c r="MNR824" s="148"/>
      <c r="MNS824" s="148"/>
      <c r="MNT824" s="148"/>
      <c r="MNU824" s="148"/>
      <c r="MNV824" s="148"/>
      <c r="MNW824" s="148"/>
      <c r="MNX824" s="148"/>
      <c r="MNY824" s="148"/>
      <c r="MNZ824" s="148"/>
      <c r="MOA824" s="148"/>
      <c r="MOB824" s="148"/>
      <c r="MOC824" s="148"/>
      <c r="MOD824" s="148"/>
      <c r="MOE824" s="148"/>
      <c r="MOF824" s="148"/>
      <c r="MOG824" s="148"/>
      <c r="MOH824" s="148"/>
      <c r="MOI824" s="148"/>
      <c r="MOJ824" s="148"/>
      <c r="MOK824" s="148"/>
      <c r="MOL824" s="148"/>
      <c r="MOM824" s="148"/>
      <c r="MON824" s="148"/>
      <c r="MOO824" s="148"/>
      <c r="MOP824" s="148"/>
      <c r="MOQ824" s="148"/>
      <c r="MOR824" s="148"/>
      <c r="MOS824" s="148"/>
      <c r="MOT824" s="148"/>
      <c r="MOU824" s="148"/>
      <c r="MOV824" s="148"/>
      <c r="MOW824" s="148"/>
      <c r="MOX824" s="148"/>
      <c r="MOY824" s="148"/>
      <c r="MOZ824" s="148"/>
      <c r="MPA824" s="148"/>
      <c r="MPB824" s="148"/>
      <c r="MPC824" s="148"/>
      <c r="MPD824" s="148"/>
      <c r="MPE824" s="148"/>
      <c r="MPF824" s="148"/>
      <c r="MPG824" s="148"/>
      <c r="MPH824" s="148"/>
      <c r="MPI824" s="148"/>
      <c r="MPJ824" s="148"/>
      <c r="MPK824" s="148"/>
      <c r="MPL824" s="148"/>
      <c r="MPM824" s="148"/>
      <c r="MPN824" s="148"/>
      <c r="MPO824" s="148"/>
      <c r="MPP824" s="148"/>
      <c r="MPQ824" s="148"/>
      <c r="MPR824" s="148"/>
      <c r="MPS824" s="148"/>
      <c r="MPT824" s="148"/>
      <c r="MPU824" s="148"/>
      <c r="MPV824" s="148"/>
      <c r="MPW824" s="148"/>
      <c r="MPX824" s="148"/>
      <c r="MPY824" s="148"/>
      <c r="MPZ824" s="148"/>
      <c r="MQA824" s="148"/>
      <c r="MQB824" s="148"/>
      <c r="MQC824" s="148"/>
      <c r="MQD824" s="148"/>
      <c r="MQE824" s="148"/>
      <c r="MQF824" s="148"/>
      <c r="MQG824" s="148"/>
      <c r="MQH824" s="148"/>
      <c r="MQI824" s="148"/>
      <c r="MQJ824" s="148"/>
      <c r="MQK824" s="148"/>
      <c r="MQL824" s="148"/>
      <c r="MQM824" s="148"/>
      <c r="MQN824" s="148"/>
      <c r="MQO824" s="148"/>
      <c r="MQP824" s="148"/>
      <c r="MQQ824" s="148"/>
      <c r="MQR824" s="148"/>
      <c r="MQS824" s="148"/>
      <c r="MQT824" s="148"/>
      <c r="MQU824" s="148"/>
      <c r="MQV824" s="148"/>
      <c r="MQW824" s="148"/>
      <c r="MQX824" s="148"/>
      <c r="MQY824" s="148"/>
      <c r="MQZ824" s="148"/>
      <c r="MRA824" s="148"/>
      <c r="MRB824" s="148"/>
      <c r="MRC824" s="148"/>
      <c r="MRD824" s="148"/>
      <c r="MRE824" s="148"/>
      <c r="MRF824" s="148"/>
      <c r="MRG824" s="148"/>
      <c r="MRH824" s="148"/>
      <c r="MRI824" s="148"/>
      <c r="MRJ824" s="148"/>
      <c r="MRK824" s="148"/>
      <c r="MRL824" s="148"/>
      <c r="MRM824" s="148"/>
      <c r="MRN824" s="148"/>
      <c r="MRO824" s="148"/>
      <c r="MRP824" s="148"/>
      <c r="MRQ824" s="148"/>
      <c r="MRR824" s="148"/>
      <c r="MRS824" s="148"/>
      <c r="MRT824" s="148"/>
      <c r="MRU824" s="148"/>
      <c r="MRV824" s="148"/>
      <c r="MRW824" s="148"/>
      <c r="MRX824" s="148"/>
      <c r="MRY824" s="148"/>
      <c r="MRZ824" s="148"/>
      <c r="MSA824" s="148"/>
      <c r="MSB824" s="148"/>
      <c r="MSC824" s="148"/>
      <c r="MSD824" s="148"/>
      <c r="MSE824" s="148"/>
      <c r="MSF824" s="148"/>
      <c r="MSG824" s="148"/>
      <c r="MSH824" s="148"/>
      <c r="MSI824" s="148"/>
      <c r="MSJ824" s="148"/>
      <c r="MSK824" s="148"/>
      <c r="MSL824" s="148"/>
      <c r="MSM824" s="148"/>
      <c r="MSN824" s="148"/>
      <c r="MSO824" s="148"/>
      <c r="MSP824" s="148"/>
      <c r="MSQ824" s="148"/>
      <c r="MSR824" s="148"/>
      <c r="MSS824" s="148"/>
      <c r="MST824" s="148"/>
      <c r="MSU824" s="148"/>
      <c r="MSV824" s="148"/>
      <c r="MSW824" s="148"/>
      <c r="MSX824" s="148"/>
      <c r="MSY824" s="148"/>
      <c r="MSZ824" s="148"/>
      <c r="MTA824" s="148"/>
      <c r="MTB824" s="148"/>
      <c r="MTC824" s="148"/>
      <c r="MTD824" s="148"/>
      <c r="MTE824" s="148"/>
      <c r="MTF824" s="148"/>
      <c r="MTG824" s="148"/>
      <c r="MTH824" s="148"/>
      <c r="MTI824" s="148"/>
      <c r="MTJ824" s="148"/>
      <c r="MTK824" s="148"/>
      <c r="MTL824" s="148"/>
      <c r="MTM824" s="148"/>
      <c r="MTN824" s="148"/>
      <c r="MTO824" s="148"/>
      <c r="MTP824" s="148"/>
      <c r="MTQ824" s="148"/>
      <c r="MTR824" s="148"/>
      <c r="MTS824" s="148"/>
      <c r="MTT824" s="148"/>
      <c r="MTU824" s="148"/>
      <c r="MTV824" s="148"/>
      <c r="MTW824" s="148"/>
      <c r="MTX824" s="148"/>
      <c r="MTY824" s="148"/>
      <c r="MTZ824" s="148"/>
      <c r="MUA824" s="148"/>
      <c r="MUB824" s="148"/>
      <c r="MUC824" s="148"/>
      <c r="MUD824" s="148"/>
      <c r="MUE824" s="148"/>
      <c r="MUF824" s="148"/>
      <c r="MUG824" s="148"/>
      <c r="MUH824" s="148"/>
      <c r="MUI824" s="148"/>
      <c r="MUJ824" s="148"/>
      <c r="MUK824" s="148"/>
      <c r="MUL824" s="148"/>
      <c r="MUM824" s="148"/>
      <c r="MUN824" s="148"/>
      <c r="MUO824" s="148"/>
      <c r="MUP824" s="148"/>
      <c r="MUQ824" s="148"/>
      <c r="MUR824" s="148"/>
      <c r="MUS824" s="148"/>
      <c r="MUT824" s="148"/>
      <c r="MUU824" s="148"/>
      <c r="MUV824" s="148"/>
      <c r="MUW824" s="148"/>
      <c r="MUX824" s="148"/>
      <c r="MUY824" s="148"/>
      <c r="MUZ824" s="148"/>
      <c r="MVA824" s="148"/>
      <c r="MVB824" s="148"/>
      <c r="MVC824" s="148"/>
      <c r="MVD824" s="148"/>
      <c r="MVE824" s="148"/>
      <c r="MVF824" s="148"/>
      <c r="MVG824" s="148"/>
      <c r="MVH824" s="148"/>
      <c r="MVI824" s="148"/>
      <c r="MVJ824" s="148"/>
      <c r="MVK824" s="148"/>
      <c r="MVL824" s="148"/>
      <c r="MVM824" s="148"/>
      <c r="MVN824" s="148"/>
      <c r="MVO824" s="148"/>
      <c r="MVP824" s="148"/>
      <c r="MVQ824" s="148"/>
      <c r="MVR824" s="148"/>
      <c r="MVS824" s="148"/>
      <c r="MVT824" s="148"/>
      <c r="MVU824" s="148"/>
      <c r="MVV824" s="148"/>
      <c r="MVW824" s="148"/>
      <c r="MVX824" s="148"/>
      <c r="MVY824" s="148"/>
      <c r="MVZ824" s="148"/>
      <c r="MWA824" s="148"/>
      <c r="MWB824" s="148"/>
      <c r="MWC824" s="148"/>
      <c r="MWD824" s="148"/>
      <c r="MWE824" s="148"/>
      <c r="MWF824" s="148"/>
      <c r="MWG824" s="148"/>
      <c r="MWH824" s="148"/>
      <c r="MWI824" s="148"/>
      <c r="MWJ824" s="148"/>
      <c r="MWK824" s="148"/>
      <c r="MWL824" s="148"/>
      <c r="MWM824" s="148"/>
      <c r="MWN824" s="148"/>
      <c r="MWO824" s="148"/>
      <c r="MWP824" s="148"/>
      <c r="MWQ824" s="148"/>
      <c r="MWR824" s="148"/>
      <c r="MWS824" s="148"/>
      <c r="MWT824" s="148"/>
      <c r="MWU824" s="148"/>
      <c r="MWV824" s="148"/>
      <c r="MWW824" s="148"/>
      <c r="MWX824" s="148"/>
      <c r="MWY824" s="148"/>
      <c r="MWZ824" s="148"/>
      <c r="MXA824" s="148"/>
      <c r="MXB824" s="148"/>
      <c r="MXC824" s="148"/>
      <c r="MXD824" s="148"/>
      <c r="MXE824" s="148"/>
      <c r="MXF824" s="148"/>
      <c r="MXG824" s="148"/>
      <c r="MXH824" s="148"/>
      <c r="MXI824" s="148"/>
      <c r="MXJ824" s="148"/>
      <c r="MXK824" s="148"/>
      <c r="MXL824" s="148"/>
      <c r="MXM824" s="148"/>
      <c r="MXN824" s="148"/>
      <c r="MXO824" s="148"/>
      <c r="MXP824" s="148"/>
      <c r="MXQ824" s="148"/>
      <c r="MXR824" s="148"/>
      <c r="MXS824" s="148"/>
      <c r="MXT824" s="148"/>
      <c r="MXU824" s="148"/>
      <c r="MXV824" s="148"/>
      <c r="MXW824" s="148"/>
      <c r="MXX824" s="148"/>
      <c r="MXY824" s="148"/>
      <c r="MXZ824" s="148"/>
      <c r="MYA824" s="148"/>
      <c r="MYB824" s="148"/>
      <c r="MYC824" s="148"/>
      <c r="MYD824" s="148"/>
      <c r="MYE824" s="148"/>
      <c r="MYF824" s="148"/>
      <c r="MYG824" s="148"/>
      <c r="MYH824" s="148"/>
      <c r="MYI824" s="148"/>
      <c r="MYJ824" s="148"/>
      <c r="MYK824" s="148"/>
      <c r="MYL824" s="148"/>
      <c r="MYM824" s="148"/>
      <c r="MYN824" s="148"/>
      <c r="MYO824" s="148"/>
      <c r="MYP824" s="148"/>
      <c r="MYQ824" s="148"/>
      <c r="MYR824" s="148"/>
      <c r="MYS824" s="148"/>
      <c r="MYT824" s="148"/>
      <c r="MYU824" s="148"/>
      <c r="MYV824" s="148"/>
      <c r="MYW824" s="148"/>
      <c r="MYX824" s="148"/>
      <c r="MYY824" s="148"/>
      <c r="MYZ824" s="148"/>
      <c r="MZA824" s="148"/>
      <c r="MZB824" s="148"/>
      <c r="MZC824" s="148"/>
      <c r="MZD824" s="148"/>
      <c r="MZE824" s="148"/>
      <c r="MZF824" s="148"/>
      <c r="MZG824" s="148"/>
      <c r="MZH824" s="148"/>
      <c r="MZI824" s="148"/>
      <c r="MZJ824" s="148"/>
      <c r="MZK824" s="148"/>
      <c r="MZL824" s="148"/>
      <c r="MZM824" s="148"/>
      <c r="MZN824" s="148"/>
      <c r="MZO824" s="148"/>
      <c r="MZP824" s="148"/>
      <c r="MZQ824" s="148"/>
      <c r="MZR824" s="148"/>
      <c r="MZS824" s="148"/>
      <c r="MZT824" s="148"/>
      <c r="MZU824" s="148"/>
      <c r="MZV824" s="148"/>
      <c r="MZW824" s="148"/>
      <c r="MZX824" s="148"/>
      <c r="MZY824" s="148"/>
      <c r="MZZ824" s="148"/>
      <c r="NAA824" s="148"/>
      <c r="NAB824" s="148"/>
      <c r="NAC824" s="148"/>
      <c r="NAD824" s="148"/>
      <c r="NAE824" s="148"/>
      <c r="NAF824" s="148"/>
      <c r="NAG824" s="148"/>
      <c r="NAH824" s="148"/>
      <c r="NAI824" s="148"/>
      <c r="NAJ824" s="148"/>
      <c r="NAK824" s="148"/>
      <c r="NAL824" s="148"/>
      <c r="NAM824" s="148"/>
      <c r="NAN824" s="148"/>
      <c r="NAO824" s="148"/>
      <c r="NAP824" s="148"/>
      <c r="NAQ824" s="148"/>
      <c r="NAR824" s="148"/>
      <c r="NAS824" s="148"/>
      <c r="NAT824" s="148"/>
      <c r="NAU824" s="148"/>
      <c r="NAV824" s="148"/>
      <c r="NAW824" s="148"/>
      <c r="NAX824" s="148"/>
      <c r="NAY824" s="148"/>
      <c r="NAZ824" s="148"/>
      <c r="NBA824" s="148"/>
      <c r="NBB824" s="148"/>
      <c r="NBC824" s="148"/>
      <c r="NBD824" s="148"/>
      <c r="NBE824" s="148"/>
      <c r="NBF824" s="148"/>
      <c r="NBG824" s="148"/>
      <c r="NBH824" s="148"/>
      <c r="NBI824" s="148"/>
      <c r="NBJ824" s="148"/>
      <c r="NBK824" s="148"/>
      <c r="NBL824" s="148"/>
      <c r="NBM824" s="148"/>
      <c r="NBN824" s="148"/>
      <c r="NBO824" s="148"/>
      <c r="NBP824" s="148"/>
      <c r="NBQ824" s="148"/>
      <c r="NBR824" s="148"/>
      <c r="NBS824" s="148"/>
      <c r="NBT824" s="148"/>
      <c r="NBU824" s="148"/>
      <c r="NBV824" s="148"/>
      <c r="NBW824" s="148"/>
      <c r="NBX824" s="148"/>
      <c r="NBY824" s="148"/>
      <c r="NBZ824" s="148"/>
      <c r="NCA824" s="148"/>
      <c r="NCB824" s="148"/>
      <c r="NCC824" s="148"/>
      <c r="NCD824" s="148"/>
      <c r="NCE824" s="148"/>
      <c r="NCF824" s="148"/>
      <c r="NCG824" s="148"/>
      <c r="NCH824" s="148"/>
      <c r="NCI824" s="148"/>
      <c r="NCJ824" s="148"/>
      <c r="NCK824" s="148"/>
      <c r="NCL824" s="148"/>
      <c r="NCM824" s="148"/>
      <c r="NCN824" s="148"/>
      <c r="NCO824" s="148"/>
      <c r="NCP824" s="148"/>
      <c r="NCQ824" s="148"/>
      <c r="NCR824" s="148"/>
      <c r="NCS824" s="148"/>
      <c r="NCT824" s="148"/>
      <c r="NCU824" s="148"/>
      <c r="NCV824" s="148"/>
      <c r="NCW824" s="148"/>
      <c r="NCX824" s="148"/>
      <c r="NCY824" s="148"/>
      <c r="NCZ824" s="148"/>
      <c r="NDA824" s="148"/>
      <c r="NDB824" s="148"/>
      <c r="NDC824" s="148"/>
      <c r="NDD824" s="148"/>
      <c r="NDE824" s="148"/>
      <c r="NDF824" s="148"/>
      <c r="NDG824" s="148"/>
      <c r="NDH824" s="148"/>
      <c r="NDI824" s="148"/>
      <c r="NDJ824" s="148"/>
      <c r="NDK824" s="148"/>
      <c r="NDL824" s="148"/>
      <c r="NDM824" s="148"/>
      <c r="NDN824" s="148"/>
      <c r="NDO824" s="148"/>
      <c r="NDP824" s="148"/>
      <c r="NDQ824" s="148"/>
      <c r="NDR824" s="148"/>
      <c r="NDS824" s="148"/>
      <c r="NDT824" s="148"/>
      <c r="NDU824" s="148"/>
      <c r="NDV824" s="148"/>
      <c r="NDW824" s="148"/>
      <c r="NDX824" s="148"/>
      <c r="NDY824" s="148"/>
      <c r="NDZ824" s="148"/>
      <c r="NEA824" s="148"/>
      <c r="NEB824" s="148"/>
      <c r="NEC824" s="148"/>
      <c r="NED824" s="148"/>
      <c r="NEE824" s="148"/>
      <c r="NEF824" s="148"/>
      <c r="NEG824" s="148"/>
      <c r="NEH824" s="148"/>
      <c r="NEI824" s="148"/>
      <c r="NEJ824" s="148"/>
      <c r="NEK824" s="148"/>
      <c r="NEL824" s="148"/>
      <c r="NEM824" s="148"/>
      <c r="NEN824" s="148"/>
      <c r="NEO824" s="148"/>
      <c r="NEP824" s="148"/>
      <c r="NEQ824" s="148"/>
      <c r="NER824" s="148"/>
      <c r="NES824" s="148"/>
      <c r="NET824" s="148"/>
      <c r="NEU824" s="148"/>
      <c r="NEV824" s="148"/>
      <c r="NEW824" s="148"/>
      <c r="NEX824" s="148"/>
      <c r="NEY824" s="148"/>
      <c r="NEZ824" s="148"/>
      <c r="NFA824" s="148"/>
      <c r="NFB824" s="148"/>
      <c r="NFC824" s="148"/>
      <c r="NFD824" s="148"/>
      <c r="NFE824" s="148"/>
      <c r="NFF824" s="148"/>
      <c r="NFG824" s="148"/>
      <c r="NFH824" s="148"/>
      <c r="NFI824" s="148"/>
      <c r="NFJ824" s="148"/>
      <c r="NFK824" s="148"/>
      <c r="NFL824" s="148"/>
      <c r="NFM824" s="148"/>
      <c r="NFN824" s="148"/>
      <c r="NFO824" s="148"/>
      <c r="NFP824" s="148"/>
      <c r="NFQ824" s="148"/>
      <c r="NFR824" s="148"/>
      <c r="NFS824" s="148"/>
      <c r="NFT824" s="148"/>
      <c r="NFU824" s="148"/>
      <c r="NFV824" s="148"/>
      <c r="NFW824" s="148"/>
      <c r="NFX824" s="148"/>
      <c r="NFY824" s="148"/>
      <c r="NFZ824" s="148"/>
      <c r="NGA824" s="148"/>
      <c r="NGB824" s="148"/>
      <c r="NGC824" s="148"/>
      <c r="NGD824" s="148"/>
      <c r="NGE824" s="148"/>
      <c r="NGF824" s="148"/>
      <c r="NGG824" s="148"/>
      <c r="NGH824" s="148"/>
      <c r="NGI824" s="148"/>
      <c r="NGJ824" s="148"/>
      <c r="NGK824" s="148"/>
      <c r="NGL824" s="148"/>
      <c r="NGM824" s="148"/>
      <c r="NGN824" s="148"/>
      <c r="NGO824" s="148"/>
      <c r="NGP824" s="148"/>
      <c r="NGQ824" s="148"/>
      <c r="NGR824" s="148"/>
      <c r="NGS824" s="148"/>
      <c r="NGT824" s="148"/>
      <c r="NGU824" s="148"/>
      <c r="NGV824" s="148"/>
      <c r="NGW824" s="148"/>
      <c r="NGX824" s="148"/>
      <c r="NGY824" s="148"/>
      <c r="NGZ824" s="148"/>
      <c r="NHA824" s="148"/>
      <c r="NHB824" s="148"/>
      <c r="NHC824" s="148"/>
      <c r="NHD824" s="148"/>
      <c r="NHE824" s="148"/>
      <c r="NHF824" s="148"/>
      <c r="NHG824" s="148"/>
      <c r="NHH824" s="148"/>
      <c r="NHI824" s="148"/>
      <c r="NHJ824" s="148"/>
      <c r="NHK824" s="148"/>
      <c r="NHL824" s="148"/>
      <c r="NHM824" s="148"/>
      <c r="NHN824" s="148"/>
      <c r="NHO824" s="148"/>
      <c r="NHP824" s="148"/>
      <c r="NHQ824" s="148"/>
      <c r="NHR824" s="148"/>
      <c r="NHS824" s="148"/>
      <c r="NHT824" s="148"/>
      <c r="NHU824" s="148"/>
      <c r="NHV824" s="148"/>
      <c r="NHW824" s="148"/>
      <c r="NHX824" s="148"/>
      <c r="NHY824" s="148"/>
      <c r="NHZ824" s="148"/>
      <c r="NIA824" s="148"/>
      <c r="NIB824" s="148"/>
      <c r="NIC824" s="148"/>
      <c r="NID824" s="148"/>
      <c r="NIE824" s="148"/>
      <c r="NIF824" s="148"/>
      <c r="NIG824" s="148"/>
      <c r="NIH824" s="148"/>
      <c r="NII824" s="148"/>
      <c r="NIJ824" s="148"/>
      <c r="NIK824" s="148"/>
      <c r="NIL824" s="148"/>
      <c r="NIM824" s="148"/>
      <c r="NIN824" s="148"/>
      <c r="NIO824" s="148"/>
      <c r="NIP824" s="148"/>
      <c r="NIQ824" s="148"/>
      <c r="NIR824" s="148"/>
      <c r="NIS824" s="148"/>
      <c r="NIT824" s="148"/>
      <c r="NIU824" s="148"/>
      <c r="NIV824" s="148"/>
      <c r="NIW824" s="148"/>
      <c r="NIX824" s="148"/>
      <c r="NIY824" s="148"/>
      <c r="NIZ824" s="148"/>
      <c r="NJA824" s="148"/>
      <c r="NJB824" s="148"/>
      <c r="NJC824" s="148"/>
      <c r="NJD824" s="148"/>
      <c r="NJE824" s="148"/>
      <c r="NJF824" s="148"/>
      <c r="NJG824" s="148"/>
      <c r="NJH824" s="148"/>
      <c r="NJI824" s="148"/>
      <c r="NJJ824" s="148"/>
      <c r="NJK824" s="148"/>
      <c r="NJL824" s="148"/>
      <c r="NJM824" s="148"/>
      <c r="NJN824" s="148"/>
      <c r="NJO824" s="148"/>
      <c r="NJP824" s="148"/>
      <c r="NJQ824" s="148"/>
      <c r="NJR824" s="148"/>
      <c r="NJS824" s="148"/>
      <c r="NJT824" s="148"/>
      <c r="NJU824" s="148"/>
      <c r="NJV824" s="148"/>
      <c r="NJW824" s="148"/>
      <c r="NJX824" s="148"/>
      <c r="NJY824" s="148"/>
      <c r="NJZ824" s="148"/>
      <c r="NKA824" s="148"/>
      <c r="NKB824" s="148"/>
      <c r="NKC824" s="148"/>
      <c r="NKD824" s="148"/>
      <c r="NKE824" s="148"/>
      <c r="NKF824" s="148"/>
      <c r="NKG824" s="148"/>
      <c r="NKH824" s="148"/>
      <c r="NKI824" s="148"/>
      <c r="NKJ824" s="148"/>
      <c r="NKK824" s="148"/>
      <c r="NKL824" s="148"/>
      <c r="NKM824" s="148"/>
      <c r="NKN824" s="148"/>
      <c r="NKO824" s="148"/>
      <c r="NKP824" s="148"/>
      <c r="NKQ824" s="148"/>
      <c r="NKR824" s="148"/>
      <c r="NKS824" s="148"/>
      <c r="NKT824" s="148"/>
      <c r="NKU824" s="148"/>
      <c r="NKV824" s="148"/>
      <c r="NKW824" s="148"/>
      <c r="NKX824" s="148"/>
      <c r="NKY824" s="148"/>
      <c r="NKZ824" s="148"/>
      <c r="NLA824" s="148"/>
      <c r="NLB824" s="148"/>
      <c r="NLC824" s="148"/>
      <c r="NLD824" s="148"/>
      <c r="NLE824" s="148"/>
      <c r="NLF824" s="148"/>
      <c r="NLG824" s="148"/>
      <c r="NLH824" s="148"/>
      <c r="NLI824" s="148"/>
      <c r="NLJ824" s="148"/>
      <c r="NLK824" s="148"/>
      <c r="NLL824" s="148"/>
      <c r="NLM824" s="148"/>
      <c r="NLN824" s="148"/>
      <c r="NLO824" s="148"/>
      <c r="NLP824" s="148"/>
      <c r="NLQ824" s="148"/>
      <c r="NLR824" s="148"/>
      <c r="NLS824" s="148"/>
      <c r="NLT824" s="148"/>
      <c r="NLU824" s="148"/>
      <c r="NLV824" s="148"/>
      <c r="NLW824" s="148"/>
      <c r="NLX824" s="148"/>
      <c r="NLY824" s="148"/>
      <c r="NLZ824" s="148"/>
      <c r="NMA824" s="148"/>
      <c r="NMB824" s="148"/>
      <c r="NMC824" s="148"/>
      <c r="NMD824" s="148"/>
      <c r="NME824" s="148"/>
      <c r="NMF824" s="148"/>
      <c r="NMG824" s="148"/>
      <c r="NMH824" s="148"/>
      <c r="NMI824" s="148"/>
      <c r="NMJ824" s="148"/>
      <c r="NMK824" s="148"/>
      <c r="NML824" s="148"/>
      <c r="NMM824" s="148"/>
      <c r="NMN824" s="148"/>
      <c r="NMO824" s="148"/>
      <c r="NMP824" s="148"/>
      <c r="NMQ824" s="148"/>
      <c r="NMR824" s="148"/>
      <c r="NMS824" s="148"/>
      <c r="NMT824" s="148"/>
      <c r="NMU824" s="148"/>
      <c r="NMV824" s="148"/>
      <c r="NMW824" s="148"/>
      <c r="NMX824" s="148"/>
      <c r="NMY824" s="148"/>
      <c r="NMZ824" s="148"/>
      <c r="NNA824" s="148"/>
      <c r="NNB824" s="148"/>
      <c r="NNC824" s="148"/>
      <c r="NND824" s="148"/>
      <c r="NNE824" s="148"/>
      <c r="NNF824" s="148"/>
      <c r="NNG824" s="148"/>
      <c r="NNH824" s="148"/>
      <c r="NNI824" s="148"/>
      <c r="NNJ824" s="148"/>
      <c r="NNK824" s="148"/>
      <c r="NNL824" s="148"/>
      <c r="NNM824" s="148"/>
      <c r="NNN824" s="148"/>
      <c r="NNO824" s="148"/>
      <c r="NNP824" s="148"/>
      <c r="NNQ824" s="148"/>
      <c r="NNR824" s="148"/>
      <c r="NNS824" s="148"/>
      <c r="NNT824" s="148"/>
      <c r="NNU824" s="148"/>
      <c r="NNV824" s="148"/>
      <c r="NNW824" s="148"/>
      <c r="NNX824" s="148"/>
      <c r="NNY824" s="148"/>
      <c r="NNZ824" s="148"/>
      <c r="NOA824" s="148"/>
      <c r="NOB824" s="148"/>
      <c r="NOC824" s="148"/>
      <c r="NOD824" s="148"/>
      <c r="NOE824" s="148"/>
      <c r="NOF824" s="148"/>
      <c r="NOG824" s="148"/>
      <c r="NOH824" s="148"/>
      <c r="NOI824" s="148"/>
      <c r="NOJ824" s="148"/>
      <c r="NOK824" s="148"/>
      <c r="NOL824" s="148"/>
      <c r="NOM824" s="148"/>
      <c r="NON824" s="148"/>
      <c r="NOO824" s="148"/>
      <c r="NOP824" s="148"/>
      <c r="NOQ824" s="148"/>
      <c r="NOR824" s="148"/>
      <c r="NOS824" s="148"/>
      <c r="NOT824" s="148"/>
      <c r="NOU824" s="148"/>
      <c r="NOV824" s="148"/>
      <c r="NOW824" s="148"/>
      <c r="NOX824" s="148"/>
      <c r="NOY824" s="148"/>
      <c r="NOZ824" s="148"/>
      <c r="NPA824" s="148"/>
      <c r="NPB824" s="148"/>
      <c r="NPC824" s="148"/>
      <c r="NPD824" s="148"/>
      <c r="NPE824" s="148"/>
      <c r="NPF824" s="148"/>
      <c r="NPG824" s="148"/>
      <c r="NPH824" s="148"/>
      <c r="NPI824" s="148"/>
      <c r="NPJ824" s="148"/>
      <c r="NPK824" s="148"/>
      <c r="NPL824" s="148"/>
      <c r="NPM824" s="148"/>
      <c r="NPN824" s="148"/>
      <c r="NPO824" s="148"/>
      <c r="NPP824" s="148"/>
      <c r="NPQ824" s="148"/>
      <c r="NPR824" s="148"/>
      <c r="NPS824" s="148"/>
      <c r="NPT824" s="148"/>
      <c r="NPU824" s="148"/>
      <c r="NPV824" s="148"/>
      <c r="NPW824" s="148"/>
      <c r="NPX824" s="148"/>
      <c r="NPY824" s="148"/>
      <c r="NPZ824" s="148"/>
      <c r="NQA824" s="148"/>
      <c r="NQB824" s="148"/>
      <c r="NQC824" s="148"/>
      <c r="NQD824" s="148"/>
      <c r="NQE824" s="148"/>
      <c r="NQF824" s="148"/>
      <c r="NQG824" s="148"/>
      <c r="NQH824" s="148"/>
      <c r="NQI824" s="148"/>
      <c r="NQJ824" s="148"/>
      <c r="NQK824" s="148"/>
      <c r="NQL824" s="148"/>
      <c r="NQM824" s="148"/>
      <c r="NQN824" s="148"/>
      <c r="NQO824" s="148"/>
      <c r="NQP824" s="148"/>
      <c r="NQQ824" s="148"/>
      <c r="NQR824" s="148"/>
      <c r="NQS824" s="148"/>
      <c r="NQT824" s="148"/>
      <c r="NQU824" s="148"/>
      <c r="NQV824" s="148"/>
      <c r="NQW824" s="148"/>
      <c r="NQX824" s="148"/>
      <c r="NQY824" s="148"/>
      <c r="NQZ824" s="148"/>
      <c r="NRA824" s="148"/>
      <c r="NRB824" s="148"/>
      <c r="NRC824" s="148"/>
      <c r="NRD824" s="148"/>
      <c r="NRE824" s="148"/>
      <c r="NRF824" s="148"/>
      <c r="NRG824" s="148"/>
      <c r="NRH824" s="148"/>
      <c r="NRI824" s="148"/>
      <c r="NRJ824" s="148"/>
      <c r="NRK824" s="148"/>
      <c r="NRL824" s="148"/>
      <c r="NRM824" s="148"/>
      <c r="NRN824" s="148"/>
      <c r="NRO824" s="148"/>
      <c r="NRP824" s="148"/>
      <c r="NRQ824" s="148"/>
      <c r="NRR824" s="148"/>
      <c r="NRS824" s="148"/>
      <c r="NRT824" s="148"/>
      <c r="NRU824" s="148"/>
      <c r="NRV824" s="148"/>
      <c r="NRW824" s="148"/>
      <c r="NRX824" s="148"/>
      <c r="NRY824" s="148"/>
      <c r="NRZ824" s="148"/>
      <c r="NSA824" s="148"/>
      <c r="NSB824" s="148"/>
      <c r="NSC824" s="148"/>
      <c r="NSD824" s="148"/>
      <c r="NSE824" s="148"/>
      <c r="NSF824" s="148"/>
      <c r="NSG824" s="148"/>
      <c r="NSH824" s="148"/>
      <c r="NSI824" s="148"/>
      <c r="NSJ824" s="148"/>
      <c r="NSK824" s="148"/>
      <c r="NSL824" s="148"/>
      <c r="NSM824" s="148"/>
      <c r="NSN824" s="148"/>
      <c r="NSO824" s="148"/>
      <c r="NSP824" s="148"/>
      <c r="NSQ824" s="148"/>
      <c r="NSR824" s="148"/>
      <c r="NSS824" s="148"/>
      <c r="NST824" s="148"/>
      <c r="NSU824" s="148"/>
      <c r="NSV824" s="148"/>
      <c r="NSW824" s="148"/>
      <c r="NSX824" s="148"/>
      <c r="NSY824" s="148"/>
      <c r="NSZ824" s="148"/>
      <c r="NTA824" s="148"/>
      <c r="NTB824" s="148"/>
      <c r="NTC824" s="148"/>
      <c r="NTD824" s="148"/>
      <c r="NTE824" s="148"/>
      <c r="NTF824" s="148"/>
      <c r="NTG824" s="148"/>
      <c r="NTH824" s="148"/>
      <c r="NTI824" s="148"/>
      <c r="NTJ824" s="148"/>
      <c r="NTK824" s="148"/>
      <c r="NTL824" s="148"/>
      <c r="NTM824" s="148"/>
      <c r="NTN824" s="148"/>
      <c r="NTO824" s="148"/>
      <c r="NTP824" s="148"/>
      <c r="NTQ824" s="148"/>
      <c r="NTR824" s="148"/>
      <c r="NTS824" s="148"/>
      <c r="NTT824" s="148"/>
      <c r="NTU824" s="148"/>
      <c r="NTV824" s="148"/>
      <c r="NTW824" s="148"/>
      <c r="NTX824" s="148"/>
      <c r="NTY824" s="148"/>
      <c r="NTZ824" s="148"/>
      <c r="NUA824" s="148"/>
      <c r="NUB824" s="148"/>
      <c r="NUC824" s="148"/>
      <c r="NUD824" s="148"/>
      <c r="NUE824" s="148"/>
      <c r="NUF824" s="148"/>
      <c r="NUG824" s="148"/>
      <c r="NUH824" s="148"/>
      <c r="NUI824" s="148"/>
      <c r="NUJ824" s="148"/>
      <c r="NUK824" s="148"/>
      <c r="NUL824" s="148"/>
      <c r="NUM824" s="148"/>
      <c r="NUN824" s="148"/>
      <c r="NUO824" s="148"/>
      <c r="NUP824" s="148"/>
      <c r="NUQ824" s="148"/>
      <c r="NUR824" s="148"/>
      <c r="NUS824" s="148"/>
      <c r="NUT824" s="148"/>
      <c r="NUU824" s="148"/>
      <c r="NUV824" s="148"/>
      <c r="NUW824" s="148"/>
      <c r="NUX824" s="148"/>
      <c r="NUY824" s="148"/>
      <c r="NUZ824" s="148"/>
      <c r="NVA824" s="148"/>
      <c r="NVB824" s="148"/>
      <c r="NVC824" s="148"/>
      <c r="NVD824" s="148"/>
      <c r="NVE824" s="148"/>
      <c r="NVF824" s="148"/>
      <c r="NVG824" s="148"/>
      <c r="NVH824" s="148"/>
      <c r="NVI824" s="148"/>
      <c r="NVJ824" s="148"/>
      <c r="NVK824" s="148"/>
      <c r="NVL824" s="148"/>
      <c r="NVM824" s="148"/>
      <c r="NVN824" s="148"/>
      <c r="NVO824" s="148"/>
      <c r="NVP824" s="148"/>
      <c r="NVQ824" s="148"/>
      <c r="NVR824" s="148"/>
      <c r="NVS824" s="148"/>
      <c r="NVT824" s="148"/>
      <c r="NVU824" s="148"/>
      <c r="NVV824" s="148"/>
      <c r="NVW824" s="148"/>
      <c r="NVX824" s="148"/>
      <c r="NVY824" s="148"/>
      <c r="NVZ824" s="148"/>
      <c r="NWA824" s="148"/>
      <c r="NWB824" s="148"/>
      <c r="NWC824" s="148"/>
      <c r="NWD824" s="148"/>
      <c r="NWE824" s="148"/>
      <c r="NWF824" s="148"/>
      <c r="NWG824" s="148"/>
      <c r="NWH824" s="148"/>
      <c r="NWI824" s="148"/>
      <c r="NWJ824" s="148"/>
      <c r="NWK824" s="148"/>
      <c r="NWL824" s="148"/>
      <c r="NWM824" s="148"/>
      <c r="NWN824" s="148"/>
      <c r="NWO824" s="148"/>
      <c r="NWP824" s="148"/>
      <c r="NWQ824" s="148"/>
      <c r="NWR824" s="148"/>
      <c r="NWS824" s="148"/>
      <c r="NWT824" s="148"/>
      <c r="NWU824" s="148"/>
      <c r="NWV824" s="148"/>
      <c r="NWW824" s="148"/>
      <c r="NWX824" s="148"/>
      <c r="NWY824" s="148"/>
      <c r="NWZ824" s="148"/>
      <c r="NXA824" s="148"/>
      <c r="NXB824" s="148"/>
      <c r="NXC824" s="148"/>
      <c r="NXD824" s="148"/>
      <c r="NXE824" s="148"/>
      <c r="NXF824" s="148"/>
      <c r="NXG824" s="148"/>
      <c r="NXH824" s="148"/>
      <c r="NXI824" s="148"/>
      <c r="NXJ824" s="148"/>
      <c r="NXK824" s="148"/>
      <c r="NXL824" s="148"/>
      <c r="NXM824" s="148"/>
      <c r="NXN824" s="148"/>
      <c r="NXO824" s="148"/>
      <c r="NXP824" s="148"/>
      <c r="NXQ824" s="148"/>
      <c r="NXR824" s="148"/>
      <c r="NXS824" s="148"/>
      <c r="NXT824" s="148"/>
      <c r="NXU824" s="148"/>
      <c r="NXV824" s="148"/>
      <c r="NXW824" s="148"/>
      <c r="NXX824" s="148"/>
      <c r="NXY824" s="148"/>
      <c r="NXZ824" s="148"/>
      <c r="NYA824" s="148"/>
      <c r="NYB824" s="148"/>
      <c r="NYC824" s="148"/>
      <c r="NYD824" s="148"/>
      <c r="NYE824" s="148"/>
      <c r="NYF824" s="148"/>
      <c r="NYG824" s="148"/>
      <c r="NYH824" s="148"/>
      <c r="NYI824" s="148"/>
      <c r="NYJ824" s="148"/>
      <c r="NYK824" s="148"/>
      <c r="NYL824" s="148"/>
      <c r="NYM824" s="148"/>
      <c r="NYN824" s="148"/>
      <c r="NYO824" s="148"/>
      <c r="NYP824" s="148"/>
      <c r="NYQ824" s="148"/>
      <c r="NYR824" s="148"/>
      <c r="NYS824" s="148"/>
      <c r="NYT824" s="148"/>
      <c r="NYU824" s="148"/>
      <c r="NYV824" s="148"/>
      <c r="NYW824" s="148"/>
      <c r="NYX824" s="148"/>
      <c r="NYY824" s="148"/>
      <c r="NYZ824" s="148"/>
      <c r="NZA824" s="148"/>
      <c r="NZB824" s="148"/>
      <c r="NZC824" s="148"/>
      <c r="NZD824" s="148"/>
      <c r="NZE824" s="148"/>
      <c r="NZF824" s="148"/>
      <c r="NZG824" s="148"/>
      <c r="NZH824" s="148"/>
      <c r="NZI824" s="148"/>
      <c r="NZJ824" s="148"/>
      <c r="NZK824" s="148"/>
      <c r="NZL824" s="148"/>
      <c r="NZM824" s="148"/>
      <c r="NZN824" s="148"/>
      <c r="NZO824" s="148"/>
      <c r="NZP824" s="148"/>
      <c r="NZQ824" s="148"/>
      <c r="NZR824" s="148"/>
      <c r="NZS824" s="148"/>
      <c r="NZT824" s="148"/>
      <c r="NZU824" s="148"/>
      <c r="NZV824" s="148"/>
      <c r="NZW824" s="148"/>
      <c r="NZX824" s="148"/>
      <c r="NZY824" s="148"/>
      <c r="NZZ824" s="148"/>
      <c r="OAA824" s="148"/>
      <c r="OAB824" s="148"/>
      <c r="OAC824" s="148"/>
      <c r="OAD824" s="148"/>
      <c r="OAE824" s="148"/>
      <c r="OAF824" s="148"/>
      <c r="OAG824" s="148"/>
      <c r="OAH824" s="148"/>
      <c r="OAI824" s="148"/>
      <c r="OAJ824" s="148"/>
      <c r="OAK824" s="148"/>
      <c r="OAL824" s="148"/>
      <c r="OAM824" s="148"/>
      <c r="OAN824" s="148"/>
      <c r="OAO824" s="148"/>
      <c r="OAP824" s="148"/>
      <c r="OAQ824" s="148"/>
      <c r="OAR824" s="148"/>
      <c r="OAS824" s="148"/>
      <c r="OAT824" s="148"/>
      <c r="OAU824" s="148"/>
      <c r="OAV824" s="148"/>
      <c r="OAW824" s="148"/>
      <c r="OAX824" s="148"/>
      <c r="OAY824" s="148"/>
      <c r="OAZ824" s="148"/>
      <c r="OBA824" s="148"/>
      <c r="OBB824" s="148"/>
      <c r="OBC824" s="148"/>
      <c r="OBD824" s="148"/>
      <c r="OBE824" s="148"/>
      <c r="OBF824" s="148"/>
      <c r="OBG824" s="148"/>
      <c r="OBH824" s="148"/>
      <c r="OBI824" s="148"/>
      <c r="OBJ824" s="148"/>
      <c r="OBK824" s="148"/>
      <c r="OBL824" s="148"/>
      <c r="OBM824" s="148"/>
      <c r="OBN824" s="148"/>
      <c r="OBO824" s="148"/>
      <c r="OBP824" s="148"/>
      <c r="OBQ824" s="148"/>
      <c r="OBR824" s="148"/>
      <c r="OBS824" s="148"/>
      <c r="OBT824" s="148"/>
      <c r="OBU824" s="148"/>
      <c r="OBV824" s="148"/>
      <c r="OBW824" s="148"/>
      <c r="OBX824" s="148"/>
      <c r="OBY824" s="148"/>
      <c r="OBZ824" s="148"/>
      <c r="OCA824" s="148"/>
      <c r="OCB824" s="148"/>
      <c r="OCC824" s="148"/>
      <c r="OCD824" s="148"/>
      <c r="OCE824" s="148"/>
      <c r="OCF824" s="148"/>
      <c r="OCG824" s="148"/>
      <c r="OCH824" s="148"/>
      <c r="OCI824" s="148"/>
      <c r="OCJ824" s="148"/>
      <c r="OCK824" s="148"/>
      <c r="OCL824" s="148"/>
      <c r="OCM824" s="148"/>
      <c r="OCN824" s="148"/>
      <c r="OCO824" s="148"/>
      <c r="OCP824" s="148"/>
      <c r="OCQ824" s="148"/>
      <c r="OCR824" s="148"/>
      <c r="OCS824" s="148"/>
      <c r="OCT824" s="148"/>
      <c r="OCU824" s="148"/>
      <c r="OCV824" s="148"/>
      <c r="OCW824" s="148"/>
      <c r="OCX824" s="148"/>
      <c r="OCY824" s="148"/>
      <c r="OCZ824" s="148"/>
      <c r="ODA824" s="148"/>
      <c r="ODB824" s="148"/>
      <c r="ODC824" s="148"/>
      <c r="ODD824" s="148"/>
      <c r="ODE824" s="148"/>
      <c r="ODF824" s="148"/>
      <c r="ODG824" s="148"/>
      <c r="ODH824" s="148"/>
      <c r="ODI824" s="148"/>
      <c r="ODJ824" s="148"/>
      <c r="ODK824" s="148"/>
      <c r="ODL824" s="148"/>
      <c r="ODM824" s="148"/>
      <c r="ODN824" s="148"/>
      <c r="ODO824" s="148"/>
      <c r="ODP824" s="148"/>
      <c r="ODQ824" s="148"/>
      <c r="ODR824" s="148"/>
      <c r="ODS824" s="148"/>
      <c r="ODT824" s="148"/>
      <c r="ODU824" s="148"/>
      <c r="ODV824" s="148"/>
      <c r="ODW824" s="148"/>
      <c r="ODX824" s="148"/>
      <c r="ODY824" s="148"/>
      <c r="ODZ824" s="148"/>
      <c r="OEA824" s="148"/>
      <c r="OEB824" s="148"/>
      <c r="OEC824" s="148"/>
      <c r="OED824" s="148"/>
      <c r="OEE824" s="148"/>
      <c r="OEF824" s="148"/>
      <c r="OEG824" s="148"/>
      <c r="OEH824" s="148"/>
      <c r="OEI824" s="148"/>
      <c r="OEJ824" s="148"/>
      <c r="OEK824" s="148"/>
      <c r="OEL824" s="148"/>
      <c r="OEM824" s="148"/>
      <c r="OEN824" s="148"/>
      <c r="OEO824" s="148"/>
      <c r="OEP824" s="148"/>
      <c r="OEQ824" s="148"/>
      <c r="OER824" s="148"/>
      <c r="OES824" s="148"/>
      <c r="OET824" s="148"/>
      <c r="OEU824" s="148"/>
      <c r="OEV824" s="148"/>
      <c r="OEW824" s="148"/>
      <c r="OEX824" s="148"/>
      <c r="OEY824" s="148"/>
      <c r="OEZ824" s="148"/>
      <c r="OFA824" s="148"/>
      <c r="OFB824" s="148"/>
      <c r="OFC824" s="148"/>
      <c r="OFD824" s="148"/>
      <c r="OFE824" s="148"/>
      <c r="OFF824" s="148"/>
      <c r="OFG824" s="148"/>
      <c r="OFH824" s="148"/>
      <c r="OFI824" s="148"/>
      <c r="OFJ824" s="148"/>
      <c r="OFK824" s="148"/>
      <c r="OFL824" s="148"/>
      <c r="OFM824" s="148"/>
      <c r="OFN824" s="148"/>
      <c r="OFO824" s="148"/>
      <c r="OFP824" s="148"/>
      <c r="OFQ824" s="148"/>
      <c r="OFR824" s="148"/>
      <c r="OFS824" s="148"/>
      <c r="OFT824" s="148"/>
      <c r="OFU824" s="148"/>
      <c r="OFV824" s="148"/>
      <c r="OFW824" s="148"/>
      <c r="OFX824" s="148"/>
      <c r="OFY824" s="148"/>
      <c r="OFZ824" s="148"/>
      <c r="OGA824" s="148"/>
      <c r="OGB824" s="148"/>
      <c r="OGC824" s="148"/>
      <c r="OGD824" s="148"/>
      <c r="OGE824" s="148"/>
      <c r="OGF824" s="148"/>
      <c r="OGG824" s="148"/>
      <c r="OGH824" s="148"/>
      <c r="OGI824" s="148"/>
      <c r="OGJ824" s="148"/>
      <c r="OGK824" s="148"/>
      <c r="OGL824" s="148"/>
      <c r="OGM824" s="148"/>
      <c r="OGN824" s="148"/>
      <c r="OGO824" s="148"/>
      <c r="OGP824" s="148"/>
      <c r="OGQ824" s="148"/>
      <c r="OGR824" s="148"/>
      <c r="OGS824" s="148"/>
      <c r="OGT824" s="148"/>
      <c r="OGU824" s="148"/>
      <c r="OGV824" s="148"/>
      <c r="OGW824" s="148"/>
      <c r="OGX824" s="148"/>
      <c r="OGY824" s="148"/>
      <c r="OGZ824" s="148"/>
      <c r="OHA824" s="148"/>
      <c r="OHB824" s="148"/>
      <c r="OHC824" s="148"/>
      <c r="OHD824" s="148"/>
      <c r="OHE824" s="148"/>
      <c r="OHF824" s="148"/>
      <c r="OHG824" s="148"/>
      <c r="OHH824" s="148"/>
      <c r="OHI824" s="148"/>
      <c r="OHJ824" s="148"/>
      <c r="OHK824" s="148"/>
      <c r="OHL824" s="148"/>
      <c r="OHM824" s="148"/>
      <c r="OHN824" s="148"/>
      <c r="OHO824" s="148"/>
      <c r="OHP824" s="148"/>
      <c r="OHQ824" s="148"/>
      <c r="OHR824" s="148"/>
      <c r="OHS824" s="148"/>
      <c r="OHT824" s="148"/>
      <c r="OHU824" s="148"/>
      <c r="OHV824" s="148"/>
      <c r="OHW824" s="148"/>
      <c r="OHX824" s="148"/>
      <c r="OHY824" s="148"/>
      <c r="OHZ824" s="148"/>
      <c r="OIA824" s="148"/>
      <c r="OIB824" s="148"/>
      <c r="OIC824" s="148"/>
      <c r="OID824" s="148"/>
      <c r="OIE824" s="148"/>
      <c r="OIF824" s="148"/>
      <c r="OIG824" s="148"/>
      <c r="OIH824" s="148"/>
      <c r="OII824" s="148"/>
      <c r="OIJ824" s="148"/>
      <c r="OIK824" s="148"/>
      <c r="OIL824" s="148"/>
      <c r="OIM824" s="148"/>
      <c r="OIN824" s="148"/>
      <c r="OIO824" s="148"/>
      <c r="OIP824" s="148"/>
      <c r="OIQ824" s="148"/>
      <c r="OIR824" s="148"/>
      <c r="OIS824" s="148"/>
      <c r="OIT824" s="148"/>
      <c r="OIU824" s="148"/>
      <c r="OIV824" s="148"/>
      <c r="OIW824" s="148"/>
      <c r="OIX824" s="148"/>
      <c r="OIY824" s="148"/>
      <c r="OIZ824" s="148"/>
      <c r="OJA824" s="148"/>
      <c r="OJB824" s="148"/>
      <c r="OJC824" s="148"/>
      <c r="OJD824" s="148"/>
      <c r="OJE824" s="148"/>
      <c r="OJF824" s="148"/>
      <c r="OJG824" s="148"/>
      <c r="OJH824" s="148"/>
      <c r="OJI824" s="148"/>
      <c r="OJJ824" s="148"/>
      <c r="OJK824" s="148"/>
      <c r="OJL824" s="148"/>
      <c r="OJM824" s="148"/>
      <c r="OJN824" s="148"/>
      <c r="OJO824" s="148"/>
      <c r="OJP824" s="148"/>
      <c r="OJQ824" s="148"/>
      <c r="OJR824" s="148"/>
      <c r="OJS824" s="148"/>
      <c r="OJT824" s="148"/>
      <c r="OJU824" s="148"/>
      <c r="OJV824" s="148"/>
      <c r="OJW824" s="148"/>
      <c r="OJX824" s="148"/>
      <c r="OJY824" s="148"/>
      <c r="OJZ824" s="148"/>
      <c r="OKA824" s="148"/>
      <c r="OKB824" s="148"/>
      <c r="OKC824" s="148"/>
      <c r="OKD824" s="148"/>
      <c r="OKE824" s="148"/>
      <c r="OKF824" s="148"/>
      <c r="OKG824" s="148"/>
      <c r="OKH824" s="148"/>
      <c r="OKI824" s="148"/>
      <c r="OKJ824" s="148"/>
      <c r="OKK824" s="148"/>
      <c r="OKL824" s="148"/>
      <c r="OKM824" s="148"/>
      <c r="OKN824" s="148"/>
      <c r="OKO824" s="148"/>
      <c r="OKP824" s="148"/>
      <c r="OKQ824" s="148"/>
      <c r="OKR824" s="148"/>
      <c r="OKS824" s="148"/>
      <c r="OKT824" s="148"/>
      <c r="OKU824" s="148"/>
      <c r="OKV824" s="148"/>
      <c r="OKW824" s="148"/>
      <c r="OKX824" s="148"/>
      <c r="OKY824" s="148"/>
      <c r="OKZ824" s="148"/>
      <c r="OLA824" s="148"/>
      <c r="OLB824" s="148"/>
      <c r="OLC824" s="148"/>
      <c r="OLD824" s="148"/>
      <c r="OLE824" s="148"/>
      <c r="OLF824" s="148"/>
      <c r="OLG824" s="148"/>
      <c r="OLH824" s="148"/>
      <c r="OLI824" s="148"/>
      <c r="OLJ824" s="148"/>
      <c r="OLK824" s="148"/>
      <c r="OLL824" s="148"/>
      <c r="OLM824" s="148"/>
      <c r="OLN824" s="148"/>
      <c r="OLO824" s="148"/>
      <c r="OLP824" s="148"/>
      <c r="OLQ824" s="148"/>
      <c r="OLR824" s="148"/>
      <c r="OLS824" s="148"/>
      <c r="OLT824" s="148"/>
      <c r="OLU824" s="148"/>
      <c r="OLV824" s="148"/>
      <c r="OLW824" s="148"/>
      <c r="OLX824" s="148"/>
      <c r="OLY824" s="148"/>
      <c r="OLZ824" s="148"/>
      <c r="OMA824" s="148"/>
      <c r="OMB824" s="148"/>
      <c r="OMC824" s="148"/>
      <c r="OMD824" s="148"/>
      <c r="OME824" s="148"/>
      <c r="OMF824" s="148"/>
      <c r="OMG824" s="148"/>
      <c r="OMH824" s="148"/>
      <c r="OMI824" s="148"/>
      <c r="OMJ824" s="148"/>
      <c r="OMK824" s="148"/>
      <c r="OML824" s="148"/>
      <c r="OMM824" s="148"/>
      <c r="OMN824" s="148"/>
      <c r="OMO824" s="148"/>
      <c r="OMP824" s="148"/>
      <c r="OMQ824" s="148"/>
      <c r="OMR824" s="148"/>
      <c r="OMS824" s="148"/>
      <c r="OMT824" s="148"/>
      <c r="OMU824" s="148"/>
      <c r="OMV824" s="148"/>
      <c r="OMW824" s="148"/>
      <c r="OMX824" s="148"/>
      <c r="OMY824" s="148"/>
      <c r="OMZ824" s="148"/>
      <c r="ONA824" s="148"/>
      <c r="ONB824" s="148"/>
      <c r="ONC824" s="148"/>
      <c r="OND824" s="148"/>
      <c r="ONE824" s="148"/>
      <c r="ONF824" s="148"/>
      <c r="ONG824" s="148"/>
      <c r="ONH824" s="148"/>
      <c r="ONI824" s="148"/>
      <c r="ONJ824" s="148"/>
      <c r="ONK824" s="148"/>
      <c r="ONL824" s="148"/>
      <c r="ONM824" s="148"/>
      <c r="ONN824" s="148"/>
      <c r="ONO824" s="148"/>
      <c r="ONP824" s="148"/>
      <c r="ONQ824" s="148"/>
      <c r="ONR824" s="148"/>
      <c r="ONS824" s="148"/>
      <c r="ONT824" s="148"/>
      <c r="ONU824" s="148"/>
      <c r="ONV824" s="148"/>
      <c r="ONW824" s="148"/>
      <c r="ONX824" s="148"/>
      <c r="ONY824" s="148"/>
      <c r="ONZ824" s="148"/>
      <c r="OOA824" s="148"/>
      <c r="OOB824" s="148"/>
      <c r="OOC824" s="148"/>
      <c r="OOD824" s="148"/>
      <c r="OOE824" s="148"/>
      <c r="OOF824" s="148"/>
      <c r="OOG824" s="148"/>
      <c r="OOH824" s="148"/>
      <c r="OOI824" s="148"/>
      <c r="OOJ824" s="148"/>
      <c r="OOK824" s="148"/>
      <c r="OOL824" s="148"/>
      <c r="OOM824" s="148"/>
      <c r="OON824" s="148"/>
      <c r="OOO824" s="148"/>
      <c r="OOP824" s="148"/>
      <c r="OOQ824" s="148"/>
      <c r="OOR824" s="148"/>
      <c r="OOS824" s="148"/>
      <c r="OOT824" s="148"/>
      <c r="OOU824" s="148"/>
      <c r="OOV824" s="148"/>
      <c r="OOW824" s="148"/>
      <c r="OOX824" s="148"/>
      <c r="OOY824" s="148"/>
      <c r="OOZ824" s="148"/>
      <c r="OPA824" s="148"/>
      <c r="OPB824" s="148"/>
      <c r="OPC824" s="148"/>
      <c r="OPD824" s="148"/>
      <c r="OPE824" s="148"/>
      <c r="OPF824" s="148"/>
      <c r="OPG824" s="148"/>
      <c r="OPH824" s="148"/>
      <c r="OPI824" s="148"/>
      <c r="OPJ824" s="148"/>
      <c r="OPK824" s="148"/>
      <c r="OPL824" s="148"/>
      <c r="OPM824" s="148"/>
      <c r="OPN824" s="148"/>
      <c r="OPO824" s="148"/>
      <c r="OPP824" s="148"/>
      <c r="OPQ824" s="148"/>
      <c r="OPR824" s="148"/>
      <c r="OPS824" s="148"/>
      <c r="OPT824" s="148"/>
      <c r="OPU824" s="148"/>
      <c r="OPV824" s="148"/>
      <c r="OPW824" s="148"/>
      <c r="OPX824" s="148"/>
      <c r="OPY824" s="148"/>
      <c r="OPZ824" s="148"/>
      <c r="OQA824" s="148"/>
      <c r="OQB824" s="148"/>
      <c r="OQC824" s="148"/>
      <c r="OQD824" s="148"/>
      <c r="OQE824" s="148"/>
      <c r="OQF824" s="148"/>
      <c r="OQG824" s="148"/>
      <c r="OQH824" s="148"/>
      <c r="OQI824" s="148"/>
      <c r="OQJ824" s="148"/>
      <c r="OQK824" s="148"/>
      <c r="OQL824" s="148"/>
      <c r="OQM824" s="148"/>
      <c r="OQN824" s="148"/>
      <c r="OQO824" s="148"/>
      <c r="OQP824" s="148"/>
      <c r="OQQ824" s="148"/>
      <c r="OQR824" s="148"/>
      <c r="OQS824" s="148"/>
      <c r="OQT824" s="148"/>
      <c r="OQU824" s="148"/>
      <c r="OQV824" s="148"/>
      <c r="OQW824" s="148"/>
      <c r="OQX824" s="148"/>
      <c r="OQY824" s="148"/>
      <c r="OQZ824" s="148"/>
      <c r="ORA824" s="148"/>
      <c r="ORB824" s="148"/>
      <c r="ORC824" s="148"/>
      <c r="ORD824" s="148"/>
      <c r="ORE824" s="148"/>
      <c r="ORF824" s="148"/>
      <c r="ORG824" s="148"/>
      <c r="ORH824" s="148"/>
      <c r="ORI824" s="148"/>
      <c r="ORJ824" s="148"/>
      <c r="ORK824" s="148"/>
      <c r="ORL824" s="148"/>
      <c r="ORM824" s="148"/>
      <c r="ORN824" s="148"/>
      <c r="ORO824" s="148"/>
      <c r="ORP824" s="148"/>
      <c r="ORQ824" s="148"/>
      <c r="ORR824" s="148"/>
      <c r="ORS824" s="148"/>
      <c r="ORT824" s="148"/>
      <c r="ORU824" s="148"/>
      <c r="ORV824" s="148"/>
      <c r="ORW824" s="148"/>
      <c r="ORX824" s="148"/>
      <c r="ORY824" s="148"/>
      <c r="ORZ824" s="148"/>
      <c r="OSA824" s="148"/>
      <c r="OSB824" s="148"/>
      <c r="OSC824" s="148"/>
      <c r="OSD824" s="148"/>
      <c r="OSE824" s="148"/>
      <c r="OSF824" s="148"/>
      <c r="OSG824" s="148"/>
      <c r="OSH824" s="148"/>
      <c r="OSI824" s="148"/>
      <c r="OSJ824" s="148"/>
      <c r="OSK824" s="148"/>
      <c r="OSL824" s="148"/>
      <c r="OSM824" s="148"/>
      <c r="OSN824" s="148"/>
      <c r="OSO824" s="148"/>
      <c r="OSP824" s="148"/>
      <c r="OSQ824" s="148"/>
      <c r="OSR824" s="148"/>
      <c r="OSS824" s="148"/>
      <c r="OST824" s="148"/>
      <c r="OSU824" s="148"/>
      <c r="OSV824" s="148"/>
      <c r="OSW824" s="148"/>
      <c r="OSX824" s="148"/>
      <c r="OSY824" s="148"/>
      <c r="OSZ824" s="148"/>
      <c r="OTA824" s="148"/>
      <c r="OTB824" s="148"/>
      <c r="OTC824" s="148"/>
      <c r="OTD824" s="148"/>
      <c r="OTE824" s="148"/>
      <c r="OTF824" s="148"/>
      <c r="OTG824" s="148"/>
      <c r="OTH824" s="148"/>
      <c r="OTI824" s="148"/>
      <c r="OTJ824" s="148"/>
      <c r="OTK824" s="148"/>
      <c r="OTL824" s="148"/>
      <c r="OTM824" s="148"/>
      <c r="OTN824" s="148"/>
      <c r="OTO824" s="148"/>
      <c r="OTP824" s="148"/>
      <c r="OTQ824" s="148"/>
      <c r="OTR824" s="148"/>
      <c r="OTS824" s="148"/>
      <c r="OTT824" s="148"/>
      <c r="OTU824" s="148"/>
      <c r="OTV824" s="148"/>
      <c r="OTW824" s="148"/>
      <c r="OTX824" s="148"/>
      <c r="OTY824" s="148"/>
      <c r="OTZ824" s="148"/>
      <c r="OUA824" s="148"/>
      <c r="OUB824" s="148"/>
      <c r="OUC824" s="148"/>
      <c r="OUD824" s="148"/>
      <c r="OUE824" s="148"/>
      <c r="OUF824" s="148"/>
      <c r="OUG824" s="148"/>
      <c r="OUH824" s="148"/>
      <c r="OUI824" s="148"/>
      <c r="OUJ824" s="148"/>
      <c r="OUK824" s="148"/>
      <c r="OUL824" s="148"/>
      <c r="OUM824" s="148"/>
      <c r="OUN824" s="148"/>
      <c r="OUO824" s="148"/>
      <c r="OUP824" s="148"/>
      <c r="OUQ824" s="148"/>
      <c r="OUR824" s="148"/>
      <c r="OUS824" s="148"/>
      <c r="OUT824" s="148"/>
      <c r="OUU824" s="148"/>
      <c r="OUV824" s="148"/>
      <c r="OUW824" s="148"/>
      <c r="OUX824" s="148"/>
      <c r="OUY824" s="148"/>
      <c r="OUZ824" s="148"/>
      <c r="OVA824" s="148"/>
      <c r="OVB824" s="148"/>
      <c r="OVC824" s="148"/>
      <c r="OVD824" s="148"/>
      <c r="OVE824" s="148"/>
      <c r="OVF824" s="148"/>
      <c r="OVG824" s="148"/>
      <c r="OVH824" s="148"/>
      <c r="OVI824" s="148"/>
      <c r="OVJ824" s="148"/>
      <c r="OVK824" s="148"/>
      <c r="OVL824" s="148"/>
      <c r="OVM824" s="148"/>
      <c r="OVN824" s="148"/>
      <c r="OVO824" s="148"/>
      <c r="OVP824" s="148"/>
      <c r="OVQ824" s="148"/>
      <c r="OVR824" s="148"/>
      <c r="OVS824" s="148"/>
      <c r="OVT824" s="148"/>
      <c r="OVU824" s="148"/>
      <c r="OVV824" s="148"/>
      <c r="OVW824" s="148"/>
      <c r="OVX824" s="148"/>
      <c r="OVY824" s="148"/>
      <c r="OVZ824" s="148"/>
      <c r="OWA824" s="148"/>
      <c r="OWB824" s="148"/>
      <c r="OWC824" s="148"/>
      <c r="OWD824" s="148"/>
      <c r="OWE824" s="148"/>
      <c r="OWF824" s="148"/>
      <c r="OWG824" s="148"/>
      <c r="OWH824" s="148"/>
      <c r="OWI824" s="148"/>
      <c r="OWJ824" s="148"/>
      <c r="OWK824" s="148"/>
      <c r="OWL824" s="148"/>
      <c r="OWM824" s="148"/>
      <c r="OWN824" s="148"/>
      <c r="OWO824" s="148"/>
      <c r="OWP824" s="148"/>
      <c r="OWQ824" s="148"/>
      <c r="OWR824" s="148"/>
      <c r="OWS824" s="148"/>
      <c r="OWT824" s="148"/>
      <c r="OWU824" s="148"/>
      <c r="OWV824" s="148"/>
      <c r="OWW824" s="148"/>
      <c r="OWX824" s="148"/>
      <c r="OWY824" s="148"/>
      <c r="OWZ824" s="148"/>
      <c r="OXA824" s="148"/>
      <c r="OXB824" s="148"/>
      <c r="OXC824" s="148"/>
      <c r="OXD824" s="148"/>
      <c r="OXE824" s="148"/>
      <c r="OXF824" s="148"/>
      <c r="OXG824" s="148"/>
      <c r="OXH824" s="148"/>
      <c r="OXI824" s="148"/>
      <c r="OXJ824" s="148"/>
      <c r="OXK824" s="148"/>
      <c r="OXL824" s="148"/>
      <c r="OXM824" s="148"/>
      <c r="OXN824" s="148"/>
      <c r="OXO824" s="148"/>
      <c r="OXP824" s="148"/>
      <c r="OXQ824" s="148"/>
      <c r="OXR824" s="148"/>
      <c r="OXS824" s="148"/>
      <c r="OXT824" s="148"/>
      <c r="OXU824" s="148"/>
      <c r="OXV824" s="148"/>
      <c r="OXW824" s="148"/>
      <c r="OXX824" s="148"/>
      <c r="OXY824" s="148"/>
      <c r="OXZ824" s="148"/>
      <c r="OYA824" s="148"/>
      <c r="OYB824" s="148"/>
      <c r="OYC824" s="148"/>
      <c r="OYD824" s="148"/>
      <c r="OYE824" s="148"/>
      <c r="OYF824" s="148"/>
      <c r="OYG824" s="148"/>
      <c r="OYH824" s="148"/>
      <c r="OYI824" s="148"/>
      <c r="OYJ824" s="148"/>
      <c r="OYK824" s="148"/>
      <c r="OYL824" s="148"/>
      <c r="OYM824" s="148"/>
      <c r="OYN824" s="148"/>
      <c r="OYO824" s="148"/>
      <c r="OYP824" s="148"/>
      <c r="OYQ824" s="148"/>
      <c r="OYR824" s="148"/>
      <c r="OYS824" s="148"/>
      <c r="OYT824" s="148"/>
      <c r="OYU824" s="148"/>
      <c r="OYV824" s="148"/>
      <c r="OYW824" s="148"/>
      <c r="OYX824" s="148"/>
      <c r="OYY824" s="148"/>
      <c r="OYZ824" s="148"/>
      <c r="OZA824" s="148"/>
      <c r="OZB824" s="148"/>
      <c r="OZC824" s="148"/>
      <c r="OZD824" s="148"/>
      <c r="OZE824" s="148"/>
      <c r="OZF824" s="148"/>
      <c r="OZG824" s="148"/>
      <c r="OZH824" s="148"/>
      <c r="OZI824" s="148"/>
      <c r="OZJ824" s="148"/>
      <c r="OZK824" s="148"/>
      <c r="OZL824" s="148"/>
      <c r="OZM824" s="148"/>
      <c r="OZN824" s="148"/>
      <c r="OZO824" s="148"/>
      <c r="OZP824" s="148"/>
      <c r="OZQ824" s="148"/>
      <c r="OZR824" s="148"/>
      <c r="OZS824" s="148"/>
      <c r="OZT824" s="148"/>
      <c r="OZU824" s="148"/>
      <c r="OZV824" s="148"/>
      <c r="OZW824" s="148"/>
      <c r="OZX824" s="148"/>
      <c r="OZY824" s="148"/>
      <c r="OZZ824" s="148"/>
      <c r="PAA824" s="148"/>
      <c r="PAB824" s="148"/>
      <c r="PAC824" s="148"/>
      <c r="PAD824" s="148"/>
      <c r="PAE824" s="148"/>
      <c r="PAF824" s="148"/>
      <c r="PAG824" s="148"/>
      <c r="PAH824" s="148"/>
      <c r="PAI824" s="148"/>
      <c r="PAJ824" s="148"/>
      <c r="PAK824" s="148"/>
      <c r="PAL824" s="148"/>
      <c r="PAM824" s="148"/>
      <c r="PAN824" s="148"/>
      <c r="PAO824" s="148"/>
      <c r="PAP824" s="148"/>
      <c r="PAQ824" s="148"/>
      <c r="PAR824" s="148"/>
      <c r="PAS824" s="148"/>
      <c r="PAT824" s="148"/>
      <c r="PAU824" s="148"/>
      <c r="PAV824" s="148"/>
      <c r="PAW824" s="148"/>
      <c r="PAX824" s="148"/>
      <c r="PAY824" s="148"/>
      <c r="PAZ824" s="148"/>
      <c r="PBA824" s="148"/>
      <c r="PBB824" s="148"/>
      <c r="PBC824" s="148"/>
      <c r="PBD824" s="148"/>
      <c r="PBE824" s="148"/>
      <c r="PBF824" s="148"/>
      <c r="PBG824" s="148"/>
      <c r="PBH824" s="148"/>
      <c r="PBI824" s="148"/>
      <c r="PBJ824" s="148"/>
      <c r="PBK824" s="148"/>
      <c r="PBL824" s="148"/>
      <c r="PBM824" s="148"/>
      <c r="PBN824" s="148"/>
      <c r="PBO824" s="148"/>
      <c r="PBP824" s="148"/>
      <c r="PBQ824" s="148"/>
      <c r="PBR824" s="148"/>
      <c r="PBS824" s="148"/>
      <c r="PBT824" s="148"/>
      <c r="PBU824" s="148"/>
      <c r="PBV824" s="148"/>
      <c r="PBW824" s="148"/>
      <c r="PBX824" s="148"/>
      <c r="PBY824" s="148"/>
      <c r="PBZ824" s="148"/>
      <c r="PCA824" s="148"/>
      <c r="PCB824" s="148"/>
      <c r="PCC824" s="148"/>
      <c r="PCD824" s="148"/>
      <c r="PCE824" s="148"/>
      <c r="PCF824" s="148"/>
      <c r="PCG824" s="148"/>
      <c r="PCH824" s="148"/>
      <c r="PCI824" s="148"/>
      <c r="PCJ824" s="148"/>
      <c r="PCK824" s="148"/>
      <c r="PCL824" s="148"/>
      <c r="PCM824" s="148"/>
      <c r="PCN824" s="148"/>
      <c r="PCO824" s="148"/>
      <c r="PCP824" s="148"/>
      <c r="PCQ824" s="148"/>
      <c r="PCR824" s="148"/>
      <c r="PCS824" s="148"/>
      <c r="PCT824" s="148"/>
      <c r="PCU824" s="148"/>
      <c r="PCV824" s="148"/>
      <c r="PCW824" s="148"/>
      <c r="PCX824" s="148"/>
      <c r="PCY824" s="148"/>
      <c r="PCZ824" s="148"/>
      <c r="PDA824" s="148"/>
      <c r="PDB824" s="148"/>
      <c r="PDC824" s="148"/>
      <c r="PDD824" s="148"/>
      <c r="PDE824" s="148"/>
      <c r="PDF824" s="148"/>
      <c r="PDG824" s="148"/>
      <c r="PDH824" s="148"/>
      <c r="PDI824" s="148"/>
      <c r="PDJ824" s="148"/>
      <c r="PDK824" s="148"/>
      <c r="PDL824" s="148"/>
      <c r="PDM824" s="148"/>
      <c r="PDN824" s="148"/>
      <c r="PDO824" s="148"/>
      <c r="PDP824" s="148"/>
      <c r="PDQ824" s="148"/>
      <c r="PDR824" s="148"/>
      <c r="PDS824" s="148"/>
      <c r="PDT824" s="148"/>
      <c r="PDU824" s="148"/>
      <c r="PDV824" s="148"/>
      <c r="PDW824" s="148"/>
      <c r="PDX824" s="148"/>
      <c r="PDY824" s="148"/>
      <c r="PDZ824" s="148"/>
      <c r="PEA824" s="148"/>
      <c r="PEB824" s="148"/>
      <c r="PEC824" s="148"/>
      <c r="PED824" s="148"/>
      <c r="PEE824" s="148"/>
      <c r="PEF824" s="148"/>
      <c r="PEG824" s="148"/>
      <c r="PEH824" s="148"/>
      <c r="PEI824" s="148"/>
      <c r="PEJ824" s="148"/>
      <c r="PEK824" s="148"/>
      <c r="PEL824" s="148"/>
      <c r="PEM824" s="148"/>
      <c r="PEN824" s="148"/>
      <c r="PEO824" s="148"/>
      <c r="PEP824" s="148"/>
      <c r="PEQ824" s="148"/>
      <c r="PER824" s="148"/>
      <c r="PES824" s="148"/>
      <c r="PET824" s="148"/>
      <c r="PEU824" s="148"/>
      <c r="PEV824" s="148"/>
      <c r="PEW824" s="148"/>
      <c r="PEX824" s="148"/>
      <c r="PEY824" s="148"/>
      <c r="PEZ824" s="148"/>
      <c r="PFA824" s="148"/>
      <c r="PFB824" s="148"/>
      <c r="PFC824" s="148"/>
      <c r="PFD824" s="148"/>
      <c r="PFE824" s="148"/>
      <c r="PFF824" s="148"/>
      <c r="PFG824" s="148"/>
      <c r="PFH824" s="148"/>
      <c r="PFI824" s="148"/>
      <c r="PFJ824" s="148"/>
      <c r="PFK824" s="148"/>
      <c r="PFL824" s="148"/>
      <c r="PFM824" s="148"/>
      <c r="PFN824" s="148"/>
      <c r="PFO824" s="148"/>
      <c r="PFP824" s="148"/>
      <c r="PFQ824" s="148"/>
      <c r="PFR824" s="148"/>
      <c r="PFS824" s="148"/>
      <c r="PFT824" s="148"/>
      <c r="PFU824" s="148"/>
      <c r="PFV824" s="148"/>
      <c r="PFW824" s="148"/>
      <c r="PFX824" s="148"/>
      <c r="PFY824" s="148"/>
      <c r="PFZ824" s="148"/>
      <c r="PGA824" s="148"/>
      <c r="PGB824" s="148"/>
      <c r="PGC824" s="148"/>
      <c r="PGD824" s="148"/>
      <c r="PGE824" s="148"/>
      <c r="PGF824" s="148"/>
      <c r="PGG824" s="148"/>
      <c r="PGH824" s="148"/>
      <c r="PGI824" s="148"/>
      <c r="PGJ824" s="148"/>
      <c r="PGK824" s="148"/>
      <c r="PGL824" s="148"/>
      <c r="PGM824" s="148"/>
      <c r="PGN824" s="148"/>
      <c r="PGO824" s="148"/>
      <c r="PGP824" s="148"/>
      <c r="PGQ824" s="148"/>
      <c r="PGR824" s="148"/>
      <c r="PGS824" s="148"/>
      <c r="PGT824" s="148"/>
      <c r="PGU824" s="148"/>
      <c r="PGV824" s="148"/>
      <c r="PGW824" s="148"/>
      <c r="PGX824" s="148"/>
      <c r="PGY824" s="148"/>
      <c r="PGZ824" s="148"/>
      <c r="PHA824" s="148"/>
      <c r="PHB824" s="148"/>
      <c r="PHC824" s="148"/>
      <c r="PHD824" s="148"/>
      <c r="PHE824" s="148"/>
      <c r="PHF824" s="148"/>
      <c r="PHG824" s="148"/>
      <c r="PHH824" s="148"/>
      <c r="PHI824" s="148"/>
      <c r="PHJ824" s="148"/>
      <c r="PHK824" s="148"/>
      <c r="PHL824" s="148"/>
      <c r="PHM824" s="148"/>
      <c r="PHN824" s="148"/>
      <c r="PHO824" s="148"/>
      <c r="PHP824" s="148"/>
      <c r="PHQ824" s="148"/>
      <c r="PHR824" s="148"/>
      <c r="PHS824" s="148"/>
      <c r="PHT824" s="148"/>
      <c r="PHU824" s="148"/>
      <c r="PHV824" s="148"/>
      <c r="PHW824" s="148"/>
      <c r="PHX824" s="148"/>
      <c r="PHY824" s="148"/>
      <c r="PHZ824" s="148"/>
      <c r="PIA824" s="148"/>
      <c r="PIB824" s="148"/>
      <c r="PIC824" s="148"/>
      <c r="PID824" s="148"/>
      <c r="PIE824" s="148"/>
      <c r="PIF824" s="148"/>
      <c r="PIG824" s="148"/>
      <c r="PIH824" s="148"/>
      <c r="PII824" s="148"/>
      <c r="PIJ824" s="148"/>
      <c r="PIK824" s="148"/>
      <c r="PIL824" s="148"/>
      <c r="PIM824" s="148"/>
      <c r="PIN824" s="148"/>
      <c r="PIO824" s="148"/>
      <c r="PIP824" s="148"/>
      <c r="PIQ824" s="148"/>
      <c r="PIR824" s="148"/>
      <c r="PIS824" s="148"/>
      <c r="PIT824" s="148"/>
      <c r="PIU824" s="148"/>
      <c r="PIV824" s="148"/>
      <c r="PIW824" s="148"/>
      <c r="PIX824" s="148"/>
      <c r="PIY824" s="148"/>
      <c r="PIZ824" s="148"/>
      <c r="PJA824" s="148"/>
      <c r="PJB824" s="148"/>
      <c r="PJC824" s="148"/>
      <c r="PJD824" s="148"/>
      <c r="PJE824" s="148"/>
      <c r="PJF824" s="148"/>
      <c r="PJG824" s="148"/>
      <c r="PJH824" s="148"/>
      <c r="PJI824" s="148"/>
      <c r="PJJ824" s="148"/>
      <c r="PJK824" s="148"/>
      <c r="PJL824" s="148"/>
      <c r="PJM824" s="148"/>
      <c r="PJN824" s="148"/>
      <c r="PJO824" s="148"/>
      <c r="PJP824" s="148"/>
      <c r="PJQ824" s="148"/>
      <c r="PJR824" s="148"/>
      <c r="PJS824" s="148"/>
      <c r="PJT824" s="148"/>
      <c r="PJU824" s="148"/>
      <c r="PJV824" s="148"/>
      <c r="PJW824" s="148"/>
      <c r="PJX824" s="148"/>
      <c r="PJY824" s="148"/>
      <c r="PJZ824" s="148"/>
      <c r="PKA824" s="148"/>
      <c r="PKB824" s="148"/>
      <c r="PKC824" s="148"/>
      <c r="PKD824" s="148"/>
      <c r="PKE824" s="148"/>
      <c r="PKF824" s="148"/>
      <c r="PKG824" s="148"/>
      <c r="PKH824" s="148"/>
      <c r="PKI824" s="148"/>
      <c r="PKJ824" s="148"/>
      <c r="PKK824" s="148"/>
      <c r="PKL824" s="148"/>
      <c r="PKM824" s="148"/>
      <c r="PKN824" s="148"/>
      <c r="PKO824" s="148"/>
      <c r="PKP824" s="148"/>
      <c r="PKQ824" s="148"/>
      <c r="PKR824" s="148"/>
      <c r="PKS824" s="148"/>
      <c r="PKT824" s="148"/>
      <c r="PKU824" s="148"/>
      <c r="PKV824" s="148"/>
      <c r="PKW824" s="148"/>
      <c r="PKX824" s="148"/>
      <c r="PKY824" s="148"/>
      <c r="PKZ824" s="148"/>
      <c r="PLA824" s="148"/>
      <c r="PLB824" s="148"/>
      <c r="PLC824" s="148"/>
      <c r="PLD824" s="148"/>
      <c r="PLE824" s="148"/>
      <c r="PLF824" s="148"/>
      <c r="PLG824" s="148"/>
      <c r="PLH824" s="148"/>
      <c r="PLI824" s="148"/>
      <c r="PLJ824" s="148"/>
      <c r="PLK824" s="148"/>
      <c r="PLL824" s="148"/>
      <c r="PLM824" s="148"/>
      <c r="PLN824" s="148"/>
      <c r="PLO824" s="148"/>
      <c r="PLP824" s="148"/>
      <c r="PLQ824" s="148"/>
      <c r="PLR824" s="148"/>
      <c r="PLS824" s="148"/>
      <c r="PLT824" s="148"/>
      <c r="PLU824" s="148"/>
      <c r="PLV824" s="148"/>
      <c r="PLW824" s="148"/>
      <c r="PLX824" s="148"/>
      <c r="PLY824" s="148"/>
      <c r="PLZ824" s="148"/>
      <c r="PMA824" s="148"/>
      <c r="PMB824" s="148"/>
      <c r="PMC824" s="148"/>
      <c r="PMD824" s="148"/>
      <c r="PME824" s="148"/>
      <c r="PMF824" s="148"/>
      <c r="PMG824" s="148"/>
      <c r="PMH824" s="148"/>
      <c r="PMI824" s="148"/>
      <c r="PMJ824" s="148"/>
      <c r="PMK824" s="148"/>
      <c r="PML824" s="148"/>
      <c r="PMM824" s="148"/>
      <c r="PMN824" s="148"/>
      <c r="PMO824" s="148"/>
      <c r="PMP824" s="148"/>
      <c r="PMQ824" s="148"/>
      <c r="PMR824" s="148"/>
      <c r="PMS824" s="148"/>
      <c r="PMT824" s="148"/>
      <c r="PMU824" s="148"/>
      <c r="PMV824" s="148"/>
      <c r="PMW824" s="148"/>
      <c r="PMX824" s="148"/>
      <c r="PMY824" s="148"/>
      <c r="PMZ824" s="148"/>
      <c r="PNA824" s="148"/>
      <c r="PNB824" s="148"/>
      <c r="PNC824" s="148"/>
      <c r="PND824" s="148"/>
      <c r="PNE824" s="148"/>
      <c r="PNF824" s="148"/>
      <c r="PNG824" s="148"/>
      <c r="PNH824" s="148"/>
      <c r="PNI824" s="148"/>
      <c r="PNJ824" s="148"/>
      <c r="PNK824" s="148"/>
      <c r="PNL824" s="148"/>
      <c r="PNM824" s="148"/>
      <c r="PNN824" s="148"/>
      <c r="PNO824" s="148"/>
      <c r="PNP824" s="148"/>
      <c r="PNQ824" s="148"/>
      <c r="PNR824" s="148"/>
      <c r="PNS824" s="148"/>
      <c r="PNT824" s="148"/>
      <c r="PNU824" s="148"/>
      <c r="PNV824" s="148"/>
      <c r="PNW824" s="148"/>
      <c r="PNX824" s="148"/>
      <c r="PNY824" s="148"/>
      <c r="PNZ824" s="148"/>
      <c r="POA824" s="148"/>
      <c r="POB824" s="148"/>
      <c r="POC824" s="148"/>
      <c r="POD824" s="148"/>
      <c r="POE824" s="148"/>
      <c r="POF824" s="148"/>
      <c r="POG824" s="148"/>
      <c r="POH824" s="148"/>
      <c r="POI824" s="148"/>
      <c r="POJ824" s="148"/>
      <c r="POK824" s="148"/>
      <c r="POL824" s="148"/>
      <c r="POM824" s="148"/>
      <c r="PON824" s="148"/>
      <c r="POO824" s="148"/>
      <c r="POP824" s="148"/>
      <c r="POQ824" s="148"/>
      <c r="POR824" s="148"/>
      <c r="POS824" s="148"/>
      <c r="POT824" s="148"/>
      <c r="POU824" s="148"/>
      <c r="POV824" s="148"/>
      <c r="POW824" s="148"/>
      <c r="POX824" s="148"/>
      <c r="POY824" s="148"/>
      <c r="POZ824" s="148"/>
      <c r="PPA824" s="148"/>
      <c r="PPB824" s="148"/>
      <c r="PPC824" s="148"/>
      <c r="PPD824" s="148"/>
      <c r="PPE824" s="148"/>
      <c r="PPF824" s="148"/>
      <c r="PPG824" s="148"/>
      <c r="PPH824" s="148"/>
      <c r="PPI824" s="148"/>
      <c r="PPJ824" s="148"/>
      <c r="PPK824" s="148"/>
      <c r="PPL824" s="148"/>
      <c r="PPM824" s="148"/>
      <c r="PPN824" s="148"/>
      <c r="PPO824" s="148"/>
      <c r="PPP824" s="148"/>
      <c r="PPQ824" s="148"/>
      <c r="PPR824" s="148"/>
      <c r="PPS824" s="148"/>
      <c r="PPT824" s="148"/>
      <c r="PPU824" s="148"/>
      <c r="PPV824" s="148"/>
      <c r="PPW824" s="148"/>
      <c r="PPX824" s="148"/>
      <c r="PPY824" s="148"/>
      <c r="PPZ824" s="148"/>
      <c r="PQA824" s="148"/>
      <c r="PQB824" s="148"/>
      <c r="PQC824" s="148"/>
      <c r="PQD824" s="148"/>
      <c r="PQE824" s="148"/>
      <c r="PQF824" s="148"/>
      <c r="PQG824" s="148"/>
      <c r="PQH824" s="148"/>
      <c r="PQI824" s="148"/>
      <c r="PQJ824" s="148"/>
      <c r="PQK824" s="148"/>
      <c r="PQL824" s="148"/>
      <c r="PQM824" s="148"/>
      <c r="PQN824" s="148"/>
      <c r="PQO824" s="148"/>
      <c r="PQP824" s="148"/>
      <c r="PQQ824" s="148"/>
      <c r="PQR824" s="148"/>
      <c r="PQS824" s="148"/>
      <c r="PQT824" s="148"/>
      <c r="PQU824" s="148"/>
      <c r="PQV824" s="148"/>
      <c r="PQW824" s="148"/>
      <c r="PQX824" s="148"/>
      <c r="PQY824" s="148"/>
      <c r="PQZ824" s="148"/>
      <c r="PRA824" s="148"/>
      <c r="PRB824" s="148"/>
      <c r="PRC824" s="148"/>
      <c r="PRD824" s="148"/>
      <c r="PRE824" s="148"/>
      <c r="PRF824" s="148"/>
      <c r="PRG824" s="148"/>
      <c r="PRH824" s="148"/>
      <c r="PRI824" s="148"/>
      <c r="PRJ824" s="148"/>
      <c r="PRK824" s="148"/>
      <c r="PRL824" s="148"/>
      <c r="PRM824" s="148"/>
      <c r="PRN824" s="148"/>
      <c r="PRO824" s="148"/>
      <c r="PRP824" s="148"/>
      <c r="PRQ824" s="148"/>
      <c r="PRR824" s="148"/>
      <c r="PRS824" s="148"/>
      <c r="PRT824" s="148"/>
      <c r="PRU824" s="148"/>
      <c r="PRV824" s="148"/>
      <c r="PRW824" s="148"/>
      <c r="PRX824" s="148"/>
      <c r="PRY824" s="148"/>
      <c r="PRZ824" s="148"/>
      <c r="PSA824" s="148"/>
      <c r="PSB824" s="148"/>
      <c r="PSC824" s="148"/>
      <c r="PSD824" s="148"/>
      <c r="PSE824" s="148"/>
      <c r="PSF824" s="148"/>
      <c r="PSG824" s="148"/>
      <c r="PSH824" s="148"/>
      <c r="PSI824" s="148"/>
      <c r="PSJ824" s="148"/>
      <c r="PSK824" s="148"/>
      <c r="PSL824" s="148"/>
      <c r="PSM824" s="148"/>
      <c r="PSN824" s="148"/>
      <c r="PSO824" s="148"/>
      <c r="PSP824" s="148"/>
      <c r="PSQ824" s="148"/>
      <c r="PSR824" s="148"/>
      <c r="PSS824" s="148"/>
      <c r="PST824" s="148"/>
      <c r="PSU824" s="148"/>
      <c r="PSV824" s="148"/>
      <c r="PSW824" s="148"/>
      <c r="PSX824" s="148"/>
      <c r="PSY824" s="148"/>
      <c r="PSZ824" s="148"/>
      <c r="PTA824" s="148"/>
      <c r="PTB824" s="148"/>
      <c r="PTC824" s="148"/>
      <c r="PTD824" s="148"/>
      <c r="PTE824" s="148"/>
      <c r="PTF824" s="148"/>
      <c r="PTG824" s="148"/>
      <c r="PTH824" s="148"/>
      <c r="PTI824" s="148"/>
      <c r="PTJ824" s="148"/>
      <c r="PTK824" s="148"/>
      <c r="PTL824" s="148"/>
      <c r="PTM824" s="148"/>
      <c r="PTN824" s="148"/>
      <c r="PTO824" s="148"/>
      <c r="PTP824" s="148"/>
      <c r="PTQ824" s="148"/>
      <c r="PTR824" s="148"/>
      <c r="PTS824" s="148"/>
      <c r="PTT824" s="148"/>
      <c r="PTU824" s="148"/>
      <c r="PTV824" s="148"/>
      <c r="PTW824" s="148"/>
      <c r="PTX824" s="148"/>
      <c r="PTY824" s="148"/>
      <c r="PTZ824" s="148"/>
      <c r="PUA824" s="148"/>
      <c r="PUB824" s="148"/>
      <c r="PUC824" s="148"/>
      <c r="PUD824" s="148"/>
      <c r="PUE824" s="148"/>
      <c r="PUF824" s="148"/>
      <c r="PUG824" s="148"/>
      <c r="PUH824" s="148"/>
      <c r="PUI824" s="148"/>
      <c r="PUJ824" s="148"/>
      <c r="PUK824" s="148"/>
      <c r="PUL824" s="148"/>
      <c r="PUM824" s="148"/>
      <c r="PUN824" s="148"/>
      <c r="PUO824" s="148"/>
      <c r="PUP824" s="148"/>
      <c r="PUQ824" s="148"/>
      <c r="PUR824" s="148"/>
      <c r="PUS824" s="148"/>
      <c r="PUT824" s="148"/>
      <c r="PUU824" s="148"/>
      <c r="PUV824" s="148"/>
      <c r="PUW824" s="148"/>
      <c r="PUX824" s="148"/>
      <c r="PUY824" s="148"/>
      <c r="PUZ824" s="148"/>
      <c r="PVA824" s="148"/>
      <c r="PVB824" s="148"/>
      <c r="PVC824" s="148"/>
      <c r="PVD824" s="148"/>
      <c r="PVE824" s="148"/>
      <c r="PVF824" s="148"/>
      <c r="PVG824" s="148"/>
      <c r="PVH824" s="148"/>
      <c r="PVI824" s="148"/>
      <c r="PVJ824" s="148"/>
      <c r="PVK824" s="148"/>
      <c r="PVL824" s="148"/>
      <c r="PVM824" s="148"/>
      <c r="PVN824" s="148"/>
      <c r="PVO824" s="148"/>
      <c r="PVP824" s="148"/>
      <c r="PVQ824" s="148"/>
      <c r="PVR824" s="148"/>
      <c r="PVS824" s="148"/>
      <c r="PVT824" s="148"/>
      <c r="PVU824" s="148"/>
      <c r="PVV824" s="148"/>
      <c r="PVW824" s="148"/>
      <c r="PVX824" s="148"/>
      <c r="PVY824" s="148"/>
      <c r="PVZ824" s="148"/>
      <c r="PWA824" s="148"/>
      <c r="PWB824" s="148"/>
      <c r="PWC824" s="148"/>
      <c r="PWD824" s="148"/>
      <c r="PWE824" s="148"/>
      <c r="PWF824" s="148"/>
      <c r="PWG824" s="148"/>
      <c r="PWH824" s="148"/>
      <c r="PWI824" s="148"/>
      <c r="PWJ824" s="148"/>
      <c r="PWK824" s="148"/>
      <c r="PWL824" s="148"/>
      <c r="PWM824" s="148"/>
      <c r="PWN824" s="148"/>
      <c r="PWO824" s="148"/>
      <c r="PWP824" s="148"/>
      <c r="PWQ824" s="148"/>
      <c r="PWR824" s="148"/>
      <c r="PWS824" s="148"/>
      <c r="PWT824" s="148"/>
      <c r="PWU824" s="148"/>
      <c r="PWV824" s="148"/>
      <c r="PWW824" s="148"/>
      <c r="PWX824" s="148"/>
      <c r="PWY824" s="148"/>
      <c r="PWZ824" s="148"/>
      <c r="PXA824" s="148"/>
      <c r="PXB824" s="148"/>
      <c r="PXC824" s="148"/>
      <c r="PXD824" s="148"/>
      <c r="PXE824" s="148"/>
      <c r="PXF824" s="148"/>
      <c r="PXG824" s="148"/>
      <c r="PXH824" s="148"/>
      <c r="PXI824" s="148"/>
      <c r="PXJ824" s="148"/>
      <c r="PXK824" s="148"/>
      <c r="PXL824" s="148"/>
      <c r="PXM824" s="148"/>
      <c r="PXN824" s="148"/>
      <c r="PXO824" s="148"/>
      <c r="PXP824" s="148"/>
      <c r="PXQ824" s="148"/>
      <c r="PXR824" s="148"/>
      <c r="PXS824" s="148"/>
      <c r="PXT824" s="148"/>
      <c r="PXU824" s="148"/>
      <c r="PXV824" s="148"/>
      <c r="PXW824" s="148"/>
      <c r="PXX824" s="148"/>
      <c r="PXY824" s="148"/>
      <c r="PXZ824" s="148"/>
      <c r="PYA824" s="148"/>
      <c r="PYB824" s="148"/>
      <c r="PYC824" s="148"/>
      <c r="PYD824" s="148"/>
      <c r="PYE824" s="148"/>
      <c r="PYF824" s="148"/>
      <c r="PYG824" s="148"/>
      <c r="PYH824" s="148"/>
      <c r="PYI824" s="148"/>
      <c r="PYJ824" s="148"/>
      <c r="PYK824" s="148"/>
      <c r="PYL824" s="148"/>
      <c r="PYM824" s="148"/>
      <c r="PYN824" s="148"/>
      <c r="PYO824" s="148"/>
      <c r="PYP824" s="148"/>
      <c r="PYQ824" s="148"/>
      <c r="PYR824" s="148"/>
      <c r="PYS824" s="148"/>
      <c r="PYT824" s="148"/>
      <c r="PYU824" s="148"/>
      <c r="PYV824" s="148"/>
      <c r="PYW824" s="148"/>
      <c r="PYX824" s="148"/>
      <c r="PYY824" s="148"/>
      <c r="PYZ824" s="148"/>
      <c r="PZA824" s="148"/>
      <c r="PZB824" s="148"/>
      <c r="PZC824" s="148"/>
      <c r="PZD824" s="148"/>
      <c r="PZE824" s="148"/>
      <c r="PZF824" s="148"/>
      <c r="PZG824" s="148"/>
      <c r="PZH824" s="148"/>
      <c r="PZI824" s="148"/>
      <c r="PZJ824" s="148"/>
      <c r="PZK824" s="148"/>
      <c r="PZL824" s="148"/>
      <c r="PZM824" s="148"/>
      <c r="PZN824" s="148"/>
      <c r="PZO824" s="148"/>
      <c r="PZP824" s="148"/>
      <c r="PZQ824" s="148"/>
      <c r="PZR824" s="148"/>
      <c r="PZS824" s="148"/>
      <c r="PZT824" s="148"/>
      <c r="PZU824" s="148"/>
      <c r="PZV824" s="148"/>
      <c r="PZW824" s="148"/>
      <c r="PZX824" s="148"/>
      <c r="PZY824" s="148"/>
      <c r="PZZ824" s="148"/>
      <c r="QAA824" s="148"/>
      <c r="QAB824" s="148"/>
      <c r="QAC824" s="148"/>
      <c r="QAD824" s="148"/>
      <c r="QAE824" s="148"/>
      <c r="QAF824" s="148"/>
      <c r="QAG824" s="148"/>
      <c r="QAH824" s="148"/>
      <c r="QAI824" s="148"/>
      <c r="QAJ824" s="148"/>
      <c r="QAK824" s="148"/>
      <c r="QAL824" s="148"/>
      <c r="QAM824" s="148"/>
      <c r="QAN824" s="148"/>
      <c r="QAO824" s="148"/>
      <c r="QAP824" s="148"/>
      <c r="QAQ824" s="148"/>
      <c r="QAR824" s="148"/>
      <c r="QAS824" s="148"/>
      <c r="QAT824" s="148"/>
      <c r="QAU824" s="148"/>
      <c r="QAV824" s="148"/>
      <c r="QAW824" s="148"/>
      <c r="QAX824" s="148"/>
      <c r="QAY824" s="148"/>
      <c r="QAZ824" s="148"/>
      <c r="QBA824" s="148"/>
      <c r="QBB824" s="148"/>
      <c r="QBC824" s="148"/>
      <c r="QBD824" s="148"/>
      <c r="QBE824" s="148"/>
      <c r="QBF824" s="148"/>
      <c r="QBG824" s="148"/>
      <c r="QBH824" s="148"/>
      <c r="QBI824" s="148"/>
      <c r="QBJ824" s="148"/>
      <c r="QBK824" s="148"/>
      <c r="QBL824" s="148"/>
      <c r="QBM824" s="148"/>
      <c r="QBN824" s="148"/>
      <c r="QBO824" s="148"/>
      <c r="QBP824" s="148"/>
      <c r="QBQ824" s="148"/>
      <c r="QBR824" s="148"/>
      <c r="QBS824" s="148"/>
      <c r="QBT824" s="148"/>
      <c r="QBU824" s="148"/>
      <c r="QBV824" s="148"/>
      <c r="QBW824" s="148"/>
      <c r="QBX824" s="148"/>
      <c r="QBY824" s="148"/>
      <c r="QBZ824" s="148"/>
      <c r="QCA824" s="148"/>
      <c r="QCB824" s="148"/>
      <c r="QCC824" s="148"/>
      <c r="QCD824" s="148"/>
      <c r="QCE824" s="148"/>
      <c r="QCF824" s="148"/>
      <c r="QCG824" s="148"/>
      <c r="QCH824" s="148"/>
      <c r="QCI824" s="148"/>
      <c r="QCJ824" s="148"/>
      <c r="QCK824" s="148"/>
      <c r="QCL824" s="148"/>
      <c r="QCM824" s="148"/>
      <c r="QCN824" s="148"/>
      <c r="QCO824" s="148"/>
      <c r="QCP824" s="148"/>
      <c r="QCQ824" s="148"/>
      <c r="QCR824" s="148"/>
      <c r="QCS824" s="148"/>
      <c r="QCT824" s="148"/>
      <c r="QCU824" s="148"/>
      <c r="QCV824" s="148"/>
      <c r="QCW824" s="148"/>
      <c r="QCX824" s="148"/>
      <c r="QCY824" s="148"/>
      <c r="QCZ824" s="148"/>
      <c r="QDA824" s="148"/>
      <c r="QDB824" s="148"/>
      <c r="QDC824" s="148"/>
      <c r="QDD824" s="148"/>
      <c r="QDE824" s="148"/>
      <c r="QDF824" s="148"/>
      <c r="QDG824" s="148"/>
      <c r="QDH824" s="148"/>
      <c r="QDI824" s="148"/>
      <c r="QDJ824" s="148"/>
      <c r="QDK824" s="148"/>
      <c r="QDL824" s="148"/>
      <c r="QDM824" s="148"/>
      <c r="QDN824" s="148"/>
      <c r="QDO824" s="148"/>
      <c r="QDP824" s="148"/>
      <c r="QDQ824" s="148"/>
      <c r="QDR824" s="148"/>
      <c r="QDS824" s="148"/>
      <c r="QDT824" s="148"/>
      <c r="QDU824" s="148"/>
      <c r="QDV824" s="148"/>
      <c r="QDW824" s="148"/>
      <c r="QDX824" s="148"/>
      <c r="QDY824" s="148"/>
      <c r="QDZ824" s="148"/>
      <c r="QEA824" s="148"/>
      <c r="QEB824" s="148"/>
      <c r="QEC824" s="148"/>
      <c r="QED824" s="148"/>
      <c r="QEE824" s="148"/>
      <c r="QEF824" s="148"/>
      <c r="QEG824" s="148"/>
      <c r="QEH824" s="148"/>
      <c r="QEI824" s="148"/>
      <c r="QEJ824" s="148"/>
      <c r="QEK824" s="148"/>
      <c r="QEL824" s="148"/>
      <c r="QEM824" s="148"/>
      <c r="QEN824" s="148"/>
      <c r="QEO824" s="148"/>
      <c r="QEP824" s="148"/>
      <c r="QEQ824" s="148"/>
      <c r="QER824" s="148"/>
      <c r="QES824" s="148"/>
      <c r="QET824" s="148"/>
      <c r="QEU824" s="148"/>
      <c r="QEV824" s="148"/>
      <c r="QEW824" s="148"/>
      <c r="QEX824" s="148"/>
      <c r="QEY824" s="148"/>
      <c r="QEZ824" s="148"/>
      <c r="QFA824" s="148"/>
      <c r="QFB824" s="148"/>
      <c r="QFC824" s="148"/>
      <c r="QFD824" s="148"/>
      <c r="QFE824" s="148"/>
      <c r="QFF824" s="148"/>
      <c r="QFG824" s="148"/>
      <c r="QFH824" s="148"/>
      <c r="QFI824" s="148"/>
      <c r="QFJ824" s="148"/>
      <c r="QFK824" s="148"/>
      <c r="QFL824" s="148"/>
      <c r="QFM824" s="148"/>
      <c r="QFN824" s="148"/>
      <c r="QFO824" s="148"/>
      <c r="QFP824" s="148"/>
      <c r="QFQ824" s="148"/>
      <c r="QFR824" s="148"/>
      <c r="QFS824" s="148"/>
      <c r="QFT824" s="148"/>
      <c r="QFU824" s="148"/>
      <c r="QFV824" s="148"/>
      <c r="QFW824" s="148"/>
      <c r="QFX824" s="148"/>
      <c r="QFY824" s="148"/>
      <c r="QFZ824" s="148"/>
      <c r="QGA824" s="148"/>
      <c r="QGB824" s="148"/>
      <c r="QGC824" s="148"/>
      <c r="QGD824" s="148"/>
      <c r="QGE824" s="148"/>
      <c r="QGF824" s="148"/>
      <c r="QGG824" s="148"/>
      <c r="QGH824" s="148"/>
      <c r="QGI824" s="148"/>
      <c r="QGJ824" s="148"/>
      <c r="QGK824" s="148"/>
      <c r="QGL824" s="148"/>
      <c r="QGM824" s="148"/>
      <c r="QGN824" s="148"/>
      <c r="QGO824" s="148"/>
      <c r="QGP824" s="148"/>
      <c r="QGQ824" s="148"/>
      <c r="QGR824" s="148"/>
      <c r="QGS824" s="148"/>
      <c r="QGT824" s="148"/>
      <c r="QGU824" s="148"/>
      <c r="QGV824" s="148"/>
      <c r="QGW824" s="148"/>
      <c r="QGX824" s="148"/>
      <c r="QGY824" s="148"/>
      <c r="QGZ824" s="148"/>
      <c r="QHA824" s="148"/>
      <c r="QHB824" s="148"/>
      <c r="QHC824" s="148"/>
      <c r="QHD824" s="148"/>
      <c r="QHE824" s="148"/>
      <c r="QHF824" s="148"/>
      <c r="QHG824" s="148"/>
      <c r="QHH824" s="148"/>
      <c r="QHI824" s="148"/>
      <c r="QHJ824" s="148"/>
      <c r="QHK824" s="148"/>
      <c r="QHL824" s="148"/>
      <c r="QHM824" s="148"/>
      <c r="QHN824" s="148"/>
      <c r="QHO824" s="148"/>
      <c r="QHP824" s="148"/>
      <c r="QHQ824" s="148"/>
      <c r="QHR824" s="148"/>
      <c r="QHS824" s="148"/>
      <c r="QHT824" s="148"/>
      <c r="QHU824" s="148"/>
      <c r="QHV824" s="148"/>
      <c r="QHW824" s="148"/>
      <c r="QHX824" s="148"/>
      <c r="QHY824" s="148"/>
      <c r="QHZ824" s="148"/>
      <c r="QIA824" s="148"/>
      <c r="QIB824" s="148"/>
      <c r="QIC824" s="148"/>
      <c r="QID824" s="148"/>
      <c r="QIE824" s="148"/>
      <c r="QIF824" s="148"/>
      <c r="QIG824" s="148"/>
      <c r="QIH824" s="148"/>
      <c r="QII824" s="148"/>
      <c r="QIJ824" s="148"/>
      <c r="QIK824" s="148"/>
      <c r="QIL824" s="148"/>
      <c r="QIM824" s="148"/>
      <c r="QIN824" s="148"/>
      <c r="QIO824" s="148"/>
      <c r="QIP824" s="148"/>
      <c r="QIQ824" s="148"/>
      <c r="QIR824" s="148"/>
      <c r="QIS824" s="148"/>
      <c r="QIT824" s="148"/>
      <c r="QIU824" s="148"/>
      <c r="QIV824" s="148"/>
      <c r="QIW824" s="148"/>
      <c r="QIX824" s="148"/>
      <c r="QIY824" s="148"/>
      <c r="QIZ824" s="148"/>
      <c r="QJA824" s="148"/>
      <c r="QJB824" s="148"/>
      <c r="QJC824" s="148"/>
      <c r="QJD824" s="148"/>
      <c r="QJE824" s="148"/>
      <c r="QJF824" s="148"/>
      <c r="QJG824" s="148"/>
      <c r="QJH824" s="148"/>
      <c r="QJI824" s="148"/>
      <c r="QJJ824" s="148"/>
      <c r="QJK824" s="148"/>
      <c r="QJL824" s="148"/>
      <c r="QJM824" s="148"/>
      <c r="QJN824" s="148"/>
      <c r="QJO824" s="148"/>
      <c r="QJP824" s="148"/>
      <c r="QJQ824" s="148"/>
      <c r="QJR824" s="148"/>
      <c r="QJS824" s="148"/>
      <c r="QJT824" s="148"/>
      <c r="QJU824" s="148"/>
      <c r="QJV824" s="148"/>
      <c r="QJW824" s="148"/>
      <c r="QJX824" s="148"/>
      <c r="QJY824" s="148"/>
      <c r="QJZ824" s="148"/>
      <c r="QKA824" s="148"/>
      <c r="QKB824" s="148"/>
      <c r="QKC824" s="148"/>
      <c r="QKD824" s="148"/>
      <c r="QKE824" s="148"/>
      <c r="QKF824" s="148"/>
      <c r="QKG824" s="148"/>
      <c r="QKH824" s="148"/>
      <c r="QKI824" s="148"/>
      <c r="QKJ824" s="148"/>
      <c r="QKK824" s="148"/>
      <c r="QKL824" s="148"/>
      <c r="QKM824" s="148"/>
      <c r="QKN824" s="148"/>
      <c r="QKO824" s="148"/>
      <c r="QKP824" s="148"/>
      <c r="QKQ824" s="148"/>
      <c r="QKR824" s="148"/>
      <c r="QKS824" s="148"/>
      <c r="QKT824" s="148"/>
      <c r="QKU824" s="148"/>
      <c r="QKV824" s="148"/>
      <c r="QKW824" s="148"/>
      <c r="QKX824" s="148"/>
      <c r="QKY824" s="148"/>
      <c r="QKZ824" s="148"/>
      <c r="QLA824" s="148"/>
      <c r="QLB824" s="148"/>
      <c r="QLC824" s="148"/>
      <c r="QLD824" s="148"/>
      <c r="QLE824" s="148"/>
      <c r="QLF824" s="148"/>
      <c r="QLG824" s="148"/>
      <c r="QLH824" s="148"/>
      <c r="QLI824" s="148"/>
      <c r="QLJ824" s="148"/>
      <c r="QLK824" s="148"/>
      <c r="QLL824" s="148"/>
      <c r="QLM824" s="148"/>
      <c r="QLN824" s="148"/>
      <c r="QLO824" s="148"/>
      <c r="QLP824" s="148"/>
      <c r="QLQ824" s="148"/>
      <c r="QLR824" s="148"/>
      <c r="QLS824" s="148"/>
      <c r="QLT824" s="148"/>
      <c r="QLU824" s="148"/>
      <c r="QLV824" s="148"/>
      <c r="QLW824" s="148"/>
      <c r="QLX824" s="148"/>
      <c r="QLY824" s="148"/>
      <c r="QLZ824" s="148"/>
      <c r="QMA824" s="148"/>
      <c r="QMB824" s="148"/>
      <c r="QMC824" s="148"/>
      <c r="QMD824" s="148"/>
      <c r="QME824" s="148"/>
      <c r="QMF824" s="148"/>
      <c r="QMG824" s="148"/>
      <c r="QMH824" s="148"/>
      <c r="QMI824" s="148"/>
      <c r="QMJ824" s="148"/>
      <c r="QMK824" s="148"/>
      <c r="QML824" s="148"/>
      <c r="QMM824" s="148"/>
      <c r="QMN824" s="148"/>
      <c r="QMO824" s="148"/>
      <c r="QMP824" s="148"/>
      <c r="QMQ824" s="148"/>
      <c r="QMR824" s="148"/>
      <c r="QMS824" s="148"/>
      <c r="QMT824" s="148"/>
      <c r="QMU824" s="148"/>
      <c r="QMV824" s="148"/>
      <c r="QMW824" s="148"/>
      <c r="QMX824" s="148"/>
      <c r="QMY824" s="148"/>
      <c r="QMZ824" s="148"/>
      <c r="QNA824" s="148"/>
      <c r="QNB824" s="148"/>
      <c r="QNC824" s="148"/>
      <c r="QND824" s="148"/>
      <c r="QNE824" s="148"/>
      <c r="QNF824" s="148"/>
      <c r="QNG824" s="148"/>
      <c r="QNH824" s="148"/>
      <c r="QNI824" s="148"/>
      <c r="QNJ824" s="148"/>
      <c r="QNK824" s="148"/>
      <c r="QNL824" s="148"/>
      <c r="QNM824" s="148"/>
      <c r="QNN824" s="148"/>
      <c r="QNO824" s="148"/>
      <c r="QNP824" s="148"/>
      <c r="QNQ824" s="148"/>
      <c r="QNR824" s="148"/>
      <c r="QNS824" s="148"/>
      <c r="QNT824" s="148"/>
      <c r="QNU824" s="148"/>
      <c r="QNV824" s="148"/>
      <c r="QNW824" s="148"/>
      <c r="QNX824" s="148"/>
      <c r="QNY824" s="148"/>
      <c r="QNZ824" s="148"/>
      <c r="QOA824" s="148"/>
      <c r="QOB824" s="148"/>
      <c r="QOC824" s="148"/>
      <c r="QOD824" s="148"/>
      <c r="QOE824" s="148"/>
      <c r="QOF824" s="148"/>
      <c r="QOG824" s="148"/>
      <c r="QOH824" s="148"/>
      <c r="QOI824" s="148"/>
      <c r="QOJ824" s="148"/>
      <c r="QOK824" s="148"/>
      <c r="QOL824" s="148"/>
      <c r="QOM824" s="148"/>
      <c r="QON824" s="148"/>
      <c r="QOO824" s="148"/>
      <c r="QOP824" s="148"/>
      <c r="QOQ824" s="148"/>
      <c r="QOR824" s="148"/>
      <c r="QOS824" s="148"/>
      <c r="QOT824" s="148"/>
      <c r="QOU824" s="148"/>
      <c r="QOV824" s="148"/>
      <c r="QOW824" s="148"/>
      <c r="QOX824" s="148"/>
      <c r="QOY824" s="148"/>
      <c r="QOZ824" s="148"/>
      <c r="QPA824" s="148"/>
      <c r="QPB824" s="148"/>
      <c r="QPC824" s="148"/>
      <c r="QPD824" s="148"/>
      <c r="QPE824" s="148"/>
      <c r="QPF824" s="148"/>
      <c r="QPG824" s="148"/>
      <c r="QPH824" s="148"/>
      <c r="QPI824" s="148"/>
      <c r="QPJ824" s="148"/>
      <c r="QPK824" s="148"/>
      <c r="QPL824" s="148"/>
      <c r="QPM824" s="148"/>
      <c r="QPN824" s="148"/>
      <c r="QPO824" s="148"/>
      <c r="QPP824" s="148"/>
      <c r="QPQ824" s="148"/>
      <c r="QPR824" s="148"/>
      <c r="QPS824" s="148"/>
      <c r="QPT824" s="148"/>
      <c r="QPU824" s="148"/>
      <c r="QPV824" s="148"/>
      <c r="QPW824" s="148"/>
      <c r="QPX824" s="148"/>
      <c r="QPY824" s="148"/>
      <c r="QPZ824" s="148"/>
      <c r="QQA824" s="148"/>
      <c r="QQB824" s="148"/>
      <c r="QQC824" s="148"/>
      <c r="QQD824" s="148"/>
      <c r="QQE824" s="148"/>
      <c r="QQF824" s="148"/>
      <c r="QQG824" s="148"/>
      <c r="QQH824" s="148"/>
      <c r="QQI824" s="148"/>
      <c r="QQJ824" s="148"/>
      <c r="QQK824" s="148"/>
      <c r="QQL824" s="148"/>
      <c r="QQM824" s="148"/>
      <c r="QQN824" s="148"/>
      <c r="QQO824" s="148"/>
      <c r="QQP824" s="148"/>
      <c r="QQQ824" s="148"/>
      <c r="QQR824" s="148"/>
      <c r="QQS824" s="148"/>
      <c r="QQT824" s="148"/>
      <c r="QQU824" s="148"/>
      <c r="QQV824" s="148"/>
      <c r="QQW824" s="148"/>
      <c r="QQX824" s="148"/>
      <c r="QQY824" s="148"/>
      <c r="QQZ824" s="148"/>
      <c r="QRA824" s="148"/>
      <c r="QRB824" s="148"/>
      <c r="QRC824" s="148"/>
      <c r="QRD824" s="148"/>
      <c r="QRE824" s="148"/>
      <c r="QRF824" s="148"/>
      <c r="QRG824" s="148"/>
      <c r="QRH824" s="148"/>
      <c r="QRI824" s="148"/>
      <c r="QRJ824" s="148"/>
      <c r="QRK824" s="148"/>
      <c r="QRL824" s="148"/>
      <c r="QRM824" s="148"/>
      <c r="QRN824" s="148"/>
      <c r="QRO824" s="148"/>
      <c r="QRP824" s="148"/>
      <c r="QRQ824" s="148"/>
      <c r="QRR824" s="148"/>
      <c r="QRS824" s="148"/>
      <c r="QRT824" s="148"/>
      <c r="QRU824" s="148"/>
      <c r="QRV824" s="148"/>
      <c r="QRW824" s="148"/>
      <c r="QRX824" s="148"/>
      <c r="QRY824" s="148"/>
      <c r="QRZ824" s="148"/>
      <c r="QSA824" s="148"/>
      <c r="QSB824" s="148"/>
      <c r="QSC824" s="148"/>
      <c r="QSD824" s="148"/>
      <c r="QSE824" s="148"/>
      <c r="QSF824" s="148"/>
      <c r="QSG824" s="148"/>
      <c r="QSH824" s="148"/>
      <c r="QSI824" s="148"/>
      <c r="QSJ824" s="148"/>
      <c r="QSK824" s="148"/>
      <c r="QSL824" s="148"/>
      <c r="QSM824" s="148"/>
      <c r="QSN824" s="148"/>
      <c r="QSO824" s="148"/>
      <c r="QSP824" s="148"/>
      <c r="QSQ824" s="148"/>
      <c r="QSR824" s="148"/>
      <c r="QSS824" s="148"/>
      <c r="QST824" s="148"/>
      <c r="QSU824" s="148"/>
      <c r="QSV824" s="148"/>
      <c r="QSW824" s="148"/>
      <c r="QSX824" s="148"/>
      <c r="QSY824" s="148"/>
      <c r="QSZ824" s="148"/>
      <c r="QTA824" s="148"/>
      <c r="QTB824" s="148"/>
      <c r="QTC824" s="148"/>
      <c r="QTD824" s="148"/>
      <c r="QTE824" s="148"/>
      <c r="QTF824" s="148"/>
      <c r="QTG824" s="148"/>
      <c r="QTH824" s="148"/>
      <c r="QTI824" s="148"/>
      <c r="QTJ824" s="148"/>
      <c r="QTK824" s="148"/>
      <c r="QTL824" s="148"/>
      <c r="QTM824" s="148"/>
      <c r="QTN824" s="148"/>
      <c r="QTO824" s="148"/>
      <c r="QTP824" s="148"/>
      <c r="QTQ824" s="148"/>
      <c r="QTR824" s="148"/>
      <c r="QTS824" s="148"/>
      <c r="QTT824" s="148"/>
      <c r="QTU824" s="148"/>
      <c r="QTV824" s="148"/>
      <c r="QTW824" s="148"/>
      <c r="QTX824" s="148"/>
      <c r="QTY824" s="148"/>
      <c r="QTZ824" s="148"/>
      <c r="QUA824" s="148"/>
      <c r="QUB824" s="148"/>
      <c r="QUC824" s="148"/>
      <c r="QUD824" s="148"/>
      <c r="QUE824" s="148"/>
      <c r="QUF824" s="148"/>
      <c r="QUG824" s="148"/>
      <c r="QUH824" s="148"/>
      <c r="QUI824" s="148"/>
      <c r="QUJ824" s="148"/>
      <c r="QUK824" s="148"/>
      <c r="QUL824" s="148"/>
      <c r="QUM824" s="148"/>
      <c r="QUN824" s="148"/>
      <c r="QUO824" s="148"/>
      <c r="QUP824" s="148"/>
      <c r="QUQ824" s="148"/>
      <c r="QUR824" s="148"/>
      <c r="QUS824" s="148"/>
      <c r="QUT824" s="148"/>
      <c r="QUU824" s="148"/>
      <c r="QUV824" s="148"/>
      <c r="QUW824" s="148"/>
      <c r="QUX824" s="148"/>
      <c r="QUY824" s="148"/>
      <c r="QUZ824" s="148"/>
      <c r="QVA824" s="148"/>
      <c r="QVB824" s="148"/>
      <c r="QVC824" s="148"/>
      <c r="QVD824" s="148"/>
      <c r="QVE824" s="148"/>
      <c r="QVF824" s="148"/>
      <c r="QVG824" s="148"/>
      <c r="QVH824" s="148"/>
      <c r="QVI824" s="148"/>
      <c r="QVJ824" s="148"/>
      <c r="QVK824" s="148"/>
      <c r="QVL824" s="148"/>
      <c r="QVM824" s="148"/>
      <c r="QVN824" s="148"/>
      <c r="QVO824" s="148"/>
      <c r="QVP824" s="148"/>
      <c r="QVQ824" s="148"/>
      <c r="QVR824" s="148"/>
      <c r="QVS824" s="148"/>
      <c r="QVT824" s="148"/>
      <c r="QVU824" s="148"/>
      <c r="QVV824" s="148"/>
      <c r="QVW824" s="148"/>
      <c r="QVX824" s="148"/>
      <c r="QVY824" s="148"/>
      <c r="QVZ824" s="148"/>
      <c r="QWA824" s="148"/>
      <c r="QWB824" s="148"/>
      <c r="QWC824" s="148"/>
      <c r="QWD824" s="148"/>
      <c r="QWE824" s="148"/>
      <c r="QWF824" s="148"/>
      <c r="QWG824" s="148"/>
      <c r="QWH824" s="148"/>
      <c r="QWI824" s="148"/>
      <c r="QWJ824" s="148"/>
      <c r="QWK824" s="148"/>
      <c r="QWL824" s="148"/>
      <c r="QWM824" s="148"/>
      <c r="QWN824" s="148"/>
      <c r="QWO824" s="148"/>
      <c r="QWP824" s="148"/>
      <c r="QWQ824" s="148"/>
      <c r="QWR824" s="148"/>
      <c r="QWS824" s="148"/>
      <c r="QWT824" s="148"/>
      <c r="QWU824" s="148"/>
      <c r="QWV824" s="148"/>
      <c r="QWW824" s="148"/>
      <c r="QWX824" s="148"/>
      <c r="QWY824" s="148"/>
      <c r="QWZ824" s="148"/>
      <c r="QXA824" s="148"/>
      <c r="QXB824" s="148"/>
      <c r="QXC824" s="148"/>
      <c r="QXD824" s="148"/>
      <c r="QXE824" s="148"/>
      <c r="QXF824" s="148"/>
      <c r="QXG824" s="148"/>
      <c r="QXH824" s="148"/>
      <c r="QXI824" s="148"/>
      <c r="QXJ824" s="148"/>
      <c r="QXK824" s="148"/>
      <c r="QXL824" s="148"/>
      <c r="QXM824" s="148"/>
      <c r="QXN824" s="148"/>
      <c r="QXO824" s="148"/>
      <c r="QXP824" s="148"/>
      <c r="QXQ824" s="148"/>
      <c r="QXR824" s="148"/>
      <c r="QXS824" s="148"/>
      <c r="QXT824" s="148"/>
      <c r="QXU824" s="148"/>
      <c r="QXV824" s="148"/>
      <c r="QXW824" s="148"/>
      <c r="QXX824" s="148"/>
      <c r="QXY824" s="148"/>
      <c r="QXZ824" s="148"/>
      <c r="QYA824" s="148"/>
      <c r="QYB824" s="148"/>
      <c r="QYC824" s="148"/>
      <c r="QYD824" s="148"/>
      <c r="QYE824" s="148"/>
      <c r="QYF824" s="148"/>
      <c r="QYG824" s="148"/>
      <c r="QYH824" s="148"/>
      <c r="QYI824" s="148"/>
      <c r="QYJ824" s="148"/>
      <c r="QYK824" s="148"/>
      <c r="QYL824" s="148"/>
      <c r="QYM824" s="148"/>
      <c r="QYN824" s="148"/>
      <c r="QYO824" s="148"/>
      <c r="QYP824" s="148"/>
      <c r="QYQ824" s="148"/>
      <c r="QYR824" s="148"/>
      <c r="QYS824" s="148"/>
      <c r="QYT824" s="148"/>
      <c r="QYU824" s="148"/>
      <c r="QYV824" s="148"/>
      <c r="QYW824" s="148"/>
      <c r="QYX824" s="148"/>
      <c r="QYY824" s="148"/>
      <c r="QYZ824" s="148"/>
      <c r="QZA824" s="148"/>
      <c r="QZB824" s="148"/>
      <c r="QZC824" s="148"/>
      <c r="QZD824" s="148"/>
      <c r="QZE824" s="148"/>
      <c r="QZF824" s="148"/>
      <c r="QZG824" s="148"/>
      <c r="QZH824" s="148"/>
      <c r="QZI824" s="148"/>
      <c r="QZJ824" s="148"/>
      <c r="QZK824" s="148"/>
      <c r="QZL824" s="148"/>
      <c r="QZM824" s="148"/>
      <c r="QZN824" s="148"/>
      <c r="QZO824" s="148"/>
      <c r="QZP824" s="148"/>
      <c r="QZQ824" s="148"/>
      <c r="QZR824" s="148"/>
      <c r="QZS824" s="148"/>
      <c r="QZT824" s="148"/>
      <c r="QZU824" s="148"/>
      <c r="QZV824" s="148"/>
      <c r="QZW824" s="148"/>
      <c r="QZX824" s="148"/>
      <c r="QZY824" s="148"/>
      <c r="QZZ824" s="148"/>
      <c r="RAA824" s="148"/>
      <c r="RAB824" s="148"/>
      <c r="RAC824" s="148"/>
      <c r="RAD824" s="148"/>
      <c r="RAE824" s="148"/>
      <c r="RAF824" s="148"/>
      <c r="RAG824" s="148"/>
      <c r="RAH824" s="148"/>
      <c r="RAI824" s="148"/>
      <c r="RAJ824" s="148"/>
      <c r="RAK824" s="148"/>
      <c r="RAL824" s="148"/>
      <c r="RAM824" s="148"/>
      <c r="RAN824" s="148"/>
      <c r="RAO824" s="148"/>
      <c r="RAP824" s="148"/>
      <c r="RAQ824" s="148"/>
      <c r="RAR824" s="148"/>
      <c r="RAS824" s="148"/>
      <c r="RAT824" s="148"/>
      <c r="RAU824" s="148"/>
      <c r="RAV824" s="148"/>
      <c r="RAW824" s="148"/>
      <c r="RAX824" s="148"/>
      <c r="RAY824" s="148"/>
      <c r="RAZ824" s="148"/>
      <c r="RBA824" s="148"/>
      <c r="RBB824" s="148"/>
      <c r="RBC824" s="148"/>
      <c r="RBD824" s="148"/>
      <c r="RBE824" s="148"/>
      <c r="RBF824" s="148"/>
      <c r="RBG824" s="148"/>
      <c r="RBH824" s="148"/>
      <c r="RBI824" s="148"/>
      <c r="RBJ824" s="148"/>
      <c r="RBK824" s="148"/>
      <c r="RBL824" s="148"/>
      <c r="RBM824" s="148"/>
      <c r="RBN824" s="148"/>
      <c r="RBO824" s="148"/>
      <c r="RBP824" s="148"/>
      <c r="RBQ824" s="148"/>
      <c r="RBR824" s="148"/>
      <c r="RBS824" s="148"/>
      <c r="RBT824" s="148"/>
      <c r="RBU824" s="148"/>
      <c r="RBV824" s="148"/>
      <c r="RBW824" s="148"/>
      <c r="RBX824" s="148"/>
      <c r="RBY824" s="148"/>
      <c r="RBZ824" s="148"/>
      <c r="RCA824" s="148"/>
      <c r="RCB824" s="148"/>
      <c r="RCC824" s="148"/>
      <c r="RCD824" s="148"/>
      <c r="RCE824" s="148"/>
      <c r="RCF824" s="148"/>
      <c r="RCG824" s="148"/>
      <c r="RCH824" s="148"/>
      <c r="RCI824" s="148"/>
      <c r="RCJ824" s="148"/>
      <c r="RCK824" s="148"/>
      <c r="RCL824" s="148"/>
      <c r="RCM824" s="148"/>
      <c r="RCN824" s="148"/>
      <c r="RCO824" s="148"/>
      <c r="RCP824" s="148"/>
      <c r="RCQ824" s="148"/>
      <c r="RCR824" s="148"/>
      <c r="RCS824" s="148"/>
      <c r="RCT824" s="148"/>
      <c r="RCU824" s="148"/>
      <c r="RCV824" s="148"/>
      <c r="RCW824" s="148"/>
      <c r="RCX824" s="148"/>
      <c r="RCY824" s="148"/>
      <c r="RCZ824" s="148"/>
      <c r="RDA824" s="148"/>
      <c r="RDB824" s="148"/>
      <c r="RDC824" s="148"/>
      <c r="RDD824" s="148"/>
      <c r="RDE824" s="148"/>
      <c r="RDF824" s="148"/>
      <c r="RDG824" s="148"/>
      <c r="RDH824" s="148"/>
      <c r="RDI824" s="148"/>
      <c r="RDJ824" s="148"/>
      <c r="RDK824" s="148"/>
      <c r="RDL824" s="148"/>
      <c r="RDM824" s="148"/>
      <c r="RDN824" s="148"/>
      <c r="RDO824" s="148"/>
      <c r="RDP824" s="148"/>
      <c r="RDQ824" s="148"/>
      <c r="RDR824" s="148"/>
      <c r="RDS824" s="148"/>
      <c r="RDT824" s="148"/>
      <c r="RDU824" s="148"/>
      <c r="RDV824" s="148"/>
      <c r="RDW824" s="148"/>
      <c r="RDX824" s="148"/>
      <c r="RDY824" s="148"/>
      <c r="RDZ824" s="148"/>
      <c r="REA824" s="148"/>
      <c r="REB824" s="148"/>
      <c r="REC824" s="148"/>
      <c r="RED824" s="148"/>
      <c r="REE824" s="148"/>
      <c r="REF824" s="148"/>
      <c r="REG824" s="148"/>
      <c r="REH824" s="148"/>
      <c r="REI824" s="148"/>
      <c r="REJ824" s="148"/>
      <c r="REK824" s="148"/>
      <c r="REL824" s="148"/>
      <c r="REM824" s="148"/>
      <c r="REN824" s="148"/>
      <c r="REO824" s="148"/>
      <c r="REP824" s="148"/>
      <c r="REQ824" s="148"/>
      <c r="RER824" s="148"/>
      <c r="RES824" s="148"/>
      <c r="RET824" s="148"/>
      <c r="REU824" s="148"/>
      <c r="REV824" s="148"/>
      <c r="REW824" s="148"/>
      <c r="REX824" s="148"/>
      <c r="REY824" s="148"/>
      <c r="REZ824" s="148"/>
      <c r="RFA824" s="148"/>
      <c r="RFB824" s="148"/>
      <c r="RFC824" s="148"/>
      <c r="RFD824" s="148"/>
      <c r="RFE824" s="148"/>
      <c r="RFF824" s="148"/>
      <c r="RFG824" s="148"/>
      <c r="RFH824" s="148"/>
      <c r="RFI824" s="148"/>
      <c r="RFJ824" s="148"/>
      <c r="RFK824" s="148"/>
      <c r="RFL824" s="148"/>
      <c r="RFM824" s="148"/>
      <c r="RFN824" s="148"/>
      <c r="RFO824" s="148"/>
      <c r="RFP824" s="148"/>
      <c r="RFQ824" s="148"/>
      <c r="RFR824" s="148"/>
      <c r="RFS824" s="148"/>
      <c r="RFT824" s="148"/>
      <c r="RFU824" s="148"/>
      <c r="RFV824" s="148"/>
      <c r="RFW824" s="148"/>
      <c r="RFX824" s="148"/>
      <c r="RFY824" s="148"/>
      <c r="RFZ824" s="148"/>
      <c r="RGA824" s="148"/>
      <c r="RGB824" s="148"/>
      <c r="RGC824" s="148"/>
      <c r="RGD824" s="148"/>
      <c r="RGE824" s="148"/>
      <c r="RGF824" s="148"/>
      <c r="RGG824" s="148"/>
      <c r="RGH824" s="148"/>
      <c r="RGI824" s="148"/>
      <c r="RGJ824" s="148"/>
      <c r="RGK824" s="148"/>
      <c r="RGL824" s="148"/>
      <c r="RGM824" s="148"/>
      <c r="RGN824" s="148"/>
      <c r="RGO824" s="148"/>
      <c r="RGP824" s="148"/>
      <c r="RGQ824" s="148"/>
      <c r="RGR824" s="148"/>
      <c r="RGS824" s="148"/>
      <c r="RGT824" s="148"/>
      <c r="RGU824" s="148"/>
      <c r="RGV824" s="148"/>
      <c r="RGW824" s="148"/>
      <c r="RGX824" s="148"/>
      <c r="RGY824" s="148"/>
      <c r="RGZ824" s="148"/>
      <c r="RHA824" s="148"/>
      <c r="RHB824" s="148"/>
      <c r="RHC824" s="148"/>
      <c r="RHD824" s="148"/>
      <c r="RHE824" s="148"/>
      <c r="RHF824" s="148"/>
      <c r="RHG824" s="148"/>
      <c r="RHH824" s="148"/>
      <c r="RHI824" s="148"/>
      <c r="RHJ824" s="148"/>
      <c r="RHK824" s="148"/>
      <c r="RHL824" s="148"/>
      <c r="RHM824" s="148"/>
      <c r="RHN824" s="148"/>
      <c r="RHO824" s="148"/>
      <c r="RHP824" s="148"/>
      <c r="RHQ824" s="148"/>
      <c r="RHR824" s="148"/>
      <c r="RHS824" s="148"/>
      <c r="RHT824" s="148"/>
      <c r="RHU824" s="148"/>
      <c r="RHV824" s="148"/>
      <c r="RHW824" s="148"/>
      <c r="RHX824" s="148"/>
      <c r="RHY824" s="148"/>
      <c r="RHZ824" s="148"/>
      <c r="RIA824" s="148"/>
      <c r="RIB824" s="148"/>
      <c r="RIC824" s="148"/>
      <c r="RID824" s="148"/>
      <c r="RIE824" s="148"/>
      <c r="RIF824" s="148"/>
      <c r="RIG824" s="148"/>
      <c r="RIH824" s="148"/>
      <c r="RII824" s="148"/>
      <c r="RIJ824" s="148"/>
      <c r="RIK824" s="148"/>
      <c r="RIL824" s="148"/>
      <c r="RIM824" s="148"/>
      <c r="RIN824" s="148"/>
      <c r="RIO824" s="148"/>
      <c r="RIP824" s="148"/>
      <c r="RIQ824" s="148"/>
      <c r="RIR824" s="148"/>
      <c r="RIS824" s="148"/>
      <c r="RIT824" s="148"/>
      <c r="RIU824" s="148"/>
      <c r="RIV824" s="148"/>
      <c r="RIW824" s="148"/>
      <c r="RIX824" s="148"/>
      <c r="RIY824" s="148"/>
      <c r="RIZ824" s="148"/>
      <c r="RJA824" s="148"/>
      <c r="RJB824" s="148"/>
      <c r="RJC824" s="148"/>
      <c r="RJD824" s="148"/>
      <c r="RJE824" s="148"/>
      <c r="RJF824" s="148"/>
      <c r="RJG824" s="148"/>
      <c r="RJH824" s="148"/>
      <c r="RJI824" s="148"/>
      <c r="RJJ824" s="148"/>
      <c r="RJK824" s="148"/>
      <c r="RJL824" s="148"/>
      <c r="RJM824" s="148"/>
      <c r="RJN824" s="148"/>
      <c r="RJO824" s="148"/>
      <c r="RJP824" s="148"/>
      <c r="RJQ824" s="148"/>
      <c r="RJR824" s="148"/>
      <c r="RJS824" s="148"/>
      <c r="RJT824" s="148"/>
      <c r="RJU824" s="148"/>
      <c r="RJV824" s="148"/>
      <c r="RJW824" s="148"/>
      <c r="RJX824" s="148"/>
      <c r="RJY824" s="148"/>
      <c r="RJZ824" s="148"/>
      <c r="RKA824" s="148"/>
      <c r="RKB824" s="148"/>
      <c r="RKC824" s="148"/>
      <c r="RKD824" s="148"/>
      <c r="RKE824" s="148"/>
      <c r="RKF824" s="148"/>
      <c r="RKG824" s="148"/>
      <c r="RKH824" s="148"/>
      <c r="RKI824" s="148"/>
      <c r="RKJ824" s="148"/>
      <c r="RKK824" s="148"/>
      <c r="RKL824" s="148"/>
      <c r="RKM824" s="148"/>
      <c r="RKN824" s="148"/>
      <c r="RKO824" s="148"/>
      <c r="RKP824" s="148"/>
      <c r="RKQ824" s="148"/>
      <c r="RKR824" s="148"/>
      <c r="RKS824" s="148"/>
      <c r="RKT824" s="148"/>
      <c r="RKU824" s="148"/>
      <c r="RKV824" s="148"/>
      <c r="RKW824" s="148"/>
      <c r="RKX824" s="148"/>
      <c r="RKY824" s="148"/>
      <c r="RKZ824" s="148"/>
      <c r="RLA824" s="148"/>
      <c r="RLB824" s="148"/>
      <c r="RLC824" s="148"/>
      <c r="RLD824" s="148"/>
      <c r="RLE824" s="148"/>
      <c r="RLF824" s="148"/>
      <c r="RLG824" s="148"/>
      <c r="RLH824" s="148"/>
      <c r="RLI824" s="148"/>
      <c r="RLJ824" s="148"/>
      <c r="RLK824" s="148"/>
      <c r="RLL824" s="148"/>
      <c r="RLM824" s="148"/>
      <c r="RLN824" s="148"/>
      <c r="RLO824" s="148"/>
      <c r="RLP824" s="148"/>
      <c r="RLQ824" s="148"/>
      <c r="RLR824" s="148"/>
      <c r="RLS824" s="148"/>
      <c r="RLT824" s="148"/>
      <c r="RLU824" s="148"/>
      <c r="RLV824" s="148"/>
      <c r="RLW824" s="148"/>
      <c r="RLX824" s="148"/>
      <c r="RLY824" s="148"/>
      <c r="RLZ824" s="148"/>
      <c r="RMA824" s="148"/>
      <c r="RMB824" s="148"/>
      <c r="RMC824" s="148"/>
      <c r="RMD824" s="148"/>
      <c r="RME824" s="148"/>
      <c r="RMF824" s="148"/>
      <c r="RMG824" s="148"/>
      <c r="RMH824" s="148"/>
      <c r="RMI824" s="148"/>
      <c r="RMJ824" s="148"/>
      <c r="RMK824" s="148"/>
      <c r="RML824" s="148"/>
      <c r="RMM824" s="148"/>
      <c r="RMN824" s="148"/>
      <c r="RMO824" s="148"/>
      <c r="RMP824" s="148"/>
      <c r="RMQ824" s="148"/>
      <c r="RMR824" s="148"/>
      <c r="RMS824" s="148"/>
      <c r="RMT824" s="148"/>
      <c r="RMU824" s="148"/>
      <c r="RMV824" s="148"/>
      <c r="RMW824" s="148"/>
      <c r="RMX824" s="148"/>
      <c r="RMY824" s="148"/>
      <c r="RMZ824" s="148"/>
      <c r="RNA824" s="148"/>
      <c r="RNB824" s="148"/>
      <c r="RNC824" s="148"/>
      <c r="RND824" s="148"/>
      <c r="RNE824" s="148"/>
      <c r="RNF824" s="148"/>
      <c r="RNG824" s="148"/>
      <c r="RNH824" s="148"/>
      <c r="RNI824" s="148"/>
      <c r="RNJ824" s="148"/>
      <c r="RNK824" s="148"/>
      <c r="RNL824" s="148"/>
      <c r="RNM824" s="148"/>
      <c r="RNN824" s="148"/>
      <c r="RNO824" s="148"/>
      <c r="RNP824" s="148"/>
      <c r="RNQ824" s="148"/>
      <c r="RNR824" s="148"/>
      <c r="RNS824" s="148"/>
      <c r="RNT824" s="148"/>
      <c r="RNU824" s="148"/>
      <c r="RNV824" s="148"/>
      <c r="RNW824" s="148"/>
      <c r="RNX824" s="148"/>
      <c r="RNY824" s="148"/>
      <c r="RNZ824" s="148"/>
      <c r="ROA824" s="148"/>
      <c r="ROB824" s="148"/>
      <c r="ROC824" s="148"/>
      <c r="ROD824" s="148"/>
      <c r="ROE824" s="148"/>
      <c r="ROF824" s="148"/>
      <c r="ROG824" s="148"/>
      <c r="ROH824" s="148"/>
      <c r="ROI824" s="148"/>
      <c r="ROJ824" s="148"/>
      <c r="ROK824" s="148"/>
      <c r="ROL824" s="148"/>
      <c r="ROM824" s="148"/>
      <c r="RON824" s="148"/>
      <c r="ROO824" s="148"/>
      <c r="ROP824" s="148"/>
      <c r="ROQ824" s="148"/>
      <c r="ROR824" s="148"/>
      <c r="ROS824" s="148"/>
      <c r="ROT824" s="148"/>
      <c r="ROU824" s="148"/>
      <c r="ROV824" s="148"/>
      <c r="ROW824" s="148"/>
      <c r="ROX824" s="148"/>
      <c r="ROY824" s="148"/>
      <c r="ROZ824" s="148"/>
      <c r="RPA824" s="148"/>
      <c r="RPB824" s="148"/>
      <c r="RPC824" s="148"/>
      <c r="RPD824" s="148"/>
      <c r="RPE824" s="148"/>
      <c r="RPF824" s="148"/>
      <c r="RPG824" s="148"/>
      <c r="RPH824" s="148"/>
      <c r="RPI824" s="148"/>
      <c r="RPJ824" s="148"/>
      <c r="RPK824" s="148"/>
      <c r="RPL824" s="148"/>
      <c r="RPM824" s="148"/>
      <c r="RPN824" s="148"/>
      <c r="RPO824" s="148"/>
      <c r="RPP824" s="148"/>
      <c r="RPQ824" s="148"/>
      <c r="RPR824" s="148"/>
      <c r="RPS824" s="148"/>
      <c r="RPT824" s="148"/>
      <c r="RPU824" s="148"/>
      <c r="RPV824" s="148"/>
      <c r="RPW824" s="148"/>
      <c r="RPX824" s="148"/>
      <c r="RPY824" s="148"/>
      <c r="RPZ824" s="148"/>
      <c r="RQA824" s="148"/>
      <c r="RQB824" s="148"/>
      <c r="RQC824" s="148"/>
      <c r="RQD824" s="148"/>
      <c r="RQE824" s="148"/>
      <c r="RQF824" s="148"/>
      <c r="RQG824" s="148"/>
      <c r="RQH824" s="148"/>
      <c r="RQI824" s="148"/>
      <c r="RQJ824" s="148"/>
      <c r="RQK824" s="148"/>
      <c r="RQL824" s="148"/>
      <c r="RQM824" s="148"/>
      <c r="RQN824" s="148"/>
      <c r="RQO824" s="148"/>
      <c r="RQP824" s="148"/>
      <c r="RQQ824" s="148"/>
      <c r="RQR824" s="148"/>
      <c r="RQS824" s="148"/>
      <c r="RQT824" s="148"/>
      <c r="RQU824" s="148"/>
      <c r="RQV824" s="148"/>
      <c r="RQW824" s="148"/>
      <c r="RQX824" s="148"/>
      <c r="RQY824" s="148"/>
      <c r="RQZ824" s="148"/>
      <c r="RRA824" s="148"/>
      <c r="RRB824" s="148"/>
      <c r="RRC824" s="148"/>
      <c r="RRD824" s="148"/>
      <c r="RRE824" s="148"/>
      <c r="RRF824" s="148"/>
      <c r="RRG824" s="148"/>
      <c r="RRH824" s="148"/>
      <c r="RRI824" s="148"/>
      <c r="RRJ824" s="148"/>
      <c r="RRK824" s="148"/>
      <c r="RRL824" s="148"/>
      <c r="RRM824" s="148"/>
      <c r="RRN824" s="148"/>
      <c r="RRO824" s="148"/>
      <c r="RRP824" s="148"/>
      <c r="RRQ824" s="148"/>
      <c r="RRR824" s="148"/>
      <c r="RRS824" s="148"/>
      <c r="RRT824" s="148"/>
      <c r="RRU824" s="148"/>
      <c r="RRV824" s="148"/>
      <c r="RRW824" s="148"/>
      <c r="RRX824" s="148"/>
      <c r="RRY824" s="148"/>
      <c r="RRZ824" s="148"/>
      <c r="RSA824" s="148"/>
      <c r="RSB824" s="148"/>
      <c r="RSC824" s="148"/>
      <c r="RSD824" s="148"/>
      <c r="RSE824" s="148"/>
      <c r="RSF824" s="148"/>
      <c r="RSG824" s="148"/>
      <c r="RSH824" s="148"/>
      <c r="RSI824" s="148"/>
      <c r="RSJ824" s="148"/>
      <c r="RSK824" s="148"/>
      <c r="RSL824" s="148"/>
      <c r="RSM824" s="148"/>
      <c r="RSN824" s="148"/>
      <c r="RSO824" s="148"/>
      <c r="RSP824" s="148"/>
      <c r="RSQ824" s="148"/>
      <c r="RSR824" s="148"/>
      <c r="RSS824" s="148"/>
      <c r="RST824" s="148"/>
      <c r="RSU824" s="148"/>
      <c r="RSV824" s="148"/>
      <c r="RSW824" s="148"/>
      <c r="RSX824" s="148"/>
      <c r="RSY824" s="148"/>
      <c r="RSZ824" s="148"/>
      <c r="RTA824" s="148"/>
      <c r="RTB824" s="148"/>
      <c r="RTC824" s="148"/>
      <c r="RTD824" s="148"/>
      <c r="RTE824" s="148"/>
      <c r="RTF824" s="148"/>
      <c r="RTG824" s="148"/>
      <c r="RTH824" s="148"/>
      <c r="RTI824" s="148"/>
      <c r="RTJ824" s="148"/>
      <c r="RTK824" s="148"/>
      <c r="RTL824" s="148"/>
      <c r="RTM824" s="148"/>
      <c r="RTN824" s="148"/>
      <c r="RTO824" s="148"/>
      <c r="RTP824" s="148"/>
      <c r="RTQ824" s="148"/>
      <c r="RTR824" s="148"/>
      <c r="RTS824" s="148"/>
      <c r="RTT824" s="148"/>
      <c r="RTU824" s="148"/>
      <c r="RTV824" s="148"/>
      <c r="RTW824" s="148"/>
      <c r="RTX824" s="148"/>
      <c r="RTY824" s="148"/>
      <c r="RTZ824" s="148"/>
      <c r="RUA824" s="148"/>
      <c r="RUB824" s="148"/>
      <c r="RUC824" s="148"/>
      <c r="RUD824" s="148"/>
      <c r="RUE824" s="148"/>
      <c r="RUF824" s="148"/>
      <c r="RUG824" s="148"/>
      <c r="RUH824" s="148"/>
      <c r="RUI824" s="148"/>
      <c r="RUJ824" s="148"/>
      <c r="RUK824" s="148"/>
      <c r="RUL824" s="148"/>
      <c r="RUM824" s="148"/>
      <c r="RUN824" s="148"/>
      <c r="RUO824" s="148"/>
      <c r="RUP824" s="148"/>
      <c r="RUQ824" s="148"/>
      <c r="RUR824" s="148"/>
      <c r="RUS824" s="148"/>
      <c r="RUT824" s="148"/>
      <c r="RUU824" s="148"/>
      <c r="RUV824" s="148"/>
      <c r="RUW824" s="148"/>
      <c r="RUX824" s="148"/>
      <c r="RUY824" s="148"/>
      <c r="RUZ824" s="148"/>
      <c r="RVA824" s="148"/>
      <c r="RVB824" s="148"/>
      <c r="RVC824" s="148"/>
      <c r="RVD824" s="148"/>
      <c r="RVE824" s="148"/>
      <c r="RVF824" s="148"/>
      <c r="RVG824" s="148"/>
      <c r="RVH824" s="148"/>
      <c r="RVI824" s="148"/>
      <c r="RVJ824" s="148"/>
      <c r="RVK824" s="148"/>
      <c r="RVL824" s="148"/>
      <c r="RVM824" s="148"/>
      <c r="RVN824" s="148"/>
      <c r="RVO824" s="148"/>
      <c r="RVP824" s="148"/>
      <c r="RVQ824" s="148"/>
      <c r="RVR824" s="148"/>
      <c r="RVS824" s="148"/>
      <c r="RVT824" s="148"/>
      <c r="RVU824" s="148"/>
      <c r="RVV824" s="148"/>
      <c r="RVW824" s="148"/>
      <c r="RVX824" s="148"/>
      <c r="RVY824" s="148"/>
      <c r="RVZ824" s="148"/>
      <c r="RWA824" s="148"/>
      <c r="RWB824" s="148"/>
      <c r="RWC824" s="148"/>
      <c r="RWD824" s="148"/>
      <c r="RWE824" s="148"/>
      <c r="RWF824" s="148"/>
      <c r="RWG824" s="148"/>
      <c r="RWH824" s="148"/>
      <c r="RWI824" s="148"/>
      <c r="RWJ824" s="148"/>
      <c r="RWK824" s="148"/>
      <c r="RWL824" s="148"/>
      <c r="RWM824" s="148"/>
      <c r="RWN824" s="148"/>
      <c r="RWO824" s="148"/>
      <c r="RWP824" s="148"/>
      <c r="RWQ824" s="148"/>
      <c r="RWR824" s="148"/>
      <c r="RWS824" s="148"/>
      <c r="RWT824" s="148"/>
      <c r="RWU824" s="148"/>
      <c r="RWV824" s="148"/>
      <c r="RWW824" s="148"/>
      <c r="RWX824" s="148"/>
      <c r="RWY824" s="148"/>
      <c r="RWZ824" s="148"/>
      <c r="RXA824" s="148"/>
      <c r="RXB824" s="148"/>
      <c r="RXC824" s="148"/>
      <c r="RXD824" s="148"/>
      <c r="RXE824" s="148"/>
      <c r="RXF824" s="148"/>
      <c r="RXG824" s="148"/>
      <c r="RXH824" s="148"/>
      <c r="RXI824" s="148"/>
      <c r="RXJ824" s="148"/>
      <c r="RXK824" s="148"/>
      <c r="RXL824" s="148"/>
      <c r="RXM824" s="148"/>
      <c r="RXN824" s="148"/>
      <c r="RXO824" s="148"/>
      <c r="RXP824" s="148"/>
      <c r="RXQ824" s="148"/>
      <c r="RXR824" s="148"/>
      <c r="RXS824" s="148"/>
      <c r="RXT824" s="148"/>
      <c r="RXU824" s="148"/>
      <c r="RXV824" s="148"/>
      <c r="RXW824" s="148"/>
      <c r="RXX824" s="148"/>
      <c r="RXY824" s="148"/>
      <c r="RXZ824" s="148"/>
      <c r="RYA824" s="148"/>
      <c r="RYB824" s="148"/>
      <c r="RYC824" s="148"/>
      <c r="RYD824" s="148"/>
      <c r="RYE824" s="148"/>
      <c r="RYF824" s="148"/>
      <c r="RYG824" s="148"/>
      <c r="RYH824" s="148"/>
      <c r="RYI824" s="148"/>
      <c r="RYJ824" s="148"/>
      <c r="RYK824" s="148"/>
      <c r="RYL824" s="148"/>
      <c r="RYM824" s="148"/>
      <c r="RYN824" s="148"/>
      <c r="RYO824" s="148"/>
      <c r="RYP824" s="148"/>
      <c r="RYQ824" s="148"/>
      <c r="RYR824" s="148"/>
      <c r="RYS824" s="148"/>
      <c r="RYT824" s="148"/>
      <c r="RYU824" s="148"/>
      <c r="RYV824" s="148"/>
      <c r="RYW824" s="148"/>
      <c r="RYX824" s="148"/>
      <c r="RYY824" s="148"/>
      <c r="RYZ824" s="148"/>
      <c r="RZA824" s="148"/>
      <c r="RZB824" s="148"/>
      <c r="RZC824" s="148"/>
      <c r="RZD824" s="148"/>
      <c r="RZE824" s="148"/>
      <c r="RZF824" s="148"/>
      <c r="RZG824" s="148"/>
      <c r="RZH824" s="148"/>
      <c r="RZI824" s="148"/>
      <c r="RZJ824" s="148"/>
      <c r="RZK824" s="148"/>
      <c r="RZL824" s="148"/>
      <c r="RZM824" s="148"/>
      <c r="RZN824" s="148"/>
      <c r="RZO824" s="148"/>
      <c r="RZP824" s="148"/>
      <c r="RZQ824" s="148"/>
      <c r="RZR824" s="148"/>
      <c r="RZS824" s="148"/>
      <c r="RZT824" s="148"/>
      <c r="RZU824" s="148"/>
      <c r="RZV824" s="148"/>
      <c r="RZW824" s="148"/>
      <c r="RZX824" s="148"/>
      <c r="RZY824" s="148"/>
      <c r="RZZ824" s="148"/>
      <c r="SAA824" s="148"/>
      <c r="SAB824" s="148"/>
      <c r="SAC824" s="148"/>
      <c r="SAD824" s="148"/>
      <c r="SAE824" s="148"/>
      <c r="SAF824" s="148"/>
      <c r="SAG824" s="148"/>
      <c r="SAH824" s="148"/>
      <c r="SAI824" s="148"/>
      <c r="SAJ824" s="148"/>
      <c r="SAK824" s="148"/>
      <c r="SAL824" s="148"/>
      <c r="SAM824" s="148"/>
      <c r="SAN824" s="148"/>
      <c r="SAO824" s="148"/>
      <c r="SAP824" s="148"/>
      <c r="SAQ824" s="148"/>
      <c r="SAR824" s="148"/>
      <c r="SAS824" s="148"/>
      <c r="SAT824" s="148"/>
      <c r="SAU824" s="148"/>
      <c r="SAV824" s="148"/>
      <c r="SAW824" s="148"/>
      <c r="SAX824" s="148"/>
      <c r="SAY824" s="148"/>
      <c r="SAZ824" s="148"/>
      <c r="SBA824" s="148"/>
      <c r="SBB824" s="148"/>
      <c r="SBC824" s="148"/>
      <c r="SBD824" s="148"/>
      <c r="SBE824" s="148"/>
      <c r="SBF824" s="148"/>
      <c r="SBG824" s="148"/>
      <c r="SBH824" s="148"/>
      <c r="SBI824" s="148"/>
      <c r="SBJ824" s="148"/>
      <c r="SBK824" s="148"/>
      <c r="SBL824" s="148"/>
      <c r="SBM824" s="148"/>
      <c r="SBN824" s="148"/>
      <c r="SBO824" s="148"/>
      <c r="SBP824" s="148"/>
      <c r="SBQ824" s="148"/>
      <c r="SBR824" s="148"/>
      <c r="SBS824" s="148"/>
      <c r="SBT824" s="148"/>
      <c r="SBU824" s="148"/>
      <c r="SBV824" s="148"/>
      <c r="SBW824" s="148"/>
      <c r="SBX824" s="148"/>
      <c r="SBY824" s="148"/>
      <c r="SBZ824" s="148"/>
      <c r="SCA824" s="148"/>
      <c r="SCB824" s="148"/>
      <c r="SCC824" s="148"/>
      <c r="SCD824" s="148"/>
      <c r="SCE824" s="148"/>
      <c r="SCF824" s="148"/>
      <c r="SCG824" s="148"/>
      <c r="SCH824" s="148"/>
      <c r="SCI824" s="148"/>
      <c r="SCJ824" s="148"/>
      <c r="SCK824" s="148"/>
      <c r="SCL824" s="148"/>
      <c r="SCM824" s="148"/>
      <c r="SCN824" s="148"/>
      <c r="SCO824" s="148"/>
      <c r="SCP824" s="148"/>
      <c r="SCQ824" s="148"/>
      <c r="SCR824" s="148"/>
      <c r="SCS824" s="148"/>
      <c r="SCT824" s="148"/>
      <c r="SCU824" s="148"/>
      <c r="SCV824" s="148"/>
      <c r="SCW824" s="148"/>
      <c r="SCX824" s="148"/>
      <c r="SCY824" s="148"/>
      <c r="SCZ824" s="148"/>
      <c r="SDA824" s="148"/>
      <c r="SDB824" s="148"/>
      <c r="SDC824" s="148"/>
      <c r="SDD824" s="148"/>
      <c r="SDE824" s="148"/>
      <c r="SDF824" s="148"/>
      <c r="SDG824" s="148"/>
      <c r="SDH824" s="148"/>
      <c r="SDI824" s="148"/>
      <c r="SDJ824" s="148"/>
      <c r="SDK824" s="148"/>
      <c r="SDL824" s="148"/>
      <c r="SDM824" s="148"/>
      <c r="SDN824" s="148"/>
      <c r="SDO824" s="148"/>
      <c r="SDP824" s="148"/>
      <c r="SDQ824" s="148"/>
      <c r="SDR824" s="148"/>
      <c r="SDS824" s="148"/>
      <c r="SDT824" s="148"/>
      <c r="SDU824" s="148"/>
      <c r="SDV824" s="148"/>
      <c r="SDW824" s="148"/>
      <c r="SDX824" s="148"/>
      <c r="SDY824" s="148"/>
      <c r="SDZ824" s="148"/>
      <c r="SEA824" s="148"/>
      <c r="SEB824" s="148"/>
      <c r="SEC824" s="148"/>
      <c r="SED824" s="148"/>
      <c r="SEE824" s="148"/>
      <c r="SEF824" s="148"/>
      <c r="SEG824" s="148"/>
      <c r="SEH824" s="148"/>
      <c r="SEI824" s="148"/>
      <c r="SEJ824" s="148"/>
      <c r="SEK824" s="148"/>
      <c r="SEL824" s="148"/>
      <c r="SEM824" s="148"/>
      <c r="SEN824" s="148"/>
      <c r="SEO824" s="148"/>
      <c r="SEP824" s="148"/>
      <c r="SEQ824" s="148"/>
      <c r="SER824" s="148"/>
      <c r="SES824" s="148"/>
      <c r="SET824" s="148"/>
      <c r="SEU824" s="148"/>
      <c r="SEV824" s="148"/>
      <c r="SEW824" s="148"/>
      <c r="SEX824" s="148"/>
      <c r="SEY824" s="148"/>
      <c r="SEZ824" s="148"/>
      <c r="SFA824" s="148"/>
      <c r="SFB824" s="148"/>
      <c r="SFC824" s="148"/>
      <c r="SFD824" s="148"/>
      <c r="SFE824" s="148"/>
      <c r="SFF824" s="148"/>
      <c r="SFG824" s="148"/>
      <c r="SFH824" s="148"/>
      <c r="SFI824" s="148"/>
      <c r="SFJ824" s="148"/>
      <c r="SFK824" s="148"/>
      <c r="SFL824" s="148"/>
      <c r="SFM824" s="148"/>
      <c r="SFN824" s="148"/>
      <c r="SFO824" s="148"/>
      <c r="SFP824" s="148"/>
      <c r="SFQ824" s="148"/>
      <c r="SFR824" s="148"/>
      <c r="SFS824" s="148"/>
      <c r="SFT824" s="148"/>
      <c r="SFU824" s="148"/>
      <c r="SFV824" s="148"/>
      <c r="SFW824" s="148"/>
      <c r="SFX824" s="148"/>
      <c r="SFY824" s="148"/>
      <c r="SFZ824" s="148"/>
      <c r="SGA824" s="148"/>
      <c r="SGB824" s="148"/>
      <c r="SGC824" s="148"/>
      <c r="SGD824" s="148"/>
      <c r="SGE824" s="148"/>
      <c r="SGF824" s="148"/>
      <c r="SGG824" s="148"/>
      <c r="SGH824" s="148"/>
      <c r="SGI824" s="148"/>
      <c r="SGJ824" s="148"/>
      <c r="SGK824" s="148"/>
      <c r="SGL824" s="148"/>
      <c r="SGM824" s="148"/>
      <c r="SGN824" s="148"/>
      <c r="SGO824" s="148"/>
      <c r="SGP824" s="148"/>
      <c r="SGQ824" s="148"/>
      <c r="SGR824" s="148"/>
      <c r="SGS824" s="148"/>
      <c r="SGT824" s="148"/>
      <c r="SGU824" s="148"/>
      <c r="SGV824" s="148"/>
      <c r="SGW824" s="148"/>
      <c r="SGX824" s="148"/>
      <c r="SGY824" s="148"/>
      <c r="SGZ824" s="148"/>
      <c r="SHA824" s="148"/>
      <c r="SHB824" s="148"/>
      <c r="SHC824" s="148"/>
      <c r="SHD824" s="148"/>
      <c r="SHE824" s="148"/>
      <c r="SHF824" s="148"/>
      <c r="SHG824" s="148"/>
      <c r="SHH824" s="148"/>
      <c r="SHI824" s="148"/>
      <c r="SHJ824" s="148"/>
      <c r="SHK824" s="148"/>
      <c r="SHL824" s="148"/>
      <c r="SHM824" s="148"/>
      <c r="SHN824" s="148"/>
      <c r="SHO824" s="148"/>
      <c r="SHP824" s="148"/>
      <c r="SHQ824" s="148"/>
      <c r="SHR824" s="148"/>
      <c r="SHS824" s="148"/>
      <c r="SHT824" s="148"/>
      <c r="SHU824" s="148"/>
      <c r="SHV824" s="148"/>
      <c r="SHW824" s="148"/>
      <c r="SHX824" s="148"/>
      <c r="SHY824" s="148"/>
      <c r="SHZ824" s="148"/>
      <c r="SIA824" s="148"/>
      <c r="SIB824" s="148"/>
      <c r="SIC824" s="148"/>
      <c r="SID824" s="148"/>
      <c r="SIE824" s="148"/>
      <c r="SIF824" s="148"/>
      <c r="SIG824" s="148"/>
      <c r="SIH824" s="148"/>
      <c r="SII824" s="148"/>
      <c r="SIJ824" s="148"/>
      <c r="SIK824" s="148"/>
      <c r="SIL824" s="148"/>
      <c r="SIM824" s="148"/>
      <c r="SIN824" s="148"/>
      <c r="SIO824" s="148"/>
      <c r="SIP824" s="148"/>
      <c r="SIQ824" s="148"/>
      <c r="SIR824" s="148"/>
      <c r="SIS824" s="148"/>
      <c r="SIT824" s="148"/>
      <c r="SIU824" s="148"/>
      <c r="SIV824" s="148"/>
      <c r="SIW824" s="148"/>
      <c r="SIX824" s="148"/>
      <c r="SIY824" s="148"/>
      <c r="SIZ824" s="148"/>
      <c r="SJA824" s="148"/>
      <c r="SJB824" s="148"/>
      <c r="SJC824" s="148"/>
      <c r="SJD824" s="148"/>
      <c r="SJE824" s="148"/>
      <c r="SJF824" s="148"/>
      <c r="SJG824" s="148"/>
      <c r="SJH824" s="148"/>
      <c r="SJI824" s="148"/>
      <c r="SJJ824" s="148"/>
      <c r="SJK824" s="148"/>
      <c r="SJL824" s="148"/>
      <c r="SJM824" s="148"/>
      <c r="SJN824" s="148"/>
      <c r="SJO824" s="148"/>
      <c r="SJP824" s="148"/>
      <c r="SJQ824" s="148"/>
      <c r="SJR824" s="148"/>
      <c r="SJS824" s="148"/>
      <c r="SJT824" s="148"/>
      <c r="SJU824" s="148"/>
      <c r="SJV824" s="148"/>
      <c r="SJW824" s="148"/>
      <c r="SJX824" s="148"/>
      <c r="SJY824" s="148"/>
      <c r="SJZ824" s="148"/>
      <c r="SKA824" s="148"/>
      <c r="SKB824" s="148"/>
      <c r="SKC824" s="148"/>
      <c r="SKD824" s="148"/>
      <c r="SKE824" s="148"/>
      <c r="SKF824" s="148"/>
      <c r="SKG824" s="148"/>
      <c r="SKH824" s="148"/>
      <c r="SKI824" s="148"/>
      <c r="SKJ824" s="148"/>
      <c r="SKK824" s="148"/>
      <c r="SKL824" s="148"/>
      <c r="SKM824" s="148"/>
      <c r="SKN824" s="148"/>
      <c r="SKO824" s="148"/>
      <c r="SKP824" s="148"/>
      <c r="SKQ824" s="148"/>
      <c r="SKR824" s="148"/>
      <c r="SKS824" s="148"/>
      <c r="SKT824" s="148"/>
      <c r="SKU824" s="148"/>
      <c r="SKV824" s="148"/>
      <c r="SKW824" s="148"/>
      <c r="SKX824" s="148"/>
      <c r="SKY824" s="148"/>
      <c r="SKZ824" s="148"/>
      <c r="SLA824" s="148"/>
      <c r="SLB824" s="148"/>
      <c r="SLC824" s="148"/>
      <c r="SLD824" s="148"/>
      <c r="SLE824" s="148"/>
      <c r="SLF824" s="148"/>
      <c r="SLG824" s="148"/>
      <c r="SLH824" s="148"/>
      <c r="SLI824" s="148"/>
      <c r="SLJ824" s="148"/>
      <c r="SLK824" s="148"/>
      <c r="SLL824" s="148"/>
      <c r="SLM824" s="148"/>
      <c r="SLN824" s="148"/>
      <c r="SLO824" s="148"/>
      <c r="SLP824" s="148"/>
      <c r="SLQ824" s="148"/>
      <c r="SLR824" s="148"/>
      <c r="SLS824" s="148"/>
      <c r="SLT824" s="148"/>
      <c r="SLU824" s="148"/>
      <c r="SLV824" s="148"/>
      <c r="SLW824" s="148"/>
      <c r="SLX824" s="148"/>
      <c r="SLY824" s="148"/>
      <c r="SLZ824" s="148"/>
      <c r="SMA824" s="148"/>
      <c r="SMB824" s="148"/>
      <c r="SMC824" s="148"/>
      <c r="SMD824" s="148"/>
      <c r="SME824" s="148"/>
      <c r="SMF824" s="148"/>
      <c r="SMG824" s="148"/>
      <c r="SMH824" s="148"/>
      <c r="SMI824" s="148"/>
      <c r="SMJ824" s="148"/>
      <c r="SMK824" s="148"/>
      <c r="SML824" s="148"/>
      <c r="SMM824" s="148"/>
      <c r="SMN824" s="148"/>
      <c r="SMO824" s="148"/>
      <c r="SMP824" s="148"/>
      <c r="SMQ824" s="148"/>
      <c r="SMR824" s="148"/>
      <c r="SMS824" s="148"/>
      <c r="SMT824" s="148"/>
      <c r="SMU824" s="148"/>
      <c r="SMV824" s="148"/>
      <c r="SMW824" s="148"/>
      <c r="SMX824" s="148"/>
      <c r="SMY824" s="148"/>
      <c r="SMZ824" s="148"/>
      <c r="SNA824" s="148"/>
      <c r="SNB824" s="148"/>
      <c r="SNC824" s="148"/>
      <c r="SND824" s="148"/>
      <c r="SNE824" s="148"/>
      <c r="SNF824" s="148"/>
      <c r="SNG824" s="148"/>
      <c r="SNH824" s="148"/>
      <c r="SNI824" s="148"/>
      <c r="SNJ824" s="148"/>
      <c r="SNK824" s="148"/>
      <c r="SNL824" s="148"/>
      <c r="SNM824" s="148"/>
      <c r="SNN824" s="148"/>
      <c r="SNO824" s="148"/>
      <c r="SNP824" s="148"/>
      <c r="SNQ824" s="148"/>
      <c r="SNR824" s="148"/>
      <c r="SNS824" s="148"/>
      <c r="SNT824" s="148"/>
      <c r="SNU824" s="148"/>
      <c r="SNV824" s="148"/>
      <c r="SNW824" s="148"/>
      <c r="SNX824" s="148"/>
      <c r="SNY824" s="148"/>
      <c r="SNZ824" s="148"/>
      <c r="SOA824" s="148"/>
      <c r="SOB824" s="148"/>
      <c r="SOC824" s="148"/>
      <c r="SOD824" s="148"/>
      <c r="SOE824" s="148"/>
      <c r="SOF824" s="148"/>
      <c r="SOG824" s="148"/>
      <c r="SOH824" s="148"/>
      <c r="SOI824" s="148"/>
      <c r="SOJ824" s="148"/>
      <c r="SOK824" s="148"/>
      <c r="SOL824" s="148"/>
      <c r="SOM824" s="148"/>
      <c r="SON824" s="148"/>
      <c r="SOO824" s="148"/>
      <c r="SOP824" s="148"/>
      <c r="SOQ824" s="148"/>
      <c r="SOR824" s="148"/>
      <c r="SOS824" s="148"/>
      <c r="SOT824" s="148"/>
      <c r="SOU824" s="148"/>
      <c r="SOV824" s="148"/>
      <c r="SOW824" s="148"/>
      <c r="SOX824" s="148"/>
      <c r="SOY824" s="148"/>
      <c r="SOZ824" s="148"/>
      <c r="SPA824" s="148"/>
      <c r="SPB824" s="148"/>
      <c r="SPC824" s="148"/>
      <c r="SPD824" s="148"/>
      <c r="SPE824" s="148"/>
      <c r="SPF824" s="148"/>
      <c r="SPG824" s="148"/>
      <c r="SPH824" s="148"/>
      <c r="SPI824" s="148"/>
      <c r="SPJ824" s="148"/>
      <c r="SPK824" s="148"/>
      <c r="SPL824" s="148"/>
      <c r="SPM824" s="148"/>
      <c r="SPN824" s="148"/>
      <c r="SPO824" s="148"/>
      <c r="SPP824" s="148"/>
      <c r="SPQ824" s="148"/>
      <c r="SPR824" s="148"/>
      <c r="SPS824" s="148"/>
      <c r="SPT824" s="148"/>
      <c r="SPU824" s="148"/>
      <c r="SPV824" s="148"/>
      <c r="SPW824" s="148"/>
      <c r="SPX824" s="148"/>
      <c r="SPY824" s="148"/>
      <c r="SPZ824" s="148"/>
      <c r="SQA824" s="148"/>
      <c r="SQB824" s="148"/>
      <c r="SQC824" s="148"/>
      <c r="SQD824" s="148"/>
      <c r="SQE824" s="148"/>
      <c r="SQF824" s="148"/>
      <c r="SQG824" s="148"/>
      <c r="SQH824" s="148"/>
      <c r="SQI824" s="148"/>
      <c r="SQJ824" s="148"/>
      <c r="SQK824" s="148"/>
      <c r="SQL824" s="148"/>
      <c r="SQM824" s="148"/>
      <c r="SQN824" s="148"/>
      <c r="SQO824" s="148"/>
      <c r="SQP824" s="148"/>
      <c r="SQQ824" s="148"/>
      <c r="SQR824" s="148"/>
      <c r="SQS824" s="148"/>
      <c r="SQT824" s="148"/>
      <c r="SQU824" s="148"/>
      <c r="SQV824" s="148"/>
      <c r="SQW824" s="148"/>
      <c r="SQX824" s="148"/>
      <c r="SQY824" s="148"/>
      <c r="SQZ824" s="148"/>
      <c r="SRA824" s="148"/>
      <c r="SRB824" s="148"/>
      <c r="SRC824" s="148"/>
      <c r="SRD824" s="148"/>
      <c r="SRE824" s="148"/>
      <c r="SRF824" s="148"/>
      <c r="SRG824" s="148"/>
      <c r="SRH824" s="148"/>
      <c r="SRI824" s="148"/>
      <c r="SRJ824" s="148"/>
      <c r="SRK824" s="148"/>
      <c r="SRL824" s="148"/>
      <c r="SRM824" s="148"/>
      <c r="SRN824" s="148"/>
      <c r="SRO824" s="148"/>
      <c r="SRP824" s="148"/>
      <c r="SRQ824" s="148"/>
      <c r="SRR824" s="148"/>
      <c r="SRS824" s="148"/>
      <c r="SRT824" s="148"/>
      <c r="SRU824" s="148"/>
      <c r="SRV824" s="148"/>
      <c r="SRW824" s="148"/>
      <c r="SRX824" s="148"/>
      <c r="SRY824" s="148"/>
      <c r="SRZ824" s="148"/>
      <c r="SSA824" s="148"/>
      <c r="SSB824" s="148"/>
      <c r="SSC824" s="148"/>
      <c r="SSD824" s="148"/>
      <c r="SSE824" s="148"/>
      <c r="SSF824" s="148"/>
      <c r="SSG824" s="148"/>
      <c r="SSH824" s="148"/>
      <c r="SSI824" s="148"/>
      <c r="SSJ824" s="148"/>
      <c r="SSK824" s="148"/>
      <c r="SSL824" s="148"/>
      <c r="SSM824" s="148"/>
      <c r="SSN824" s="148"/>
      <c r="SSO824" s="148"/>
      <c r="SSP824" s="148"/>
      <c r="SSQ824" s="148"/>
      <c r="SSR824" s="148"/>
      <c r="SSS824" s="148"/>
      <c r="SST824" s="148"/>
      <c r="SSU824" s="148"/>
      <c r="SSV824" s="148"/>
      <c r="SSW824" s="148"/>
      <c r="SSX824" s="148"/>
      <c r="SSY824" s="148"/>
      <c r="SSZ824" s="148"/>
      <c r="STA824" s="148"/>
      <c r="STB824" s="148"/>
      <c r="STC824" s="148"/>
      <c r="STD824" s="148"/>
      <c r="STE824" s="148"/>
      <c r="STF824" s="148"/>
      <c r="STG824" s="148"/>
      <c r="STH824" s="148"/>
      <c r="STI824" s="148"/>
      <c r="STJ824" s="148"/>
      <c r="STK824" s="148"/>
      <c r="STL824" s="148"/>
      <c r="STM824" s="148"/>
      <c r="STN824" s="148"/>
      <c r="STO824" s="148"/>
      <c r="STP824" s="148"/>
      <c r="STQ824" s="148"/>
      <c r="STR824" s="148"/>
      <c r="STS824" s="148"/>
      <c r="STT824" s="148"/>
      <c r="STU824" s="148"/>
      <c r="STV824" s="148"/>
      <c r="STW824" s="148"/>
      <c r="STX824" s="148"/>
      <c r="STY824" s="148"/>
      <c r="STZ824" s="148"/>
      <c r="SUA824" s="148"/>
      <c r="SUB824" s="148"/>
      <c r="SUC824" s="148"/>
      <c r="SUD824" s="148"/>
      <c r="SUE824" s="148"/>
      <c r="SUF824" s="148"/>
      <c r="SUG824" s="148"/>
      <c r="SUH824" s="148"/>
      <c r="SUI824" s="148"/>
      <c r="SUJ824" s="148"/>
      <c r="SUK824" s="148"/>
      <c r="SUL824" s="148"/>
      <c r="SUM824" s="148"/>
      <c r="SUN824" s="148"/>
      <c r="SUO824" s="148"/>
      <c r="SUP824" s="148"/>
      <c r="SUQ824" s="148"/>
      <c r="SUR824" s="148"/>
      <c r="SUS824" s="148"/>
      <c r="SUT824" s="148"/>
      <c r="SUU824" s="148"/>
      <c r="SUV824" s="148"/>
      <c r="SUW824" s="148"/>
      <c r="SUX824" s="148"/>
      <c r="SUY824" s="148"/>
      <c r="SUZ824" s="148"/>
      <c r="SVA824" s="148"/>
      <c r="SVB824" s="148"/>
      <c r="SVC824" s="148"/>
      <c r="SVD824" s="148"/>
      <c r="SVE824" s="148"/>
      <c r="SVF824" s="148"/>
      <c r="SVG824" s="148"/>
      <c r="SVH824" s="148"/>
      <c r="SVI824" s="148"/>
      <c r="SVJ824" s="148"/>
      <c r="SVK824" s="148"/>
      <c r="SVL824" s="148"/>
      <c r="SVM824" s="148"/>
      <c r="SVN824" s="148"/>
      <c r="SVO824" s="148"/>
      <c r="SVP824" s="148"/>
      <c r="SVQ824" s="148"/>
      <c r="SVR824" s="148"/>
      <c r="SVS824" s="148"/>
      <c r="SVT824" s="148"/>
      <c r="SVU824" s="148"/>
      <c r="SVV824" s="148"/>
      <c r="SVW824" s="148"/>
      <c r="SVX824" s="148"/>
      <c r="SVY824" s="148"/>
      <c r="SVZ824" s="148"/>
      <c r="SWA824" s="148"/>
      <c r="SWB824" s="148"/>
      <c r="SWC824" s="148"/>
      <c r="SWD824" s="148"/>
      <c r="SWE824" s="148"/>
      <c r="SWF824" s="148"/>
      <c r="SWG824" s="148"/>
      <c r="SWH824" s="148"/>
      <c r="SWI824" s="148"/>
      <c r="SWJ824" s="148"/>
      <c r="SWK824" s="148"/>
      <c r="SWL824" s="148"/>
      <c r="SWM824" s="148"/>
      <c r="SWN824" s="148"/>
      <c r="SWO824" s="148"/>
      <c r="SWP824" s="148"/>
      <c r="SWQ824" s="148"/>
      <c r="SWR824" s="148"/>
      <c r="SWS824" s="148"/>
      <c r="SWT824" s="148"/>
      <c r="SWU824" s="148"/>
      <c r="SWV824" s="148"/>
      <c r="SWW824" s="148"/>
      <c r="SWX824" s="148"/>
      <c r="SWY824" s="148"/>
      <c r="SWZ824" s="148"/>
      <c r="SXA824" s="148"/>
      <c r="SXB824" s="148"/>
      <c r="SXC824" s="148"/>
      <c r="SXD824" s="148"/>
      <c r="SXE824" s="148"/>
      <c r="SXF824" s="148"/>
      <c r="SXG824" s="148"/>
      <c r="SXH824" s="148"/>
      <c r="SXI824" s="148"/>
      <c r="SXJ824" s="148"/>
      <c r="SXK824" s="148"/>
      <c r="SXL824" s="148"/>
      <c r="SXM824" s="148"/>
      <c r="SXN824" s="148"/>
      <c r="SXO824" s="148"/>
      <c r="SXP824" s="148"/>
      <c r="SXQ824" s="148"/>
      <c r="SXR824" s="148"/>
      <c r="SXS824" s="148"/>
      <c r="SXT824" s="148"/>
      <c r="SXU824" s="148"/>
      <c r="SXV824" s="148"/>
      <c r="SXW824" s="148"/>
      <c r="SXX824" s="148"/>
      <c r="SXY824" s="148"/>
      <c r="SXZ824" s="148"/>
      <c r="SYA824" s="148"/>
      <c r="SYB824" s="148"/>
      <c r="SYC824" s="148"/>
      <c r="SYD824" s="148"/>
      <c r="SYE824" s="148"/>
      <c r="SYF824" s="148"/>
      <c r="SYG824" s="148"/>
      <c r="SYH824" s="148"/>
      <c r="SYI824" s="148"/>
      <c r="SYJ824" s="148"/>
      <c r="SYK824" s="148"/>
      <c r="SYL824" s="148"/>
      <c r="SYM824" s="148"/>
      <c r="SYN824" s="148"/>
      <c r="SYO824" s="148"/>
      <c r="SYP824" s="148"/>
      <c r="SYQ824" s="148"/>
      <c r="SYR824" s="148"/>
      <c r="SYS824" s="148"/>
      <c r="SYT824" s="148"/>
      <c r="SYU824" s="148"/>
      <c r="SYV824" s="148"/>
      <c r="SYW824" s="148"/>
      <c r="SYX824" s="148"/>
      <c r="SYY824" s="148"/>
      <c r="SYZ824" s="148"/>
      <c r="SZA824" s="148"/>
      <c r="SZB824" s="148"/>
      <c r="SZC824" s="148"/>
      <c r="SZD824" s="148"/>
      <c r="SZE824" s="148"/>
      <c r="SZF824" s="148"/>
      <c r="SZG824" s="148"/>
      <c r="SZH824" s="148"/>
      <c r="SZI824" s="148"/>
      <c r="SZJ824" s="148"/>
      <c r="SZK824" s="148"/>
      <c r="SZL824" s="148"/>
      <c r="SZM824" s="148"/>
      <c r="SZN824" s="148"/>
      <c r="SZO824" s="148"/>
      <c r="SZP824" s="148"/>
      <c r="SZQ824" s="148"/>
      <c r="SZR824" s="148"/>
      <c r="SZS824" s="148"/>
      <c r="SZT824" s="148"/>
      <c r="SZU824" s="148"/>
      <c r="SZV824" s="148"/>
      <c r="SZW824" s="148"/>
      <c r="SZX824" s="148"/>
      <c r="SZY824" s="148"/>
      <c r="SZZ824" s="148"/>
      <c r="TAA824" s="148"/>
      <c r="TAB824" s="148"/>
      <c r="TAC824" s="148"/>
      <c r="TAD824" s="148"/>
      <c r="TAE824" s="148"/>
      <c r="TAF824" s="148"/>
      <c r="TAG824" s="148"/>
      <c r="TAH824" s="148"/>
      <c r="TAI824" s="148"/>
      <c r="TAJ824" s="148"/>
      <c r="TAK824" s="148"/>
      <c r="TAL824" s="148"/>
      <c r="TAM824" s="148"/>
      <c r="TAN824" s="148"/>
      <c r="TAO824" s="148"/>
      <c r="TAP824" s="148"/>
      <c r="TAQ824" s="148"/>
      <c r="TAR824" s="148"/>
      <c r="TAS824" s="148"/>
      <c r="TAT824" s="148"/>
      <c r="TAU824" s="148"/>
      <c r="TAV824" s="148"/>
      <c r="TAW824" s="148"/>
      <c r="TAX824" s="148"/>
      <c r="TAY824" s="148"/>
      <c r="TAZ824" s="148"/>
      <c r="TBA824" s="148"/>
      <c r="TBB824" s="148"/>
      <c r="TBC824" s="148"/>
      <c r="TBD824" s="148"/>
      <c r="TBE824" s="148"/>
      <c r="TBF824" s="148"/>
      <c r="TBG824" s="148"/>
      <c r="TBH824" s="148"/>
      <c r="TBI824" s="148"/>
      <c r="TBJ824" s="148"/>
      <c r="TBK824" s="148"/>
      <c r="TBL824" s="148"/>
      <c r="TBM824" s="148"/>
      <c r="TBN824" s="148"/>
      <c r="TBO824" s="148"/>
      <c r="TBP824" s="148"/>
      <c r="TBQ824" s="148"/>
      <c r="TBR824" s="148"/>
      <c r="TBS824" s="148"/>
      <c r="TBT824" s="148"/>
      <c r="TBU824" s="148"/>
      <c r="TBV824" s="148"/>
      <c r="TBW824" s="148"/>
      <c r="TBX824" s="148"/>
      <c r="TBY824" s="148"/>
      <c r="TBZ824" s="148"/>
      <c r="TCA824" s="148"/>
      <c r="TCB824" s="148"/>
      <c r="TCC824" s="148"/>
      <c r="TCD824" s="148"/>
      <c r="TCE824" s="148"/>
      <c r="TCF824" s="148"/>
      <c r="TCG824" s="148"/>
      <c r="TCH824" s="148"/>
      <c r="TCI824" s="148"/>
      <c r="TCJ824" s="148"/>
      <c r="TCK824" s="148"/>
      <c r="TCL824" s="148"/>
      <c r="TCM824" s="148"/>
      <c r="TCN824" s="148"/>
      <c r="TCO824" s="148"/>
      <c r="TCP824" s="148"/>
      <c r="TCQ824" s="148"/>
      <c r="TCR824" s="148"/>
      <c r="TCS824" s="148"/>
      <c r="TCT824" s="148"/>
      <c r="TCU824" s="148"/>
      <c r="TCV824" s="148"/>
      <c r="TCW824" s="148"/>
      <c r="TCX824" s="148"/>
      <c r="TCY824" s="148"/>
      <c r="TCZ824" s="148"/>
      <c r="TDA824" s="148"/>
      <c r="TDB824" s="148"/>
      <c r="TDC824" s="148"/>
      <c r="TDD824" s="148"/>
      <c r="TDE824" s="148"/>
      <c r="TDF824" s="148"/>
      <c r="TDG824" s="148"/>
      <c r="TDH824" s="148"/>
      <c r="TDI824" s="148"/>
      <c r="TDJ824" s="148"/>
      <c r="TDK824" s="148"/>
      <c r="TDL824" s="148"/>
      <c r="TDM824" s="148"/>
      <c r="TDN824" s="148"/>
      <c r="TDO824" s="148"/>
      <c r="TDP824" s="148"/>
      <c r="TDQ824" s="148"/>
      <c r="TDR824" s="148"/>
      <c r="TDS824" s="148"/>
      <c r="TDT824" s="148"/>
      <c r="TDU824" s="148"/>
      <c r="TDV824" s="148"/>
      <c r="TDW824" s="148"/>
      <c r="TDX824" s="148"/>
      <c r="TDY824" s="148"/>
      <c r="TDZ824" s="148"/>
      <c r="TEA824" s="148"/>
      <c r="TEB824" s="148"/>
      <c r="TEC824" s="148"/>
      <c r="TED824" s="148"/>
      <c r="TEE824" s="148"/>
      <c r="TEF824" s="148"/>
      <c r="TEG824" s="148"/>
      <c r="TEH824" s="148"/>
      <c r="TEI824" s="148"/>
      <c r="TEJ824" s="148"/>
      <c r="TEK824" s="148"/>
      <c r="TEL824" s="148"/>
      <c r="TEM824" s="148"/>
      <c r="TEN824" s="148"/>
      <c r="TEO824" s="148"/>
      <c r="TEP824" s="148"/>
      <c r="TEQ824" s="148"/>
      <c r="TER824" s="148"/>
      <c r="TES824" s="148"/>
      <c r="TET824" s="148"/>
      <c r="TEU824" s="148"/>
      <c r="TEV824" s="148"/>
      <c r="TEW824" s="148"/>
      <c r="TEX824" s="148"/>
      <c r="TEY824" s="148"/>
      <c r="TEZ824" s="148"/>
      <c r="TFA824" s="148"/>
      <c r="TFB824" s="148"/>
      <c r="TFC824" s="148"/>
      <c r="TFD824" s="148"/>
      <c r="TFE824" s="148"/>
      <c r="TFF824" s="148"/>
      <c r="TFG824" s="148"/>
      <c r="TFH824" s="148"/>
      <c r="TFI824" s="148"/>
      <c r="TFJ824" s="148"/>
      <c r="TFK824" s="148"/>
      <c r="TFL824" s="148"/>
      <c r="TFM824" s="148"/>
      <c r="TFN824" s="148"/>
      <c r="TFO824" s="148"/>
      <c r="TFP824" s="148"/>
      <c r="TFQ824" s="148"/>
      <c r="TFR824" s="148"/>
      <c r="TFS824" s="148"/>
      <c r="TFT824" s="148"/>
      <c r="TFU824" s="148"/>
      <c r="TFV824" s="148"/>
      <c r="TFW824" s="148"/>
      <c r="TFX824" s="148"/>
      <c r="TFY824" s="148"/>
      <c r="TFZ824" s="148"/>
      <c r="TGA824" s="148"/>
      <c r="TGB824" s="148"/>
      <c r="TGC824" s="148"/>
      <c r="TGD824" s="148"/>
      <c r="TGE824" s="148"/>
      <c r="TGF824" s="148"/>
      <c r="TGG824" s="148"/>
      <c r="TGH824" s="148"/>
      <c r="TGI824" s="148"/>
      <c r="TGJ824" s="148"/>
      <c r="TGK824" s="148"/>
      <c r="TGL824" s="148"/>
      <c r="TGM824" s="148"/>
      <c r="TGN824" s="148"/>
      <c r="TGO824" s="148"/>
      <c r="TGP824" s="148"/>
      <c r="TGQ824" s="148"/>
      <c r="TGR824" s="148"/>
      <c r="TGS824" s="148"/>
      <c r="TGT824" s="148"/>
      <c r="TGU824" s="148"/>
      <c r="TGV824" s="148"/>
      <c r="TGW824" s="148"/>
      <c r="TGX824" s="148"/>
      <c r="TGY824" s="148"/>
      <c r="TGZ824" s="148"/>
      <c r="THA824" s="148"/>
      <c r="THB824" s="148"/>
      <c r="THC824" s="148"/>
      <c r="THD824" s="148"/>
      <c r="THE824" s="148"/>
      <c r="THF824" s="148"/>
      <c r="THG824" s="148"/>
      <c r="THH824" s="148"/>
      <c r="THI824" s="148"/>
      <c r="THJ824" s="148"/>
      <c r="THK824" s="148"/>
      <c r="THL824" s="148"/>
      <c r="THM824" s="148"/>
      <c r="THN824" s="148"/>
      <c r="THO824" s="148"/>
      <c r="THP824" s="148"/>
      <c r="THQ824" s="148"/>
      <c r="THR824" s="148"/>
      <c r="THS824" s="148"/>
      <c r="THT824" s="148"/>
      <c r="THU824" s="148"/>
      <c r="THV824" s="148"/>
      <c r="THW824" s="148"/>
      <c r="THX824" s="148"/>
      <c r="THY824" s="148"/>
      <c r="THZ824" s="148"/>
      <c r="TIA824" s="148"/>
      <c r="TIB824" s="148"/>
      <c r="TIC824" s="148"/>
      <c r="TID824" s="148"/>
      <c r="TIE824" s="148"/>
      <c r="TIF824" s="148"/>
      <c r="TIG824" s="148"/>
      <c r="TIH824" s="148"/>
      <c r="TII824" s="148"/>
      <c r="TIJ824" s="148"/>
      <c r="TIK824" s="148"/>
      <c r="TIL824" s="148"/>
      <c r="TIM824" s="148"/>
      <c r="TIN824" s="148"/>
      <c r="TIO824" s="148"/>
      <c r="TIP824" s="148"/>
      <c r="TIQ824" s="148"/>
      <c r="TIR824" s="148"/>
      <c r="TIS824" s="148"/>
      <c r="TIT824" s="148"/>
      <c r="TIU824" s="148"/>
      <c r="TIV824" s="148"/>
      <c r="TIW824" s="148"/>
      <c r="TIX824" s="148"/>
      <c r="TIY824" s="148"/>
      <c r="TIZ824" s="148"/>
      <c r="TJA824" s="148"/>
      <c r="TJB824" s="148"/>
      <c r="TJC824" s="148"/>
      <c r="TJD824" s="148"/>
      <c r="TJE824" s="148"/>
      <c r="TJF824" s="148"/>
      <c r="TJG824" s="148"/>
      <c r="TJH824" s="148"/>
      <c r="TJI824" s="148"/>
      <c r="TJJ824" s="148"/>
      <c r="TJK824" s="148"/>
      <c r="TJL824" s="148"/>
      <c r="TJM824" s="148"/>
      <c r="TJN824" s="148"/>
      <c r="TJO824" s="148"/>
      <c r="TJP824" s="148"/>
      <c r="TJQ824" s="148"/>
      <c r="TJR824" s="148"/>
      <c r="TJS824" s="148"/>
      <c r="TJT824" s="148"/>
      <c r="TJU824" s="148"/>
      <c r="TJV824" s="148"/>
      <c r="TJW824" s="148"/>
      <c r="TJX824" s="148"/>
      <c r="TJY824" s="148"/>
      <c r="TJZ824" s="148"/>
      <c r="TKA824" s="148"/>
      <c r="TKB824" s="148"/>
      <c r="TKC824" s="148"/>
      <c r="TKD824" s="148"/>
      <c r="TKE824" s="148"/>
      <c r="TKF824" s="148"/>
      <c r="TKG824" s="148"/>
      <c r="TKH824" s="148"/>
      <c r="TKI824" s="148"/>
      <c r="TKJ824" s="148"/>
      <c r="TKK824" s="148"/>
      <c r="TKL824" s="148"/>
      <c r="TKM824" s="148"/>
      <c r="TKN824" s="148"/>
      <c r="TKO824" s="148"/>
      <c r="TKP824" s="148"/>
      <c r="TKQ824" s="148"/>
      <c r="TKR824" s="148"/>
      <c r="TKS824" s="148"/>
      <c r="TKT824" s="148"/>
      <c r="TKU824" s="148"/>
      <c r="TKV824" s="148"/>
      <c r="TKW824" s="148"/>
      <c r="TKX824" s="148"/>
      <c r="TKY824" s="148"/>
      <c r="TKZ824" s="148"/>
      <c r="TLA824" s="148"/>
      <c r="TLB824" s="148"/>
      <c r="TLC824" s="148"/>
      <c r="TLD824" s="148"/>
      <c r="TLE824" s="148"/>
      <c r="TLF824" s="148"/>
      <c r="TLG824" s="148"/>
      <c r="TLH824" s="148"/>
      <c r="TLI824" s="148"/>
      <c r="TLJ824" s="148"/>
      <c r="TLK824" s="148"/>
      <c r="TLL824" s="148"/>
      <c r="TLM824" s="148"/>
      <c r="TLN824" s="148"/>
      <c r="TLO824" s="148"/>
      <c r="TLP824" s="148"/>
      <c r="TLQ824" s="148"/>
      <c r="TLR824" s="148"/>
      <c r="TLS824" s="148"/>
      <c r="TLT824" s="148"/>
      <c r="TLU824" s="148"/>
      <c r="TLV824" s="148"/>
      <c r="TLW824" s="148"/>
      <c r="TLX824" s="148"/>
      <c r="TLY824" s="148"/>
      <c r="TLZ824" s="148"/>
      <c r="TMA824" s="148"/>
      <c r="TMB824" s="148"/>
      <c r="TMC824" s="148"/>
      <c r="TMD824" s="148"/>
      <c r="TME824" s="148"/>
      <c r="TMF824" s="148"/>
      <c r="TMG824" s="148"/>
      <c r="TMH824" s="148"/>
      <c r="TMI824" s="148"/>
      <c r="TMJ824" s="148"/>
      <c r="TMK824" s="148"/>
      <c r="TML824" s="148"/>
      <c r="TMM824" s="148"/>
      <c r="TMN824" s="148"/>
      <c r="TMO824" s="148"/>
      <c r="TMP824" s="148"/>
      <c r="TMQ824" s="148"/>
      <c r="TMR824" s="148"/>
      <c r="TMS824" s="148"/>
      <c r="TMT824" s="148"/>
      <c r="TMU824" s="148"/>
      <c r="TMV824" s="148"/>
      <c r="TMW824" s="148"/>
      <c r="TMX824" s="148"/>
      <c r="TMY824" s="148"/>
      <c r="TMZ824" s="148"/>
      <c r="TNA824" s="148"/>
      <c r="TNB824" s="148"/>
      <c r="TNC824" s="148"/>
      <c r="TND824" s="148"/>
      <c r="TNE824" s="148"/>
      <c r="TNF824" s="148"/>
      <c r="TNG824" s="148"/>
      <c r="TNH824" s="148"/>
      <c r="TNI824" s="148"/>
      <c r="TNJ824" s="148"/>
      <c r="TNK824" s="148"/>
      <c r="TNL824" s="148"/>
      <c r="TNM824" s="148"/>
      <c r="TNN824" s="148"/>
      <c r="TNO824" s="148"/>
      <c r="TNP824" s="148"/>
      <c r="TNQ824" s="148"/>
      <c r="TNR824" s="148"/>
      <c r="TNS824" s="148"/>
      <c r="TNT824" s="148"/>
      <c r="TNU824" s="148"/>
      <c r="TNV824" s="148"/>
      <c r="TNW824" s="148"/>
      <c r="TNX824" s="148"/>
      <c r="TNY824" s="148"/>
      <c r="TNZ824" s="148"/>
      <c r="TOA824" s="148"/>
      <c r="TOB824" s="148"/>
      <c r="TOC824" s="148"/>
      <c r="TOD824" s="148"/>
      <c r="TOE824" s="148"/>
      <c r="TOF824" s="148"/>
      <c r="TOG824" s="148"/>
      <c r="TOH824" s="148"/>
      <c r="TOI824" s="148"/>
      <c r="TOJ824" s="148"/>
      <c r="TOK824" s="148"/>
      <c r="TOL824" s="148"/>
      <c r="TOM824" s="148"/>
      <c r="TON824" s="148"/>
      <c r="TOO824" s="148"/>
      <c r="TOP824" s="148"/>
      <c r="TOQ824" s="148"/>
      <c r="TOR824" s="148"/>
      <c r="TOS824" s="148"/>
      <c r="TOT824" s="148"/>
      <c r="TOU824" s="148"/>
      <c r="TOV824" s="148"/>
      <c r="TOW824" s="148"/>
      <c r="TOX824" s="148"/>
      <c r="TOY824" s="148"/>
      <c r="TOZ824" s="148"/>
      <c r="TPA824" s="148"/>
      <c r="TPB824" s="148"/>
      <c r="TPC824" s="148"/>
      <c r="TPD824" s="148"/>
      <c r="TPE824" s="148"/>
      <c r="TPF824" s="148"/>
      <c r="TPG824" s="148"/>
      <c r="TPH824" s="148"/>
      <c r="TPI824" s="148"/>
      <c r="TPJ824" s="148"/>
      <c r="TPK824" s="148"/>
      <c r="TPL824" s="148"/>
      <c r="TPM824" s="148"/>
      <c r="TPN824" s="148"/>
      <c r="TPO824" s="148"/>
      <c r="TPP824" s="148"/>
      <c r="TPQ824" s="148"/>
      <c r="TPR824" s="148"/>
      <c r="TPS824" s="148"/>
      <c r="TPT824" s="148"/>
      <c r="TPU824" s="148"/>
      <c r="TPV824" s="148"/>
      <c r="TPW824" s="148"/>
      <c r="TPX824" s="148"/>
      <c r="TPY824" s="148"/>
      <c r="TPZ824" s="148"/>
      <c r="TQA824" s="148"/>
      <c r="TQB824" s="148"/>
      <c r="TQC824" s="148"/>
      <c r="TQD824" s="148"/>
      <c r="TQE824" s="148"/>
      <c r="TQF824" s="148"/>
      <c r="TQG824" s="148"/>
      <c r="TQH824" s="148"/>
      <c r="TQI824" s="148"/>
      <c r="TQJ824" s="148"/>
      <c r="TQK824" s="148"/>
      <c r="TQL824" s="148"/>
      <c r="TQM824" s="148"/>
      <c r="TQN824" s="148"/>
      <c r="TQO824" s="148"/>
      <c r="TQP824" s="148"/>
      <c r="TQQ824" s="148"/>
      <c r="TQR824" s="148"/>
      <c r="TQS824" s="148"/>
      <c r="TQT824" s="148"/>
      <c r="TQU824" s="148"/>
      <c r="TQV824" s="148"/>
      <c r="TQW824" s="148"/>
      <c r="TQX824" s="148"/>
      <c r="TQY824" s="148"/>
      <c r="TQZ824" s="148"/>
      <c r="TRA824" s="148"/>
      <c r="TRB824" s="148"/>
      <c r="TRC824" s="148"/>
      <c r="TRD824" s="148"/>
      <c r="TRE824" s="148"/>
      <c r="TRF824" s="148"/>
      <c r="TRG824" s="148"/>
      <c r="TRH824" s="148"/>
      <c r="TRI824" s="148"/>
      <c r="TRJ824" s="148"/>
      <c r="TRK824" s="148"/>
      <c r="TRL824" s="148"/>
      <c r="TRM824" s="148"/>
      <c r="TRN824" s="148"/>
      <c r="TRO824" s="148"/>
      <c r="TRP824" s="148"/>
      <c r="TRQ824" s="148"/>
      <c r="TRR824" s="148"/>
      <c r="TRS824" s="148"/>
      <c r="TRT824" s="148"/>
      <c r="TRU824" s="148"/>
      <c r="TRV824" s="148"/>
      <c r="TRW824" s="148"/>
      <c r="TRX824" s="148"/>
      <c r="TRY824" s="148"/>
      <c r="TRZ824" s="148"/>
      <c r="TSA824" s="148"/>
      <c r="TSB824" s="148"/>
      <c r="TSC824" s="148"/>
      <c r="TSD824" s="148"/>
      <c r="TSE824" s="148"/>
      <c r="TSF824" s="148"/>
      <c r="TSG824" s="148"/>
      <c r="TSH824" s="148"/>
      <c r="TSI824" s="148"/>
      <c r="TSJ824" s="148"/>
      <c r="TSK824" s="148"/>
      <c r="TSL824" s="148"/>
      <c r="TSM824" s="148"/>
      <c r="TSN824" s="148"/>
      <c r="TSO824" s="148"/>
      <c r="TSP824" s="148"/>
      <c r="TSQ824" s="148"/>
      <c r="TSR824" s="148"/>
      <c r="TSS824" s="148"/>
      <c r="TST824" s="148"/>
      <c r="TSU824" s="148"/>
      <c r="TSV824" s="148"/>
      <c r="TSW824" s="148"/>
      <c r="TSX824" s="148"/>
      <c r="TSY824" s="148"/>
      <c r="TSZ824" s="148"/>
      <c r="TTA824" s="148"/>
      <c r="TTB824" s="148"/>
      <c r="TTC824" s="148"/>
      <c r="TTD824" s="148"/>
      <c r="TTE824" s="148"/>
      <c r="TTF824" s="148"/>
      <c r="TTG824" s="148"/>
      <c r="TTH824" s="148"/>
      <c r="TTI824" s="148"/>
      <c r="TTJ824" s="148"/>
      <c r="TTK824" s="148"/>
      <c r="TTL824" s="148"/>
      <c r="TTM824" s="148"/>
      <c r="TTN824" s="148"/>
      <c r="TTO824" s="148"/>
      <c r="TTP824" s="148"/>
      <c r="TTQ824" s="148"/>
      <c r="TTR824" s="148"/>
      <c r="TTS824" s="148"/>
      <c r="TTT824" s="148"/>
      <c r="TTU824" s="148"/>
      <c r="TTV824" s="148"/>
      <c r="TTW824" s="148"/>
      <c r="TTX824" s="148"/>
      <c r="TTY824" s="148"/>
      <c r="TTZ824" s="148"/>
      <c r="TUA824" s="148"/>
      <c r="TUB824" s="148"/>
      <c r="TUC824" s="148"/>
      <c r="TUD824" s="148"/>
      <c r="TUE824" s="148"/>
      <c r="TUF824" s="148"/>
      <c r="TUG824" s="148"/>
      <c r="TUH824" s="148"/>
      <c r="TUI824" s="148"/>
      <c r="TUJ824" s="148"/>
      <c r="TUK824" s="148"/>
      <c r="TUL824" s="148"/>
      <c r="TUM824" s="148"/>
      <c r="TUN824" s="148"/>
      <c r="TUO824" s="148"/>
      <c r="TUP824" s="148"/>
      <c r="TUQ824" s="148"/>
      <c r="TUR824" s="148"/>
      <c r="TUS824" s="148"/>
      <c r="TUT824" s="148"/>
      <c r="TUU824" s="148"/>
      <c r="TUV824" s="148"/>
      <c r="TUW824" s="148"/>
      <c r="TUX824" s="148"/>
      <c r="TUY824" s="148"/>
      <c r="TUZ824" s="148"/>
      <c r="TVA824" s="148"/>
      <c r="TVB824" s="148"/>
      <c r="TVC824" s="148"/>
      <c r="TVD824" s="148"/>
      <c r="TVE824" s="148"/>
      <c r="TVF824" s="148"/>
      <c r="TVG824" s="148"/>
      <c r="TVH824" s="148"/>
      <c r="TVI824" s="148"/>
      <c r="TVJ824" s="148"/>
      <c r="TVK824" s="148"/>
      <c r="TVL824" s="148"/>
      <c r="TVM824" s="148"/>
      <c r="TVN824" s="148"/>
      <c r="TVO824" s="148"/>
      <c r="TVP824" s="148"/>
      <c r="TVQ824" s="148"/>
      <c r="TVR824" s="148"/>
      <c r="TVS824" s="148"/>
      <c r="TVT824" s="148"/>
      <c r="TVU824" s="148"/>
      <c r="TVV824" s="148"/>
      <c r="TVW824" s="148"/>
      <c r="TVX824" s="148"/>
      <c r="TVY824" s="148"/>
      <c r="TVZ824" s="148"/>
      <c r="TWA824" s="148"/>
      <c r="TWB824" s="148"/>
      <c r="TWC824" s="148"/>
      <c r="TWD824" s="148"/>
      <c r="TWE824" s="148"/>
      <c r="TWF824" s="148"/>
      <c r="TWG824" s="148"/>
      <c r="TWH824" s="148"/>
      <c r="TWI824" s="148"/>
      <c r="TWJ824" s="148"/>
      <c r="TWK824" s="148"/>
      <c r="TWL824" s="148"/>
      <c r="TWM824" s="148"/>
      <c r="TWN824" s="148"/>
      <c r="TWO824" s="148"/>
      <c r="TWP824" s="148"/>
      <c r="TWQ824" s="148"/>
      <c r="TWR824" s="148"/>
      <c r="TWS824" s="148"/>
      <c r="TWT824" s="148"/>
      <c r="TWU824" s="148"/>
      <c r="TWV824" s="148"/>
      <c r="TWW824" s="148"/>
      <c r="TWX824" s="148"/>
      <c r="TWY824" s="148"/>
      <c r="TWZ824" s="148"/>
      <c r="TXA824" s="148"/>
      <c r="TXB824" s="148"/>
      <c r="TXC824" s="148"/>
      <c r="TXD824" s="148"/>
      <c r="TXE824" s="148"/>
      <c r="TXF824" s="148"/>
      <c r="TXG824" s="148"/>
      <c r="TXH824" s="148"/>
      <c r="TXI824" s="148"/>
      <c r="TXJ824" s="148"/>
      <c r="TXK824" s="148"/>
      <c r="TXL824" s="148"/>
      <c r="TXM824" s="148"/>
      <c r="TXN824" s="148"/>
      <c r="TXO824" s="148"/>
      <c r="TXP824" s="148"/>
      <c r="TXQ824" s="148"/>
      <c r="TXR824" s="148"/>
      <c r="TXS824" s="148"/>
      <c r="TXT824" s="148"/>
      <c r="TXU824" s="148"/>
      <c r="TXV824" s="148"/>
      <c r="TXW824" s="148"/>
      <c r="TXX824" s="148"/>
      <c r="TXY824" s="148"/>
      <c r="TXZ824" s="148"/>
      <c r="TYA824" s="148"/>
      <c r="TYB824" s="148"/>
      <c r="TYC824" s="148"/>
      <c r="TYD824" s="148"/>
      <c r="TYE824" s="148"/>
      <c r="TYF824" s="148"/>
      <c r="TYG824" s="148"/>
      <c r="TYH824" s="148"/>
      <c r="TYI824" s="148"/>
      <c r="TYJ824" s="148"/>
      <c r="TYK824" s="148"/>
      <c r="TYL824" s="148"/>
      <c r="TYM824" s="148"/>
      <c r="TYN824" s="148"/>
      <c r="TYO824" s="148"/>
      <c r="TYP824" s="148"/>
      <c r="TYQ824" s="148"/>
      <c r="TYR824" s="148"/>
      <c r="TYS824" s="148"/>
      <c r="TYT824" s="148"/>
      <c r="TYU824" s="148"/>
      <c r="TYV824" s="148"/>
      <c r="TYW824" s="148"/>
      <c r="TYX824" s="148"/>
      <c r="TYY824" s="148"/>
      <c r="TYZ824" s="148"/>
      <c r="TZA824" s="148"/>
      <c r="TZB824" s="148"/>
      <c r="TZC824" s="148"/>
      <c r="TZD824" s="148"/>
      <c r="TZE824" s="148"/>
      <c r="TZF824" s="148"/>
      <c r="TZG824" s="148"/>
      <c r="TZH824" s="148"/>
      <c r="TZI824" s="148"/>
      <c r="TZJ824" s="148"/>
      <c r="TZK824" s="148"/>
      <c r="TZL824" s="148"/>
      <c r="TZM824" s="148"/>
      <c r="TZN824" s="148"/>
      <c r="TZO824" s="148"/>
      <c r="TZP824" s="148"/>
      <c r="TZQ824" s="148"/>
      <c r="TZR824" s="148"/>
      <c r="TZS824" s="148"/>
      <c r="TZT824" s="148"/>
      <c r="TZU824" s="148"/>
      <c r="TZV824" s="148"/>
      <c r="TZW824" s="148"/>
      <c r="TZX824" s="148"/>
      <c r="TZY824" s="148"/>
      <c r="TZZ824" s="148"/>
      <c r="UAA824" s="148"/>
      <c r="UAB824" s="148"/>
      <c r="UAC824" s="148"/>
      <c r="UAD824" s="148"/>
      <c r="UAE824" s="148"/>
      <c r="UAF824" s="148"/>
      <c r="UAG824" s="148"/>
      <c r="UAH824" s="148"/>
      <c r="UAI824" s="148"/>
      <c r="UAJ824" s="148"/>
      <c r="UAK824" s="148"/>
      <c r="UAL824" s="148"/>
      <c r="UAM824" s="148"/>
      <c r="UAN824" s="148"/>
      <c r="UAO824" s="148"/>
      <c r="UAP824" s="148"/>
      <c r="UAQ824" s="148"/>
      <c r="UAR824" s="148"/>
      <c r="UAS824" s="148"/>
      <c r="UAT824" s="148"/>
      <c r="UAU824" s="148"/>
      <c r="UAV824" s="148"/>
      <c r="UAW824" s="148"/>
      <c r="UAX824" s="148"/>
      <c r="UAY824" s="148"/>
      <c r="UAZ824" s="148"/>
      <c r="UBA824" s="148"/>
      <c r="UBB824" s="148"/>
      <c r="UBC824" s="148"/>
      <c r="UBD824" s="148"/>
      <c r="UBE824" s="148"/>
      <c r="UBF824" s="148"/>
      <c r="UBG824" s="148"/>
      <c r="UBH824" s="148"/>
      <c r="UBI824" s="148"/>
      <c r="UBJ824" s="148"/>
      <c r="UBK824" s="148"/>
      <c r="UBL824" s="148"/>
      <c r="UBM824" s="148"/>
      <c r="UBN824" s="148"/>
      <c r="UBO824" s="148"/>
      <c r="UBP824" s="148"/>
      <c r="UBQ824" s="148"/>
      <c r="UBR824" s="148"/>
      <c r="UBS824" s="148"/>
      <c r="UBT824" s="148"/>
      <c r="UBU824" s="148"/>
      <c r="UBV824" s="148"/>
      <c r="UBW824" s="148"/>
      <c r="UBX824" s="148"/>
      <c r="UBY824" s="148"/>
      <c r="UBZ824" s="148"/>
      <c r="UCA824" s="148"/>
      <c r="UCB824" s="148"/>
      <c r="UCC824" s="148"/>
      <c r="UCD824" s="148"/>
      <c r="UCE824" s="148"/>
      <c r="UCF824" s="148"/>
      <c r="UCG824" s="148"/>
      <c r="UCH824" s="148"/>
      <c r="UCI824" s="148"/>
      <c r="UCJ824" s="148"/>
      <c r="UCK824" s="148"/>
      <c r="UCL824" s="148"/>
      <c r="UCM824" s="148"/>
      <c r="UCN824" s="148"/>
      <c r="UCO824" s="148"/>
      <c r="UCP824" s="148"/>
      <c r="UCQ824" s="148"/>
      <c r="UCR824" s="148"/>
      <c r="UCS824" s="148"/>
      <c r="UCT824" s="148"/>
      <c r="UCU824" s="148"/>
      <c r="UCV824" s="148"/>
      <c r="UCW824" s="148"/>
      <c r="UCX824" s="148"/>
      <c r="UCY824" s="148"/>
      <c r="UCZ824" s="148"/>
      <c r="UDA824" s="148"/>
      <c r="UDB824" s="148"/>
      <c r="UDC824" s="148"/>
      <c r="UDD824" s="148"/>
      <c r="UDE824" s="148"/>
      <c r="UDF824" s="148"/>
      <c r="UDG824" s="148"/>
      <c r="UDH824" s="148"/>
      <c r="UDI824" s="148"/>
      <c r="UDJ824" s="148"/>
      <c r="UDK824" s="148"/>
      <c r="UDL824" s="148"/>
      <c r="UDM824" s="148"/>
      <c r="UDN824" s="148"/>
      <c r="UDO824" s="148"/>
      <c r="UDP824" s="148"/>
      <c r="UDQ824" s="148"/>
      <c r="UDR824" s="148"/>
      <c r="UDS824" s="148"/>
      <c r="UDT824" s="148"/>
      <c r="UDU824" s="148"/>
      <c r="UDV824" s="148"/>
      <c r="UDW824" s="148"/>
      <c r="UDX824" s="148"/>
      <c r="UDY824" s="148"/>
      <c r="UDZ824" s="148"/>
      <c r="UEA824" s="148"/>
      <c r="UEB824" s="148"/>
      <c r="UEC824" s="148"/>
      <c r="UED824" s="148"/>
      <c r="UEE824" s="148"/>
      <c r="UEF824" s="148"/>
      <c r="UEG824" s="148"/>
      <c r="UEH824" s="148"/>
      <c r="UEI824" s="148"/>
      <c r="UEJ824" s="148"/>
      <c r="UEK824" s="148"/>
      <c r="UEL824" s="148"/>
      <c r="UEM824" s="148"/>
      <c r="UEN824" s="148"/>
      <c r="UEO824" s="148"/>
      <c r="UEP824" s="148"/>
      <c r="UEQ824" s="148"/>
      <c r="UER824" s="148"/>
      <c r="UES824" s="148"/>
      <c r="UET824" s="148"/>
      <c r="UEU824" s="148"/>
      <c r="UEV824" s="148"/>
      <c r="UEW824" s="148"/>
      <c r="UEX824" s="148"/>
      <c r="UEY824" s="148"/>
      <c r="UEZ824" s="148"/>
      <c r="UFA824" s="148"/>
      <c r="UFB824" s="148"/>
      <c r="UFC824" s="148"/>
      <c r="UFD824" s="148"/>
      <c r="UFE824" s="148"/>
      <c r="UFF824" s="148"/>
      <c r="UFG824" s="148"/>
      <c r="UFH824" s="148"/>
      <c r="UFI824" s="148"/>
      <c r="UFJ824" s="148"/>
      <c r="UFK824" s="148"/>
      <c r="UFL824" s="148"/>
      <c r="UFM824" s="148"/>
      <c r="UFN824" s="148"/>
      <c r="UFO824" s="148"/>
      <c r="UFP824" s="148"/>
      <c r="UFQ824" s="148"/>
      <c r="UFR824" s="148"/>
      <c r="UFS824" s="148"/>
      <c r="UFT824" s="148"/>
      <c r="UFU824" s="148"/>
      <c r="UFV824" s="148"/>
      <c r="UFW824" s="148"/>
      <c r="UFX824" s="148"/>
      <c r="UFY824" s="148"/>
      <c r="UFZ824" s="148"/>
      <c r="UGA824" s="148"/>
      <c r="UGB824" s="148"/>
      <c r="UGC824" s="148"/>
      <c r="UGD824" s="148"/>
      <c r="UGE824" s="148"/>
      <c r="UGF824" s="148"/>
      <c r="UGG824" s="148"/>
      <c r="UGH824" s="148"/>
      <c r="UGI824" s="148"/>
      <c r="UGJ824" s="148"/>
      <c r="UGK824" s="148"/>
      <c r="UGL824" s="148"/>
      <c r="UGM824" s="148"/>
      <c r="UGN824" s="148"/>
      <c r="UGO824" s="148"/>
      <c r="UGP824" s="148"/>
      <c r="UGQ824" s="148"/>
      <c r="UGR824" s="148"/>
      <c r="UGS824" s="148"/>
      <c r="UGT824" s="148"/>
      <c r="UGU824" s="148"/>
      <c r="UGV824" s="148"/>
      <c r="UGW824" s="148"/>
      <c r="UGX824" s="148"/>
      <c r="UGY824" s="148"/>
      <c r="UGZ824" s="148"/>
      <c r="UHA824" s="148"/>
      <c r="UHB824" s="148"/>
      <c r="UHC824" s="148"/>
      <c r="UHD824" s="148"/>
      <c r="UHE824" s="148"/>
      <c r="UHF824" s="148"/>
      <c r="UHG824" s="148"/>
      <c r="UHH824" s="148"/>
      <c r="UHI824" s="148"/>
      <c r="UHJ824" s="148"/>
      <c r="UHK824" s="148"/>
      <c r="UHL824" s="148"/>
      <c r="UHM824" s="148"/>
      <c r="UHN824" s="148"/>
      <c r="UHO824" s="148"/>
      <c r="UHP824" s="148"/>
      <c r="UHQ824" s="148"/>
      <c r="UHR824" s="148"/>
      <c r="UHS824" s="148"/>
      <c r="UHT824" s="148"/>
      <c r="UHU824" s="148"/>
      <c r="UHV824" s="148"/>
      <c r="UHW824" s="148"/>
      <c r="UHX824" s="148"/>
      <c r="UHY824" s="148"/>
      <c r="UHZ824" s="148"/>
      <c r="UIA824" s="148"/>
      <c r="UIB824" s="148"/>
      <c r="UIC824" s="148"/>
      <c r="UID824" s="148"/>
      <c r="UIE824" s="148"/>
      <c r="UIF824" s="148"/>
      <c r="UIG824" s="148"/>
      <c r="UIH824" s="148"/>
      <c r="UII824" s="148"/>
      <c r="UIJ824" s="148"/>
      <c r="UIK824" s="148"/>
      <c r="UIL824" s="148"/>
      <c r="UIM824" s="148"/>
      <c r="UIN824" s="148"/>
      <c r="UIO824" s="148"/>
      <c r="UIP824" s="148"/>
      <c r="UIQ824" s="148"/>
      <c r="UIR824" s="148"/>
      <c r="UIS824" s="148"/>
      <c r="UIT824" s="148"/>
      <c r="UIU824" s="148"/>
      <c r="UIV824" s="148"/>
      <c r="UIW824" s="148"/>
      <c r="UIX824" s="148"/>
      <c r="UIY824" s="148"/>
      <c r="UIZ824" s="148"/>
      <c r="UJA824" s="148"/>
      <c r="UJB824" s="148"/>
      <c r="UJC824" s="148"/>
      <c r="UJD824" s="148"/>
      <c r="UJE824" s="148"/>
      <c r="UJF824" s="148"/>
      <c r="UJG824" s="148"/>
      <c r="UJH824" s="148"/>
      <c r="UJI824" s="148"/>
      <c r="UJJ824" s="148"/>
      <c r="UJK824" s="148"/>
      <c r="UJL824" s="148"/>
      <c r="UJM824" s="148"/>
      <c r="UJN824" s="148"/>
      <c r="UJO824" s="148"/>
      <c r="UJP824" s="148"/>
      <c r="UJQ824" s="148"/>
      <c r="UJR824" s="148"/>
      <c r="UJS824" s="148"/>
      <c r="UJT824" s="148"/>
      <c r="UJU824" s="148"/>
      <c r="UJV824" s="148"/>
      <c r="UJW824" s="148"/>
      <c r="UJX824" s="148"/>
      <c r="UJY824" s="148"/>
      <c r="UJZ824" s="148"/>
      <c r="UKA824" s="148"/>
      <c r="UKB824" s="148"/>
      <c r="UKC824" s="148"/>
      <c r="UKD824" s="148"/>
      <c r="UKE824" s="148"/>
      <c r="UKF824" s="148"/>
      <c r="UKG824" s="148"/>
      <c r="UKH824" s="148"/>
      <c r="UKI824" s="148"/>
      <c r="UKJ824" s="148"/>
      <c r="UKK824" s="148"/>
      <c r="UKL824" s="148"/>
      <c r="UKM824" s="148"/>
      <c r="UKN824" s="148"/>
      <c r="UKO824" s="148"/>
      <c r="UKP824" s="148"/>
      <c r="UKQ824" s="148"/>
      <c r="UKR824" s="148"/>
      <c r="UKS824" s="148"/>
      <c r="UKT824" s="148"/>
      <c r="UKU824" s="148"/>
      <c r="UKV824" s="148"/>
      <c r="UKW824" s="148"/>
      <c r="UKX824" s="148"/>
      <c r="UKY824" s="148"/>
      <c r="UKZ824" s="148"/>
      <c r="ULA824" s="148"/>
      <c r="ULB824" s="148"/>
      <c r="ULC824" s="148"/>
      <c r="ULD824" s="148"/>
      <c r="ULE824" s="148"/>
      <c r="ULF824" s="148"/>
      <c r="ULG824" s="148"/>
      <c r="ULH824" s="148"/>
      <c r="ULI824" s="148"/>
      <c r="ULJ824" s="148"/>
      <c r="ULK824" s="148"/>
      <c r="ULL824" s="148"/>
      <c r="ULM824" s="148"/>
      <c r="ULN824" s="148"/>
      <c r="ULO824" s="148"/>
      <c r="ULP824" s="148"/>
      <c r="ULQ824" s="148"/>
      <c r="ULR824" s="148"/>
      <c r="ULS824" s="148"/>
      <c r="ULT824" s="148"/>
      <c r="ULU824" s="148"/>
      <c r="ULV824" s="148"/>
      <c r="ULW824" s="148"/>
      <c r="ULX824" s="148"/>
      <c r="ULY824" s="148"/>
      <c r="ULZ824" s="148"/>
      <c r="UMA824" s="148"/>
      <c r="UMB824" s="148"/>
      <c r="UMC824" s="148"/>
      <c r="UMD824" s="148"/>
      <c r="UME824" s="148"/>
      <c r="UMF824" s="148"/>
      <c r="UMG824" s="148"/>
      <c r="UMH824" s="148"/>
      <c r="UMI824" s="148"/>
      <c r="UMJ824" s="148"/>
      <c r="UMK824" s="148"/>
      <c r="UML824" s="148"/>
      <c r="UMM824" s="148"/>
      <c r="UMN824" s="148"/>
      <c r="UMO824" s="148"/>
      <c r="UMP824" s="148"/>
      <c r="UMQ824" s="148"/>
      <c r="UMR824" s="148"/>
      <c r="UMS824" s="148"/>
      <c r="UMT824" s="148"/>
      <c r="UMU824" s="148"/>
      <c r="UMV824" s="148"/>
      <c r="UMW824" s="148"/>
      <c r="UMX824" s="148"/>
      <c r="UMY824" s="148"/>
      <c r="UMZ824" s="148"/>
      <c r="UNA824" s="148"/>
      <c r="UNB824" s="148"/>
      <c r="UNC824" s="148"/>
      <c r="UND824" s="148"/>
      <c r="UNE824" s="148"/>
      <c r="UNF824" s="148"/>
      <c r="UNG824" s="148"/>
      <c r="UNH824" s="148"/>
      <c r="UNI824" s="148"/>
      <c r="UNJ824" s="148"/>
      <c r="UNK824" s="148"/>
      <c r="UNL824" s="148"/>
      <c r="UNM824" s="148"/>
      <c r="UNN824" s="148"/>
      <c r="UNO824" s="148"/>
      <c r="UNP824" s="148"/>
      <c r="UNQ824" s="148"/>
      <c r="UNR824" s="148"/>
      <c r="UNS824" s="148"/>
      <c r="UNT824" s="148"/>
      <c r="UNU824" s="148"/>
      <c r="UNV824" s="148"/>
      <c r="UNW824" s="148"/>
      <c r="UNX824" s="148"/>
      <c r="UNY824" s="148"/>
      <c r="UNZ824" s="148"/>
      <c r="UOA824" s="148"/>
      <c r="UOB824" s="148"/>
      <c r="UOC824" s="148"/>
      <c r="UOD824" s="148"/>
      <c r="UOE824" s="148"/>
      <c r="UOF824" s="148"/>
      <c r="UOG824" s="148"/>
      <c r="UOH824" s="148"/>
      <c r="UOI824" s="148"/>
      <c r="UOJ824" s="148"/>
      <c r="UOK824" s="148"/>
      <c r="UOL824" s="148"/>
      <c r="UOM824" s="148"/>
      <c r="UON824" s="148"/>
      <c r="UOO824" s="148"/>
      <c r="UOP824" s="148"/>
      <c r="UOQ824" s="148"/>
      <c r="UOR824" s="148"/>
      <c r="UOS824" s="148"/>
      <c r="UOT824" s="148"/>
      <c r="UOU824" s="148"/>
      <c r="UOV824" s="148"/>
      <c r="UOW824" s="148"/>
      <c r="UOX824" s="148"/>
      <c r="UOY824" s="148"/>
      <c r="UOZ824" s="148"/>
      <c r="UPA824" s="148"/>
      <c r="UPB824" s="148"/>
      <c r="UPC824" s="148"/>
      <c r="UPD824" s="148"/>
      <c r="UPE824" s="148"/>
      <c r="UPF824" s="148"/>
      <c r="UPG824" s="148"/>
      <c r="UPH824" s="148"/>
      <c r="UPI824" s="148"/>
      <c r="UPJ824" s="148"/>
      <c r="UPK824" s="148"/>
      <c r="UPL824" s="148"/>
      <c r="UPM824" s="148"/>
      <c r="UPN824" s="148"/>
      <c r="UPO824" s="148"/>
      <c r="UPP824" s="148"/>
      <c r="UPQ824" s="148"/>
      <c r="UPR824" s="148"/>
      <c r="UPS824" s="148"/>
      <c r="UPT824" s="148"/>
      <c r="UPU824" s="148"/>
      <c r="UPV824" s="148"/>
      <c r="UPW824" s="148"/>
      <c r="UPX824" s="148"/>
      <c r="UPY824" s="148"/>
      <c r="UPZ824" s="148"/>
      <c r="UQA824" s="148"/>
      <c r="UQB824" s="148"/>
      <c r="UQC824" s="148"/>
      <c r="UQD824" s="148"/>
      <c r="UQE824" s="148"/>
      <c r="UQF824" s="148"/>
      <c r="UQG824" s="148"/>
      <c r="UQH824" s="148"/>
      <c r="UQI824" s="148"/>
      <c r="UQJ824" s="148"/>
      <c r="UQK824" s="148"/>
      <c r="UQL824" s="148"/>
      <c r="UQM824" s="148"/>
      <c r="UQN824" s="148"/>
      <c r="UQO824" s="148"/>
      <c r="UQP824" s="148"/>
      <c r="UQQ824" s="148"/>
      <c r="UQR824" s="148"/>
      <c r="UQS824" s="148"/>
      <c r="UQT824" s="148"/>
      <c r="UQU824" s="148"/>
      <c r="UQV824" s="148"/>
      <c r="UQW824" s="148"/>
      <c r="UQX824" s="148"/>
      <c r="UQY824" s="148"/>
      <c r="UQZ824" s="148"/>
      <c r="URA824" s="148"/>
      <c r="URB824" s="148"/>
      <c r="URC824" s="148"/>
      <c r="URD824" s="148"/>
      <c r="URE824" s="148"/>
      <c r="URF824" s="148"/>
      <c r="URG824" s="148"/>
      <c r="URH824" s="148"/>
      <c r="URI824" s="148"/>
      <c r="URJ824" s="148"/>
      <c r="URK824" s="148"/>
      <c r="URL824" s="148"/>
      <c r="URM824" s="148"/>
      <c r="URN824" s="148"/>
      <c r="URO824" s="148"/>
      <c r="URP824" s="148"/>
      <c r="URQ824" s="148"/>
      <c r="URR824" s="148"/>
      <c r="URS824" s="148"/>
      <c r="URT824" s="148"/>
      <c r="URU824" s="148"/>
      <c r="URV824" s="148"/>
      <c r="URW824" s="148"/>
      <c r="URX824" s="148"/>
      <c r="URY824" s="148"/>
      <c r="URZ824" s="148"/>
      <c r="USA824" s="148"/>
      <c r="USB824" s="148"/>
      <c r="USC824" s="148"/>
      <c r="USD824" s="148"/>
      <c r="USE824" s="148"/>
      <c r="USF824" s="148"/>
      <c r="USG824" s="148"/>
      <c r="USH824" s="148"/>
      <c r="USI824" s="148"/>
      <c r="USJ824" s="148"/>
      <c r="USK824" s="148"/>
      <c r="USL824" s="148"/>
      <c r="USM824" s="148"/>
      <c r="USN824" s="148"/>
      <c r="USO824" s="148"/>
      <c r="USP824" s="148"/>
      <c r="USQ824" s="148"/>
      <c r="USR824" s="148"/>
      <c r="USS824" s="148"/>
      <c r="UST824" s="148"/>
      <c r="USU824" s="148"/>
      <c r="USV824" s="148"/>
      <c r="USW824" s="148"/>
      <c r="USX824" s="148"/>
      <c r="USY824" s="148"/>
      <c r="USZ824" s="148"/>
      <c r="UTA824" s="148"/>
      <c r="UTB824" s="148"/>
      <c r="UTC824" s="148"/>
      <c r="UTD824" s="148"/>
      <c r="UTE824" s="148"/>
      <c r="UTF824" s="148"/>
      <c r="UTG824" s="148"/>
      <c r="UTH824" s="148"/>
      <c r="UTI824" s="148"/>
      <c r="UTJ824" s="148"/>
      <c r="UTK824" s="148"/>
      <c r="UTL824" s="148"/>
      <c r="UTM824" s="148"/>
      <c r="UTN824" s="148"/>
      <c r="UTO824" s="148"/>
      <c r="UTP824" s="148"/>
      <c r="UTQ824" s="148"/>
      <c r="UTR824" s="148"/>
      <c r="UTS824" s="148"/>
      <c r="UTT824" s="148"/>
      <c r="UTU824" s="148"/>
      <c r="UTV824" s="148"/>
      <c r="UTW824" s="148"/>
      <c r="UTX824" s="148"/>
      <c r="UTY824" s="148"/>
      <c r="UTZ824" s="148"/>
      <c r="UUA824" s="148"/>
      <c r="UUB824" s="148"/>
      <c r="UUC824" s="148"/>
      <c r="UUD824" s="148"/>
      <c r="UUE824" s="148"/>
      <c r="UUF824" s="148"/>
      <c r="UUG824" s="148"/>
      <c r="UUH824" s="148"/>
      <c r="UUI824" s="148"/>
      <c r="UUJ824" s="148"/>
      <c r="UUK824" s="148"/>
      <c r="UUL824" s="148"/>
      <c r="UUM824" s="148"/>
      <c r="UUN824" s="148"/>
      <c r="UUO824" s="148"/>
      <c r="UUP824" s="148"/>
      <c r="UUQ824" s="148"/>
      <c r="UUR824" s="148"/>
      <c r="UUS824" s="148"/>
      <c r="UUT824" s="148"/>
      <c r="UUU824" s="148"/>
      <c r="UUV824" s="148"/>
      <c r="UUW824" s="148"/>
      <c r="UUX824" s="148"/>
      <c r="UUY824" s="148"/>
      <c r="UUZ824" s="148"/>
      <c r="UVA824" s="148"/>
      <c r="UVB824" s="148"/>
      <c r="UVC824" s="148"/>
      <c r="UVD824" s="148"/>
      <c r="UVE824" s="148"/>
      <c r="UVF824" s="148"/>
      <c r="UVG824" s="148"/>
      <c r="UVH824" s="148"/>
      <c r="UVI824" s="148"/>
      <c r="UVJ824" s="148"/>
      <c r="UVK824" s="148"/>
      <c r="UVL824" s="148"/>
      <c r="UVM824" s="148"/>
      <c r="UVN824" s="148"/>
      <c r="UVO824" s="148"/>
      <c r="UVP824" s="148"/>
      <c r="UVQ824" s="148"/>
      <c r="UVR824" s="148"/>
      <c r="UVS824" s="148"/>
      <c r="UVT824" s="148"/>
      <c r="UVU824" s="148"/>
      <c r="UVV824" s="148"/>
      <c r="UVW824" s="148"/>
      <c r="UVX824" s="148"/>
      <c r="UVY824" s="148"/>
      <c r="UVZ824" s="148"/>
      <c r="UWA824" s="148"/>
      <c r="UWB824" s="148"/>
      <c r="UWC824" s="148"/>
      <c r="UWD824" s="148"/>
      <c r="UWE824" s="148"/>
      <c r="UWF824" s="148"/>
      <c r="UWG824" s="148"/>
      <c r="UWH824" s="148"/>
      <c r="UWI824" s="148"/>
      <c r="UWJ824" s="148"/>
      <c r="UWK824" s="148"/>
      <c r="UWL824" s="148"/>
      <c r="UWM824" s="148"/>
      <c r="UWN824" s="148"/>
      <c r="UWO824" s="148"/>
      <c r="UWP824" s="148"/>
      <c r="UWQ824" s="148"/>
      <c r="UWR824" s="148"/>
      <c r="UWS824" s="148"/>
      <c r="UWT824" s="148"/>
      <c r="UWU824" s="148"/>
      <c r="UWV824" s="148"/>
      <c r="UWW824" s="148"/>
      <c r="UWX824" s="148"/>
      <c r="UWY824" s="148"/>
      <c r="UWZ824" s="148"/>
      <c r="UXA824" s="148"/>
      <c r="UXB824" s="148"/>
      <c r="UXC824" s="148"/>
      <c r="UXD824" s="148"/>
      <c r="UXE824" s="148"/>
      <c r="UXF824" s="148"/>
      <c r="UXG824" s="148"/>
      <c r="UXH824" s="148"/>
      <c r="UXI824" s="148"/>
      <c r="UXJ824" s="148"/>
      <c r="UXK824" s="148"/>
      <c r="UXL824" s="148"/>
      <c r="UXM824" s="148"/>
      <c r="UXN824" s="148"/>
      <c r="UXO824" s="148"/>
      <c r="UXP824" s="148"/>
      <c r="UXQ824" s="148"/>
      <c r="UXR824" s="148"/>
      <c r="UXS824" s="148"/>
      <c r="UXT824" s="148"/>
      <c r="UXU824" s="148"/>
      <c r="UXV824" s="148"/>
      <c r="UXW824" s="148"/>
      <c r="UXX824" s="148"/>
      <c r="UXY824" s="148"/>
      <c r="UXZ824" s="148"/>
      <c r="UYA824" s="148"/>
      <c r="UYB824" s="148"/>
      <c r="UYC824" s="148"/>
      <c r="UYD824" s="148"/>
      <c r="UYE824" s="148"/>
      <c r="UYF824" s="148"/>
      <c r="UYG824" s="148"/>
      <c r="UYH824" s="148"/>
      <c r="UYI824" s="148"/>
      <c r="UYJ824" s="148"/>
      <c r="UYK824" s="148"/>
      <c r="UYL824" s="148"/>
      <c r="UYM824" s="148"/>
      <c r="UYN824" s="148"/>
      <c r="UYO824" s="148"/>
      <c r="UYP824" s="148"/>
      <c r="UYQ824" s="148"/>
      <c r="UYR824" s="148"/>
      <c r="UYS824" s="148"/>
      <c r="UYT824" s="148"/>
      <c r="UYU824" s="148"/>
      <c r="UYV824" s="148"/>
      <c r="UYW824" s="148"/>
      <c r="UYX824" s="148"/>
      <c r="UYY824" s="148"/>
      <c r="UYZ824" s="148"/>
      <c r="UZA824" s="148"/>
      <c r="UZB824" s="148"/>
      <c r="UZC824" s="148"/>
      <c r="UZD824" s="148"/>
      <c r="UZE824" s="148"/>
      <c r="UZF824" s="148"/>
      <c r="UZG824" s="148"/>
      <c r="UZH824" s="148"/>
      <c r="UZI824" s="148"/>
      <c r="UZJ824" s="148"/>
      <c r="UZK824" s="148"/>
      <c r="UZL824" s="148"/>
      <c r="UZM824" s="148"/>
      <c r="UZN824" s="148"/>
      <c r="UZO824" s="148"/>
      <c r="UZP824" s="148"/>
      <c r="UZQ824" s="148"/>
      <c r="UZR824" s="148"/>
      <c r="UZS824" s="148"/>
      <c r="UZT824" s="148"/>
      <c r="UZU824" s="148"/>
      <c r="UZV824" s="148"/>
      <c r="UZW824" s="148"/>
      <c r="UZX824" s="148"/>
      <c r="UZY824" s="148"/>
      <c r="UZZ824" s="148"/>
      <c r="VAA824" s="148"/>
      <c r="VAB824" s="148"/>
      <c r="VAC824" s="148"/>
      <c r="VAD824" s="148"/>
      <c r="VAE824" s="148"/>
      <c r="VAF824" s="148"/>
      <c r="VAG824" s="148"/>
      <c r="VAH824" s="148"/>
      <c r="VAI824" s="148"/>
      <c r="VAJ824" s="148"/>
      <c r="VAK824" s="148"/>
      <c r="VAL824" s="148"/>
      <c r="VAM824" s="148"/>
      <c r="VAN824" s="148"/>
      <c r="VAO824" s="148"/>
      <c r="VAP824" s="148"/>
      <c r="VAQ824" s="148"/>
      <c r="VAR824" s="148"/>
      <c r="VAS824" s="148"/>
      <c r="VAT824" s="148"/>
      <c r="VAU824" s="148"/>
      <c r="VAV824" s="148"/>
      <c r="VAW824" s="148"/>
      <c r="VAX824" s="148"/>
      <c r="VAY824" s="148"/>
      <c r="VAZ824" s="148"/>
      <c r="VBA824" s="148"/>
      <c r="VBB824" s="148"/>
      <c r="VBC824" s="148"/>
      <c r="VBD824" s="148"/>
      <c r="VBE824" s="148"/>
      <c r="VBF824" s="148"/>
      <c r="VBG824" s="148"/>
      <c r="VBH824" s="148"/>
      <c r="VBI824" s="148"/>
      <c r="VBJ824" s="148"/>
      <c r="VBK824" s="148"/>
      <c r="VBL824" s="148"/>
      <c r="VBM824" s="148"/>
      <c r="VBN824" s="148"/>
      <c r="VBO824" s="148"/>
      <c r="VBP824" s="148"/>
      <c r="VBQ824" s="148"/>
      <c r="VBR824" s="148"/>
      <c r="VBS824" s="148"/>
      <c r="VBT824" s="148"/>
      <c r="VBU824" s="148"/>
      <c r="VBV824" s="148"/>
      <c r="VBW824" s="148"/>
      <c r="VBX824" s="148"/>
      <c r="VBY824" s="148"/>
      <c r="VBZ824" s="148"/>
      <c r="VCA824" s="148"/>
      <c r="VCB824" s="148"/>
      <c r="VCC824" s="148"/>
      <c r="VCD824" s="148"/>
      <c r="VCE824" s="148"/>
      <c r="VCF824" s="148"/>
      <c r="VCG824" s="148"/>
      <c r="VCH824" s="148"/>
      <c r="VCI824" s="148"/>
      <c r="VCJ824" s="148"/>
      <c r="VCK824" s="148"/>
      <c r="VCL824" s="148"/>
      <c r="VCM824" s="148"/>
      <c r="VCN824" s="148"/>
      <c r="VCO824" s="148"/>
      <c r="VCP824" s="148"/>
      <c r="VCQ824" s="148"/>
      <c r="VCR824" s="148"/>
      <c r="VCS824" s="148"/>
      <c r="VCT824" s="148"/>
      <c r="VCU824" s="148"/>
      <c r="VCV824" s="148"/>
      <c r="VCW824" s="148"/>
      <c r="VCX824" s="148"/>
      <c r="VCY824" s="148"/>
      <c r="VCZ824" s="148"/>
      <c r="VDA824" s="148"/>
      <c r="VDB824" s="148"/>
      <c r="VDC824" s="148"/>
      <c r="VDD824" s="148"/>
      <c r="VDE824" s="148"/>
      <c r="VDF824" s="148"/>
      <c r="VDG824" s="148"/>
      <c r="VDH824" s="148"/>
      <c r="VDI824" s="148"/>
      <c r="VDJ824" s="148"/>
      <c r="VDK824" s="148"/>
      <c r="VDL824" s="148"/>
      <c r="VDM824" s="148"/>
      <c r="VDN824" s="148"/>
      <c r="VDO824" s="148"/>
      <c r="VDP824" s="148"/>
      <c r="VDQ824" s="148"/>
      <c r="VDR824" s="148"/>
      <c r="VDS824" s="148"/>
      <c r="VDT824" s="148"/>
      <c r="VDU824" s="148"/>
      <c r="VDV824" s="148"/>
      <c r="VDW824" s="148"/>
      <c r="VDX824" s="148"/>
      <c r="VDY824" s="148"/>
      <c r="VDZ824" s="148"/>
      <c r="VEA824" s="148"/>
      <c r="VEB824" s="148"/>
      <c r="VEC824" s="148"/>
      <c r="VED824" s="148"/>
      <c r="VEE824" s="148"/>
      <c r="VEF824" s="148"/>
      <c r="VEG824" s="148"/>
      <c r="VEH824" s="148"/>
      <c r="VEI824" s="148"/>
      <c r="VEJ824" s="148"/>
      <c r="VEK824" s="148"/>
      <c r="VEL824" s="148"/>
      <c r="VEM824" s="148"/>
      <c r="VEN824" s="148"/>
      <c r="VEO824" s="148"/>
      <c r="VEP824" s="148"/>
      <c r="VEQ824" s="148"/>
      <c r="VER824" s="148"/>
      <c r="VES824" s="148"/>
      <c r="VET824" s="148"/>
      <c r="VEU824" s="148"/>
      <c r="VEV824" s="148"/>
      <c r="VEW824" s="148"/>
      <c r="VEX824" s="148"/>
      <c r="VEY824" s="148"/>
      <c r="VEZ824" s="148"/>
      <c r="VFA824" s="148"/>
      <c r="VFB824" s="148"/>
      <c r="VFC824" s="148"/>
      <c r="VFD824" s="148"/>
      <c r="VFE824" s="148"/>
      <c r="VFF824" s="148"/>
      <c r="VFG824" s="148"/>
      <c r="VFH824" s="148"/>
      <c r="VFI824" s="148"/>
      <c r="VFJ824" s="148"/>
      <c r="VFK824" s="148"/>
      <c r="VFL824" s="148"/>
      <c r="VFM824" s="148"/>
      <c r="VFN824" s="148"/>
      <c r="VFO824" s="148"/>
      <c r="VFP824" s="148"/>
      <c r="VFQ824" s="148"/>
      <c r="VFR824" s="148"/>
      <c r="VFS824" s="148"/>
      <c r="VFT824" s="148"/>
      <c r="VFU824" s="148"/>
      <c r="VFV824" s="148"/>
      <c r="VFW824" s="148"/>
      <c r="VFX824" s="148"/>
      <c r="VFY824" s="148"/>
      <c r="VFZ824" s="148"/>
      <c r="VGA824" s="148"/>
      <c r="VGB824" s="148"/>
      <c r="VGC824" s="148"/>
      <c r="VGD824" s="148"/>
      <c r="VGE824" s="148"/>
      <c r="VGF824" s="148"/>
      <c r="VGG824" s="148"/>
      <c r="VGH824" s="148"/>
      <c r="VGI824" s="148"/>
      <c r="VGJ824" s="148"/>
      <c r="VGK824" s="148"/>
      <c r="VGL824" s="148"/>
      <c r="VGM824" s="148"/>
      <c r="VGN824" s="148"/>
      <c r="VGO824" s="148"/>
      <c r="VGP824" s="148"/>
      <c r="VGQ824" s="148"/>
      <c r="VGR824" s="148"/>
      <c r="VGS824" s="148"/>
      <c r="VGT824" s="148"/>
      <c r="VGU824" s="148"/>
      <c r="VGV824" s="148"/>
      <c r="VGW824" s="148"/>
      <c r="VGX824" s="148"/>
      <c r="VGY824" s="148"/>
      <c r="VGZ824" s="148"/>
      <c r="VHA824" s="148"/>
      <c r="VHB824" s="148"/>
      <c r="VHC824" s="148"/>
      <c r="VHD824" s="148"/>
      <c r="VHE824" s="148"/>
      <c r="VHF824" s="148"/>
      <c r="VHG824" s="148"/>
      <c r="VHH824" s="148"/>
      <c r="VHI824" s="148"/>
      <c r="VHJ824" s="148"/>
      <c r="VHK824" s="148"/>
      <c r="VHL824" s="148"/>
      <c r="VHM824" s="148"/>
      <c r="VHN824" s="148"/>
      <c r="VHO824" s="148"/>
      <c r="VHP824" s="148"/>
      <c r="VHQ824" s="148"/>
      <c r="VHR824" s="148"/>
      <c r="VHS824" s="148"/>
      <c r="VHT824" s="148"/>
      <c r="VHU824" s="148"/>
      <c r="VHV824" s="148"/>
      <c r="VHW824" s="148"/>
      <c r="VHX824" s="148"/>
      <c r="VHY824" s="148"/>
      <c r="VHZ824" s="148"/>
      <c r="VIA824" s="148"/>
      <c r="VIB824" s="148"/>
      <c r="VIC824" s="148"/>
      <c r="VID824" s="148"/>
      <c r="VIE824" s="148"/>
      <c r="VIF824" s="148"/>
      <c r="VIG824" s="148"/>
      <c r="VIH824" s="148"/>
      <c r="VII824" s="148"/>
      <c r="VIJ824" s="148"/>
      <c r="VIK824" s="148"/>
      <c r="VIL824" s="148"/>
      <c r="VIM824" s="148"/>
      <c r="VIN824" s="148"/>
      <c r="VIO824" s="148"/>
      <c r="VIP824" s="148"/>
      <c r="VIQ824" s="148"/>
      <c r="VIR824" s="148"/>
      <c r="VIS824" s="148"/>
      <c r="VIT824" s="148"/>
      <c r="VIU824" s="148"/>
      <c r="VIV824" s="148"/>
      <c r="VIW824" s="148"/>
      <c r="VIX824" s="148"/>
      <c r="VIY824" s="148"/>
      <c r="VIZ824" s="148"/>
      <c r="VJA824" s="148"/>
      <c r="VJB824" s="148"/>
      <c r="VJC824" s="148"/>
      <c r="VJD824" s="148"/>
      <c r="VJE824" s="148"/>
      <c r="VJF824" s="148"/>
      <c r="VJG824" s="148"/>
      <c r="VJH824" s="148"/>
      <c r="VJI824" s="148"/>
      <c r="VJJ824" s="148"/>
      <c r="VJK824" s="148"/>
      <c r="VJL824" s="148"/>
      <c r="VJM824" s="148"/>
      <c r="VJN824" s="148"/>
      <c r="VJO824" s="148"/>
      <c r="VJP824" s="148"/>
      <c r="VJQ824" s="148"/>
      <c r="VJR824" s="148"/>
      <c r="VJS824" s="148"/>
      <c r="VJT824" s="148"/>
      <c r="VJU824" s="148"/>
      <c r="VJV824" s="148"/>
      <c r="VJW824" s="148"/>
      <c r="VJX824" s="148"/>
      <c r="VJY824" s="148"/>
      <c r="VJZ824" s="148"/>
      <c r="VKA824" s="148"/>
      <c r="VKB824" s="148"/>
      <c r="VKC824" s="148"/>
      <c r="VKD824" s="148"/>
      <c r="VKE824" s="148"/>
      <c r="VKF824" s="148"/>
      <c r="VKG824" s="148"/>
      <c r="VKH824" s="148"/>
      <c r="VKI824" s="148"/>
      <c r="VKJ824" s="148"/>
      <c r="VKK824" s="148"/>
      <c r="VKL824" s="148"/>
      <c r="VKM824" s="148"/>
      <c r="VKN824" s="148"/>
      <c r="VKO824" s="148"/>
      <c r="VKP824" s="148"/>
      <c r="VKQ824" s="148"/>
      <c r="VKR824" s="148"/>
      <c r="VKS824" s="148"/>
      <c r="VKT824" s="148"/>
      <c r="VKU824" s="148"/>
      <c r="VKV824" s="148"/>
      <c r="VKW824" s="148"/>
      <c r="VKX824" s="148"/>
      <c r="VKY824" s="148"/>
      <c r="VKZ824" s="148"/>
      <c r="VLA824" s="148"/>
      <c r="VLB824" s="148"/>
      <c r="VLC824" s="148"/>
      <c r="VLD824" s="148"/>
      <c r="VLE824" s="148"/>
      <c r="VLF824" s="148"/>
      <c r="VLG824" s="148"/>
      <c r="VLH824" s="148"/>
      <c r="VLI824" s="148"/>
      <c r="VLJ824" s="148"/>
      <c r="VLK824" s="148"/>
      <c r="VLL824" s="148"/>
      <c r="VLM824" s="148"/>
      <c r="VLN824" s="148"/>
      <c r="VLO824" s="148"/>
      <c r="VLP824" s="148"/>
      <c r="VLQ824" s="148"/>
      <c r="VLR824" s="148"/>
      <c r="VLS824" s="148"/>
      <c r="VLT824" s="148"/>
      <c r="VLU824" s="148"/>
      <c r="VLV824" s="148"/>
      <c r="VLW824" s="148"/>
      <c r="VLX824" s="148"/>
      <c r="VLY824" s="148"/>
      <c r="VLZ824" s="148"/>
      <c r="VMA824" s="148"/>
      <c r="VMB824" s="148"/>
      <c r="VMC824" s="148"/>
      <c r="VMD824" s="148"/>
      <c r="VME824" s="148"/>
      <c r="VMF824" s="148"/>
      <c r="VMG824" s="148"/>
      <c r="VMH824" s="148"/>
      <c r="VMI824" s="148"/>
      <c r="VMJ824" s="148"/>
      <c r="VMK824" s="148"/>
      <c r="VML824" s="148"/>
      <c r="VMM824" s="148"/>
      <c r="VMN824" s="148"/>
      <c r="VMO824" s="148"/>
      <c r="VMP824" s="148"/>
      <c r="VMQ824" s="148"/>
      <c r="VMR824" s="148"/>
      <c r="VMS824" s="148"/>
      <c r="VMT824" s="148"/>
      <c r="VMU824" s="148"/>
      <c r="VMV824" s="148"/>
      <c r="VMW824" s="148"/>
      <c r="VMX824" s="148"/>
      <c r="VMY824" s="148"/>
      <c r="VMZ824" s="148"/>
      <c r="VNA824" s="148"/>
      <c r="VNB824" s="148"/>
      <c r="VNC824" s="148"/>
      <c r="VND824" s="148"/>
      <c r="VNE824" s="148"/>
      <c r="VNF824" s="148"/>
      <c r="VNG824" s="148"/>
      <c r="VNH824" s="148"/>
      <c r="VNI824" s="148"/>
      <c r="VNJ824" s="148"/>
      <c r="VNK824" s="148"/>
      <c r="VNL824" s="148"/>
      <c r="VNM824" s="148"/>
      <c r="VNN824" s="148"/>
      <c r="VNO824" s="148"/>
      <c r="VNP824" s="148"/>
      <c r="VNQ824" s="148"/>
      <c r="VNR824" s="148"/>
      <c r="VNS824" s="148"/>
      <c r="VNT824" s="148"/>
      <c r="VNU824" s="148"/>
      <c r="VNV824" s="148"/>
      <c r="VNW824" s="148"/>
      <c r="VNX824" s="148"/>
      <c r="VNY824" s="148"/>
      <c r="VNZ824" s="148"/>
      <c r="VOA824" s="148"/>
      <c r="VOB824" s="148"/>
      <c r="VOC824" s="148"/>
      <c r="VOD824" s="148"/>
      <c r="VOE824" s="148"/>
      <c r="VOF824" s="148"/>
      <c r="VOG824" s="148"/>
      <c r="VOH824" s="148"/>
      <c r="VOI824" s="148"/>
      <c r="VOJ824" s="148"/>
      <c r="VOK824" s="148"/>
      <c r="VOL824" s="148"/>
      <c r="VOM824" s="148"/>
      <c r="VON824" s="148"/>
      <c r="VOO824" s="148"/>
      <c r="VOP824" s="148"/>
      <c r="VOQ824" s="148"/>
      <c r="VOR824" s="148"/>
      <c r="VOS824" s="148"/>
      <c r="VOT824" s="148"/>
      <c r="VOU824" s="148"/>
      <c r="VOV824" s="148"/>
      <c r="VOW824" s="148"/>
      <c r="VOX824" s="148"/>
      <c r="VOY824" s="148"/>
      <c r="VOZ824" s="148"/>
      <c r="VPA824" s="148"/>
      <c r="VPB824" s="148"/>
      <c r="VPC824" s="148"/>
      <c r="VPD824" s="148"/>
      <c r="VPE824" s="148"/>
      <c r="VPF824" s="148"/>
      <c r="VPG824" s="148"/>
      <c r="VPH824" s="148"/>
      <c r="VPI824" s="148"/>
      <c r="VPJ824" s="148"/>
      <c r="VPK824" s="148"/>
      <c r="VPL824" s="148"/>
      <c r="VPM824" s="148"/>
      <c r="VPN824" s="148"/>
      <c r="VPO824" s="148"/>
      <c r="VPP824" s="148"/>
      <c r="VPQ824" s="148"/>
      <c r="VPR824" s="148"/>
      <c r="VPS824" s="148"/>
      <c r="VPT824" s="148"/>
      <c r="VPU824" s="148"/>
      <c r="VPV824" s="148"/>
      <c r="VPW824" s="148"/>
      <c r="VPX824" s="148"/>
      <c r="VPY824" s="148"/>
      <c r="VPZ824" s="148"/>
      <c r="VQA824" s="148"/>
      <c r="VQB824" s="148"/>
      <c r="VQC824" s="148"/>
      <c r="VQD824" s="148"/>
      <c r="VQE824" s="148"/>
      <c r="VQF824" s="148"/>
      <c r="VQG824" s="148"/>
      <c r="VQH824" s="148"/>
      <c r="VQI824" s="148"/>
      <c r="VQJ824" s="148"/>
      <c r="VQK824" s="148"/>
      <c r="VQL824" s="148"/>
      <c r="VQM824" s="148"/>
      <c r="VQN824" s="148"/>
      <c r="VQO824" s="148"/>
      <c r="VQP824" s="148"/>
      <c r="VQQ824" s="148"/>
      <c r="VQR824" s="148"/>
      <c r="VQS824" s="148"/>
      <c r="VQT824" s="148"/>
      <c r="VQU824" s="148"/>
      <c r="VQV824" s="148"/>
      <c r="VQW824" s="148"/>
      <c r="VQX824" s="148"/>
      <c r="VQY824" s="148"/>
      <c r="VQZ824" s="148"/>
      <c r="VRA824" s="148"/>
      <c r="VRB824" s="148"/>
      <c r="VRC824" s="148"/>
      <c r="VRD824" s="148"/>
      <c r="VRE824" s="148"/>
      <c r="VRF824" s="148"/>
      <c r="VRG824" s="148"/>
      <c r="VRH824" s="148"/>
      <c r="VRI824" s="148"/>
      <c r="VRJ824" s="148"/>
      <c r="VRK824" s="148"/>
      <c r="VRL824" s="148"/>
      <c r="VRM824" s="148"/>
      <c r="VRN824" s="148"/>
      <c r="VRO824" s="148"/>
      <c r="VRP824" s="148"/>
      <c r="VRQ824" s="148"/>
      <c r="VRR824" s="148"/>
      <c r="VRS824" s="148"/>
      <c r="VRT824" s="148"/>
      <c r="VRU824" s="148"/>
      <c r="VRV824" s="148"/>
      <c r="VRW824" s="148"/>
      <c r="VRX824" s="148"/>
      <c r="VRY824" s="148"/>
      <c r="VRZ824" s="148"/>
      <c r="VSA824" s="148"/>
      <c r="VSB824" s="148"/>
      <c r="VSC824" s="148"/>
      <c r="VSD824" s="148"/>
      <c r="VSE824" s="148"/>
      <c r="VSF824" s="148"/>
      <c r="VSG824" s="148"/>
      <c r="VSH824" s="148"/>
      <c r="VSI824" s="148"/>
      <c r="VSJ824" s="148"/>
      <c r="VSK824" s="148"/>
      <c r="VSL824" s="148"/>
      <c r="VSM824" s="148"/>
      <c r="VSN824" s="148"/>
      <c r="VSO824" s="148"/>
      <c r="VSP824" s="148"/>
      <c r="VSQ824" s="148"/>
      <c r="VSR824" s="148"/>
      <c r="VSS824" s="148"/>
      <c r="VST824" s="148"/>
      <c r="VSU824" s="148"/>
      <c r="VSV824" s="148"/>
      <c r="VSW824" s="148"/>
      <c r="VSX824" s="148"/>
      <c r="VSY824" s="148"/>
      <c r="VSZ824" s="148"/>
      <c r="VTA824" s="148"/>
      <c r="VTB824" s="148"/>
      <c r="VTC824" s="148"/>
      <c r="VTD824" s="148"/>
      <c r="VTE824" s="148"/>
      <c r="VTF824" s="148"/>
      <c r="VTG824" s="148"/>
      <c r="VTH824" s="148"/>
      <c r="VTI824" s="148"/>
      <c r="VTJ824" s="148"/>
      <c r="VTK824" s="148"/>
      <c r="VTL824" s="148"/>
      <c r="VTM824" s="148"/>
      <c r="VTN824" s="148"/>
      <c r="VTO824" s="148"/>
      <c r="VTP824" s="148"/>
      <c r="VTQ824" s="148"/>
      <c r="VTR824" s="148"/>
      <c r="VTS824" s="148"/>
      <c r="VTT824" s="148"/>
      <c r="VTU824" s="148"/>
      <c r="VTV824" s="148"/>
      <c r="VTW824" s="148"/>
      <c r="VTX824" s="148"/>
      <c r="VTY824" s="148"/>
      <c r="VTZ824" s="148"/>
      <c r="VUA824" s="148"/>
      <c r="VUB824" s="148"/>
      <c r="VUC824" s="148"/>
      <c r="VUD824" s="148"/>
      <c r="VUE824" s="148"/>
      <c r="VUF824" s="148"/>
      <c r="VUG824" s="148"/>
      <c r="VUH824" s="148"/>
      <c r="VUI824" s="148"/>
      <c r="VUJ824" s="148"/>
      <c r="VUK824" s="148"/>
      <c r="VUL824" s="148"/>
      <c r="VUM824" s="148"/>
      <c r="VUN824" s="148"/>
      <c r="VUO824" s="148"/>
      <c r="VUP824" s="148"/>
      <c r="VUQ824" s="148"/>
      <c r="VUR824" s="148"/>
      <c r="VUS824" s="148"/>
      <c r="VUT824" s="148"/>
      <c r="VUU824" s="148"/>
      <c r="VUV824" s="148"/>
      <c r="VUW824" s="148"/>
      <c r="VUX824" s="148"/>
      <c r="VUY824" s="148"/>
      <c r="VUZ824" s="148"/>
      <c r="VVA824" s="148"/>
      <c r="VVB824" s="148"/>
      <c r="VVC824" s="148"/>
      <c r="VVD824" s="148"/>
      <c r="VVE824" s="148"/>
      <c r="VVF824" s="148"/>
      <c r="VVG824" s="148"/>
      <c r="VVH824" s="148"/>
      <c r="VVI824" s="148"/>
      <c r="VVJ824" s="148"/>
      <c r="VVK824" s="148"/>
      <c r="VVL824" s="148"/>
      <c r="VVM824" s="148"/>
      <c r="VVN824" s="148"/>
      <c r="VVO824" s="148"/>
      <c r="VVP824" s="148"/>
      <c r="VVQ824" s="148"/>
      <c r="VVR824" s="148"/>
      <c r="VVS824" s="148"/>
      <c r="VVT824" s="148"/>
      <c r="VVU824" s="148"/>
      <c r="VVV824" s="148"/>
      <c r="VVW824" s="148"/>
      <c r="VVX824" s="148"/>
      <c r="VVY824" s="148"/>
      <c r="VVZ824" s="148"/>
      <c r="VWA824" s="148"/>
      <c r="VWB824" s="148"/>
      <c r="VWC824" s="148"/>
      <c r="VWD824" s="148"/>
      <c r="VWE824" s="148"/>
      <c r="VWF824" s="148"/>
      <c r="VWG824" s="148"/>
      <c r="VWH824" s="148"/>
      <c r="VWI824" s="148"/>
      <c r="VWJ824" s="148"/>
      <c r="VWK824" s="148"/>
      <c r="VWL824" s="148"/>
      <c r="VWM824" s="148"/>
      <c r="VWN824" s="148"/>
      <c r="VWO824" s="148"/>
      <c r="VWP824" s="148"/>
      <c r="VWQ824" s="148"/>
      <c r="VWR824" s="148"/>
      <c r="VWS824" s="148"/>
      <c r="VWT824" s="148"/>
      <c r="VWU824" s="148"/>
      <c r="VWV824" s="148"/>
      <c r="VWW824" s="148"/>
      <c r="VWX824" s="148"/>
      <c r="VWY824" s="148"/>
      <c r="VWZ824" s="148"/>
      <c r="VXA824" s="148"/>
      <c r="VXB824" s="148"/>
      <c r="VXC824" s="148"/>
      <c r="VXD824" s="148"/>
      <c r="VXE824" s="148"/>
      <c r="VXF824" s="148"/>
      <c r="VXG824" s="148"/>
      <c r="VXH824" s="148"/>
      <c r="VXI824" s="148"/>
      <c r="VXJ824" s="148"/>
      <c r="VXK824" s="148"/>
      <c r="VXL824" s="148"/>
      <c r="VXM824" s="148"/>
      <c r="VXN824" s="148"/>
      <c r="VXO824" s="148"/>
      <c r="VXP824" s="148"/>
      <c r="VXQ824" s="148"/>
      <c r="VXR824" s="148"/>
      <c r="VXS824" s="148"/>
      <c r="VXT824" s="148"/>
      <c r="VXU824" s="148"/>
      <c r="VXV824" s="148"/>
      <c r="VXW824" s="148"/>
      <c r="VXX824" s="148"/>
      <c r="VXY824" s="148"/>
      <c r="VXZ824" s="148"/>
      <c r="VYA824" s="148"/>
      <c r="VYB824" s="148"/>
      <c r="VYC824" s="148"/>
      <c r="VYD824" s="148"/>
      <c r="VYE824" s="148"/>
      <c r="VYF824" s="148"/>
      <c r="VYG824" s="148"/>
      <c r="VYH824" s="148"/>
      <c r="VYI824" s="148"/>
      <c r="VYJ824" s="148"/>
      <c r="VYK824" s="148"/>
      <c r="VYL824" s="148"/>
      <c r="VYM824" s="148"/>
      <c r="VYN824" s="148"/>
      <c r="VYO824" s="148"/>
      <c r="VYP824" s="148"/>
      <c r="VYQ824" s="148"/>
      <c r="VYR824" s="148"/>
      <c r="VYS824" s="148"/>
      <c r="VYT824" s="148"/>
      <c r="VYU824" s="148"/>
      <c r="VYV824" s="148"/>
      <c r="VYW824" s="148"/>
      <c r="VYX824" s="148"/>
      <c r="VYY824" s="148"/>
      <c r="VYZ824" s="148"/>
      <c r="VZA824" s="148"/>
      <c r="VZB824" s="148"/>
      <c r="VZC824" s="148"/>
      <c r="VZD824" s="148"/>
      <c r="VZE824" s="148"/>
      <c r="VZF824" s="148"/>
      <c r="VZG824" s="148"/>
      <c r="VZH824" s="148"/>
      <c r="VZI824" s="148"/>
      <c r="VZJ824" s="148"/>
      <c r="VZK824" s="148"/>
      <c r="VZL824" s="148"/>
      <c r="VZM824" s="148"/>
      <c r="VZN824" s="148"/>
      <c r="VZO824" s="148"/>
      <c r="VZP824" s="148"/>
      <c r="VZQ824" s="148"/>
      <c r="VZR824" s="148"/>
      <c r="VZS824" s="148"/>
      <c r="VZT824" s="148"/>
      <c r="VZU824" s="148"/>
      <c r="VZV824" s="148"/>
      <c r="VZW824" s="148"/>
      <c r="VZX824" s="148"/>
      <c r="VZY824" s="148"/>
      <c r="VZZ824" s="148"/>
      <c r="WAA824" s="148"/>
      <c r="WAB824" s="148"/>
      <c r="WAC824" s="148"/>
      <c r="WAD824" s="148"/>
      <c r="WAE824" s="148"/>
      <c r="WAF824" s="148"/>
      <c r="WAG824" s="148"/>
      <c r="WAH824" s="148"/>
      <c r="WAI824" s="148"/>
      <c r="WAJ824" s="148"/>
      <c r="WAK824" s="148"/>
      <c r="WAL824" s="148"/>
      <c r="WAM824" s="148"/>
      <c r="WAN824" s="148"/>
      <c r="WAO824" s="148"/>
      <c r="WAP824" s="148"/>
      <c r="WAQ824" s="148"/>
      <c r="WAR824" s="148"/>
      <c r="WAS824" s="148"/>
      <c r="WAT824" s="148"/>
      <c r="WAU824" s="148"/>
      <c r="WAV824" s="148"/>
      <c r="WAW824" s="148"/>
      <c r="WAX824" s="148"/>
      <c r="WAY824" s="148"/>
      <c r="WAZ824" s="148"/>
      <c r="WBA824" s="148"/>
      <c r="WBB824" s="148"/>
      <c r="WBC824" s="148"/>
      <c r="WBD824" s="148"/>
      <c r="WBE824" s="148"/>
      <c r="WBF824" s="148"/>
      <c r="WBG824" s="148"/>
      <c r="WBH824" s="148"/>
      <c r="WBI824" s="148"/>
      <c r="WBJ824" s="148"/>
      <c r="WBK824" s="148"/>
      <c r="WBL824" s="148"/>
      <c r="WBM824" s="148"/>
      <c r="WBN824" s="148"/>
      <c r="WBO824" s="148"/>
      <c r="WBP824" s="148"/>
      <c r="WBQ824" s="148"/>
      <c r="WBR824" s="148"/>
      <c r="WBS824" s="148"/>
      <c r="WBT824" s="148"/>
      <c r="WBU824" s="148"/>
      <c r="WBV824" s="148"/>
      <c r="WBW824" s="148"/>
      <c r="WBX824" s="148"/>
      <c r="WBY824" s="148"/>
      <c r="WBZ824" s="148"/>
      <c r="WCA824" s="148"/>
      <c r="WCB824" s="148"/>
      <c r="WCC824" s="148"/>
      <c r="WCD824" s="148"/>
      <c r="WCE824" s="148"/>
      <c r="WCF824" s="148"/>
      <c r="WCG824" s="148"/>
      <c r="WCH824" s="148"/>
      <c r="WCI824" s="148"/>
      <c r="WCJ824" s="148"/>
      <c r="WCK824" s="148"/>
      <c r="WCL824" s="148"/>
      <c r="WCM824" s="148"/>
      <c r="WCN824" s="148"/>
      <c r="WCO824" s="148"/>
      <c r="WCP824" s="148"/>
      <c r="WCQ824" s="148"/>
      <c r="WCR824" s="148"/>
      <c r="WCS824" s="148"/>
      <c r="WCT824" s="148"/>
      <c r="WCU824" s="148"/>
      <c r="WCV824" s="148"/>
      <c r="WCW824" s="148"/>
      <c r="WCX824" s="148"/>
      <c r="WCY824" s="148"/>
      <c r="WCZ824" s="148"/>
      <c r="WDA824" s="148"/>
      <c r="WDB824" s="148"/>
      <c r="WDC824" s="148"/>
      <c r="WDD824" s="148"/>
      <c r="WDE824" s="148"/>
      <c r="WDF824" s="148"/>
      <c r="WDG824" s="148"/>
      <c r="WDH824" s="148"/>
      <c r="WDI824" s="148"/>
      <c r="WDJ824" s="148"/>
      <c r="WDK824" s="148"/>
      <c r="WDL824" s="148"/>
      <c r="WDM824" s="148"/>
      <c r="WDN824" s="148"/>
      <c r="WDO824" s="148"/>
      <c r="WDP824" s="148"/>
      <c r="WDQ824" s="148"/>
      <c r="WDR824" s="148"/>
      <c r="WDS824" s="148"/>
      <c r="WDT824" s="148"/>
      <c r="WDU824" s="148"/>
      <c r="WDV824" s="148"/>
      <c r="WDW824" s="148"/>
      <c r="WDX824" s="148"/>
      <c r="WDY824" s="148"/>
      <c r="WDZ824" s="148"/>
      <c r="WEA824" s="148"/>
      <c r="WEB824" s="148"/>
      <c r="WEC824" s="148"/>
      <c r="WED824" s="148"/>
      <c r="WEE824" s="148"/>
      <c r="WEF824" s="148"/>
      <c r="WEG824" s="148"/>
      <c r="WEH824" s="148"/>
      <c r="WEI824" s="148"/>
      <c r="WEJ824" s="148"/>
      <c r="WEK824" s="148"/>
      <c r="WEL824" s="148"/>
      <c r="WEM824" s="148"/>
      <c r="WEN824" s="148"/>
      <c r="WEO824" s="148"/>
      <c r="WEP824" s="148"/>
      <c r="WEQ824" s="148"/>
      <c r="WER824" s="148"/>
      <c r="WES824" s="148"/>
      <c r="WET824" s="148"/>
      <c r="WEU824" s="148"/>
      <c r="WEV824" s="148"/>
      <c r="WEW824" s="148"/>
      <c r="WEX824" s="148"/>
      <c r="WEY824" s="148"/>
      <c r="WEZ824" s="148"/>
      <c r="WFA824" s="148"/>
      <c r="WFB824" s="148"/>
      <c r="WFC824" s="148"/>
      <c r="WFD824" s="148"/>
      <c r="WFE824" s="148"/>
      <c r="WFF824" s="148"/>
      <c r="WFG824" s="148"/>
      <c r="WFH824" s="148"/>
      <c r="WFI824" s="148"/>
      <c r="WFJ824" s="148"/>
      <c r="WFK824" s="148"/>
      <c r="WFL824" s="148"/>
      <c r="WFM824" s="148"/>
      <c r="WFN824" s="148"/>
      <c r="WFO824" s="148"/>
      <c r="WFP824" s="148"/>
      <c r="WFQ824" s="148"/>
      <c r="WFR824" s="148"/>
      <c r="WFS824" s="148"/>
      <c r="WFT824" s="148"/>
      <c r="WFU824" s="148"/>
      <c r="WFV824" s="148"/>
      <c r="WFW824" s="148"/>
      <c r="WFX824" s="148"/>
      <c r="WFY824" s="148"/>
      <c r="WFZ824" s="148"/>
      <c r="WGA824" s="148"/>
      <c r="WGB824" s="148"/>
      <c r="WGC824" s="148"/>
      <c r="WGD824" s="148"/>
      <c r="WGE824" s="148"/>
      <c r="WGF824" s="148"/>
      <c r="WGG824" s="148"/>
      <c r="WGH824" s="148"/>
      <c r="WGI824" s="148"/>
      <c r="WGJ824" s="148"/>
      <c r="WGK824" s="148"/>
      <c r="WGL824" s="148"/>
      <c r="WGM824" s="148"/>
      <c r="WGN824" s="148"/>
      <c r="WGO824" s="148"/>
      <c r="WGP824" s="148"/>
      <c r="WGQ824" s="148"/>
      <c r="WGR824" s="148"/>
      <c r="WGS824" s="148"/>
      <c r="WGT824" s="148"/>
      <c r="WGU824" s="148"/>
      <c r="WGV824" s="148"/>
      <c r="WGW824" s="148"/>
      <c r="WGX824" s="148"/>
      <c r="WGY824" s="148"/>
      <c r="WGZ824" s="148"/>
      <c r="WHA824" s="148"/>
      <c r="WHB824" s="148"/>
      <c r="WHC824" s="148"/>
      <c r="WHD824" s="148"/>
      <c r="WHE824" s="148"/>
      <c r="WHF824" s="148"/>
      <c r="WHG824" s="148"/>
      <c r="WHH824" s="148"/>
      <c r="WHI824" s="148"/>
      <c r="WHJ824" s="148"/>
      <c r="WHK824" s="148"/>
      <c r="WHL824" s="148"/>
      <c r="WHM824" s="148"/>
      <c r="WHN824" s="148"/>
      <c r="WHO824" s="148"/>
      <c r="WHP824" s="148"/>
      <c r="WHQ824" s="148"/>
      <c r="WHR824" s="148"/>
      <c r="WHS824" s="148"/>
      <c r="WHT824" s="148"/>
      <c r="WHU824" s="148"/>
      <c r="WHV824" s="148"/>
      <c r="WHW824" s="148"/>
      <c r="WHX824" s="148"/>
      <c r="WHY824" s="148"/>
      <c r="WHZ824" s="148"/>
      <c r="WIA824" s="148"/>
      <c r="WIB824" s="148"/>
      <c r="WIC824" s="148"/>
      <c r="WID824" s="148"/>
      <c r="WIE824" s="148"/>
      <c r="WIF824" s="148"/>
      <c r="WIG824" s="148"/>
      <c r="WIH824" s="148"/>
      <c r="WII824" s="148"/>
      <c r="WIJ824" s="148"/>
      <c r="WIK824" s="148"/>
      <c r="WIL824" s="148"/>
      <c r="WIM824" s="148"/>
      <c r="WIN824" s="148"/>
      <c r="WIO824" s="148"/>
      <c r="WIP824" s="148"/>
      <c r="WIQ824" s="148"/>
      <c r="WIR824" s="148"/>
      <c r="WIS824" s="148"/>
      <c r="WIT824" s="148"/>
      <c r="WIU824" s="148"/>
      <c r="WIV824" s="148"/>
      <c r="WIW824" s="148"/>
      <c r="WIX824" s="148"/>
      <c r="WIY824" s="148"/>
      <c r="WIZ824" s="148"/>
      <c r="WJA824" s="148"/>
      <c r="WJB824" s="148"/>
      <c r="WJC824" s="148"/>
      <c r="WJD824" s="148"/>
      <c r="WJE824" s="148"/>
      <c r="WJF824" s="148"/>
      <c r="WJG824" s="148"/>
      <c r="WJH824" s="148"/>
      <c r="WJI824" s="148"/>
      <c r="WJJ824" s="148"/>
      <c r="WJK824" s="148"/>
      <c r="WJL824" s="148"/>
      <c r="WJM824" s="148"/>
      <c r="WJN824" s="148"/>
      <c r="WJO824" s="148"/>
      <c r="WJP824" s="148"/>
      <c r="WJQ824" s="148"/>
      <c r="WJR824" s="148"/>
      <c r="WJS824" s="148"/>
      <c r="WJT824" s="148"/>
      <c r="WJU824" s="148"/>
      <c r="WJV824" s="148"/>
      <c r="WJW824" s="148"/>
      <c r="WJX824" s="148"/>
      <c r="WJY824" s="148"/>
      <c r="WJZ824" s="148"/>
      <c r="WKA824" s="148"/>
      <c r="WKB824" s="148"/>
      <c r="WKC824" s="148"/>
      <c r="WKD824" s="148"/>
      <c r="WKE824" s="148"/>
      <c r="WKF824" s="148"/>
      <c r="WKG824" s="148"/>
      <c r="WKH824" s="148"/>
      <c r="WKI824" s="148"/>
      <c r="WKJ824" s="148"/>
      <c r="WKK824" s="148"/>
      <c r="WKL824" s="148"/>
      <c r="WKM824" s="148"/>
      <c r="WKN824" s="148"/>
      <c r="WKO824" s="148"/>
      <c r="WKP824" s="148"/>
      <c r="WKQ824" s="148"/>
      <c r="WKR824" s="148"/>
      <c r="WKS824" s="148"/>
      <c r="WKT824" s="148"/>
      <c r="WKU824" s="148"/>
      <c r="WKV824" s="148"/>
      <c r="WKW824" s="148"/>
      <c r="WKX824" s="148"/>
      <c r="WKY824" s="148"/>
      <c r="WKZ824" s="148"/>
      <c r="WLA824" s="148"/>
      <c r="WLB824" s="148"/>
      <c r="WLC824" s="148"/>
      <c r="WLD824" s="148"/>
      <c r="WLE824" s="148"/>
      <c r="WLF824" s="148"/>
      <c r="WLG824" s="148"/>
      <c r="WLH824" s="148"/>
      <c r="WLI824" s="148"/>
      <c r="WLJ824" s="148"/>
      <c r="WLK824" s="148"/>
      <c r="WLL824" s="148"/>
      <c r="WLM824" s="148"/>
      <c r="WLN824" s="148"/>
      <c r="WLO824" s="148"/>
      <c r="WLP824" s="148"/>
      <c r="WLQ824" s="148"/>
      <c r="WLR824" s="148"/>
      <c r="WLS824" s="148"/>
      <c r="WLT824" s="148"/>
      <c r="WLU824" s="148"/>
      <c r="WLV824" s="148"/>
      <c r="WLW824" s="148"/>
      <c r="WLX824" s="148"/>
      <c r="WLY824" s="148"/>
      <c r="WLZ824" s="148"/>
      <c r="WMA824" s="148"/>
      <c r="WMB824" s="148"/>
      <c r="WMC824" s="148"/>
      <c r="WMD824" s="148"/>
      <c r="WME824" s="148"/>
      <c r="WMF824" s="148"/>
      <c r="WMG824" s="148"/>
      <c r="WMH824" s="148"/>
      <c r="WMI824" s="148"/>
      <c r="WMJ824" s="148"/>
      <c r="WMK824" s="148"/>
      <c r="WML824" s="148"/>
      <c r="WMM824" s="148"/>
      <c r="WMN824" s="148"/>
      <c r="WMO824" s="148"/>
      <c r="WMP824" s="148"/>
      <c r="WMQ824" s="148"/>
      <c r="WMR824" s="148"/>
      <c r="WMS824" s="148"/>
      <c r="WMT824" s="148"/>
      <c r="WMU824" s="148"/>
      <c r="WMV824" s="148"/>
      <c r="WMW824" s="148"/>
      <c r="WMX824" s="148"/>
      <c r="WMY824" s="148"/>
      <c r="WMZ824" s="148"/>
      <c r="WNA824" s="148"/>
      <c r="WNB824" s="148"/>
      <c r="WNC824" s="148"/>
      <c r="WND824" s="148"/>
      <c r="WNE824" s="148"/>
      <c r="WNF824" s="148"/>
      <c r="WNG824" s="148"/>
      <c r="WNH824" s="148"/>
      <c r="WNI824" s="148"/>
      <c r="WNJ824" s="148"/>
      <c r="WNK824" s="148"/>
      <c r="WNL824" s="148"/>
      <c r="WNM824" s="148"/>
      <c r="WNN824" s="148"/>
      <c r="WNO824" s="148"/>
      <c r="WNP824" s="148"/>
      <c r="WNQ824" s="148"/>
      <c r="WNR824" s="148"/>
      <c r="WNS824" s="148"/>
      <c r="WNT824" s="148"/>
      <c r="WNU824" s="148"/>
      <c r="WNV824" s="148"/>
      <c r="WNW824" s="148"/>
      <c r="WNX824" s="148"/>
      <c r="WNY824" s="148"/>
      <c r="WNZ824" s="148"/>
      <c r="WOA824" s="148"/>
      <c r="WOB824" s="148"/>
      <c r="WOC824" s="148"/>
      <c r="WOD824" s="148"/>
      <c r="WOE824" s="148"/>
      <c r="WOF824" s="148"/>
      <c r="WOG824" s="148"/>
      <c r="WOH824" s="148"/>
      <c r="WOI824" s="148"/>
      <c r="WOJ824" s="148"/>
      <c r="WOK824" s="148"/>
      <c r="WOL824" s="148"/>
      <c r="WOM824" s="148"/>
      <c r="WON824" s="148"/>
      <c r="WOO824" s="148"/>
      <c r="WOP824" s="148"/>
      <c r="WOQ824" s="148"/>
      <c r="WOR824" s="148"/>
      <c r="WOS824" s="148"/>
      <c r="WOT824" s="148"/>
      <c r="WOU824" s="148"/>
      <c r="WOV824" s="148"/>
      <c r="WOW824" s="148"/>
      <c r="WOX824" s="148"/>
      <c r="WOY824" s="148"/>
      <c r="WOZ824" s="148"/>
      <c r="WPA824" s="148"/>
      <c r="WPB824" s="148"/>
      <c r="WPC824" s="148"/>
      <c r="WPD824" s="148"/>
      <c r="WPE824" s="148"/>
      <c r="WPF824" s="148"/>
      <c r="WPG824" s="148"/>
      <c r="WPH824" s="148"/>
      <c r="WPI824" s="148"/>
      <c r="WPJ824" s="148"/>
      <c r="WPK824" s="148"/>
      <c r="WPL824" s="148"/>
      <c r="WPM824" s="148"/>
      <c r="WPN824" s="148"/>
      <c r="WPO824" s="148"/>
      <c r="WPP824" s="148"/>
      <c r="WPQ824" s="148"/>
      <c r="WPR824" s="148"/>
      <c r="WPS824" s="148"/>
      <c r="WPT824" s="148"/>
      <c r="WPU824" s="148"/>
      <c r="WPV824" s="148"/>
      <c r="WPW824" s="148"/>
      <c r="WPX824" s="148"/>
      <c r="WPY824" s="148"/>
      <c r="WPZ824" s="148"/>
      <c r="WQA824" s="148"/>
      <c r="WQB824" s="148"/>
      <c r="WQC824" s="148"/>
      <c r="WQD824" s="148"/>
      <c r="WQE824" s="148"/>
      <c r="WQF824" s="148"/>
      <c r="WQG824" s="148"/>
      <c r="WQH824" s="148"/>
      <c r="WQI824" s="148"/>
      <c r="WQJ824" s="148"/>
      <c r="WQK824" s="148"/>
      <c r="WQL824" s="148"/>
      <c r="WQM824" s="148"/>
      <c r="WQN824" s="148"/>
      <c r="WQO824" s="148"/>
      <c r="WQP824" s="148"/>
      <c r="WQQ824" s="148"/>
      <c r="WQR824" s="148"/>
      <c r="WQS824" s="148"/>
      <c r="WQT824" s="148"/>
      <c r="WQU824" s="148"/>
      <c r="WQV824" s="148"/>
      <c r="WQW824" s="148"/>
      <c r="WQX824" s="148"/>
      <c r="WQY824" s="148"/>
      <c r="WQZ824" s="148"/>
      <c r="WRA824" s="148"/>
      <c r="WRB824" s="148"/>
      <c r="WRC824" s="148"/>
      <c r="WRD824" s="148"/>
      <c r="WRE824" s="148"/>
      <c r="WRF824" s="148"/>
      <c r="WRG824" s="148"/>
      <c r="WRH824" s="148"/>
      <c r="WRI824" s="148"/>
      <c r="WRJ824" s="148"/>
      <c r="WRK824" s="148"/>
      <c r="WRL824" s="148"/>
      <c r="WRM824" s="148"/>
      <c r="WRN824" s="148"/>
      <c r="WRO824" s="148"/>
      <c r="WRP824" s="148"/>
      <c r="WRQ824" s="148"/>
      <c r="WRR824" s="148"/>
      <c r="WRS824" s="148"/>
      <c r="WRT824" s="148"/>
      <c r="WRU824" s="148"/>
      <c r="WRV824" s="148"/>
      <c r="WRW824" s="148"/>
      <c r="WRX824" s="148"/>
      <c r="WRY824" s="148"/>
      <c r="WRZ824" s="148"/>
      <c r="WSA824" s="148"/>
      <c r="WSB824" s="148"/>
      <c r="WSC824" s="148"/>
      <c r="WSD824" s="148"/>
      <c r="WSE824" s="148"/>
      <c r="WSF824" s="148"/>
      <c r="WSG824" s="148"/>
      <c r="WSH824" s="148"/>
      <c r="WSI824" s="148"/>
      <c r="WSJ824" s="148"/>
      <c r="WSK824" s="148"/>
      <c r="WSL824" s="148"/>
      <c r="WSM824" s="148"/>
      <c r="WSN824" s="148"/>
      <c r="WSO824" s="148"/>
      <c r="WSP824" s="148"/>
      <c r="WSQ824" s="148"/>
      <c r="WSR824" s="148"/>
      <c r="WSS824" s="148"/>
      <c r="WST824" s="148"/>
      <c r="WSU824" s="148"/>
      <c r="WSV824" s="148"/>
      <c r="WSW824" s="148"/>
      <c r="WSX824" s="148"/>
      <c r="WSY824" s="148"/>
      <c r="WSZ824" s="148"/>
      <c r="WTA824" s="148"/>
      <c r="WTB824" s="148"/>
      <c r="WTC824" s="148"/>
      <c r="WTD824" s="148"/>
      <c r="WTE824" s="148"/>
      <c r="WTF824" s="148"/>
      <c r="WTG824" s="148"/>
      <c r="WTH824" s="148"/>
      <c r="WTI824" s="148"/>
      <c r="WTJ824" s="148"/>
      <c r="WTK824" s="148"/>
      <c r="WTL824" s="148"/>
      <c r="WTM824" s="148"/>
      <c r="WTN824" s="148"/>
      <c r="WTO824" s="148"/>
      <c r="WTP824" s="148"/>
      <c r="WTQ824" s="148"/>
      <c r="WTR824" s="148"/>
      <c r="WTS824" s="148"/>
      <c r="WTT824" s="148"/>
      <c r="WTU824" s="148"/>
      <c r="WTV824" s="148"/>
      <c r="WTW824" s="148"/>
      <c r="WTX824" s="148"/>
      <c r="WTY824" s="148"/>
      <c r="WTZ824" s="148"/>
      <c r="WUA824" s="148"/>
      <c r="WUB824" s="148"/>
      <c r="WUC824" s="148"/>
      <c r="WUD824" s="148"/>
      <c r="WUE824" s="148"/>
      <c r="WUF824" s="148"/>
      <c r="WUG824" s="148"/>
      <c r="WUH824" s="148"/>
      <c r="WUI824" s="148"/>
      <c r="WUJ824" s="148"/>
      <c r="WUK824" s="148"/>
      <c r="WUL824" s="148"/>
      <c r="WUM824" s="148"/>
      <c r="WUN824" s="148"/>
      <c r="WUO824" s="148"/>
      <c r="WUP824" s="148"/>
      <c r="WUQ824" s="148"/>
      <c r="WUR824" s="148"/>
      <c r="WUS824" s="148"/>
      <c r="WUT824" s="148"/>
      <c r="WUU824" s="148"/>
      <c r="WUV824" s="148"/>
      <c r="WUW824" s="148"/>
      <c r="WUX824" s="148"/>
      <c r="WUY824" s="148"/>
      <c r="WUZ824" s="148"/>
      <c r="WVA824" s="148"/>
      <c r="WVB824" s="148"/>
      <c r="WVC824" s="148"/>
      <c r="WVD824" s="148"/>
      <c r="WVE824" s="148"/>
      <c r="WVF824" s="148"/>
      <c r="WVG824" s="148"/>
      <c r="WVH824" s="148"/>
      <c r="WVI824" s="148"/>
      <c r="WVJ824" s="148"/>
      <c r="WVK824" s="148"/>
      <c r="WVL824" s="148"/>
      <c r="WVM824" s="148"/>
      <c r="WVN824" s="148"/>
      <c r="WVO824" s="148"/>
      <c r="WVP824" s="148"/>
      <c r="WVQ824" s="148"/>
      <c r="WVR824" s="148"/>
      <c r="WVS824" s="148"/>
      <c r="WVT824" s="148"/>
      <c r="WVU824" s="148"/>
      <c r="WVV824" s="148"/>
      <c r="WVW824" s="148"/>
      <c r="WVX824" s="148"/>
      <c r="WVY824" s="148"/>
      <c r="WVZ824" s="148"/>
      <c r="WWA824" s="148"/>
      <c r="WWB824" s="148"/>
      <c r="WWC824" s="148"/>
      <c r="WWD824" s="148"/>
      <c r="WWE824" s="148"/>
      <c r="WWF824" s="148"/>
      <c r="WWG824" s="148"/>
      <c r="WWH824" s="148"/>
      <c r="WWI824" s="148"/>
      <c r="WWJ824" s="148"/>
      <c r="WWK824" s="148"/>
      <c r="WWL824" s="148"/>
      <c r="WWM824" s="148"/>
      <c r="WWN824" s="148"/>
      <c r="WWO824" s="148"/>
      <c r="WWP824" s="148"/>
      <c r="WWQ824" s="148"/>
      <c r="WWR824" s="148"/>
      <c r="WWS824" s="148"/>
      <c r="WWT824" s="148"/>
      <c r="WWU824" s="148"/>
      <c r="WWV824" s="148"/>
      <c r="WWW824" s="148"/>
      <c r="WWX824" s="148"/>
      <c r="WWY824" s="148"/>
      <c r="WWZ824" s="148"/>
      <c r="WXA824" s="148"/>
      <c r="WXB824" s="148"/>
      <c r="WXC824" s="148"/>
      <c r="WXD824" s="148"/>
      <c r="WXE824" s="148"/>
      <c r="WXF824" s="148"/>
      <c r="WXG824" s="148"/>
      <c r="WXH824" s="148"/>
      <c r="WXI824" s="148"/>
      <c r="WXJ824" s="148"/>
      <c r="WXK824" s="148"/>
      <c r="WXL824" s="148"/>
      <c r="WXM824" s="148"/>
      <c r="WXN824" s="148"/>
      <c r="WXO824" s="148"/>
      <c r="WXP824" s="148"/>
      <c r="WXQ824" s="148"/>
      <c r="WXR824" s="148"/>
      <c r="WXS824" s="148"/>
      <c r="WXT824" s="148"/>
      <c r="WXU824" s="148"/>
      <c r="WXV824" s="148"/>
      <c r="WXW824" s="148"/>
      <c r="WXX824" s="148"/>
      <c r="WXY824" s="148"/>
      <c r="WXZ824" s="148"/>
      <c r="WYA824" s="148"/>
      <c r="WYB824" s="148"/>
      <c r="WYC824" s="148"/>
      <c r="WYD824" s="148"/>
      <c r="WYE824" s="148"/>
      <c r="WYF824" s="148"/>
      <c r="WYG824" s="148"/>
      <c r="WYH824" s="148"/>
      <c r="WYI824" s="148"/>
      <c r="WYJ824" s="148"/>
      <c r="WYK824" s="148"/>
      <c r="WYL824" s="148"/>
      <c r="WYM824" s="148"/>
      <c r="WYN824" s="148"/>
      <c r="WYO824" s="148"/>
      <c r="WYP824" s="148"/>
      <c r="WYQ824" s="148"/>
      <c r="WYR824" s="148"/>
      <c r="WYS824" s="148"/>
      <c r="WYT824" s="148"/>
      <c r="WYU824" s="148"/>
      <c r="WYV824" s="148"/>
      <c r="WYW824" s="148"/>
      <c r="WYX824" s="148"/>
      <c r="WYY824" s="148"/>
      <c r="WYZ824" s="148"/>
      <c r="WZA824" s="148"/>
      <c r="WZB824" s="148"/>
      <c r="WZC824" s="148"/>
      <c r="WZD824" s="148"/>
      <c r="WZE824" s="148"/>
      <c r="WZF824" s="148"/>
      <c r="WZG824" s="148"/>
      <c r="WZH824" s="148"/>
      <c r="WZI824" s="148"/>
      <c r="WZJ824" s="148"/>
      <c r="WZK824" s="148"/>
      <c r="WZL824" s="148"/>
      <c r="WZM824" s="148"/>
      <c r="WZN824" s="148"/>
      <c r="WZO824" s="148"/>
      <c r="WZP824" s="148"/>
      <c r="WZQ824" s="148"/>
      <c r="WZR824" s="148"/>
      <c r="WZS824" s="148"/>
      <c r="WZT824" s="148"/>
      <c r="WZU824" s="148"/>
      <c r="WZV824" s="148"/>
      <c r="WZW824" s="148"/>
      <c r="WZX824" s="148"/>
      <c r="WZY824" s="148"/>
      <c r="WZZ824" s="148"/>
      <c r="XAA824" s="148"/>
      <c r="XAB824" s="148"/>
      <c r="XAC824" s="148"/>
      <c r="XAD824" s="148"/>
      <c r="XAE824" s="148"/>
      <c r="XAF824" s="148"/>
      <c r="XAG824" s="148"/>
      <c r="XAH824" s="148"/>
      <c r="XAI824" s="148"/>
      <c r="XAJ824" s="148"/>
      <c r="XAK824" s="148"/>
      <c r="XAL824" s="148"/>
      <c r="XAM824" s="148"/>
      <c r="XAN824" s="148"/>
      <c r="XAO824" s="148"/>
      <c r="XAP824" s="148"/>
      <c r="XAQ824" s="148"/>
      <c r="XAR824" s="148"/>
      <c r="XAS824" s="148"/>
      <c r="XAT824" s="148"/>
      <c r="XAU824" s="148"/>
      <c r="XAV824" s="148"/>
      <c r="XAW824" s="148"/>
      <c r="XAX824" s="148"/>
      <c r="XAY824" s="148"/>
      <c r="XAZ824" s="148"/>
      <c r="XBA824" s="148"/>
      <c r="XBB824" s="148"/>
      <c r="XBC824" s="148"/>
      <c r="XBD824" s="148"/>
      <c r="XBE824" s="148"/>
      <c r="XBF824" s="148"/>
      <c r="XBG824" s="148"/>
      <c r="XBH824" s="148"/>
      <c r="XBI824" s="148"/>
      <c r="XBJ824" s="148"/>
      <c r="XBK824" s="148"/>
      <c r="XBL824" s="148"/>
      <c r="XBM824" s="148"/>
      <c r="XBN824" s="148"/>
      <c r="XBO824" s="148"/>
      <c r="XBP824" s="148"/>
      <c r="XBQ824" s="148"/>
      <c r="XBR824" s="148"/>
      <c r="XBS824" s="148"/>
      <c r="XBT824" s="148"/>
      <c r="XBU824" s="148"/>
      <c r="XBV824" s="148"/>
      <c r="XBW824" s="148"/>
      <c r="XBX824" s="148"/>
      <c r="XBY824" s="148"/>
      <c r="XBZ824" s="148"/>
      <c r="XCA824" s="148"/>
      <c r="XCB824" s="148"/>
      <c r="XCC824" s="148"/>
      <c r="XCD824" s="148"/>
      <c r="XCE824" s="148"/>
      <c r="XCF824" s="148"/>
      <c r="XCG824" s="148"/>
      <c r="XCH824" s="148"/>
      <c r="XCI824" s="148"/>
      <c r="XCJ824" s="148"/>
      <c r="XCK824" s="148"/>
      <c r="XCL824" s="148"/>
      <c r="XCM824" s="148"/>
      <c r="XCN824" s="148"/>
      <c r="XCO824" s="148"/>
      <c r="XCP824" s="148"/>
      <c r="XCQ824" s="148"/>
      <c r="XCR824" s="148"/>
      <c r="XCS824" s="148"/>
      <c r="XCT824" s="148"/>
      <c r="XCU824" s="148"/>
      <c r="XCV824" s="148"/>
      <c r="XCW824" s="148"/>
      <c r="XCX824" s="148"/>
      <c r="XCY824" s="148"/>
      <c r="XCZ824" s="148"/>
      <c r="XDA824" s="148"/>
      <c r="XDB824" s="148"/>
      <c r="XDC824" s="148"/>
      <c r="XDD824" s="148"/>
      <c r="XDE824" s="148"/>
      <c r="XDF824" s="148"/>
      <c r="XDG824" s="148"/>
      <c r="XDH824" s="148"/>
      <c r="XDI824" s="148"/>
      <c r="XDJ824" s="148"/>
      <c r="XDK824" s="148"/>
      <c r="XDL824" s="148"/>
      <c r="XDM824" s="148"/>
      <c r="XDN824" s="148"/>
      <c r="XDO824" s="148"/>
      <c r="XDP824" s="148"/>
      <c r="XDQ824" s="148"/>
    </row>
    <row r="825" s="12" customFormat="1" ht="36" spans="1:16345">
      <c r="A825" s="32">
        <v>816</v>
      </c>
      <c r="B825" s="33" t="s">
        <v>2490</v>
      </c>
      <c r="C825" s="33" t="s">
        <v>31</v>
      </c>
      <c r="D825" s="33" t="s">
        <v>34</v>
      </c>
      <c r="E825" s="33" t="s">
        <v>410</v>
      </c>
      <c r="F825" s="34">
        <v>44378</v>
      </c>
      <c r="G825" s="34">
        <v>44501</v>
      </c>
      <c r="H825" s="33" t="s">
        <v>2484</v>
      </c>
      <c r="I825" s="33" t="s">
        <v>2491</v>
      </c>
      <c r="J825" s="48">
        <v>10</v>
      </c>
      <c r="K825" s="48"/>
      <c r="L825" s="48">
        <v>10</v>
      </c>
      <c r="M825" s="48"/>
      <c r="N825" s="48"/>
      <c r="O825" s="48">
        <v>1</v>
      </c>
      <c r="P825" s="33">
        <v>12</v>
      </c>
      <c r="Q825" s="33">
        <v>50</v>
      </c>
      <c r="R825" s="48"/>
      <c r="S825" s="33">
        <v>12</v>
      </c>
      <c r="T825" s="33">
        <v>50</v>
      </c>
      <c r="U825" s="33" t="s">
        <v>2492</v>
      </c>
      <c r="V825" s="37" t="s">
        <v>39</v>
      </c>
      <c r="W825" s="33" t="s">
        <v>54</v>
      </c>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c r="GS825" s="18"/>
      <c r="GT825" s="18"/>
      <c r="GU825" s="18"/>
      <c r="GV825" s="18"/>
      <c r="GW825" s="18"/>
      <c r="GX825" s="18"/>
      <c r="GY825" s="18"/>
      <c r="GZ825" s="18"/>
      <c r="HA825" s="18"/>
      <c r="HB825" s="18"/>
      <c r="HC825" s="18"/>
      <c r="HD825" s="18"/>
      <c r="HE825" s="18"/>
      <c r="HF825" s="18"/>
      <c r="HG825" s="18"/>
      <c r="HH825" s="18"/>
      <c r="HI825" s="18"/>
      <c r="HJ825" s="18"/>
      <c r="HK825" s="18"/>
      <c r="HL825" s="18"/>
      <c r="HM825" s="18"/>
      <c r="HN825" s="18"/>
      <c r="HO825" s="18"/>
      <c r="HP825" s="18"/>
      <c r="HQ825" s="18"/>
      <c r="HR825" s="18"/>
      <c r="HS825" s="18"/>
      <c r="HT825" s="18"/>
      <c r="HU825" s="18"/>
      <c r="HV825" s="18"/>
      <c r="HW825" s="18"/>
      <c r="HX825" s="18"/>
      <c r="HY825" s="18"/>
      <c r="HZ825" s="18"/>
      <c r="IA825" s="18"/>
      <c r="IB825" s="18"/>
      <c r="IC825" s="18"/>
      <c r="ID825" s="18"/>
      <c r="IE825" s="18"/>
      <c r="IF825" s="18"/>
      <c r="IG825" s="18"/>
      <c r="IH825" s="18"/>
      <c r="II825" s="18"/>
      <c r="IJ825" s="18"/>
      <c r="IK825" s="18"/>
      <c r="IL825" s="18"/>
      <c r="IM825" s="18"/>
      <c r="IN825" s="18"/>
      <c r="IO825" s="18"/>
      <c r="IP825" s="18"/>
      <c r="IQ825" s="18"/>
      <c r="IR825" s="18"/>
      <c r="IS825" s="18"/>
      <c r="IT825" s="18"/>
      <c r="IU825" s="18"/>
      <c r="IV825" s="18"/>
      <c r="IW825" s="18"/>
      <c r="IX825" s="18"/>
      <c r="IY825" s="18"/>
      <c r="IZ825" s="18"/>
      <c r="JA825" s="18"/>
      <c r="JB825" s="18"/>
      <c r="JC825" s="18"/>
      <c r="JD825" s="18"/>
      <c r="JE825" s="18"/>
      <c r="JF825" s="18"/>
      <c r="JG825" s="18"/>
      <c r="JH825" s="18"/>
      <c r="JI825" s="18"/>
      <c r="JJ825" s="18"/>
      <c r="JK825" s="18"/>
      <c r="JL825" s="18"/>
      <c r="JM825" s="18"/>
      <c r="JN825" s="18"/>
      <c r="JO825" s="18"/>
      <c r="JP825" s="18"/>
      <c r="JQ825" s="18"/>
      <c r="JR825" s="18"/>
      <c r="JS825" s="18"/>
      <c r="JT825" s="18"/>
      <c r="JU825" s="18"/>
      <c r="JV825" s="18"/>
      <c r="JW825" s="18"/>
      <c r="JX825" s="18"/>
      <c r="JY825" s="18"/>
      <c r="JZ825" s="18"/>
      <c r="KA825" s="18"/>
      <c r="KB825" s="18"/>
      <c r="KC825" s="18"/>
      <c r="KD825" s="18"/>
      <c r="KE825" s="18"/>
      <c r="KF825" s="18"/>
      <c r="KG825" s="18"/>
      <c r="KH825" s="18"/>
      <c r="KI825" s="18"/>
      <c r="KJ825" s="18"/>
      <c r="KK825" s="18"/>
      <c r="KL825" s="18"/>
      <c r="KM825" s="18"/>
      <c r="KN825" s="18"/>
      <c r="KO825" s="18"/>
      <c r="KP825" s="18"/>
      <c r="KQ825" s="18"/>
      <c r="KR825" s="18"/>
      <c r="KS825" s="18"/>
      <c r="KT825" s="18"/>
      <c r="KU825" s="18"/>
      <c r="KV825" s="18"/>
      <c r="KW825" s="18"/>
      <c r="KX825" s="18"/>
      <c r="KY825" s="18"/>
      <c r="KZ825" s="18"/>
      <c r="LA825" s="18"/>
      <c r="LB825" s="18"/>
      <c r="LC825" s="18"/>
      <c r="LD825" s="18"/>
      <c r="LE825" s="18"/>
      <c r="LF825" s="18"/>
      <c r="LG825" s="18"/>
      <c r="LH825" s="18"/>
      <c r="LI825" s="18"/>
      <c r="LJ825" s="18"/>
      <c r="LK825" s="18"/>
      <c r="LL825" s="18"/>
      <c r="LM825" s="18"/>
      <c r="LN825" s="18"/>
      <c r="LO825" s="18"/>
      <c r="LP825" s="18"/>
      <c r="LQ825" s="18"/>
      <c r="LR825" s="18"/>
      <c r="LS825" s="18"/>
      <c r="LT825" s="18"/>
      <c r="LU825" s="18"/>
      <c r="LV825" s="18"/>
      <c r="LW825" s="18"/>
      <c r="LX825" s="18"/>
      <c r="LY825" s="18"/>
      <c r="LZ825" s="18"/>
      <c r="MA825" s="18"/>
      <c r="MB825" s="18"/>
      <c r="MC825" s="18"/>
      <c r="MD825" s="18"/>
      <c r="ME825" s="18"/>
      <c r="MF825" s="18"/>
      <c r="MG825" s="18"/>
      <c r="MH825" s="18"/>
      <c r="MI825" s="18"/>
      <c r="MJ825" s="18"/>
      <c r="MK825" s="18"/>
      <c r="ML825" s="18"/>
      <c r="MM825" s="18"/>
      <c r="MN825" s="18"/>
      <c r="MO825" s="18"/>
      <c r="MP825" s="18"/>
      <c r="MQ825" s="18"/>
      <c r="MR825" s="18"/>
      <c r="MS825" s="18"/>
      <c r="MT825" s="18"/>
      <c r="MU825" s="18"/>
      <c r="MV825" s="18"/>
      <c r="MW825" s="18"/>
      <c r="MX825" s="18"/>
      <c r="MY825" s="18"/>
      <c r="MZ825" s="18"/>
      <c r="NA825" s="18"/>
      <c r="NB825" s="18"/>
      <c r="NC825" s="18"/>
      <c r="ND825" s="18"/>
      <c r="NE825" s="18"/>
      <c r="NF825" s="18"/>
      <c r="NG825" s="18"/>
      <c r="NH825" s="18"/>
      <c r="NI825" s="18"/>
      <c r="NJ825" s="18"/>
      <c r="NK825" s="18"/>
      <c r="NL825" s="18"/>
      <c r="NM825" s="18"/>
      <c r="NN825" s="18"/>
      <c r="NO825" s="18"/>
      <c r="NP825" s="18"/>
      <c r="NQ825" s="18"/>
      <c r="NR825" s="18"/>
      <c r="NS825" s="18"/>
      <c r="NT825" s="18"/>
      <c r="NU825" s="18"/>
      <c r="NV825" s="18"/>
      <c r="NW825" s="18"/>
      <c r="NX825" s="18"/>
      <c r="NY825" s="18"/>
      <c r="NZ825" s="18"/>
      <c r="OA825" s="18"/>
      <c r="OB825" s="18"/>
      <c r="OC825" s="18"/>
      <c r="OD825" s="18"/>
      <c r="OE825" s="18"/>
      <c r="OF825" s="18"/>
      <c r="OG825" s="18"/>
      <c r="OH825" s="18"/>
      <c r="OI825" s="18"/>
      <c r="OJ825" s="18"/>
      <c r="OK825" s="18"/>
      <c r="OL825" s="18"/>
      <c r="OM825" s="18"/>
      <c r="ON825" s="18"/>
      <c r="OO825" s="18"/>
      <c r="OP825" s="18"/>
      <c r="OQ825" s="18"/>
      <c r="OR825" s="18"/>
      <c r="OS825" s="18"/>
      <c r="OT825" s="18"/>
      <c r="OU825" s="18"/>
      <c r="OV825" s="18"/>
      <c r="OW825" s="18"/>
      <c r="OX825" s="18"/>
      <c r="OY825" s="18"/>
      <c r="OZ825" s="18"/>
      <c r="PA825" s="18"/>
      <c r="PB825" s="18"/>
      <c r="PC825" s="18"/>
      <c r="PD825" s="18"/>
      <c r="PE825" s="18"/>
      <c r="PF825" s="18"/>
      <c r="PG825" s="18"/>
      <c r="PH825" s="18"/>
      <c r="PI825" s="18"/>
      <c r="PJ825" s="18"/>
      <c r="PK825" s="18"/>
      <c r="PL825" s="18"/>
      <c r="PM825" s="18"/>
      <c r="PN825" s="18"/>
      <c r="PO825" s="18"/>
      <c r="PP825" s="18"/>
      <c r="PQ825" s="18"/>
      <c r="PR825" s="18"/>
      <c r="PS825" s="18"/>
      <c r="PT825" s="18"/>
      <c r="PU825" s="18"/>
      <c r="PV825" s="18"/>
      <c r="PW825" s="18"/>
      <c r="PX825" s="18"/>
      <c r="PY825" s="18"/>
      <c r="PZ825" s="18"/>
      <c r="QA825" s="18"/>
      <c r="QB825" s="18"/>
      <c r="QC825" s="18"/>
      <c r="QD825" s="18"/>
      <c r="QE825" s="18"/>
      <c r="QF825" s="18"/>
      <c r="QG825" s="18"/>
      <c r="QH825" s="18"/>
      <c r="QI825" s="18"/>
      <c r="QJ825" s="18"/>
      <c r="QK825" s="18"/>
      <c r="QL825" s="18"/>
      <c r="QM825" s="18"/>
      <c r="QN825" s="18"/>
      <c r="QO825" s="18"/>
      <c r="QP825" s="18"/>
      <c r="QQ825" s="18"/>
      <c r="QR825" s="18"/>
      <c r="QS825" s="18"/>
      <c r="QT825" s="18"/>
      <c r="QU825" s="18"/>
      <c r="QV825" s="18"/>
      <c r="QW825" s="18"/>
      <c r="QX825" s="18"/>
      <c r="QY825" s="18"/>
      <c r="QZ825" s="18"/>
      <c r="RA825" s="18"/>
      <c r="RB825" s="18"/>
      <c r="RC825" s="18"/>
      <c r="RD825" s="18"/>
      <c r="RE825" s="18"/>
      <c r="RF825" s="18"/>
      <c r="RG825" s="18"/>
      <c r="RH825" s="18"/>
      <c r="RI825" s="18"/>
      <c r="RJ825" s="18"/>
      <c r="RK825" s="18"/>
      <c r="RL825" s="18"/>
      <c r="RM825" s="18"/>
      <c r="RN825" s="18"/>
      <c r="RO825" s="18"/>
      <c r="RP825" s="18"/>
      <c r="RQ825" s="18"/>
      <c r="RR825" s="18"/>
      <c r="RS825" s="18"/>
      <c r="RT825" s="18"/>
      <c r="RU825" s="18"/>
      <c r="RV825" s="18"/>
      <c r="RW825" s="18"/>
      <c r="RX825" s="18"/>
      <c r="RY825" s="18"/>
      <c r="RZ825" s="18"/>
      <c r="SA825" s="18"/>
      <c r="SB825" s="18"/>
      <c r="SC825" s="18"/>
      <c r="SD825" s="18"/>
      <c r="SE825" s="18"/>
      <c r="SF825" s="18"/>
      <c r="SG825" s="18"/>
      <c r="SH825" s="18"/>
      <c r="SI825" s="18"/>
      <c r="SJ825" s="18"/>
      <c r="SK825" s="18"/>
      <c r="SL825" s="18"/>
      <c r="SM825" s="18"/>
      <c r="SN825" s="18"/>
      <c r="SO825" s="18"/>
      <c r="SP825" s="18"/>
      <c r="SQ825" s="18"/>
      <c r="SR825" s="18"/>
      <c r="SS825" s="18"/>
      <c r="ST825" s="18"/>
      <c r="SU825" s="18"/>
      <c r="SV825" s="18"/>
      <c r="SW825" s="18"/>
      <c r="SX825" s="18"/>
      <c r="SY825" s="18"/>
      <c r="SZ825" s="18"/>
      <c r="TA825" s="18"/>
      <c r="TB825" s="18"/>
      <c r="TC825" s="18"/>
      <c r="TD825" s="18"/>
      <c r="TE825" s="18"/>
      <c r="TF825" s="18"/>
      <c r="TG825" s="18"/>
      <c r="TH825" s="18"/>
      <c r="TI825" s="18"/>
      <c r="TJ825" s="18"/>
      <c r="TK825" s="18"/>
      <c r="TL825" s="18"/>
      <c r="TM825" s="18"/>
      <c r="TN825" s="18"/>
      <c r="TO825" s="18"/>
      <c r="TP825" s="18"/>
      <c r="TQ825" s="18"/>
      <c r="TR825" s="18"/>
      <c r="TS825" s="18"/>
      <c r="TT825" s="18"/>
      <c r="TU825" s="18"/>
      <c r="TV825" s="18"/>
      <c r="TW825" s="18"/>
      <c r="TX825" s="18"/>
      <c r="TY825" s="18"/>
      <c r="TZ825" s="18"/>
      <c r="UA825" s="18"/>
      <c r="UB825" s="18"/>
      <c r="UC825" s="18"/>
      <c r="UD825" s="18"/>
      <c r="UE825" s="18"/>
      <c r="UF825" s="18"/>
      <c r="UG825" s="18"/>
      <c r="UH825" s="18"/>
      <c r="UI825" s="18"/>
      <c r="UJ825" s="18"/>
      <c r="UK825" s="18"/>
      <c r="UL825" s="18"/>
      <c r="UM825" s="18"/>
      <c r="UN825" s="18"/>
      <c r="UO825" s="18"/>
      <c r="UP825" s="18"/>
      <c r="UQ825" s="18"/>
      <c r="UR825" s="18"/>
      <c r="US825" s="18"/>
      <c r="UT825" s="18"/>
      <c r="UU825" s="18"/>
      <c r="UV825" s="18"/>
      <c r="UW825" s="18"/>
      <c r="UX825" s="18"/>
      <c r="UY825" s="18"/>
      <c r="UZ825" s="18"/>
      <c r="VA825" s="18"/>
      <c r="VB825" s="18"/>
      <c r="VC825" s="18"/>
      <c r="VD825" s="18"/>
      <c r="VE825" s="18"/>
      <c r="VF825" s="18"/>
      <c r="VG825" s="18"/>
      <c r="VH825" s="18"/>
      <c r="VI825" s="18"/>
      <c r="VJ825" s="18"/>
      <c r="VK825" s="18"/>
      <c r="VL825" s="18"/>
      <c r="VM825" s="18"/>
      <c r="VN825" s="18"/>
      <c r="VO825" s="18"/>
      <c r="VP825" s="18"/>
      <c r="VQ825" s="18"/>
      <c r="VR825" s="18"/>
      <c r="VS825" s="18"/>
      <c r="VT825" s="18"/>
      <c r="VU825" s="18"/>
      <c r="VV825" s="18"/>
      <c r="VW825" s="18"/>
      <c r="VX825" s="18"/>
      <c r="VY825" s="18"/>
      <c r="VZ825" s="18"/>
      <c r="WA825" s="18"/>
      <c r="WB825" s="18"/>
      <c r="WC825" s="18"/>
      <c r="WD825" s="18"/>
      <c r="WE825" s="18"/>
      <c r="WF825" s="18"/>
      <c r="WG825" s="18"/>
      <c r="WH825" s="18"/>
      <c r="WI825" s="18"/>
      <c r="WJ825" s="18"/>
      <c r="WK825" s="18"/>
      <c r="WL825" s="18"/>
      <c r="WM825" s="18"/>
      <c r="WN825" s="18"/>
      <c r="WO825" s="18"/>
      <c r="WP825" s="18"/>
      <c r="WQ825" s="18"/>
      <c r="WR825" s="18"/>
      <c r="WS825" s="18"/>
      <c r="WT825" s="18"/>
      <c r="WU825" s="18"/>
      <c r="WV825" s="18"/>
      <c r="WW825" s="18"/>
      <c r="WX825" s="18"/>
      <c r="WY825" s="18"/>
      <c r="WZ825" s="18"/>
      <c r="XA825" s="18"/>
      <c r="XB825" s="18"/>
      <c r="XC825" s="18"/>
      <c r="XD825" s="18"/>
      <c r="XE825" s="18"/>
      <c r="XF825" s="18"/>
      <c r="XG825" s="18"/>
      <c r="XH825" s="18"/>
      <c r="XI825" s="18"/>
      <c r="XJ825" s="18"/>
      <c r="XK825" s="18"/>
      <c r="XL825" s="18"/>
      <c r="XM825" s="18"/>
      <c r="XN825" s="18"/>
      <c r="XO825" s="18"/>
      <c r="XP825" s="18"/>
      <c r="XQ825" s="18"/>
      <c r="XR825" s="18"/>
      <c r="XS825" s="18"/>
      <c r="XT825" s="18"/>
      <c r="XU825" s="18"/>
      <c r="XV825" s="18"/>
      <c r="XW825" s="18"/>
      <c r="XX825" s="18"/>
      <c r="XY825" s="18"/>
      <c r="XZ825" s="18"/>
      <c r="YA825" s="18"/>
      <c r="YB825" s="18"/>
      <c r="YC825" s="18"/>
      <c r="YD825" s="18"/>
      <c r="YE825" s="18"/>
      <c r="YF825" s="18"/>
      <c r="YG825" s="18"/>
      <c r="YH825" s="18"/>
      <c r="YI825" s="18"/>
      <c r="YJ825" s="18"/>
      <c r="YK825" s="18"/>
      <c r="YL825" s="18"/>
      <c r="YM825" s="18"/>
      <c r="YN825" s="18"/>
      <c r="YO825" s="18"/>
      <c r="YP825" s="18"/>
      <c r="YQ825" s="18"/>
      <c r="YR825" s="18"/>
      <c r="YS825" s="18"/>
      <c r="YT825" s="18"/>
      <c r="YU825" s="18"/>
      <c r="YV825" s="18"/>
      <c r="YW825" s="18"/>
      <c r="YX825" s="18"/>
      <c r="YY825" s="18"/>
      <c r="YZ825" s="18"/>
      <c r="ZA825" s="18"/>
      <c r="ZB825" s="18"/>
      <c r="ZC825" s="18"/>
      <c r="ZD825" s="18"/>
      <c r="ZE825" s="18"/>
      <c r="ZF825" s="18"/>
      <c r="ZG825" s="18"/>
      <c r="ZH825" s="18"/>
      <c r="ZI825" s="18"/>
      <c r="ZJ825" s="18"/>
      <c r="ZK825" s="18"/>
      <c r="ZL825" s="18"/>
      <c r="ZM825" s="18"/>
      <c r="ZN825" s="18"/>
      <c r="ZO825" s="18"/>
      <c r="ZP825" s="18"/>
      <c r="ZQ825" s="18"/>
      <c r="ZR825" s="18"/>
      <c r="ZS825" s="18"/>
      <c r="ZT825" s="18"/>
      <c r="ZU825" s="18"/>
      <c r="ZV825" s="18"/>
      <c r="ZW825" s="18"/>
      <c r="ZX825" s="18"/>
      <c r="ZY825" s="18"/>
      <c r="ZZ825" s="18"/>
      <c r="AAA825" s="18"/>
      <c r="AAB825" s="18"/>
      <c r="AAC825" s="18"/>
      <c r="AAD825" s="18"/>
      <c r="AAE825" s="18"/>
      <c r="AAF825" s="18"/>
      <c r="AAG825" s="18"/>
      <c r="AAH825" s="18"/>
      <c r="AAI825" s="18"/>
      <c r="AAJ825" s="18"/>
      <c r="AAK825" s="18"/>
      <c r="AAL825" s="18"/>
      <c r="AAM825" s="18"/>
      <c r="AAN825" s="18"/>
      <c r="AAO825" s="18"/>
      <c r="AAP825" s="18"/>
      <c r="AAQ825" s="18"/>
      <c r="AAR825" s="18"/>
      <c r="AAS825" s="18"/>
      <c r="AAT825" s="18"/>
      <c r="AAU825" s="18"/>
      <c r="AAV825" s="18"/>
      <c r="AAW825" s="18"/>
      <c r="AAX825" s="18"/>
      <c r="AAY825" s="18"/>
      <c r="AAZ825" s="18"/>
      <c r="ABA825" s="18"/>
      <c r="ABB825" s="18"/>
      <c r="ABC825" s="18"/>
      <c r="ABD825" s="18"/>
      <c r="ABE825" s="18"/>
      <c r="ABF825" s="18"/>
      <c r="ABG825" s="18"/>
      <c r="ABH825" s="18"/>
      <c r="ABI825" s="18"/>
      <c r="ABJ825" s="18"/>
      <c r="ABK825" s="18"/>
      <c r="ABL825" s="18"/>
      <c r="ABM825" s="18"/>
      <c r="ABN825" s="18"/>
      <c r="ABO825" s="18"/>
      <c r="ABP825" s="18"/>
      <c r="ABQ825" s="18"/>
      <c r="ABR825" s="18"/>
      <c r="ABS825" s="18"/>
      <c r="ABT825" s="18"/>
      <c r="ABU825" s="18"/>
      <c r="ABV825" s="18"/>
      <c r="ABW825" s="18"/>
      <c r="ABX825" s="18"/>
      <c r="ABY825" s="18"/>
      <c r="ABZ825" s="18"/>
      <c r="ACA825" s="18"/>
      <c r="ACB825" s="18"/>
      <c r="ACC825" s="18"/>
      <c r="ACD825" s="18"/>
      <c r="ACE825" s="18"/>
      <c r="ACF825" s="18"/>
      <c r="ACG825" s="18"/>
      <c r="ACH825" s="18"/>
      <c r="ACI825" s="18"/>
      <c r="ACJ825" s="18"/>
      <c r="ACK825" s="18"/>
      <c r="ACL825" s="18"/>
      <c r="ACM825" s="18"/>
      <c r="ACN825" s="18"/>
      <c r="ACO825" s="18"/>
      <c r="ACP825" s="18"/>
      <c r="ACQ825" s="18"/>
      <c r="ACR825" s="18"/>
      <c r="ACS825" s="18"/>
      <c r="ACT825" s="18"/>
      <c r="ACU825" s="18"/>
      <c r="ACV825" s="18"/>
      <c r="ACW825" s="18"/>
      <c r="ACX825" s="18"/>
      <c r="ACY825" s="18"/>
      <c r="ACZ825" s="18"/>
      <c r="ADA825" s="18"/>
      <c r="ADB825" s="18"/>
      <c r="ADC825" s="18"/>
      <c r="ADD825" s="18"/>
      <c r="ADE825" s="18"/>
      <c r="ADF825" s="18"/>
      <c r="ADG825" s="18"/>
      <c r="ADH825" s="18"/>
      <c r="ADI825" s="18"/>
      <c r="ADJ825" s="18"/>
      <c r="ADK825" s="18"/>
      <c r="ADL825" s="18"/>
      <c r="ADM825" s="18"/>
      <c r="ADN825" s="18"/>
      <c r="ADO825" s="18"/>
      <c r="ADP825" s="18"/>
      <c r="ADQ825" s="18"/>
      <c r="ADR825" s="18"/>
      <c r="ADS825" s="18"/>
      <c r="ADT825" s="18"/>
      <c r="ADU825" s="18"/>
      <c r="ADV825" s="18"/>
      <c r="ADW825" s="18"/>
      <c r="ADX825" s="18"/>
      <c r="ADY825" s="18"/>
      <c r="ADZ825" s="18"/>
      <c r="AEA825" s="18"/>
      <c r="AEB825" s="18"/>
      <c r="AEC825" s="18"/>
      <c r="AED825" s="18"/>
      <c r="AEE825" s="18"/>
      <c r="AEF825" s="18"/>
      <c r="AEG825" s="18"/>
      <c r="AEH825" s="18"/>
      <c r="AEI825" s="18"/>
      <c r="AEJ825" s="18"/>
      <c r="AEK825" s="18"/>
      <c r="AEL825" s="18"/>
      <c r="AEM825" s="18"/>
      <c r="AEN825" s="18"/>
      <c r="AEO825" s="18"/>
      <c r="AEP825" s="18"/>
      <c r="AEQ825" s="18"/>
      <c r="AER825" s="18"/>
      <c r="AES825" s="18"/>
      <c r="AET825" s="18"/>
      <c r="AEU825" s="18"/>
      <c r="AEV825" s="18"/>
      <c r="AEW825" s="18"/>
      <c r="AEX825" s="18"/>
      <c r="AEY825" s="18"/>
      <c r="AEZ825" s="18"/>
      <c r="AFA825" s="18"/>
      <c r="AFB825" s="18"/>
      <c r="AFC825" s="18"/>
      <c r="AFD825" s="18"/>
      <c r="AFE825" s="18"/>
      <c r="AFF825" s="18"/>
      <c r="AFG825" s="18"/>
      <c r="AFH825" s="18"/>
      <c r="AFI825" s="18"/>
      <c r="AFJ825" s="18"/>
      <c r="AFK825" s="18"/>
      <c r="AFL825" s="18"/>
      <c r="AFM825" s="18"/>
      <c r="AFN825" s="18"/>
      <c r="AFO825" s="18"/>
      <c r="AFP825" s="18"/>
      <c r="AFQ825" s="18"/>
      <c r="AFR825" s="18"/>
      <c r="AFS825" s="18"/>
      <c r="AFT825" s="18"/>
      <c r="AFU825" s="18"/>
      <c r="AFV825" s="18"/>
      <c r="AFW825" s="18"/>
      <c r="AFX825" s="18"/>
      <c r="AFY825" s="18"/>
      <c r="AFZ825" s="18"/>
      <c r="AGA825" s="18"/>
      <c r="AGB825" s="18"/>
      <c r="AGC825" s="18"/>
      <c r="AGD825" s="18"/>
      <c r="AGE825" s="18"/>
      <c r="AGF825" s="18"/>
      <c r="AGG825" s="18"/>
      <c r="AGH825" s="18"/>
      <c r="AGI825" s="18"/>
      <c r="AGJ825" s="18"/>
      <c r="AGK825" s="18"/>
      <c r="AGL825" s="18"/>
      <c r="AGM825" s="18"/>
      <c r="AGN825" s="18"/>
      <c r="AGO825" s="18"/>
      <c r="AGP825" s="18"/>
      <c r="AGQ825" s="18"/>
      <c r="AGR825" s="18"/>
      <c r="AGS825" s="18"/>
      <c r="AGT825" s="18"/>
      <c r="AGU825" s="18"/>
      <c r="AGV825" s="18"/>
      <c r="AGW825" s="18"/>
      <c r="AGX825" s="18"/>
      <c r="AGY825" s="18"/>
      <c r="AGZ825" s="18"/>
      <c r="AHA825" s="18"/>
      <c r="AHB825" s="18"/>
      <c r="AHC825" s="18"/>
      <c r="AHD825" s="18"/>
      <c r="AHE825" s="18"/>
      <c r="AHF825" s="18"/>
      <c r="AHG825" s="18"/>
      <c r="AHH825" s="18"/>
      <c r="AHI825" s="18"/>
      <c r="AHJ825" s="18"/>
      <c r="AHK825" s="18"/>
      <c r="AHL825" s="18"/>
      <c r="AHM825" s="18"/>
      <c r="AHN825" s="18"/>
      <c r="AHO825" s="18"/>
      <c r="AHP825" s="18"/>
      <c r="AHQ825" s="18"/>
      <c r="AHR825" s="18"/>
      <c r="AHS825" s="18"/>
      <c r="AHT825" s="18"/>
      <c r="AHU825" s="18"/>
      <c r="AHV825" s="18"/>
      <c r="AHW825" s="18"/>
      <c r="AHX825" s="18"/>
      <c r="AHY825" s="18"/>
      <c r="AHZ825" s="18"/>
      <c r="AIA825" s="18"/>
      <c r="AIB825" s="18"/>
      <c r="AIC825" s="18"/>
      <c r="AID825" s="18"/>
      <c r="AIE825" s="18"/>
      <c r="AIF825" s="18"/>
      <c r="AIG825" s="18"/>
      <c r="AIH825" s="18"/>
      <c r="AII825" s="18"/>
      <c r="AIJ825" s="18"/>
      <c r="AIK825" s="18"/>
      <c r="AIL825" s="18"/>
      <c r="AIM825" s="18"/>
      <c r="AIN825" s="18"/>
      <c r="AIO825" s="18"/>
      <c r="AIP825" s="18"/>
      <c r="AIQ825" s="18"/>
      <c r="AIR825" s="18"/>
      <c r="AIS825" s="18"/>
      <c r="AIT825" s="18"/>
      <c r="AIU825" s="18"/>
      <c r="AIV825" s="18"/>
      <c r="AIW825" s="18"/>
      <c r="AIX825" s="18"/>
      <c r="AIY825" s="18"/>
      <c r="AIZ825" s="18"/>
      <c r="AJA825" s="18"/>
      <c r="AJB825" s="18"/>
      <c r="AJC825" s="18"/>
      <c r="AJD825" s="18"/>
      <c r="AJE825" s="18"/>
      <c r="AJF825" s="18"/>
      <c r="AJG825" s="18"/>
      <c r="AJH825" s="18"/>
      <c r="AJI825" s="18"/>
      <c r="AJJ825" s="18"/>
      <c r="AJK825" s="18"/>
      <c r="AJL825" s="18"/>
      <c r="AJM825" s="18"/>
      <c r="AJN825" s="18"/>
      <c r="AJO825" s="18"/>
      <c r="AJP825" s="18"/>
      <c r="AJQ825" s="18"/>
      <c r="AJR825" s="18"/>
      <c r="AJS825" s="18"/>
      <c r="AJT825" s="18"/>
      <c r="AJU825" s="18"/>
      <c r="AJV825" s="18"/>
      <c r="AJW825" s="18"/>
      <c r="AJX825" s="18"/>
      <c r="AJY825" s="18"/>
      <c r="AJZ825" s="18"/>
      <c r="AKA825" s="18"/>
      <c r="AKB825" s="18"/>
      <c r="AKC825" s="18"/>
      <c r="AKD825" s="18"/>
      <c r="AKE825" s="18"/>
      <c r="AKF825" s="18"/>
      <c r="AKG825" s="18"/>
      <c r="AKH825" s="18"/>
      <c r="AKI825" s="18"/>
      <c r="AKJ825" s="18"/>
      <c r="AKK825" s="18"/>
      <c r="AKL825" s="18"/>
      <c r="AKM825" s="18"/>
      <c r="AKN825" s="18"/>
      <c r="AKO825" s="18"/>
      <c r="AKP825" s="18"/>
      <c r="AKQ825" s="18"/>
      <c r="AKR825" s="18"/>
      <c r="AKS825" s="18"/>
      <c r="AKT825" s="18"/>
      <c r="AKU825" s="18"/>
      <c r="AKV825" s="18"/>
      <c r="AKW825" s="18"/>
      <c r="AKX825" s="18"/>
      <c r="AKY825" s="18"/>
      <c r="AKZ825" s="18"/>
      <c r="ALA825" s="18"/>
      <c r="ALB825" s="18"/>
      <c r="ALC825" s="18"/>
      <c r="ALD825" s="18"/>
      <c r="ALE825" s="18"/>
      <c r="ALF825" s="18"/>
      <c r="ALG825" s="18"/>
      <c r="ALH825" s="18"/>
      <c r="ALI825" s="18"/>
      <c r="ALJ825" s="18"/>
      <c r="ALK825" s="18"/>
      <c r="ALL825" s="18"/>
      <c r="ALM825" s="18"/>
      <c r="ALN825" s="18"/>
      <c r="ALO825" s="18"/>
      <c r="ALP825" s="18"/>
      <c r="ALQ825" s="18"/>
      <c r="ALR825" s="18"/>
      <c r="ALS825" s="18"/>
      <c r="ALT825" s="18"/>
      <c r="ALU825" s="18"/>
      <c r="ALV825" s="18"/>
      <c r="ALW825" s="18"/>
      <c r="ALX825" s="18"/>
      <c r="ALY825" s="18"/>
      <c r="ALZ825" s="18"/>
      <c r="AMA825" s="18"/>
      <c r="AMB825" s="18"/>
      <c r="AMC825" s="18"/>
      <c r="AMD825" s="18"/>
      <c r="AME825" s="18"/>
      <c r="AMF825" s="18"/>
      <c r="AMG825" s="18"/>
      <c r="AMH825" s="18"/>
      <c r="AMI825" s="18"/>
      <c r="AMJ825" s="18"/>
      <c r="AMK825" s="18"/>
      <c r="AML825" s="18"/>
      <c r="AMM825" s="18"/>
      <c r="AMN825" s="18"/>
      <c r="AMO825" s="18"/>
      <c r="AMP825" s="18"/>
      <c r="AMQ825" s="18"/>
      <c r="AMR825" s="18"/>
      <c r="AMS825" s="18"/>
      <c r="AMT825" s="18"/>
      <c r="AMU825" s="18"/>
      <c r="AMV825" s="18"/>
      <c r="AMW825" s="18"/>
      <c r="AMX825" s="18"/>
      <c r="AMY825" s="18"/>
      <c r="AMZ825" s="18"/>
      <c r="ANA825" s="18"/>
      <c r="ANB825" s="18"/>
      <c r="ANC825" s="18"/>
      <c r="AND825" s="18"/>
      <c r="ANE825" s="18"/>
      <c r="ANF825" s="18"/>
      <c r="ANG825" s="18"/>
      <c r="ANH825" s="18"/>
      <c r="ANI825" s="18"/>
      <c r="ANJ825" s="18"/>
      <c r="ANK825" s="18"/>
      <c r="ANL825" s="18"/>
      <c r="ANM825" s="18"/>
      <c r="ANN825" s="18"/>
      <c r="ANO825" s="18"/>
      <c r="ANP825" s="18"/>
      <c r="ANQ825" s="18"/>
      <c r="ANR825" s="18"/>
      <c r="ANS825" s="18"/>
      <c r="ANT825" s="18"/>
      <c r="ANU825" s="18"/>
      <c r="ANV825" s="18"/>
      <c r="ANW825" s="18"/>
      <c r="ANX825" s="18"/>
      <c r="ANY825" s="18"/>
      <c r="ANZ825" s="18"/>
      <c r="AOA825" s="18"/>
      <c r="AOB825" s="18"/>
      <c r="AOC825" s="18"/>
      <c r="AOD825" s="18"/>
      <c r="AOE825" s="18"/>
      <c r="AOF825" s="18"/>
      <c r="AOG825" s="18"/>
      <c r="AOH825" s="18"/>
      <c r="AOI825" s="18"/>
      <c r="AOJ825" s="18"/>
      <c r="AOK825" s="18"/>
      <c r="AOL825" s="18"/>
      <c r="AOM825" s="18"/>
      <c r="AON825" s="18"/>
      <c r="AOO825" s="18"/>
      <c r="AOP825" s="18"/>
      <c r="AOQ825" s="18"/>
      <c r="AOR825" s="18"/>
      <c r="AOS825" s="18"/>
      <c r="AOT825" s="18"/>
      <c r="AOU825" s="18"/>
      <c r="AOV825" s="18"/>
      <c r="AOW825" s="18"/>
      <c r="AOX825" s="18"/>
      <c r="AOY825" s="18"/>
      <c r="AOZ825" s="18"/>
      <c r="APA825" s="18"/>
      <c r="APB825" s="18"/>
      <c r="APC825" s="18"/>
      <c r="APD825" s="18"/>
      <c r="APE825" s="18"/>
      <c r="APF825" s="18"/>
      <c r="APG825" s="18"/>
      <c r="APH825" s="18"/>
      <c r="API825" s="18"/>
      <c r="APJ825" s="18"/>
      <c r="APK825" s="18"/>
      <c r="APL825" s="18"/>
      <c r="APM825" s="18"/>
      <c r="APN825" s="18"/>
      <c r="APO825" s="18"/>
      <c r="APP825" s="18"/>
      <c r="APQ825" s="18"/>
      <c r="APR825" s="18"/>
      <c r="APS825" s="18"/>
      <c r="APT825" s="18"/>
      <c r="APU825" s="18"/>
      <c r="APV825" s="18"/>
      <c r="APW825" s="18"/>
      <c r="APX825" s="18"/>
      <c r="APY825" s="18"/>
      <c r="APZ825" s="18"/>
      <c r="AQA825" s="18"/>
      <c r="AQB825" s="18"/>
      <c r="AQC825" s="18"/>
      <c r="AQD825" s="18"/>
      <c r="AQE825" s="18"/>
      <c r="AQF825" s="18"/>
      <c r="AQG825" s="18"/>
      <c r="AQH825" s="18"/>
      <c r="AQI825" s="18"/>
      <c r="AQJ825" s="18"/>
      <c r="AQK825" s="18"/>
      <c r="AQL825" s="18"/>
      <c r="AQM825" s="18"/>
      <c r="AQN825" s="18"/>
      <c r="AQO825" s="18"/>
      <c r="AQP825" s="18"/>
      <c r="AQQ825" s="18"/>
      <c r="AQR825" s="18"/>
      <c r="AQS825" s="18"/>
      <c r="AQT825" s="18"/>
      <c r="AQU825" s="18"/>
      <c r="AQV825" s="18"/>
      <c r="AQW825" s="18"/>
      <c r="AQX825" s="18"/>
      <c r="AQY825" s="18"/>
      <c r="AQZ825" s="18"/>
      <c r="ARA825" s="18"/>
      <c r="ARB825" s="18"/>
      <c r="ARC825" s="18"/>
      <c r="ARD825" s="18"/>
      <c r="ARE825" s="18"/>
      <c r="ARF825" s="18"/>
      <c r="ARG825" s="18"/>
      <c r="ARH825" s="18"/>
      <c r="ARI825" s="18"/>
      <c r="ARJ825" s="18"/>
      <c r="ARK825" s="18"/>
      <c r="ARL825" s="18"/>
      <c r="ARM825" s="18"/>
      <c r="ARN825" s="18"/>
      <c r="ARO825" s="18"/>
      <c r="ARP825" s="18"/>
      <c r="ARQ825" s="18"/>
      <c r="ARR825" s="18"/>
      <c r="ARS825" s="18"/>
      <c r="ART825" s="18"/>
      <c r="ARU825" s="18"/>
      <c r="ARV825" s="18"/>
      <c r="ARW825" s="18"/>
      <c r="ARX825" s="18"/>
      <c r="ARY825" s="18"/>
      <c r="ARZ825" s="18"/>
      <c r="ASA825" s="18"/>
      <c r="ASB825" s="18"/>
      <c r="ASC825" s="18"/>
      <c r="ASD825" s="18"/>
      <c r="ASE825" s="18"/>
      <c r="ASF825" s="18"/>
      <c r="ASG825" s="18"/>
      <c r="ASH825" s="18"/>
      <c r="ASI825" s="18"/>
      <c r="ASJ825" s="18"/>
      <c r="ASK825" s="18"/>
      <c r="ASL825" s="18"/>
      <c r="ASM825" s="18"/>
      <c r="ASN825" s="18"/>
      <c r="ASO825" s="18"/>
      <c r="ASP825" s="18"/>
      <c r="ASQ825" s="18"/>
      <c r="ASR825" s="18"/>
      <c r="ASS825" s="18"/>
      <c r="AST825" s="18"/>
      <c r="ASU825" s="18"/>
      <c r="ASV825" s="18"/>
      <c r="ASW825" s="18"/>
      <c r="ASX825" s="18"/>
      <c r="ASY825" s="18"/>
      <c r="ASZ825" s="18"/>
      <c r="ATA825" s="18"/>
      <c r="ATB825" s="18"/>
      <c r="ATC825" s="18"/>
      <c r="ATD825" s="18"/>
      <c r="ATE825" s="18"/>
      <c r="ATF825" s="18"/>
      <c r="ATG825" s="18"/>
      <c r="ATH825" s="18"/>
      <c r="ATI825" s="18"/>
      <c r="ATJ825" s="18"/>
      <c r="ATK825" s="18"/>
      <c r="ATL825" s="18"/>
      <c r="ATM825" s="18"/>
      <c r="ATN825" s="18"/>
      <c r="ATO825" s="18"/>
      <c r="ATP825" s="18"/>
      <c r="ATQ825" s="18"/>
      <c r="ATR825" s="18"/>
      <c r="ATS825" s="18"/>
      <c r="ATT825" s="18"/>
      <c r="ATU825" s="18"/>
      <c r="ATV825" s="18"/>
      <c r="ATW825" s="18"/>
      <c r="ATX825" s="18"/>
      <c r="ATY825" s="18"/>
      <c r="ATZ825" s="18"/>
      <c r="AUA825" s="18"/>
      <c r="AUB825" s="18"/>
      <c r="AUC825" s="18"/>
      <c r="AUD825" s="18"/>
      <c r="AUE825" s="18"/>
      <c r="AUF825" s="18"/>
      <c r="AUG825" s="18"/>
      <c r="AUH825" s="18"/>
      <c r="AUI825" s="18"/>
      <c r="AUJ825" s="18"/>
      <c r="AUK825" s="18"/>
      <c r="AUL825" s="18"/>
      <c r="AUM825" s="18"/>
      <c r="AUN825" s="18"/>
      <c r="AUO825" s="18"/>
      <c r="AUP825" s="18"/>
      <c r="AUQ825" s="18"/>
      <c r="AUR825" s="18"/>
      <c r="AUS825" s="18"/>
      <c r="AUT825" s="18"/>
      <c r="AUU825" s="18"/>
      <c r="AUV825" s="18"/>
      <c r="AUW825" s="18"/>
      <c r="AUX825" s="18"/>
      <c r="AUY825" s="18"/>
      <c r="AUZ825" s="18"/>
      <c r="AVA825" s="18"/>
      <c r="AVB825" s="18"/>
      <c r="AVC825" s="18"/>
      <c r="AVD825" s="18"/>
      <c r="AVE825" s="18"/>
      <c r="AVF825" s="18"/>
      <c r="AVG825" s="18"/>
      <c r="AVH825" s="18"/>
      <c r="AVI825" s="18"/>
      <c r="AVJ825" s="18"/>
      <c r="AVK825" s="18"/>
      <c r="AVL825" s="18"/>
      <c r="AVM825" s="18"/>
      <c r="AVN825" s="18"/>
      <c r="AVO825" s="18"/>
      <c r="AVP825" s="18"/>
      <c r="AVQ825" s="18"/>
      <c r="AVR825" s="18"/>
      <c r="AVS825" s="18"/>
      <c r="AVT825" s="18"/>
      <c r="AVU825" s="18"/>
      <c r="AVV825" s="18"/>
      <c r="AVW825" s="18"/>
      <c r="AVX825" s="18"/>
      <c r="AVY825" s="18"/>
      <c r="AVZ825" s="18"/>
      <c r="AWA825" s="18"/>
      <c r="AWB825" s="18"/>
      <c r="AWC825" s="18"/>
      <c r="AWD825" s="18"/>
      <c r="AWE825" s="18"/>
      <c r="AWF825" s="18"/>
      <c r="AWG825" s="18"/>
      <c r="AWH825" s="18"/>
      <c r="AWI825" s="18"/>
      <c r="AWJ825" s="18"/>
      <c r="AWK825" s="18"/>
      <c r="AWL825" s="18"/>
      <c r="AWM825" s="18"/>
      <c r="AWN825" s="18"/>
      <c r="AWO825" s="18"/>
      <c r="AWP825" s="18"/>
      <c r="AWQ825" s="18"/>
      <c r="AWR825" s="18"/>
      <c r="AWS825" s="18"/>
      <c r="AWT825" s="18"/>
      <c r="AWU825" s="18"/>
      <c r="AWV825" s="18"/>
      <c r="AWW825" s="18"/>
      <c r="AWX825" s="18"/>
      <c r="AWY825" s="18"/>
      <c r="AWZ825" s="18"/>
      <c r="AXA825" s="18"/>
      <c r="AXB825" s="18"/>
      <c r="AXC825" s="18"/>
      <c r="AXD825" s="18"/>
      <c r="AXE825" s="18"/>
      <c r="AXF825" s="18"/>
      <c r="AXG825" s="18"/>
      <c r="AXH825" s="18"/>
      <c r="AXI825" s="18"/>
      <c r="AXJ825" s="18"/>
      <c r="AXK825" s="18"/>
      <c r="AXL825" s="18"/>
      <c r="AXM825" s="18"/>
      <c r="AXN825" s="18"/>
      <c r="AXO825" s="18"/>
      <c r="AXP825" s="18"/>
      <c r="AXQ825" s="18"/>
      <c r="AXR825" s="18"/>
      <c r="AXS825" s="18"/>
      <c r="AXT825" s="18"/>
      <c r="AXU825" s="18"/>
      <c r="AXV825" s="18"/>
      <c r="AXW825" s="18"/>
      <c r="AXX825" s="18"/>
      <c r="AXY825" s="18"/>
      <c r="AXZ825" s="18"/>
      <c r="AYA825" s="18"/>
      <c r="AYB825" s="18"/>
      <c r="AYC825" s="18"/>
      <c r="AYD825" s="18"/>
      <c r="AYE825" s="18"/>
      <c r="AYF825" s="18"/>
      <c r="AYG825" s="18"/>
      <c r="AYH825" s="18"/>
      <c r="AYI825" s="18"/>
      <c r="AYJ825" s="18"/>
      <c r="AYK825" s="18"/>
      <c r="AYL825" s="18"/>
      <c r="AYM825" s="18"/>
      <c r="AYN825" s="18"/>
      <c r="AYO825" s="18"/>
      <c r="AYP825" s="18"/>
      <c r="AYQ825" s="18"/>
      <c r="AYR825" s="18"/>
      <c r="AYS825" s="18"/>
      <c r="AYT825" s="18"/>
      <c r="AYU825" s="18"/>
      <c r="AYV825" s="18"/>
      <c r="AYW825" s="18"/>
      <c r="AYX825" s="18"/>
      <c r="AYY825" s="18"/>
      <c r="AYZ825" s="18"/>
      <c r="AZA825" s="18"/>
      <c r="AZB825" s="18"/>
      <c r="AZC825" s="18"/>
      <c r="AZD825" s="18"/>
      <c r="AZE825" s="18"/>
      <c r="AZF825" s="18"/>
      <c r="AZG825" s="18"/>
      <c r="AZH825" s="18"/>
      <c r="AZI825" s="18"/>
      <c r="AZJ825" s="18"/>
      <c r="AZK825" s="18"/>
      <c r="AZL825" s="18"/>
      <c r="AZM825" s="18"/>
      <c r="AZN825" s="18"/>
      <c r="AZO825" s="18"/>
      <c r="AZP825" s="18"/>
      <c r="AZQ825" s="18"/>
      <c r="AZR825" s="18"/>
      <c r="AZS825" s="18"/>
      <c r="AZT825" s="18"/>
      <c r="AZU825" s="18"/>
      <c r="AZV825" s="18"/>
      <c r="AZW825" s="18"/>
      <c r="AZX825" s="18"/>
      <c r="AZY825" s="18"/>
      <c r="AZZ825" s="18"/>
      <c r="BAA825" s="18"/>
      <c r="BAB825" s="18"/>
      <c r="BAC825" s="18"/>
      <c r="BAD825" s="18"/>
      <c r="BAE825" s="18"/>
      <c r="BAF825" s="18"/>
      <c r="BAG825" s="18"/>
      <c r="BAH825" s="18"/>
      <c r="BAI825" s="18"/>
      <c r="BAJ825" s="18"/>
      <c r="BAK825" s="18"/>
      <c r="BAL825" s="18"/>
      <c r="BAM825" s="18"/>
      <c r="BAN825" s="18"/>
      <c r="BAO825" s="18"/>
      <c r="BAP825" s="18"/>
      <c r="BAQ825" s="18"/>
      <c r="BAR825" s="18"/>
      <c r="BAS825" s="18"/>
      <c r="BAT825" s="18"/>
      <c r="BAU825" s="18"/>
      <c r="BAV825" s="18"/>
      <c r="BAW825" s="18"/>
      <c r="BAX825" s="18"/>
      <c r="BAY825" s="18"/>
      <c r="BAZ825" s="18"/>
      <c r="BBA825" s="18"/>
      <c r="BBB825" s="18"/>
      <c r="BBC825" s="18"/>
      <c r="BBD825" s="18"/>
      <c r="BBE825" s="18"/>
      <c r="BBF825" s="18"/>
      <c r="BBG825" s="18"/>
      <c r="BBH825" s="18"/>
      <c r="BBI825" s="18"/>
      <c r="BBJ825" s="18"/>
      <c r="BBK825" s="18"/>
      <c r="BBL825" s="18"/>
      <c r="BBM825" s="18"/>
      <c r="BBN825" s="18"/>
      <c r="BBO825" s="18"/>
      <c r="BBP825" s="18"/>
      <c r="BBQ825" s="18"/>
      <c r="BBR825" s="18"/>
      <c r="BBS825" s="18"/>
      <c r="BBT825" s="18"/>
      <c r="BBU825" s="18"/>
      <c r="BBV825" s="18"/>
      <c r="BBW825" s="18"/>
      <c r="BBX825" s="18"/>
      <c r="BBY825" s="18"/>
      <c r="BBZ825" s="18"/>
      <c r="BCA825" s="18"/>
      <c r="BCB825" s="18"/>
      <c r="BCC825" s="18"/>
      <c r="BCD825" s="18"/>
      <c r="BCE825" s="18"/>
      <c r="BCF825" s="18"/>
      <c r="BCG825" s="18"/>
      <c r="BCH825" s="18"/>
      <c r="BCI825" s="18"/>
      <c r="BCJ825" s="18"/>
      <c r="BCK825" s="18"/>
      <c r="BCL825" s="18"/>
      <c r="BCM825" s="18"/>
      <c r="BCN825" s="18"/>
      <c r="BCO825" s="18"/>
      <c r="BCP825" s="18"/>
      <c r="BCQ825" s="18"/>
      <c r="BCR825" s="18"/>
      <c r="BCS825" s="18"/>
      <c r="BCT825" s="18"/>
      <c r="BCU825" s="18"/>
      <c r="BCV825" s="18"/>
      <c r="BCW825" s="18"/>
      <c r="BCX825" s="18"/>
      <c r="BCY825" s="18"/>
      <c r="BCZ825" s="18"/>
      <c r="BDA825" s="18"/>
      <c r="BDB825" s="18"/>
      <c r="BDC825" s="18"/>
      <c r="BDD825" s="18"/>
      <c r="BDE825" s="18"/>
      <c r="BDF825" s="18"/>
      <c r="BDG825" s="18"/>
      <c r="BDH825" s="18"/>
      <c r="BDI825" s="18"/>
      <c r="BDJ825" s="18"/>
      <c r="BDK825" s="18"/>
      <c r="BDL825" s="18"/>
      <c r="BDM825" s="18"/>
      <c r="BDN825" s="18"/>
      <c r="BDO825" s="18"/>
      <c r="BDP825" s="18"/>
      <c r="BDQ825" s="18"/>
      <c r="BDR825" s="18"/>
      <c r="BDS825" s="18"/>
      <c r="BDT825" s="18"/>
      <c r="BDU825" s="18"/>
      <c r="BDV825" s="18"/>
      <c r="BDW825" s="18"/>
      <c r="BDX825" s="18"/>
      <c r="BDY825" s="18"/>
      <c r="BDZ825" s="18"/>
      <c r="BEA825" s="18"/>
      <c r="BEB825" s="18"/>
      <c r="BEC825" s="18"/>
      <c r="BED825" s="18"/>
      <c r="BEE825" s="18"/>
      <c r="BEF825" s="18"/>
      <c r="BEG825" s="18"/>
      <c r="BEH825" s="18"/>
      <c r="BEI825" s="18"/>
      <c r="BEJ825" s="18"/>
      <c r="BEK825" s="18"/>
      <c r="BEL825" s="18"/>
      <c r="BEM825" s="18"/>
      <c r="BEN825" s="18"/>
      <c r="BEO825" s="18"/>
      <c r="BEP825" s="18"/>
      <c r="BEQ825" s="18"/>
      <c r="BER825" s="18"/>
      <c r="BES825" s="18"/>
      <c r="BET825" s="18"/>
      <c r="BEU825" s="18"/>
      <c r="BEV825" s="18"/>
      <c r="BEW825" s="18"/>
      <c r="BEX825" s="18"/>
      <c r="BEY825" s="18"/>
      <c r="BEZ825" s="18"/>
      <c r="BFA825" s="18"/>
      <c r="BFB825" s="18"/>
      <c r="BFC825" s="18"/>
      <c r="BFD825" s="18"/>
      <c r="BFE825" s="18"/>
      <c r="BFF825" s="18"/>
      <c r="BFG825" s="18"/>
      <c r="BFH825" s="18"/>
      <c r="BFI825" s="18"/>
      <c r="BFJ825" s="18"/>
      <c r="BFK825" s="18"/>
      <c r="BFL825" s="18"/>
      <c r="BFM825" s="18"/>
      <c r="BFN825" s="18"/>
      <c r="BFO825" s="18"/>
      <c r="BFP825" s="18"/>
      <c r="BFQ825" s="18"/>
      <c r="BFR825" s="18"/>
      <c r="BFS825" s="18"/>
      <c r="BFT825" s="18"/>
      <c r="BFU825" s="18"/>
      <c r="BFV825" s="18"/>
      <c r="BFW825" s="18"/>
      <c r="BFX825" s="18"/>
      <c r="BFY825" s="18"/>
      <c r="BFZ825" s="18"/>
      <c r="BGA825" s="18"/>
      <c r="BGB825" s="18"/>
      <c r="BGC825" s="18"/>
      <c r="BGD825" s="18"/>
      <c r="BGE825" s="18"/>
      <c r="BGF825" s="18"/>
      <c r="BGG825" s="18"/>
      <c r="BGH825" s="18"/>
      <c r="BGI825" s="18"/>
      <c r="BGJ825" s="18"/>
      <c r="BGK825" s="18"/>
      <c r="BGL825" s="18"/>
      <c r="BGM825" s="18"/>
      <c r="BGN825" s="18"/>
      <c r="BGO825" s="18"/>
      <c r="BGP825" s="18"/>
      <c r="BGQ825" s="18"/>
      <c r="BGR825" s="18"/>
      <c r="BGS825" s="18"/>
      <c r="BGT825" s="18"/>
      <c r="BGU825" s="18"/>
      <c r="BGV825" s="18"/>
      <c r="BGW825" s="18"/>
      <c r="BGX825" s="18"/>
      <c r="BGY825" s="18"/>
      <c r="BGZ825" s="18"/>
      <c r="BHA825" s="18"/>
      <c r="BHB825" s="18"/>
      <c r="BHC825" s="18"/>
      <c r="BHD825" s="18"/>
      <c r="BHE825" s="18"/>
      <c r="BHF825" s="18"/>
      <c r="BHG825" s="18"/>
      <c r="BHH825" s="18"/>
      <c r="BHI825" s="18"/>
      <c r="BHJ825" s="18"/>
      <c r="BHK825" s="18"/>
      <c r="BHL825" s="18"/>
      <c r="BHM825" s="18"/>
      <c r="BHN825" s="18"/>
      <c r="BHO825" s="18"/>
      <c r="BHP825" s="18"/>
      <c r="BHQ825" s="18"/>
      <c r="BHR825" s="18"/>
      <c r="BHS825" s="18"/>
      <c r="BHT825" s="18"/>
      <c r="BHU825" s="18"/>
      <c r="BHV825" s="18"/>
      <c r="BHW825" s="18"/>
      <c r="BHX825" s="18"/>
      <c r="BHY825" s="18"/>
      <c r="BHZ825" s="18"/>
      <c r="BIA825" s="18"/>
      <c r="BIB825" s="18"/>
      <c r="BIC825" s="18"/>
      <c r="BID825" s="18"/>
      <c r="BIE825" s="18"/>
      <c r="BIF825" s="18"/>
      <c r="BIG825" s="18"/>
      <c r="BIH825" s="18"/>
      <c r="BII825" s="18"/>
      <c r="BIJ825" s="18"/>
      <c r="BIK825" s="18"/>
      <c r="BIL825" s="18"/>
      <c r="BIM825" s="18"/>
      <c r="BIN825" s="18"/>
      <c r="BIO825" s="18"/>
      <c r="BIP825" s="18"/>
      <c r="BIQ825" s="18"/>
      <c r="BIR825" s="18"/>
      <c r="BIS825" s="18"/>
      <c r="BIT825" s="18"/>
      <c r="BIU825" s="18"/>
      <c r="BIV825" s="18"/>
      <c r="BIW825" s="18"/>
      <c r="BIX825" s="18"/>
      <c r="BIY825" s="18"/>
      <c r="BIZ825" s="18"/>
      <c r="BJA825" s="18"/>
      <c r="BJB825" s="18"/>
      <c r="BJC825" s="18"/>
      <c r="BJD825" s="18"/>
      <c r="BJE825" s="18"/>
      <c r="BJF825" s="18"/>
      <c r="BJG825" s="18"/>
      <c r="BJH825" s="18"/>
      <c r="BJI825" s="18"/>
      <c r="BJJ825" s="18"/>
      <c r="BJK825" s="18"/>
      <c r="BJL825" s="18"/>
      <c r="BJM825" s="18"/>
      <c r="BJN825" s="18"/>
      <c r="BJO825" s="18"/>
      <c r="BJP825" s="18"/>
      <c r="BJQ825" s="18"/>
      <c r="BJR825" s="18"/>
      <c r="BJS825" s="18"/>
      <c r="BJT825" s="18"/>
      <c r="BJU825" s="18"/>
      <c r="BJV825" s="18"/>
      <c r="BJW825" s="18"/>
      <c r="BJX825" s="18"/>
      <c r="BJY825" s="18"/>
      <c r="BJZ825" s="18"/>
      <c r="BKA825" s="18"/>
      <c r="BKB825" s="18"/>
      <c r="BKC825" s="18"/>
      <c r="BKD825" s="18"/>
      <c r="BKE825" s="18"/>
      <c r="BKF825" s="18"/>
      <c r="BKG825" s="18"/>
      <c r="BKH825" s="18"/>
      <c r="BKI825" s="18"/>
      <c r="BKJ825" s="18"/>
      <c r="BKK825" s="18"/>
      <c r="BKL825" s="18"/>
      <c r="BKM825" s="18"/>
      <c r="BKN825" s="18"/>
      <c r="BKO825" s="18"/>
      <c r="BKP825" s="18"/>
      <c r="BKQ825" s="18"/>
      <c r="BKR825" s="18"/>
      <c r="BKS825" s="18"/>
      <c r="BKT825" s="18"/>
      <c r="BKU825" s="18"/>
      <c r="BKV825" s="18"/>
      <c r="BKW825" s="18"/>
      <c r="BKX825" s="18"/>
      <c r="BKY825" s="18"/>
      <c r="BKZ825" s="18"/>
      <c r="BLA825" s="18"/>
      <c r="BLB825" s="18"/>
      <c r="BLC825" s="18"/>
      <c r="BLD825" s="18"/>
      <c r="BLE825" s="18"/>
      <c r="BLF825" s="18"/>
      <c r="BLG825" s="18"/>
      <c r="BLH825" s="18"/>
      <c r="BLI825" s="18"/>
      <c r="BLJ825" s="18"/>
      <c r="BLK825" s="18"/>
      <c r="BLL825" s="18"/>
      <c r="BLM825" s="18"/>
      <c r="BLN825" s="18"/>
      <c r="BLO825" s="18"/>
      <c r="BLP825" s="18"/>
      <c r="BLQ825" s="18"/>
      <c r="BLR825" s="18"/>
      <c r="BLS825" s="18"/>
      <c r="BLT825" s="18"/>
      <c r="BLU825" s="18"/>
      <c r="BLV825" s="18"/>
      <c r="BLW825" s="18"/>
      <c r="BLX825" s="18"/>
      <c r="BLY825" s="18"/>
      <c r="BLZ825" s="18"/>
      <c r="BMA825" s="18"/>
      <c r="BMB825" s="18"/>
      <c r="BMC825" s="18"/>
      <c r="BMD825" s="18"/>
      <c r="BME825" s="18"/>
      <c r="BMF825" s="18"/>
      <c r="BMG825" s="18"/>
      <c r="BMH825" s="18"/>
      <c r="BMI825" s="18"/>
      <c r="BMJ825" s="18"/>
      <c r="BMK825" s="18"/>
      <c r="BML825" s="18"/>
      <c r="BMM825" s="18"/>
      <c r="BMN825" s="18"/>
      <c r="BMO825" s="18"/>
      <c r="BMP825" s="18"/>
      <c r="BMQ825" s="18"/>
      <c r="BMR825" s="18"/>
      <c r="BMS825" s="18"/>
      <c r="BMT825" s="18"/>
      <c r="BMU825" s="18"/>
      <c r="BMV825" s="18"/>
      <c r="BMW825" s="18"/>
      <c r="BMX825" s="18"/>
      <c r="BMY825" s="18"/>
      <c r="BMZ825" s="18"/>
      <c r="BNA825" s="18"/>
      <c r="BNB825" s="18"/>
      <c r="BNC825" s="18"/>
      <c r="BND825" s="18"/>
      <c r="BNE825" s="18"/>
      <c r="BNF825" s="18"/>
      <c r="BNG825" s="18"/>
      <c r="BNH825" s="18"/>
      <c r="BNI825" s="18"/>
      <c r="BNJ825" s="18"/>
      <c r="BNK825" s="18"/>
      <c r="BNL825" s="18"/>
      <c r="BNM825" s="18"/>
      <c r="BNN825" s="18"/>
      <c r="BNO825" s="18"/>
      <c r="BNP825" s="18"/>
      <c r="BNQ825" s="18"/>
      <c r="BNR825" s="18"/>
      <c r="BNS825" s="18"/>
      <c r="BNT825" s="18"/>
      <c r="BNU825" s="18"/>
      <c r="BNV825" s="18"/>
      <c r="BNW825" s="18"/>
      <c r="BNX825" s="18"/>
      <c r="BNY825" s="18"/>
      <c r="BNZ825" s="18"/>
      <c r="BOA825" s="18"/>
      <c r="BOB825" s="18"/>
      <c r="BOC825" s="18"/>
      <c r="BOD825" s="18"/>
      <c r="BOE825" s="18"/>
      <c r="BOF825" s="18"/>
      <c r="BOG825" s="18"/>
      <c r="BOH825" s="18"/>
      <c r="BOI825" s="18"/>
      <c r="BOJ825" s="18"/>
      <c r="BOK825" s="18"/>
      <c r="BOL825" s="18"/>
      <c r="BOM825" s="18"/>
      <c r="BON825" s="18"/>
      <c r="BOO825" s="18"/>
      <c r="BOP825" s="18"/>
      <c r="BOQ825" s="18"/>
      <c r="BOR825" s="18"/>
      <c r="BOS825" s="18"/>
      <c r="BOT825" s="18"/>
      <c r="BOU825" s="18"/>
      <c r="BOV825" s="18"/>
      <c r="BOW825" s="18"/>
      <c r="BOX825" s="18"/>
      <c r="BOY825" s="18"/>
      <c r="BOZ825" s="18"/>
      <c r="BPA825" s="18"/>
      <c r="BPB825" s="18"/>
      <c r="BPC825" s="18"/>
      <c r="BPD825" s="18"/>
      <c r="BPE825" s="18"/>
      <c r="BPF825" s="18"/>
      <c r="BPG825" s="18"/>
      <c r="BPH825" s="18"/>
      <c r="BPI825" s="18"/>
      <c r="BPJ825" s="18"/>
      <c r="BPK825" s="18"/>
      <c r="BPL825" s="18"/>
      <c r="BPM825" s="18"/>
      <c r="BPN825" s="18"/>
      <c r="BPO825" s="18"/>
      <c r="BPP825" s="18"/>
      <c r="BPQ825" s="18"/>
      <c r="BPR825" s="18"/>
      <c r="BPS825" s="18"/>
      <c r="BPT825" s="18"/>
      <c r="BPU825" s="18"/>
      <c r="BPV825" s="18"/>
      <c r="BPW825" s="18"/>
      <c r="BPX825" s="18"/>
      <c r="BPY825" s="18"/>
      <c r="BPZ825" s="18"/>
      <c r="BQA825" s="18"/>
      <c r="BQB825" s="18"/>
      <c r="BQC825" s="18"/>
      <c r="BQD825" s="18"/>
      <c r="BQE825" s="18"/>
      <c r="BQF825" s="18"/>
      <c r="BQG825" s="18"/>
      <c r="BQH825" s="18"/>
      <c r="BQI825" s="18"/>
      <c r="BQJ825" s="18"/>
      <c r="BQK825" s="18"/>
      <c r="BQL825" s="18"/>
      <c r="BQM825" s="18"/>
      <c r="BQN825" s="18"/>
      <c r="BQO825" s="18"/>
      <c r="BQP825" s="18"/>
      <c r="BQQ825" s="18"/>
      <c r="BQR825" s="18"/>
      <c r="BQS825" s="18"/>
      <c r="BQT825" s="18"/>
      <c r="BQU825" s="18"/>
      <c r="BQV825" s="18"/>
      <c r="BQW825" s="18"/>
      <c r="BQX825" s="18"/>
      <c r="BQY825" s="18"/>
      <c r="BQZ825" s="18"/>
      <c r="BRA825" s="18"/>
      <c r="BRB825" s="18"/>
      <c r="BRC825" s="18"/>
      <c r="BRD825" s="18"/>
      <c r="BRE825" s="18"/>
      <c r="BRF825" s="18"/>
      <c r="BRG825" s="18"/>
      <c r="BRH825" s="18"/>
      <c r="BRI825" s="18"/>
      <c r="BRJ825" s="18"/>
      <c r="BRK825" s="18"/>
      <c r="BRL825" s="18"/>
      <c r="BRM825" s="18"/>
      <c r="BRN825" s="18"/>
      <c r="BRO825" s="18"/>
      <c r="BRP825" s="18"/>
      <c r="BRQ825" s="18"/>
      <c r="BRR825" s="18"/>
      <c r="BRS825" s="18"/>
      <c r="BRT825" s="18"/>
      <c r="BRU825" s="18"/>
      <c r="BRV825" s="18"/>
      <c r="BRW825" s="18"/>
      <c r="BRX825" s="18"/>
      <c r="BRY825" s="18"/>
      <c r="BRZ825" s="18"/>
      <c r="BSA825" s="18"/>
      <c r="BSB825" s="18"/>
      <c r="BSC825" s="18"/>
      <c r="BSD825" s="18"/>
      <c r="BSE825" s="18"/>
      <c r="BSF825" s="18"/>
      <c r="BSG825" s="18"/>
      <c r="BSH825" s="18"/>
      <c r="BSI825" s="18"/>
      <c r="BSJ825" s="18"/>
      <c r="BSK825" s="18"/>
      <c r="BSL825" s="18"/>
      <c r="BSM825" s="18"/>
      <c r="BSN825" s="18"/>
      <c r="BSO825" s="18"/>
      <c r="BSP825" s="18"/>
      <c r="BSQ825" s="18"/>
      <c r="BSR825" s="18"/>
      <c r="BSS825" s="18"/>
      <c r="BST825" s="18"/>
      <c r="BSU825" s="18"/>
      <c r="BSV825" s="18"/>
      <c r="BSW825" s="18"/>
      <c r="BSX825" s="18"/>
      <c r="BSY825" s="18"/>
      <c r="BSZ825" s="18"/>
      <c r="BTA825" s="18"/>
      <c r="BTB825" s="18"/>
      <c r="BTC825" s="18"/>
      <c r="BTD825" s="18"/>
      <c r="BTE825" s="18"/>
      <c r="BTF825" s="18"/>
      <c r="BTG825" s="18"/>
      <c r="BTH825" s="18"/>
      <c r="BTI825" s="18"/>
      <c r="BTJ825" s="18"/>
      <c r="BTK825" s="18"/>
      <c r="BTL825" s="18"/>
      <c r="BTM825" s="18"/>
      <c r="BTN825" s="18"/>
      <c r="BTO825" s="18"/>
      <c r="BTP825" s="18"/>
      <c r="BTQ825" s="18"/>
      <c r="BTR825" s="18"/>
      <c r="BTS825" s="18"/>
      <c r="BTT825" s="18"/>
      <c r="BTU825" s="18"/>
      <c r="BTV825" s="18"/>
      <c r="BTW825" s="18"/>
      <c r="BTX825" s="18"/>
      <c r="BTY825" s="18"/>
      <c r="BTZ825" s="18"/>
      <c r="BUA825" s="18"/>
      <c r="BUB825" s="18"/>
      <c r="BUC825" s="18"/>
      <c r="BUD825" s="18"/>
      <c r="BUE825" s="18"/>
      <c r="BUF825" s="18"/>
      <c r="BUG825" s="18"/>
      <c r="BUH825" s="18"/>
      <c r="BUI825" s="18"/>
      <c r="BUJ825" s="18"/>
      <c r="BUK825" s="18"/>
      <c r="BUL825" s="18"/>
      <c r="BUM825" s="18"/>
      <c r="BUN825" s="18"/>
      <c r="BUO825" s="18"/>
      <c r="BUP825" s="18"/>
      <c r="BUQ825" s="18"/>
      <c r="BUR825" s="18"/>
      <c r="BUS825" s="18"/>
      <c r="BUT825" s="18"/>
      <c r="BUU825" s="18"/>
      <c r="BUV825" s="18"/>
      <c r="BUW825" s="18"/>
      <c r="BUX825" s="18"/>
      <c r="BUY825" s="18"/>
      <c r="BUZ825" s="18"/>
      <c r="BVA825" s="18"/>
      <c r="BVB825" s="18"/>
      <c r="BVC825" s="18"/>
      <c r="BVD825" s="18"/>
      <c r="BVE825" s="18"/>
      <c r="BVF825" s="18"/>
      <c r="BVG825" s="18"/>
      <c r="BVH825" s="18"/>
      <c r="BVI825" s="18"/>
      <c r="BVJ825" s="18"/>
      <c r="BVK825" s="18"/>
      <c r="BVL825" s="18"/>
      <c r="BVM825" s="18"/>
      <c r="BVN825" s="18"/>
      <c r="BVO825" s="18"/>
      <c r="BVP825" s="18"/>
      <c r="BVQ825" s="18"/>
      <c r="BVR825" s="18"/>
      <c r="BVS825" s="18"/>
      <c r="BVT825" s="18"/>
      <c r="BVU825" s="18"/>
      <c r="BVV825" s="18"/>
      <c r="BVW825" s="18"/>
      <c r="BVX825" s="18"/>
      <c r="BVY825" s="18"/>
      <c r="BVZ825" s="18"/>
      <c r="BWA825" s="18"/>
      <c r="BWB825" s="18"/>
      <c r="BWC825" s="18"/>
      <c r="BWD825" s="18"/>
      <c r="BWE825" s="18"/>
      <c r="BWF825" s="18"/>
      <c r="BWG825" s="18"/>
      <c r="BWH825" s="18"/>
      <c r="BWI825" s="18"/>
      <c r="BWJ825" s="18"/>
      <c r="BWK825" s="18"/>
      <c r="BWL825" s="18"/>
      <c r="BWM825" s="18"/>
      <c r="BWN825" s="18"/>
      <c r="BWO825" s="18"/>
      <c r="BWP825" s="18"/>
      <c r="BWQ825" s="18"/>
      <c r="BWR825" s="18"/>
      <c r="BWS825" s="18"/>
      <c r="BWT825" s="18"/>
      <c r="BWU825" s="18"/>
      <c r="BWV825" s="18"/>
      <c r="BWW825" s="18"/>
      <c r="BWX825" s="18"/>
      <c r="BWY825" s="18"/>
      <c r="BWZ825" s="18"/>
      <c r="BXA825" s="18"/>
      <c r="BXB825" s="18"/>
      <c r="BXC825" s="18"/>
      <c r="BXD825" s="18"/>
      <c r="BXE825" s="18"/>
      <c r="BXF825" s="18"/>
      <c r="BXG825" s="18"/>
      <c r="BXH825" s="18"/>
      <c r="BXI825" s="18"/>
      <c r="BXJ825" s="18"/>
      <c r="BXK825" s="18"/>
      <c r="BXL825" s="18"/>
      <c r="BXM825" s="18"/>
      <c r="BXN825" s="18"/>
      <c r="BXO825" s="18"/>
      <c r="BXP825" s="18"/>
      <c r="BXQ825" s="18"/>
      <c r="BXR825" s="18"/>
      <c r="BXS825" s="18"/>
      <c r="BXT825" s="18"/>
      <c r="BXU825" s="18"/>
      <c r="BXV825" s="18"/>
      <c r="BXW825" s="18"/>
      <c r="BXX825" s="18"/>
      <c r="BXY825" s="18"/>
      <c r="BXZ825" s="18"/>
      <c r="BYA825" s="18"/>
      <c r="BYB825" s="18"/>
      <c r="BYC825" s="18"/>
      <c r="BYD825" s="18"/>
      <c r="BYE825" s="18"/>
      <c r="BYF825" s="18"/>
      <c r="BYG825" s="18"/>
      <c r="BYH825" s="18"/>
      <c r="BYI825" s="18"/>
      <c r="BYJ825" s="18"/>
      <c r="BYK825" s="18"/>
      <c r="BYL825" s="18"/>
      <c r="BYM825" s="18"/>
      <c r="BYN825" s="18"/>
      <c r="BYO825" s="18"/>
      <c r="BYP825" s="18"/>
      <c r="BYQ825" s="18"/>
      <c r="BYR825" s="18"/>
      <c r="BYS825" s="18"/>
      <c r="BYT825" s="18"/>
      <c r="BYU825" s="18"/>
      <c r="BYV825" s="18"/>
      <c r="BYW825" s="18"/>
      <c r="BYX825" s="18"/>
      <c r="BYY825" s="18"/>
      <c r="BYZ825" s="18"/>
      <c r="BZA825" s="18"/>
      <c r="BZB825" s="18"/>
      <c r="BZC825" s="18"/>
      <c r="BZD825" s="18"/>
      <c r="BZE825" s="18"/>
      <c r="BZF825" s="18"/>
      <c r="BZG825" s="18"/>
      <c r="BZH825" s="18"/>
      <c r="BZI825" s="18"/>
      <c r="BZJ825" s="18"/>
      <c r="BZK825" s="18"/>
      <c r="BZL825" s="18"/>
      <c r="BZM825" s="18"/>
      <c r="BZN825" s="18"/>
      <c r="BZO825" s="18"/>
      <c r="BZP825" s="18"/>
      <c r="BZQ825" s="18"/>
      <c r="BZR825" s="18"/>
      <c r="BZS825" s="18"/>
      <c r="BZT825" s="18"/>
      <c r="BZU825" s="18"/>
      <c r="BZV825" s="18"/>
      <c r="BZW825" s="18"/>
      <c r="BZX825" s="18"/>
      <c r="BZY825" s="18"/>
      <c r="BZZ825" s="18"/>
      <c r="CAA825" s="18"/>
      <c r="CAB825" s="18"/>
      <c r="CAC825" s="18"/>
      <c r="CAD825" s="18"/>
      <c r="CAE825" s="18"/>
      <c r="CAF825" s="18"/>
      <c r="CAG825" s="18"/>
      <c r="CAH825" s="18"/>
      <c r="CAI825" s="18"/>
      <c r="CAJ825" s="18"/>
      <c r="CAK825" s="18"/>
      <c r="CAL825" s="18"/>
      <c r="CAM825" s="18"/>
      <c r="CAN825" s="18"/>
      <c r="CAO825" s="18"/>
      <c r="CAP825" s="18"/>
      <c r="CAQ825" s="18"/>
      <c r="CAR825" s="18"/>
      <c r="CAS825" s="18"/>
      <c r="CAT825" s="18"/>
      <c r="CAU825" s="18"/>
      <c r="CAV825" s="18"/>
      <c r="CAW825" s="18"/>
      <c r="CAX825" s="18"/>
      <c r="CAY825" s="18"/>
      <c r="CAZ825" s="18"/>
      <c r="CBA825" s="18"/>
      <c r="CBB825" s="18"/>
      <c r="CBC825" s="18"/>
      <c r="CBD825" s="18"/>
      <c r="CBE825" s="18"/>
      <c r="CBF825" s="18"/>
      <c r="CBG825" s="18"/>
      <c r="CBH825" s="18"/>
      <c r="CBI825" s="18"/>
      <c r="CBJ825" s="18"/>
      <c r="CBK825" s="18"/>
      <c r="CBL825" s="18"/>
      <c r="CBM825" s="18"/>
      <c r="CBN825" s="18"/>
      <c r="CBO825" s="18"/>
      <c r="CBP825" s="18"/>
      <c r="CBQ825" s="18"/>
      <c r="CBR825" s="18"/>
      <c r="CBS825" s="18"/>
      <c r="CBT825" s="18"/>
      <c r="CBU825" s="18"/>
      <c r="CBV825" s="18"/>
      <c r="CBW825" s="18"/>
      <c r="CBX825" s="18"/>
      <c r="CBY825" s="18"/>
      <c r="CBZ825" s="18"/>
      <c r="CCA825" s="18"/>
      <c r="CCB825" s="18"/>
      <c r="CCC825" s="18"/>
      <c r="CCD825" s="18"/>
      <c r="CCE825" s="18"/>
      <c r="CCF825" s="18"/>
      <c r="CCG825" s="18"/>
      <c r="CCH825" s="18"/>
      <c r="CCI825" s="18"/>
      <c r="CCJ825" s="18"/>
      <c r="CCK825" s="18"/>
      <c r="CCL825" s="18"/>
      <c r="CCM825" s="18"/>
      <c r="CCN825" s="18"/>
      <c r="CCO825" s="18"/>
      <c r="CCP825" s="18"/>
      <c r="CCQ825" s="18"/>
      <c r="CCR825" s="18"/>
      <c r="CCS825" s="18"/>
      <c r="CCT825" s="18"/>
      <c r="CCU825" s="18"/>
      <c r="CCV825" s="18"/>
      <c r="CCW825" s="18"/>
      <c r="CCX825" s="18"/>
      <c r="CCY825" s="18"/>
      <c r="CCZ825" s="18"/>
      <c r="CDA825" s="18"/>
      <c r="CDB825" s="18"/>
      <c r="CDC825" s="18"/>
      <c r="CDD825" s="18"/>
      <c r="CDE825" s="18"/>
      <c r="CDF825" s="18"/>
      <c r="CDG825" s="18"/>
      <c r="CDH825" s="18"/>
      <c r="CDI825" s="18"/>
      <c r="CDJ825" s="18"/>
      <c r="CDK825" s="18"/>
      <c r="CDL825" s="18"/>
      <c r="CDM825" s="18"/>
      <c r="CDN825" s="18"/>
      <c r="CDO825" s="18"/>
      <c r="CDP825" s="18"/>
      <c r="CDQ825" s="18"/>
      <c r="CDR825" s="18"/>
      <c r="CDS825" s="18"/>
      <c r="CDT825" s="18"/>
      <c r="CDU825" s="18"/>
      <c r="CDV825" s="18"/>
      <c r="CDW825" s="18"/>
      <c r="CDX825" s="18"/>
      <c r="CDY825" s="18"/>
      <c r="CDZ825" s="18"/>
      <c r="CEA825" s="18"/>
      <c r="CEB825" s="18"/>
      <c r="CEC825" s="18"/>
      <c r="CED825" s="18"/>
      <c r="CEE825" s="18"/>
      <c r="CEF825" s="18"/>
      <c r="CEG825" s="18"/>
      <c r="CEH825" s="18"/>
      <c r="CEI825" s="18"/>
      <c r="CEJ825" s="18"/>
      <c r="CEK825" s="18"/>
      <c r="CEL825" s="18"/>
      <c r="CEM825" s="18"/>
      <c r="CEN825" s="18"/>
      <c r="CEO825" s="18"/>
      <c r="CEP825" s="18"/>
      <c r="CEQ825" s="18"/>
      <c r="CER825" s="18"/>
      <c r="CES825" s="18"/>
      <c r="CET825" s="18"/>
      <c r="CEU825" s="18"/>
      <c r="CEV825" s="18"/>
      <c r="CEW825" s="18"/>
      <c r="CEX825" s="18"/>
      <c r="CEY825" s="18"/>
      <c r="CEZ825" s="18"/>
      <c r="CFA825" s="18"/>
      <c r="CFB825" s="18"/>
      <c r="CFC825" s="18"/>
      <c r="CFD825" s="18"/>
      <c r="CFE825" s="18"/>
      <c r="CFF825" s="18"/>
      <c r="CFG825" s="18"/>
      <c r="CFH825" s="18"/>
      <c r="CFI825" s="18"/>
      <c r="CFJ825" s="18"/>
      <c r="CFK825" s="18"/>
      <c r="CFL825" s="18"/>
      <c r="CFM825" s="18"/>
      <c r="CFN825" s="18"/>
      <c r="CFO825" s="18"/>
      <c r="CFP825" s="18"/>
      <c r="CFQ825" s="18"/>
      <c r="CFR825" s="18"/>
      <c r="CFS825" s="18"/>
      <c r="CFT825" s="18"/>
      <c r="CFU825" s="18"/>
      <c r="CFV825" s="18"/>
      <c r="CFW825" s="18"/>
      <c r="CFX825" s="18"/>
      <c r="CFY825" s="18"/>
      <c r="CFZ825" s="18"/>
      <c r="CGA825" s="18"/>
      <c r="CGB825" s="18"/>
      <c r="CGC825" s="18"/>
      <c r="CGD825" s="18"/>
      <c r="CGE825" s="18"/>
      <c r="CGF825" s="18"/>
      <c r="CGG825" s="18"/>
      <c r="CGH825" s="18"/>
      <c r="CGI825" s="18"/>
      <c r="CGJ825" s="18"/>
      <c r="CGK825" s="18"/>
      <c r="CGL825" s="18"/>
      <c r="CGM825" s="18"/>
      <c r="CGN825" s="18"/>
      <c r="CGO825" s="18"/>
      <c r="CGP825" s="18"/>
      <c r="CGQ825" s="18"/>
      <c r="CGR825" s="18"/>
      <c r="CGS825" s="18"/>
      <c r="CGT825" s="18"/>
      <c r="CGU825" s="18"/>
      <c r="CGV825" s="18"/>
      <c r="CGW825" s="18"/>
      <c r="CGX825" s="18"/>
      <c r="CGY825" s="18"/>
      <c r="CGZ825" s="18"/>
      <c r="CHA825" s="18"/>
      <c r="CHB825" s="18"/>
      <c r="CHC825" s="18"/>
      <c r="CHD825" s="18"/>
      <c r="CHE825" s="18"/>
      <c r="CHF825" s="18"/>
      <c r="CHG825" s="18"/>
      <c r="CHH825" s="18"/>
      <c r="CHI825" s="18"/>
      <c r="CHJ825" s="18"/>
      <c r="CHK825" s="18"/>
      <c r="CHL825" s="18"/>
      <c r="CHM825" s="18"/>
      <c r="CHN825" s="18"/>
      <c r="CHO825" s="18"/>
      <c r="CHP825" s="18"/>
      <c r="CHQ825" s="18"/>
      <c r="CHR825" s="18"/>
      <c r="CHS825" s="18"/>
      <c r="CHT825" s="18"/>
      <c r="CHU825" s="18"/>
      <c r="CHV825" s="18"/>
      <c r="CHW825" s="18"/>
      <c r="CHX825" s="18"/>
      <c r="CHY825" s="18"/>
      <c r="CHZ825" s="18"/>
      <c r="CIA825" s="18"/>
      <c r="CIB825" s="18"/>
      <c r="CIC825" s="18"/>
      <c r="CID825" s="18"/>
      <c r="CIE825" s="18"/>
      <c r="CIF825" s="18"/>
      <c r="CIG825" s="18"/>
      <c r="CIH825" s="18"/>
      <c r="CII825" s="18"/>
      <c r="CIJ825" s="18"/>
      <c r="CIK825" s="18"/>
      <c r="CIL825" s="18"/>
      <c r="CIM825" s="18"/>
      <c r="CIN825" s="18"/>
      <c r="CIO825" s="18"/>
      <c r="CIP825" s="18"/>
      <c r="CIQ825" s="18"/>
      <c r="CIR825" s="18"/>
      <c r="CIS825" s="18"/>
      <c r="CIT825" s="18"/>
      <c r="CIU825" s="18"/>
      <c r="CIV825" s="18"/>
      <c r="CIW825" s="18"/>
      <c r="CIX825" s="18"/>
      <c r="CIY825" s="18"/>
      <c r="CIZ825" s="18"/>
      <c r="CJA825" s="18"/>
      <c r="CJB825" s="18"/>
      <c r="CJC825" s="18"/>
      <c r="CJD825" s="18"/>
      <c r="CJE825" s="18"/>
      <c r="CJF825" s="18"/>
      <c r="CJG825" s="18"/>
      <c r="CJH825" s="18"/>
      <c r="CJI825" s="18"/>
      <c r="CJJ825" s="18"/>
      <c r="CJK825" s="18"/>
      <c r="CJL825" s="18"/>
      <c r="CJM825" s="18"/>
      <c r="CJN825" s="18"/>
      <c r="CJO825" s="18"/>
      <c r="CJP825" s="18"/>
      <c r="CJQ825" s="18"/>
      <c r="CJR825" s="18"/>
      <c r="CJS825" s="18"/>
      <c r="CJT825" s="18"/>
      <c r="CJU825" s="18"/>
      <c r="CJV825" s="18"/>
      <c r="CJW825" s="18"/>
      <c r="CJX825" s="18"/>
      <c r="CJY825" s="18"/>
      <c r="CJZ825" s="18"/>
      <c r="CKA825" s="18"/>
      <c r="CKB825" s="18"/>
      <c r="CKC825" s="18"/>
      <c r="CKD825" s="18"/>
      <c r="CKE825" s="18"/>
      <c r="CKF825" s="18"/>
      <c r="CKG825" s="18"/>
      <c r="CKH825" s="18"/>
      <c r="CKI825" s="18"/>
      <c r="CKJ825" s="18"/>
      <c r="CKK825" s="18"/>
      <c r="CKL825" s="18"/>
      <c r="CKM825" s="18"/>
      <c r="CKN825" s="18"/>
      <c r="CKO825" s="18"/>
      <c r="CKP825" s="18"/>
      <c r="CKQ825" s="18"/>
      <c r="CKR825" s="18"/>
      <c r="CKS825" s="18"/>
      <c r="CKT825" s="18"/>
      <c r="CKU825" s="18"/>
      <c r="CKV825" s="18"/>
      <c r="CKW825" s="18"/>
      <c r="CKX825" s="18"/>
      <c r="CKY825" s="18"/>
      <c r="CKZ825" s="18"/>
      <c r="CLA825" s="18"/>
      <c r="CLB825" s="18"/>
      <c r="CLC825" s="18"/>
      <c r="CLD825" s="18"/>
      <c r="CLE825" s="18"/>
      <c r="CLF825" s="18"/>
      <c r="CLG825" s="18"/>
      <c r="CLH825" s="18"/>
      <c r="CLI825" s="18"/>
      <c r="CLJ825" s="18"/>
      <c r="CLK825" s="18"/>
      <c r="CLL825" s="18"/>
      <c r="CLM825" s="18"/>
      <c r="CLN825" s="18"/>
      <c r="CLO825" s="18"/>
      <c r="CLP825" s="18"/>
      <c r="CLQ825" s="18"/>
      <c r="CLR825" s="18"/>
      <c r="CLS825" s="18"/>
      <c r="CLT825" s="18"/>
      <c r="CLU825" s="18"/>
      <c r="CLV825" s="18"/>
      <c r="CLW825" s="18"/>
      <c r="CLX825" s="18"/>
      <c r="CLY825" s="18"/>
      <c r="CLZ825" s="18"/>
      <c r="CMA825" s="18"/>
      <c r="CMB825" s="18"/>
      <c r="CMC825" s="18"/>
      <c r="CMD825" s="18"/>
      <c r="CME825" s="18"/>
      <c r="CMF825" s="18"/>
      <c r="CMG825" s="18"/>
      <c r="CMH825" s="18"/>
      <c r="CMI825" s="18"/>
      <c r="CMJ825" s="18"/>
      <c r="CMK825" s="18"/>
      <c r="CML825" s="18"/>
      <c r="CMM825" s="18"/>
      <c r="CMN825" s="18"/>
      <c r="CMO825" s="18"/>
      <c r="CMP825" s="18"/>
      <c r="CMQ825" s="18"/>
      <c r="CMR825" s="18"/>
      <c r="CMS825" s="18"/>
      <c r="CMT825" s="18"/>
      <c r="CMU825" s="18"/>
      <c r="CMV825" s="18"/>
      <c r="CMW825" s="18"/>
      <c r="CMX825" s="18"/>
      <c r="CMY825" s="18"/>
      <c r="CMZ825" s="18"/>
      <c r="CNA825" s="18"/>
      <c r="CNB825" s="18"/>
      <c r="CNC825" s="18"/>
      <c r="CND825" s="18"/>
      <c r="CNE825" s="18"/>
      <c r="CNF825" s="18"/>
      <c r="CNG825" s="18"/>
      <c r="CNH825" s="18"/>
      <c r="CNI825" s="18"/>
      <c r="CNJ825" s="18"/>
      <c r="CNK825" s="18"/>
      <c r="CNL825" s="18"/>
      <c r="CNM825" s="18"/>
      <c r="CNN825" s="18"/>
      <c r="CNO825" s="18"/>
      <c r="CNP825" s="18"/>
      <c r="CNQ825" s="18"/>
      <c r="CNR825" s="18"/>
      <c r="CNS825" s="18"/>
      <c r="CNT825" s="18"/>
      <c r="CNU825" s="18"/>
      <c r="CNV825" s="18"/>
      <c r="CNW825" s="18"/>
      <c r="CNX825" s="18"/>
      <c r="CNY825" s="18"/>
      <c r="CNZ825" s="18"/>
      <c r="COA825" s="18"/>
      <c r="COB825" s="18"/>
      <c r="COC825" s="18"/>
      <c r="COD825" s="18"/>
      <c r="COE825" s="18"/>
      <c r="COF825" s="18"/>
      <c r="COG825" s="18"/>
      <c r="COH825" s="18"/>
      <c r="COI825" s="18"/>
      <c r="COJ825" s="18"/>
      <c r="COK825" s="18"/>
      <c r="COL825" s="18"/>
      <c r="COM825" s="18"/>
      <c r="CON825" s="18"/>
      <c r="COO825" s="18"/>
      <c r="COP825" s="18"/>
      <c r="COQ825" s="18"/>
      <c r="COR825" s="18"/>
      <c r="COS825" s="18"/>
      <c r="COT825" s="18"/>
      <c r="COU825" s="18"/>
      <c r="COV825" s="18"/>
      <c r="COW825" s="18"/>
      <c r="COX825" s="18"/>
      <c r="COY825" s="18"/>
      <c r="COZ825" s="18"/>
      <c r="CPA825" s="18"/>
      <c r="CPB825" s="18"/>
      <c r="CPC825" s="18"/>
      <c r="CPD825" s="18"/>
      <c r="CPE825" s="18"/>
      <c r="CPF825" s="18"/>
      <c r="CPG825" s="18"/>
      <c r="CPH825" s="18"/>
      <c r="CPI825" s="18"/>
      <c r="CPJ825" s="18"/>
      <c r="CPK825" s="18"/>
      <c r="CPL825" s="18"/>
      <c r="CPM825" s="18"/>
      <c r="CPN825" s="18"/>
      <c r="CPO825" s="18"/>
      <c r="CPP825" s="18"/>
      <c r="CPQ825" s="18"/>
      <c r="CPR825" s="18"/>
      <c r="CPS825" s="18"/>
      <c r="CPT825" s="18"/>
      <c r="CPU825" s="18"/>
      <c r="CPV825" s="18"/>
      <c r="CPW825" s="18"/>
      <c r="CPX825" s="18"/>
      <c r="CPY825" s="18"/>
      <c r="CPZ825" s="18"/>
      <c r="CQA825" s="18"/>
      <c r="CQB825" s="18"/>
      <c r="CQC825" s="18"/>
      <c r="CQD825" s="18"/>
      <c r="CQE825" s="18"/>
      <c r="CQF825" s="18"/>
      <c r="CQG825" s="18"/>
      <c r="CQH825" s="18"/>
      <c r="CQI825" s="18"/>
      <c r="CQJ825" s="18"/>
      <c r="CQK825" s="18"/>
      <c r="CQL825" s="18"/>
      <c r="CQM825" s="18"/>
      <c r="CQN825" s="18"/>
      <c r="CQO825" s="18"/>
      <c r="CQP825" s="18"/>
      <c r="CQQ825" s="18"/>
      <c r="CQR825" s="18"/>
      <c r="CQS825" s="18"/>
      <c r="CQT825" s="18"/>
      <c r="CQU825" s="18"/>
      <c r="CQV825" s="18"/>
      <c r="CQW825" s="18"/>
      <c r="CQX825" s="18"/>
      <c r="CQY825" s="18"/>
      <c r="CQZ825" s="18"/>
      <c r="CRA825" s="18"/>
      <c r="CRB825" s="18"/>
      <c r="CRC825" s="18"/>
      <c r="CRD825" s="18"/>
      <c r="CRE825" s="18"/>
      <c r="CRF825" s="18"/>
      <c r="CRG825" s="18"/>
      <c r="CRH825" s="18"/>
      <c r="CRI825" s="18"/>
      <c r="CRJ825" s="18"/>
      <c r="CRK825" s="18"/>
      <c r="CRL825" s="18"/>
      <c r="CRM825" s="18"/>
      <c r="CRN825" s="18"/>
      <c r="CRO825" s="18"/>
      <c r="CRP825" s="18"/>
      <c r="CRQ825" s="18"/>
      <c r="CRR825" s="18"/>
      <c r="CRS825" s="18"/>
      <c r="CRT825" s="18"/>
      <c r="CRU825" s="18"/>
      <c r="CRV825" s="18"/>
      <c r="CRW825" s="18"/>
      <c r="CRX825" s="18"/>
      <c r="CRY825" s="18"/>
      <c r="CRZ825" s="18"/>
      <c r="CSA825" s="18"/>
      <c r="CSB825" s="18"/>
      <c r="CSC825" s="18"/>
      <c r="CSD825" s="18"/>
      <c r="CSE825" s="18"/>
      <c r="CSF825" s="18"/>
      <c r="CSG825" s="18"/>
      <c r="CSH825" s="18"/>
      <c r="CSI825" s="18"/>
      <c r="CSJ825" s="18"/>
      <c r="CSK825" s="18"/>
      <c r="CSL825" s="18"/>
      <c r="CSM825" s="18"/>
      <c r="CSN825" s="18"/>
      <c r="CSO825" s="18"/>
      <c r="CSP825" s="18"/>
      <c r="CSQ825" s="18"/>
      <c r="CSR825" s="18"/>
      <c r="CSS825" s="18"/>
      <c r="CST825" s="18"/>
      <c r="CSU825" s="18"/>
      <c r="CSV825" s="18"/>
      <c r="CSW825" s="18"/>
      <c r="CSX825" s="18"/>
      <c r="CSY825" s="18"/>
      <c r="CSZ825" s="18"/>
      <c r="CTA825" s="18"/>
      <c r="CTB825" s="18"/>
      <c r="CTC825" s="18"/>
      <c r="CTD825" s="18"/>
      <c r="CTE825" s="18"/>
      <c r="CTF825" s="18"/>
      <c r="CTG825" s="18"/>
      <c r="CTH825" s="18"/>
      <c r="CTI825" s="18"/>
      <c r="CTJ825" s="18"/>
      <c r="CTK825" s="18"/>
      <c r="CTL825" s="18"/>
      <c r="CTM825" s="18"/>
      <c r="CTN825" s="18"/>
      <c r="CTO825" s="18"/>
      <c r="CTP825" s="18"/>
      <c r="CTQ825" s="18"/>
      <c r="CTR825" s="18"/>
      <c r="CTS825" s="18"/>
      <c r="CTT825" s="18"/>
      <c r="CTU825" s="18"/>
      <c r="CTV825" s="18"/>
      <c r="CTW825" s="18"/>
      <c r="CTX825" s="18"/>
      <c r="CTY825" s="18"/>
      <c r="CTZ825" s="18"/>
      <c r="CUA825" s="18"/>
      <c r="CUB825" s="18"/>
      <c r="CUC825" s="18"/>
      <c r="CUD825" s="18"/>
      <c r="CUE825" s="18"/>
      <c r="CUF825" s="18"/>
      <c r="CUG825" s="18"/>
      <c r="CUH825" s="18"/>
      <c r="CUI825" s="18"/>
      <c r="CUJ825" s="18"/>
      <c r="CUK825" s="18"/>
      <c r="CUL825" s="18"/>
      <c r="CUM825" s="18"/>
      <c r="CUN825" s="18"/>
      <c r="CUO825" s="18"/>
      <c r="CUP825" s="18"/>
      <c r="CUQ825" s="18"/>
      <c r="CUR825" s="18"/>
      <c r="CUS825" s="18"/>
      <c r="CUT825" s="18"/>
      <c r="CUU825" s="18"/>
      <c r="CUV825" s="18"/>
      <c r="CUW825" s="18"/>
      <c r="CUX825" s="18"/>
      <c r="CUY825" s="18"/>
      <c r="CUZ825" s="18"/>
      <c r="CVA825" s="18"/>
      <c r="CVB825" s="18"/>
      <c r="CVC825" s="18"/>
      <c r="CVD825" s="18"/>
      <c r="CVE825" s="18"/>
      <c r="CVF825" s="18"/>
      <c r="CVG825" s="18"/>
      <c r="CVH825" s="18"/>
      <c r="CVI825" s="18"/>
      <c r="CVJ825" s="18"/>
      <c r="CVK825" s="18"/>
      <c r="CVL825" s="18"/>
      <c r="CVM825" s="18"/>
      <c r="CVN825" s="18"/>
      <c r="CVO825" s="18"/>
      <c r="CVP825" s="18"/>
      <c r="CVQ825" s="18"/>
      <c r="CVR825" s="18"/>
      <c r="CVS825" s="18"/>
      <c r="CVT825" s="18"/>
      <c r="CVU825" s="18"/>
      <c r="CVV825" s="18"/>
      <c r="CVW825" s="18"/>
      <c r="CVX825" s="18"/>
      <c r="CVY825" s="18"/>
      <c r="CVZ825" s="18"/>
      <c r="CWA825" s="18"/>
      <c r="CWB825" s="18"/>
      <c r="CWC825" s="18"/>
      <c r="CWD825" s="18"/>
      <c r="CWE825" s="18"/>
      <c r="CWF825" s="18"/>
      <c r="CWG825" s="18"/>
      <c r="CWH825" s="18"/>
      <c r="CWI825" s="18"/>
      <c r="CWJ825" s="18"/>
      <c r="CWK825" s="18"/>
      <c r="CWL825" s="18"/>
      <c r="CWM825" s="18"/>
      <c r="CWN825" s="18"/>
      <c r="CWO825" s="18"/>
      <c r="CWP825" s="18"/>
      <c r="CWQ825" s="18"/>
      <c r="CWR825" s="18"/>
      <c r="CWS825" s="18"/>
      <c r="CWT825" s="18"/>
      <c r="CWU825" s="18"/>
      <c r="CWV825" s="18"/>
      <c r="CWW825" s="18"/>
      <c r="CWX825" s="18"/>
      <c r="CWY825" s="18"/>
      <c r="CWZ825" s="18"/>
      <c r="CXA825" s="18"/>
      <c r="CXB825" s="18"/>
      <c r="CXC825" s="18"/>
      <c r="CXD825" s="18"/>
      <c r="CXE825" s="18"/>
      <c r="CXF825" s="18"/>
      <c r="CXG825" s="18"/>
      <c r="CXH825" s="18"/>
      <c r="CXI825" s="18"/>
      <c r="CXJ825" s="18"/>
      <c r="CXK825" s="18"/>
      <c r="CXL825" s="18"/>
      <c r="CXM825" s="18"/>
      <c r="CXN825" s="18"/>
      <c r="CXO825" s="18"/>
      <c r="CXP825" s="18"/>
      <c r="CXQ825" s="18"/>
      <c r="CXR825" s="18"/>
      <c r="CXS825" s="18"/>
      <c r="CXT825" s="18"/>
      <c r="CXU825" s="18"/>
      <c r="CXV825" s="18"/>
      <c r="CXW825" s="18"/>
      <c r="CXX825" s="18"/>
      <c r="CXY825" s="18"/>
      <c r="CXZ825" s="18"/>
      <c r="CYA825" s="18"/>
      <c r="CYB825" s="18"/>
      <c r="CYC825" s="18"/>
      <c r="CYD825" s="18"/>
      <c r="CYE825" s="18"/>
      <c r="CYF825" s="18"/>
      <c r="CYG825" s="18"/>
      <c r="CYH825" s="18"/>
      <c r="CYI825" s="18"/>
      <c r="CYJ825" s="18"/>
      <c r="CYK825" s="18"/>
      <c r="CYL825" s="18"/>
      <c r="CYM825" s="18"/>
      <c r="CYN825" s="18"/>
      <c r="CYO825" s="18"/>
      <c r="CYP825" s="18"/>
      <c r="CYQ825" s="18"/>
      <c r="CYR825" s="18"/>
      <c r="CYS825" s="18"/>
      <c r="CYT825" s="18"/>
      <c r="CYU825" s="18"/>
      <c r="CYV825" s="18"/>
      <c r="CYW825" s="18"/>
      <c r="CYX825" s="18"/>
      <c r="CYY825" s="18"/>
      <c r="CYZ825" s="18"/>
      <c r="CZA825" s="18"/>
      <c r="CZB825" s="18"/>
      <c r="CZC825" s="18"/>
      <c r="CZD825" s="18"/>
      <c r="CZE825" s="18"/>
      <c r="CZF825" s="18"/>
      <c r="CZG825" s="18"/>
      <c r="CZH825" s="18"/>
      <c r="CZI825" s="18"/>
      <c r="CZJ825" s="18"/>
      <c r="CZK825" s="18"/>
      <c r="CZL825" s="18"/>
      <c r="CZM825" s="18"/>
      <c r="CZN825" s="18"/>
      <c r="CZO825" s="18"/>
      <c r="CZP825" s="18"/>
      <c r="CZQ825" s="18"/>
      <c r="CZR825" s="18"/>
      <c r="CZS825" s="18"/>
      <c r="CZT825" s="18"/>
      <c r="CZU825" s="18"/>
      <c r="CZV825" s="18"/>
      <c r="CZW825" s="18"/>
      <c r="CZX825" s="18"/>
      <c r="CZY825" s="18"/>
      <c r="CZZ825" s="18"/>
      <c r="DAA825" s="18"/>
      <c r="DAB825" s="18"/>
      <c r="DAC825" s="18"/>
      <c r="DAD825" s="18"/>
      <c r="DAE825" s="18"/>
      <c r="DAF825" s="18"/>
      <c r="DAG825" s="18"/>
      <c r="DAH825" s="18"/>
      <c r="DAI825" s="18"/>
      <c r="DAJ825" s="18"/>
      <c r="DAK825" s="18"/>
      <c r="DAL825" s="18"/>
      <c r="DAM825" s="18"/>
      <c r="DAN825" s="18"/>
      <c r="DAO825" s="18"/>
      <c r="DAP825" s="18"/>
      <c r="DAQ825" s="18"/>
      <c r="DAR825" s="18"/>
      <c r="DAS825" s="18"/>
      <c r="DAT825" s="18"/>
      <c r="DAU825" s="18"/>
      <c r="DAV825" s="18"/>
      <c r="DAW825" s="18"/>
      <c r="DAX825" s="18"/>
      <c r="DAY825" s="18"/>
      <c r="DAZ825" s="18"/>
      <c r="DBA825" s="18"/>
      <c r="DBB825" s="18"/>
      <c r="DBC825" s="18"/>
      <c r="DBD825" s="18"/>
      <c r="DBE825" s="18"/>
      <c r="DBF825" s="18"/>
      <c r="DBG825" s="18"/>
      <c r="DBH825" s="18"/>
      <c r="DBI825" s="18"/>
      <c r="DBJ825" s="18"/>
      <c r="DBK825" s="18"/>
      <c r="DBL825" s="18"/>
      <c r="DBM825" s="18"/>
      <c r="DBN825" s="18"/>
      <c r="DBO825" s="18"/>
      <c r="DBP825" s="18"/>
      <c r="DBQ825" s="18"/>
      <c r="DBR825" s="18"/>
      <c r="DBS825" s="18"/>
      <c r="DBT825" s="18"/>
      <c r="DBU825" s="18"/>
      <c r="DBV825" s="18"/>
      <c r="DBW825" s="18"/>
      <c r="DBX825" s="18"/>
      <c r="DBY825" s="18"/>
      <c r="DBZ825" s="18"/>
      <c r="DCA825" s="18"/>
      <c r="DCB825" s="18"/>
      <c r="DCC825" s="18"/>
      <c r="DCD825" s="18"/>
      <c r="DCE825" s="18"/>
      <c r="DCF825" s="18"/>
      <c r="DCG825" s="18"/>
      <c r="DCH825" s="18"/>
      <c r="DCI825" s="18"/>
      <c r="DCJ825" s="18"/>
      <c r="DCK825" s="18"/>
      <c r="DCL825" s="18"/>
      <c r="DCM825" s="18"/>
      <c r="DCN825" s="18"/>
      <c r="DCO825" s="18"/>
      <c r="DCP825" s="18"/>
      <c r="DCQ825" s="18"/>
      <c r="DCR825" s="18"/>
      <c r="DCS825" s="18"/>
      <c r="DCT825" s="18"/>
      <c r="DCU825" s="18"/>
      <c r="DCV825" s="18"/>
      <c r="DCW825" s="18"/>
      <c r="DCX825" s="18"/>
      <c r="DCY825" s="18"/>
      <c r="DCZ825" s="18"/>
      <c r="DDA825" s="18"/>
      <c r="DDB825" s="18"/>
      <c r="DDC825" s="18"/>
      <c r="DDD825" s="18"/>
      <c r="DDE825" s="18"/>
      <c r="DDF825" s="18"/>
      <c r="DDG825" s="18"/>
      <c r="DDH825" s="18"/>
      <c r="DDI825" s="18"/>
      <c r="DDJ825" s="18"/>
      <c r="DDK825" s="18"/>
      <c r="DDL825" s="18"/>
      <c r="DDM825" s="18"/>
      <c r="DDN825" s="18"/>
      <c r="DDO825" s="18"/>
      <c r="DDP825" s="18"/>
      <c r="DDQ825" s="18"/>
      <c r="DDR825" s="18"/>
      <c r="DDS825" s="18"/>
      <c r="DDT825" s="18"/>
      <c r="DDU825" s="18"/>
      <c r="DDV825" s="18"/>
      <c r="DDW825" s="18"/>
      <c r="DDX825" s="18"/>
      <c r="DDY825" s="18"/>
      <c r="DDZ825" s="18"/>
      <c r="DEA825" s="18"/>
      <c r="DEB825" s="18"/>
      <c r="DEC825" s="18"/>
      <c r="DED825" s="18"/>
      <c r="DEE825" s="18"/>
      <c r="DEF825" s="18"/>
      <c r="DEG825" s="18"/>
      <c r="DEH825" s="18"/>
      <c r="DEI825" s="18"/>
      <c r="DEJ825" s="18"/>
      <c r="DEK825" s="18"/>
      <c r="DEL825" s="18"/>
      <c r="DEM825" s="18"/>
      <c r="DEN825" s="18"/>
      <c r="DEO825" s="18"/>
      <c r="DEP825" s="18"/>
      <c r="DEQ825" s="18"/>
      <c r="DER825" s="18"/>
      <c r="DES825" s="18"/>
      <c r="DET825" s="18"/>
      <c r="DEU825" s="18"/>
      <c r="DEV825" s="18"/>
      <c r="DEW825" s="18"/>
      <c r="DEX825" s="18"/>
      <c r="DEY825" s="18"/>
      <c r="DEZ825" s="18"/>
      <c r="DFA825" s="18"/>
      <c r="DFB825" s="18"/>
      <c r="DFC825" s="18"/>
      <c r="DFD825" s="18"/>
      <c r="DFE825" s="18"/>
      <c r="DFF825" s="18"/>
      <c r="DFG825" s="18"/>
      <c r="DFH825" s="18"/>
      <c r="DFI825" s="18"/>
      <c r="DFJ825" s="18"/>
      <c r="DFK825" s="18"/>
      <c r="DFL825" s="18"/>
      <c r="DFM825" s="18"/>
      <c r="DFN825" s="18"/>
      <c r="DFO825" s="18"/>
      <c r="DFP825" s="18"/>
      <c r="DFQ825" s="18"/>
      <c r="DFR825" s="18"/>
      <c r="DFS825" s="18"/>
      <c r="DFT825" s="18"/>
      <c r="DFU825" s="18"/>
      <c r="DFV825" s="18"/>
      <c r="DFW825" s="18"/>
      <c r="DFX825" s="18"/>
      <c r="DFY825" s="18"/>
      <c r="DFZ825" s="18"/>
      <c r="DGA825" s="18"/>
      <c r="DGB825" s="18"/>
      <c r="DGC825" s="18"/>
      <c r="DGD825" s="18"/>
      <c r="DGE825" s="18"/>
      <c r="DGF825" s="18"/>
      <c r="DGG825" s="18"/>
      <c r="DGH825" s="18"/>
      <c r="DGI825" s="18"/>
      <c r="DGJ825" s="18"/>
      <c r="DGK825" s="18"/>
      <c r="DGL825" s="18"/>
      <c r="DGM825" s="18"/>
      <c r="DGN825" s="18"/>
      <c r="DGO825" s="18"/>
      <c r="DGP825" s="18"/>
      <c r="DGQ825" s="18"/>
      <c r="DGR825" s="18"/>
      <c r="DGS825" s="18"/>
      <c r="DGT825" s="18"/>
      <c r="DGU825" s="18"/>
      <c r="DGV825" s="18"/>
      <c r="DGW825" s="18"/>
      <c r="DGX825" s="18"/>
      <c r="DGY825" s="18"/>
      <c r="DGZ825" s="18"/>
      <c r="DHA825" s="18"/>
      <c r="DHB825" s="18"/>
      <c r="DHC825" s="18"/>
      <c r="DHD825" s="18"/>
      <c r="DHE825" s="18"/>
      <c r="DHF825" s="18"/>
      <c r="DHG825" s="18"/>
      <c r="DHH825" s="18"/>
      <c r="DHI825" s="18"/>
      <c r="DHJ825" s="18"/>
      <c r="DHK825" s="18"/>
      <c r="DHL825" s="18"/>
      <c r="DHM825" s="18"/>
      <c r="DHN825" s="18"/>
      <c r="DHO825" s="18"/>
      <c r="DHP825" s="18"/>
      <c r="DHQ825" s="18"/>
      <c r="DHR825" s="18"/>
      <c r="DHS825" s="18"/>
      <c r="DHT825" s="18"/>
      <c r="DHU825" s="18"/>
      <c r="DHV825" s="18"/>
      <c r="DHW825" s="18"/>
      <c r="DHX825" s="18"/>
      <c r="DHY825" s="18"/>
      <c r="DHZ825" s="18"/>
      <c r="DIA825" s="18"/>
      <c r="DIB825" s="18"/>
      <c r="DIC825" s="18"/>
      <c r="DID825" s="18"/>
      <c r="DIE825" s="18"/>
      <c r="DIF825" s="18"/>
      <c r="DIG825" s="18"/>
      <c r="DIH825" s="18"/>
      <c r="DII825" s="18"/>
      <c r="DIJ825" s="18"/>
      <c r="DIK825" s="18"/>
      <c r="DIL825" s="18"/>
      <c r="DIM825" s="18"/>
      <c r="DIN825" s="18"/>
      <c r="DIO825" s="18"/>
      <c r="DIP825" s="18"/>
      <c r="DIQ825" s="18"/>
      <c r="DIR825" s="18"/>
      <c r="DIS825" s="18"/>
      <c r="DIT825" s="18"/>
      <c r="DIU825" s="18"/>
      <c r="DIV825" s="18"/>
      <c r="DIW825" s="18"/>
      <c r="DIX825" s="18"/>
      <c r="DIY825" s="18"/>
      <c r="DIZ825" s="18"/>
      <c r="DJA825" s="18"/>
      <c r="DJB825" s="18"/>
      <c r="DJC825" s="18"/>
      <c r="DJD825" s="18"/>
      <c r="DJE825" s="18"/>
      <c r="DJF825" s="18"/>
      <c r="DJG825" s="18"/>
      <c r="DJH825" s="18"/>
      <c r="DJI825" s="18"/>
      <c r="DJJ825" s="18"/>
      <c r="DJK825" s="18"/>
      <c r="DJL825" s="18"/>
      <c r="DJM825" s="18"/>
      <c r="DJN825" s="18"/>
      <c r="DJO825" s="18"/>
      <c r="DJP825" s="18"/>
      <c r="DJQ825" s="18"/>
      <c r="DJR825" s="18"/>
      <c r="DJS825" s="18"/>
      <c r="DJT825" s="18"/>
      <c r="DJU825" s="18"/>
      <c r="DJV825" s="18"/>
      <c r="DJW825" s="18"/>
      <c r="DJX825" s="18"/>
      <c r="DJY825" s="18"/>
      <c r="DJZ825" s="18"/>
      <c r="DKA825" s="18"/>
      <c r="DKB825" s="18"/>
      <c r="DKC825" s="18"/>
      <c r="DKD825" s="18"/>
      <c r="DKE825" s="18"/>
      <c r="DKF825" s="18"/>
      <c r="DKG825" s="18"/>
      <c r="DKH825" s="18"/>
      <c r="DKI825" s="18"/>
      <c r="DKJ825" s="18"/>
      <c r="DKK825" s="18"/>
      <c r="DKL825" s="18"/>
      <c r="DKM825" s="18"/>
      <c r="DKN825" s="18"/>
      <c r="DKO825" s="18"/>
      <c r="DKP825" s="18"/>
      <c r="DKQ825" s="18"/>
      <c r="DKR825" s="18"/>
      <c r="DKS825" s="18"/>
      <c r="DKT825" s="18"/>
      <c r="DKU825" s="18"/>
      <c r="DKV825" s="18"/>
      <c r="DKW825" s="18"/>
      <c r="DKX825" s="18"/>
      <c r="DKY825" s="18"/>
      <c r="DKZ825" s="18"/>
      <c r="DLA825" s="18"/>
      <c r="DLB825" s="18"/>
      <c r="DLC825" s="18"/>
      <c r="DLD825" s="18"/>
      <c r="DLE825" s="18"/>
      <c r="DLF825" s="18"/>
      <c r="DLG825" s="18"/>
      <c r="DLH825" s="18"/>
      <c r="DLI825" s="18"/>
      <c r="DLJ825" s="18"/>
      <c r="DLK825" s="18"/>
      <c r="DLL825" s="18"/>
      <c r="DLM825" s="18"/>
      <c r="DLN825" s="18"/>
      <c r="DLO825" s="18"/>
      <c r="DLP825" s="18"/>
      <c r="DLQ825" s="18"/>
      <c r="DLR825" s="18"/>
      <c r="DLS825" s="18"/>
      <c r="DLT825" s="18"/>
      <c r="DLU825" s="18"/>
      <c r="DLV825" s="18"/>
      <c r="DLW825" s="18"/>
      <c r="DLX825" s="18"/>
      <c r="DLY825" s="18"/>
      <c r="DLZ825" s="18"/>
      <c r="DMA825" s="18"/>
      <c r="DMB825" s="18"/>
      <c r="DMC825" s="18"/>
      <c r="DMD825" s="18"/>
      <c r="DME825" s="18"/>
      <c r="DMF825" s="18"/>
      <c r="DMG825" s="18"/>
      <c r="DMH825" s="18"/>
      <c r="DMI825" s="18"/>
      <c r="DMJ825" s="18"/>
      <c r="DMK825" s="18"/>
      <c r="DML825" s="18"/>
      <c r="DMM825" s="18"/>
      <c r="DMN825" s="18"/>
      <c r="DMO825" s="18"/>
      <c r="DMP825" s="18"/>
      <c r="DMQ825" s="18"/>
      <c r="DMR825" s="18"/>
      <c r="DMS825" s="18"/>
      <c r="DMT825" s="18"/>
      <c r="DMU825" s="18"/>
      <c r="DMV825" s="18"/>
      <c r="DMW825" s="18"/>
      <c r="DMX825" s="18"/>
      <c r="DMY825" s="18"/>
      <c r="DMZ825" s="18"/>
      <c r="DNA825" s="18"/>
      <c r="DNB825" s="18"/>
      <c r="DNC825" s="18"/>
      <c r="DND825" s="18"/>
      <c r="DNE825" s="18"/>
      <c r="DNF825" s="18"/>
      <c r="DNG825" s="18"/>
      <c r="DNH825" s="18"/>
      <c r="DNI825" s="18"/>
      <c r="DNJ825" s="18"/>
      <c r="DNK825" s="18"/>
      <c r="DNL825" s="18"/>
      <c r="DNM825" s="18"/>
      <c r="DNN825" s="18"/>
      <c r="DNO825" s="18"/>
      <c r="DNP825" s="18"/>
      <c r="DNQ825" s="18"/>
      <c r="DNR825" s="18"/>
      <c r="DNS825" s="18"/>
      <c r="DNT825" s="18"/>
      <c r="DNU825" s="18"/>
      <c r="DNV825" s="18"/>
      <c r="DNW825" s="18"/>
      <c r="DNX825" s="18"/>
      <c r="DNY825" s="18"/>
      <c r="DNZ825" s="18"/>
      <c r="DOA825" s="18"/>
      <c r="DOB825" s="18"/>
      <c r="DOC825" s="18"/>
      <c r="DOD825" s="18"/>
      <c r="DOE825" s="18"/>
      <c r="DOF825" s="18"/>
      <c r="DOG825" s="18"/>
      <c r="DOH825" s="18"/>
      <c r="DOI825" s="18"/>
      <c r="DOJ825" s="18"/>
      <c r="DOK825" s="18"/>
      <c r="DOL825" s="18"/>
      <c r="DOM825" s="18"/>
      <c r="DON825" s="18"/>
      <c r="DOO825" s="18"/>
      <c r="DOP825" s="18"/>
      <c r="DOQ825" s="18"/>
      <c r="DOR825" s="18"/>
      <c r="DOS825" s="18"/>
      <c r="DOT825" s="18"/>
      <c r="DOU825" s="18"/>
      <c r="DOV825" s="18"/>
      <c r="DOW825" s="18"/>
      <c r="DOX825" s="18"/>
      <c r="DOY825" s="18"/>
      <c r="DOZ825" s="18"/>
      <c r="DPA825" s="18"/>
      <c r="DPB825" s="18"/>
      <c r="DPC825" s="18"/>
      <c r="DPD825" s="18"/>
      <c r="DPE825" s="18"/>
      <c r="DPF825" s="18"/>
      <c r="DPG825" s="18"/>
      <c r="DPH825" s="18"/>
      <c r="DPI825" s="18"/>
      <c r="DPJ825" s="18"/>
      <c r="DPK825" s="18"/>
      <c r="DPL825" s="18"/>
      <c r="DPM825" s="18"/>
      <c r="DPN825" s="18"/>
      <c r="DPO825" s="18"/>
      <c r="DPP825" s="18"/>
      <c r="DPQ825" s="18"/>
      <c r="DPR825" s="18"/>
      <c r="DPS825" s="18"/>
      <c r="DPT825" s="18"/>
      <c r="DPU825" s="18"/>
      <c r="DPV825" s="18"/>
      <c r="DPW825" s="18"/>
      <c r="DPX825" s="18"/>
      <c r="DPY825" s="18"/>
      <c r="DPZ825" s="18"/>
      <c r="DQA825" s="18"/>
      <c r="DQB825" s="18"/>
      <c r="DQC825" s="18"/>
      <c r="DQD825" s="18"/>
      <c r="DQE825" s="18"/>
      <c r="DQF825" s="18"/>
      <c r="DQG825" s="18"/>
      <c r="DQH825" s="18"/>
      <c r="DQI825" s="18"/>
      <c r="DQJ825" s="18"/>
      <c r="DQK825" s="18"/>
      <c r="DQL825" s="18"/>
      <c r="DQM825" s="18"/>
      <c r="DQN825" s="18"/>
      <c r="DQO825" s="18"/>
      <c r="DQP825" s="18"/>
      <c r="DQQ825" s="18"/>
      <c r="DQR825" s="18"/>
      <c r="DQS825" s="18"/>
      <c r="DQT825" s="18"/>
      <c r="DQU825" s="18"/>
      <c r="DQV825" s="18"/>
      <c r="DQW825" s="18"/>
      <c r="DQX825" s="18"/>
      <c r="DQY825" s="18"/>
      <c r="DQZ825" s="18"/>
      <c r="DRA825" s="18"/>
      <c r="DRB825" s="18"/>
      <c r="DRC825" s="18"/>
      <c r="DRD825" s="18"/>
      <c r="DRE825" s="18"/>
      <c r="DRF825" s="18"/>
      <c r="DRG825" s="18"/>
      <c r="DRH825" s="18"/>
      <c r="DRI825" s="18"/>
      <c r="DRJ825" s="18"/>
      <c r="DRK825" s="18"/>
      <c r="DRL825" s="18"/>
      <c r="DRM825" s="18"/>
      <c r="DRN825" s="18"/>
      <c r="DRO825" s="18"/>
      <c r="DRP825" s="18"/>
      <c r="DRQ825" s="18"/>
      <c r="DRR825" s="18"/>
      <c r="DRS825" s="18"/>
      <c r="DRT825" s="18"/>
      <c r="DRU825" s="18"/>
      <c r="DRV825" s="18"/>
      <c r="DRW825" s="18"/>
      <c r="DRX825" s="18"/>
      <c r="DRY825" s="18"/>
      <c r="DRZ825" s="18"/>
      <c r="DSA825" s="18"/>
      <c r="DSB825" s="18"/>
      <c r="DSC825" s="18"/>
      <c r="DSD825" s="18"/>
      <c r="DSE825" s="18"/>
      <c r="DSF825" s="18"/>
      <c r="DSG825" s="18"/>
      <c r="DSH825" s="18"/>
      <c r="DSI825" s="18"/>
      <c r="DSJ825" s="18"/>
      <c r="DSK825" s="18"/>
      <c r="DSL825" s="18"/>
      <c r="DSM825" s="18"/>
      <c r="DSN825" s="18"/>
      <c r="DSO825" s="18"/>
      <c r="DSP825" s="18"/>
      <c r="DSQ825" s="18"/>
      <c r="DSR825" s="18"/>
      <c r="DSS825" s="18"/>
      <c r="DST825" s="18"/>
      <c r="DSU825" s="18"/>
      <c r="DSV825" s="18"/>
      <c r="DSW825" s="18"/>
      <c r="DSX825" s="18"/>
      <c r="DSY825" s="18"/>
      <c r="DSZ825" s="18"/>
      <c r="DTA825" s="18"/>
      <c r="DTB825" s="18"/>
      <c r="DTC825" s="18"/>
      <c r="DTD825" s="18"/>
      <c r="DTE825" s="18"/>
      <c r="DTF825" s="18"/>
      <c r="DTG825" s="18"/>
      <c r="DTH825" s="18"/>
      <c r="DTI825" s="18"/>
      <c r="DTJ825" s="18"/>
      <c r="DTK825" s="18"/>
      <c r="DTL825" s="18"/>
      <c r="DTM825" s="18"/>
      <c r="DTN825" s="18"/>
      <c r="DTO825" s="18"/>
      <c r="DTP825" s="18"/>
      <c r="DTQ825" s="18"/>
      <c r="DTR825" s="18"/>
      <c r="DTS825" s="18"/>
      <c r="DTT825" s="18"/>
      <c r="DTU825" s="18"/>
      <c r="DTV825" s="18"/>
      <c r="DTW825" s="18"/>
      <c r="DTX825" s="18"/>
      <c r="DTY825" s="18"/>
      <c r="DTZ825" s="18"/>
      <c r="DUA825" s="18"/>
      <c r="DUB825" s="18"/>
      <c r="DUC825" s="18"/>
      <c r="DUD825" s="18"/>
      <c r="DUE825" s="18"/>
      <c r="DUF825" s="18"/>
      <c r="DUG825" s="18"/>
      <c r="DUH825" s="18"/>
      <c r="DUI825" s="18"/>
      <c r="DUJ825" s="18"/>
      <c r="DUK825" s="18"/>
      <c r="DUL825" s="18"/>
      <c r="DUM825" s="18"/>
      <c r="DUN825" s="18"/>
      <c r="DUO825" s="18"/>
      <c r="DUP825" s="18"/>
      <c r="DUQ825" s="18"/>
      <c r="DUR825" s="18"/>
      <c r="DUS825" s="18"/>
      <c r="DUT825" s="18"/>
      <c r="DUU825" s="18"/>
      <c r="DUV825" s="18"/>
      <c r="DUW825" s="18"/>
      <c r="DUX825" s="18"/>
      <c r="DUY825" s="18"/>
      <c r="DUZ825" s="18"/>
      <c r="DVA825" s="18"/>
      <c r="DVB825" s="18"/>
      <c r="DVC825" s="18"/>
      <c r="DVD825" s="18"/>
      <c r="DVE825" s="18"/>
      <c r="DVF825" s="18"/>
      <c r="DVG825" s="18"/>
      <c r="DVH825" s="18"/>
      <c r="DVI825" s="18"/>
      <c r="DVJ825" s="18"/>
      <c r="DVK825" s="18"/>
      <c r="DVL825" s="18"/>
      <c r="DVM825" s="18"/>
      <c r="DVN825" s="18"/>
      <c r="DVO825" s="18"/>
      <c r="DVP825" s="18"/>
      <c r="DVQ825" s="18"/>
      <c r="DVR825" s="18"/>
      <c r="DVS825" s="18"/>
      <c r="DVT825" s="18"/>
      <c r="DVU825" s="18"/>
      <c r="DVV825" s="18"/>
      <c r="DVW825" s="18"/>
      <c r="DVX825" s="18"/>
      <c r="DVY825" s="18"/>
      <c r="DVZ825" s="18"/>
      <c r="DWA825" s="18"/>
      <c r="DWB825" s="18"/>
      <c r="DWC825" s="18"/>
      <c r="DWD825" s="18"/>
      <c r="DWE825" s="18"/>
      <c r="DWF825" s="18"/>
      <c r="DWG825" s="18"/>
      <c r="DWH825" s="18"/>
      <c r="DWI825" s="18"/>
      <c r="DWJ825" s="18"/>
      <c r="DWK825" s="18"/>
      <c r="DWL825" s="18"/>
      <c r="DWM825" s="18"/>
      <c r="DWN825" s="18"/>
      <c r="DWO825" s="18"/>
      <c r="DWP825" s="18"/>
      <c r="DWQ825" s="18"/>
      <c r="DWR825" s="18"/>
      <c r="DWS825" s="18"/>
      <c r="DWT825" s="18"/>
      <c r="DWU825" s="18"/>
      <c r="DWV825" s="18"/>
      <c r="DWW825" s="18"/>
      <c r="DWX825" s="18"/>
      <c r="DWY825" s="18"/>
      <c r="DWZ825" s="18"/>
      <c r="DXA825" s="18"/>
      <c r="DXB825" s="18"/>
      <c r="DXC825" s="18"/>
      <c r="DXD825" s="18"/>
      <c r="DXE825" s="18"/>
      <c r="DXF825" s="18"/>
      <c r="DXG825" s="18"/>
      <c r="DXH825" s="18"/>
      <c r="DXI825" s="18"/>
      <c r="DXJ825" s="18"/>
      <c r="DXK825" s="18"/>
      <c r="DXL825" s="18"/>
      <c r="DXM825" s="18"/>
      <c r="DXN825" s="18"/>
      <c r="DXO825" s="18"/>
      <c r="DXP825" s="18"/>
      <c r="DXQ825" s="18"/>
      <c r="DXR825" s="18"/>
      <c r="DXS825" s="18"/>
      <c r="DXT825" s="18"/>
      <c r="DXU825" s="18"/>
      <c r="DXV825" s="18"/>
      <c r="DXW825" s="18"/>
      <c r="DXX825" s="18"/>
      <c r="DXY825" s="18"/>
      <c r="DXZ825" s="18"/>
      <c r="DYA825" s="18"/>
      <c r="DYB825" s="18"/>
      <c r="DYC825" s="18"/>
      <c r="DYD825" s="18"/>
      <c r="DYE825" s="18"/>
      <c r="DYF825" s="18"/>
      <c r="DYG825" s="18"/>
      <c r="DYH825" s="18"/>
      <c r="DYI825" s="18"/>
      <c r="DYJ825" s="18"/>
      <c r="DYK825" s="18"/>
      <c r="DYL825" s="18"/>
      <c r="DYM825" s="18"/>
      <c r="DYN825" s="18"/>
      <c r="DYO825" s="18"/>
      <c r="DYP825" s="18"/>
      <c r="DYQ825" s="18"/>
      <c r="DYR825" s="18"/>
      <c r="DYS825" s="18"/>
      <c r="DYT825" s="18"/>
      <c r="DYU825" s="18"/>
      <c r="DYV825" s="18"/>
      <c r="DYW825" s="18"/>
      <c r="DYX825" s="18"/>
      <c r="DYY825" s="18"/>
      <c r="DYZ825" s="18"/>
      <c r="DZA825" s="18"/>
      <c r="DZB825" s="18"/>
      <c r="DZC825" s="18"/>
      <c r="DZD825" s="18"/>
      <c r="DZE825" s="18"/>
      <c r="DZF825" s="18"/>
      <c r="DZG825" s="18"/>
      <c r="DZH825" s="18"/>
      <c r="DZI825" s="18"/>
      <c r="DZJ825" s="18"/>
      <c r="DZK825" s="18"/>
      <c r="DZL825" s="18"/>
      <c r="DZM825" s="18"/>
      <c r="DZN825" s="18"/>
      <c r="DZO825" s="18"/>
      <c r="DZP825" s="18"/>
      <c r="DZQ825" s="18"/>
      <c r="DZR825" s="18"/>
      <c r="DZS825" s="18"/>
      <c r="DZT825" s="18"/>
      <c r="DZU825" s="18"/>
      <c r="DZV825" s="18"/>
      <c r="DZW825" s="18"/>
      <c r="DZX825" s="18"/>
      <c r="DZY825" s="18"/>
      <c r="DZZ825" s="18"/>
      <c r="EAA825" s="18"/>
      <c r="EAB825" s="18"/>
      <c r="EAC825" s="18"/>
      <c r="EAD825" s="18"/>
      <c r="EAE825" s="18"/>
      <c r="EAF825" s="18"/>
      <c r="EAG825" s="18"/>
      <c r="EAH825" s="18"/>
      <c r="EAI825" s="18"/>
      <c r="EAJ825" s="18"/>
      <c r="EAK825" s="18"/>
      <c r="EAL825" s="18"/>
      <c r="EAM825" s="18"/>
      <c r="EAN825" s="18"/>
      <c r="EAO825" s="18"/>
      <c r="EAP825" s="18"/>
      <c r="EAQ825" s="18"/>
      <c r="EAR825" s="18"/>
      <c r="EAS825" s="18"/>
      <c r="EAT825" s="18"/>
      <c r="EAU825" s="18"/>
      <c r="EAV825" s="18"/>
      <c r="EAW825" s="18"/>
      <c r="EAX825" s="18"/>
      <c r="EAY825" s="18"/>
      <c r="EAZ825" s="18"/>
      <c r="EBA825" s="18"/>
      <c r="EBB825" s="18"/>
      <c r="EBC825" s="18"/>
      <c r="EBD825" s="18"/>
      <c r="EBE825" s="18"/>
      <c r="EBF825" s="18"/>
      <c r="EBG825" s="18"/>
      <c r="EBH825" s="18"/>
      <c r="EBI825" s="18"/>
      <c r="EBJ825" s="18"/>
      <c r="EBK825" s="18"/>
      <c r="EBL825" s="18"/>
      <c r="EBM825" s="18"/>
      <c r="EBN825" s="18"/>
      <c r="EBO825" s="18"/>
      <c r="EBP825" s="18"/>
      <c r="EBQ825" s="18"/>
      <c r="EBR825" s="18"/>
      <c r="EBS825" s="18"/>
      <c r="EBT825" s="18"/>
      <c r="EBU825" s="18"/>
      <c r="EBV825" s="18"/>
      <c r="EBW825" s="18"/>
      <c r="EBX825" s="18"/>
      <c r="EBY825" s="18"/>
      <c r="EBZ825" s="18"/>
      <c r="ECA825" s="18"/>
      <c r="ECB825" s="18"/>
      <c r="ECC825" s="18"/>
      <c r="ECD825" s="18"/>
      <c r="ECE825" s="18"/>
      <c r="ECF825" s="18"/>
      <c r="ECG825" s="18"/>
      <c r="ECH825" s="18"/>
      <c r="ECI825" s="18"/>
      <c r="ECJ825" s="18"/>
      <c r="ECK825" s="18"/>
      <c r="ECL825" s="18"/>
      <c r="ECM825" s="18"/>
      <c r="ECN825" s="18"/>
      <c r="ECO825" s="18"/>
      <c r="ECP825" s="18"/>
      <c r="ECQ825" s="18"/>
      <c r="ECR825" s="18"/>
      <c r="ECS825" s="18"/>
      <c r="ECT825" s="18"/>
      <c r="ECU825" s="18"/>
      <c r="ECV825" s="18"/>
      <c r="ECW825" s="18"/>
      <c r="ECX825" s="18"/>
      <c r="ECY825" s="18"/>
      <c r="ECZ825" s="18"/>
      <c r="EDA825" s="18"/>
      <c r="EDB825" s="18"/>
      <c r="EDC825" s="18"/>
      <c r="EDD825" s="18"/>
      <c r="EDE825" s="18"/>
      <c r="EDF825" s="18"/>
      <c r="EDG825" s="18"/>
      <c r="EDH825" s="18"/>
      <c r="EDI825" s="18"/>
      <c r="EDJ825" s="18"/>
      <c r="EDK825" s="18"/>
      <c r="EDL825" s="18"/>
      <c r="EDM825" s="18"/>
      <c r="EDN825" s="18"/>
      <c r="EDO825" s="18"/>
      <c r="EDP825" s="18"/>
      <c r="EDQ825" s="18"/>
      <c r="EDR825" s="18"/>
      <c r="EDS825" s="18"/>
      <c r="EDT825" s="18"/>
      <c r="EDU825" s="18"/>
      <c r="EDV825" s="18"/>
      <c r="EDW825" s="18"/>
      <c r="EDX825" s="18"/>
      <c r="EDY825" s="18"/>
      <c r="EDZ825" s="18"/>
      <c r="EEA825" s="18"/>
      <c r="EEB825" s="18"/>
      <c r="EEC825" s="18"/>
      <c r="EED825" s="18"/>
      <c r="EEE825" s="18"/>
      <c r="EEF825" s="18"/>
      <c r="EEG825" s="18"/>
      <c r="EEH825" s="18"/>
      <c r="EEI825" s="18"/>
      <c r="EEJ825" s="18"/>
      <c r="EEK825" s="18"/>
      <c r="EEL825" s="18"/>
      <c r="EEM825" s="18"/>
      <c r="EEN825" s="18"/>
      <c r="EEO825" s="18"/>
      <c r="EEP825" s="18"/>
      <c r="EEQ825" s="18"/>
      <c r="EER825" s="18"/>
      <c r="EES825" s="18"/>
      <c r="EET825" s="18"/>
      <c r="EEU825" s="18"/>
      <c r="EEV825" s="18"/>
      <c r="EEW825" s="18"/>
      <c r="EEX825" s="18"/>
      <c r="EEY825" s="18"/>
      <c r="EEZ825" s="18"/>
      <c r="EFA825" s="18"/>
      <c r="EFB825" s="18"/>
      <c r="EFC825" s="18"/>
      <c r="EFD825" s="18"/>
      <c r="EFE825" s="18"/>
      <c r="EFF825" s="18"/>
      <c r="EFG825" s="18"/>
      <c r="EFH825" s="18"/>
      <c r="EFI825" s="18"/>
      <c r="EFJ825" s="18"/>
      <c r="EFK825" s="18"/>
      <c r="EFL825" s="18"/>
      <c r="EFM825" s="18"/>
      <c r="EFN825" s="18"/>
      <c r="EFO825" s="18"/>
      <c r="EFP825" s="18"/>
      <c r="EFQ825" s="18"/>
      <c r="EFR825" s="18"/>
      <c r="EFS825" s="18"/>
      <c r="EFT825" s="18"/>
      <c r="EFU825" s="18"/>
      <c r="EFV825" s="18"/>
      <c r="EFW825" s="18"/>
      <c r="EFX825" s="18"/>
      <c r="EFY825" s="18"/>
      <c r="EFZ825" s="18"/>
      <c r="EGA825" s="18"/>
      <c r="EGB825" s="18"/>
      <c r="EGC825" s="18"/>
      <c r="EGD825" s="18"/>
      <c r="EGE825" s="18"/>
      <c r="EGF825" s="18"/>
      <c r="EGG825" s="18"/>
      <c r="EGH825" s="18"/>
      <c r="EGI825" s="18"/>
      <c r="EGJ825" s="18"/>
      <c r="EGK825" s="18"/>
      <c r="EGL825" s="18"/>
      <c r="EGM825" s="18"/>
      <c r="EGN825" s="18"/>
      <c r="EGO825" s="18"/>
      <c r="EGP825" s="18"/>
      <c r="EGQ825" s="18"/>
      <c r="EGR825" s="18"/>
      <c r="EGS825" s="18"/>
      <c r="EGT825" s="18"/>
      <c r="EGU825" s="18"/>
      <c r="EGV825" s="18"/>
      <c r="EGW825" s="18"/>
      <c r="EGX825" s="18"/>
      <c r="EGY825" s="18"/>
      <c r="EGZ825" s="18"/>
      <c r="EHA825" s="18"/>
      <c r="EHB825" s="18"/>
      <c r="EHC825" s="18"/>
      <c r="EHD825" s="18"/>
      <c r="EHE825" s="18"/>
      <c r="EHF825" s="18"/>
      <c r="EHG825" s="18"/>
      <c r="EHH825" s="18"/>
      <c r="EHI825" s="18"/>
      <c r="EHJ825" s="18"/>
      <c r="EHK825" s="18"/>
      <c r="EHL825" s="18"/>
      <c r="EHM825" s="18"/>
      <c r="EHN825" s="18"/>
      <c r="EHO825" s="18"/>
      <c r="EHP825" s="18"/>
      <c r="EHQ825" s="18"/>
      <c r="EHR825" s="18"/>
      <c r="EHS825" s="18"/>
      <c r="EHT825" s="18"/>
      <c r="EHU825" s="18"/>
      <c r="EHV825" s="18"/>
      <c r="EHW825" s="18"/>
      <c r="EHX825" s="18"/>
      <c r="EHY825" s="18"/>
      <c r="EHZ825" s="18"/>
      <c r="EIA825" s="18"/>
      <c r="EIB825" s="18"/>
      <c r="EIC825" s="18"/>
      <c r="EID825" s="18"/>
      <c r="EIE825" s="18"/>
      <c r="EIF825" s="18"/>
      <c r="EIG825" s="18"/>
      <c r="EIH825" s="18"/>
      <c r="EII825" s="18"/>
      <c r="EIJ825" s="18"/>
      <c r="EIK825" s="18"/>
      <c r="EIL825" s="18"/>
      <c r="EIM825" s="18"/>
      <c r="EIN825" s="18"/>
      <c r="EIO825" s="18"/>
      <c r="EIP825" s="18"/>
      <c r="EIQ825" s="18"/>
      <c r="EIR825" s="18"/>
      <c r="EIS825" s="18"/>
      <c r="EIT825" s="18"/>
      <c r="EIU825" s="18"/>
      <c r="EIV825" s="18"/>
      <c r="EIW825" s="18"/>
      <c r="EIX825" s="18"/>
      <c r="EIY825" s="18"/>
      <c r="EIZ825" s="18"/>
      <c r="EJA825" s="18"/>
      <c r="EJB825" s="18"/>
      <c r="EJC825" s="18"/>
      <c r="EJD825" s="18"/>
      <c r="EJE825" s="18"/>
      <c r="EJF825" s="18"/>
      <c r="EJG825" s="18"/>
      <c r="EJH825" s="18"/>
      <c r="EJI825" s="18"/>
      <c r="EJJ825" s="18"/>
      <c r="EJK825" s="18"/>
      <c r="EJL825" s="18"/>
      <c r="EJM825" s="18"/>
      <c r="EJN825" s="18"/>
      <c r="EJO825" s="18"/>
      <c r="EJP825" s="18"/>
      <c r="EJQ825" s="18"/>
      <c r="EJR825" s="18"/>
      <c r="EJS825" s="18"/>
      <c r="EJT825" s="18"/>
      <c r="EJU825" s="18"/>
      <c r="EJV825" s="18"/>
      <c r="EJW825" s="18"/>
      <c r="EJX825" s="18"/>
      <c r="EJY825" s="18"/>
      <c r="EJZ825" s="18"/>
      <c r="EKA825" s="18"/>
      <c r="EKB825" s="18"/>
      <c r="EKC825" s="18"/>
      <c r="EKD825" s="18"/>
      <c r="EKE825" s="18"/>
      <c r="EKF825" s="18"/>
      <c r="EKG825" s="18"/>
      <c r="EKH825" s="18"/>
      <c r="EKI825" s="18"/>
      <c r="EKJ825" s="18"/>
      <c r="EKK825" s="18"/>
      <c r="EKL825" s="18"/>
      <c r="EKM825" s="18"/>
      <c r="EKN825" s="18"/>
      <c r="EKO825" s="18"/>
      <c r="EKP825" s="18"/>
      <c r="EKQ825" s="18"/>
      <c r="EKR825" s="18"/>
      <c r="EKS825" s="18"/>
      <c r="EKT825" s="18"/>
      <c r="EKU825" s="18"/>
      <c r="EKV825" s="18"/>
      <c r="EKW825" s="18"/>
      <c r="EKX825" s="18"/>
      <c r="EKY825" s="18"/>
      <c r="EKZ825" s="18"/>
      <c r="ELA825" s="18"/>
      <c r="ELB825" s="18"/>
      <c r="ELC825" s="18"/>
      <c r="ELD825" s="18"/>
      <c r="ELE825" s="18"/>
      <c r="ELF825" s="18"/>
      <c r="ELG825" s="18"/>
      <c r="ELH825" s="18"/>
      <c r="ELI825" s="18"/>
      <c r="ELJ825" s="18"/>
      <c r="ELK825" s="18"/>
      <c r="ELL825" s="18"/>
      <c r="ELM825" s="18"/>
      <c r="ELN825" s="18"/>
      <c r="ELO825" s="18"/>
      <c r="ELP825" s="18"/>
      <c r="ELQ825" s="18"/>
      <c r="ELR825" s="18"/>
      <c r="ELS825" s="18"/>
      <c r="ELT825" s="18"/>
      <c r="ELU825" s="18"/>
      <c r="ELV825" s="18"/>
      <c r="ELW825" s="18"/>
      <c r="ELX825" s="18"/>
      <c r="ELY825" s="18"/>
      <c r="ELZ825" s="18"/>
      <c r="EMA825" s="18"/>
      <c r="EMB825" s="18"/>
      <c r="EMC825" s="18"/>
      <c r="EMD825" s="18"/>
      <c r="EME825" s="18"/>
      <c r="EMF825" s="18"/>
      <c r="EMG825" s="18"/>
      <c r="EMH825" s="18"/>
      <c r="EMI825" s="18"/>
      <c r="EMJ825" s="18"/>
      <c r="EMK825" s="18"/>
      <c r="EML825" s="18"/>
      <c r="EMM825" s="18"/>
      <c r="EMN825" s="18"/>
      <c r="EMO825" s="18"/>
      <c r="EMP825" s="18"/>
      <c r="EMQ825" s="18"/>
      <c r="EMR825" s="18"/>
      <c r="EMS825" s="18"/>
      <c r="EMT825" s="18"/>
      <c r="EMU825" s="18"/>
      <c r="EMV825" s="18"/>
      <c r="EMW825" s="18"/>
      <c r="EMX825" s="18"/>
      <c r="EMY825" s="18"/>
      <c r="EMZ825" s="18"/>
      <c r="ENA825" s="18"/>
      <c r="ENB825" s="18"/>
      <c r="ENC825" s="18"/>
      <c r="END825" s="18"/>
      <c r="ENE825" s="18"/>
      <c r="ENF825" s="18"/>
      <c r="ENG825" s="18"/>
      <c r="ENH825" s="18"/>
      <c r="ENI825" s="18"/>
      <c r="ENJ825" s="18"/>
      <c r="ENK825" s="18"/>
      <c r="ENL825" s="18"/>
      <c r="ENM825" s="18"/>
      <c r="ENN825" s="18"/>
      <c r="ENO825" s="18"/>
      <c r="ENP825" s="18"/>
      <c r="ENQ825" s="18"/>
      <c r="ENR825" s="18"/>
      <c r="ENS825" s="18"/>
      <c r="ENT825" s="18"/>
      <c r="ENU825" s="18"/>
      <c r="ENV825" s="18"/>
      <c r="ENW825" s="18"/>
      <c r="ENX825" s="18"/>
      <c r="ENY825" s="18"/>
      <c r="ENZ825" s="18"/>
      <c r="EOA825" s="18"/>
      <c r="EOB825" s="18"/>
      <c r="EOC825" s="18"/>
      <c r="EOD825" s="18"/>
      <c r="EOE825" s="18"/>
      <c r="EOF825" s="18"/>
      <c r="EOG825" s="18"/>
      <c r="EOH825" s="18"/>
      <c r="EOI825" s="18"/>
      <c r="EOJ825" s="18"/>
      <c r="EOK825" s="18"/>
      <c r="EOL825" s="18"/>
      <c r="EOM825" s="18"/>
      <c r="EON825" s="18"/>
      <c r="EOO825" s="18"/>
      <c r="EOP825" s="18"/>
      <c r="EOQ825" s="18"/>
      <c r="EOR825" s="18"/>
      <c r="EOS825" s="18"/>
      <c r="EOT825" s="18"/>
      <c r="EOU825" s="18"/>
      <c r="EOV825" s="18"/>
      <c r="EOW825" s="18"/>
      <c r="EOX825" s="18"/>
      <c r="EOY825" s="18"/>
      <c r="EOZ825" s="18"/>
      <c r="EPA825" s="18"/>
      <c r="EPB825" s="18"/>
      <c r="EPC825" s="18"/>
      <c r="EPD825" s="18"/>
      <c r="EPE825" s="18"/>
      <c r="EPF825" s="18"/>
      <c r="EPG825" s="18"/>
      <c r="EPH825" s="18"/>
      <c r="EPI825" s="18"/>
      <c r="EPJ825" s="18"/>
      <c r="EPK825" s="18"/>
      <c r="EPL825" s="18"/>
      <c r="EPM825" s="18"/>
      <c r="EPN825" s="18"/>
      <c r="EPO825" s="18"/>
      <c r="EPP825" s="18"/>
      <c r="EPQ825" s="18"/>
      <c r="EPR825" s="18"/>
      <c r="EPS825" s="18"/>
      <c r="EPT825" s="18"/>
      <c r="EPU825" s="18"/>
      <c r="EPV825" s="18"/>
      <c r="EPW825" s="18"/>
      <c r="EPX825" s="18"/>
      <c r="EPY825" s="18"/>
      <c r="EPZ825" s="18"/>
      <c r="EQA825" s="18"/>
      <c r="EQB825" s="18"/>
      <c r="EQC825" s="18"/>
      <c r="EQD825" s="18"/>
      <c r="EQE825" s="18"/>
      <c r="EQF825" s="18"/>
      <c r="EQG825" s="18"/>
      <c r="EQH825" s="18"/>
      <c r="EQI825" s="18"/>
      <c r="EQJ825" s="18"/>
      <c r="EQK825" s="18"/>
      <c r="EQL825" s="18"/>
      <c r="EQM825" s="18"/>
      <c r="EQN825" s="18"/>
      <c r="EQO825" s="18"/>
      <c r="EQP825" s="18"/>
      <c r="EQQ825" s="18"/>
      <c r="EQR825" s="18"/>
      <c r="EQS825" s="18"/>
      <c r="EQT825" s="18"/>
      <c r="EQU825" s="18"/>
      <c r="EQV825" s="18"/>
      <c r="EQW825" s="18"/>
      <c r="EQX825" s="18"/>
      <c r="EQY825" s="18"/>
      <c r="EQZ825" s="18"/>
      <c r="ERA825" s="18"/>
      <c r="ERB825" s="18"/>
      <c r="ERC825" s="18"/>
      <c r="ERD825" s="18"/>
      <c r="ERE825" s="18"/>
      <c r="ERF825" s="18"/>
      <c r="ERG825" s="18"/>
      <c r="ERH825" s="18"/>
      <c r="ERI825" s="18"/>
      <c r="ERJ825" s="18"/>
      <c r="ERK825" s="18"/>
      <c r="ERL825" s="18"/>
      <c r="ERM825" s="18"/>
      <c r="ERN825" s="18"/>
      <c r="ERO825" s="18"/>
      <c r="ERP825" s="18"/>
      <c r="ERQ825" s="18"/>
      <c r="ERR825" s="18"/>
      <c r="ERS825" s="18"/>
      <c r="ERT825" s="18"/>
      <c r="ERU825" s="18"/>
      <c r="ERV825" s="18"/>
      <c r="ERW825" s="18"/>
      <c r="ERX825" s="18"/>
      <c r="ERY825" s="18"/>
      <c r="ERZ825" s="18"/>
      <c r="ESA825" s="18"/>
      <c r="ESB825" s="18"/>
      <c r="ESC825" s="18"/>
      <c r="ESD825" s="18"/>
      <c r="ESE825" s="18"/>
      <c r="ESF825" s="18"/>
      <c r="ESG825" s="18"/>
      <c r="ESH825" s="18"/>
      <c r="ESI825" s="18"/>
      <c r="ESJ825" s="18"/>
      <c r="ESK825" s="18"/>
      <c r="ESL825" s="18"/>
      <c r="ESM825" s="18"/>
      <c r="ESN825" s="18"/>
      <c r="ESO825" s="18"/>
      <c r="ESP825" s="18"/>
      <c r="ESQ825" s="18"/>
      <c r="ESR825" s="18"/>
      <c r="ESS825" s="18"/>
      <c r="EST825" s="18"/>
      <c r="ESU825" s="18"/>
      <c r="ESV825" s="18"/>
      <c r="ESW825" s="18"/>
      <c r="ESX825" s="18"/>
      <c r="ESY825" s="18"/>
      <c r="ESZ825" s="18"/>
      <c r="ETA825" s="18"/>
      <c r="ETB825" s="18"/>
      <c r="ETC825" s="18"/>
      <c r="ETD825" s="18"/>
      <c r="ETE825" s="18"/>
      <c r="ETF825" s="18"/>
      <c r="ETG825" s="18"/>
      <c r="ETH825" s="18"/>
      <c r="ETI825" s="18"/>
      <c r="ETJ825" s="18"/>
      <c r="ETK825" s="18"/>
      <c r="ETL825" s="18"/>
      <c r="ETM825" s="18"/>
      <c r="ETN825" s="18"/>
      <c r="ETO825" s="18"/>
      <c r="ETP825" s="18"/>
      <c r="ETQ825" s="18"/>
      <c r="ETR825" s="18"/>
      <c r="ETS825" s="18"/>
      <c r="ETT825" s="18"/>
      <c r="ETU825" s="18"/>
      <c r="ETV825" s="18"/>
      <c r="ETW825" s="18"/>
      <c r="ETX825" s="18"/>
      <c r="ETY825" s="18"/>
      <c r="ETZ825" s="18"/>
      <c r="EUA825" s="18"/>
      <c r="EUB825" s="18"/>
      <c r="EUC825" s="18"/>
      <c r="EUD825" s="18"/>
      <c r="EUE825" s="18"/>
      <c r="EUF825" s="18"/>
      <c r="EUG825" s="18"/>
      <c r="EUH825" s="18"/>
      <c r="EUI825" s="18"/>
      <c r="EUJ825" s="18"/>
      <c r="EUK825" s="18"/>
      <c r="EUL825" s="18"/>
      <c r="EUM825" s="18"/>
      <c r="EUN825" s="18"/>
      <c r="EUO825" s="18"/>
      <c r="EUP825" s="18"/>
      <c r="EUQ825" s="18"/>
      <c r="EUR825" s="18"/>
      <c r="EUS825" s="18"/>
      <c r="EUT825" s="18"/>
      <c r="EUU825" s="18"/>
      <c r="EUV825" s="18"/>
      <c r="EUW825" s="18"/>
      <c r="EUX825" s="18"/>
      <c r="EUY825" s="18"/>
      <c r="EUZ825" s="18"/>
      <c r="EVA825" s="18"/>
      <c r="EVB825" s="18"/>
      <c r="EVC825" s="18"/>
      <c r="EVD825" s="18"/>
      <c r="EVE825" s="18"/>
      <c r="EVF825" s="18"/>
      <c r="EVG825" s="18"/>
      <c r="EVH825" s="18"/>
      <c r="EVI825" s="18"/>
      <c r="EVJ825" s="18"/>
      <c r="EVK825" s="18"/>
      <c r="EVL825" s="18"/>
      <c r="EVM825" s="18"/>
      <c r="EVN825" s="18"/>
      <c r="EVO825" s="18"/>
      <c r="EVP825" s="18"/>
      <c r="EVQ825" s="18"/>
      <c r="EVR825" s="18"/>
      <c r="EVS825" s="18"/>
      <c r="EVT825" s="18"/>
      <c r="EVU825" s="18"/>
      <c r="EVV825" s="18"/>
      <c r="EVW825" s="18"/>
      <c r="EVX825" s="18"/>
      <c r="EVY825" s="18"/>
      <c r="EVZ825" s="18"/>
      <c r="EWA825" s="18"/>
      <c r="EWB825" s="18"/>
      <c r="EWC825" s="18"/>
      <c r="EWD825" s="18"/>
      <c r="EWE825" s="18"/>
      <c r="EWF825" s="18"/>
      <c r="EWG825" s="18"/>
      <c r="EWH825" s="18"/>
      <c r="EWI825" s="18"/>
      <c r="EWJ825" s="18"/>
      <c r="EWK825" s="18"/>
      <c r="EWL825" s="18"/>
      <c r="EWM825" s="18"/>
      <c r="EWN825" s="18"/>
      <c r="EWO825" s="18"/>
      <c r="EWP825" s="18"/>
      <c r="EWQ825" s="18"/>
      <c r="EWR825" s="18"/>
      <c r="EWS825" s="18"/>
      <c r="EWT825" s="18"/>
      <c r="EWU825" s="18"/>
      <c r="EWV825" s="18"/>
      <c r="EWW825" s="18"/>
      <c r="EWX825" s="18"/>
      <c r="EWY825" s="18"/>
      <c r="EWZ825" s="18"/>
      <c r="EXA825" s="18"/>
      <c r="EXB825" s="18"/>
      <c r="EXC825" s="18"/>
      <c r="EXD825" s="18"/>
      <c r="EXE825" s="18"/>
      <c r="EXF825" s="18"/>
      <c r="EXG825" s="18"/>
      <c r="EXH825" s="18"/>
      <c r="EXI825" s="18"/>
      <c r="EXJ825" s="18"/>
      <c r="EXK825" s="18"/>
      <c r="EXL825" s="18"/>
      <c r="EXM825" s="18"/>
      <c r="EXN825" s="18"/>
      <c r="EXO825" s="18"/>
      <c r="EXP825" s="18"/>
      <c r="EXQ825" s="18"/>
      <c r="EXR825" s="18"/>
      <c r="EXS825" s="18"/>
      <c r="EXT825" s="18"/>
      <c r="EXU825" s="18"/>
      <c r="EXV825" s="18"/>
      <c r="EXW825" s="18"/>
      <c r="EXX825" s="18"/>
      <c r="EXY825" s="18"/>
      <c r="EXZ825" s="18"/>
      <c r="EYA825" s="18"/>
      <c r="EYB825" s="18"/>
      <c r="EYC825" s="18"/>
      <c r="EYD825" s="18"/>
      <c r="EYE825" s="18"/>
      <c r="EYF825" s="18"/>
      <c r="EYG825" s="18"/>
      <c r="EYH825" s="18"/>
      <c r="EYI825" s="18"/>
      <c r="EYJ825" s="18"/>
      <c r="EYK825" s="18"/>
      <c r="EYL825" s="18"/>
      <c r="EYM825" s="18"/>
      <c r="EYN825" s="18"/>
      <c r="EYO825" s="18"/>
      <c r="EYP825" s="18"/>
      <c r="EYQ825" s="18"/>
      <c r="EYR825" s="18"/>
      <c r="EYS825" s="18"/>
      <c r="EYT825" s="18"/>
      <c r="EYU825" s="18"/>
      <c r="EYV825" s="18"/>
      <c r="EYW825" s="18"/>
      <c r="EYX825" s="18"/>
      <c r="EYY825" s="18"/>
      <c r="EYZ825" s="18"/>
      <c r="EZA825" s="18"/>
      <c r="EZB825" s="18"/>
      <c r="EZC825" s="18"/>
      <c r="EZD825" s="18"/>
      <c r="EZE825" s="18"/>
      <c r="EZF825" s="18"/>
      <c r="EZG825" s="18"/>
      <c r="EZH825" s="18"/>
      <c r="EZI825" s="18"/>
      <c r="EZJ825" s="18"/>
      <c r="EZK825" s="18"/>
      <c r="EZL825" s="18"/>
      <c r="EZM825" s="18"/>
      <c r="EZN825" s="18"/>
      <c r="EZO825" s="18"/>
      <c r="EZP825" s="18"/>
      <c r="EZQ825" s="18"/>
      <c r="EZR825" s="18"/>
      <c r="EZS825" s="18"/>
      <c r="EZT825" s="18"/>
      <c r="EZU825" s="18"/>
      <c r="EZV825" s="18"/>
      <c r="EZW825" s="18"/>
      <c r="EZX825" s="18"/>
      <c r="EZY825" s="18"/>
      <c r="EZZ825" s="18"/>
      <c r="FAA825" s="18"/>
      <c r="FAB825" s="18"/>
      <c r="FAC825" s="18"/>
      <c r="FAD825" s="18"/>
      <c r="FAE825" s="18"/>
      <c r="FAF825" s="18"/>
      <c r="FAG825" s="18"/>
      <c r="FAH825" s="18"/>
      <c r="FAI825" s="18"/>
      <c r="FAJ825" s="18"/>
      <c r="FAK825" s="18"/>
      <c r="FAL825" s="18"/>
      <c r="FAM825" s="18"/>
      <c r="FAN825" s="18"/>
      <c r="FAO825" s="18"/>
      <c r="FAP825" s="18"/>
      <c r="FAQ825" s="18"/>
      <c r="FAR825" s="18"/>
      <c r="FAS825" s="18"/>
      <c r="FAT825" s="18"/>
      <c r="FAU825" s="18"/>
      <c r="FAV825" s="18"/>
      <c r="FAW825" s="18"/>
      <c r="FAX825" s="18"/>
      <c r="FAY825" s="18"/>
      <c r="FAZ825" s="18"/>
      <c r="FBA825" s="18"/>
      <c r="FBB825" s="18"/>
      <c r="FBC825" s="18"/>
      <c r="FBD825" s="18"/>
      <c r="FBE825" s="18"/>
      <c r="FBF825" s="18"/>
      <c r="FBG825" s="18"/>
      <c r="FBH825" s="18"/>
      <c r="FBI825" s="18"/>
      <c r="FBJ825" s="18"/>
      <c r="FBK825" s="18"/>
      <c r="FBL825" s="18"/>
      <c r="FBM825" s="18"/>
      <c r="FBN825" s="18"/>
      <c r="FBO825" s="18"/>
      <c r="FBP825" s="18"/>
      <c r="FBQ825" s="18"/>
      <c r="FBR825" s="18"/>
      <c r="FBS825" s="18"/>
      <c r="FBT825" s="18"/>
      <c r="FBU825" s="18"/>
      <c r="FBV825" s="18"/>
      <c r="FBW825" s="18"/>
      <c r="FBX825" s="18"/>
      <c r="FBY825" s="18"/>
      <c r="FBZ825" s="18"/>
      <c r="FCA825" s="18"/>
      <c r="FCB825" s="18"/>
      <c r="FCC825" s="18"/>
      <c r="FCD825" s="18"/>
      <c r="FCE825" s="18"/>
      <c r="FCF825" s="18"/>
      <c r="FCG825" s="18"/>
      <c r="FCH825" s="18"/>
      <c r="FCI825" s="18"/>
      <c r="FCJ825" s="18"/>
      <c r="FCK825" s="18"/>
      <c r="FCL825" s="18"/>
      <c r="FCM825" s="18"/>
      <c r="FCN825" s="18"/>
      <c r="FCO825" s="18"/>
      <c r="FCP825" s="18"/>
      <c r="FCQ825" s="18"/>
      <c r="FCR825" s="18"/>
      <c r="FCS825" s="18"/>
      <c r="FCT825" s="18"/>
      <c r="FCU825" s="18"/>
      <c r="FCV825" s="18"/>
      <c r="FCW825" s="18"/>
      <c r="FCX825" s="18"/>
      <c r="FCY825" s="18"/>
      <c r="FCZ825" s="18"/>
      <c r="FDA825" s="18"/>
      <c r="FDB825" s="18"/>
      <c r="FDC825" s="18"/>
      <c r="FDD825" s="18"/>
      <c r="FDE825" s="18"/>
      <c r="FDF825" s="18"/>
      <c r="FDG825" s="18"/>
      <c r="FDH825" s="18"/>
      <c r="FDI825" s="18"/>
      <c r="FDJ825" s="18"/>
      <c r="FDK825" s="18"/>
      <c r="FDL825" s="18"/>
      <c r="FDM825" s="18"/>
      <c r="FDN825" s="18"/>
      <c r="FDO825" s="18"/>
      <c r="FDP825" s="18"/>
      <c r="FDQ825" s="18"/>
      <c r="FDR825" s="18"/>
      <c r="FDS825" s="18"/>
      <c r="FDT825" s="18"/>
      <c r="FDU825" s="18"/>
      <c r="FDV825" s="18"/>
      <c r="FDW825" s="18"/>
      <c r="FDX825" s="18"/>
      <c r="FDY825" s="18"/>
      <c r="FDZ825" s="18"/>
      <c r="FEA825" s="18"/>
      <c r="FEB825" s="18"/>
      <c r="FEC825" s="18"/>
      <c r="FED825" s="18"/>
      <c r="FEE825" s="18"/>
      <c r="FEF825" s="18"/>
      <c r="FEG825" s="18"/>
      <c r="FEH825" s="18"/>
      <c r="FEI825" s="18"/>
      <c r="FEJ825" s="18"/>
      <c r="FEK825" s="18"/>
      <c r="FEL825" s="18"/>
      <c r="FEM825" s="18"/>
      <c r="FEN825" s="18"/>
      <c r="FEO825" s="18"/>
      <c r="FEP825" s="18"/>
      <c r="FEQ825" s="18"/>
      <c r="FER825" s="18"/>
      <c r="FES825" s="18"/>
      <c r="FET825" s="18"/>
      <c r="FEU825" s="18"/>
      <c r="FEV825" s="18"/>
      <c r="FEW825" s="18"/>
      <c r="FEX825" s="18"/>
      <c r="FEY825" s="18"/>
      <c r="FEZ825" s="18"/>
      <c r="FFA825" s="18"/>
      <c r="FFB825" s="18"/>
      <c r="FFC825" s="18"/>
      <c r="FFD825" s="18"/>
      <c r="FFE825" s="18"/>
      <c r="FFF825" s="18"/>
      <c r="FFG825" s="18"/>
      <c r="FFH825" s="18"/>
      <c r="FFI825" s="18"/>
      <c r="FFJ825" s="18"/>
      <c r="FFK825" s="18"/>
      <c r="FFL825" s="18"/>
      <c r="FFM825" s="18"/>
      <c r="FFN825" s="18"/>
      <c r="FFO825" s="18"/>
      <c r="FFP825" s="18"/>
      <c r="FFQ825" s="18"/>
      <c r="FFR825" s="18"/>
      <c r="FFS825" s="18"/>
      <c r="FFT825" s="18"/>
      <c r="FFU825" s="18"/>
      <c r="FFV825" s="18"/>
      <c r="FFW825" s="18"/>
      <c r="FFX825" s="18"/>
      <c r="FFY825" s="18"/>
      <c r="FFZ825" s="18"/>
      <c r="FGA825" s="18"/>
      <c r="FGB825" s="18"/>
      <c r="FGC825" s="18"/>
      <c r="FGD825" s="18"/>
      <c r="FGE825" s="18"/>
      <c r="FGF825" s="18"/>
      <c r="FGG825" s="18"/>
      <c r="FGH825" s="18"/>
      <c r="FGI825" s="18"/>
      <c r="FGJ825" s="18"/>
      <c r="FGK825" s="18"/>
      <c r="FGL825" s="18"/>
      <c r="FGM825" s="18"/>
      <c r="FGN825" s="18"/>
      <c r="FGO825" s="18"/>
      <c r="FGP825" s="18"/>
      <c r="FGQ825" s="18"/>
      <c r="FGR825" s="18"/>
      <c r="FGS825" s="18"/>
      <c r="FGT825" s="18"/>
      <c r="FGU825" s="18"/>
      <c r="FGV825" s="18"/>
      <c r="FGW825" s="18"/>
      <c r="FGX825" s="18"/>
      <c r="FGY825" s="18"/>
      <c r="FGZ825" s="18"/>
      <c r="FHA825" s="18"/>
      <c r="FHB825" s="18"/>
      <c r="FHC825" s="18"/>
      <c r="FHD825" s="18"/>
      <c r="FHE825" s="18"/>
      <c r="FHF825" s="18"/>
      <c r="FHG825" s="18"/>
      <c r="FHH825" s="18"/>
      <c r="FHI825" s="18"/>
      <c r="FHJ825" s="18"/>
      <c r="FHK825" s="18"/>
      <c r="FHL825" s="18"/>
      <c r="FHM825" s="18"/>
      <c r="FHN825" s="18"/>
      <c r="FHO825" s="18"/>
      <c r="FHP825" s="18"/>
      <c r="FHQ825" s="18"/>
      <c r="FHR825" s="18"/>
      <c r="FHS825" s="18"/>
      <c r="FHT825" s="18"/>
      <c r="FHU825" s="18"/>
      <c r="FHV825" s="18"/>
      <c r="FHW825" s="18"/>
      <c r="FHX825" s="18"/>
      <c r="FHY825" s="18"/>
      <c r="FHZ825" s="18"/>
      <c r="FIA825" s="18"/>
      <c r="FIB825" s="18"/>
      <c r="FIC825" s="18"/>
      <c r="FID825" s="18"/>
      <c r="FIE825" s="18"/>
      <c r="FIF825" s="18"/>
      <c r="FIG825" s="18"/>
      <c r="FIH825" s="18"/>
      <c r="FII825" s="18"/>
      <c r="FIJ825" s="18"/>
      <c r="FIK825" s="18"/>
      <c r="FIL825" s="18"/>
      <c r="FIM825" s="18"/>
      <c r="FIN825" s="18"/>
      <c r="FIO825" s="18"/>
      <c r="FIP825" s="18"/>
      <c r="FIQ825" s="18"/>
      <c r="FIR825" s="18"/>
      <c r="FIS825" s="18"/>
      <c r="FIT825" s="18"/>
      <c r="FIU825" s="18"/>
      <c r="FIV825" s="18"/>
      <c r="FIW825" s="18"/>
      <c r="FIX825" s="18"/>
      <c r="FIY825" s="18"/>
      <c r="FIZ825" s="18"/>
      <c r="FJA825" s="18"/>
      <c r="FJB825" s="18"/>
      <c r="FJC825" s="18"/>
      <c r="FJD825" s="18"/>
      <c r="FJE825" s="18"/>
      <c r="FJF825" s="18"/>
      <c r="FJG825" s="18"/>
      <c r="FJH825" s="18"/>
      <c r="FJI825" s="18"/>
      <c r="FJJ825" s="18"/>
      <c r="FJK825" s="18"/>
      <c r="FJL825" s="18"/>
      <c r="FJM825" s="18"/>
      <c r="FJN825" s="18"/>
      <c r="FJO825" s="18"/>
      <c r="FJP825" s="18"/>
      <c r="FJQ825" s="18"/>
      <c r="FJR825" s="18"/>
      <c r="FJS825" s="18"/>
      <c r="FJT825" s="18"/>
      <c r="FJU825" s="18"/>
      <c r="FJV825" s="18"/>
      <c r="FJW825" s="18"/>
      <c r="FJX825" s="18"/>
      <c r="FJY825" s="18"/>
      <c r="FJZ825" s="18"/>
      <c r="FKA825" s="18"/>
      <c r="FKB825" s="18"/>
      <c r="FKC825" s="18"/>
      <c r="FKD825" s="18"/>
      <c r="FKE825" s="18"/>
      <c r="FKF825" s="18"/>
      <c r="FKG825" s="18"/>
      <c r="FKH825" s="18"/>
      <c r="FKI825" s="18"/>
      <c r="FKJ825" s="18"/>
      <c r="FKK825" s="18"/>
      <c r="FKL825" s="18"/>
      <c r="FKM825" s="18"/>
      <c r="FKN825" s="18"/>
      <c r="FKO825" s="18"/>
      <c r="FKP825" s="18"/>
      <c r="FKQ825" s="18"/>
      <c r="FKR825" s="18"/>
      <c r="FKS825" s="18"/>
      <c r="FKT825" s="18"/>
      <c r="FKU825" s="18"/>
      <c r="FKV825" s="18"/>
      <c r="FKW825" s="18"/>
      <c r="FKX825" s="18"/>
      <c r="FKY825" s="18"/>
      <c r="FKZ825" s="18"/>
      <c r="FLA825" s="18"/>
      <c r="FLB825" s="18"/>
      <c r="FLC825" s="18"/>
      <c r="FLD825" s="18"/>
      <c r="FLE825" s="18"/>
      <c r="FLF825" s="18"/>
      <c r="FLG825" s="18"/>
      <c r="FLH825" s="18"/>
      <c r="FLI825" s="18"/>
      <c r="FLJ825" s="18"/>
      <c r="FLK825" s="18"/>
      <c r="FLL825" s="18"/>
      <c r="FLM825" s="18"/>
      <c r="FLN825" s="18"/>
      <c r="FLO825" s="18"/>
      <c r="FLP825" s="18"/>
      <c r="FLQ825" s="18"/>
      <c r="FLR825" s="18"/>
      <c r="FLS825" s="18"/>
      <c r="FLT825" s="18"/>
      <c r="FLU825" s="18"/>
      <c r="FLV825" s="18"/>
      <c r="FLW825" s="18"/>
      <c r="FLX825" s="18"/>
      <c r="FLY825" s="18"/>
      <c r="FLZ825" s="18"/>
      <c r="FMA825" s="18"/>
      <c r="FMB825" s="18"/>
      <c r="FMC825" s="18"/>
      <c r="FMD825" s="18"/>
      <c r="FME825" s="18"/>
      <c r="FMF825" s="18"/>
      <c r="FMG825" s="18"/>
      <c r="FMH825" s="18"/>
      <c r="FMI825" s="18"/>
      <c r="FMJ825" s="18"/>
      <c r="FMK825" s="18"/>
      <c r="FML825" s="18"/>
      <c r="FMM825" s="18"/>
      <c r="FMN825" s="18"/>
      <c r="FMO825" s="18"/>
      <c r="FMP825" s="18"/>
      <c r="FMQ825" s="18"/>
      <c r="FMR825" s="18"/>
      <c r="FMS825" s="18"/>
      <c r="FMT825" s="18"/>
      <c r="FMU825" s="18"/>
      <c r="FMV825" s="18"/>
      <c r="FMW825" s="18"/>
      <c r="FMX825" s="18"/>
      <c r="FMY825" s="18"/>
      <c r="FMZ825" s="18"/>
      <c r="FNA825" s="18"/>
      <c r="FNB825" s="18"/>
      <c r="FNC825" s="18"/>
      <c r="FND825" s="18"/>
      <c r="FNE825" s="18"/>
      <c r="FNF825" s="18"/>
      <c r="FNG825" s="18"/>
      <c r="FNH825" s="18"/>
      <c r="FNI825" s="18"/>
      <c r="FNJ825" s="18"/>
      <c r="FNK825" s="18"/>
      <c r="FNL825" s="18"/>
      <c r="FNM825" s="18"/>
      <c r="FNN825" s="18"/>
      <c r="FNO825" s="18"/>
      <c r="FNP825" s="18"/>
      <c r="FNQ825" s="18"/>
      <c r="FNR825" s="18"/>
      <c r="FNS825" s="18"/>
      <c r="FNT825" s="18"/>
      <c r="FNU825" s="18"/>
      <c r="FNV825" s="18"/>
      <c r="FNW825" s="18"/>
      <c r="FNX825" s="18"/>
      <c r="FNY825" s="18"/>
      <c r="FNZ825" s="18"/>
      <c r="FOA825" s="18"/>
      <c r="FOB825" s="18"/>
      <c r="FOC825" s="18"/>
      <c r="FOD825" s="18"/>
      <c r="FOE825" s="18"/>
      <c r="FOF825" s="18"/>
      <c r="FOG825" s="18"/>
      <c r="FOH825" s="18"/>
      <c r="FOI825" s="18"/>
      <c r="FOJ825" s="18"/>
      <c r="FOK825" s="18"/>
      <c r="FOL825" s="18"/>
      <c r="FOM825" s="18"/>
      <c r="FON825" s="18"/>
      <c r="FOO825" s="18"/>
      <c r="FOP825" s="18"/>
      <c r="FOQ825" s="18"/>
      <c r="FOR825" s="18"/>
      <c r="FOS825" s="18"/>
      <c r="FOT825" s="18"/>
      <c r="FOU825" s="18"/>
      <c r="FOV825" s="18"/>
      <c r="FOW825" s="18"/>
      <c r="FOX825" s="18"/>
      <c r="FOY825" s="18"/>
      <c r="FOZ825" s="18"/>
      <c r="FPA825" s="18"/>
      <c r="FPB825" s="18"/>
      <c r="FPC825" s="18"/>
      <c r="FPD825" s="18"/>
      <c r="FPE825" s="18"/>
      <c r="FPF825" s="18"/>
      <c r="FPG825" s="18"/>
      <c r="FPH825" s="18"/>
      <c r="FPI825" s="18"/>
      <c r="FPJ825" s="18"/>
      <c r="FPK825" s="18"/>
      <c r="FPL825" s="18"/>
      <c r="FPM825" s="18"/>
      <c r="FPN825" s="18"/>
      <c r="FPO825" s="18"/>
      <c r="FPP825" s="18"/>
      <c r="FPQ825" s="18"/>
      <c r="FPR825" s="18"/>
      <c r="FPS825" s="18"/>
      <c r="FPT825" s="18"/>
      <c r="FPU825" s="18"/>
      <c r="FPV825" s="18"/>
      <c r="FPW825" s="18"/>
      <c r="FPX825" s="18"/>
      <c r="FPY825" s="18"/>
      <c r="FPZ825" s="18"/>
      <c r="FQA825" s="18"/>
      <c r="FQB825" s="18"/>
      <c r="FQC825" s="18"/>
      <c r="FQD825" s="18"/>
      <c r="FQE825" s="18"/>
      <c r="FQF825" s="18"/>
      <c r="FQG825" s="18"/>
      <c r="FQH825" s="18"/>
      <c r="FQI825" s="18"/>
      <c r="FQJ825" s="18"/>
      <c r="FQK825" s="18"/>
      <c r="FQL825" s="18"/>
      <c r="FQM825" s="18"/>
      <c r="FQN825" s="18"/>
      <c r="FQO825" s="18"/>
      <c r="FQP825" s="18"/>
      <c r="FQQ825" s="18"/>
      <c r="FQR825" s="18"/>
      <c r="FQS825" s="18"/>
      <c r="FQT825" s="18"/>
      <c r="FQU825" s="18"/>
      <c r="FQV825" s="18"/>
      <c r="FQW825" s="18"/>
      <c r="FQX825" s="18"/>
      <c r="FQY825" s="18"/>
      <c r="FQZ825" s="18"/>
      <c r="FRA825" s="18"/>
      <c r="FRB825" s="18"/>
      <c r="FRC825" s="18"/>
      <c r="FRD825" s="18"/>
      <c r="FRE825" s="18"/>
      <c r="FRF825" s="18"/>
      <c r="FRG825" s="18"/>
      <c r="FRH825" s="18"/>
      <c r="FRI825" s="18"/>
      <c r="FRJ825" s="18"/>
      <c r="FRK825" s="18"/>
      <c r="FRL825" s="18"/>
      <c r="FRM825" s="18"/>
      <c r="FRN825" s="18"/>
      <c r="FRO825" s="18"/>
      <c r="FRP825" s="18"/>
      <c r="FRQ825" s="18"/>
      <c r="FRR825" s="18"/>
      <c r="FRS825" s="18"/>
      <c r="FRT825" s="18"/>
      <c r="FRU825" s="18"/>
      <c r="FRV825" s="18"/>
      <c r="FRW825" s="18"/>
      <c r="FRX825" s="18"/>
      <c r="FRY825" s="18"/>
      <c r="FRZ825" s="18"/>
      <c r="FSA825" s="18"/>
      <c r="FSB825" s="18"/>
      <c r="FSC825" s="18"/>
      <c r="FSD825" s="18"/>
      <c r="FSE825" s="18"/>
      <c r="FSF825" s="18"/>
      <c r="FSG825" s="18"/>
      <c r="FSH825" s="18"/>
      <c r="FSI825" s="18"/>
      <c r="FSJ825" s="18"/>
      <c r="FSK825" s="18"/>
      <c r="FSL825" s="18"/>
      <c r="FSM825" s="18"/>
      <c r="FSN825" s="18"/>
      <c r="FSO825" s="18"/>
      <c r="FSP825" s="18"/>
      <c r="FSQ825" s="18"/>
      <c r="FSR825" s="18"/>
      <c r="FSS825" s="18"/>
      <c r="FST825" s="18"/>
      <c r="FSU825" s="18"/>
      <c r="FSV825" s="18"/>
      <c r="FSW825" s="18"/>
      <c r="FSX825" s="18"/>
      <c r="FSY825" s="18"/>
      <c r="FSZ825" s="18"/>
      <c r="FTA825" s="18"/>
      <c r="FTB825" s="18"/>
      <c r="FTC825" s="18"/>
      <c r="FTD825" s="18"/>
      <c r="FTE825" s="18"/>
      <c r="FTF825" s="18"/>
      <c r="FTG825" s="18"/>
      <c r="FTH825" s="18"/>
      <c r="FTI825" s="18"/>
      <c r="FTJ825" s="18"/>
      <c r="FTK825" s="18"/>
      <c r="FTL825" s="18"/>
      <c r="FTM825" s="18"/>
      <c r="FTN825" s="18"/>
      <c r="FTO825" s="18"/>
      <c r="FTP825" s="18"/>
      <c r="FTQ825" s="18"/>
      <c r="FTR825" s="18"/>
      <c r="FTS825" s="18"/>
      <c r="FTT825" s="18"/>
      <c r="FTU825" s="18"/>
      <c r="FTV825" s="18"/>
      <c r="FTW825" s="18"/>
      <c r="FTX825" s="18"/>
      <c r="FTY825" s="18"/>
      <c r="FTZ825" s="18"/>
      <c r="FUA825" s="18"/>
      <c r="FUB825" s="18"/>
      <c r="FUC825" s="18"/>
      <c r="FUD825" s="18"/>
      <c r="FUE825" s="18"/>
      <c r="FUF825" s="18"/>
      <c r="FUG825" s="18"/>
      <c r="FUH825" s="18"/>
      <c r="FUI825" s="18"/>
      <c r="FUJ825" s="18"/>
      <c r="FUK825" s="18"/>
      <c r="FUL825" s="18"/>
      <c r="FUM825" s="18"/>
      <c r="FUN825" s="18"/>
      <c r="FUO825" s="18"/>
      <c r="FUP825" s="18"/>
      <c r="FUQ825" s="18"/>
      <c r="FUR825" s="18"/>
      <c r="FUS825" s="18"/>
      <c r="FUT825" s="18"/>
      <c r="FUU825" s="18"/>
      <c r="FUV825" s="18"/>
      <c r="FUW825" s="18"/>
      <c r="FUX825" s="18"/>
      <c r="FUY825" s="18"/>
      <c r="FUZ825" s="18"/>
      <c r="FVA825" s="18"/>
      <c r="FVB825" s="18"/>
      <c r="FVC825" s="18"/>
      <c r="FVD825" s="18"/>
      <c r="FVE825" s="18"/>
      <c r="FVF825" s="18"/>
      <c r="FVG825" s="18"/>
      <c r="FVH825" s="18"/>
      <c r="FVI825" s="18"/>
      <c r="FVJ825" s="18"/>
      <c r="FVK825" s="18"/>
      <c r="FVL825" s="18"/>
      <c r="FVM825" s="18"/>
      <c r="FVN825" s="18"/>
      <c r="FVO825" s="18"/>
      <c r="FVP825" s="18"/>
      <c r="FVQ825" s="18"/>
      <c r="FVR825" s="18"/>
      <c r="FVS825" s="18"/>
      <c r="FVT825" s="18"/>
      <c r="FVU825" s="18"/>
      <c r="FVV825" s="18"/>
      <c r="FVW825" s="18"/>
      <c r="FVX825" s="18"/>
      <c r="FVY825" s="18"/>
      <c r="FVZ825" s="18"/>
      <c r="FWA825" s="18"/>
      <c r="FWB825" s="18"/>
      <c r="FWC825" s="18"/>
      <c r="FWD825" s="18"/>
      <c r="FWE825" s="18"/>
      <c r="FWF825" s="18"/>
      <c r="FWG825" s="18"/>
      <c r="FWH825" s="18"/>
      <c r="FWI825" s="18"/>
      <c r="FWJ825" s="18"/>
      <c r="FWK825" s="18"/>
      <c r="FWL825" s="18"/>
      <c r="FWM825" s="18"/>
      <c r="FWN825" s="18"/>
      <c r="FWO825" s="18"/>
      <c r="FWP825" s="18"/>
      <c r="FWQ825" s="18"/>
      <c r="FWR825" s="18"/>
      <c r="FWS825" s="18"/>
      <c r="FWT825" s="18"/>
      <c r="FWU825" s="18"/>
      <c r="FWV825" s="18"/>
      <c r="FWW825" s="18"/>
      <c r="FWX825" s="18"/>
      <c r="FWY825" s="18"/>
      <c r="FWZ825" s="18"/>
      <c r="FXA825" s="18"/>
      <c r="FXB825" s="18"/>
      <c r="FXC825" s="18"/>
      <c r="FXD825" s="18"/>
      <c r="FXE825" s="18"/>
      <c r="FXF825" s="18"/>
      <c r="FXG825" s="18"/>
      <c r="FXH825" s="18"/>
      <c r="FXI825" s="18"/>
      <c r="FXJ825" s="18"/>
      <c r="FXK825" s="18"/>
      <c r="FXL825" s="18"/>
      <c r="FXM825" s="18"/>
      <c r="FXN825" s="18"/>
      <c r="FXO825" s="18"/>
      <c r="FXP825" s="18"/>
      <c r="FXQ825" s="18"/>
      <c r="FXR825" s="18"/>
      <c r="FXS825" s="18"/>
      <c r="FXT825" s="18"/>
      <c r="FXU825" s="18"/>
      <c r="FXV825" s="18"/>
      <c r="FXW825" s="18"/>
      <c r="FXX825" s="18"/>
      <c r="FXY825" s="18"/>
      <c r="FXZ825" s="18"/>
      <c r="FYA825" s="18"/>
      <c r="FYB825" s="18"/>
      <c r="FYC825" s="18"/>
      <c r="FYD825" s="18"/>
      <c r="FYE825" s="18"/>
      <c r="FYF825" s="18"/>
      <c r="FYG825" s="18"/>
      <c r="FYH825" s="18"/>
      <c r="FYI825" s="18"/>
      <c r="FYJ825" s="18"/>
      <c r="FYK825" s="18"/>
      <c r="FYL825" s="18"/>
      <c r="FYM825" s="18"/>
      <c r="FYN825" s="18"/>
      <c r="FYO825" s="18"/>
      <c r="FYP825" s="18"/>
      <c r="FYQ825" s="18"/>
      <c r="FYR825" s="18"/>
      <c r="FYS825" s="18"/>
      <c r="FYT825" s="18"/>
      <c r="FYU825" s="18"/>
      <c r="FYV825" s="18"/>
      <c r="FYW825" s="18"/>
      <c r="FYX825" s="18"/>
      <c r="FYY825" s="18"/>
      <c r="FYZ825" s="18"/>
      <c r="FZA825" s="18"/>
      <c r="FZB825" s="18"/>
      <c r="FZC825" s="18"/>
      <c r="FZD825" s="18"/>
      <c r="FZE825" s="18"/>
      <c r="FZF825" s="18"/>
      <c r="FZG825" s="18"/>
      <c r="FZH825" s="18"/>
      <c r="FZI825" s="18"/>
      <c r="FZJ825" s="18"/>
      <c r="FZK825" s="18"/>
      <c r="FZL825" s="18"/>
      <c r="FZM825" s="18"/>
      <c r="FZN825" s="18"/>
      <c r="FZO825" s="18"/>
      <c r="FZP825" s="18"/>
      <c r="FZQ825" s="18"/>
      <c r="FZR825" s="18"/>
      <c r="FZS825" s="18"/>
      <c r="FZT825" s="18"/>
      <c r="FZU825" s="18"/>
      <c r="FZV825" s="18"/>
      <c r="FZW825" s="18"/>
      <c r="FZX825" s="18"/>
      <c r="FZY825" s="18"/>
      <c r="FZZ825" s="18"/>
      <c r="GAA825" s="18"/>
      <c r="GAB825" s="18"/>
      <c r="GAC825" s="18"/>
      <c r="GAD825" s="18"/>
      <c r="GAE825" s="18"/>
      <c r="GAF825" s="18"/>
      <c r="GAG825" s="18"/>
      <c r="GAH825" s="18"/>
      <c r="GAI825" s="18"/>
      <c r="GAJ825" s="18"/>
      <c r="GAK825" s="18"/>
      <c r="GAL825" s="18"/>
      <c r="GAM825" s="18"/>
      <c r="GAN825" s="18"/>
      <c r="GAO825" s="18"/>
      <c r="GAP825" s="18"/>
      <c r="GAQ825" s="18"/>
      <c r="GAR825" s="18"/>
      <c r="GAS825" s="18"/>
      <c r="GAT825" s="18"/>
      <c r="GAU825" s="18"/>
      <c r="GAV825" s="18"/>
      <c r="GAW825" s="18"/>
      <c r="GAX825" s="18"/>
      <c r="GAY825" s="18"/>
      <c r="GAZ825" s="18"/>
      <c r="GBA825" s="18"/>
      <c r="GBB825" s="18"/>
      <c r="GBC825" s="18"/>
      <c r="GBD825" s="18"/>
      <c r="GBE825" s="18"/>
      <c r="GBF825" s="18"/>
      <c r="GBG825" s="18"/>
      <c r="GBH825" s="18"/>
      <c r="GBI825" s="18"/>
      <c r="GBJ825" s="18"/>
      <c r="GBK825" s="18"/>
      <c r="GBL825" s="18"/>
      <c r="GBM825" s="18"/>
      <c r="GBN825" s="18"/>
      <c r="GBO825" s="18"/>
      <c r="GBP825" s="18"/>
      <c r="GBQ825" s="18"/>
      <c r="GBR825" s="18"/>
      <c r="GBS825" s="18"/>
      <c r="GBT825" s="18"/>
      <c r="GBU825" s="18"/>
      <c r="GBV825" s="18"/>
      <c r="GBW825" s="18"/>
      <c r="GBX825" s="18"/>
      <c r="GBY825" s="18"/>
      <c r="GBZ825" s="18"/>
      <c r="GCA825" s="18"/>
      <c r="GCB825" s="18"/>
      <c r="GCC825" s="18"/>
      <c r="GCD825" s="18"/>
      <c r="GCE825" s="18"/>
      <c r="GCF825" s="18"/>
      <c r="GCG825" s="18"/>
      <c r="GCH825" s="18"/>
      <c r="GCI825" s="18"/>
      <c r="GCJ825" s="18"/>
      <c r="GCK825" s="18"/>
      <c r="GCL825" s="18"/>
      <c r="GCM825" s="18"/>
      <c r="GCN825" s="18"/>
      <c r="GCO825" s="18"/>
      <c r="GCP825" s="18"/>
      <c r="GCQ825" s="18"/>
      <c r="GCR825" s="18"/>
      <c r="GCS825" s="18"/>
      <c r="GCT825" s="18"/>
      <c r="GCU825" s="18"/>
      <c r="GCV825" s="18"/>
      <c r="GCW825" s="18"/>
      <c r="GCX825" s="18"/>
      <c r="GCY825" s="18"/>
      <c r="GCZ825" s="18"/>
      <c r="GDA825" s="18"/>
      <c r="GDB825" s="18"/>
      <c r="GDC825" s="18"/>
      <c r="GDD825" s="18"/>
      <c r="GDE825" s="18"/>
      <c r="GDF825" s="18"/>
      <c r="GDG825" s="18"/>
      <c r="GDH825" s="18"/>
      <c r="GDI825" s="18"/>
      <c r="GDJ825" s="18"/>
      <c r="GDK825" s="18"/>
      <c r="GDL825" s="18"/>
      <c r="GDM825" s="18"/>
      <c r="GDN825" s="18"/>
      <c r="GDO825" s="18"/>
      <c r="GDP825" s="18"/>
      <c r="GDQ825" s="18"/>
      <c r="GDR825" s="18"/>
      <c r="GDS825" s="18"/>
      <c r="GDT825" s="18"/>
      <c r="GDU825" s="18"/>
      <c r="GDV825" s="18"/>
      <c r="GDW825" s="18"/>
      <c r="GDX825" s="18"/>
      <c r="GDY825" s="18"/>
      <c r="GDZ825" s="18"/>
      <c r="GEA825" s="18"/>
      <c r="GEB825" s="18"/>
      <c r="GEC825" s="18"/>
      <c r="GED825" s="18"/>
      <c r="GEE825" s="18"/>
      <c r="GEF825" s="18"/>
      <c r="GEG825" s="18"/>
      <c r="GEH825" s="18"/>
      <c r="GEI825" s="18"/>
      <c r="GEJ825" s="18"/>
      <c r="GEK825" s="18"/>
      <c r="GEL825" s="18"/>
      <c r="GEM825" s="18"/>
      <c r="GEN825" s="18"/>
      <c r="GEO825" s="18"/>
      <c r="GEP825" s="18"/>
      <c r="GEQ825" s="18"/>
      <c r="GER825" s="18"/>
      <c r="GES825" s="18"/>
      <c r="GET825" s="18"/>
      <c r="GEU825" s="18"/>
      <c r="GEV825" s="18"/>
      <c r="GEW825" s="18"/>
      <c r="GEX825" s="18"/>
      <c r="GEY825" s="18"/>
      <c r="GEZ825" s="18"/>
      <c r="GFA825" s="18"/>
      <c r="GFB825" s="18"/>
      <c r="GFC825" s="18"/>
      <c r="GFD825" s="18"/>
      <c r="GFE825" s="18"/>
      <c r="GFF825" s="18"/>
      <c r="GFG825" s="18"/>
      <c r="GFH825" s="18"/>
      <c r="GFI825" s="18"/>
      <c r="GFJ825" s="18"/>
      <c r="GFK825" s="18"/>
      <c r="GFL825" s="18"/>
      <c r="GFM825" s="18"/>
      <c r="GFN825" s="18"/>
      <c r="GFO825" s="18"/>
      <c r="GFP825" s="18"/>
      <c r="GFQ825" s="18"/>
      <c r="GFR825" s="18"/>
      <c r="GFS825" s="18"/>
      <c r="GFT825" s="18"/>
      <c r="GFU825" s="18"/>
      <c r="GFV825" s="18"/>
      <c r="GFW825" s="18"/>
      <c r="GFX825" s="18"/>
      <c r="GFY825" s="18"/>
      <c r="GFZ825" s="18"/>
      <c r="GGA825" s="18"/>
      <c r="GGB825" s="18"/>
      <c r="GGC825" s="18"/>
      <c r="GGD825" s="18"/>
      <c r="GGE825" s="18"/>
      <c r="GGF825" s="18"/>
      <c r="GGG825" s="18"/>
      <c r="GGH825" s="18"/>
      <c r="GGI825" s="18"/>
      <c r="GGJ825" s="18"/>
      <c r="GGK825" s="18"/>
      <c r="GGL825" s="18"/>
      <c r="GGM825" s="18"/>
      <c r="GGN825" s="18"/>
      <c r="GGO825" s="18"/>
      <c r="GGP825" s="18"/>
      <c r="GGQ825" s="18"/>
      <c r="GGR825" s="18"/>
      <c r="GGS825" s="18"/>
      <c r="GGT825" s="18"/>
      <c r="GGU825" s="18"/>
      <c r="GGV825" s="18"/>
      <c r="GGW825" s="18"/>
      <c r="GGX825" s="18"/>
      <c r="GGY825" s="18"/>
      <c r="GGZ825" s="18"/>
      <c r="GHA825" s="18"/>
      <c r="GHB825" s="18"/>
      <c r="GHC825" s="18"/>
      <c r="GHD825" s="18"/>
      <c r="GHE825" s="18"/>
      <c r="GHF825" s="18"/>
      <c r="GHG825" s="18"/>
      <c r="GHH825" s="18"/>
      <c r="GHI825" s="18"/>
      <c r="GHJ825" s="18"/>
      <c r="GHK825" s="18"/>
      <c r="GHL825" s="18"/>
      <c r="GHM825" s="18"/>
      <c r="GHN825" s="18"/>
      <c r="GHO825" s="18"/>
      <c r="GHP825" s="18"/>
      <c r="GHQ825" s="18"/>
      <c r="GHR825" s="18"/>
      <c r="GHS825" s="18"/>
      <c r="GHT825" s="18"/>
      <c r="GHU825" s="18"/>
      <c r="GHV825" s="18"/>
      <c r="GHW825" s="18"/>
      <c r="GHX825" s="18"/>
      <c r="GHY825" s="18"/>
      <c r="GHZ825" s="18"/>
      <c r="GIA825" s="18"/>
      <c r="GIB825" s="18"/>
      <c r="GIC825" s="18"/>
      <c r="GID825" s="18"/>
      <c r="GIE825" s="18"/>
      <c r="GIF825" s="18"/>
      <c r="GIG825" s="18"/>
      <c r="GIH825" s="18"/>
      <c r="GII825" s="18"/>
      <c r="GIJ825" s="18"/>
      <c r="GIK825" s="18"/>
      <c r="GIL825" s="18"/>
      <c r="GIM825" s="18"/>
      <c r="GIN825" s="18"/>
      <c r="GIO825" s="18"/>
      <c r="GIP825" s="18"/>
      <c r="GIQ825" s="18"/>
      <c r="GIR825" s="18"/>
      <c r="GIS825" s="18"/>
      <c r="GIT825" s="18"/>
      <c r="GIU825" s="18"/>
      <c r="GIV825" s="18"/>
      <c r="GIW825" s="18"/>
      <c r="GIX825" s="18"/>
      <c r="GIY825" s="18"/>
      <c r="GIZ825" s="18"/>
      <c r="GJA825" s="18"/>
      <c r="GJB825" s="18"/>
      <c r="GJC825" s="18"/>
      <c r="GJD825" s="18"/>
      <c r="GJE825" s="18"/>
      <c r="GJF825" s="18"/>
      <c r="GJG825" s="18"/>
      <c r="GJH825" s="18"/>
      <c r="GJI825" s="18"/>
      <c r="GJJ825" s="18"/>
      <c r="GJK825" s="18"/>
      <c r="GJL825" s="18"/>
      <c r="GJM825" s="18"/>
      <c r="GJN825" s="18"/>
      <c r="GJO825" s="18"/>
      <c r="GJP825" s="18"/>
      <c r="GJQ825" s="18"/>
      <c r="GJR825" s="18"/>
      <c r="GJS825" s="18"/>
      <c r="GJT825" s="18"/>
      <c r="GJU825" s="18"/>
      <c r="GJV825" s="18"/>
      <c r="GJW825" s="18"/>
      <c r="GJX825" s="18"/>
      <c r="GJY825" s="18"/>
      <c r="GJZ825" s="18"/>
      <c r="GKA825" s="18"/>
      <c r="GKB825" s="18"/>
      <c r="GKC825" s="18"/>
      <c r="GKD825" s="18"/>
      <c r="GKE825" s="18"/>
      <c r="GKF825" s="18"/>
      <c r="GKG825" s="18"/>
      <c r="GKH825" s="18"/>
      <c r="GKI825" s="18"/>
      <c r="GKJ825" s="18"/>
      <c r="GKK825" s="18"/>
      <c r="GKL825" s="18"/>
      <c r="GKM825" s="18"/>
      <c r="GKN825" s="18"/>
      <c r="GKO825" s="18"/>
      <c r="GKP825" s="18"/>
      <c r="GKQ825" s="18"/>
      <c r="GKR825" s="18"/>
      <c r="GKS825" s="18"/>
      <c r="GKT825" s="18"/>
      <c r="GKU825" s="18"/>
      <c r="GKV825" s="18"/>
      <c r="GKW825" s="18"/>
      <c r="GKX825" s="18"/>
      <c r="GKY825" s="18"/>
      <c r="GKZ825" s="18"/>
      <c r="GLA825" s="18"/>
      <c r="GLB825" s="18"/>
      <c r="GLC825" s="18"/>
      <c r="GLD825" s="18"/>
      <c r="GLE825" s="18"/>
      <c r="GLF825" s="18"/>
      <c r="GLG825" s="18"/>
      <c r="GLH825" s="18"/>
      <c r="GLI825" s="18"/>
      <c r="GLJ825" s="18"/>
      <c r="GLK825" s="18"/>
      <c r="GLL825" s="18"/>
      <c r="GLM825" s="18"/>
      <c r="GLN825" s="18"/>
      <c r="GLO825" s="18"/>
      <c r="GLP825" s="18"/>
      <c r="GLQ825" s="18"/>
      <c r="GLR825" s="18"/>
      <c r="GLS825" s="18"/>
      <c r="GLT825" s="18"/>
      <c r="GLU825" s="18"/>
      <c r="GLV825" s="18"/>
      <c r="GLW825" s="18"/>
      <c r="GLX825" s="18"/>
      <c r="GLY825" s="18"/>
      <c r="GLZ825" s="18"/>
      <c r="GMA825" s="18"/>
      <c r="GMB825" s="18"/>
      <c r="GMC825" s="18"/>
      <c r="GMD825" s="18"/>
      <c r="GME825" s="18"/>
      <c r="GMF825" s="18"/>
      <c r="GMG825" s="18"/>
      <c r="GMH825" s="18"/>
      <c r="GMI825" s="18"/>
      <c r="GMJ825" s="18"/>
      <c r="GMK825" s="18"/>
      <c r="GML825" s="18"/>
      <c r="GMM825" s="18"/>
      <c r="GMN825" s="18"/>
      <c r="GMO825" s="18"/>
      <c r="GMP825" s="18"/>
      <c r="GMQ825" s="18"/>
      <c r="GMR825" s="18"/>
      <c r="GMS825" s="18"/>
      <c r="GMT825" s="18"/>
      <c r="GMU825" s="18"/>
      <c r="GMV825" s="18"/>
      <c r="GMW825" s="18"/>
      <c r="GMX825" s="18"/>
      <c r="GMY825" s="18"/>
      <c r="GMZ825" s="18"/>
      <c r="GNA825" s="18"/>
      <c r="GNB825" s="18"/>
      <c r="GNC825" s="18"/>
      <c r="GND825" s="18"/>
      <c r="GNE825" s="18"/>
      <c r="GNF825" s="18"/>
      <c r="GNG825" s="18"/>
      <c r="GNH825" s="18"/>
      <c r="GNI825" s="18"/>
      <c r="GNJ825" s="18"/>
      <c r="GNK825" s="18"/>
      <c r="GNL825" s="18"/>
      <c r="GNM825" s="18"/>
      <c r="GNN825" s="18"/>
      <c r="GNO825" s="18"/>
      <c r="GNP825" s="18"/>
      <c r="GNQ825" s="18"/>
      <c r="GNR825" s="18"/>
      <c r="GNS825" s="18"/>
      <c r="GNT825" s="18"/>
      <c r="GNU825" s="18"/>
      <c r="GNV825" s="18"/>
      <c r="GNW825" s="18"/>
      <c r="GNX825" s="18"/>
      <c r="GNY825" s="18"/>
      <c r="GNZ825" s="18"/>
      <c r="GOA825" s="18"/>
      <c r="GOB825" s="18"/>
      <c r="GOC825" s="18"/>
      <c r="GOD825" s="18"/>
      <c r="GOE825" s="18"/>
      <c r="GOF825" s="18"/>
      <c r="GOG825" s="18"/>
      <c r="GOH825" s="18"/>
      <c r="GOI825" s="18"/>
      <c r="GOJ825" s="18"/>
      <c r="GOK825" s="18"/>
      <c r="GOL825" s="18"/>
      <c r="GOM825" s="18"/>
      <c r="GON825" s="18"/>
      <c r="GOO825" s="18"/>
      <c r="GOP825" s="18"/>
      <c r="GOQ825" s="18"/>
      <c r="GOR825" s="18"/>
      <c r="GOS825" s="18"/>
      <c r="GOT825" s="18"/>
      <c r="GOU825" s="18"/>
      <c r="GOV825" s="18"/>
      <c r="GOW825" s="18"/>
      <c r="GOX825" s="18"/>
      <c r="GOY825" s="18"/>
      <c r="GOZ825" s="18"/>
      <c r="GPA825" s="18"/>
      <c r="GPB825" s="18"/>
      <c r="GPC825" s="18"/>
      <c r="GPD825" s="18"/>
      <c r="GPE825" s="18"/>
      <c r="GPF825" s="18"/>
      <c r="GPG825" s="18"/>
      <c r="GPH825" s="18"/>
      <c r="GPI825" s="18"/>
      <c r="GPJ825" s="18"/>
      <c r="GPK825" s="18"/>
      <c r="GPL825" s="18"/>
      <c r="GPM825" s="18"/>
      <c r="GPN825" s="18"/>
      <c r="GPO825" s="18"/>
      <c r="GPP825" s="18"/>
      <c r="GPQ825" s="18"/>
      <c r="GPR825" s="18"/>
      <c r="GPS825" s="18"/>
      <c r="GPT825" s="18"/>
      <c r="GPU825" s="18"/>
      <c r="GPV825" s="18"/>
      <c r="GPW825" s="18"/>
      <c r="GPX825" s="18"/>
      <c r="GPY825" s="18"/>
      <c r="GPZ825" s="18"/>
      <c r="GQA825" s="18"/>
      <c r="GQB825" s="18"/>
      <c r="GQC825" s="18"/>
      <c r="GQD825" s="18"/>
      <c r="GQE825" s="18"/>
      <c r="GQF825" s="18"/>
      <c r="GQG825" s="18"/>
      <c r="GQH825" s="18"/>
      <c r="GQI825" s="18"/>
      <c r="GQJ825" s="18"/>
      <c r="GQK825" s="18"/>
      <c r="GQL825" s="18"/>
      <c r="GQM825" s="18"/>
      <c r="GQN825" s="18"/>
      <c r="GQO825" s="18"/>
      <c r="GQP825" s="18"/>
      <c r="GQQ825" s="18"/>
      <c r="GQR825" s="18"/>
      <c r="GQS825" s="18"/>
      <c r="GQT825" s="18"/>
      <c r="GQU825" s="18"/>
      <c r="GQV825" s="18"/>
      <c r="GQW825" s="18"/>
      <c r="GQX825" s="18"/>
      <c r="GQY825" s="18"/>
      <c r="GQZ825" s="18"/>
      <c r="GRA825" s="18"/>
      <c r="GRB825" s="18"/>
      <c r="GRC825" s="18"/>
      <c r="GRD825" s="18"/>
      <c r="GRE825" s="18"/>
      <c r="GRF825" s="18"/>
      <c r="GRG825" s="18"/>
      <c r="GRH825" s="18"/>
      <c r="GRI825" s="18"/>
      <c r="GRJ825" s="18"/>
      <c r="GRK825" s="18"/>
      <c r="GRL825" s="18"/>
      <c r="GRM825" s="18"/>
      <c r="GRN825" s="18"/>
      <c r="GRO825" s="18"/>
      <c r="GRP825" s="18"/>
      <c r="GRQ825" s="18"/>
      <c r="GRR825" s="18"/>
      <c r="GRS825" s="18"/>
      <c r="GRT825" s="18"/>
      <c r="GRU825" s="18"/>
      <c r="GRV825" s="18"/>
      <c r="GRW825" s="18"/>
      <c r="GRX825" s="18"/>
      <c r="GRY825" s="18"/>
      <c r="GRZ825" s="18"/>
      <c r="GSA825" s="18"/>
      <c r="GSB825" s="18"/>
      <c r="GSC825" s="18"/>
      <c r="GSD825" s="18"/>
      <c r="GSE825" s="18"/>
      <c r="GSF825" s="18"/>
      <c r="GSG825" s="18"/>
      <c r="GSH825" s="18"/>
      <c r="GSI825" s="18"/>
      <c r="GSJ825" s="18"/>
      <c r="GSK825" s="18"/>
      <c r="GSL825" s="18"/>
      <c r="GSM825" s="18"/>
      <c r="GSN825" s="18"/>
      <c r="GSO825" s="18"/>
      <c r="GSP825" s="18"/>
      <c r="GSQ825" s="18"/>
      <c r="GSR825" s="18"/>
      <c r="GSS825" s="18"/>
      <c r="GST825" s="18"/>
      <c r="GSU825" s="18"/>
      <c r="GSV825" s="18"/>
      <c r="GSW825" s="18"/>
      <c r="GSX825" s="18"/>
      <c r="GSY825" s="18"/>
      <c r="GSZ825" s="18"/>
      <c r="GTA825" s="18"/>
      <c r="GTB825" s="18"/>
      <c r="GTC825" s="18"/>
      <c r="GTD825" s="18"/>
      <c r="GTE825" s="18"/>
      <c r="GTF825" s="18"/>
      <c r="GTG825" s="18"/>
      <c r="GTH825" s="18"/>
      <c r="GTI825" s="18"/>
      <c r="GTJ825" s="18"/>
      <c r="GTK825" s="18"/>
      <c r="GTL825" s="18"/>
      <c r="GTM825" s="18"/>
      <c r="GTN825" s="18"/>
      <c r="GTO825" s="18"/>
      <c r="GTP825" s="18"/>
      <c r="GTQ825" s="18"/>
      <c r="GTR825" s="18"/>
      <c r="GTS825" s="18"/>
      <c r="GTT825" s="18"/>
      <c r="GTU825" s="18"/>
      <c r="GTV825" s="18"/>
      <c r="GTW825" s="18"/>
      <c r="GTX825" s="18"/>
      <c r="GTY825" s="18"/>
      <c r="GTZ825" s="18"/>
      <c r="GUA825" s="18"/>
      <c r="GUB825" s="18"/>
      <c r="GUC825" s="18"/>
      <c r="GUD825" s="18"/>
      <c r="GUE825" s="18"/>
      <c r="GUF825" s="18"/>
      <c r="GUG825" s="18"/>
      <c r="GUH825" s="18"/>
      <c r="GUI825" s="18"/>
      <c r="GUJ825" s="18"/>
      <c r="GUK825" s="18"/>
      <c r="GUL825" s="18"/>
      <c r="GUM825" s="18"/>
      <c r="GUN825" s="18"/>
      <c r="GUO825" s="18"/>
      <c r="GUP825" s="18"/>
      <c r="GUQ825" s="18"/>
      <c r="GUR825" s="18"/>
      <c r="GUS825" s="18"/>
      <c r="GUT825" s="18"/>
      <c r="GUU825" s="18"/>
      <c r="GUV825" s="18"/>
      <c r="GUW825" s="18"/>
      <c r="GUX825" s="18"/>
      <c r="GUY825" s="18"/>
      <c r="GUZ825" s="18"/>
      <c r="GVA825" s="18"/>
      <c r="GVB825" s="18"/>
      <c r="GVC825" s="18"/>
      <c r="GVD825" s="18"/>
      <c r="GVE825" s="18"/>
      <c r="GVF825" s="18"/>
      <c r="GVG825" s="18"/>
      <c r="GVH825" s="18"/>
      <c r="GVI825" s="18"/>
      <c r="GVJ825" s="18"/>
      <c r="GVK825" s="18"/>
      <c r="GVL825" s="18"/>
      <c r="GVM825" s="18"/>
      <c r="GVN825" s="18"/>
      <c r="GVO825" s="18"/>
      <c r="GVP825" s="18"/>
      <c r="GVQ825" s="18"/>
      <c r="GVR825" s="18"/>
      <c r="GVS825" s="18"/>
      <c r="GVT825" s="18"/>
      <c r="GVU825" s="18"/>
      <c r="GVV825" s="18"/>
      <c r="GVW825" s="18"/>
      <c r="GVX825" s="18"/>
      <c r="GVY825" s="18"/>
      <c r="GVZ825" s="18"/>
      <c r="GWA825" s="18"/>
      <c r="GWB825" s="18"/>
      <c r="GWC825" s="18"/>
      <c r="GWD825" s="18"/>
      <c r="GWE825" s="18"/>
      <c r="GWF825" s="18"/>
      <c r="GWG825" s="18"/>
      <c r="GWH825" s="18"/>
      <c r="GWI825" s="18"/>
      <c r="GWJ825" s="18"/>
      <c r="GWK825" s="18"/>
      <c r="GWL825" s="18"/>
      <c r="GWM825" s="18"/>
      <c r="GWN825" s="18"/>
      <c r="GWO825" s="18"/>
      <c r="GWP825" s="18"/>
      <c r="GWQ825" s="18"/>
      <c r="GWR825" s="18"/>
      <c r="GWS825" s="18"/>
      <c r="GWT825" s="18"/>
      <c r="GWU825" s="18"/>
      <c r="GWV825" s="18"/>
      <c r="GWW825" s="18"/>
      <c r="GWX825" s="18"/>
      <c r="GWY825" s="18"/>
      <c r="GWZ825" s="18"/>
      <c r="GXA825" s="18"/>
      <c r="GXB825" s="18"/>
      <c r="GXC825" s="18"/>
      <c r="GXD825" s="18"/>
      <c r="GXE825" s="18"/>
      <c r="GXF825" s="18"/>
      <c r="GXG825" s="18"/>
      <c r="GXH825" s="18"/>
      <c r="GXI825" s="18"/>
      <c r="GXJ825" s="18"/>
      <c r="GXK825" s="18"/>
      <c r="GXL825" s="18"/>
      <c r="GXM825" s="18"/>
      <c r="GXN825" s="18"/>
      <c r="GXO825" s="18"/>
      <c r="GXP825" s="18"/>
      <c r="GXQ825" s="18"/>
      <c r="GXR825" s="18"/>
      <c r="GXS825" s="18"/>
      <c r="GXT825" s="18"/>
      <c r="GXU825" s="18"/>
      <c r="GXV825" s="18"/>
      <c r="GXW825" s="18"/>
      <c r="GXX825" s="18"/>
      <c r="GXY825" s="18"/>
      <c r="GXZ825" s="18"/>
      <c r="GYA825" s="18"/>
      <c r="GYB825" s="18"/>
      <c r="GYC825" s="18"/>
      <c r="GYD825" s="18"/>
      <c r="GYE825" s="18"/>
      <c r="GYF825" s="18"/>
      <c r="GYG825" s="18"/>
      <c r="GYH825" s="18"/>
      <c r="GYI825" s="18"/>
      <c r="GYJ825" s="18"/>
      <c r="GYK825" s="18"/>
      <c r="GYL825" s="18"/>
      <c r="GYM825" s="18"/>
      <c r="GYN825" s="18"/>
      <c r="GYO825" s="18"/>
      <c r="GYP825" s="18"/>
      <c r="GYQ825" s="18"/>
      <c r="GYR825" s="18"/>
      <c r="GYS825" s="18"/>
      <c r="GYT825" s="18"/>
      <c r="GYU825" s="18"/>
      <c r="GYV825" s="18"/>
      <c r="GYW825" s="18"/>
      <c r="GYX825" s="18"/>
      <c r="GYY825" s="18"/>
      <c r="GYZ825" s="18"/>
      <c r="GZA825" s="18"/>
      <c r="GZB825" s="18"/>
      <c r="GZC825" s="18"/>
      <c r="GZD825" s="18"/>
      <c r="GZE825" s="18"/>
      <c r="GZF825" s="18"/>
      <c r="GZG825" s="18"/>
      <c r="GZH825" s="18"/>
      <c r="GZI825" s="18"/>
      <c r="GZJ825" s="18"/>
      <c r="GZK825" s="18"/>
      <c r="GZL825" s="18"/>
      <c r="GZM825" s="18"/>
      <c r="GZN825" s="18"/>
      <c r="GZO825" s="18"/>
      <c r="GZP825" s="18"/>
      <c r="GZQ825" s="18"/>
      <c r="GZR825" s="18"/>
      <c r="GZS825" s="18"/>
      <c r="GZT825" s="18"/>
      <c r="GZU825" s="18"/>
      <c r="GZV825" s="18"/>
      <c r="GZW825" s="18"/>
      <c r="GZX825" s="18"/>
      <c r="GZY825" s="18"/>
      <c r="GZZ825" s="18"/>
      <c r="HAA825" s="18"/>
      <c r="HAB825" s="18"/>
      <c r="HAC825" s="18"/>
      <c r="HAD825" s="18"/>
      <c r="HAE825" s="18"/>
      <c r="HAF825" s="18"/>
      <c r="HAG825" s="18"/>
      <c r="HAH825" s="18"/>
      <c r="HAI825" s="18"/>
      <c r="HAJ825" s="18"/>
      <c r="HAK825" s="18"/>
      <c r="HAL825" s="18"/>
      <c r="HAM825" s="18"/>
      <c r="HAN825" s="18"/>
      <c r="HAO825" s="18"/>
      <c r="HAP825" s="18"/>
      <c r="HAQ825" s="18"/>
      <c r="HAR825" s="18"/>
      <c r="HAS825" s="18"/>
      <c r="HAT825" s="18"/>
      <c r="HAU825" s="18"/>
      <c r="HAV825" s="18"/>
      <c r="HAW825" s="18"/>
      <c r="HAX825" s="18"/>
      <c r="HAY825" s="18"/>
      <c r="HAZ825" s="18"/>
      <c r="HBA825" s="18"/>
      <c r="HBB825" s="18"/>
      <c r="HBC825" s="18"/>
      <c r="HBD825" s="18"/>
      <c r="HBE825" s="18"/>
      <c r="HBF825" s="18"/>
      <c r="HBG825" s="18"/>
      <c r="HBH825" s="18"/>
      <c r="HBI825" s="18"/>
      <c r="HBJ825" s="18"/>
      <c r="HBK825" s="18"/>
      <c r="HBL825" s="18"/>
      <c r="HBM825" s="18"/>
      <c r="HBN825" s="18"/>
      <c r="HBO825" s="18"/>
      <c r="HBP825" s="18"/>
      <c r="HBQ825" s="18"/>
      <c r="HBR825" s="18"/>
      <c r="HBS825" s="18"/>
      <c r="HBT825" s="18"/>
      <c r="HBU825" s="18"/>
      <c r="HBV825" s="18"/>
      <c r="HBW825" s="18"/>
      <c r="HBX825" s="18"/>
      <c r="HBY825" s="18"/>
      <c r="HBZ825" s="18"/>
      <c r="HCA825" s="18"/>
      <c r="HCB825" s="18"/>
      <c r="HCC825" s="18"/>
      <c r="HCD825" s="18"/>
      <c r="HCE825" s="18"/>
      <c r="HCF825" s="18"/>
      <c r="HCG825" s="18"/>
      <c r="HCH825" s="18"/>
      <c r="HCI825" s="18"/>
      <c r="HCJ825" s="18"/>
      <c r="HCK825" s="18"/>
      <c r="HCL825" s="18"/>
      <c r="HCM825" s="18"/>
      <c r="HCN825" s="18"/>
      <c r="HCO825" s="18"/>
      <c r="HCP825" s="18"/>
      <c r="HCQ825" s="18"/>
      <c r="HCR825" s="18"/>
      <c r="HCS825" s="18"/>
      <c r="HCT825" s="18"/>
      <c r="HCU825" s="18"/>
      <c r="HCV825" s="18"/>
      <c r="HCW825" s="18"/>
      <c r="HCX825" s="18"/>
      <c r="HCY825" s="18"/>
      <c r="HCZ825" s="18"/>
      <c r="HDA825" s="18"/>
      <c r="HDB825" s="18"/>
      <c r="HDC825" s="18"/>
      <c r="HDD825" s="18"/>
      <c r="HDE825" s="18"/>
      <c r="HDF825" s="18"/>
      <c r="HDG825" s="18"/>
      <c r="HDH825" s="18"/>
      <c r="HDI825" s="18"/>
      <c r="HDJ825" s="18"/>
      <c r="HDK825" s="18"/>
      <c r="HDL825" s="18"/>
      <c r="HDM825" s="18"/>
      <c r="HDN825" s="18"/>
      <c r="HDO825" s="18"/>
      <c r="HDP825" s="18"/>
      <c r="HDQ825" s="18"/>
      <c r="HDR825" s="18"/>
      <c r="HDS825" s="18"/>
      <c r="HDT825" s="18"/>
      <c r="HDU825" s="18"/>
      <c r="HDV825" s="18"/>
      <c r="HDW825" s="18"/>
      <c r="HDX825" s="18"/>
      <c r="HDY825" s="18"/>
      <c r="HDZ825" s="18"/>
      <c r="HEA825" s="18"/>
      <c r="HEB825" s="18"/>
      <c r="HEC825" s="18"/>
      <c r="HED825" s="18"/>
      <c r="HEE825" s="18"/>
      <c r="HEF825" s="18"/>
      <c r="HEG825" s="18"/>
      <c r="HEH825" s="18"/>
      <c r="HEI825" s="18"/>
      <c r="HEJ825" s="18"/>
      <c r="HEK825" s="18"/>
      <c r="HEL825" s="18"/>
      <c r="HEM825" s="18"/>
      <c r="HEN825" s="18"/>
      <c r="HEO825" s="18"/>
      <c r="HEP825" s="18"/>
      <c r="HEQ825" s="18"/>
      <c r="HER825" s="18"/>
      <c r="HES825" s="18"/>
      <c r="HET825" s="18"/>
      <c r="HEU825" s="18"/>
      <c r="HEV825" s="18"/>
      <c r="HEW825" s="18"/>
      <c r="HEX825" s="18"/>
      <c r="HEY825" s="18"/>
      <c r="HEZ825" s="18"/>
      <c r="HFA825" s="18"/>
      <c r="HFB825" s="18"/>
      <c r="HFC825" s="18"/>
      <c r="HFD825" s="18"/>
      <c r="HFE825" s="18"/>
      <c r="HFF825" s="18"/>
      <c r="HFG825" s="18"/>
      <c r="HFH825" s="18"/>
      <c r="HFI825" s="18"/>
      <c r="HFJ825" s="18"/>
      <c r="HFK825" s="18"/>
      <c r="HFL825" s="18"/>
      <c r="HFM825" s="18"/>
      <c r="HFN825" s="18"/>
      <c r="HFO825" s="18"/>
      <c r="HFP825" s="18"/>
      <c r="HFQ825" s="18"/>
      <c r="HFR825" s="18"/>
      <c r="HFS825" s="18"/>
      <c r="HFT825" s="18"/>
      <c r="HFU825" s="18"/>
      <c r="HFV825" s="18"/>
      <c r="HFW825" s="18"/>
      <c r="HFX825" s="18"/>
      <c r="HFY825" s="18"/>
      <c r="HFZ825" s="18"/>
      <c r="HGA825" s="18"/>
      <c r="HGB825" s="18"/>
      <c r="HGC825" s="18"/>
      <c r="HGD825" s="18"/>
      <c r="HGE825" s="18"/>
      <c r="HGF825" s="18"/>
      <c r="HGG825" s="18"/>
      <c r="HGH825" s="18"/>
      <c r="HGI825" s="18"/>
      <c r="HGJ825" s="18"/>
      <c r="HGK825" s="18"/>
      <c r="HGL825" s="18"/>
      <c r="HGM825" s="18"/>
      <c r="HGN825" s="18"/>
      <c r="HGO825" s="18"/>
      <c r="HGP825" s="18"/>
      <c r="HGQ825" s="18"/>
      <c r="HGR825" s="18"/>
      <c r="HGS825" s="18"/>
      <c r="HGT825" s="18"/>
      <c r="HGU825" s="18"/>
      <c r="HGV825" s="18"/>
      <c r="HGW825" s="18"/>
      <c r="HGX825" s="18"/>
      <c r="HGY825" s="18"/>
      <c r="HGZ825" s="18"/>
      <c r="HHA825" s="18"/>
      <c r="HHB825" s="18"/>
      <c r="HHC825" s="18"/>
      <c r="HHD825" s="18"/>
      <c r="HHE825" s="18"/>
      <c r="HHF825" s="18"/>
      <c r="HHG825" s="18"/>
      <c r="HHH825" s="18"/>
      <c r="HHI825" s="18"/>
      <c r="HHJ825" s="18"/>
      <c r="HHK825" s="18"/>
      <c r="HHL825" s="18"/>
      <c r="HHM825" s="18"/>
      <c r="HHN825" s="18"/>
      <c r="HHO825" s="18"/>
      <c r="HHP825" s="18"/>
      <c r="HHQ825" s="18"/>
      <c r="HHR825" s="18"/>
      <c r="HHS825" s="18"/>
      <c r="HHT825" s="18"/>
      <c r="HHU825" s="18"/>
      <c r="HHV825" s="18"/>
      <c r="HHW825" s="18"/>
      <c r="HHX825" s="18"/>
      <c r="HHY825" s="18"/>
      <c r="HHZ825" s="18"/>
      <c r="HIA825" s="18"/>
      <c r="HIB825" s="18"/>
      <c r="HIC825" s="18"/>
      <c r="HID825" s="18"/>
      <c r="HIE825" s="18"/>
      <c r="HIF825" s="18"/>
      <c r="HIG825" s="18"/>
      <c r="HIH825" s="18"/>
      <c r="HII825" s="18"/>
      <c r="HIJ825" s="18"/>
      <c r="HIK825" s="18"/>
      <c r="HIL825" s="18"/>
      <c r="HIM825" s="18"/>
      <c r="HIN825" s="18"/>
      <c r="HIO825" s="18"/>
      <c r="HIP825" s="18"/>
      <c r="HIQ825" s="18"/>
      <c r="HIR825" s="18"/>
      <c r="HIS825" s="18"/>
      <c r="HIT825" s="18"/>
      <c r="HIU825" s="18"/>
      <c r="HIV825" s="18"/>
      <c r="HIW825" s="18"/>
      <c r="HIX825" s="18"/>
      <c r="HIY825" s="18"/>
      <c r="HIZ825" s="18"/>
      <c r="HJA825" s="18"/>
      <c r="HJB825" s="18"/>
      <c r="HJC825" s="18"/>
      <c r="HJD825" s="18"/>
      <c r="HJE825" s="18"/>
      <c r="HJF825" s="18"/>
      <c r="HJG825" s="18"/>
      <c r="HJH825" s="18"/>
      <c r="HJI825" s="18"/>
      <c r="HJJ825" s="18"/>
      <c r="HJK825" s="18"/>
      <c r="HJL825" s="18"/>
      <c r="HJM825" s="18"/>
      <c r="HJN825" s="18"/>
      <c r="HJO825" s="18"/>
      <c r="HJP825" s="18"/>
      <c r="HJQ825" s="18"/>
      <c r="HJR825" s="18"/>
      <c r="HJS825" s="18"/>
      <c r="HJT825" s="18"/>
      <c r="HJU825" s="18"/>
      <c r="HJV825" s="18"/>
      <c r="HJW825" s="18"/>
      <c r="HJX825" s="18"/>
      <c r="HJY825" s="18"/>
      <c r="HJZ825" s="18"/>
      <c r="HKA825" s="18"/>
      <c r="HKB825" s="18"/>
      <c r="HKC825" s="18"/>
      <c r="HKD825" s="18"/>
      <c r="HKE825" s="18"/>
      <c r="HKF825" s="18"/>
      <c r="HKG825" s="18"/>
      <c r="HKH825" s="18"/>
      <c r="HKI825" s="18"/>
      <c r="HKJ825" s="18"/>
      <c r="HKK825" s="18"/>
      <c r="HKL825" s="18"/>
      <c r="HKM825" s="18"/>
      <c r="HKN825" s="18"/>
      <c r="HKO825" s="18"/>
      <c r="HKP825" s="18"/>
      <c r="HKQ825" s="18"/>
      <c r="HKR825" s="18"/>
      <c r="HKS825" s="18"/>
      <c r="HKT825" s="18"/>
      <c r="HKU825" s="18"/>
      <c r="HKV825" s="18"/>
      <c r="HKW825" s="18"/>
      <c r="HKX825" s="18"/>
      <c r="HKY825" s="18"/>
      <c r="HKZ825" s="18"/>
      <c r="HLA825" s="18"/>
      <c r="HLB825" s="18"/>
      <c r="HLC825" s="18"/>
      <c r="HLD825" s="18"/>
      <c r="HLE825" s="18"/>
      <c r="HLF825" s="18"/>
      <c r="HLG825" s="18"/>
      <c r="HLH825" s="18"/>
      <c r="HLI825" s="18"/>
      <c r="HLJ825" s="18"/>
      <c r="HLK825" s="18"/>
      <c r="HLL825" s="18"/>
      <c r="HLM825" s="18"/>
      <c r="HLN825" s="18"/>
      <c r="HLO825" s="18"/>
      <c r="HLP825" s="18"/>
      <c r="HLQ825" s="18"/>
      <c r="HLR825" s="18"/>
      <c r="HLS825" s="18"/>
      <c r="HLT825" s="18"/>
      <c r="HLU825" s="18"/>
      <c r="HLV825" s="18"/>
      <c r="HLW825" s="18"/>
      <c r="HLX825" s="18"/>
      <c r="HLY825" s="18"/>
      <c r="HLZ825" s="18"/>
      <c r="HMA825" s="18"/>
      <c r="HMB825" s="18"/>
      <c r="HMC825" s="18"/>
      <c r="HMD825" s="18"/>
      <c r="HME825" s="18"/>
      <c r="HMF825" s="18"/>
      <c r="HMG825" s="18"/>
      <c r="HMH825" s="18"/>
      <c r="HMI825" s="18"/>
      <c r="HMJ825" s="18"/>
      <c r="HMK825" s="18"/>
      <c r="HML825" s="18"/>
      <c r="HMM825" s="18"/>
      <c r="HMN825" s="18"/>
      <c r="HMO825" s="18"/>
      <c r="HMP825" s="18"/>
      <c r="HMQ825" s="18"/>
      <c r="HMR825" s="18"/>
      <c r="HMS825" s="18"/>
      <c r="HMT825" s="18"/>
      <c r="HMU825" s="18"/>
      <c r="HMV825" s="18"/>
      <c r="HMW825" s="18"/>
      <c r="HMX825" s="18"/>
      <c r="HMY825" s="18"/>
      <c r="HMZ825" s="18"/>
      <c r="HNA825" s="18"/>
      <c r="HNB825" s="18"/>
      <c r="HNC825" s="18"/>
      <c r="HND825" s="18"/>
      <c r="HNE825" s="18"/>
      <c r="HNF825" s="18"/>
      <c r="HNG825" s="18"/>
      <c r="HNH825" s="18"/>
      <c r="HNI825" s="18"/>
      <c r="HNJ825" s="18"/>
      <c r="HNK825" s="18"/>
      <c r="HNL825" s="18"/>
      <c r="HNM825" s="18"/>
      <c r="HNN825" s="18"/>
      <c r="HNO825" s="18"/>
      <c r="HNP825" s="18"/>
      <c r="HNQ825" s="18"/>
      <c r="HNR825" s="18"/>
      <c r="HNS825" s="18"/>
      <c r="HNT825" s="18"/>
      <c r="HNU825" s="18"/>
      <c r="HNV825" s="18"/>
      <c r="HNW825" s="18"/>
      <c r="HNX825" s="18"/>
      <c r="HNY825" s="18"/>
      <c r="HNZ825" s="18"/>
      <c r="HOA825" s="18"/>
      <c r="HOB825" s="18"/>
      <c r="HOC825" s="18"/>
      <c r="HOD825" s="18"/>
      <c r="HOE825" s="18"/>
      <c r="HOF825" s="18"/>
      <c r="HOG825" s="18"/>
      <c r="HOH825" s="18"/>
      <c r="HOI825" s="18"/>
      <c r="HOJ825" s="18"/>
      <c r="HOK825" s="18"/>
      <c r="HOL825" s="18"/>
      <c r="HOM825" s="18"/>
      <c r="HON825" s="18"/>
      <c r="HOO825" s="18"/>
      <c r="HOP825" s="18"/>
      <c r="HOQ825" s="18"/>
      <c r="HOR825" s="18"/>
      <c r="HOS825" s="18"/>
      <c r="HOT825" s="18"/>
      <c r="HOU825" s="18"/>
      <c r="HOV825" s="18"/>
      <c r="HOW825" s="18"/>
      <c r="HOX825" s="18"/>
      <c r="HOY825" s="18"/>
      <c r="HOZ825" s="18"/>
      <c r="HPA825" s="18"/>
      <c r="HPB825" s="18"/>
      <c r="HPC825" s="18"/>
      <c r="HPD825" s="18"/>
      <c r="HPE825" s="18"/>
      <c r="HPF825" s="18"/>
      <c r="HPG825" s="18"/>
      <c r="HPH825" s="18"/>
      <c r="HPI825" s="18"/>
      <c r="HPJ825" s="18"/>
      <c r="HPK825" s="18"/>
      <c r="HPL825" s="18"/>
      <c r="HPM825" s="18"/>
      <c r="HPN825" s="18"/>
      <c r="HPO825" s="18"/>
      <c r="HPP825" s="18"/>
      <c r="HPQ825" s="18"/>
      <c r="HPR825" s="18"/>
      <c r="HPS825" s="18"/>
      <c r="HPT825" s="18"/>
      <c r="HPU825" s="18"/>
      <c r="HPV825" s="18"/>
      <c r="HPW825" s="18"/>
      <c r="HPX825" s="18"/>
      <c r="HPY825" s="18"/>
      <c r="HPZ825" s="18"/>
      <c r="HQA825" s="18"/>
      <c r="HQB825" s="18"/>
      <c r="HQC825" s="18"/>
      <c r="HQD825" s="18"/>
      <c r="HQE825" s="18"/>
      <c r="HQF825" s="18"/>
      <c r="HQG825" s="18"/>
      <c r="HQH825" s="18"/>
      <c r="HQI825" s="18"/>
      <c r="HQJ825" s="18"/>
      <c r="HQK825" s="18"/>
      <c r="HQL825" s="18"/>
      <c r="HQM825" s="18"/>
      <c r="HQN825" s="18"/>
      <c r="HQO825" s="18"/>
      <c r="HQP825" s="18"/>
      <c r="HQQ825" s="18"/>
      <c r="HQR825" s="18"/>
      <c r="HQS825" s="18"/>
      <c r="HQT825" s="18"/>
      <c r="HQU825" s="18"/>
      <c r="HQV825" s="18"/>
      <c r="HQW825" s="18"/>
      <c r="HQX825" s="18"/>
      <c r="HQY825" s="18"/>
      <c r="HQZ825" s="18"/>
      <c r="HRA825" s="18"/>
      <c r="HRB825" s="18"/>
      <c r="HRC825" s="18"/>
      <c r="HRD825" s="18"/>
      <c r="HRE825" s="18"/>
      <c r="HRF825" s="18"/>
      <c r="HRG825" s="18"/>
      <c r="HRH825" s="18"/>
      <c r="HRI825" s="18"/>
      <c r="HRJ825" s="18"/>
      <c r="HRK825" s="18"/>
      <c r="HRL825" s="18"/>
      <c r="HRM825" s="18"/>
      <c r="HRN825" s="18"/>
      <c r="HRO825" s="18"/>
      <c r="HRP825" s="18"/>
      <c r="HRQ825" s="18"/>
      <c r="HRR825" s="18"/>
      <c r="HRS825" s="18"/>
      <c r="HRT825" s="18"/>
      <c r="HRU825" s="18"/>
      <c r="HRV825" s="18"/>
      <c r="HRW825" s="18"/>
      <c r="HRX825" s="18"/>
      <c r="HRY825" s="18"/>
      <c r="HRZ825" s="18"/>
      <c r="HSA825" s="18"/>
      <c r="HSB825" s="18"/>
      <c r="HSC825" s="18"/>
      <c r="HSD825" s="18"/>
      <c r="HSE825" s="18"/>
      <c r="HSF825" s="18"/>
      <c r="HSG825" s="18"/>
      <c r="HSH825" s="18"/>
      <c r="HSI825" s="18"/>
      <c r="HSJ825" s="18"/>
      <c r="HSK825" s="18"/>
      <c r="HSL825" s="18"/>
      <c r="HSM825" s="18"/>
      <c r="HSN825" s="18"/>
      <c r="HSO825" s="18"/>
      <c r="HSP825" s="18"/>
      <c r="HSQ825" s="18"/>
      <c r="HSR825" s="18"/>
      <c r="HSS825" s="18"/>
      <c r="HST825" s="18"/>
      <c r="HSU825" s="18"/>
      <c r="HSV825" s="18"/>
      <c r="HSW825" s="18"/>
      <c r="HSX825" s="18"/>
      <c r="HSY825" s="18"/>
      <c r="HSZ825" s="18"/>
      <c r="HTA825" s="18"/>
      <c r="HTB825" s="18"/>
      <c r="HTC825" s="18"/>
      <c r="HTD825" s="18"/>
      <c r="HTE825" s="18"/>
      <c r="HTF825" s="18"/>
      <c r="HTG825" s="18"/>
      <c r="HTH825" s="18"/>
      <c r="HTI825" s="18"/>
      <c r="HTJ825" s="18"/>
      <c r="HTK825" s="18"/>
      <c r="HTL825" s="18"/>
      <c r="HTM825" s="18"/>
      <c r="HTN825" s="18"/>
      <c r="HTO825" s="18"/>
      <c r="HTP825" s="18"/>
      <c r="HTQ825" s="18"/>
      <c r="HTR825" s="18"/>
      <c r="HTS825" s="18"/>
      <c r="HTT825" s="18"/>
      <c r="HTU825" s="18"/>
      <c r="HTV825" s="18"/>
      <c r="HTW825" s="18"/>
      <c r="HTX825" s="18"/>
      <c r="HTY825" s="18"/>
      <c r="HTZ825" s="18"/>
      <c r="HUA825" s="18"/>
      <c r="HUB825" s="18"/>
      <c r="HUC825" s="18"/>
      <c r="HUD825" s="18"/>
      <c r="HUE825" s="18"/>
      <c r="HUF825" s="18"/>
      <c r="HUG825" s="18"/>
      <c r="HUH825" s="18"/>
      <c r="HUI825" s="18"/>
      <c r="HUJ825" s="18"/>
      <c r="HUK825" s="18"/>
      <c r="HUL825" s="18"/>
      <c r="HUM825" s="18"/>
      <c r="HUN825" s="18"/>
      <c r="HUO825" s="18"/>
      <c r="HUP825" s="18"/>
      <c r="HUQ825" s="18"/>
      <c r="HUR825" s="18"/>
      <c r="HUS825" s="18"/>
      <c r="HUT825" s="18"/>
      <c r="HUU825" s="18"/>
      <c r="HUV825" s="18"/>
      <c r="HUW825" s="18"/>
      <c r="HUX825" s="18"/>
      <c r="HUY825" s="18"/>
      <c r="HUZ825" s="18"/>
      <c r="HVA825" s="18"/>
      <c r="HVB825" s="18"/>
      <c r="HVC825" s="18"/>
      <c r="HVD825" s="18"/>
      <c r="HVE825" s="18"/>
      <c r="HVF825" s="18"/>
      <c r="HVG825" s="18"/>
      <c r="HVH825" s="18"/>
      <c r="HVI825" s="18"/>
      <c r="HVJ825" s="18"/>
      <c r="HVK825" s="18"/>
      <c r="HVL825" s="18"/>
      <c r="HVM825" s="18"/>
      <c r="HVN825" s="18"/>
      <c r="HVO825" s="18"/>
      <c r="HVP825" s="18"/>
      <c r="HVQ825" s="18"/>
      <c r="HVR825" s="18"/>
      <c r="HVS825" s="18"/>
      <c r="HVT825" s="18"/>
      <c r="HVU825" s="18"/>
      <c r="HVV825" s="18"/>
      <c r="HVW825" s="18"/>
      <c r="HVX825" s="18"/>
      <c r="HVY825" s="18"/>
      <c r="HVZ825" s="18"/>
      <c r="HWA825" s="18"/>
      <c r="HWB825" s="18"/>
      <c r="HWC825" s="18"/>
      <c r="HWD825" s="18"/>
      <c r="HWE825" s="18"/>
      <c r="HWF825" s="18"/>
      <c r="HWG825" s="18"/>
      <c r="HWH825" s="18"/>
      <c r="HWI825" s="18"/>
      <c r="HWJ825" s="18"/>
      <c r="HWK825" s="18"/>
      <c r="HWL825" s="18"/>
      <c r="HWM825" s="18"/>
      <c r="HWN825" s="18"/>
      <c r="HWO825" s="18"/>
      <c r="HWP825" s="18"/>
      <c r="HWQ825" s="18"/>
      <c r="HWR825" s="18"/>
      <c r="HWS825" s="18"/>
      <c r="HWT825" s="18"/>
      <c r="HWU825" s="18"/>
      <c r="HWV825" s="18"/>
      <c r="HWW825" s="18"/>
      <c r="HWX825" s="18"/>
      <c r="HWY825" s="18"/>
      <c r="HWZ825" s="18"/>
      <c r="HXA825" s="18"/>
      <c r="HXB825" s="18"/>
      <c r="HXC825" s="18"/>
      <c r="HXD825" s="18"/>
      <c r="HXE825" s="18"/>
      <c r="HXF825" s="18"/>
      <c r="HXG825" s="18"/>
      <c r="HXH825" s="18"/>
      <c r="HXI825" s="18"/>
      <c r="HXJ825" s="18"/>
      <c r="HXK825" s="18"/>
      <c r="HXL825" s="18"/>
      <c r="HXM825" s="18"/>
      <c r="HXN825" s="18"/>
      <c r="HXO825" s="18"/>
      <c r="HXP825" s="18"/>
      <c r="HXQ825" s="18"/>
      <c r="HXR825" s="18"/>
      <c r="HXS825" s="18"/>
      <c r="HXT825" s="18"/>
      <c r="HXU825" s="18"/>
      <c r="HXV825" s="18"/>
      <c r="HXW825" s="18"/>
      <c r="HXX825" s="18"/>
      <c r="HXY825" s="18"/>
      <c r="HXZ825" s="18"/>
      <c r="HYA825" s="18"/>
      <c r="HYB825" s="18"/>
      <c r="HYC825" s="18"/>
      <c r="HYD825" s="18"/>
      <c r="HYE825" s="18"/>
      <c r="HYF825" s="18"/>
      <c r="HYG825" s="18"/>
      <c r="HYH825" s="18"/>
      <c r="HYI825" s="18"/>
      <c r="HYJ825" s="18"/>
      <c r="HYK825" s="18"/>
      <c r="HYL825" s="18"/>
      <c r="HYM825" s="18"/>
      <c r="HYN825" s="18"/>
      <c r="HYO825" s="18"/>
      <c r="HYP825" s="18"/>
      <c r="HYQ825" s="18"/>
      <c r="HYR825" s="18"/>
      <c r="HYS825" s="18"/>
      <c r="HYT825" s="18"/>
      <c r="HYU825" s="18"/>
      <c r="HYV825" s="18"/>
      <c r="HYW825" s="18"/>
      <c r="HYX825" s="18"/>
      <c r="HYY825" s="18"/>
      <c r="HYZ825" s="18"/>
      <c r="HZA825" s="18"/>
      <c r="HZB825" s="18"/>
      <c r="HZC825" s="18"/>
      <c r="HZD825" s="18"/>
      <c r="HZE825" s="18"/>
      <c r="HZF825" s="18"/>
      <c r="HZG825" s="18"/>
      <c r="HZH825" s="18"/>
      <c r="HZI825" s="18"/>
      <c r="HZJ825" s="18"/>
      <c r="HZK825" s="18"/>
      <c r="HZL825" s="18"/>
      <c r="HZM825" s="18"/>
      <c r="HZN825" s="18"/>
      <c r="HZO825" s="18"/>
      <c r="HZP825" s="18"/>
      <c r="HZQ825" s="18"/>
      <c r="HZR825" s="18"/>
      <c r="HZS825" s="18"/>
      <c r="HZT825" s="18"/>
      <c r="HZU825" s="18"/>
      <c r="HZV825" s="18"/>
      <c r="HZW825" s="18"/>
      <c r="HZX825" s="18"/>
      <c r="HZY825" s="18"/>
      <c r="HZZ825" s="18"/>
      <c r="IAA825" s="18"/>
      <c r="IAB825" s="18"/>
      <c r="IAC825" s="18"/>
      <c r="IAD825" s="18"/>
      <c r="IAE825" s="18"/>
      <c r="IAF825" s="18"/>
      <c r="IAG825" s="18"/>
      <c r="IAH825" s="18"/>
      <c r="IAI825" s="18"/>
      <c r="IAJ825" s="18"/>
      <c r="IAK825" s="18"/>
      <c r="IAL825" s="18"/>
      <c r="IAM825" s="18"/>
      <c r="IAN825" s="18"/>
      <c r="IAO825" s="18"/>
      <c r="IAP825" s="18"/>
      <c r="IAQ825" s="18"/>
      <c r="IAR825" s="18"/>
      <c r="IAS825" s="18"/>
      <c r="IAT825" s="18"/>
      <c r="IAU825" s="18"/>
      <c r="IAV825" s="18"/>
      <c r="IAW825" s="18"/>
      <c r="IAX825" s="18"/>
      <c r="IAY825" s="18"/>
      <c r="IAZ825" s="18"/>
      <c r="IBA825" s="18"/>
      <c r="IBB825" s="18"/>
      <c r="IBC825" s="18"/>
      <c r="IBD825" s="18"/>
      <c r="IBE825" s="18"/>
      <c r="IBF825" s="18"/>
      <c r="IBG825" s="18"/>
      <c r="IBH825" s="18"/>
      <c r="IBI825" s="18"/>
      <c r="IBJ825" s="18"/>
      <c r="IBK825" s="18"/>
      <c r="IBL825" s="18"/>
      <c r="IBM825" s="18"/>
      <c r="IBN825" s="18"/>
      <c r="IBO825" s="18"/>
      <c r="IBP825" s="18"/>
      <c r="IBQ825" s="18"/>
      <c r="IBR825" s="18"/>
      <c r="IBS825" s="18"/>
      <c r="IBT825" s="18"/>
      <c r="IBU825" s="18"/>
      <c r="IBV825" s="18"/>
      <c r="IBW825" s="18"/>
      <c r="IBX825" s="18"/>
      <c r="IBY825" s="18"/>
      <c r="IBZ825" s="18"/>
      <c r="ICA825" s="18"/>
      <c r="ICB825" s="18"/>
      <c r="ICC825" s="18"/>
      <c r="ICD825" s="18"/>
      <c r="ICE825" s="18"/>
      <c r="ICF825" s="18"/>
      <c r="ICG825" s="18"/>
      <c r="ICH825" s="18"/>
      <c r="ICI825" s="18"/>
      <c r="ICJ825" s="18"/>
      <c r="ICK825" s="18"/>
      <c r="ICL825" s="18"/>
      <c r="ICM825" s="18"/>
      <c r="ICN825" s="18"/>
      <c r="ICO825" s="18"/>
      <c r="ICP825" s="18"/>
      <c r="ICQ825" s="18"/>
      <c r="ICR825" s="18"/>
      <c r="ICS825" s="18"/>
      <c r="ICT825" s="18"/>
      <c r="ICU825" s="18"/>
      <c r="ICV825" s="18"/>
      <c r="ICW825" s="18"/>
      <c r="ICX825" s="18"/>
      <c r="ICY825" s="18"/>
      <c r="ICZ825" s="18"/>
      <c r="IDA825" s="18"/>
      <c r="IDB825" s="18"/>
      <c r="IDC825" s="18"/>
      <c r="IDD825" s="18"/>
      <c r="IDE825" s="18"/>
      <c r="IDF825" s="18"/>
      <c r="IDG825" s="18"/>
      <c r="IDH825" s="18"/>
      <c r="IDI825" s="18"/>
      <c r="IDJ825" s="18"/>
      <c r="IDK825" s="18"/>
      <c r="IDL825" s="18"/>
      <c r="IDM825" s="18"/>
      <c r="IDN825" s="18"/>
      <c r="IDO825" s="18"/>
      <c r="IDP825" s="18"/>
      <c r="IDQ825" s="18"/>
      <c r="IDR825" s="18"/>
      <c r="IDS825" s="18"/>
      <c r="IDT825" s="18"/>
      <c r="IDU825" s="18"/>
      <c r="IDV825" s="18"/>
      <c r="IDW825" s="18"/>
      <c r="IDX825" s="18"/>
      <c r="IDY825" s="18"/>
      <c r="IDZ825" s="18"/>
      <c r="IEA825" s="18"/>
      <c r="IEB825" s="18"/>
      <c r="IEC825" s="18"/>
      <c r="IED825" s="18"/>
      <c r="IEE825" s="18"/>
      <c r="IEF825" s="18"/>
      <c r="IEG825" s="18"/>
      <c r="IEH825" s="18"/>
      <c r="IEI825" s="18"/>
      <c r="IEJ825" s="18"/>
      <c r="IEK825" s="18"/>
      <c r="IEL825" s="18"/>
      <c r="IEM825" s="18"/>
      <c r="IEN825" s="18"/>
      <c r="IEO825" s="18"/>
      <c r="IEP825" s="18"/>
      <c r="IEQ825" s="18"/>
      <c r="IER825" s="18"/>
      <c r="IES825" s="18"/>
      <c r="IET825" s="18"/>
      <c r="IEU825" s="18"/>
      <c r="IEV825" s="18"/>
      <c r="IEW825" s="18"/>
      <c r="IEX825" s="18"/>
      <c r="IEY825" s="18"/>
      <c r="IEZ825" s="18"/>
      <c r="IFA825" s="18"/>
      <c r="IFB825" s="18"/>
      <c r="IFC825" s="18"/>
      <c r="IFD825" s="18"/>
      <c r="IFE825" s="18"/>
      <c r="IFF825" s="18"/>
      <c r="IFG825" s="18"/>
      <c r="IFH825" s="18"/>
      <c r="IFI825" s="18"/>
      <c r="IFJ825" s="18"/>
      <c r="IFK825" s="18"/>
      <c r="IFL825" s="18"/>
      <c r="IFM825" s="18"/>
      <c r="IFN825" s="18"/>
      <c r="IFO825" s="18"/>
      <c r="IFP825" s="18"/>
      <c r="IFQ825" s="18"/>
      <c r="IFR825" s="18"/>
      <c r="IFS825" s="18"/>
      <c r="IFT825" s="18"/>
      <c r="IFU825" s="18"/>
      <c r="IFV825" s="18"/>
      <c r="IFW825" s="18"/>
      <c r="IFX825" s="18"/>
      <c r="IFY825" s="18"/>
      <c r="IFZ825" s="18"/>
      <c r="IGA825" s="18"/>
      <c r="IGB825" s="18"/>
      <c r="IGC825" s="18"/>
      <c r="IGD825" s="18"/>
      <c r="IGE825" s="18"/>
      <c r="IGF825" s="18"/>
      <c r="IGG825" s="18"/>
      <c r="IGH825" s="18"/>
      <c r="IGI825" s="18"/>
      <c r="IGJ825" s="18"/>
      <c r="IGK825" s="18"/>
      <c r="IGL825" s="18"/>
      <c r="IGM825" s="18"/>
      <c r="IGN825" s="18"/>
      <c r="IGO825" s="18"/>
      <c r="IGP825" s="18"/>
      <c r="IGQ825" s="18"/>
      <c r="IGR825" s="18"/>
      <c r="IGS825" s="18"/>
      <c r="IGT825" s="18"/>
      <c r="IGU825" s="18"/>
      <c r="IGV825" s="18"/>
      <c r="IGW825" s="18"/>
      <c r="IGX825" s="18"/>
      <c r="IGY825" s="18"/>
      <c r="IGZ825" s="18"/>
      <c r="IHA825" s="18"/>
      <c r="IHB825" s="18"/>
      <c r="IHC825" s="18"/>
      <c r="IHD825" s="18"/>
      <c r="IHE825" s="18"/>
      <c r="IHF825" s="18"/>
      <c r="IHG825" s="18"/>
      <c r="IHH825" s="18"/>
      <c r="IHI825" s="18"/>
      <c r="IHJ825" s="18"/>
      <c r="IHK825" s="18"/>
      <c r="IHL825" s="18"/>
      <c r="IHM825" s="18"/>
      <c r="IHN825" s="18"/>
      <c r="IHO825" s="18"/>
      <c r="IHP825" s="18"/>
      <c r="IHQ825" s="18"/>
      <c r="IHR825" s="18"/>
      <c r="IHS825" s="18"/>
      <c r="IHT825" s="18"/>
      <c r="IHU825" s="18"/>
      <c r="IHV825" s="18"/>
      <c r="IHW825" s="18"/>
      <c r="IHX825" s="18"/>
      <c r="IHY825" s="18"/>
      <c r="IHZ825" s="18"/>
      <c r="IIA825" s="18"/>
      <c r="IIB825" s="18"/>
      <c r="IIC825" s="18"/>
      <c r="IID825" s="18"/>
      <c r="IIE825" s="18"/>
      <c r="IIF825" s="18"/>
      <c r="IIG825" s="18"/>
      <c r="IIH825" s="18"/>
      <c r="III825" s="18"/>
      <c r="IIJ825" s="18"/>
      <c r="IIK825" s="18"/>
      <c r="IIL825" s="18"/>
      <c r="IIM825" s="18"/>
      <c r="IIN825" s="18"/>
      <c r="IIO825" s="18"/>
      <c r="IIP825" s="18"/>
      <c r="IIQ825" s="18"/>
      <c r="IIR825" s="18"/>
      <c r="IIS825" s="18"/>
      <c r="IIT825" s="18"/>
      <c r="IIU825" s="18"/>
      <c r="IIV825" s="18"/>
      <c r="IIW825" s="18"/>
      <c r="IIX825" s="18"/>
      <c r="IIY825" s="18"/>
      <c r="IIZ825" s="18"/>
      <c r="IJA825" s="18"/>
      <c r="IJB825" s="18"/>
      <c r="IJC825" s="18"/>
      <c r="IJD825" s="18"/>
      <c r="IJE825" s="18"/>
      <c r="IJF825" s="18"/>
      <c r="IJG825" s="18"/>
      <c r="IJH825" s="18"/>
      <c r="IJI825" s="18"/>
      <c r="IJJ825" s="18"/>
      <c r="IJK825" s="18"/>
      <c r="IJL825" s="18"/>
      <c r="IJM825" s="18"/>
      <c r="IJN825" s="18"/>
      <c r="IJO825" s="18"/>
      <c r="IJP825" s="18"/>
      <c r="IJQ825" s="18"/>
      <c r="IJR825" s="18"/>
      <c r="IJS825" s="18"/>
      <c r="IJT825" s="18"/>
      <c r="IJU825" s="18"/>
      <c r="IJV825" s="18"/>
      <c r="IJW825" s="18"/>
      <c r="IJX825" s="18"/>
      <c r="IJY825" s="18"/>
      <c r="IJZ825" s="18"/>
      <c r="IKA825" s="18"/>
      <c r="IKB825" s="18"/>
      <c r="IKC825" s="18"/>
      <c r="IKD825" s="18"/>
      <c r="IKE825" s="18"/>
      <c r="IKF825" s="18"/>
      <c r="IKG825" s="18"/>
      <c r="IKH825" s="18"/>
      <c r="IKI825" s="18"/>
      <c r="IKJ825" s="18"/>
      <c r="IKK825" s="18"/>
      <c r="IKL825" s="18"/>
      <c r="IKM825" s="18"/>
      <c r="IKN825" s="18"/>
      <c r="IKO825" s="18"/>
      <c r="IKP825" s="18"/>
      <c r="IKQ825" s="18"/>
      <c r="IKR825" s="18"/>
      <c r="IKS825" s="18"/>
      <c r="IKT825" s="18"/>
      <c r="IKU825" s="18"/>
      <c r="IKV825" s="18"/>
      <c r="IKW825" s="18"/>
      <c r="IKX825" s="18"/>
      <c r="IKY825" s="18"/>
      <c r="IKZ825" s="18"/>
      <c r="ILA825" s="18"/>
      <c r="ILB825" s="18"/>
      <c r="ILC825" s="18"/>
      <c r="ILD825" s="18"/>
      <c r="ILE825" s="18"/>
      <c r="ILF825" s="18"/>
      <c r="ILG825" s="18"/>
      <c r="ILH825" s="18"/>
      <c r="ILI825" s="18"/>
      <c r="ILJ825" s="18"/>
      <c r="ILK825" s="18"/>
      <c r="ILL825" s="18"/>
      <c r="ILM825" s="18"/>
      <c r="ILN825" s="18"/>
      <c r="ILO825" s="18"/>
      <c r="ILP825" s="18"/>
      <c r="ILQ825" s="18"/>
      <c r="ILR825" s="18"/>
      <c r="ILS825" s="18"/>
      <c r="ILT825" s="18"/>
      <c r="ILU825" s="18"/>
      <c r="ILV825" s="18"/>
      <c r="ILW825" s="18"/>
      <c r="ILX825" s="18"/>
      <c r="ILY825" s="18"/>
      <c r="ILZ825" s="18"/>
      <c r="IMA825" s="18"/>
      <c r="IMB825" s="18"/>
      <c r="IMC825" s="18"/>
      <c r="IMD825" s="18"/>
      <c r="IME825" s="18"/>
      <c r="IMF825" s="18"/>
      <c r="IMG825" s="18"/>
      <c r="IMH825" s="18"/>
      <c r="IMI825" s="18"/>
      <c r="IMJ825" s="18"/>
      <c r="IMK825" s="18"/>
      <c r="IML825" s="18"/>
      <c r="IMM825" s="18"/>
      <c r="IMN825" s="18"/>
      <c r="IMO825" s="18"/>
      <c r="IMP825" s="18"/>
      <c r="IMQ825" s="18"/>
      <c r="IMR825" s="18"/>
      <c r="IMS825" s="18"/>
      <c r="IMT825" s="18"/>
      <c r="IMU825" s="18"/>
      <c r="IMV825" s="18"/>
      <c r="IMW825" s="18"/>
      <c r="IMX825" s="18"/>
      <c r="IMY825" s="18"/>
      <c r="IMZ825" s="18"/>
      <c r="INA825" s="18"/>
      <c r="INB825" s="18"/>
      <c r="INC825" s="18"/>
      <c r="IND825" s="18"/>
      <c r="INE825" s="18"/>
      <c r="INF825" s="18"/>
      <c r="ING825" s="18"/>
      <c r="INH825" s="18"/>
      <c r="INI825" s="18"/>
      <c r="INJ825" s="18"/>
      <c r="INK825" s="18"/>
      <c r="INL825" s="18"/>
      <c r="INM825" s="18"/>
      <c r="INN825" s="18"/>
      <c r="INO825" s="18"/>
      <c r="INP825" s="18"/>
      <c r="INQ825" s="18"/>
      <c r="INR825" s="18"/>
      <c r="INS825" s="18"/>
      <c r="INT825" s="18"/>
      <c r="INU825" s="18"/>
      <c r="INV825" s="18"/>
      <c r="INW825" s="18"/>
      <c r="INX825" s="18"/>
      <c r="INY825" s="18"/>
      <c r="INZ825" s="18"/>
      <c r="IOA825" s="18"/>
      <c r="IOB825" s="18"/>
      <c r="IOC825" s="18"/>
      <c r="IOD825" s="18"/>
      <c r="IOE825" s="18"/>
      <c r="IOF825" s="18"/>
      <c r="IOG825" s="18"/>
      <c r="IOH825" s="18"/>
      <c r="IOI825" s="18"/>
      <c r="IOJ825" s="18"/>
      <c r="IOK825" s="18"/>
      <c r="IOL825" s="18"/>
      <c r="IOM825" s="18"/>
      <c r="ION825" s="18"/>
      <c r="IOO825" s="18"/>
      <c r="IOP825" s="18"/>
      <c r="IOQ825" s="18"/>
      <c r="IOR825" s="18"/>
      <c r="IOS825" s="18"/>
      <c r="IOT825" s="18"/>
      <c r="IOU825" s="18"/>
      <c r="IOV825" s="18"/>
      <c r="IOW825" s="18"/>
      <c r="IOX825" s="18"/>
      <c r="IOY825" s="18"/>
      <c r="IOZ825" s="18"/>
      <c r="IPA825" s="18"/>
      <c r="IPB825" s="18"/>
      <c r="IPC825" s="18"/>
      <c r="IPD825" s="18"/>
      <c r="IPE825" s="18"/>
      <c r="IPF825" s="18"/>
      <c r="IPG825" s="18"/>
      <c r="IPH825" s="18"/>
      <c r="IPI825" s="18"/>
      <c r="IPJ825" s="18"/>
      <c r="IPK825" s="18"/>
      <c r="IPL825" s="18"/>
      <c r="IPM825" s="18"/>
      <c r="IPN825" s="18"/>
      <c r="IPO825" s="18"/>
      <c r="IPP825" s="18"/>
      <c r="IPQ825" s="18"/>
      <c r="IPR825" s="18"/>
      <c r="IPS825" s="18"/>
      <c r="IPT825" s="18"/>
      <c r="IPU825" s="18"/>
      <c r="IPV825" s="18"/>
      <c r="IPW825" s="18"/>
      <c r="IPX825" s="18"/>
      <c r="IPY825" s="18"/>
      <c r="IPZ825" s="18"/>
      <c r="IQA825" s="18"/>
      <c r="IQB825" s="18"/>
      <c r="IQC825" s="18"/>
      <c r="IQD825" s="18"/>
      <c r="IQE825" s="18"/>
      <c r="IQF825" s="18"/>
      <c r="IQG825" s="18"/>
      <c r="IQH825" s="18"/>
      <c r="IQI825" s="18"/>
      <c r="IQJ825" s="18"/>
      <c r="IQK825" s="18"/>
      <c r="IQL825" s="18"/>
      <c r="IQM825" s="18"/>
      <c r="IQN825" s="18"/>
      <c r="IQO825" s="18"/>
      <c r="IQP825" s="18"/>
      <c r="IQQ825" s="18"/>
      <c r="IQR825" s="18"/>
      <c r="IQS825" s="18"/>
      <c r="IQT825" s="18"/>
      <c r="IQU825" s="18"/>
      <c r="IQV825" s="18"/>
      <c r="IQW825" s="18"/>
      <c r="IQX825" s="18"/>
      <c r="IQY825" s="18"/>
      <c r="IQZ825" s="18"/>
      <c r="IRA825" s="18"/>
      <c r="IRB825" s="18"/>
      <c r="IRC825" s="18"/>
      <c r="IRD825" s="18"/>
      <c r="IRE825" s="18"/>
      <c r="IRF825" s="18"/>
      <c r="IRG825" s="18"/>
      <c r="IRH825" s="18"/>
      <c r="IRI825" s="18"/>
      <c r="IRJ825" s="18"/>
      <c r="IRK825" s="18"/>
      <c r="IRL825" s="18"/>
      <c r="IRM825" s="18"/>
      <c r="IRN825" s="18"/>
      <c r="IRO825" s="18"/>
      <c r="IRP825" s="18"/>
      <c r="IRQ825" s="18"/>
      <c r="IRR825" s="18"/>
      <c r="IRS825" s="18"/>
      <c r="IRT825" s="18"/>
      <c r="IRU825" s="18"/>
      <c r="IRV825" s="18"/>
      <c r="IRW825" s="18"/>
      <c r="IRX825" s="18"/>
      <c r="IRY825" s="18"/>
      <c r="IRZ825" s="18"/>
      <c r="ISA825" s="18"/>
      <c r="ISB825" s="18"/>
      <c r="ISC825" s="18"/>
      <c r="ISD825" s="18"/>
      <c r="ISE825" s="18"/>
      <c r="ISF825" s="18"/>
      <c r="ISG825" s="18"/>
      <c r="ISH825" s="18"/>
      <c r="ISI825" s="18"/>
      <c r="ISJ825" s="18"/>
      <c r="ISK825" s="18"/>
      <c r="ISL825" s="18"/>
      <c r="ISM825" s="18"/>
      <c r="ISN825" s="18"/>
      <c r="ISO825" s="18"/>
      <c r="ISP825" s="18"/>
      <c r="ISQ825" s="18"/>
      <c r="ISR825" s="18"/>
      <c r="ISS825" s="18"/>
      <c r="IST825" s="18"/>
      <c r="ISU825" s="18"/>
      <c r="ISV825" s="18"/>
      <c r="ISW825" s="18"/>
      <c r="ISX825" s="18"/>
      <c r="ISY825" s="18"/>
      <c r="ISZ825" s="18"/>
      <c r="ITA825" s="18"/>
      <c r="ITB825" s="18"/>
      <c r="ITC825" s="18"/>
      <c r="ITD825" s="18"/>
      <c r="ITE825" s="18"/>
      <c r="ITF825" s="18"/>
      <c r="ITG825" s="18"/>
      <c r="ITH825" s="18"/>
      <c r="ITI825" s="18"/>
      <c r="ITJ825" s="18"/>
      <c r="ITK825" s="18"/>
      <c r="ITL825" s="18"/>
      <c r="ITM825" s="18"/>
      <c r="ITN825" s="18"/>
      <c r="ITO825" s="18"/>
      <c r="ITP825" s="18"/>
      <c r="ITQ825" s="18"/>
      <c r="ITR825" s="18"/>
      <c r="ITS825" s="18"/>
      <c r="ITT825" s="18"/>
      <c r="ITU825" s="18"/>
      <c r="ITV825" s="18"/>
      <c r="ITW825" s="18"/>
      <c r="ITX825" s="18"/>
      <c r="ITY825" s="18"/>
      <c r="ITZ825" s="18"/>
      <c r="IUA825" s="18"/>
      <c r="IUB825" s="18"/>
      <c r="IUC825" s="18"/>
      <c r="IUD825" s="18"/>
      <c r="IUE825" s="18"/>
      <c r="IUF825" s="18"/>
      <c r="IUG825" s="18"/>
      <c r="IUH825" s="18"/>
      <c r="IUI825" s="18"/>
      <c r="IUJ825" s="18"/>
      <c r="IUK825" s="18"/>
      <c r="IUL825" s="18"/>
      <c r="IUM825" s="18"/>
      <c r="IUN825" s="18"/>
      <c r="IUO825" s="18"/>
      <c r="IUP825" s="18"/>
      <c r="IUQ825" s="18"/>
      <c r="IUR825" s="18"/>
      <c r="IUS825" s="18"/>
      <c r="IUT825" s="18"/>
      <c r="IUU825" s="18"/>
      <c r="IUV825" s="18"/>
      <c r="IUW825" s="18"/>
      <c r="IUX825" s="18"/>
      <c r="IUY825" s="18"/>
      <c r="IUZ825" s="18"/>
      <c r="IVA825" s="18"/>
      <c r="IVB825" s="18"/>
      <c r="IVC825" s="18"/>
      <c r="IVD825" s="18"/>
      <c r="IVE825" s="18"/>
      <c r="IVF825" s="18"/>
      <c r="IVG825" s="18"/>
      <c r="IVH825" s="18"/>
      <c r="IVI825" s="18"/>
      <c r="IVJ825" s="18"/>
      <c r="IVK825" s="18"/>
      <c r="IVL825" s="18"/>
      <c r="IVM825" s="18"/>
      <c r="IVN825" s="18"/>
      <c r="IVO825" s="18"/>
      <c r="IVP825" s="18"/>
      <c r="IVQ825" s="18"/>
      <c r="IVR825" s="18"/>
      <c r="IVS825" s="18"/>
      <c r="IVT825" s="18"/>
      <c r="IVU825" s="18"/>
      <c r="IVV825" s="18"/>
      <c r="IVW825" s="18"/>
      <c r="IVX825" s="18"/>
      <c r="IVY825" s="18"/>
      <c r="IVZ825" s="18"/>
      <c r="IWA825" s="18"/>
      <c r="IWB825" s="18"/>
      <c r="IWC825" s="18"/>
      <c r="IWD825" s="18"/>
      <c r="IWE825" s="18"/>
      <c r="IWF825" s="18"/>
      <c r="IWG825" s="18"/>
      <c r="IWH825" s="18"/>
      <c r="IWI825" s="18"/>
      <c r="IWJ825" s="18"/>
      <c r="IWK825" s="18"/>
      <c r="IWL825" s="18"/>
      <c r="IWM825" s="18"/>
      <c r="IWN825" s="18"/>
      <c r="IWO825" s="18"/>
      <c r="IWP825" s="18"/>
      <c r="IWQ825" s="18"/>
      <c r="IWR825" s="18"/>
      <c r="IWS825" s="18"/>
      <c r="IWT825" s="18"/>
      <c r="IWU825" s="18"/>
      <c r="IWV825" s="18"/>
      <c r="IWW825" s="18"/>
      <c r="IWX825" s="18"/>
      <c r="IWY825" s="18"/>
      <c r="IWZ825" s="18"/>
      <c r="IXA825" s="18"/>
      <c r="IXB825" s="18"/>
      <c r="IXC825" s="18"/>
      <c r="IXD825" s="18"/>
      <c r="IXE825" s="18"/>
      <c r="IXF825" s="18"/>
      <c r="IXG825" s="18"/>
      <c r="IXH825" s="18"/>
      <c r="IXI825" s="18"/>
      <c r="IXJ825" s="18"/>
      <c r="IXK825" s="18"/>
      <c r="IXL825" s="18"/>
      <c r="IXM825" s="18"/>
      <c r="IXN825" s="18"/>
      <c r="IXO825" s="18"/>
      <c r="IXP825" s="18"/>
      <c r="IXQ825" s="18"/>
      <c r="IXR825" s="18"/>
      <c r="IXS825" s="18"/>
      <c r="IXT825" s="18"/>
      <c r="IXU825" s="18"/>
      <c r="IXV825" s="18"/>
      <c r="IXW825" s="18"/>
      <c r="IXX825" s="18"/>
      <c r="IXY825" s="18"/>
      <c r="IXZ825" s="18"/>
      <c r="IYA825" s="18"/>
      <c r="IYB825" s="18"/>
      <c r="IYC825" s="18"/>
      <c r="IYD825" s="18"/>
      <c r="IYE825" s="18"/>
      <c r="IYF825" s="18"/>
      <c r="IYG825" s="18"/>
      <c r="IYH825" s="18"/>
      <c r="IYI825" s="18"/>
      <c r="IYJ825" s="18"/>
      <c r="IYK825" s="18"/>
      <c r="IYL825" s="18"/>
      <c r="IYM825" s="18"/>
      <c r="IYN825" s="18"/>
      <c r="IYO825" s="18"/>
      <c r="IYP825" s="18"/>
      <c r="IYQ825" s="18"/>
      <c r="IYR825" s="18"/>
      <c r="IYS825" s="18"/>
      <c r="IYT825" s="18"/>
      <c r="IYU825" s="18"/>
      <c r="IYV825" s="18"/>
      <c r="IYW825" s="18"/>
      <c r="IYX825" s="18"/>
      <c r="IYY825" s="18"/>
      <c r="IYZ825" s="18"/>
      <c r="IZA825" s="18"/>
      <c r="IZB825" s="18"/>
      <c r="IZC825" s="18"/>
      <c r="IZD825" s="18"/>
      <c r="IZE825" s="18"/>
      <c r="IZF825" s="18"/>
      <c r="IZG825" s="18"/>
      <c r="IZH825" s="18"/>
      <c r="IZI825" s="18"/>
      <c r="IZJ825" s="18"/>
      <c r="IZK825" s="18"/>
      <c r="IZL825" s="18"/>
      <c r="IZM825" s="18"/>
      <c r="IZN825" s="18"/>
      <c r="IZO825" s="18"/>
      <c r="IZP825" s="18"/>
      <c r="IZQ825" s="18"/>
      <c r="IZR825" s="18"/>
      <c r="IZS825" s="18"/>
      <c r="IZT825" s="18"/>
      <c r="IZU825" s="18"/>
      <c r="IZV825" s="18"/>
      <c r="IZW825" s="18"/>
      <c r="IZX825" s="18"/>
      <c r="IZY825" s="18"/>
      <c r="IZZ825" s="18"/>
      <c r="JAA825" s="18"/>
      <c r="JAB825" s="18"/>
      <c r="JAC825" s="18"/>
      <c r="JAD825" s="18"/>
      <c r="JAE825" s="18"/>
      <c r="JAF825" s="18"/>
      <c r="JAG825" s="18"/>
      <c r="JAH825" s="18"/>
      <c r="JAI825" s="18"/>
      <c r="JAJ825" s="18"/>
      <c r="JAK825" s="18"/>
      <c r="JAL825" s="18"/>
      <c r="JAM825" s="18"/>
      <c r="JAN825" s="18"/>
      <c r="JAO825" s="18"/>
      <c r="JAP825" s="18"/>
      <c r="JAQ825" s="18"/>
      <c r="JAR825" s="18"/>
      <c r="JAS825" s="18"/>
      <c r="JAT825" s="18"/>
      <c r="JAU825" s="18"/>
      <c r="JAV825" s="18"/>
      <c r="JAW825" s="18"/>
      <c r="JAX825" s="18"/>
      <c r="JAY825" s="18"/>
      <c r="JAZ825" s="18"/>
      <c r="JBA825" s="18"/>
      <c r="JBB825" s="18"/>
      <c r="JBC825" s="18"/>
      <c r="JBD825" s="18"/>
      <c r="JBE825" s="18"/>
      <c r="JBF825" s="18"/>
      <c r="JBG825" s="18"/>
      <c r="JBH825" s="18"/>
      <c r="JBI825" s="18"/>
      <c r="JBJ825" s="18"/>
      <c r="JBK825" s="18"/>
      <c r="JBL825" s="18"/>
      <c r="JBM825" s="18"/>
      <c r="JBN825" s="18"/>
      <c r="JBO825" s="18"/>
      <c r="JBP825" s="18"/>
      <c r="JBQ825" s="18"/>
      <c r="JBR825" s="18"/>
      <c r="JBS825" s="18"/>
      <c r="JBT825" s="18"/>
      <c r="JBU825" s="18"/>
      <c r="JBV825" s="18"/>
      <c r="JBW825" s="18"/>
      <c r="JBX825" s="18"/>
      <c r="JBY825" s="18"/>
      <c r="JBZ825" s="18"/>
      <c r="JCA825" s="18"/>
      <c r="JCB825" s="18"/>
      <c r="JCC825" s="18"/>
      <c r="JCD825" s="18"/>
      <c r="JCE825" s="18"/>
      <c r="JCF825" s="18"/>
      <c r="JCG825" s="18"/>
      <c r="JCH825" s="18"/>
      <c r="JCI825" s="18"/>
      <c r="JCJ825" s="18"/>
      <c r="JCK825" s="18"/>
      <c r="JCL825" s="18"/>
      <c r="JCM825" s="18"/>
      <c r="JCN825" s="18"/>
      <c r="JCO825" s="18"/>
      <c r="JCP825" s="18"/>
      <c r="JCQ825" s="18"/>
      <c r="JCR825" s="18"/>
      <c r="JCS825" s="18"/>
      <c r="JCT825" s="18"/>
      <c r="JCU825" s="18"/>
      <c r="JCV825" s="18"/>
      <c r="JCW825" s="18"/>
      <c r="JCX825" s="18"/>
      <c r="JCY825" s="18"/>
      <c r="JCZ825" s="18"/>
      <c r="JDA825" s="18"/>
      <c r="JDB825" s="18"/>
      <c r="JDC825" s="18"/>
      <c r="JDD825" s="18"/>
      <c r="JDE825" s="18"/>
      <c r="JDF825" s="18"/>
      <c r="JDG825" s="18"/>
      <c r="JDH825" s="18"/>
      <c r="JDI825" s="18"/>
      <c r="JDJ825" s="18"/>
      <c r="JDK825" s="18"/>
      <c r="JDL825" s="18"/>
      <c r="JDM825" s="18"/>
      <c r="JDN825" s="18"/>
      <c r="JDO825" s="18"/>
      <c r="JDP825" s="18"/>
      <c r="JDQ825" s="18"/>
      <c r="JDR825" s="18"/>
      <c r="JDS825" s="18"/>
      <c r="JDT825" s="18"/>
      <c r="JDU825" s="18"/>
      <c r="JDV825" s="18"/>
      <c r="JDW825" s="18"/>
      <c r="JDX825" s="18"/>
      <c r="JDY825" s="18"/>
      <c r="JDZ825" s="18"/>
      <c r="JEA825" s="18"/>
      <c r="JEB825" s="18"/>
      <c r="JEC825" s="18"/>
      <c r="JED825" s="18"/>
      <c r="JEE825" s="18"/>
      <c r="JEF825" s="18"/>
      <c r="JEG825" s="18"/>
      <c r="JEH825" s="18"/>
      <c r="JEI825" s="18"/>
      <c r="JEJ825" s="18"/>
      <c r="JEK825" s="18"/>
      <c r="JEL825" s="18"/>
      <c r="JEM825" s="18"/>
      <c r="JEN825" s="18"/>
      <c r="JEO825" s="18"/>
      <c r="JEP825" s="18"/>
      <c r="JEQ825" s="18"/>
      <c r="JER825" s="18"/>
      <c r="JES825" s="18"/>
      <c r="JET825" s="18"/>
      <c r="JEU825" s="18"/>
      <c r="JEV825" s="18"/>
      <c r="JEW825" s="18"/>
      <c r="JEX825" s="18"/>
      <c r="JEY825" s="18"/>
      <c r="JEZ825" s="18"/>
      <c r="JFA825" s="18"/>
      <c r="JFB825" s="18"/>
      <c r="JFC825" s="18"/>
      <c r="JFD825" s="18"/>
      <c r="JFE825" s="18"/>
      <c r="JFF825" s="18"/>
      <c r="JFG825" s="18"/>
      <c r="JFH825" s="18"/>
      <c r="JFI825" s="18"/>
      <c r="JFJ825" s="18"/>
      <c r="JFK825" s="18"/>
      <c r="JFL825" s="18"/>
      <c r="JFM825" s="18"/>
      <c r="JFN825" s="18"/>
      <c r="JFO825" s="18"/>
      <c r="JFP825" s="18"/>
      <c r="JFQ825" s="18"/>
      <c r="JFR825" s="18"/>
      <c r="JFS825" s="18"/>
      <c r="JFT825" s="18"/>
      <c r="JFU825" s="18"/>
      <c r="JFV825" s="18"/>
      <c r="JFW825" s="18"/>
      <c r="JFX825" s="18"/>
      <c r="JFY825" s="18"/>
      <c r="JFZ825" s="18"/>
      <c r="JGA825" s="18"/>
      <c r="JGB825" s="18"/>
      <c r="JGC825" s="18"/>
      <c r="JGD825" s="18"/>
      <c r="JGE825" s="18"/>
      <c r="JGF825" s="18"/>
      <c r="JGG825" s="18"/>
      <c r="JGH825" s="18"/>
      <c r="JGI825" s="18"/>
      <c r="JGJ825" s="18"/>
      <c r="JGK825" s="18"/>
      <c r="JGL825" s="18"/>
      <c r="JGM825" s="18"/>
      <c r="JGN825" s="18"/>
      <c r="JGO825" s="18"/>
      <c r="JGP825" s="18"/>
      <c r="JGQ825" s="18"/>
      <c r="JGR825" s="18"/>
      <c r="JGS825" s="18"/>
      <c r="JGT825" s="18"/>
      <c r="JGU825" s="18"/>
      <c r="JGV825" s="18"/>
      <c r="JGW825" s="18"/>
      <c r="JGX825" s="18"/>
      <c r="JGY825" s="18"/>
      <c r="JGZ825" s="18"/>
      <c r="JHA825" s="18"/>
      <c r="JHB825" s="18"/>
      <c r="JHC825" s="18"/>
      <c r="JHD825" s="18"/>
      <c r="JHE825" s="18"/>
      <c r="JHF825" s="18"/>
      <c r="JHG825" s="18"/>
      <c r="JHH825" s="18"/>
      <c r="JHI825" s="18"/>
      <c r="JHJ825" s="18"/>
      <c r="JHK825" s="18"/>
      <c r="JHL825" s="18"/>
      <c r="JHM825" s="18"/>
      <c r="JHN825" s="18"/>
      <c r="JHO825" s="18"/>
      <c r="JHP825" s="18"/>
      <c r="JHQ825" s="18"/>
      <c r="JHR825" s="18"/>
      <c r="JHS825" s="18"/>
      <c r="JHT825" s="18"/>
      <c r="JHU825" s="18"/>
      <c r="JHV825" s="18"/>
      <c r="JHW825" s="18"/>
      <c r="JHX825" s="18"/>
      <c r="JHY825" s="18"/>
      <c r="JHZ825" s="18"/>
      <c r="JIA825" s="18"/>
      <c r="JIB825" s="18"/>
      <c r="JIC825" s="18"/>
      <c r="JID825" s="18"/>
      <c r="JIE825" s="18"/>
      <c r="JIF825" s="18"/>
      <c r="JIG825" s="18"/>
      <c r="JIH825" s="18"/>
      <c r="JII825" s="18"/>
      <c r="JIJ825" s="18"/>
      <c r="JIK825" s="18"/>
      <c r="JIL825" s="18"/>
      <c r="JIM825" s="18"/>
      <c r="JIN825" s="18"/>
      <c r="JIO825" s="18"/>
      <c r="JIP825" s="18"/>
      <c r="JIQ825" s="18"/>
      <c r="JIR825" s="18"/>
      <c r="JIS825" s="18"/>
      <c r="JIT825" s="18"/>
      <c r="JIU825" s="18"/>
      <c r="JIV825" s="18"/>
      <c r="JIW825" s="18"/>
      <c r="JIX825" s="18"/>
      <c r="JIY825" s="18"/>
      <c r="JIZ825" s="18"/>
      <c r="JJA825" s="18"/>
      <c r="JJB825" s="18"/>
      <c r="JJC825" s="18"/>
      <c r="JJD825" s="18"/>
      <c r="JJE825" s="18"/>
      <c r="JJF825" s="18"/>
      <c r="JJG825" s="18"/>
      <c r="JJH825" s="18"/>
      <c r="JJI825" s="18"/>
      <c r="JJJ825" s="18"/>
      <c r="JJK825" s="18"/>
      <c r="JJL825" s="18"/>
      <c r="JJM825" s="18"/>
      <c r="JJN825" s="18"/>
      <c r="JJO825" s="18"/>
      <c r="JJP825" s="18"/>
      <c r="JJQ825" s="18"/>
      <c r="JJR825" s="18"/>
      <c r="JJS825" s="18"/>
      <c r="JJT825" s="18"/>
      <c r="JJU825" s="18"/>
      <c r="JJV825" s="18"/>
      <c r="JJW825" s="18"/>
      <c r="JJX825" s="18"/>
      <c r="JJY825" s="18"/>
      <c r="JJZ825" s="18"/>
      <c r="JKA825" s="18"/>
      <c r="JKB825" s="18"/>
      <c r="JKC825" s="18"/>
      <c r="JKD825" s="18"/>
      <c r="JKE825" s="18"/>
      <c r="JKF825" s="18"/>
      <c r="JKG825" s="18"/>
      <c r="JKH825" s="18"/>
      <c r="JKI825" s="18"/>
      <c r="JKJ825" s="18"/>
      <c r="JKK825" s="18"/>
      <c r="JKL825" s="18"/>
      <c r="JKM825" s="18"/>
      <c r="JKN825" s="18"/>
      <c r="JKO825" s="18"/>
      <c r="JKP825" s="18"/>
      <c r="JKQ825" s="18"/>
      <c r="JKR825" s="18"/>
      <c r="JKS825" s="18"/>
      <c r="JKT825" s="18"/>
      <c r="JKU825" s="18"/>
      <c r="JKV825" s="18"/>
      <c r="JKW825" s="18"/>
      <c r="JKX825" s="18"/>
      <c r="JKY825" s="18"/>
      <c r="JKZ825" s="18"/>
      <c r="JLA825" s="18"/>
      <c r="JLB825" s="18"/>
      <c r="JLC825" s="18"/>
      <c r="JLD825" s="18"/>
      <c r="JLE825" s="18"/>
      <c r="JLF825" s="18"/>
      <c r="JLG825" s="18"/>
      <c r="JLH825" s="18"/>
      <c r="JLI825" s="18"/>
      <c r="JLJ825" s="18"/>
      <c r="JLK825" s="18"/>
      <c r="JLL825" s="18"/>
      <c r="JLM825" s="18"/>
      <c r="JLN825" s="18"/>
      <c r="JLO825" s="18"/>
      <c r="JLP825" s="18"/>
      <c r="JLQ825" s="18"/>
      <c r="JLR825" s="18"/>
      <c r="JLS825" s="18"/>
      <c r="JLT825" s="18"/>
      <c r="JLU825" s="18"/>
      <c r="JLV825" s="18"/>
      <c r="JLW825" s="18"/>
      <c r="JLX825" s="18"/>
      <c r="JLY825" s="18"/>
      <c r="JLZ825" s="18"/>
      <c r="JMA825" s="18"/>
      <c r="JMB825" s="18"/>
      <c r="JMC825" s="18"/>
      <c r="JMD825" s="18"/>
      <c r="JME825" s="18"/>
      <c r="JMF825" s="18"/>
      <c r="JMG825" s="18"/>
      <c r="JMH825" s="18"/>
      <c r="JMI825" s="18"/>
      <c r="JMJ825" s="18"/>
      <c r="JMK825" s="18"/>
      <c r="JML825" s="18"/>
      <c r="JMM825" s="18"/>
      <c r="JMN825" s="18"/>
      <c r="JMO825" s="18"/>
      <c r="JMP825" s="18"/>
      <c r="JMQ825" s="18"/>
      <c r="JMR825" s="18"/>
      <c r="JMS825" s="18"/>
      <c r="JMT825" s="18"/>
      <c r="JMU825" s="18"/>
      <c r="JMV825" s="18"/>
      <c r="JMW825" s="18"/>
      <c r="JMX825" s="18"/>
      <c r="JMY825" s="18"/>
      <c r="JMZ825" s="18"/>
      <c r="JNA825" s="18"/>
      <c r="JNB825" s="18"/>
      <c r="JNC825" s="18"/>
      <c r="JND825" s="18"/>
      <c r="JNE825" s="18"/>
      <c r="JNF825" s="18"/>
      <c r="JNG825" s="18"/>
      <c r="JNH825" s="18"/>
      <c r="JNI825" s="18"/>
      <c r="JNJ825" s="18"/>
      <c r="JNK825" s="18"/>
      <c r="JNL825" s="18"/>
      <c r="JNM825" s="18"/>
      <c r="JNN825" s="18"/>
      <c r="JNO825" s="18"/>
      <c r="JNP825" s="18"/>
      <c r="JNQ825" s="18"/>
      <c r="JNR825" s="18"/>
      <c r="JNS825" s="18"/>
      <c r="JNT825" s="18"/>
      <c r="JNU825" s="18"/>
      <c r="JNV825" s="18"/>
      <c r="JNW825" s="18"/>
      <c r="JNX825" s="18"/>
      <c r="JNY825" s="18"/>
      <c r="JNZ825" s="18"/>
      <c r="JOA825" s="18"/>
      <c r="JOB825" s="18"/>
      <c r="JOC825" s="18"/>
      <c r="JOD825" s="18"/>
      <c r="JOE825" s="18"/>
      <c r="JOF825" s="18"/>
      <c r="JOG825" s="18"/>
      <c r="JOH825" s="18"/>
      <c r="JOI825" s="18"/>
      <c r="JOJ825" s="18"/>
      <c r="JOK825" s="18"/>
      <c r="JOL825" s="18"/>
      <c r="JOM825" s="18"/>
      <c r="JON825" s="18"/>
      <c r="JOO825" s="18"/>
      <c r="JOP825" s="18"/>
      <c r="JOQ825" s="18"/>
      <c r="JOR825" s="18"/>
      <c r="JOS825" s="18"/>
      <c r="JOT825" s="18"/>
      <c r="JOU825" s="18"/>
      <c r="JOV825" s="18"/>
      <c r="JOW825" s="18"/>
      <c r="JOX825" s="18"/>
      <c r="JOY825" s="18"/>
      <c r="JOZ825" s="18"/>
      <c r="JPA825" s="18"/>
      <c r="JPB825" s="18"/>
      <c r="JPC825" s="18"/>
      <c r="JPD825" s="18"/>
      <c r="JPE825" s="18"/>
      <c r="JPF825" s="18"/>
      <c r="JPG825" s="18"/>
      <c r="JPH825" s="18"/>
      <c r="JPI825" s="18"/>
      <c r="JPJ825" s="18"/>
      <c r="JPK825" s="18"/>
      <c r="JPL825" s="18"/>
      <c r="JPM825" s="18"/>
      <c r="JPN825" s="18"/>
      <c r="JPO825" s="18"/>
      <c r="JPP825" s="18"/>
      <c r="JPQ825" s="18"/>
      <c r="JPR825" s="18"/>
      <c r="JPS825" s="18"/>
      <c r="JPT825" s="18"/>
      <c r="JPU825" s="18"/>
      <c r="JPV825" s="18"/>
      <c r="JPW825" s="18"/>
      <c r="JPX825" s="18"/>
      <c r="JPY825" s="18"/>
      <c r="JPZ825" s="18"/>
      <c r="JQA825" s="18"/>
      <c r="JQB825" s="18"/>
      <c r="JQC825" s="18"/>
      <c r="JQD825" s="18"/>
      <c r="JQE825" s="18"/>
      <c r="JQF825" s="18"/>
      <c r="JQG825" s="18"/>
      <c r="JQH825" s="18"/>
      <c r="JQI825" s="18"/>
      <c r="JQJ825" s="18"/>
      <c r="JQK825" s="18"/>
      <c r="JQL825" s="18"/>
      <c r="JQM825" s="18"/>
      <c r="JQN825" s="18"/>
      <c r="JQO825" s="18"/>
      <c r="JQP825" s="18"/>
      <c r="JQQ825" s="18"/>
      <c r="JQR825" s="18"/>
      <c r="JQS825" s="18"/>
      <c r="JQT825" s="18"/>
      <c r="JQU825" s="18"/>
      <c r="JQV825" s="18"/>
      <c r="JQW825" s="18"/>
      <c r="JQX825" s="18"/>
      <c r="JQY825" s="18"/>
      <c r="JQZ825" s="18"/>
      <c r="JRA825" s="18"/>
      <c r="JRB825" s="18"/>
      <c r="JRC825" s="18"/>
      <c r="JRD825" s="18"/>
      <c r="JRE825" s="18"/>
      <c r="JRF825" s="18"/>
      <c r="JRG825" s="18"/>
      <c r="JRH825" s="18"/>
      <c r="JRI825" s="18"/>
      <c r="JRJ825" s="18"/>
      <c r="JRK825" s="18"/>
      <c r="JRL825" s="18"/>
      <c r="JRM825" s="18"/>
      <c r="JRN825" s="18"/>
      <c r="JRO825" s="18"/>
      <c r="JRP825" s="18"/>
      <c r="JRQ825" s="18"/>
      <c r="JRR825" s="18"/>
      <c r="JRS825" s="18"/>
      <c r="JRT825" s="18"/>
      <c r="JRU825" s="18"/>
      <c r="JRV825" s="18"/>
      <c r="JRW825" s="18"/>
      <c r="JRX825" s="18"/>
      <c r="JRY825" s="18"/>
      <c r="JRZ825" s="18"/>
      <c r="JSA825" s="18"/>
      <c r="JSB825" s="18"/>
      <c r="JSC825" s="18"/>
      <c r="JSD825" s="18"/>
      <c r="JSE825" s="18"/>
      <c r="JSF825" s="18"/>
      <c r="JSG825" s="18"/>
      <c r="JSH825" s="18"/>
      <c r="JSI825" s="18"/>
      <c r="JSJ825" s="18"/>
      <c r="JSK825" s="18"/>
      <c r="JSL825" s="18"/>
      <c r="JSM825" s="18"/>
      <c r="JSN825" s="18"/>
      <c r="JSO825" s="18"/>
      <c r="JSP825" s="18"/>
      <c r="JSQ825" s="18"/>
      <c r="JSR825" s="18"/>
      <c r="JSS825" s="18"/>
      <c r="JST825" s="18"/>
      <c r="JSU825" s="18"/>
      <c r="JSV825" s="18"/>
      <c r="JSW825" s="18"/>
      <c r="JSX825" s="18"/>
      <c r="JSY825" s="18"/>
      <c r="JSZ825" s="18"/>
      <c r="JTA825" s="18"/>
      <c r="JTB825" s="18"/>
      <c r="JTC825" s="18"/>
      <c r="JTD825" s="18"/>
      <c r="JTE825" s="18"/>
      <c r="JTF825" s="18"/>
      <c r="JTG825" s="18"/>
      <c r="JTH825" s="18"/>
      <c r="JTI825" s="18"/>
      <c r="JTJ825" s="18"/>
      <c r="JTK825" s="18"/>
      <c r="JTL825" s="18"/>
      <c r="JTM825" s="18"/>
      <c r="JTN825" s="18"/>
      <c r="JTO825" s="18"/>
      <c r="JTP825" s="18"/>
      <c r="JTQ825" s="18"/>
      <c r="JTR825" s="18"/>
      <c r="JTS825" s="18"/>
      <c r="JTT825" s="18"/>
      <c r="JTU825" s="18"/>
      <c r="JTV825" s="18"/>
      <c r="JTW825" s="18"/>
      <c r="JTX825" s="18"/>
      <c r="JTY825" s="18"/>
      <c r="JTZ825" s="18"/>
      <c r="JUA825" s="18"/>
      <c r="JUB825" s="18"/>
      <c r="JUC825" s="18"/>
      <c r="JUD825" s="18"/>
      <c r="JUE825" s="18"/>
      <c r="JUF825" s="18"/>
      <c r="JUG825" s="18"/>
      <c r="JUH825" s="18"/>
      <c r="JUI825" s="18"/>
      <c r="JUJ825" s="18"/>
      <c r="JUK825" s="18"/>
      <c r="JUL825" s="18"/>
      <c r="JUM825" s="18"/>
      <c r="JUN825" s="18"/>
      <c r="JUO825" s="18"/>
      <c r="JUP825" s="18"/>
      <c r="JUQ825" s="18"/>
      <c r="JUR825" s="18"/>
      <c r="JUS825" s="18"/>
      <c r="JUT825" s="18"/>
      <c r="JUU825" s="18"/>
      <c r="JUV825" s="18"/>
      <c r="JUW825" s="18"/>
      <c r="JUX825" s="18"/>
      <c r="JUY825" s="18"/>
      <c r="JUZ825" s="18"/>
      <c r="JVA825" s="18"/>
      <c r="JVB825" s="18"/>
      <c r="JVC825" s="18"/>
      <c r="JVD825" s="18"/>
      <c r="JVE825" s="18"/>
      <c r="JVF825" s="18"/>
      <c r="JVG825" s="18"/>
      <c r="JVH825" s="18"/>
      <c r="JVI825" s="18"/>
      <c r="JVJ825" s="18"/>
      <c r="JVK825" s="18"/>
      <c r="JVL825" s="18"/>
      <c r="JVM825" s="18"/>
      <c r="JVN825" s="18"/>
      <c r="JVO825" s="18"/>
      <c r="JVP825" s="18"/>
      <c r="JVQ825" s="18"/>
      <c r="JVR825" s="18"/>
      <c r="JVS825" s="18"/>
      <c r="JVT825" s="18"/>
      <c r="JVU825" s="18"/>
      <c r="JVV825" s="18"/>
      <c r="JVW825" s="18"/>
      <c r="JVX825" s="18"/>
      <c r="JVY825" s="18"/>
      <c r="JVZ825" s="18"/>
      <c r="JWA825" s="18"/>
      <c r="JWB825" s="18"/>
      <c r="JWC825" s="18"/>
      <c r="JWD825" s="18"/>
      <c r="JWE825" s="18"/>
      <c r="JWF825" s="18"/>
      <c r="JWG825" s="18"/>
      <c r="JWH825" s="18"/>
      <c r="JWI825" s="18"/>
      <c r="JWJ825" s="18"/>
      <c r="JWK825" s="18"/>
      <c r="JWL825" s="18"/>
      <c r="JWM825" s="18"/>
      <c r="JWN825" s="18"/>
      <c r="JWO825" s="18"/>
      <c r="JWP825" s="18"/>
      <c r="JWQ825" s="18"/>
      <c r="JWR825" s="18"/>
      <c r="JWS825" s="18"/>
      <c r="JWT825" s="18"/>
      <c r="JWU825" s="18"/>
      <c r="JWV825" s="18"/>
      <c r="JWW825" s="18"/>
      <c r="JWX825" s="18"/>
      <c r="JWY825" s="18"/>
      <c r="JWZ825" s="18"/>
      <c r="JXA825" s="18"/>
      <c r="JXB825" s="18"/>
      <c r="JXC825" s="18"/>
      <c r="JXD825" s="18"/>
      <c r="JXE825" s="18"/>
      <c r="JXF825" s="18"/>
      <c r="JXG825" s="18"/>
      <c r="JXH825" s="18"/>
      <c r="JXI825" s="18"/>
      <c r="JXJ825" s="18"/>
      <c r="JXK825" s="18"/>
      <c r="JXL825" s="18"/>
      <c r="JXM825" s="18"/>
      <c r="JXN825" s="18"/>
      <c r="JXO825" s="18"/>
      <c r="JXP825" s="18"/>
      <c r="JXQ825" s="18"/>
      <c r="JXR825" s="18"/>
      <c r="JXS825" s="18"/>
      <c r="JXT825" s="18"/>
      <c r="JXU825" s="18"/>
      <c r="JXV825" s="18"/>
      <c r="JXW825" s="18"/>
      <c r="JXX825" s="18"/>
      <c r="JXY825" s="18"/>
      <c r="JXZ825" s="18"/>
      <c r="JYA825" s="18"/>
      <c r="JYB825" s="18"/>
      <c r="JYC825" s="18"/>
      <c r="JYD825" s="18"/>
      <c r="JYE825" s="18"/>
      <c r="JYF825" s="18"/>
      <c r="JYG825" s="18"/>
      <c r="JYH825" s="18"/>
      <c r="JYI825" s="18"/>
      <c r="JYJ825" s="18"/>
      <c r="JYK825" s="18"/>
      <c r="JYL825" s="18"/>
      <c r="JYM825" s="18"/>
      <c r="JYN825" s="18"/>
      <c r="JYO825" s="18"/>
      <c r="JYP825" s="18"/>
      <c r="JYQ825" s="18"/>
      <c r="JYR825" s="18"/>
      <c r="JYS825" s="18"/>
      <c r="JYT825" s="18"/>
      <c r="JYU825" s="18"/>
      <c r="JYV825" s="18"/>
      <c r="JYW825" s="18"/>
      <c r="JYX825" s="18"/>
      <c r="JYY825" s="18"/>
      <c r="JYZ825" s="18"/>
      <c r="JZA825" s="18"/>
      <c r="JZB825" s="18"/>
      <c r="JZC825" s="18"/>
      <c r="JZD825" s="18"/>
      <c r="JZE825" s="18"/>
      <c r="JZF825" s="18"/>
      <c r="JZG825" s="18"/>
      <c r="JZH825" s="18"/>
      <c r="JZI825" s="18"/>
      <c r="JZJ825" s="18"/>
      <c r="JZK825" s="18"/>
      <c r="JZL825" s="18"/>
      <c r="JZM825" s="18"/>
      <c r="JZN825" s="18"/>
      <c r="JZO825" s="18"/>
      <c r="JZP825" s="18"/>
      <c r="JZQ825" s="18"/>
      <c r="JZR825" s="18"/>
      <c r="JZS825" s="18"/>
      <c r="JZT825" s="18"/>
      <c r="JZU825" s="18"/>
      <c r="JZV825" s="18"/>
      <c r="JZW825" s="18"/>
      <c r="JZX825" s="18"/>
      <c r="JZY825" s="18"/>
      <c r="JZZ825" s="18"/>
      <c r="KAA825" s="18"/>
      <c r="KAB825" s="18"/>
      <c r="KAC825" s="18"/>
      <c r="KAD825" s="18"/>
      <c r="KAE825" s="18"/>
      <c r="KAF825" s="18"/>
      <c r="KAG825" s="18"/>
      <c r="KAH825" s="18"/>
      <c r="KAI825" s="18"/>
      <c r="KAJ825" s="18"/>
      <c r="KAK825" s="18"/>
      <c r="KAL825" s="18"/>
      <c r="KAM825" s="18"/>
      <c r="KAN825" s="18"/>
      <c r="KAO825" s="18"/>
      <c r="KAP825" s="18"/>
      <c r="KAQ825" s="18"/>
      <c r="KAR825" s="18"/>
      <c r="KAS825" s="18"/>
      <c r="KAT825" s="18"/>
      <c r="KAU825" s="18"/>
      <c r="KAV825" s="18"/>
      <c r="KAW825" s="18"/>
      <c r="KAX825" s="18"/>
      <c r="KAY825" s="18"/>
      <c r="KAZ825" s="18"/>
      <c r="KBA825" s="18"/>
      <c r="KBB825" s="18"/>
      <c r="KBC825" s="18"/>
      <c r="KBD825" s="18"/>
      <c r="KBE825" s="18"/>
      <c r="KBF825" s="18"/>
      <c r="KBG825" s="18"/>
      <c r="KBH825" s="18"/>
      <c r="KBI825" s="18"/>
      <c r="KBJ825" s="18"/>
      <c r="KBK825" s="18"/>
      <c r="KBL825" s="18"/>
      <c r="KBM825" s="18"/>
      <c r="KBN825" s="18"/>
      <c r="KBO825" s="18"/>
      <c r="KBP825" s="18"/>
      <c r="KBQ825" s="18"/>
      <c r="KBR825" s="18"/>
      <c r="KBS825" s="18"/>
      <c r="KBT825" s="18"/>
      <c r="KBU825" s="18"/>
      <c r="KBV825" s="18"/>
      <c r="KBW825" s="18"/>
      <c r="KBX825" s="18"/>
      <c r="KBY825" s="18"/>
      <c r="KBZ825" s="18"/>
      <c r="KCA825" s="18"/>
      <c r="KCB825" s="18"/>
      <c r="KCC825" s="18"/>
      <c r="KCD825" s="18"/>
      <c r="KCE825" s="18"/>
      <c r="KCF825" s="18"/>
      <c r="KCG825" s="18"/>
      <c r="KCH825" s="18"/>
      <c r="KCI825" s="18"/>
      <c r="KCJ825" s="18"/>
      <c r="KCK825" s="18"/>
      <c r="KCL825" s="18"/>
      <c r="KCM825" s="18"/>
      <c r="KCN825" s="18"/>
      <c r="KCO825" s="18"/>
      <c r="KCP825" s="18"/>
      <c r="KCQ825" s="18"/>
      <c r="KCR825" s="18"/>
      <c r="KCS825" s="18"/>
      <c r="KCT825" s="18"/>
      <c r="KCU825" s="18"/>
      <c r="KCV825" s="18"/>
      <c r="KCW825" s="18"/>
      <c r="KCX825" s="18"/>
      <c r="KCY825" s="18"/>
      <c r="KCZ825" s="18"/>
      <c r="KDA825" s="18"/>
      <c r="KDB825" s="18"/>
      <c r="KDC825" s="18"/>
      <c r="KDD825" s="18"/>
      <c r="KDE825" s="18"/>
      <c r="KDF825" s="18"/>
      <c r="KDG825" s="18"/>
      <c r="KDH825" s="18"/>
      <c r="KDI825" s="18"/>
      <c r="KDJ825" s="18"/>
      <c r="KDK825" s="18"/>
      <c r="KDL825" s="18"/>
      <c r="KDM825" s="18"/>
      <c r="KDN825" s="18"/>
      <c r="KDO825" s="18"/>
      <c r="KDP825" s="18"/>
      <c r="KDQ825" s="18"/>
      <c r="KDR825" s="18"/>
      <c r="KDS825" s="18"/>
      <c r="KDT825" s="18"/>
      <c r="KDU825" s="18"/>
      <c r="KDV825" s="18"/>
      <c r="KDW825" s="18"/>
      <c r="KDX825" s="18"/>
      <c r="KDY825" s="18"/>
      <c r="KDZ825" s="18"/>
      <c r="KEA825" s="18"/>
      <c r="KEB825" s="18"/>
      <c r="KEC825" s="18"/>
      <c r="KED825" s="18"/>
      <c r="KEE825" s="18"/>
      <c r="KEF825" s="18"/>
      <c r="KEG825" s="18"/>
      <c r="KEH825" s="18"/>
      <c r="KEI825" s="18"/>
      <c r="KEJ825" s="18"/>
      <c r="KEK825" s="18"/>
      <c r="KEL825" s="18"/>
      <c r="KEM825" s="18"/>
      <c r="KEN825" s="18"/>
      <c r="KEO825" s="18"/>
      <c r="KEP825" s="18"/>
      <c r="KEQ825" s="18"/>
      <c r="KER825" s="18"/>
      <c r="KES825" s="18"/>
      <c r="KET825" s="18"/>
      <c r="KEU825" s="18"/>
      <c r="KEV825" s="18"/>
      <c r="KEW825" s="18"/>
      <c r="KEX825" s="18"/>
      <c r="KEY825" s="18"/>
      <c r="KEZ825" s="18"/>
      <c r="KFA825" s="18"/>
      <c r="KFB825" s="18"/>
      <c r="KFC825" s="18"/>
      <c r="KFD825" s="18"/>
      <c r="KFE825" s="18"/>
      <c r="KFF825" s="18"/>
      <c r="KFG825" s="18"/>
      <c r="KFH825" s="18"/>
      <c r="KFI825" s="18"/>
      <c r="KFJ825" s="18"/>
      <c r="KFK825" s="18"/>
      <c r="KFL825" s="18"/>
      <c r="KFM825" s="18"/>
      <c r="KFN825" s="18"/>
      <c r="KFO825" s="18"/>
      <c r="KFP825" s="18"/>
      <c r="KFQ825" s="18"/>
      <c r="KFR825" s="18"/>
      <c r="KFS825" s="18"/>
      <c r="KFT825" s="18"/>
      <c r="KFU825" s="18"/>
      <c r="KFV825" s="18"/>
      <c r="KFW825" s="18"/>
      <c r="KFX825" s="18"/>
      <c r="KFY825" s="18"/>
      <c r="KFZ825" s="18"/>
      <c r="KGA825" s="18"/>
      <c r="KGB825" s="18"/>
      <c r="KGC825" s="18"/>
      <c r="KGD825" s="18"/>
      <c r="KGE825" s="18"/>
      <c r="KGF825" s="18"/>
      <c r="KGG825" s="18"/>
      <c r="KGH825" s="18"/>
      <c r="KGI825" s="18"/>
      <c r="KGJ825" s="18"/>
      <c r="KGK825" s="18"/>
      <c r="KGL825" s="18"/>
      <c r="KGM825" s="18"/>
      <c r="KGN825" s="18"/>
      <c r="KGO825" s="18"/>
      <c r="KGP825" s="18"/>
      <c r="KGQ825" s="18"/>
      <c r="KGR825" s="18"/>
      <c r="KGS825" s="18"/>
      <c r="KGT825" s="18"/>
      <c r="KGU825" s="18"/>
      <c r="KGV825" s="18"/>
      <c r="KGW825" s="18"/>
      <c r="KGX825" s="18"/>
      <c r="KGY825" s="18"/>
      <c r="KGZ825" s="18"/>
      <c r="KHA825" s="18"/>
      <c r="KHB825" s="18"/>
      <c r="KHC825" s="18"/>
      <c r="KHD825" s="18"/>
      <c r="KHE825" s="18"/>
      <c r="KHF825" s="18"/>
      <c r="KHG825" s="18"/>
      <c r="KHH825" s="18"/>
      <c r="KHI825" s="18"/>
      <c r="KHJ825" s="18"/>
      <c r="KHK825" s="18"/>
      <c r="KHL825" s="18"/>
      <c r="KHM825" s="18"/>
      <c r="KHN825" s="18"/>
      <c r="KHO825" s="18"/>
      <c r="KHP825" s="18"/>
      <c r="KHQ825" s="18"/>
      <c r="KHR825" s="18"/>
      <c r="KHS825" s="18"/>
      <c r="KHT825" s="18"/>
      <c r="KHU825" s="18"/>
      <c r="KHV825" s="18"/>
      <c r="KHW825" s="18"/>
      <c r="KHX825" s="18"/>
      <c r="KHY825" s="18"/>
      <c r="KHZ825" s="18"/>
      <c r="KIA825" s="18"/>
      <c r="KIB825" s="18"/>
      <c r="KIC825" s="18"/>
      <c r="KID825" s="18"/>
      <c r="KIE825" s="18"/>
      <c r="KIF825" s="18"/>
      <c r="KIG825" s="18"/>
      <c r="KIH825" s="18"/>
      <c r="KII825" s="18"/>
      <c r="KIJ825" s="18"/>
      <c r="KIK825" s="18"/>
      <c r="KIL825" s="18"/>
      <c r="KIM825" s="18"/>
      <c r="KIN825" s="18"/>
      <c r="KIO825" s="18"/>
      <c r="KIP825" s="18"/>
      <c r="KIQ825" s="18"/>
      <c r="KIR825" s="18"/>
      <c r="KIS825" s="18"/>
      <c r="KIT825" s="18"/>
      <c r="KIU825" s="18"/>
      <c r="KIV825" s="18"/>
      <c r="KIW825" s="18"/>
      <c r="KIX825" s="18"/>
      <c r="KIY825" s="18"/>
      <c r="KIZ825" s="18"/>
      <c r="KJA825" s="18"/>
      <c r="KJB825" s="18"/>
      <c r="KJC825" s="18"/>
      <c r="KJD825" s="18"/>
      <c r="KJE825" s="18"/>
      <c r="KJF825" s="18"/>
      <c r="KJG825" s="18"/>
      <c r="KJH825" s="18"/>
      <c r="KJI825" s="18"/>
      <c r="KJJ825" s="18"/>
      <c r="KJK825" s="18"/>
      <c r="KJL825" s="18"/>
      <c r="KJM825" s="18"/>
      <c r="KJN825" s="18"/>
      <c r="KJO825" s="18"/>
      <c r="KJP825" s="18"/>
      <c r="KJQ825" s="18"/>
      <c r="KJR825" s="18"/>
      <c r="KJS825" s="18"/>
      <c r="KJT825" s="18"/>
      <c r="KJU825" s="18"/>
      <c r="KJV825" s="18"/>
      <c r="KJW825" s="18"/>
      <c r="KJX825" s="18"/>
      <c r="KJY825" s="18"/>
      <c r="KJZ825" s="18"/>
      <c r="KKA825" s="18"/>
      <c r="KKB825" s="18"/>
      <c r="KKC825" s="18"/>
      <c r="KKD825" s="18"/>
      <c r="KKE825" s="18"/>
      <c r="KKF825" s="18"/>
      <c r="KKG825" s="18"/>
      <c r="KKH825" s="18"/>
      <c r="KKI825" s="18"/>
      <c r="KKJ825" s="18"/>
      <c r="KKK825" s="18"/>
      <c r="KKL825" s="18"/>
      <c r="KKM825" s="18"/>
      <c r="KKN825" s="18"/>
      <c r="KKO825" s="18"/>
      <c r="KKP825" s="18"/>
      <c r="KKQ825" s="18"/>
      <c r="KKR825" s="18"/>
      <c r="KKS825" s="18"/>
      <c r="KKT825" s="18"/>
      <c r="KKU825" s="18"/>
      <c r="KKV825" s="18"/>
      <c r="KKW825" s="18"/>
      <c r="KKX825" s="18"/>
      <c r="KKY825" s="18"/>
      <c r="KKZ825" s="18"/>
      <c r="KLA825" s="18"/>
      <c r="KLB825" s="18"/>
      <c r="KLC825" s="18"/>
      <c r="KLD825" s="18"/>
      <c r="KLE825" s="18"/>
      <c r="KLF825" s="18"/>
      <c r="KLG825" s="18"/>
      <c r="KLH825" s="18"/>
      <c r="KLI825" s="18"/>
      <c r="KLJ825" s="18"/>
      <c r="KLK825" s="18"/>
      <c r="KLL825" s="18"/>
      <c r="KLM825" s="18"/>
      <c r="KLN825" s="18"/>
      <c r="KLO825" s="18"/>
      <c r="KLP825" s="18"/>
      <c r="KLQ825" s="18"/>
      <c r="KLR825" s="18"/>
      <c r="KLS825" s="18"/>
      <c r="KLT825" s="18"/>
      <c r="KLU825" s="18"/>
      <c r="KLV825" s="18"/>
      <c r="KLW825" s="18"/>
      <c r="KLX825" s="18"/>
      <c r="KLY825" s="18"/>
      <c r="KLZ825" s="18"/>
      <c r="KMA825" s="18"/>
      <c r="KMB825" s="18"/>
      <c r="KMC825" s="18"/>
      <c r="KMD825" s="18"/>
      <c r="KME825" s="18"/>
      <c r="KMF825" s="18"/>
      <c r="KMG825" s="18"/>
      <c r="KMH825" s="18"/>
      <c r="KMI825" s="18"/>
      <c r="KMJ825" s="18"/>
      <c r="KMK825" s="18"/>
      <c r="KML825" s="18"/>
      <c r="KMM825" s="18"/>
      <c r="KMN825" s="18"/>
      <c r="KMO825" s="18"/>
      <c r="KMP825" s="18"/>
      <c r="KMQ825" s="18"/>
      <c r="KMR825" s="18"/>
      <c r="KMS825" s="18"/>
      <c r="KMT825" s="18"/>
      <c r="KMU825" s="18"/>
      <c r="KMV825" s="18"/>
      <c r="KMW825" s="18"/>
      <c r="KMX825" s="18"/>
      <c r="KMY825" s="18"/>
      <c r="KMZ825" s="18"/>
      <c r="KNA825" s="18"/>
      <c r="KNB825" s="18"/>
      <c r="KNC825" s="18"/>
      <c r="KND825" s="18"/>
      <c r="KNE825" s="18"/>
      <c r="KNF825" s="18"/>
      <c r="KNG825" s="18"/>
      <c r="KNH825" s="18"/>
      <c r="KNI825" s="18"/>
      <c r="KNJ825" s="18"/>
      <c r="KNK825" s="18"/>
      <c r="KNL825" s="18"/>
      <c r="KNM825" s="18"/>
      <c r="KNN825" s="18"/>
      <c r="KNO825" s="18"/>
      <c r="KNP825" s="18"/>
      <c r="KNQ825" s="18"/>
      <c r="KNR825" s="18"/>
      <c r="KNS825" s="18"/>
      <c r="KNT825" s="18"/>
      <c r="KNU825" s="18"/>
      <c r="KNV825" s="18"/>
      <c r="KNW825" s="18"/>
      <c r="KNX825" s="18"/>
      <c r="KNY825" s="18"/>
      <c r="KNZ825" s="18"/>
      <c r="KOA825" s="18"/>
      <c r="KOB825" s="18"/>
      <c r="KOC825" s="18"/>
      <c r="KOD825" s="18"/>
      <c r="KOE825" s="18"/>
      <c r="KOF825" s="18"/>
      <c r="KOG825" s="18"/>
      <c r="KOH825" s="18"/>
      <c r="KOI825" s="18"/>
      <c r="KOJ825" s="18"/>
      <c r="KOK825" s="18"/>
      <c r="KOL825" s="18"/>
      <c r="KOM825" s="18"/>
      <c r="KON825" s="18"/>
      <c r="KOO825" s="18"/>
      <c r="KOP825" s="18"/>
      <c r="KOQ825" s="18"/>
      <c r="KOR825" s="18"/>
      <c r="KOS825" s="18"/>
      <c r="KOT825" s="18"/>
      <c r="KOU825" s="18"/>
      <c r="KOV825" s="18"/>
      <c r="KOW825" s="18"/>
      <c r="KOX825" s="18"/>
      <c r="KOY825" s="18"/>
      <c r="KOZ825" s="18"/>
      <c r="KPA825" s="18"/>
      <c r="KPB825" s="18"/>
      <c r="KPC825" s="18"/>
      <c r="KPD825" s="18"/>
      <c r="KPE825" s="18"/>
      <c r="KPF825" s="18"/>
      <c r="KPG825" s="18"/>
      <c r="KPH825" s="18"/>
      <c r="KPI825" s="18"/>
      <c r="KPJ825" s="18"/>
      <c r="KPK825" s="18"/>
      <c r="KPL825" s="18"/>
      <c r="KPM825" s="18"/>
      <c r="KPN825" s="18"/>
      <c r="KPO825" s="18"/>
      <c r="KPP825" s="18"/>
      <c r="KPQ825" s="18"/>
      <c r="KPR825" s="18"/>
      <c r="KPS825" s="18"/>
      <c r="KPT825" s="18"/>
      <c r="KPU825" s="18"/>
      <c r="KPV825" s="18"/>
      <c r="KPW825" s="18"/>
      <c r="KPX825" s="18"/>
      <c r="KPY825" s="18"/>
      <c r="KPZ825" s="18"/>
      <c r="KQA825" s="18"/>
      <c r="KQB825" s="18"/>
      <c r="KQC825" s="18"/>
      <c r="KQD825" s="18"/>
      <c r="KQE825" s="18"/>
      <c r="KQF825" s="18"/>
      <c r="KQG825" s="18"/>
      <c r="KQH825" s="18"/>
      <c r="KQI825" s="18"/>
      <c r="KQJ825" s="18"/>
      <c r="KQK825" s="18"/>
      <c r="KQL825" s="18"/>
      <c r="KQM825" s="18"/>
      <c r="KQN825" s="18"/>
      <c r="KQO825" s="18"/>
      <c r="KQP825" s="18"/>
      <c r="KQQ825" s="18"/>
      <c r="KQR825" s="18"/>
      <c r="KQS825" s="18"/>
      <c r="KQT825" s="18"/>
      <c r="KQU825" s="18"/>
      <c r="KQV825" s="18"/>
      <c r="KQW825" s="18"/>
      <c r="KQX825" s="18"/>
      <c r="KQY825" s="18"/>
      <c r="KQZ825" s="18"/>
      <c r="KRA825" s="18"/>
      <c r="KRB825" s="18"/>
      <c r="KRC825" s="18"/>
      <c r="KRD825" s="18"/>
      <c r="KRE825" s="18"/>
      <c r="KRF825" s="18"/>
      <c r="KRG825" s="18"/>
      <c r="KRH825" s="18"/>
      <c r="KRI825" s="18"/>
      <c r="KRJ825" s="18"/>
      <c r="KRK825" s="18"/>
      <c r="KRL825" s="18"/>
      <c r="KRM825" s="18"/>
      <c r="KRN825" s="18"/>
      <c r="KRO825" s="18"/>
      <c r="KRP825" s="18"/>
      <c r="KRQ825" s="18"/>
      <c r="KRR825" s="18"/>
      <c r="KRS825" s="18"/>
      <c r="KRT825" s="18"/>
      <c r="KRU825" s="18"/>
      <c r="KRV825" s="18"/>
      <c r="KRW825" s="18"/>
      <c r="KRX825" s="18"/>
      <c r="KRY825" s="18"/>
      <c r="KRZ825" s="18"/>
      <c r="KSA825" s="18"/>
      <c r="KSB825" s="18"/>
      <c r="KSC825" s="18"/>
      <c r="KSD825" s="18"/>
      <c r="KSE825" s="18"/>
      <c r="KSF825" s="18"/>
      <c r="KSG825" s="18"/>
      <c r="KSH825" s="18"/>
      <c r="KSI825" s="18"/>
      <c r="KSJ825" s="18"/>
      <c r="KSK825" s="18"/>
      <c r="KSL825" s="18"/>
      <c r="KSM825" s="18"/>
      <c r="KSN825" s="18"/>
      <c r="KSO825" s="18"/>
      <c r="KSP825" s="18"/>
      <c r="KSQ825" s="18"/>
      <c r="KSR825" s="18"/>
      <c r="KSS825" s="18"/>
      <c r="KST825" s="18"/>
      <c r="KSU825" s="18"/>
      <c r="KSV825" s="18"/>
      <c r="KSW825" s="18"/>
      <c r="KSX825" s="18"/>
      <c r="KSY825" s="18"/>
      <c r="KSZ825" s="18"/>
      <c r="KTA825" s="18"/>
      <c r="KTB825" s="18"/>
      <c r="KTC825" s="18"/>
      <c r="KTD825" s="18"/>
      <c r="KTE825" s="18"/>
      <c r="KTF825" s="18"/>
      <c r="KTG825" s="18"/>
      <c r="KTH825" s="18"/>
      <c r="KTI825" s="18"/>
      <c r="KTJ825" s="18"/>
      <c r="KTK825" s="18"/>
      <c r="KTL825" s="18"/>
      <c r="KTM825" s="18"/>
      <c r="KTN825" s="18"/>
      <c r="KTO825" s="18"/>
      <c r="KTP825" s="18"/>
      <c r="KTQ825" s="18"/>
      <c r="KTR825" s="18"/>
      <c r="KTS825" s="18"/>
      <c r="KTT825" s="18"/>
      <c r="KTU825" s="18"/>
      <c r="KTV825" s="18"/>
      <c r="KTW825" s="18"/>
      <c r="KTX825" s="18"/>
      <c r="KTY825" s="18"/>
      <c r="KTZ825" s="18"/>
      <c r="KUA825" s="18"/>
      <c r="KUB825" s="18"/>
      <c r="KUC825" s="18"/>
      <c r="KUD825" s="18"/>
      <c r="KUE825" s="18"/>
      <c r="KUF825" s="18"/>
      <c r="KUG825" s="18"/>
      <c r="KUH825" s="18"/>
      <c r="KUI825" s="18"/>
      <c r="KUJ825" s="18"/>
      <c r="KUK825" s="18"/>
      <c r="KUL825" s="18"/>
      <c r="KUM825" s="18"/>
      <c r="KUN825" s="18"/>
      <c r="KUO825" s="18"/>
      <c r="KUP825" s="18"/>
      <c r="KUQ825" s="18"/>
      <c r="KUR825" s="18"/>
      <c r="KUS825" s="18"/>
      <c r="KUT825" s="18"/>
      <c r="KUU825" s="18"/>
      <c r="KUV825" s="18"/>
      <c r="KUW825" s="18"/>
      <c r="KUX825" s="18"/>
      <c r="KUY825" s="18"/>
      <c r="KUZ825" s="18"/>
      <c r="KVA825" s="18"/>
      <c r="KVB825" s="18"/>
      <c r="KVC825" s="18"/>
      <c r="KVD825" s="18"/>
      <c r="KVE825" s="18"/>
      <c r="KVF825" s="18"/>
      <c r="KVG825" s="18"/>
      <c r="KVH825" s="18"/>
      <c r="KVI825" s="18"/>
      <c r="KVJ825" s="18"/>
      <c r="KVK825" s="18"/>
      <c r="KVL825" s="18"/>
      <c r="KVM825" s="18"/>
      <c r="KVN825" s="18"/>
      <c r="KVO825" s="18"/>
      <c r="KVP825" s="18"/>
      <c r="KVQ825" s="18"/>
      <c r="KVR825" s="18"/>
      <c r="KVS825" s="18"/>
      <c r="KVT825" s="18"/>
      <c r="KVU825" s="18"/>
      <c r="KVV825" s="18"/>
      <c r="KVW825" s="18"/>
      <c r="KVX825" s="18"/>
      <c r="KVY825" s="18"/>
      <c r="KVZ825" s="18"/>
      <c r="KWA825" s="18"/>
      <c r="KWB825" s="18"/>
      <c r="KWC825" s="18"/>
      <c r="KWD825" s="18"/>
      <c r="KWE825" s="18"/>
      <c r="KWF825" s="18"/>
      <c r="KWG825" s="18"/>
      <c r="KWH825" s="18"/>
      <c r="KWI825" s="18"/>
      <c r="KWJ825" s="18"/>
      <c r="KWK825" s="18"/>
      <c r="KWL825" s="18"/>
      <c r="KWM825" s="18"/>
      <c r="KWN825" s="18"/>
      <c r="KWO825" s="18"/>
      <c r="KWP825" s="18"/>
      <c r="KWQ825" s="18"/>
      <c r="KWR825" s="18"/>
      <c r="KWS825" s="18"/>
      <c r="KWT825" s="18"/>
      <c r="KWU825" s="18"/>
      <c r="KWV825" s="18"/>
      <c r="KWW825" s="18"/>
      <c r="KWX825" s="18"/>
      <c r="KWY825" s="18"/>
      <c r="KWZ825" s="18"/>
      <c r="KXA825" s="18"/>
      <c r="KXB825" s="18"/>
      <c r="KXC825" s="18"/>
      <c r="KXD825" s="18"/>
      <c r="KXE825" s="18"/>
      <c r="KXF825" s="18"/>
      <c r="KXG825" s="18"/>
      <c r="KXH825" s="18"/>
      <c r="KXI825" s="18"/>
      <c r="KXJ825" s="18"/>
      <c r="KXK825" s="18"/>
      <c r="KXL825" s="18"/>
      <c r="KXM825" s="18"/>
      <c r="KXN825" s="18"/>
      <c r="KXO825" s="18"/>
      <c r="KXP825" s="18"/>
      <c r="KXQ825" s="18"/>
      <c r="KXR825" s="18"/>
      <c r="KXS825" s="18"/>
      <c r="KXT825" s="18"/>
      <c r="KXU825" s="18"/>
      <c r="KXV825" s="18"/>
      <c r="KXW825" s="18"/>
      <c r="KXX825" s="18"/>
      <c r="KXY825" s="18"/>
      <c r="KXZ825" s="18"/>
      <c r="KYA825" s="18"/>
      <c r="KYB825" s="18"/>
      <c r="KYC825" s="18"/>
      <c r="KYD825" s="18"/>
      <c r="KYE825" s="18"/>
      <c r="KYF825" s="18"/>
      <c r="KYG825" s="18"/>
      <c r="KYH825" s="18"/>
      <c r="KYI825" s="18"/>
      <c r="KYJ825" s="18"/>
      <c r="KYK825" s="18"/>
      <c r="KYL825" s="18"/>
      <c r="KYM825" s="18"/>
      <c r="KYN825" s="18"/>
      <c r="KYO825" s="18"/>
      <c r="KYP825" s="18"/>
      <c r="KYQ825" s="18"/>
      <c r="KYR825" s="18"/>
      <c r="KYS825" s="18"/>
      <c r="KYT825" s="18"/>
      <c r="KYU825" s="18"/>
      <c r="KYV825" s="18"/>
      <c r="KYW825" s="18"/>
      <c r="KYX825" s="18"/>
      <c r="KYY825" s="18"/>
      <c r="KYZ825" s="18"/>
      <c r="KZA825" s="18"/>
      <c r="KZB825" s="18"/>
      <c r="KZC825" s="18"/>
      <c r="KZD825" s="18"/>
      <c r="KZE825" s="18"/>
      <c r="KZF825" s="18"/>
      <c r="KZG825" s="18"/>
      <c r="KZH825" s="18"/>
      <c r="KZI825" s="18"/>
      <c r="KZJ825" s="18"/>
      <c r="KZK825" s="18"/>
      <c r="KZL825" s="18"/>
      <c r="KZM825" s="18"/>
      <c r="KZN825" s="18"/>
      <c r="KZO825" s="18"/>
      <c r="KZP825" s="18"/>
      <c r="KZQ825" s="18"/>
      <c r="KZR825" s="18"/>
      <c r="KZS825" s="18"/>
      <c r="KZT825" s="18"/>
      <c r="KZU825" s="18"/>
      <c r="KZV825" s="18"/>
      <c r="KZW825" s="18"/>
      <c r="KZX825" s="18"/>
      <c r="KZY825" s="18"/>
      <c r="KZZ825" s="18"/>
      <c r="LAA825" s="18"/>
      <c r="LAB825" s="18"/>
      <c r="LAC825" s="18"/>
      <c r="LAD825" s="18"/>
      <c r="LAE825" s="18"/>
      <c r="LAF825" s="18"/>
      <c r="LAG825" s="18"/>
      <c r="LAH825" s="18"/>
      <c r="LAI825" s="18"/>
      <c r="LAJ825" s="18"/>
      <c r="LAK825" s="18"/>
      <c r="LAL825" s="18"/>
      <c r="LAM825" s="18"/>
      <c r="LAN825" s="18"/>
      <c r="LAO825" s="18"/>
      <c r="LAP825" s="18"/>
      <c r="LAQ825" s="18"/>
      <c r="LAR825" s="18"/>
      <c r="LAS825" s="18"/>
      <c r="LAT825" s="18"/>
      <c r="LAU825" s="18"/>
      <c r="LAV825" s="18"/>
      <c r="LAW825" s="18"/>
      <c r="LAX825" s="18"/>
      <c r="LAY825" s="18"/>
      <c r="LAZ825" s="18"/>
      <c r="LBA825" s="18"/>
      <c r="LBB825" s="18"/>
      <c r="LBC825" s="18"/>
      <c r="LBD825" s="18"/>
      <c r="LBE825" s="18"/>
      <c r="LBF825" s="18"/>
      <c r="LBG825" s="18"/>
      <c r="LBH825" s="18"/>
      <c r="LBI825" s="18"/>
      <c r="LBJ825" s="18"/>
      <c r="LBK825" s="18"/>
      <c r="LBL825" s="18"/>
      <c r="LBM825" s="18"/>
      <c r="LBN825" s="18"/>
      <c r="LBO825" s="18"/>
      <c r="LBP825" s="18"/>
      <c r="LBQ825" s="18"/>
      <c r="LBR825" s="18"/>
      <c r="LBS825" s="18"/>
      <c r="LBT825" s="18"/>
      <c r="LBU825" s="18"/>
      <c r="LBV825" s="18"/>
      <c r="LBW825" s="18"/>
      <c r="LBX825" s="18"/>
      <c r="LBY825" s="18"/>
      <c r="LBZ825" s="18"/>
      <c r="LCA825" s="18"/>
      <c r="LCB825" s="18"/>
      <c r="LCC825" s="18"/>
      <c r="LCD825" s="18"/>
      <c r="LCE825" s="18"/>
      <c r="LCF825" s="18"/>
      <c r="LCG825" s="18"/>
      <c r="LCH825" s="18"/>
      <c r="LCI825" s="18"/>
      <c r="LCJ825" s="18"/>
      <c r="LCK825" s="18"/>
      <c r="LCL825" s="18"/>
      <c r="LCM825" s="18"/>
      <c r="LCN825" s="18"/>
      <c r="LCO825" s="18"/>
      <c r="LCP825" s="18"/>
      <c r="LCQ825" s="18"/>
      <c r="LCR825" s="18"/>
      <c r="LCS825" s="18"/>
      <c r="LCT825" s="18"/>
      <c r="LCU825" s="18"/>
      <c r="LCV825" s="18"/>
      <c r="LCW825" s="18"/>
      <c r="LCX825" s="18"/>
      <c r="LCY825" s="18"/>
      <c r="LCZ825" s="18"/>
      <c r="LDA825" s="18"/>
      <c r="LDB825" s="18"/>
      <c r="LDC825" s="18"/>
      <c r="LDD825" s="18"/>
      <c r="LDE825" s="18"/>
      <c r="LDF825" s="18"/>
      <c r="LDG825" s="18"/>
      <c r="LDH825" s="18"/>
      <c r="LDI825" s="18"/>
      <c r="LDJ825" s="18"/>
      <c r="LDK825" s="18"/>
      <c r="LDL825" s="18"/>
      <c r="LDM825" s="18"/>
      <c r="LDN825" s="18"/>
      <c r="LDO825" s="18"/>
      <c r="LDP825" s="18"/>
      <c r="LDQ825" s="18"/>
      <c r="LDR825" s="18"/>
      <c r="LDS825" s="18"/>
      <c r="LDT825" s="18"/>
      <c r="LDU825" s="18"/>
      <c r="LDV825" s="18"/>
      <c r="LDW825" s="18"/>
      <c r="LDX825" s="18"/>
      <c r="LDY825" s="18"/>
      <c r="LDZ825" s="18"/>
      <c r="LEA825" s="18"/>
      <c r="LEB825" s="18"/>
      <c r="LEC825" s="18"/>
      <c r="LED825" s="18"/>
      <c r="LEE825" s="18"/>
      <c r="LEF825" s="18"/>
      <c r="LEG825" s="18"/>
      <c r="LEH825" s="18"/>
      <c r="LEI825" s="18"/>
      <c r="LEJ825" s="18"/>
      <c r="LEK825" s="18"/>
      <c r="LEL825" s="18"/>
      <c r="LEM825" s="18"/>
      <c r="LEN825" s="18"/>
      <c r="LEO825" s="18"/>
      <c r="LEP825" s="18"/>
      <c r="LEQ825" s="18"/>
      <c r="LER825" s="18"/>
      <c r="LES825" s="18"/>
      <c r="LET825" s="18"/>
      <c r="LEU825" s="18"/>
      <c r="LEV825" s="18"/>
      <c r="LEW825" s="18"/>
      <c r="LEX825" s="18"/>
      <c r="LEY825" s="18"/>
      <c r="LEZ825" s="18"/>
      <c r="LFA825" s="18"/>
      <c r="LFB825" s="18"/>
      <c r="LFC825" s="18"/>
      <c r="LFD825" s="18"/>
      <c r="LFE825" s="18"/>
      <c r="LFF825" s="18"/>
      <c r="LFG825" s="18"/>
      <c r="LFH825" s="18"/>
      <c r="LFI825" s="18"/>
      <c r="LFJ825" s="18"/>
      <c r="LFK825" s="18"/>
      <c r="LFL825" s="18"/>
      <c r="LFM825" s="18"/>
      <c r="LFN825" s="18"/>
      <c r="LFO825" s="18"/>
      <c r="LFP825" s="18"/>
      <c r="LFQ825" s="18"/>
      <c r="LFR825" s="18"/>
      <c r="LFS825" s="18"/>
      <c r="LFT825" s="18"/>
      <c r="LFU825" s="18"/>
      <c r="LFV825" s="18"/>
      <c r="LFW825" s="18"/>
      <c r="LFX825" s="18"/>
      <c r="LFY825" s="18"/>
      <c r="LFZ825" s="18"/>
      <c r="LGA825" s="18"/>
      <c r="LGB825" s="18"/>
      <c r="LGC825" s="18"/>
      <c r="LGD825" s="18"/>
      <c r="LGE825" s="18"/>
      <c r="LGF825" s="18"/>
      <c r="LGG825" s="18"/>
      <c r="LGH825" s="18"/>
      <c r="LGI825" s="18"/>
      <c r="LGJ825" s="18"/>
      <c r="LGK825" s="18"/>
      <c r="LGL825" s="18"/>
      <c r="LGM825" s="18"/>
      <c r="LGN825" s="18"/>
      <c r="LGO825" s="18"/>
      <c r="LGP825" s="18"/>
      <c r="LGQ825" s="18"/>
      <c r="LGR825" s="18"/>
      <c r="LGS825" s="18"/>
      <c r="LGT825" s="18"/>
      <c r="LGU825" s="18"/>
      <c r="LGV825" s="18"/>
      <c r="LGW825" s="18"/>
      <c r="LGX825" s="18"/>
      <c r="LGY825" s="18"/>
      <c r="LGZ825" s="18"/>
      <c r="LHA825" s="18"/>
      <c r="LHB825" s="18"/>
      <c r="LHC825" s="18"/>
      <c r="LHD825" s="18"/>
      <c r="LHE825" s="18"/>
      <c r="LHF825" s="18"/>
      <c r="LHG825" s="18"/>
      <c r="LHH825" s="18"/>
      <c r="LHI825" s="18"/>
      <c r="LHJ825" s="18"/>
      <c r="LHK825" s="18"/>
      <c r="LHL825" s="18"/>
      <c r="LHM825" s="18"/>
      <c r="LHN825" s="18"/>
      <c r="LHO825" s="18"/>
      <c r="LHP825" s="18"/>
      <c r="LHQ825" s="18"/>
      <c r="LHR825" s="18"/>
      <c r="LHS825" s="18"/>
      <c r="LHT825" s="18"/>
      <c r="LHU825" s="18"/>
      <c r="LHV825" s="18"/>
      <c r="LHW825" s="18"/>
      <c r="LHX825" s="18"/>
      <c r="LHY825" s="18"/>
      <c r="LHZ825" s="18"/>
      <c r="LIA825" s="18"/>
      <c r="LIB825" s="18"/>
      <c r="LIC825" s="18"/>
      <c r="LID825" s="18"/>
      <c r="LIE825" s="18"/>
      <c r="LIF825" s="18"/>
      <c r="LIG825" s="18"/>
      <c r="LIH825" s="18"/>
      <c r="LII825" s="18"/>
      <c r="LIJ825" s="18"/>
      <c r="LIK825" s="18"/>
      <c r="LIL825" s="18"/>
      <c r="LIM825" s="18"/>
      <c r="LIN825" s="18"/>
      <c r="LIO825" s="18"/>
      <c r="LIP825" s="18"/>
      <c r="LIQ825" s="18"/>
      <c r="LIR825" s="18"/>
      <c r="LIS825" s="18"/>
      <c r="LIT825" s="18"/>
      <c r="LIU825" s="18"/>
      <c r="LIV825" s="18"/>
      <c r="LIW825" s="18"/>
      <c r="LIX825" s="18"/>
      <c r="LIY825" s="18"/>
      <c r="LIZ825" s="18"/>
      <c r="LJA825" s="18"/>
      <c r="LJB825" s="18"/>
      <c r="LJC825" s="18"/>
      <c r="LJD825" s="18"/>
      <c r="LJE825" s="18"/>
      <c r="LJF825" s="18"/>
      <c r="LJG825" s="18"/>
      <c r="LJH825" s="18"/>
      <c r="LJI825" s="18"/>
      <c r="LJJ825" s="18"/>
      <c r="LJK825" s="18"/>
      <c r="LJL825" s="18"/>
      <c r="LJM825" s="18"/>
      <c r="LJN825" s="18"/>
      <c r="LJO825" s="18"/>
      <c r="LJP825" s="18"/>
      <c r="LJQ825" s="18"/>
      <c r="LJR825" s="18"/>
      <c r="LJS825" s="18"/>
      <c r="LJT825" s="18"/>
      <c r="LJU825" s="18"/>
      <c r="LJV825" s="18"/>
      <c r="LJW825" s="18"/>
      <c r="LJX825" s="18"/>
      <c r="LJY825" s="18"/>
      <c r="LJZ825" s="18"/>
      <c r="LKA825" s="18"/>
      <c r="LKB825" s="18"/>
      <c r="LKC825" s="18"/>
      <c r="LKD825" s="18"/>
      <c r="LKE825" s="18"/>
      <c r="LKF825" s="18"/>
      <c r="LKG825" s="18"/>
      <c r="LKH825" s="18"/>
      <c r="LKI825" s="18"/>
      <c r="LKJ825" s="18"/>
      <c r="LKK825" s="18"/>
      <c r="LKL825" s="18"/>
      <c r="LKM825" s="18"/>
      <c r="LKN825" s="18"/>
      <c r="LKO825" s="18"/>
      <c r="LKP825" s="18"/>
      <c r="LKQ825" s="18"/>
      <c r="LKR825" s="18"/>
      <c r="LKS825" s="18"/>
      <c r="LKT825" s="18"/>
      <c r="LKU825" s="18"/>
      <c r="LKV825" s="18"/>
      <c r="LKW825" s="18"/>
      <c r="LKX825" s="18"/>
      <c r="LKY825" s="18"/>
      <c r="LKZ825" s="18"/>
      <c r="LLA825" s="18"/>
      <c r="LLB825" s="18"/>
      <c r="LLC825" s="18"/>
      <c r="LLD825" s="18"/>
      <c r="LLE825" s="18"/>
      <c r="LLF825" s="18"/>
      <c r="LLG825" s="18"/>
      <c r="LLH825" s="18"/>
      <c r="LLI825" s="18"/>
      <c r="LLJ825" s="18"/>
      <c r="LLK825" s="18"/>
      <c r="LLL825" s="18"/>
      <c r="LLM825" s="18"/>
      <c r="LLN825" s="18"/>
      <c r="LLO825" s="18"/>
      <c r="LLP825" s="18"/>
      <c r="LLQ825" s="18"/>
      <c r="LLR825" s="18"/>
      <c r="LLS825" s="18"/>
      <c r="LLT825" s="18"/>
      <c r="LLU825" s="18"/>
      <c r="LLV825" s="18"/>
      <c r="LLW825" s="18"/>
      <c r="LLX825" s="18"/>
      <c r="LLY825" s="18"/>
      <c r="LLZ825" s="18"/>
      <c r="LMA825" s="18"/>
      <c r="LMB825" s="18"/>
      <c r="LMC825" s="18"/>
      <c r="LMD825" s="18"/>
      <c r="LME825" s="18"/>
      <c r="LMF825" s="18"/>
      <c r="LMG825" s="18"/>
      <c r="LMH825" s="18"/>
      <c r="LMI825" s="18"/>
      <c r="LMJ825" s="18"/>
      <c r="LMK825" s="18"/>
      <c r="LML825" s="18"/>
      <c r="LMM825" s="18"/>
      <c r="LMN825" s="18"/>
      <c r="LMO825" s="18"/>
      <c r="LMP825" s="18"/>
      <c r="LMQ825" s="18"/>
      <c r="LMR825" s="18"/>
      <c r="LMS825" s="18"/>
      <c r="LMT825" s="18"/>
      <c r="LMU825" s="18"/>
      <c r="LMV825" s="18"/>
      <c r="LMW825" s="18"/>
      <c r="LMX825" s="18"/>
      <c r="LMY825" s="18"/>
      <c r="LMZ825" s="18"/>
      <c r="LNA825" s="18"/>
      <c r="LNB825" s="18"/>
      <c r="LNC825" s="18"/>
      <c r="LND825" s="18"/>
      <c r="LNE825" s="18"/>
      <c r="LNF825" s="18"/>
      <c r="LNG825" s="18"/>
      <c r="LNH825" s="18"/>
      <c r="LNI825" s="18"/>
      <c r="LNJ825" s="18"/>
      <c r="LNK825" s="18"/>
      <c r="LNL825" s="18"/>
      <c r="LNM825" s="18"/>
      <c r="LNN825" s="18"/>
      <c r="LNO825" s="18"/>
      <c r="LNP825" s="18"/>
      <c r="LNQ825" s="18"/>
      <c r="LNR825" s="18"/>
      <c r="LNS825" s="18"/>
      <c r="LNT825" s="18"/>
      <c r="LNU825" s="18"/>
      <c r="LNV825" s="18"/>
      <c r="LNW825" s="18"/>
      <c r="LNX825" s="18"/>
      <c r="LNY825" s="18"/>
      <c r="LNZ825" s="18"/>
      <c r="LOA825" s="18"/>
      <c r="LOB825" s="18"/>
      <c r="LOC825" s="18"/>
      <c r="LOD825" s="18"/>
      <c r="LOE825" s="18"/>
      <c r="LOF825" s="18"/>
      <c r="LOG825" s="18"/>
      <c r="LOH825" s="18"/>
      <c r="LOI825" s="18"/>
      <c r="LOJ825" s="18"/>
      <c r="LOK825" s="18"/>
      <c r="LOL825" s="18"/>
      <c r="LOM825" s="18"/>
      <c r="LON825" s="18"/>
      <c r="LOO825" s="18"/>
      <c r="LOP825" s="18"/>
      <c r="LOQ825" s="18"/>
      <c r="LOR825" s="18"/>
      <c r="LOS825" s="18"/>
      <c r="LOT825" s="18"/>
      <c r="LOU825" s="18"/>
      <c r="LOV825" s="18"/>
      <c r="LOW825" s="18"/>
      <c r="LOX825" s="18"/>
      <c r="LOY825" s="18"/>
      <c r="LOZ825" s="18"/>
      <c r="LPA825" s="18"/>
      <c r="LPB825" s="18"/>
      <c r="LPC825" s="18"/>
      <c r="LPD825" s="18"/>
      <c r="LPE825" s="18"/>
      <c r="LPF825" s="18"/>
      <c r="LPG825" s="18"/>
      <c r="LPH825" s="18"/>
      <c r="LPI825" s="18"/>
      <c r="LPJ825" s="18"/>
      <c r="LPK825" s="18"/>
      <c r="LPL825" s="18"/>
      <c r="LPM825" s="18"/>
      <c r="LPN825" s="18"/>
      <c r="LPO825" s="18"/>
      <c r="LPP825" s="18"/>
      <c r="LPQ825" s="18"/>
      <c r="LPR825" s="18"/>
      <c r="LPS825" s="18"/>
      <c r="LPT825" s="18"/>
      <c r="LPU825" s="18"/>
      <c r="LPV825" s="18"/>
      <c r="LPW825" s="18"/>
      <c r="LPX825" s="18"/>
      <c r="LPY825" s="18"/>
      <c r="LPZ825" s="18"/>
      <c r="LQA825" s="18"/>
      <c r="LQB825" s="18"/>
      <c r="LQC825" s="18"/>
      <c r="LQD825" s="18"/>
      <c r="LQE825" s="18"/>
      <c r="LQF825" s="18"/>
      <c r="LQG825" s="18"/>
      <c r="LQH825" s="18"/>
      <c r="LQI825" s="18"/>
      <c r="LQJ825" s="18"/>
      <c r="LQK825" s="18"/>
      <c r="LQL825" s="18"/>
      <c r="LQM825" s="18"/>
      <c r="LQN825" s="18"/>
      <c r="LQO825" s="18"/>
      <c r="LQP825" s="18"/>
      <c r="LQQ825" s="18"/>
      <c r="LQR825" s="18"/>
      <c r="LQS825" s="18"/>
      <c r="LQT825" s="18"/>
      <c r="LQU825" s="18"/>
      <c r="LQV825" s="18"/>
      <c r="LQW825" s="18"/>
      <c r="LQX825" s="18"/>
      <c r="LQY825" s="18"/>
      <c r="LQZ825" s="18"/>
      <c r="LRA825" s="18"/>
      <c r="LRB825" s="18"/>
      <c r="LRC825" s="18"/>
      <c r="LRD825" s="18"/>
      <c r="LRE825" s="18"/>
      <c r="LRF825" s="18"/>
      <c r="LRG825" s="18"/>
      <c r="LRH825" s="18"/>
      <c r="LRI825" s="18"/>
      <c r="LRJ825" s="18"/>
      <c r="LRK825" s="18"/>
      <c r="LRL825" s="18"/>
      <c r="LRM825" s="18"/>
      <c r="LRN825" s="18"/>
      <c r="LRO825" s="18"/>
      <c r="LRP825" s="18"/>
      <c r="LRQ825" s="18"/>
      <c r="LRR825" s="18"/>
      <c r="LRS825" s="18"/>
      <c r="LRT825" s="18"/>
      <c r="LRU825" s="18"/>
      <c r="LRV825" s="18"/>
      <c r="LRW825" s="18"/>
      <c r="LRX825" s="18"/>
      <c r="LRY825" s="18"/>
      <c r="LRZ825" s="18"/>
      <c r="LSA825" s="18"/>
      <c r="LSB825" s="18"/>
      <c r="LSC825" s="18"/>
      <c r="LSD825" s="18"/>
      <c r="LSE825" s="18"/>
      <c r="LSF825" s="18"/>
      <c r="LSG825" s="18"/>
      <c r="LSH825" s="18"/>
      <c r="LSI825" s="18"/>
      <c r="LSJ825" s="18"/>
      <c r="LSK825" s="18"/>
      <c r="LSL825" s="18"/>
      <c r="LSM825" s="18"/>
      <c r="LSN825" s="18"/>
      <c r="LSO825" s="18"/>
      <c r="LSP825" s="18"/>
      <c r="LSQ825" s="18"/>
      <c r="LSR825" s="18"/>
      <c r="LSS825" s="18"/>
      <c r="LST825" s="18"/>
      <c r="LSU825" s="18"/>
      <c r="LSV825" s="18"/>
      <c r="LSW825" s="18"/>
      <c r="LSX825" s="18"/>
      <c r="LSY825" s="18"/>
      <c r="LSZ825" s="18"/>
      <c r="LTA825" s="18"/>
      <c r="LTB825" s="18"/>
      <c r="LTC825" s="18"/>
      <c r="LTD825" s="18"/>
      <c r="LTE825" s="18"/>
      <c r="LTF825" s="18"/>
      <c r="LTG825" s="18"/>
      <c r="LTH825" s="18"/>
      <c r="LTI825" s="18"/>
      <c r="LTJ825" s="18"/>
      <c r="LTK825" s="18"/>
      <c r="LTL825" s="18"/>
      <c r="LTM825" s="18"/>
      <c r="LTN825" s="18"/>
      <c r="LTO825" s="18"/>
      <c r="LTP825" s="18"/>
      <c r="LTQ825" s="18"/>
      <c r="LTR825" s="18"/>
      <c r="LTS825" s="18"/>
      <c r="LTT825" s="18"/>
      <c r="LTU825" s="18"/>
      <c r="LTV825" s="18"/>
      <c r="LTW825" s="18"/>
      <c r="LTX825" s="18"/>
      <c r="LTY825" s="18"/>
      <c r="LTZ825" s="18"/>
      <c r="LUA825" s="18"/>
      <c r="LUB825" s="18"/>
      <c r="LUC825" s="18"/>
      <c r="LUD825" s="18"/>
      <c r="LUE825" s="18"/>
      <c r="LUF825" s="18"/>
      <c r="LUG825" s="18"/>
      <c r="LUH825" s="18"/>
      <c r="LUI825" s="18"/>
      <c r="LUJ825" s="18"/>
      <c r="LUK825" s="18"/>
      <c r="LUL825" s="18"/>
      <c r="LUM825" s="18"/>
      <c r="LUN825" s="18"/>
      <c r="LUO825" s="18"/>
      <c r="LUP825" s="18"/>
      <c r="LUQ825" s="18"/>
      <c r="LUR825" s="18"/>
      <c r="LUS825" s="18"/>
      <c r="LUT825" s="18"/>
      <c r="LUU825" s="18"/>
      <c r="LUV825" s="18"/>
      <c r="LUW825" s="18"/>
      <c r="LUX825" s="18"/>
      <c r="LUY825" s="18"/>
      <c r="LUZ825" s="18"/>
      <c r="LVA825" s="18"/>
      <c r="LVB825" s="18"/>
      <c r="LVC825" s="18"/>
      <c r="LVD825" s="18"/>
      <c r="LVE825" s="18"/>
      <c r="LVF825" s="18"/>
      <c r="LVG825" s="18"/>
      <c r="LVH825" s="18"/>
      <c r="LVI825" s="18"/>
      <c r="LVJ825" s="18"/>
      <c r="LVK825" s="18"/>
      <c r="LVL825" s="18"/>
      <c r="LVM825" s="18"/>
      <c r="LVN825" s="18"/>
      <c r="LVO825" s="18"/>
      <c r="LVP825" s="18"/>
      <c r="LVQ825" s="18"/>
      <c r="LVR825" s="18"/>
      <c r="LVS825" s="18"/>
      <c r="LVT825" s="18"/>
      <c r="LVU825" s="18"/>
      <c r="LVV825" s="18"/>
      <c r="LVW825" s="18"/>
      <c r="LVX825" s="18"/>
      <c r="LVY825" s="18"/>
      <c r="LVZ825" s="18"/>
      <c r="LWA825" s="18"/>
      <c r="LWB825" s="18"/>
      <c r="LWC825" s="18"/>
      <c r="LWD825" s="18"/>
      <c r="LWE825" s="18"/>
      <c r="LWF825" s="18"/>
      <c r="LWG825" s="18"/>
      <c r="LWH825" s="18"/>
      <c r="LWI825" s="18"/>
      <c r="LWJ825" s="18"/>
      <c r="LWK825" s="18"/>
      <c r="LWL825" s="18"/>
      <c r="LWM825" s="18"/>
      <c r="LWN825" s="18"/>
      <c r="LWO825" s="18"/>
      <c r="LWP825" s="18"/>
      <c r="LWQ825" s="18"/>
      <c r="LWR825" s="18"/>
      <c r="LWS825" s="18"/>
      <c r="LWT825" s="18"/>
      <c r="LWU825" s="18"/>
      <c r="LWV825" s="18"/>
      <c r="LWW825" s="18"/>
      <c r="LWX825" s="18"/>
      <c r="LWY825" s="18"/>
      <c r="LWZ825" s="18"/>
      <c r="LXA825" s="18"/>
      <c r="LXB825" s="18"/>
      <c r="LXC825" s="18"/>
      <c r="LXD825" s="18"/>
      <c r="LXE825" s="18"/>
      <c r="LXF825" s="18"/>
      <c r="LXG825" s="18"/>
      <c r="LXH825" s="18"/>
      <c r="LXI825" s="18"/>
      <c r="LXJ825" s="18"/>
      <c r="LXK825" s="18"/>
      <c r="LXL825" s="18"/>
      <c r="LXM825" s="18"/>
      <c r="LXN825" s="18"/>
      <c r="LXO825" s="18"/>
      <c r="LXP825" s="18"/>
      <c r="LXQ825" s="18"/>
      <c r="LXR825" s="18"/>
      <c r="LXS825" s="18"/>
      <c r="LXT825" s="18"/>
      <c r="LXU825" s="18"/>
      <c r="LXV825" s="18"/>
      <c r="LXW825" s="18"/>
      <c r="LXX825" s="18"/>
      <c r="LXY825" s="18"/>
      <c r="LXZ825" s="18"/>
      <c r="LYA825" s="18"/>
      <c r="LYB825" s="18"/>
      <c r="LYC825" s="18"/>
      <c r="LYD825" s="18"/>
      <c r="LYE825" s="18"/>
      <c r="LYF825" s="18"/>
      <c r="LYG825" s="18"/>
      <c r="LYH825" s="18"/>
      <c r="LYI825" s="18"/>
      <c r="LYJ825" s="18"/>
      <c r="LYK825" s="18"/>
      <c r="LYL825" s="18"/>
      <c r="LYM825" s="18"/>
      <c r="LYN825" s="18"/>
      <c r="LYO825" s="18"/>
      <c r="LYP825" s="18"/>
      <c r="LYQ825" s="18"/>
      <c r="LYR825" s="18"/>
      <c r="LYS825" s="18"/>
      <c r="LYT825" s="18"/>
      <c r="LYU825" s="18"/>
      <c r="LYV825" s="18"/>
      <c r="LYW825" s="18"/>
      <c r="LYX825" s="18"/>
      <c r="LYY825" s="18"/>
      <c r="LYZ825" s="18"/>
      <c r="LZA825" s="18"/>
      <c r="LZB825" s="18"/>
      <c r="LZC825" s="18"/>
      <c r="LZD825" s="18"/>
      <c r="LZE825" s="18"/>
      <c r="LZF825" s="18"/>
      <c r="LZG825" s="18"/>
      <c r="LZH825" s="18"/>
      <c r="LZI825" s="18"/>
      <c r="LZJ825" s="18"/>
      <c r="LZK825" s="18"/>
      <c r="LZL825" s="18"/>
      <c r="LZM825" s="18"/>
      <c r="LZN825" s="18"/>
      <c r="LZO825" s="18"/>
      <c r="LZP825" s="18"/>
      <c r="LZQ825" s="18"/>
      <c r="LZR825" s="18"/>
      <c r="LZS825" s="18"/>
      <c r="LZT825" s="18"/>
      <c r="LZU825" s="18"/>
      <c r="LZV825" s="18"/>
      <c r="LZW825" s="18"/>
      <c r="LZX825" s="18"/>
      <c r="LZY825" s="18"/>
      <c r="LZZ825" s="18"/>
      <c r="MAA825" s="18"/>
      <c r="MAB825" s="18"/>
      <c r="MAC825" s="18"/>
      <c r="MAD825" s="18"/>
      <c r="MAE825" s="18"/>
      <c r="MAF825" s="18"/>
      <c r="MAG825" s="18"/>
      <c r="MAH825" s="18"/>
      <c r="MAI825" s="18"/>
      <c r="MAJ825" s="18"/>
      <c r="MAK825" s="18"/>
      <c r="MAL825" s="18"/>
      <c r="MAM825" s="18"/>
      <c r="MAN825" s="18"/>
      <c r="MAO825" s="18"/>
      <c r="MAP825" s="18"/>
      <c r="MAQ825" s="18"/>
      <c r="MAR825" s="18"/>
      <c r="MAS825" s="18"/>
      <c r="MAT825" s="18"/>
      <c r="MAU825" s="18"/>
      <c r="MAV825" s="18"/>
      <c r="MAW825" s="18"/>
      <c r="MAX825" s="18"/>
      <c r="MAY825" s="18"/>
      <c r="MAZ825" s="18"/>
      <c r="MBA825" s="18"/>
      <c r="MBB825" s="18"/>
      <c r="MBC825" s="18"/>
      <c r="MBD825" s="18"/>
      <c r="MBE825" s="18"/>
      <c r="MBF825" s="18"/>
      <c r="MBG825" s="18"/>
      <c r="MBH825" s="18"/>
      <c r="MBI825" s="18"/>
      <c r="MBJ825" s="18"/>
      <c r="MBK825" s="18"/>
      <c r="MBL825" s="18"/>
      <c r="MBM825" s="18"/>
      <c r="MBN825" s="18"/>
      <c r="MBO825" s="18"/>
      <c r="MBP825" s="18"/>
      <c r="MBQ825" s="18"/>
      <c r="MBR825" s="18"/>
      <c r="MBS825" s="18"/>
      <c r="MBT825" s="18"/>
      <c r="MBU825" s="18"/>
      <c r="MBV825" s="18"/>
      <c r="MBW825" s="18"/>
      <c r="MBX825" s="18"/>
      <c r="MBY825" s="18"/>
      <c r="MBZ825" s="18"/>
      <c r="MCA825" s="18"/>
      <c r="MCB825" s="18"/>
      <c r="MCC825" s="18"/>
      <c r="MCD825" s="18"/>
      <c r="MCE825" s="18"/>
      <c r="MCF825" s="18"/>
      <c r="MCG825" s="18"/>
      <c r="MCH825" s="18"/>
      <c r="MCI825" s="18"/>
      <c r="MCJ825" s="18"/>
      <c r="MCK825" s="18"/>
      <c r="MCL825" s="18"/>
      <c r="MCM825" s="18"/>
      <c r="MCN825" s="18"/>
      <c r="MCO825" s="18"/>
      <c r="MCP825" s="18"/>
      <c r="MCQ825" s="18"/>
      <c r="MCR825" s="18"/>
      <c r="MCS825" s="18"/>
      <c r="MCT825" s="18"/>
      <c r="MCU825" s="18"/>
      <c r="MCV825" s="18"/>
      <c r="MCW825" s="18"/>
      <c r="MCX825" s="18"/>
      <c r="MCY825" s="18"/>
      <c r="MCZ825" s="18"/>
      <c r="MDA825" s="18"/>
      <c r="MDB825" s="18"/>
      <c r="MDC825" s="18"/>
      <c r="MDD825" s="18"/>
      <c r="MDE825" s="18"/>
      <c r="MDF825" s="18"/>
      <c r="MDG825" s="18"/>
      <c r="MDH825" s="18"/>
      <c r="MDI825" s="18"/>
      <c r="MDJ825" s="18"/>
      <c r="MDK825" s="18"/>
      <c r="MDL825" s="18"/>
      <c r="MDM825" s="18"/>
      <c r="MDN825" s="18"/>
      <c r="MDO825" s="18"/>
      <c r="MDP825" s="18"/>
      <c r="MDQ825" s="18"/>
      <c r="MDR825" s="18"/>
      <c r="MDS825" s="18"/>
      <c r="MDT825" s="18"/>
      <c r="MDU825" s="18"/>
      <c r="MDV825" s="18"/>
      <c r="MDW825" s="18"/>
      <c r="MDX825" s="18"/>
      <c r="MDY825" s="18"/>
      <c r="MDZ825" s="18"/>
      <c r="MEA825" s="18"/>
      <c r="MEB825" s="18"/>
      <c r="MEC825" s="18"/>
      <c r="MED825" s="18"/>
      <c r="MEE825" s="18"/>
      <c r="MEF825" s="18"/>
      <c r="MEG825" s="18"/>
      <c r="MEH825" s="18"/>
      <c r="MEI825" s="18"/>
      <c r="MEJ825" s="18"/>
      <c r="MEK825" s="18"/>
      <c r="MEL825" s="18"/>
      <c r="MEM825" s="18"/>
      <c r="MEN825" s="18"/>
      <c r="MEO825" s="18"/>
      <c r="MEP825" s="18"/>
      <c r="MEQ825" s="18"/>
      <c r="MER825" s="18"/>
      <c r="MES825" s="18"/>
      <c r="MET825" s="18"/>
      <c r="MEU825" s="18"/>
      <c r="MEV825" s="18"/>
      <c r="MEW825" s="18"/>
      <c r="MEX825" s="18"/>
      <c r="MEY825" s="18"/>
      <c r="MEZ825" s="18"/>
      <c r="MFA825" s="18"/>
      <c r="MFB825" s="18"/>
      <c r="MFC825" s="18"/>
      <c r="MFD825" s="18"/>
      <c r="MFE825" s="18"/>
      <c r="MFF825" s="18"/>
      <c r="MFG825" s="18"/>
      <c r="MFH825" s="18"/>
      <c r="MFI825" s="18"/>
      <c r="MFJ825" s="18"/>
      <c r="MFK825" s="18"/>
      <c r="MFL825" s="18"/>
      <c r="MFM825" s="18"/>
      <c r="MFN825" s="18"/>
      <c r="MFO825" s="18"/>
      <c r="MFP825" s="18"/>
      <c r="MFQ825" s="18"/>
      <c r="MFR825" s="18"/>
      <c r="MFS825" s="18"/>
      <c r="MFT825" s="18"/>
      <c r="MFU825" s="18"/>
      <c r="MFV825" s="18"/>
      <c r="MFW825" s="18"/>
      <c r="MFX825" s="18"/>
      <c r="MFY825" s="18"/>
      <c r="MFZ825" s="18"/>
      <c r="MGA825" s="18"/>
      <c r="MGB825" s="18"/>
      <c r="MGC825" s="18"/>
      <c r="MGD825" s="18"/>
      <c r="MGE825" s="18"/>
      <c r="MGF825" s="18"/>
      <c r="MGG825" s="18"/>
      <c r="MGH825" s="18"/>
      <c r="MGI825" s="18"/>
      <c r="MGJ825" s="18"/>
      <c r="MGK825" s="18"/>
      <c r="MGL825" s="18"/>
      <c r="MGM825" s="18"/>
      <c r="MGN825" s="18"/>
      <c r="MGO825" s="18"/>
      <c r="MGP825" s="18"/>
      <c r="MGQ825" s="18"/>
      <c r="MGR825" s="18"/>
      <c r="MGS825" s="18"/>
      <c r="MGT825" s="18"/>
      <c r="MGU825" s="18"/>
      <c r="MGV825" s="18"/>
      <c r="MGW825" s="18"/>
      <c r="MGX825" s="18"/>
      <c r="MGY825" s="18"/>
      <c r="MGZ825" s="18"/>
      <c r="MHA825" s="18"/>
      <c r="MHB825" s="18"/>
      <c r="MHC825" s="18"/>
      <c r="MHD825" s="18"/>
      <c r="MHE825" s="18"/>
      <c r="MHF825" s="18"/>
      <c r="MHG825" s="18"/>
      <c r="MHH825" s="18"/>
      <c r="MHI825" s="18"/>
      <c r="MHJ825" s="18"/>
      <c r="MHK825" s="18"/>
      <c r="MHL825" s="18"/>
      <c r="MHM825" s="18"/>
      <c r="MHN825" s="18"/>
      <c r="MHO825" s="18"/>
      <c r="MHP825" s="18"/>
      <c r="MHQ825" s="18"/>
      <c r="MHR825" s="18"/>
      <c r="MHS825" s="18"/>
      <c r="MHT825" s="18"/>
      <c r="MHU825" s="18"/>
      <c r="MHV825" s="18"/>
      <c r="MHW825" s="18"/>
      <c r="MHX825" s="18"/>
      <c r="MHY825" s="18"/>
      <c r="MHZ825" s="18"/>
      <c r="MIA825" s="18"/>
      <c r="MIB825" s="18"/>
      <c r="MIC825" s="18"/>
      <c r="MID825" s="18"/>
      <c r="MIE825" s="18"/>
      <c r="MIF825" s="18"/>
      <c r="MIG825" s="18"/>
      <c r="MIH825" s="18"/>
      <c r="MII825" s="18"/>
      <c r="MIJ825" s="18"/>
      <c r="MIK825" s="18"/>
      <c r="MIL825" s="18"/>
      <c r="MIM825" s="18"/>
      <c r="MIN825" s="18"/>
      <c r="MIO825" s="18"/>
      <c r="MIP825" s="18"/>
      <c r="MIQ825" s="18"/>
      <c r="MIR825" s="18"/>
      <c r="MIS825" s="18"/>
      <c r="MIT825" s="18"/>
      <c r="MIU825" s="18"/>
      <c r="MIV825" s="18"/>
      <c r="MIW825" s="18"/>
      <c r="MIX825" s="18"/>
      <c r="MIY825" s="18"/>
      <c r="MIZ825" s="18"/>
      <c r="MJA825" s="18"/>
      <c r="MJB825" s="18"/>
      <c r="MJC825" s="18"/>
      <c r="MJD825" s="18"/>
      <c r="MJE825" s="18"/>
      <c r="MJF825" s="18"/>
      <c r="MJG825" s="18"/>
      <c r="MJH825" s="18"/>
      <c r="MJI825" s="18"/>
      <c r="MJJ825" s="18"/>
      <c r="MJK825" s="18"/>
      <c r="MJL825" s="18"/>
      <c r="MJM825" s="18"/>
      <c r="MJN825" s="18"/>
      <c r="MJO825" s="18"/>
      <c r="MJP825" s="18"/>
      <c r="MJQ825" s="18"/>
      <c r="MJR825" s="18"/>
      <c r="MJS825" s="18"/>
      <c r="MJT825" s="18"/>
      <c r="MJU825" s="18"/>
      <c r="MJV825" s="18"/>
      <c r="MJW825" s="18"/>
      <c r="MJX825" s="18"/>
      <c r="MJY825" s="18"/>
      <c r="MJZ825" s="18"/>
      <c r="MKA825" s="18"/>
      <c r="MKB825" s="18"/>
      <c r="MKC825" s="18"/>
      <c r="MKD825" s="18"/>
      <c r="MKE825" s="18"/>
      <c r="MKF825" s="18"/>
      <c r="MKG825" s="18"/>
      <c r="MKH825" s="18"/>
      <c r="MKI825" s="18"/>
      <c r="MKJ825" s="18"/>
      <c r="MKK825" s="18"/>
      <c r="MKL825" s="18"/>
      <c r="MKM825" s="18"/>
      <c r="MKN825" s="18"/>
      <c r="MKO825" s="18"/>
      <c r="MKP825" s="18"/>
      <c r="MKQ825" s="18"/>
      <c r="MKR825" s="18"/>
      <c r="MKS825" s="18"/>
      <c r="MKT825" s="18"/>
      <c r="MKU825" s="18"/>
      <c r="MKV825" s="18"/>
      <c r="MKW825" s="18"/>
      <c r="MKX825" s="18"/>
      <c r="MKY825" s="18"/>
      <c r="MKZ825" s="18"/>
      <c r="MLA825" s="18"/>
      <c r="MLB825" s="18"/>
      <c r="MLC825" s="18"/>
      <c r="MLD825" s="18"/>
      <c r="MLE825" s="18"/>
      <c r="MLF825" s="18"/>
      <c r="MLG825" s="18"/>
      <c r="MLH825" s="18"/>
      <c r="MLI825" s="18"/>
      <c r="MLJ825" s="18"/>
      <c r="MLK825" s="18"/>
      <c r="MLL825" s="18"/>
      <c r="MLM825" s="18"/>
      <c r="MLN825" s="18"/>
      <c r="MLO825" s="18"/>
      <c r="MLP825" s="18"/>
      <c r="MLQ825" s="18"/>
      <c r="MLR825" s="18"/>
      <c r="MLS825" s="18"/>
      <c r="MLT825" s="18"/>
      <c r="MLU825" s="18"/>
      <c r="MLV825" s="18"/>
      <c r="MLW825" s="18"/>
      <c r="MLX825" s="18"/>
      <c r="MLY825" s="18"/>
      <c r="MLZ825" s="18"/>
      <c r="MMA825" s="18"/>
      <c r="MMB825" s="18"/>
      <c r="MMC825" s="18"/>
      <c r="MMD825" s="18"/>
      <c r="MME825" s="18"/>
      <c r="MMF825" s="18"/>
      <c r="MMG825" s="18"/>
      <c r="MMH825" s="18"/>
      <c r="MMI825" s="18"/>
      <c r="MMJ825" s="18"/>
      <c r="MMK825" s="18"/>
      <c r="MML825" s="18"/>
      <c r="MMM825" s="18"/>
      <c r="MMN825" s="18"/>
      <c r="MMO825" s="18"/>
      <c r="MMP825" s="18"/>
      <c r="MMQ825" s="18"/>
      <c r="MMR825" s="18"/>
      <c r="MMS825" s="18"/>
      <c r="MMT825" s="18"/>
      <c r="MMU825" s="18"/>
      <c r="MMV825" s="18"/>
      <c r="MMW825" s="18"/>
      <c r="MMX825" s="18"/>
      <c r="MMY825" s="18"/>
      <c r="MMZ825" s="18"/>
      <c r="MNA825" s="18"/>
      <c r="MNB825" s="18"/>
      <c r="MNC825" s="18"/>
      <c r="MND825" s="18"/>
      <c r="MNE825" s="18"/>
      <c r="MNF825" s="18"/>
      <c r="MNG825" s="18"/>
      <c r="MNH825" s="18"/>
      <c r="MNI825" s="18"/>
      <c r="MNJ825" s="18"/>
      <c r="MNK825" s="18"/>
      <c r="MNL825" s="18"/>
      <c r="MNM825" s="18"/>
      <c r="MNN825" s="18"/>
      <c r="MNO825" s="18"/>
      <c r="MNP825" s="18"/>
      <c r="MNQ825" s="18"/>
      <c r="MNR825" s="18"/>
      <c r="MNS825" s="18"/>
      <c r="MNT825" s="18"/>
      <c r="MNU825" s="18"/>
      <c r="MNV825" s="18"/>
      <c r="MNW825" s="18"/>
      <c r="MNX825" s="18"/>
      <c r="MNY825" s="18"/>
      <c r="MNZ825" s="18"/>
      <c r="MOA825" s="18"/>
      <c r="MOB825" s="18"/>
      <c r="MOC825" s="18"/>
      <c r="MOD825" s="18"/>
      <c r="MOE825" s="18"/>
      <c r="MOF825" s="18"/>
      <c r="MOG825" s="18"/>
      <c r="MOH825" s="18"/>
      <c r="MOI825" s="18"/>
      <c r="MOJ825" s="18"/>
      <c r="MOK825" s="18"/>
      <c r="MOL825" s="18"/>
      <c r="MOM825" s="18"/>
      <c r="MON825" s="18"/>
      <c r="MOO825" s="18"/>
      <c r="MOP825" s="18"/>
      <c r="MOQ825" s="18"/>
      <c r="MOR825" s="18"/>
      <c r="MOS825" s="18"/>
      <c r="MOT825" s="18"/>
      <c r="MOU825" s="18"/>
      <c r="MOV825" s="18"/>
      <c r="MOW825" s="18"/>
      <c r="MOX825" s="18"/>
      <c r="MOY825" s="18"/>
      <c r="MOZ825" s="18"/>
      <c r="MPA825" s="18"/>
      <c r="MPB825" s="18"/>
      <c r="MPC825" s="18"/>
      <c r="MPD825" s="18"/>
      <c r="MPE825" s="18"/>
      <c r="MPF825" s="18"/>
      <c r="MPG825" s="18"/>
      <c r="MPH825" s="18"/>
      <c r="MPI825" s="18"/>
      <c r="MPJ825" s="18"/>
      <c r="MPK825" s="18"/>
      <c r="MPL825" s="18"/>
      <c r="MPM825" s="18"/>
      <c r="MPN825" s="18"/>
      <c r="MPO825" s="18"/>
      <c r="MPP825" s="18"/>
      <c r="MPQ825" s="18"/>
      <c r="MPR825" s="18"/>
      <c r="MPS825" s="18"/>
      <c r="MPT825" s="18"/>
      <c r="MPU825" s="18"/>
      <c r="MPV825" s="18"/>
      <c r="MPW825" s="18"/>
      <c r="MPX825" s="18"/>
      <c r="MPY825" s="18"/>
      <c r="MPZ825" s="18"/>
      <c r="MQA825" s="18"/>
      <c r="MQB825" s="18"/>
      <c r="MQC825" s="18"/>
      <c r="MQD825" s="18"/>
      <c r="MQE825" s="18"/>
      <c r="MQF825" s="18"/>
      <c r="MQG825" s="18"/>
      <c r="MQH825" s="18"/>
      <c r="MQI825" s="18"/>
      <c r="MQJ825" s="18"/>
      <c r="MQK825" s="18"/>
      <c r="MQL825" s="18"/>
      <c r="MQM825" s="18"/>
      <c r="MQN825" s="18"/>
      <c r="MQO825" s="18"/>
      <c r="MQP825" s="18"/>
      <c r="MQQ825" s="18"/>
      <c r="MQR825" s="18"/>
      <c r="MQS825" s="18"/>
      <c r="MQT825" s="18"/>
      <c r="MQU825" s="18"/>
      <c r="MQV825" s="18"/>
      <c r="MQW825" s="18"/>
      <c r="MQX825" s="18"/>
      <c r="MQY825" s="18"/>
      <c r="MQZ825" s="18"/>
      <c r="MRA825" s="18"/>
      <c r="MRB825" s="18"/>
      <c r="MRC825" s="18"/>
      <c r="MRD825" s="18"/>
      <c r="MRE825" s="18"/>
      <c r="MRF825" s="18"/>
      <c r="MRG825" s="18"/>
      <c r="MRH825" s="18"/>
      <c r="MRI825" s="18"/>
      <c r="MRJ825" s="18"/>
      <c r="MRK825" s="18"/>
      <c r="MRL825" s="18"/>
      <c r="MRM825" s="18"/>
      <c r="MRN825" s="18"/>
      <c r="MRO825" s="18"/>
      <c r="MRP825" s="18"/>
      <c r="MRQ825" s="18"/>
      <c r="MRR825" s="18"/>
      <c r="MRS825" s="18"/>
      <c r="MRT825" s="18"/>
      <c r="MRU825" s="18"/>
      <c r="MRV825" s="18"/>
      <c r="MRW825" s="18"/>
      <c r="MRX825" s="18"/>
      <c r="MRY825" s="18"/>
      <c r="MRZ825" s="18"/>
      <c r="MSA825" s="18"/>
      <c r="MSB825" s="18"/>
      <c r="MSC825" s="18"/>
      <c r="MSD825" s="18"/>
      <c r="MSE825" s="18"/>
      <c r="MSF825" s="18"/>
      <c r="MSG825" s="18"/>
      <c r="MSH825" s="18"/>
      <c r="MSI825" s="18"/>
      <c r="MSJ825" s="18"/>
      <c r="MSK825" s="18"/>
      <c r="MSL825" s="18"/>
      <c r="MSM825" s="18"/>
      <c r="MSN825" s="18"/>
      <c r="MSO825" s="18"/>
      <c r="MSP825" s="18"/>
      <c r="MSQ825" s="18"/>
      <c r="MSR825" s="18"/>
      <c r="MSS825" s="18"/>
      <c r="MST825" s="18"/>
      <c r="MSU825" s="18"/>
      <c r="MSV825" s="18"/>
      <c r="MSW825" s="18"/>
      <c r="MSX825" s="18"/>
      <c r="MSY825" s="18"/>
      <c r="MSZ825" s="18"/>
      <c r="MTA825" s="18"/>
      <c r="MTB825" s="18"/>
      <c r="MTC825" s="18"/>
      <c r="MTD825" s="18"/>
      <c r="MTE825" s="18"/>
      <c r="MTF825" s="18"/>
      <c r="MTG825" s="18"/>
      <c r="MTH825" s="18"/>
      <c r="MTI825" s="18"/>
      <c r="MTJ825" s="18"/>
      <c r="MTK825" s="18"/>
      <c r="MTL825" s="18"/>
      <c r="MTM825" s="18"/>
      <c r="MTN825" s="18"/>
      <c r="MTO825" s="18"/>
      <c r="MTP825" s="18"/>
      <c r="MTQ825" s="18"/>
      <c r="MTR825" s="18"/>
      <c r="MTS825" s="18"/>
      <c r="MTT825" s="18"/>
      <c r="MTU825" s="18"/>
      <c r="MTV825" s="18"/>
      <c r="MTW825" s="18"/>
      <c r="MTX825" s="18"/>
      <c r="MTY825" s="18"/>
      <c r="MTZ825" s="18"/>
      <c r="MUA825" s="18"/>
      <c r="MUB825" s="18"/>
      <c r="MUC825" s="18"/>
      <c r="MUD825" s="18"/>
      <c r="MUE825" s="18"/>
      <c r="MUF825" s="18"/>
      <c r="MUG825" s="18"/>
      <c r="MUH825" s="18"/>
      <c r="MUI825" s="18"/>
      <c r="MUJ825" s="18"/>
      <c r="MUK825" s="18"/>
      <c r="MUL825" s="18"/>
      <c r="MUM825" s="18"/>
      <c r="MUN825" s="18"/>
      <c r="MUO825" s="18"/>
      <c r="MUP825" s="18"/>
      <c r="MUQ825" s="18"/>
      <c r="MUR825" s="18"/>
      <c r="MUS825" s="18"/>
      <c r="MUT825" s="18"/>
      <c r="MUU825" s="18"/>
      <c r="MUV825" s="18"/>
      <c r="MUW825" s="18"/>
      <c r="MUX825" s="18"/>
      <c r="MUY825" s="18"/>
      <c r="MUZ825" s="18"/>
      <c r="MVA825" s="18"/>
      <c r="MVB825" s="18"/>
      <c r="MVC825" s="18"/>
      <c r="MVD825" s="18"/>
      <c r="MVE825" s="18"/>
      <c r="MVF825" s="18"/>
      <c r="MVG825" s="18"/>
      <c r="MVH825" s="18"/>
      <c r="MVI825" s="18"/>
      <c r="MVJ825" s="18"/>
      <c r="MVK825" s="18"/>
      <c r="MVL825" s="18"/>
      <c r="MVM825" s="18"/>
      <c r="MVN825" s="18"/>
      <c r="MVO825" s="18"/>
      <c r="MVP825" s="18"/>
      <c r="MVQ825" s="18"/>
      <c r="MVR825" s="18"/>
      <c r="MVS825" s="18"/>
      <c r="MVT825" s="18"/>
      <c r="MVU825" s="18"/>
      <c r="MVV825" s="18"/>
      <c r="MVW825" s="18"/>
      <c r="MVX825" s="18"/>
      <c r="MVY825" s="18"/>
      <c r="MVZ825" s="18"/>
      <c r="MWA825" s="18"/>
      <c r="MWB825" s="18"/>
      <c r="MWC825" s="18"/>
      <c r="MWD825" s="18"/>
      <c r="MWE825" s="18"/>
      <c r="MWF825" s="18"/>
      <c r="MWG825" s="18"/>
      <c r="MWH825" s="18"/>
      <c r="MWI825" s="18"/>
      <c r="MWJ825" s="18"/>
      <c r="MWK825" s="18"/>
      <c r="MWL825" s="18"/>
      <c r="MWM825" s="18"/>
      <c r="MWN825" s="18"/>
      <c r="MWO825" s="18"/>
      <c r="MWP825" s="18"/>
      <c r="MWQ825" s="18"/>
      <c r="MWR825" s="18"/>
      <c r="MWS825" s="18"/>
      <c r="MWT825" s="18"/>
      <c r="MWU825" s="18"/>
      <c r="MWV825" s="18"/>
      <c r="MWW825" s="18"/>
      <c r="MWX825" s="18"/>
      <c r="MWY825" s="18"/>
      <c r="MWZ825" s="18"/>
      <c r="MXA825" s="18"/>
      <c r="MXB825" s="18"/>
      <c r="MXC825" s="18"/>
      <c r="MXD825" s="18"/>
      <c r="MXE825" s="18"/>
      <c r="MXF825" s="18"/>
      <c r="MXG825" s="18"/>
      <c r="MXH825" s="18"/>
      <c r="MXI825" s="18"/>
      <c r="MXJ825" s="18"/>
      <c r="MXK825" s="18"/>
      <c r="MXL825" s="18"/>
      <c r="MXM825" s="18"/>
      <c r="MXN825" s="18"/>
      <c r="MXO825" s="18"/>
      <c r="MXP825" s="18"/>
      <c r="MXQ825" s="18"/>
      <c r="MXR825" s="18"/>
      <c r="MXS825" s="18"/>
      <c r="MXT825" s="18"/>
      <c r="MXU825" s="18"/>
      <c r="MXV825" s="18"/>
      <c r="MXW825" s="18"/>
      <c r="MXX825" s="18"/>
      <c r="MXY825" s="18"/>
      <c r="MXZ825" s="18"/>
      <c r="MYA825" s="18"/>
      <c r="MYB825" s="18"/>
      <c r="MYC825" s="18"/>
      <c r="MYD825" s="18"/>
      <c r="MYE825" s="18"/>
      <c r="MYF825" s="18"/>
      <c r="MYG825" s="18"/>
      <c r="MYH825" s="18"/>
      <c r="MYI825" s="18"/>
      <c r="MYJ825" s="18"/>
      <c r="MYK825" s="18"/>
      <c r="MYL825" s="18"/>
      <c r="MYM825" s="18"/>
      <c r="MYN825" s="18"/>
      <c r="MYO825" s="18"/>
      <c r="MYP825" s="18"/>
      <c r="MYQ825" s="18"/>
      <c r="MYR825" s="18"/>
      <c r="MYS825" s="18"/>
      <c r="MYT825" s="18"/>
      <c r="MYU825" s="18"/>
      <c r="MYV825" s="18"/>
      <c r="MYW825" s="18"/>
      <c r="MYX825" s="18"/>
      <c r="MYY825" s="18"/>
      <c r="MYZ825" s="18"/>
      <c r="MZA825" s="18"/>
      <c r="MZB825" s="18"/>
      <c r="MZC825" s="18"/>
      <c r="MZD825" s="18"/>
      <c r="MZE825" s="18"/>
      <c r="MZF825" s="18"/>
      <c r="MZG825" s="18"/>
      <c r="MZH825" s="18"/>
      <c r="MZI825" s="18"/>
      <c r="MZJ825" s="18"/>
      <c r="MZK825" s="18"/>
      <c r="MZL825" s="18"/>
      <c r="MZM825" s="18"/>
      <c r="MZN825" s="18"/>
      <c r="MZO825" s="18"/>
      <c r="MZP825" s="18"/>
      <c r="MZQ825" s="18"/>
      <c r="MZR825" s="18"/>
      <c r="MZS825" s="18"/>
      <c r="MZT825" s="18"/>
      <c r="MZU825" s="18"/>
      <c r="MZV825" s="18"/>
      <c r="MZW825" s="18"/>
      <c r="MZX825" s="18"/>
      <c r="MZY825" s="18"/>
      <c r="MZZ825" s="18"/>
      <c r="NAA825" s="18"/>
      <c r="NAB825" s="18"/>
      <c r="NAC825" s="18"/>
      <c r="NAD825" s="18"/>
      <c r="NAE825" s="18"/>
      <c r="NAF825" s="18"/>
      <c r="NAG825" s="18"/>
      <c r="NAH825" s="18"/>
      <c r="NAI825" s="18"/>
      <c r="NAJ825" s="18"/>
      <c r="NAK825" s="18"/>
      <c r="NAL825" s="18"/>
      <c r="NAM825" s="18"/>
      <c r="NAN825" s="18"/>
      <c r="NAO825" s="18"/>
      <c r="NAP825" s="18"/>
      <c r="NAQ825" s="18"/>
      <c r="NAR825" s="18"/>
      <c r="NAS825" s="18"/>
      <c r="NAT825" s="18"/>
      <c r="NAU825" s="18"/>
      <c r="NAV825" s="18"/>
      <c r="NAW825" s="18"/>
      <c r="NAX825" s="18"/>
      <c r="NAY825" s="18"/>
      <c r="NAZ825" s="18"/>
      <c r="NBA825" s="18"/>
      <c r="NBB825" s="18"/>
      <c r="NBC825" s="18"/>
      <c r="NBD825" s="18"/>
      <c r="NBE825" s="18"/>
      <c r="NBF825" s="18"/>
      <c r="NBG825" s="18"/>
      <c r="NBH825" s="18"/>
      <c r="NBI825" s="18"/>
      <c r="NBJ825" s="18"/>
      <c r="NBK825" s="18"/>
      <c r="NBL825" s="18"/>
      <c r="NBM825" s="18"/>
      <c r="NBN825" s="18"/>
      <c r="NBO825" s="18"/>
      <c r="NBP825" s="18"/>
      <c r="NBQ825" s="18"/>
      <c r="NBR825" s="18"/>
      <c r="NBS825" s="18"/>
      <c r="NBT825" s="18"/>
      <c r="NBU825" s="18"/>
      <c r="NBV825" s="18"/>
      <c r="NBW825" s="18"/>
      <c r="NBX825" s="18"/>
      <c r="NBY825" s="18"/>
      <c r="NBZ825" s="18"/>
      <c r="NCA825" s="18"/>
      <c r="NCB825" s="18"/>
      <c r="NCC825" s="18"/>
      <c r="NCD825" s="18"/>
      <c r="NCE825" s="18"/>
      <c r="NCF825" s="18"/>
      <c r="NCG825" s="18"/>
      <c r="NCH825" s="18"/>
      <c r="NCI825" s="18"/>
      <c r="NCJ825" s="18"/>
      <c r="NCK825" s="18"/>
      <c r="NCL825" s="18"/>
      <c r="NCM825" s="18"/>
      <c r="NCN825" s="18"/>
      <c r="NCO825" s="18"/>
      <c r="NCP825" s="18"/>
      <c r="NCQ825" s="18"/>
      <c r="NCR825" s="18"/>
      <c r="NCS825" s="18"/>
      <c r="NCT825" s="18"/>
      <c r="NCU825" s="18"/>
      <c r="NCV825" s="18"/>
      <c r="NCW825" s="18"/>
      <c r="NCX825" s="18"/>
      <c r="NCY825" s="18"/>
      <c r="NCZ825" s="18"/>
      <c r="NDA825" s="18"/>
      <c r="NDB825" s="18"/>
      <c r="NDC825" s="18"/>
      <c r="NDD825" s="18"/>
      <c r="NDE825" s="18"/>
      <c r="NDF825" s="18"/>
      <c r="NDG825" s="18"/>
      <c r="NDH825" s="18"/>
      <c r="NDI825" s="18"/>
      <c r="NDJ825" s="18"/>
      <c r="NDK825" s="18"/>
      <c r="NDL825" s="18"/>
      <c r="NDM825" s="18"/>
      <c r="NDN825" s="18"/>
      <c r="NDO825" s="18"/>
      <c r="NDP825" s="18"/>
      <c r="NDQ825" s="18"/>
      <c r="NDR825" s="18"/>
      <c r="NDS825" s="18"/>
      <c r="NDT825" s="18"/>
      <c r="NDU825" s="18"/>
      <c r="NDV825" s="18"/>
      <c r="NDW825" s="18"/>
      <c r="NDX825" s="18"/>
      <c r="NDY825" s="18"/>
      <c r="NDZ825" s="18"/>
      <c r="NEA825" s="18"/>
      <c r="NEB825" s="18"/>
      <c r="NEC825" s="18"/>
      <c r="NED825" s="18"/>
      <c r="NEE825" s="18"/>
      <c r="NEF825" s="18"/>
      <c r="NEG825" s="18"/>
      <c r="NEH825" s="18"/>
      <c r="NEI825" s="18"/>
      <c r="NEJ825" s="18"/>
      <c r="NEK825" s="18"/>
      <c r="NEL825" s="18"/>
      <c r="NEM825" s="18"/>
      <c r="NEN825" s="18"/>
      <c r="NEO825" s="18"/>
      <c r="NEP825" s="18"/>
      <c r="NEQ825" s="18"/>
      <c r="NER825" s="18"/>
      <c r="NES825" s="18"/>
      <c r="NET825" s="18"/>
      <c r="NEU825" s="18"/>
      <c r="NEV825" s="18"/>
      <c r="NEW825" s="18"/>
      <c r="NEX825" s="18"/>
      <c r="NEY825" s="18"/>
      <c r="NEZ825" s="18"/>
      <c r="NFA825" s="18"/>
      <c r="NFB825" s="18"/>
      <c r="NFC825" s="18"/>
      <c r="NFD825" s="18"/>
      <c r="NFE825" s="18"/>
      <c r="NFF825" s="18"/>
      <c r="NFG825" s="18"/>
      <c r="NFH825" s="18"/>
      <c r="NFI825" s="18"/>
      <c r="NFJ825" s="18"/>
      <c r="NFK825" s="18"/>
      <c r="NFL825" s="18"/>
      <c r="NFM825" s="18"/>
      <c r="NFN825" s="18"/>
      <c r="NFO825" s="18"/>
      <c r="NFP825" s="18"/>
      <c r="NFQ825" s="18"/>
      <c r="NFR825" s="18"/>
      <c r="NFS825" s="18"/>
      <c r="NFT825" s="18"/>
      <c r="NFU825" s="18"/>
      <c r="NFV825" s="18"/>
      <c r="NFW825" s="18"/>
      <c r="NFX825" s="18"/>
      <c r="NFY825" s="18"/>
      <c r="NFZ825" s="18"/>
      <c r="NGA825" s="18"/>
      <c r="NGB825" s="18"/>
      <c r="NGC825" s="18"/>
      <c r="NGD825" s="18"/>
      <c r="NGE825" s="18"/>
      <c r="NGF825" s="18"/>
      <c r="NGG825" s="18"/>
      <c r="NGH825" s="18"/>
      <c r="NGI825" s="18"/>
      <c r="NGJ825" s="18"/>
      <c r="NGK825" s="18"/>
      <c r="NGL825" s="18"/>
      <c r="NGM825" s="18"/>
      <c r="NGN825" s="18"/>
      <c r="NGO825" s="18"/>
      <c r="NGP825" s="18"/>
      <c r="NGQ825" s="18"/>
      <c r="NGR825" s="18"/>
      <c r="NGS825" s="18"/>
      <c r="NGT825" s="18"/>
      <c r="NGU825" s="18"/>
      <c r="NGV825" s="18"/>
      <c r="NGW825" s="18"/>
      <c r="NGX825" s="18"/>
      <c r="NGY825" s="18"/>
      <c r="NGZ825" s="18"/>
      <c r="NHA825" s="18"/>
      <c r="NHB825" s="18"/>
      <c r="NHC825" s="18"/>
      <c r="NHD825" s="18"/>
      <c r="NHE825" s="18"/>
      <c r="NHF825" s="18"/>
      <c r="NHG825" s="18"/>
      <c r="NHH825" s="18"/>
      <c r="NHI825" s="18"/>
      <c r="NHJ825" s="18"/>
      <c r="NHK825" s="18"/>
      <c r="NHL825" s="18"/>
      <c r="NHM825" s="18"/>
      <c r="NHN825" s="18"/>
      <c r="NHO825" s="18"/>
      <c r="NHP825" s="18"/>
      <c r="NHQ825" s="18"/>
      <c r="NHR825" s="18"/>
      <c r="NHS825" s="18"/>
      <c r="NHT825" s="18"/>
      <c r="NHU825" s="18"/>
      <c r="NHV825" s="18"/>
      <c r="NHW825" s="18"/>
      <c r="NHX825" s="18"/>
      <c r="NHY825" s="18"/>
      <c r="NHZ825" s="18"/>
      <c r="NIA825" s="18"/>
      <c r="NIB825" s="18"/>
      <c r="NIC825" s="18"/>
      <c r="NID825" s="18"/>
      <c r="NIE825" s="18"/>
      <c r="NIF825" s="18"/>
      <c r="NIG825" s="18"/>
      <c r="NIH825" s="18"/>
      <c r="NII825" s="18"/>
      <c r="NIJ825" s="18"/>
      <c r="NIK825" s="18"/>
      <c r="NIL825" s="18"/>
      <c r="NIM825" s="18"/>
      <c r="NIN825" s="18"/>
      <c r="NIO825" s="18"/>
      <c r="NIP825" s="18"/>
      <c r="NIQ825" s="18"/>
      <c r="NIR825" s="18"/>
      <c r="NIS825" s="18"/>
      <c r="NIT825" s="18"/>
      <c r="NIU825" s="18"/>
      <c r="NIV825" s="18"/>
      <c r="NIW825" s="18"/>
      <c r="NIX825" s="18"/>
      <c r="NIY825" s="18"/>
      <c r="NIZ825" s="18"/>
      <c r="NJA825" s="18"/>
      <c r="NJB825" s="18"/>
      <c r="NJC825" s="18"/>
      <c r="NJD825" s="18"/>
      <c r="NJE825" s="18"/>
      <c r="NJF825" s="18"/>
      <c r="NJG825" s="18"/>
      <c r="NJH825" s="18"/>
      <c r="NJI825" s="18"/>
      <c r="NJJ825" s="18"/>
      <c r="NJK825" s="18"/>
      <c r="NJL825" s="18"/>
      <c r="NJM825" s="18"/>
      <c r="NJN825" s="18"/>
      <c r="NJO825" s="18"/>
      <c r="NJP825" s="18"/>
      <c r="NJQ825" s="18"/>
      <c r="NJR825" s="18"/>
      <c r="NJS825" s="18"/>
      <c r="NJT825" s="18"/>
      <c r="NJU825" s="18"/>
      <c r="NJV825" s="18"/>
      <c r="NJW825" s="18"/>
      <c r="NJX825" s="18"/>
      <c r="NJY825" s="18"/>
      <c r="NJZ825" s="18"/>
      <c r="NKA825" s="18"/>
      <c r="NKB825" s="18"/>
      <c r="NKC825" s="18"/>
      <c r="NKD825" s="18"/>
      <c r="NKE825" s="18"/>
      <c r="NKF825" s="18"/>
      <c r="NKG825" s="18"/>
      <c r="NKH825" s="18"/>
      <c r="NKI825" s="18"/>
      <c r="NKJ825" s="18"/>
      <c r="NKK825" s="18"/>
      <c r="NKL825" s="18"/>
      <c r="NKM825" s="18"/>
      <c r="NKN825" s="18"/>
      <c r="NKO825" s="18"/>
      <c r="NKP825" s="18"/>
      <c r="NKQ825" s="18"/>
      <c r="NKR825" s="18"/>
      <c r="NKS825" s="18"/>
      <c r="NKT825" s="18"/>
      <c r="NKU825" s="18"/>
      <c r="NKV825" s="18"/>
      <c r="NKW825" s="18"/>
      <c r="NKX825" s="18"/>
      <c r="NKY825" s="18"/>
      <c r="NKZ825" s="18"/>
      <c r="NLA825" s="18"/>
      <c r="NLB825" s="18"/>
      <c r="NLC825" s="18"/>
      <c r="NLD825" s="18"/>
      <c r="NLE825" s="18"/>
      <c r="NLF825" s="18"/>
      <c r="NLG825" s="18"/>
      <c r="NLH825" s="18"/>
      <c r="NLI825" s="18"/>
      <c r="NLJ825" s="18"/>
      <c r="NLK825" s="18"/>
      <c r="NLL825" s="18"/>
      <c r="NLM825" s="18"/>
      <c r="NLN825" s="18"/>
      <c r="NLO825" s="18"/>
      <c r="NLP825" s="18"/>
      <c r="NLQ825" s="18"/>
      <c r="NLR825" s="18"/>
      <c r="NLS825" s="18"/>
      <c r="NLT825" s="18"/>
      <c r="NLU825" s="18"/>
      <c r="NLV825" s="18"/>
      <c r="NLW825" s="18"/>
      <c r="NLX825" s="18"/>
      <c r="NLY825" s="18"/>
      <c r="NLZ825" s="18"/>
      <c r="NMA825" s="18"/>
      <c r="NMB825" s="18"/>
      <c r="NMC825" s="18"/>
      <c r="NMD825" s="18"/>
      <c r="NME825" s="18"/>
      <c r="NMF825" s="18"/>
      <c r="NMG825" s="18"/>
      <c r="NMH825" s="18"/>
      <c r="NMI825" s="18"/>
      <c r="NMJ825" s="18"/>
      <c r="NMK825" s="18"/>
      <c r="NML825" s="18"/>
      <c r="NMM825" s="18"/>
      <c r="NMN825" s="18"/>
      <c r="NMO825" s="18"/>
      <c r="NMP825" s="18"/>
      <c r="NMQ825" s="18"/>
      <c r="NMR825" s="18"/>
      <c r="NMS825" s="18"/>
      <c r="NMT825" s="18"/>
      <c r="NMU825" s="18"/>
      <c r="NMV825" s="18"/>
      <c r="NMW825" s="18"/>
      <c r="NMX825" s="18"/>
      <c r="NMY825" s="18"/>
      <c r="NMZ825" s="18"/>
      <c r="NNA825" s="18"/>
      <c r="NNB825" s="18"/>
      <c r="NNC825" s="18"/>
      <c r="NND825" s="18"/>
      <c r="NNE825" s="18"/>
      <c r="NNF825" s="18"/>
      <c r="NNG825" s="18"/>
      <c r="NNH825" s="18"/>
      <c r="NNI825" s="18"/>
      <c r="NNJ825" s="18"/>
      <c r="NNK825" s="18"/>
      <c r="NNL825" s="18"/>
      <c r="NNM825" s="18"/>
      <c r="NNN825" s="18"/>
      <c r="NNO825" s="18"/>
      <c r="NNP825" s="18"/>
      <c r="NNQ825" s="18"/>
      <c r="NNR825" s="18"/>
      <c r="NNS825" s="18"/>
      <c r="NNT825" s="18"/>
      <c r="NNU825" s="18"/>
      <c r="NNV825" s="18"/>
      <c r="NNW825" s="18"/>
      <c r="NNX825" s="18"/>
      <c r="NNY825" s="18"/>
      <c r="NNZ825" s="18"/>
      <c r="NOA825" s="18"/>
      <c r="NOB825" s="18"/>
      <c r="NOC825" s="18"/>
      <c r="NOD825" s="18"/>
      <c r="NOE825" s="18"/>
      <c r="NOF825" s="18"/>
      <c r="NOG825" s="18"/>
      <c r="NOH825" s="18"/>
      <c r="NOI825" s="18"/>
      <c r="NOJ825" s="18"/>
      <c r="NOK825" s="18"/>
      <c r="NOL825" s="18"/>
      <c r="NOM825" s="18"/>
      <c r="NON825" s="18"/>
      <c r="NOO825" s="18"/>
      <c r="NOP825" s="18"/>
      <c r="NOQ825" s="18"/>
      <c r="NOR825" s="18"/>
      <c r="NOS825" s="18"/>
      <c r="NOT825" s="18"/>
      <c r="NOU825" s="18"/>
      <c r="NOV825" s="18"/>
      <c r="NOW825" s="18"/>
      <c r="NOX825" s="18"/>
      <c r="NOY825" s="18"/>
      <c r="NOZ825" s="18"/>
      <c r="NPA825" s="18"/>
      <c r="NPB825" s="18"/>
      <c r="NPC825" s="18"/>
      <c r="NPD825" s="18"/>
      <c r="NPE825" s="18"/>
      <c r="NPF825" s="18"/>
      <c r="NPG825" s="18"/>
      <c r="NPH825" s="18"/>
      <c r="NPI825" s="18"/>
      <c r="NPJ825" s="18"/>
      <c r="NPK825" s="18"/>
      <c r="NPL825" s="18"/>
      <c r="NPM825" s="18"/>
      <c r="NPN825" s="18"/>
      <c r="NPO825" s="18"/>
      <c r="NPP825" s="18"/>
      <c r="NPQ825" s="18"/>
      <c r="NPR825" s="18"/>
      <c r="NPS825" s="18"/>
      <c r="NPT825" s="18"/>
      <c r="NPU825" s="18"/>
      <c r="NPV825" s="18"/>
      <c r="NPW825" s="18"/>
      <c r="NPX825" s="18"/>
      <c r="NPY825" s="18"/>
      <c r="NPZ825" s="18"/>
      <c r="NQA825" s="18"/>
      <c r="NQB825" s="18"/>
      <c r="NQC825" s="18"/>
      <c r="NQD825" s="18"/>
      <c r="NQE825" s="18"/>
      <c r="NQF825" s="18"/>
      <c r="NQG825" s="18"/>
      <c r="NQH825" s="18"/>
      <c r="NQI825" s="18"/>
      <c r="NQJ825" s="18"/>
      <c r="NQK825" s="18"/>
      <c r="NQL825" s="18"/>
      <c r="NQM825" s="18"/>
      <c r="NQN825" s="18"/>
      <c r="NQO825" s="18"/>
      <c r="NQP825" s="18"/>
      <c r="NQQ825" s="18"/>
      <c r="NQR825" s="18"/>
      <c r="NQS825" s="18"/>
      <c r="NQT825" s="18"/>
      <c r="NQU825" s="18"/>
      <c r="NQV825" s="18"/>
      <c r="NQW825" s="18"/>
      <c r="NQX825" s="18"/>
      <c r="NQY825" s="18"/>
      <c r="NQZ825" s="18"/>
      <c r="NRA825" s="18"/>
      <c r="NRB825" s="18"/>
      <c r="NRC825" s="18"/>
      <c r="NRD825" s="18"/>
      <c r="NRE825" s="18"/>
      <c r="NRF825" s="18"/>
      <c r="NRG825" s="18"/>
      <c r="NRH825" s="18"/>
      <c r="NRI825" s="18"/>
      <c r="NRJ825" s="18"/>
      <c r="NRK825" s="18"/>
      <c r="NRL825" s="18"/>
      <c r="NRM825" s="18"/>
      <c r="NRN825" s="18"/>
      <c r="NRO825" s="18"/>
      <c r="NRP825" s="18"/>
      <c r="NRQ825" s="18"/>
      <c r="NRR825" s="18"/>
      <c r="NRS825" s="18"/>
      <c r="NRT825" s="18"/>
      <c r="NRU825" s="18"/>
      <c r="NRV825" s="18"/>
      <c r="NRW825" s="18"/>
      <c r="NRX825" s="18"/>
      <c r="NRY825" s="18"/>
      <c r="NRZ825" s="18"/>
      <c r="NSA825" s="18"/>
      <c r="NSB825" s="18"/>
      <c r="NSC825" s="18"/>
      <c r="NSD825" s="18"/>
      <c r="NSE825" s="18"/>
      <c r="NSF825" s="18"/>
      <c r="NSG825" s="18"/>
      <c r="NSH825" s="18"/>
      <c r="NSI825" s="18"/>
      <c r="NSJ825" s="18"/>
      <c r="NSK825" s="18"/>
      <c r="NSL825" s="18"/>
      <c r="NSM825" s="18"/>
      <c r="NSN825" s="18"/>
      <c r="NSO825" s="18"/>
      <c r="NSP825" s="18"/>
      <c r="NSQ825" s="18"/>
      <c r="NSR825" s="18"/>
      <c r="NSS825" s="18"/>
      <c r="NST825" s="18"/>
      <c r="NSU825" s="18"/>
      <c r="NSV825" s="18"/>
      <c r="NSW825" s="18"/>
      <c r="NSX825" s="18"/>
      <c r="NSY825" s="18"/>
      <c r="NSZ825" s="18"/>
      <c r="NTA825" s="18"/>
      <c r="NTB825" s="18"/>
      <c r="NTC825" s="18"/>
      <c r="NTD825" s="18"/>
      <c r="NTE825" s="18"/>
      <c r="NTF825" s="18"/>
      <c r="NTG825" s="18"/>
      <c r="NTH825" s="18"/>
      <c r="NTI825" s="18"/>
      <c r="NTJ825" s="18"/>
      <c r="NTK825" s="18"/>
      <c r="NTL825" s="18"/>
      <c r="NTM825" s="18"/>
      <c r="NTN825" s="18"/>
      <c r="NTO825" s="18"/>
      <c r="NTP825" s="18"/>
      <c r="NTQ825" s="18"/>
      <c r="NTR825" s="18"/>
      <c r="NTS825" s="18"/>
      <c r="NTT825" s="18"/>
      <c r="NTU825" s="18"/>
      <c r="NTV825" s="18"/>
      <c r="NTW825" s="18"/>
      <c r="NTX825" s="18"/>
      <c r="NTY825" s="18"/>
      <c r="NTZ825" s="18"/>
      <c r="NUA825" s="18"/>
      <c r="NUB825" s="18"/>
      <c r="NUC825" s="18"/>
      <c r="NUD825" s="18"/>
      <c r="NUE825" s="18"/>
      <c r="NUF825" s="18"/>
      <c r="NUG825" s="18"/>
      <c r="NUH825" s="18"/>
      <c r="NUI825" s="18"/>
      <c r="NUJ825" s="18"/>
      <c r="NUK825" s="18"/>
      <c r="NUL825" s="18"/>
      <c r="NUM825" s="18"/>
      <c r="NUN825" s="18"/>
      <c r="NUO825" s="18"/>
      <c r="NUP825" s="18"/>
      <c r="NUQ825" s="18"/>
      <c r="NUR825" s="18"/>
      <c r="NUS825" s="18"/>
      <c r="NUT825" s="18"/>
      <c r="NUU825" s="18"/>
      <c r="NUV825" s="18"/>
      <c r="NUW825" s="18"/>
      <c r="NUX825" s="18"/>
      <c r="NUY825" s="18"/>
      <c r="NUZ825" s="18"/>
      <c r="NVA825" s="18"/>
      <c r="NVB825" s="18"/>
      <c r="NVC825" s="18"/>
      <c r="NVD825" s="18"/>
      <c r="NVE825" s="18"/>
      <c r="NVF825" s="18"/>
      <c r="NVG825" s="18"/>
      <c r="NVH825" s="18"/>
      <c r="NVI825" s="18"/>
      <c r="NVJ825" s="18"/>
      <c r="NVK825" s="18"/>
      <c r="NVL825" s="18"/>
      <c r="NVM825" s="18"/>
      <c r="NVN825" s="18"/>
      <c r="NVO825" s="18"/>
      <c r="NVP825" s="18"/>
      <c r="NVQ825" s="18"/>
      <c r="NVR825" s="18"/>
      <c r="NVS825" s="18"/>
      <c r="NVT825" s="18"/>
      <c r="NVU825" s="18"/>
      <c r="NVV825" s="18"/>
      <c r="NVW825" s="18"/>
      <c r="NVX825" s="18"/>
      <c r="NVY825" s="18"/>
      <c r="NVZ825" s="18"/>
      <c r="NWA825" s="18"/>
      <c r="NWB825" s="18"/>
      <c r="NWC825" s="18"/>
      <c r="NWD825" s="18"/>
      <c r="NWE825" s="18"/>
      <c r="NWF825" s="18"/>
      <c r="NWG825" s="18"/>
      <c r="NWH825" s="18"/>
      <c r="NWI825" s="18"/>
      <c r="NWJ825" s="18"/>
      <c r="NWK825" s="18"/>
      <c r="NWL825" s="18"/>
      <c r="NWM825" s="18"/>
      <c r="NWN825" s="18"/>
      <c r="NWO825" s="18"/>
      <c r="NWP825" s="18"/>
      <c r="NWQ825" s="18"/>
      <c r="NWR825" s="18"/>
      <c r="NWS825" s="18"/>
      <c r="NWT825" s="18"/>
      <c r="NWU825" s="18"/>
      <c r="NWV825" s="18"/>
      <c r="NWW825" s="18"/>
      <c r="NWX825" s="18"/>
      <c r="NWY825" s="18"/>
      <c r="NWZ825" s="18"/>
      <c r="NXA825" s="18"/>
      <c r="NXB825" s="18"/>
      <c r="NXC825" s="18"/>
      <c r="NXD825" s="18"/>
      <c r="NXE825" s="18"/>
      <c r="NXF825" s="18"/>
      <c r="NXG825" s="18"/>
      <c r="NXH825" s="18"/>
      <c r="NXI825" s="18"/>
      <c r="NXJ825" s="18"/>
      <c r="NXK825" s="18"/>
      <c r="NXL825" s="18"/>
      <c r="NXM825" s="18"/>
      <c r="NXN825" s="18"/>
      <c r="NXO825" s="18"/>
      <c r="NXP825" s="18"/>
      <c r="NXQ825" s="18"/>
      <c r="NXR825" s="18"/>
      <c r="NXS825" s="18"/>
      <c r="NXT825" s="18"/>
      <c r="NXU825" s="18"/>
      <c r="NXV825" s="18"/>
      <c r="NXW825" s="18"/>
      <c r="NXX825" s="18"/>
      <c r="NXY825" s="18"/>
      <c r="NXZ825" s="18"/>
      <c r="NYA825" s="18"/>
      <c r="NYB825" s="18"/>
      <c r="NYC825" s="18"/>
      <c r="NYD825" s="18"/>
      <c r="NYE825" s="18"/>
      <c r="NYF825" s="18"/>
      <c r="NYG825" s="18"/>
      <c r="NYH825" s="18"/>
      <c r="NYI825" s="18"/>
      <c r="NYJ825" s="18"/>
      <c r="NYK825" s="18"/>
      <c r="NYL825" s="18"/>
      <c r="NYM825" s="18"/>
      <c r="NYN825" s="18"/>
      <c r="NYO825" s="18"/>
      <c r="NYP825" s="18"/>
      <c r="NYQ825" s="18"/>
      <c r="NYR825" s="18"/>
      <c r="NYS825" s="18"/>
      <c r="NYT825" s="18"/>
      <c r="NYU825" s="18"/>
      <c r="NYV825" s="18"/>
      <c r="NYW825" s="18"/>
      <c r="NYX825" s="18"/>
      <c r="NYY825" s="18"/>
      <c r="NYZ825" s="18"/>
      <c r="NZA825" s="18"/>
      <c r="NZB825" s="18"/>
      <c r="NZC825" s="18"/>
      <c r="NZD825" s="18"/>
      <c r="NZE825" s="18"/>
      <c r="NZF825" s="18"/>
      <c r="NZG825" s="18"/>
      <c r="NZH825" s="18"/>
      <c r="NZI825" s="18"/>
      <c r="NZJ825" s="18"/>
      <c r="NZK825" s="18"/>
      <c r="NZL825" s="18"/>
      <c r="NZM825" s="18"/>
      <c r="NZN825" s="18"/>
      <c r="NZO825" s="18"/>
      <c r="NZP825" s="18"/>
      <c r="NZQ825" s="18"/>
      <c r="NZR825" s="18"/>
      <c r="NZS825" s="18"/>
      <c r="NZT825" s="18"/>
      <c r="NZU825" s="18"/>
      <c r="NZV825" s="18"/>
      <c r="NZW825" s="18"/>
      <c r="NZX825" s="18"/>
      <c r="NZY825" s="18"/>
      <c r="NZZ825" s="18"/>
      <c r="OAA825" s="18"/>
      <c r="OAB825" s="18"/>
      <c r="OAC825" s="18"/>
      <c r="OAD825" s="18"/>
      <c r="OAE825" s="18"/>
      <c r="OAF825" s="18"/>
      <c r="OAG825" s="18"/>
      <c r="OAH825" s="18"/>
      <c r="OAI825" s="18"/>
      <c r="OAJ825" s="18"/>
      <c r="OAK825" s="18"/>
      <c r="OAL825" s="18"/>
      <c r="OAM825" s="18"/>
      <c r="OAN825" s="18"/>
      <c r="OAO825" s="18"/>
      <c r="OAP825" s="18"/>
      <c r="OAQ825" s="18"/>
      <c r="OAR825" s="18"/>
      <c r="OAS825" s="18"/>
      <c r="OAT825" s="18"/>
      <c r="OAU825" s="18"/>
      <c r="OAV825" s="18"/>
      <c r="OAW825" s="18"/>
      <c r="OAX825" s="18"/>
      <c r="OAY825" s="18"/>
      <c r="OAZ825" s="18"/>
      <c r="OBA825" s="18"/>
      <c r="OBB825" s="18"/>
      <c r="OBC825" s="18"/>
      <c r="OBD825" s="18"/>
      <c r="OBE825" s="18"/>
      <c r="OBF825" s="18"/>
      <c r="OBG825" s="18"/>
      <c r="OBH825" s="18"/>
      <c r="OBI825" s="18"/>
      <c r="OBJ825" s="18"/>
      <c r="OBK825" s="18"/>
      <c r="OBL825" s="18"/>
      <c r="OBM825" s="18"/>
      <c r="OBN825" s="18"/>
      <c r="OBO825" s="18"/>
      <c r="OBP825" s="18"/>
      <c r="OBQ825" s="18"/>
      <c r="OBR825" s="18"/>
      <c r="OBS825" s="18"/>
      <c r="OBT825" s="18"/>
      <c r="OBU825" s="18"/>
      <c r="OBV825" s="18"/>
      <c r="OBW825" s="18"/>
      <c r="OBX825" s="18"/>
      <c r="OBY825" s="18"/>
      <c r="OBZ825" s="18"/>
      <c r="OCA825" s="18"/>
      <c r="OCB825" s="18"/>
      <c r="OCC825" s="18"/>
      <c r="OCD825" s="18"/>
      <c r="OCE825" s="18"/>
      <c r="OCF825" s="18"/>
      <c r="OCG825" s="18"/>
      <c r="OCH825" s="18"/>
      <c r="OCI825" s="18"/>
      <c r="OCJ825" s="18"/>
      <c r="OCK825" s="18"/>
      <c r="OCL825" s="18"/>
      <c r="OCM825" s="18"/>
      <c r="OCN825" s="18"/>
      <c r="OCO825" s="18"/>
      <c r="OCP825" s="18"/>
      <c r="OCQ825" s="18"/>
      <c r="OCR825" s="18"/>
      <c r="OCS825" s="18"/>
      <c r="OCT825" s="18"/>
      <c r="OCU825" s="18"/>
      <c r="OCV825" s="18"/>
      <c r="OCW825" s="18"/>
      <c r="OCX825" s="18"/>
      <c r="OCY825" s="18"/>
      <c r="OCZ825" s="18"/>
      <c r="ODA825" s="18"/>
      <c r="ODB825" s="18"/>
      <c r="ODC825" s="18"/>
      <c r="ODD825" s="18"/>
      <c r="ODE825" s="18"/>
      <c r="ODF825" s="18"/>
      <c r="ODG825" s="18"/>
      <c r="ODH825" s="18"/>
      <c r="ODI825" s="18"/>
      <c r="ODJ825" s="18"/>
      <c r="ODK825" s="18"/>
      <c r="ODL825" s="18"/>
      <c r="ODM825" s="18"/>
      <c r="ODN825" s="18"/>
      <c r="ODO825" s="18"/>
      <c r="ODP825" s="18"/>
      <c r="ODQ825" s="18"/>
      <c r="ODR825" s="18"/>
      <c r="ODS825" s="18"/>
      <c r="ODT825" s="18"/>
      <c r="ODU825" s="18"/>
      <c r="ODV825" s="18"/>
      <c r="ODW825" s="18"/>
      <c r="ODX825" s="18"/>
      <c r="ODY825" s="18"/>
      <c r="ODZ825" s="18"/>
      <c r="OEA825" s="18"/>
      <c r="OEB825" s="18"/>
      <c r="OEC825" s="18"/>
      <c r="OED825" s="18"/>
      <c r="OEE825" s="18"/>
      <c r="OEF825" s="18"/>
      <c r="OEG825" s="18"/>
      <c r="OEH825" s="18"/>
      <c r="OEI825" s="18"/>
      <c r="OEJ825" s="18"/>
      <c r="OEK825" s="18"/>
      <c r="OEL825" s="18"/>
      <c r="OEM825" s="18"/>
      <c r="OEN825" s="18"/>
      <c r="OEO825" s="18"/>
      <c r="OEP825" s="18"/>
      <c r="OEQ825" s="18"/>
      <c r="OER825" s="18"/>
      <c r="OES825" s="18"/>
      <c r="OET825" s="18"/>
      <c r="OEU825" s="18"/>
      <c r="OEV825" s="18"/>
      <c r="OEW825" s="18"/>
      <c r="OEX825" s="18"/>
      <c r="OEY825" s="18"/>
      <c r="OEZ825" s="18"/>
      <c r="OFA825" s="18"/>
      <c r="OFB825" s="18"/>
      <c r="OFC825" s="18"/>
      <c r="OFD825" s="18"/>
      <c r="OFE825" s="18"/>
      <c r="OFF825" s="18"/>
      <c r="OFG825" s="18"/>
      <c r="OFH825" s="18"/>
      <c r="OFI825" s="18"/>
      <c r="OFJ825" s="18"/>
      <c r="OFK825" s="18"/>
      <c r="OFL825" s="18"/>
      <c r="OFM825" s="18"/>
      <c r="OFN825" s="18"/>
      <c r="OFO825" s="18"/>
      <c r="OFP825" s="18"/>
      <c r="OFQ825" s="18"/>
      <c r="OFR825" s="18"/>
      <c r="OFS825" s="18"/>
      <c r="OFT825" s="18"/>
      <c r="OFU825" s="18"/>
      <c r="OFV825" s="18"/>
      <c r="OFW825" s="18"/>
      <c r="OFX825" s="18"/>
      <c r="OFY825" s="18"/>
      <c r="OFZ825" s="18"/>
      <c r="OGA825" s="18"/>
      <c r="OGB825" s="18"/>
      <c r="OGC825" s="18"/>
      <c r="OGD825" s="18"/>
      <c r="OGE825" s="18"/>
      <c r="OGF825" s="18"/>
      <c r="OGG825" s="18"/>
      <c r="OGH825" s="18"/>
      <c r="OGI825" s="18"/>
      <c r="OGJ825" s="18"/>
      <c r="OGK825" s="18"/>
      <c r="OGL825" s="18"/>
      <c r="OGM825" s="18"/>
      <c r="OGN825" s="18"/>
      <c r="OGO825" s="18"/>
      <c r="OGP825" s="18"/>
      <c r="OGQ825" s="18"/>
      <c r="OGR825" s="18"/>
      <c r="OGS825" s="18"/>
      <c r="OGT825" s="18"/>
      <c r="OGU825" s="18"/>
      <c r="OGV825" s="18"/>
      <c r="OGW825" s="18"/>
      <c r="OGX825" s="18"/>
      <c r="OGY825" s="18"/>
      <c r="OGZ825" s="18"/>
      <c r="OHA825" s="18"/>
      <c r="OHB825" s="18"/>
      <c r="OHC825" s="18"/>
      <c r="OHD825" s="18"/>
      <c r="OHE825" s="18"/>
      <c r="OHF825" s="18"/>
      <c r="OHG825" s="18"/>
      <c r="OHH825" s="18"/>
      <c r="OHI825" s="18"/>
      <c r="OHJ825" s="18"/>
      <c r="OHK825" s="18"/>
      <c r="OHL825" s="18"/>
      <c r="OHM825" s="18"/>
      <c r="OHN825" s="18"/>
      <c r="OHO825" s="18"/>
      <c r="OHP825" s="18"/>
      <c r="OHQ825" s="18"/>
      <c r="OHR825" s="18"/>
      <c r="OHS825" s="18"/>
      <c r="OHT825" s="18"/>
      <c r="OHU825" s="18"/>
      <c r="OHV825" s="18"/>
      <c r="OHW825" s="18"/>
      <c r="OHX825" s="18"/>
      <c r="OHY825" s="18"/>
      <c r="OHZ825" s="18"/>
      <c r="OIA825" s="18"/>
      <c r="OIB825" s="18"/>
      <c r="OIC825" s="18"/>
      <c r="OID825" s="18"/>
      <c r="OIE825" s="18"/>
      <c r="OIF825" s="18"/>
      <c r="OIG825" s="18"/>
      <c r="OIH825" s="18"/>
      <c r="OII825" s="18"/>
      <c r="OIJ825" s="18"/>
      <c r="OIK825" s="18"/>
      <c r="OIL825" s="18"/>
      <c r="OIM825" s="18"/>
      <c r="OIN825" s="18"/>
      <c r="OIO825" s="18"/>
      <c r="OIP825" s="18"/>
      <c r="OIQ825" s="18"/>
      <c r="OIR825" s="18"/>
      <c r="OIS825" s="18"/>
      <c r="OIT825" s="18"/>
      <c r="OIU825" s="18"/>
      <c r="OIV825" s="18"/>
      <c r="OIW825" s="18"/>
      <c r="OIX825" s="18"/>
      <c r="OIY825" s="18"/>
      <c r="OIZ825" s="18"/>
      <c r="OJA825" s="18"/>
      <c r="OJB825" s="18"/>
      <c r="OJC825" s="18"/>
      <c r="OJD825" s="18"/>
      <c r="OJE825" s="18"/>
      <c r="OJF825" s="18"/>
      <c r="OJG825" s="18"/>
      <c r="OJH825" s="18"/>
      <c r="OJI825" s="18"/>
      <c r="OJJ825" s="18"/>
      <c r="OJK825" s="18"/>
      <c r="OJL825" s="18"/>
      <c r="OJM825" s="18"/>
      <c r="OJN825" s="18"/>
      <c r="OJO825" s="18"/>
      <c r="OJP825" s="18"/>
      <c r="OJQ825" s="18"/>
      <c r="OJR825" s="18"/>
      <c r="OJS825" s="18"/>
      <c r="OJT825" s="18"/>
      <c r="OJU825" s="18"/>
      <c r="OJV825" s="18"/>
      <c r="OJW825" s="18"/>
      <c r="OJX825" s="18"/>
      <c r="OJY825" s="18"/>
      <c r="OJZ825" s="18"/>
      <c r="OKA825" s="18"/>
      <c r="OKB825" s="18"/>
      <c r="OKC825" s="18"/>
      <c r="OKD825" s="18"/>
      <c r="OKE825" s="18"/>
      <c r="OKF825" s="18"/>
      <c r="OKG825" s="18"/>
      <c r="OKH825" s="18"/>
      <c r="OKI825" s="18"/>
      <c r="OKJ825" s="18"/>
      <c r="OKK825" s="18"/>
      <c r="OKL825" s="18"/>
      <c r="OKM825" s="18"/>
      <c r="OKN825" s="18"/>
      <c r="OKO825" s="18"/>
      <c r="OKP825" s="18"/>
      <c r="OKQ825" s="18"/>
      <c r="OKR825" s="18"/>
      <c r="OKS825" s="18"/>
      <c r="OKT825" s="18"/>
      <c r="OKU825" s="18"/>
      <c r="OKV825" s="18"/>
      <c r="OKW825" s="18"/>
      <c r="OKX825" s="18"/>
      <c r="OKY825" s="18"/>
      <c r="OKZ825" s="18"/>
      <c r="OLA825" s="18"/>
      <c r="OLB825" s="18"/>
      <c r="OLC825" s="18"/>
      <c r="OLD825" s="18"/>
      <c r="OLE825" s="18"/>
      <c r="OLF825" s="18"/>
      <c r="OLG825" s="18"/>
      <c r="OLH825" s="18"/>
      <c r="OLI825" s="18"/>
      <c r="OLJ825" s="18"/>
      <c r="OLK825" s="18"/>
      <c r="OLL825" s="18"/>
      <c r="OLM825" s="18"/>
      <c r="OLN825" s="18"/>
      <c r="OLO825" s="18"/>
      <c r="OLP825" s="18"/>
      <c r="OLQ825" s="18"/>
      <c r="OLR825" s="18"/>
      <c r="OLS825" s="18"/>
      <c r="OLT825" s="18"/>
      <c r="OLU825" s="18"/>
      <c r="OLV825" s="18"/>
      <c r="OLW825" s="18"/>
      <c r="OLX825" s="18"/>
      <c r="OLY825" s="18"/>
      <c r="OLZ825" s="18"/>
      <c r="OMA825" s="18"/>
      <c r="OMB825" s="18"/>
      <c r="OMC825" s="18"/>
      <c r="OMD825" s="18"/>
      <c r="OME825" s="18"/>
      <c r="OMF825" s="18"/>
      <c r="OMG825" s="18"/>
      <c r="OMH825" s="18"/>
      <c r="OMI825" s="18"/>
      <c r="OMJ825" s="18"/>
      <c r="OMK825" s="18"/>
      <c r="OML825" s="18"/>
      <c r="OMM825" s="18"/>
      <c r="OMN825" s="18"/>
      <c r="OMO825" s="18"/>
      <c r="OMP825" s="18"/>
      <c r="OMQ825" s="18"/>
      <c r="OMR825" s="18"/>
      <c r="OMS825" s="18"/>
      <c r="OMT825" s="18"/>
      <c r="OMU825" s="18"/>
      <c r="OMV825" s="18"/>
      <c r="OMW825" s="18"/>
      <c r="OMX825" s="18"/>
      <c r="OMY825" s="18"/>
      <c r="OMZ825" s="18"/>
      <c r="ONA825" s="18"/>
      <c r="ONB825" s="18"/>
      <c r="ONC825" s="18"/>
      <c r="OND825" s="18"/>
      <c r="ONE825" s="18"/>
      <c r="ONF825" s="18"/>
      <c r="ONG825" s="18"/>
      <c r="ONH825" s="18"/>
      <c r="ONI825" s="18"/>
      <c r="ONJ825" s="18"/>
      <c r="ONK825" s="18"/>
      <c r="ONL825" s="18"/>
      <c r="ONM825" s="18"/>
      <c r="ONN825" s="18"/>
      <c r="ONO825" s="18"/>
      <c r="ONP825" s="18"/>
      <c r="ONQ825" s="18"/>
      <c r="ONR825" s="18"/>
      <c r="ONS825" s="18"/>
      <c r="ONT825" s="18"/>
      <c r="ONU825" s="18"/>
      <c r="ONV825" s="18"/>
      <c r="ONW825" s="18"/>
      <c r="ONX825" s="18"/>
      <c r="ONY825" s="18"/>
      <c r="ONZ825" s="18"/>
      <c r="OOA825" s="18"/>
      <c r="OOB825" s="18"/>
      <c r="OOC825" s="18"/>
      <c r="OOD825" s="18"/>
      <c r="OOE825" s="18"/>
      <c r="OOF825" s="18"/>
      <c r="OOG825" s="18"/>
      <c r="OOH825" s="18"/>
      <c r="OOI825" s="18"/>
      <c r="OOJ825" s="18"/>
      <c r="OOK825" s="18"/>
      <c r="OOL825" s="18"/>
      <c r="OOM825" s="18"/>
      <c r="OON825" s="18"/>
      <c r="OOO825" s="18"/>
      <c r="OOP825" s="18"/>
      <c r="OOQ825" s="18"/>
      <c r="OOR825" s="18"/>
      <c r="OOS825" s="18"/>
      <c r="OOT825" s="18"/>
      <c r="OOU825" s="18"/>
      <c r="OOV825" s="18"/>
      <c r="OOW825" s="18"/>
      <c r="OOX825" s="18"/>
      <c r="OOY825" s="18"/>
      <c r="OOZ825" s="18"/>
      <c r="OPA825" s="18"/>
      <c r="OPB825" s="18"/>
      <c r="OPC825" s="18"/>
      <c r="OPD825" s="18"/>
      <c r="OPE825" s="18"/>
      <c r="OPF825" s="18"/>
      <c r="OPG825" s="18"/>
      <c r="OPH825" s="18"/>
      <c r="OPI825" s="18"/>
      <c r="OPJ825" s="18"/>
      <c r="OPK825" s="18"/>
      <c r="OPL825" s="18"/>
      <c r="OPM825" s="18"/>
      <c r="OPN825" s="18"/>
      <c r="OPO825" s="18"/>
      <c r="OPP825" s="18"/>
      <c r="OPQ825" s="18"/>
      <c r="OPR825" s="18"/>
      <c r="OPS825" s="18"/>
      <c r="OPT825" s="18"/>
      <c r="OPU825" s="18"/>
      <c r="OPV825" s="18"/>
      <c r="OPW825" s="18"/>
      <c r="OPX825" s="18"/>
      <c r="OPY825" s="18"/>
      <c r="OPZ825" s="18"/>
      <c r="OQA825" s="18"/>
      <c r="OQB825" s="18"/>
      <c r="OQC825" s="18"/>
      <c r="OQD825" s="18"/>
      <c r="OQE825" s="18"/>
      <c r="OQF825" s="18"/>
      <c r="OQG825" s="18"/>
      <c r="OQH825" s="18"/>
      <c r="OQI825" s="18"/>
      <c r="OQJ825" s="18"/>
      <c r="OQK825" s="18"/>
      <c r="OQL825" s="18"/>
      <c r="OQM825" s="18"/>
      <c r="OQN825" s="18"/>
      <c r="OQO825" s="18"/>
      <c r="OQP825" s="18"/>
      <c r="OQQ825" s="18"/>
      <c r="OQR825" s="18"/>
      <c r="OQS825" s="18"/>
      <c r="OQT825" s="18"/>
      <c r="OQU825" s="18"/>
      <c r="OQV825" s="18"/>
      <c r="OQW825" s="18"/>
      <c r="OQX825" s="18"/>
      <c r="OQY825" s="18"/>
      <c r="OQZ825" s="18"/>
      <c r="ORA825" s="18"/>
      <c r="ORB825" s="18"/>
      <c r="ORC825" s="18"/>
      <c r="ORD825" s="18"/>
      <c r="ORE825" s="18"/>
      <c r="ORF825" s="18"/>
      <c r="ORG825" s="18"/>
      <c r="ORH825" s="18"/>
      <c r="ORI825" s="18"/>
      <c r="ORJ825" s="18"/>
      <c r="ORK825" s="18"/>
      <c r="ORL825" s="18"/>
      <c r="ORM825" s="18"/>
      <c r="ORN825" s="18"/>
      <c r="ORO825" s="18"/>
      <c r="ORP825" s="18"/>
      <c r="ORQ825" s="18"/>
      <c r="ORR825" s="18"/>
      <c r="ORS825" s="18"/>
      <c r="ORT825" s="18"/>
      <c r="ORU825" s="18"/>
      <c r="ORV825" s="18"/>
      <c r="ORW825" s="18"/>
      <c r="ORX825" s="18"/>
      <c r="ORY825" s="18"/>
      <c r="ORZ825" s="18"/>
      <c r="OSA825" s="18"/>
      <c r="OSB825" s="18"/>
      <c r="OSC825" s="18"/>
      <c r="OSD825" s="18"/>
      <c r="OSE825" s="18"/>
      <c r="OSF825" s="18"/>
      <c r="OSG825" s="18"/>
      <c r="OSH825" s="18"/>
      <c r="OSI825" s="18"/>
      <c r="OSJ825" s="18"/>
      <c r="OSK825" s="18"/>
      <c r="OSL825" s="18"/>
      <c r="OSM825" s="18"/>
      <c r="OSN825" s="18"/>
      <c r="OSO825" s="18"/>
      <c r="OSP825" s="18"/>
      <c r="OSQ825" s="18"/>
      <c r="OSR825" s="18"/>
      <c r="OSS825" s="18"/>
      <c r="OST825" s="18"/>
      <c r="OSU825" s="18"/>
      <c r="OSV825" s="18"/>
      <c r="OSW825" s="18"/>
      <c r="OSX825" s="18"/>
      <c r="OSY825" s="18"/>
      <c r="OSZ825" s="18"/>
      <c r="OTA825" s="18"/>
      <c r="OTB825" s="18"/>
      <c r="OTC825" s="18"/>
      <c r="OTD825" s="18"/>
      <c r="OTE825" s="18"/>
      <c r="OTF825" s="18"/>
      <c r="OTG825" s="18"/>
      <c r="OTH825" s="18"/>
      <c r="OTI825" s="18"/>
      <c r="OTJ825" s="18"/>
      <c r="OTK825" s="18"/>
      <c r="OTL825" s="18"/>
      <c r="OTM825" s="18"/>
      <c r="OTN825" s="18"/>
      <c r="OTO825" s="18"/>
      <c r="OTP825" s="18"/>
      <c r="OTQ825" s="18"/>
      <c r="OTR825" s="18"/>
      <c r="OTS825" s="18"/>
      <c r="OTT825" s="18"/>
      <c r="OTU825" s="18"/>
      <c r="OTV825" s="18"/>
      <c r="OTW825" s="18"/>
      <c r="OTX825" s="18"/>
      <c r="OTY825" s="18"/>
      <c r="OTZ825" s="18"/>
      <c r="OUA825" s="18"/>
      <c r="OUB825" s="18"/>
      <c r="OUC825" s="18"/>
      <c r="OUD825" s="18"/>
      <c r="OUE825" s="18"/>
      <c r="OUF825" s="18"/>
      <c r="OUG825" s="18"/>
      <c r="OUH825" s="18"/>
      <c r="OUI825" s="18"/>
      <c r="OUJ825" s="18"/>
      <c r="OUK825" s="18"/>
      <c r="OUL825" s="18"/>
      <c r="OUM825" s="18"/>
      <c r="OUN825" s="18"/>
      <c r="OUO825" s="18"/>
      <c r="OUP825" s="18"/>
      <c r="OUQ825" s="18"/>
      <c r="OUR825" s="18"/>
      <c r="OUS825" s="18"/>
      <c r="OUT825" s="18"/>
      <c r="OUU825" s="18"/>
      <c r="OUV825" s="18"/>
      <c r="OUW825" s="18"/>
      <c r="OUX825" s="18"/>
      <c r="OUY825" s="18"/>
      <c r="OUZ825" s="18"/>
      <c r="OVA825" s="18"/>
      <c r="OVB825" s="18"/>
      <c r="OVC825" s="18"/>
      <c r="OVD825" s="18"/>
      <c r="OVE825" s="18"/>
      <c r="OVF825" s="18"/>
      <c r="OVG825" s="18"/>
      <c r="OVH825" s="18"/>
      <c r="OVI825" s="18"/>
      <c r="OVJ825" s="18"/>
      <c r="OVK825" s="18"/>
      <c r="OVL825" s="18"/>
      <c r="OVM825" s="18"/>
      <c r="OVN825" s="18"/>
      <c r="OVO825" s="18"/>
      <c r="OVP825" s="18"/>
      <c r="OVQ825" s="18"/>
      <c r="OVR825" s="18"/>
      <c r="OVS825" s="18"/>
      <c r="OVT825" s="18"/>
      <c r="OVU825" s="18"/>
      <c r="OVV825" s="18"/>
      <c r="OVW825" s="18"/>
      <c r="OVX825" s="18"/>
      <c r="OVY825" s="18"/>
      <c r="OVZ825" s="18"/>
      <c r="OWA825" s="18"/>
      <c r="OWB825" s="18"/>
      <c r="OWC825" s="18"/>
      <c r="OWD825" s="18"/>
      <c r="OWE825" s="18"/>
      <c r="OWF825" s="18"/>
      <c r="OWG825" s="18"/>
      <c r="OWH825" s="18"/>
      <c r="OWI825" s="18"/>
      <c r="OWJ825" s="18"/>
      <c r="OWK825" s="18"/>
      <c r="OWL825" s="18"/>
      <c r="OWM825" s="18"/>
      <c r="OWN825" s="18"/>
      <c r="OWO825" s="18"/>
      <c r="OWP825" s="18"/>
      <c r="OWQ825" s="18"/>
      <c r="OWR825" s="18"/>
      <c r="OWS825" s="18"/>
      <c r="OWT825" s="18"/>
      <c r="OWU825" s="18"/>
      <c r="OWV825" s="18"/>
      <c r="OWW825" s="18"/>
      <c r="OWX825" s="18"/>
      <c r="OWY825" s="18"/>
      <c r="OWZ825" s="18"/>
      <c r="OXA825" s="18"/>
      <c r="OXB825" s="18"/>
      <c r="OXC825" s="18"/>
      <c r="OXD825" s="18"/>
      <c r="OXE825" s="18"/>
      <c r="OXF825" s="18"/>
      <c r="OXG825" s="18"/>
      <c r="OXH825" s="18"/>
      <c r="OXI825" s="18"/>
      <c r="OXJ825" s="18"/>
      <c r="OXK825" s="18"/>
      <c r="OXL825" s="18"/>
      <c r="OXM825" s="18"/>
      <c r="OXN825" s="18"/>
      <c r="OXO825" s="18"/>
      <c r="OXP825" s="18"/>
      <c r="OXQ825" s="18"/>
      <c r="OXR825" s="18"/>
      <c r="OXS825" s="18"/>
      <c r="OXT825" s="18"/>
      <c r="OXU825" s="18"/>
      <c r="OXV825" s="18"/>
      <c r="OXW825" s="18"/>
      <c r="OXX825" s="18"/>
      <c r="OXY825" s="18"/>
      <c r="OXZ825" s="18"/>
      <c r="OYA825" s="18"/>
      <c r="OYB825" s="18"/>
      <c r="OYC825" s="18"/>
      <c r="OYD825" s="18"/>
      <c r="OYE825" s="18"/>
      <c r="OYF825" s="18"/>
      <c r="OYG825" s="18"/>
      <c r="OYH825" s="18"/>
      <c r="OYI825" s="18"/>
      <c r="OYJ825" s="18"/>
      <c r="OYK825" s="18"/>
      <c r="OYL825" s="18"/>
      <c r="OYM825" s="18"/>
      <c r="OYN825" s="18"/>
      <c r="OYO825" s="18"/>
      <c r="OYP825" s="18"/>
      <c r="OYQ825" s="18"/>
      <c r="OYR825" s="18"/>
      <c r="OYS825" s="18"/>
      <c r="OYT825" s="18"/>
      <c r="OYU825" s="18"/>
      <c r="OYV825" s="18"/>
      <c r="OYW825" s="18"/>
      <c r="OYX825" s="18"/>
      <c r="OYY825" s="18"/>
      <c r="OYZ825" s="18"/>
      <c r="OZA825" s="18"/>
      <c r="OZB825" s="18"/>
      <c r="OZC825" s="18"/>
      <c r="OZD825" s="18"/>
      <c r="OZE825" s="18"/>
      <c r="OZF825" s="18"/>
      <c r="OZG825" s="18"/>
      <c r="OZH825" s="18"/>
      <c r="OZI825" s="18"/>
      <c r="OZJ825" s="18"/>
      <c r="OZK825" s="18"/>
      <c r="OZL825" s="18"/>
      <c r="OZM825" s="18"/>
      <c r="OZN825" s="18"/>
      <c r="OZO825" s="18"/>
      <c r="OZP825" s="18"/>
      <c r="OZQ825" s="18"/>
      <c r="OZR825" s="18"/>
      <c r="OZS825" s="18"/>
      <c r="OZT825" s="18"/>
      <c r="OZU825" s="18"/>
      <c r="OZV825" s="18"/>
      <c r="OZW825" s="18"/>
      <c r="OZX825" s="18"/>
      <c r="OZY825" s="18"/>
      <c r="OZZ825" s="18"/>
      <c r="PAA825" s="18"/>
      <c r="PAB825" s="18"/>
      <c r="PAC825" s="18"/>
      <c r="PAD825" s="18"/>
      <c r="PAE825" s="18"/>
      <c r="PAF825" s="18"/>
      <c r="PAG825" s="18"/>
      <c r="PAH825" s="18"/>
      <c r="PAI825" s="18"/>
      <c r="PAJ825" s="18"/>
      <c r="PAK825" s="18"/>
      <c r="PAL825" s="18"/>
      <c r="PAM825" s="18"/>
      <c r="PAN825" s="18"/>
      <c r="PAO825" s="18"/>
      <c r="PAP825" s="18"/>
      <c r="PAQ825" s="18"/>
      <c r="PAR825" s="18"/>
      <c r="PAS825" s="18"/>
      <c r="PAT825" s="18"/>
      <c r="PAU825" s="18"/>
      <c r="PAV825" s="18"/>
      <c r="PAW825" s="18"/>
      <c r="PAX825" s="18"/>
      <c r="PAY825" s="18"/>
      <c r="PAZ825" s="18"/>
      <c r="PBA825" s="18"/>
      <c r="PBB825" s="18"/>
      <c r="PBC825" s="18"/>
      <c r="PBD825" s="18"/>
      <c r="PBE825" s="18"/>
      <c r="PBF825" s="18"/>
      <c r="PBG825" s="18"/>
      <c r="PBH825" s="18"/>
      <c r="PBI825" s="18"/>
      <c r="PBJ825" s="18"/>
      <c r="PBK825" s="18"/>
      <c r="PBL825" s="18"/>
      <c r="PBM825" s="18"/>
      <c r="PBN825" s="18"/>
      <c r="PBO825" s="18"/>
      <c r="PBP825" s="18"/>
      <c r="PBQ825" s="18"/>
      <c r="PBR825" s="18"/>
      <c r="PBS825" s="18"/>
      <c r="PBT825" s="18"/>
      <c r="PBU825" s="18"/>
      <c r="PBV825" s="18"/>
      <c r="PBW825" s="18"/>
      <c r="PBX825" s="18"/>
      <c r="PBY825" s="18"/>
      <c r="PBZ825" s="18"/>
      <c r="PCA825" s="18"/>
      <c r="PCB825" s="18"/>
      <c r="PCC825" s="18"/>
      <c r="PCD825" s="18"/>
      <c r="PCE825" s="18"/>
      <c r="PCF825" s="18"/>
      <c r="PCG825" s="18"/>
      <c r="PCH825" s="18"/>
      <c r="PCI825" s="18"/>
      <c r="PCJ825" s="18"/>
      <c r="PCK825" s="18"/>
      <c r="PCL825" s="18"/>
      <c r="PCM825" s="18"/>
      <c r="PCN825" s="18"/>
      <c r="PCO825" s="18"/>
      <c r="PCP825" s="18"/>
      <c r="PCQ825" s="18"/>
      <c r="PCR825" s="18"/>
      <c r="PCS825" s="18"/>
      <c r="PCT825" s="18"/>
      <c r="PCU825" s="18"/>
      <c r="PCV825" s="18"/>
      <c r="PCW825" s="18"/>
      <c r="PCX825" s="18"/>
      <c r="PCY825" s="18"/>
      <c r="PCZ825" s="18"/>
      <c r="PDA825" s="18"/>
      <c r="PDB825" s="18"/>
      <c r="PDC825" s="18"/>
      <c r="PDD825" s="18"/>
      <c r="PDE825" s="18"/>
      <c r="PDF825" s="18"/>
      <c r="PDG825" s="18"/>
      <c r="PDH825" s="18"/>
      <c r="PDI825" s="18"/>
      <c r="PDJ825" s="18"/>
      <c r="PDK825" s="18"/>
      <c r="PDL825" s="18"/>
      <c r="PDM825" s="18"/>
      <c r="PDN825" s="18"/>
      <c r="PDO825" s="18"/>
      <c r="PDP825" s="18"/>
      <c r="PDQ825" s="18"/>
      <c r="PDR825" s="18"/>
      <c r="PDS825" s="18"/>
      <c r="PDT825" s="18"/>
      <c r="PDU825" s="18"/>
      <c r="PDV825" s="18"/>
      <c r="PDW825" s="18"/>
      <c r="PDX825" s="18"/>
      <c r="PDY825" s="18"/>
      <c r="PDZ825" s="18"/>
      <c r="PEA825" s="18"/>
      <c r="PEB825" s="18"/>
      <c r="PEC825" s="18"/>
      <c r="PED825" s="18"/>
      <c r="PEE825" s="18"/>
      <c r="PEF825" s="18"/>
      <c r="PEG825" s="18"/>
      <c r="PEH825" s="18"/>
      <c r="PEI825" s="18"/>
      <c r="PEJ825" s="18"/>
      <c r="PEK825" s="18"/>
      <c r="PEL825" s="18"/>
      <c r="PEM825" s="18"/>
      <c r="PEN825" s="18"/>
      <c r="PEO825" s="18"/>
      <c r="PEP825" s="18"/>
      <c r="PEQ825" s="18"/>
      <c r="PER825" s="18"/>
      <c r="PES825" s="18"/>
      <c r="PET825" s="18"/>
      <c r="PEU825" s="18"/>
      <c r="PEV825" s="18"/>
      <c r="PEW825" s="18"/>
      <c r="PEX825" s="18"/>
      <c r="PEY825" s="18"/>
      <c r="PEZ825" s="18"/>
      <c r="PFA825" s="18"/>
      <c r="PFB825" s="18"/>
      <c r="PFC825" s="18"/>
      <c r="PFD825" s="18"/>
      <c r="PFE825" s="18"/>
      <c r="PFF825" s="18"/>
      <c r="PFG825" s="18"/>
      <c r="PFH825" s="18"/>
      <c r="PFI825" s="18"/>
      <c r="PFJ825" s="18"/>
      <c r="PFK825" s="18"/>
      <c r="PFL825" s="18"/>
      <c r="PFM825" s="18"/>
      <c r="PFN825" s="18"/>
      <c r="PFO825" s="18"/>
      <c r="PFP825" s="18"/>
      <c r="PFQ825" s="18"/>
      <c r="PFR825" s="18"/>
      <c r="PFS825" s="18"/>
      <c r="PFT825" s="18"/>
      <c r="PFU825" s="18"/>
      <c r="PFV825" s="18"/>
      <c r="PFW825" s="18"/>
      <c r="PFX825" s="18"/>
      <c r="PFY825" s="18"/>
      <c r="PFZ825" s="18"/>
      <c r="PGA825" s="18"/>
      <c r="PGB825" s="18"/>
      <c r="PGC825" s="18"/>
      <c r="PGD825" s="18"/>
      <c r="PGE825" s="18"/>
      <c r="PGF825" s="18"/>
      <c r="PGG825" s="18"/>
      <c r="PGH825" s="18"/>
      <c r="PGI825" s="18"/>
      <c r="PGJ825" s="18"/>
      <c r="PGK825" s="18"/>
      <c r="PGL825" s="18"/>
      <c r="PGM825" s="18"/>
      <c r="PGN825" s="18"/>
      <c r="PGO825" s="18"/>
      <c r="PGP825" s="18"/>
      <c r="PGQ825" s="18"/>
      <c r="PGR825" s="18"/>
      <c r="PGS825" s="18"/>
      <c r="PGT825" s="18"/>
      <c r="PGU825" s="18"/>
      <c r="PGV825" s="18"/>
      <c r="PGW825" s="18"/>
      <c r="PGX825" s="18"/>
      <c r="PGY825" s="18"/>
      <c r="PGZ825" s="18"/>
      <c r="PHA825" s="18"/>
      <c r="PHB825" s="18"/>
      <c r="PHC825" s="18"/>
      <c r="PHD825" s="18"/>
      <c r="PHE825" s="18"/>
      <c r="PHF825" s="18"/>
      <c r="PHG825" s="18"/>
      <c r="PHH825" s="18"/>
      <c r="PHI825" s="18"/>
      <c r="PHJ825" s="18"/>
      <c r="PHK825" s="18"/>
      <c r="PHL825" s="18"/>
      <c r="PHM825" s="18"/>
      <c r="PHN825" s="18"/>
      <c r="PHO825" s="18"/>
      <c r="PHP825" s="18"/>
      <c r="PHQ825" s="18"/>
      <c r="PHR825" s="18"/>
      <c r="PHS825" s="18"/>
      <c r="PHT825" s="18"/>
      <c r="PHU825" s="18"/>
      <c r="PHV825" s="18"/>
      <c r="PHW825" s="18"/>
      <c r="PHX825" s="18"/>
      <c r="PHY825" s="18"/>
      <c r="PHZ825" s="18"/>
      <c r="PIA825" s="18"/>
      <c r="PIB825" s="18"/>
      <c r="PIC825" s="18"/>
      <c r="PID825" s="18"/>
      <c r="PIE825" s="18"/>
      <c r="PIF825" s="18"/>
      <c r="PIG825" s="18"/>
      <c r="PIH825" s="18"/>
      <c r="PII825" s="18"/>
      <c r="PIJ825" s="18"/>
      <c r="PIK825" s="18"/>
      <c r="PIL825" s="18"/>
      <c r="PIM825" s="18"/>
      <c r="PIN825" s="18"/>
      <c r="PIO825" s="18"/>
      <c r="PIP825" s="18"/>
      <c r="PIQ825" s="18"/>
      <c r="PIR825" s="18"/>
      <c r="PIS825" s="18"/>
      <c r="PIT825" s="18"/>
      <c r="PIU825" s="18"/>
      <c r="PIV825" s="18"/>
      <c r="PIW825" s="18"/>
      <c r="PIX825" s="18"/>
      <c r="PIY825" s="18"/>
      <c r="PIZ825" s="18"/>
      <c r="PJA825" s="18"/>
      <c r="PJB825" s="18"/>
      <c r="PJC825" s="18"/>
      <c r="PJD825" s="18"/>
      <c r="PJE825" s="18"/>
      <c r="PJF825" s="18"/>
      <c r="PJG825" s="18"/>
      <c r="PJH825" s="18"/>
      <c r="PJI825" s="18"/>
      <c r="PJJ825" s="18"/>
      <c r="PJK825" s="18"/>
      <c r="PJL825" s="18"/>
      <c r="PJM825" s="18"/>
      <c r="PJN825" s="18"/>
      <c r="PJO825" s="18"/>
      <c r="PJP825" s="18"/>
      <c r="PJQ825" s="18"/>
      <c r="PJR825" s="18"/>
      <c r="PJS825" s="18"/>
      <c r="PJT825" s="18"/>
      <c r="PJU825" s="18"/>
      <c r="PJV825" s="18"/>
      <c r="PJW825" s="18"/>
      <c r="PJX825" s="18"/>
      <c r="PJY825" s="18"/>
      <c r="PJZ825" s="18"/>
      <c r="PKA825" s="18"/>
      <c r="PKB825" s="18"/>
      <c r="PKC825" s="18"/>
      <c r="PKD825" s="18"/>
      <c r="PKE825" s="18"/>
      <c r="PKF825" s="18"/>
      <c r="PKG825" s="18"/>
      <c r="PKH825" s="18"/>
      <c r="PKI825" s="18"/>
      <c r="PKJ825" s="18"/>
      <c r="PKK825" s="18"/>
      <c r="PKL825" s="18"/>
      <c r="PKM825" s="18"/>
      <c r="PKN825" s="18"/>
      <c r="PKO825" s="18"/>
      <c r="PKP825" s="18"/>
      <c r="PKQ825" s="18"/>
      <c r="PKR825" s="18"/>
      <c r="PKS825" s="18"/>
      <c r="PKT825" s="18"/>
      <c r="PKU825" s="18"/>
      <c r="PKV825" s="18"/>
      <c r="PKW825" s="18"/>
      <c r="PKX825" s="18"/>
      <c r="PKY825" s="18"/>
      <c r="PKZ825" s="18"/>
      <c r="PLA825" s="18"/>
      <c r="PLB825" s="18"/>
      <c r="PLC825" s="18"/>
      <c r="PLD825" s="18"/>
      <c r="PLE825" s="18"/>
      <c r="PLF825" s="18"/>
      <c r="PLG825" s="18"/>
      <c r="PLH825" s="18"/>
      <c r="PLI825" s="18"/>
      <c r="PLJ825" s="18"/>
      <c r="PLK825" s="18"/>
      <c r="PLL825" s="18"/>
      <c r="PLM825" s="18"/>
      <c r="PLN825" s="18"/>
      <c r="PLO825" s="18"/>
      <c r="PLP825" s="18"/>
      <c r="PLQ825" s="18"/>
      <c r="PLR825" s="18"/>
      <c r="PLS825" s="18"/>
      <c r="PLT825" s="18"/>
      <c r="PLU825" s="18"/>
      <c r="PLV825" s="18"/>
      <c r="PLW825" s="18"/>
      <c r="PLX825" s="18"/>
      <c r="PLY825" s="18"/>
      <c r="PLZ825" s="18"/>
      <c r="PMA825" s="18"/>
      <c r="PMB825" s="18"/>
      <c r="PMC825" s="18"/>
      <c r="PMD825" s="18"/>
      <c r="PME825" s="18"/>
      <c r="PMF825" s="18"/>
      <c r="PMG825" s="18"/>
      <c r="PMH825" s="18"/>
      <c r="PMI825" s="18"/>
      <c r="PMJ825" s="18"/>
      <c r="PMK825" s="18"/>
      <c r="PML825" s="18"/>
      <c r="PMM825" s="18"/>
      <c r="PMN825" s="18"/>
      <c r="PMO825" s="18"/>
      <c r="PMP825" s="18"/>
      <c r="PMQ825" s="18"/>
      <c r="PMR825" s="18"/>
      <c r="PMS825" s="18"/>
      <c r="PMT825" s="18"/>
      <c r="PMU825" s="18"/>
      <c r="PMV825" s="18"/>
      <c r="PMW825" s="18"/>
      <c r="PMX825" s="18"/>
      <c r="PMY825" s="18"/>
      <c r="PMZ825" s="18"/>
      <c r="PNA825" s="18"/>
      <c r="PNB825" s="18"/>
      <c r="PNC825" s="18"/>
      <c r="PND825" s="18"/>
      <c r="PNE825" s="18"/>
      <c r="PNF825" s="18"/>
      <c r="PNG825" s="18"/>
      <c r="PNH825" s="18"/>
      <c r="PNI825" s="18"/>
      <c r="PNJ825" s="18"/>
      <c r="PNK825" s="18"/>
      <c r="PNL825" s="18"/>
      <c r="PNM825" s="18"/>
      <c r="PNN825" s="18"/>
      <c r="PNO825" s="18"/>
      <c r="PNP825" s="18"/>
      <c r="PNQ825" s="18"/>
      <c r="PNR825" s="18"/>
      <c r="PNS825" s="18"/>
      <c r="PNT825" s="18"/>
      <c r="PNU825" s="18"/>
      <c r="PNV825" s="18"/>
      <c r="PNW825" s="18"/>
      <c r="PNX825" s="18"/>
      <c r="PNY825" s="18"/>
      <c r="PNZ825" s="18"/>
      <c r="POA825" s="18"/>
      <c r="POB825" s="18"/>
      <c r="POC825" s="18"/>
      <c r="POD825" s="18"/>
      <c r="POE825" s="18"/>
      <c r="POF825" s="18"/>
      <c r="POG825" s="18"/>
      <c r="POH825" s="18"/>
      <c r="POI825" s="18"/>
      <c r="POJ825" s="18"/>
      <c r="POK825" s="18"/>
      <c r="POL825" s="18"/>
      <c r="POM825" s="18"/>
      <c r="PON825" s="18"/>
      <c r="POO825" s="18"/>
      <c r="POP825" s="18"/>
      <c r="POQ825" s="18"/>
      <c r="POR825" s="18"/>
      <c r="POS825" s="18"/>
      <c r="POT825" s="18"/>
      <c r="POU825" s="18"/>
      <c r="POV825" s="18"/>
      <c r="POW825" s="18"/>
      <c r="POX825" s="18"/>
      <c r="POY825" s="18"/>
      <c r="POZ825" s="18"/>
      <c r="PPA825" s="18"/>
      <c r="PPB825" s="18"/>
      <c r="PPC825" s="18"/>
      <c r="PPD825" s="18"/>
      <c r="PPE825" s="18"/>
      <c r="PPF825" s="18"/>
      <c r="PPG825" s="18"/>
      <c r="PPH825" s="18"/>
      <c r="PPI825" s="18"/>
      <c r="PPJ825" s="18"/>
      <c r="PPK825" s="18"/>
      <c r="PPL825" s="18"/>
      <c r="PPM825" s="18"/>
      <c r="PPN825" s="18"/>
      <c r="PPO825" s="18"/>
      <c r="PPP825" s="18"/>
      <c r="PPQ825" s="18"/>
      <c r="PPR825" s="18"/>
      <c r="PPS825" s="18"/>
      <c r="PPT825" s="18"/>
      <c r="PPU825" s="18"/>
      <c r="PPV825" s="18"/>
      <c r="PPW825" s="18"/>
      <c r="PPX825" s="18"/>
      <c r="PPY825" s="18"/>
      <c r="PPZ825" s="18"/>
      <c r="PQA825" s="18"/>
      <c r="PQB825" s="18"/>
      <c r="PQC825" s="18"/>
      <c r="PQD825" s="18"/>
      <c r="PQE825" s="18"/>
      <c r="PQF825" s="18"/>
      <c r="PQG825" s="18"/>
      <c r="PQH825" s="18"/>
      <c r="PQI825" s="18"/>
      <c r="PQJ825" s="18"/>
      <c r="PQK825" s="18"/>
      <c r="PQL825" s="18"/>
      <c r="PQM825" s="18"/>
      <c r="PQN825" s="18"/>
      <c r="PQO825" s="18"/>
      <c r="PQP825" s="18"/>
      <c r="PQQ825" s="18"/>
      <c r="PQR825" s="18"/>
      <c r="PQS825" s="18"/>
      <c r="PQT825" s="18"/>
      <c r="PQU825" s="18"/>
      <c r="PQV825" s="18"/>
      <c r="PQW825" s="18"/>
      <c r="PQX825" s="18"/>
      <c r="PQY825" s="18"/>
      <c r="PQZ825" s="18"/>
      <c r="PRA825" s="18"/>
      <c r="PRB825" s="18"/>
      <c r="PRC825" s="18"/>
      <c r="PRD825" s="18"/>
      <c r="PRE825" s="18"/>
      <c r="PRF825" s="18"/>
      <c r="PRG825" s="18"/>
      <c r="PRH825" s="18"/>
      <c r="PRI825" s="18"/>
      <c r="PRJ825" s="18"/>
      <c r="PRK825" s="18"/>
      <c r="PRL825" s="18"/>
      <c r="PRM825" s="18"/>
      <c r="PRN825" s="18"/>
      <c r="PRO825" s="18"/>
      <c r="PRP825" s="18"/>
      <c r="PRQ825" s="18"/>
      <c r="PRR825" s="18"/>
      <c r="PRS825" s="18"/>
      <c r="PRT825" s="18"/>
      <c r="PRU825" s="18"/>
      <c r="PRV825" s="18"/>
      <c r="PRW825" s="18"/>
      <c r="PRX825" s="18"/>
      <c r="PRY825" s="18"/>
      <c r="PRZ825" s="18"/>
      <c r="PSA825" s="18"/>
      <c r="PSB825" s="18"/>
      <c r="PSC825" s="18"/>
      <c r="PSD825" s="18"/>
      <c r="PSE825" s="18"/>
      <c r="PSF825" s="18"/>
      <c r="PSG825" s="18"/>
      <c r="PSH825" s="18"/>
      <c r="PSI825" s="18"/>
      <c r="PSJ825" s="18"/>
      <c r="PSK825" s="18"/>
      <c r="PSL825" s="18"/>
      <c r="PSM825" s="18"/>
      <c r="PSN825" s="18"/>
      <c r="PSO825" s="18"/>
      <c r="PSP825" s="18"/>
      <c r="PSQ825" s="18"/>
      <c r="PSR825" s="18"/>
      <c r="PSS825" s="18"/>
      <c r="PST825" s="18"/>
      <c r="PSU825" s="18"/>
      <c r="PSV825" s="18"/>
      <c r="PSW825" s="18"/>
      <c r="PSX825" s="18"/>
      <c r="PSY825" s="18"/>
      <c r="PSZ825" s="18"/>
      <c r="PTA825" s="18"/>
      <c r="PTB825" s="18"/>
      <c r="PTC825" s="18"/>
      <c r="PTD825" s="18"/>
      <c r="PTE825" s="18"/>
      <c r="PTF825" s="18"/>
      <c r="PTG825" s="18"/>
      <c r="PTH825" s="18"/>
      <c r="PTI825" s="18"/>
      <c r="PTJ825" s="18"/>
      <c r="PTK825" s="18"/>
      <c r="PTL825" s="18"/>
      <c r="PTM825" s="18"/>
      <c r="PTN825" s="18"/>
      <c r="PTO825" s="18"/>
      <c r="PTP825" s="18"/>
      <c r="PTQ825" s="18"/>
      <c r="PTR825" s="18"/>
      <c r="PTS825" s="18"/>
      <c r="PTT825" s="18"/>
      <c r="PTU825" s="18"/>
      <c r="PTV825" s="18"/>
      <c r="PTW825" s="18"/>
      <c r="PTX825" s="18"/>
      <c r="PTY825" s="18"/>
      <c r="PTZ825" s="18"/>
      <c r="PUA825" s="18"/>
      <c r="PUB825" s="18"/>
      <c r="PUC825" s="18"/>
      <c r="PUD825" s="18"/>
      <c r="PUE825" s="18"/>
      <c r="PUF825" s="18"/>
      <c r="PUG825" s="18"/>
      <c r="PUH825" s="18"/>
      <c r="PUI825" s="18"/>
      <c r="PUJ825" s="18"/>
      <c r="PUK825" s="18"/>
      <c r="PUL825" s="18"/>
      <c r="PUM825" s="18"/>
      <c r="PUN825" s="18"/>
      <c r="PUO825" s="18"/>
      <c r="PUP825" s="18"/>
      <c r="PUQ825" s="18"/>
      <c r="PUR825" s="18"/>
      <c r="PUS825" s="18"/>
      <c r="PUT825" s="18"/>
      <c r="PUU825" s="18"/>
      <c r="PUV825" s="18"/>
      <c r="PUW825" s="18"/>
      <c r="PUX825" s="18"/>
      <c r="PUY825" s="18"/>
      <c r="PUZ825" s="18"/>
      <c r="PVA825" s="18"/>
      <c r="PVB825" s="18"/>
      <c r="PVC825" s="18"/>
      <c r="PVD825" s="18"/>
      <c r="PVE825" s="18"/>
      <c r="PVF825" s="18"/>
      <c r="PVG825" s="18"/>
      <c r="PVH825" s="18"/>
      <c r="PVI825" s="18"/>
      <c r="PVJ825" s="18"/>
      <c r="PVK825" s="18"/>
      <c r="PVL825" s="18"/>
      <c r="PVM825" s="18"/>
      <c r="PVN825" s="18"/>
      <c r="PVO825" s="18"/>
      <c r="PVP825" s="18"/>
      <c r="PVQ825" s="18"/>
      <c r="PVR825" s="18"/>
      <c r="PVS825" s="18"/>
      <c r="PVT825" s="18"/>
      <c r="PVU825" s="18"/>
      <c r="PVV825" s="18"/>
      <c r="PVW825" s="18"/>
      <c r="PVX825" s="18"/>
      <c r="PVY825" s="18"/>
      <c r="PVZ825" s="18"/>
      <c r="PWA825" s="18"/>
      <c r="PWB825" s="18"/>
      <c r="PWC825" s="18"/>
      <c r="PWD825" s="18"/>
      <c r="PWE825" s="18"/>
      <c r="PWF825" s="18"/>
      <c r="PWG825" s="18"/>
      <c r="PWH825" s="18"/>
      <c r="PWI825" s="18"/>
      <c r="PWJ825" s="18"/>
      <c r="PWK825" s="18"/>
      <c r="PWL825" s="18"/>
      <c r="PWM825" s="18"/>
      <c r="PWN825" s="18"/>
      <c r="PWO825" s="18"/>
      <c r="PWP825" s="18"/>
      <c r="PWQ825" s="18"/>
      <c r="PWR825" s="18"/>
      <c r="PWS825" s="18"/>
      <c r="PWT825" s="18"/>
      <c r="PWU825" s="18"/>
      <c r="PWV825" s="18"/>
      <c r="PWW825" s="18"/>
      <c r="PWX825" s="18"/>
      <c r="PWY825" s="18"/>
      <c r="PWZ825" s="18"/>
      <c r="PXA825" s="18"/>
      <c r="PXB825" s="18"/>
      <c r="PXC825" s="18"/>
      <c r="PXD825" s="18"/>
      <c r="PXE825" s="18"/>
      <c r="PXF825" s="18"/>
      <c r="PXG825" s="18"/>
      <c r="PXH825" s="18"/>
      <c r="PXI825" s="18"/>
      <c r="PXJ825" s="18"/>
      <c r="PXK825" s="18"/>
      <c r="PXL825" s="18"/>
      <c r="PXM825" s="18"/>
      <c r="PXN825" s="18"/>
      <c r="PXO825" s="18"/>
      <c r="PXP825" s="18"/>
      <c r="PXQ825" s="18"/>
      <c r="PXR825" s="18"/>
      <c r="PXS825" s="18"/>
      <c r="PXT825" s="18"/>
      <c r="PXU825" s="18"/>
      <c r="PXV825" s="18"/>
      <c r="PXW825" s="18"/>
      <c r="PXX825" s="18"/>
      <c r="PXY825" s="18"/>
      <c r="PXZ825" s="18"/>
      <c r="PYA825" s="18"/>
      <c r="PYB825" s="18"/>
      <c r="PYC825" s="18"/>
      <c r="PYD825" s="18"/>
      <c r="PYE825" s="18"/>
      <c r="PYF825" s="18"/>
      <c r="PYG825" s="18"/>
      <c r="PYH825" s="18"/>
      <c r="PYI825" s="18"/>
      <c r="PYJ825" s="18"/>
      <c r="PYK825" s="18"/>
      <c r="PYL825" s="18"/>
      <c r="PYM825" s="18"/>
      <c r="PYN825" s="18"/>
      <c r="PYO825" s="18"/>
      <c r="PYP825" s="18"/>
      <c r="PYQ825" s="18"/>
      <c r="PYR825" s="18"/>
      <c r="PYS825" s="18"/>
      <c r="PYT825" s="18"/>
      <c r="PYU825" s="18"/>
      <c r="PYV825" s="18"/>
      <c r="PYW825" s="18"/>
      <c r="PYX825" s="18"/>
      <c r="PYY825" s="18"/>
      <c r="PYZ825" s="18"/>
      <c r="PZA825" s="18"/>
      <c r="PZB825" s="18"/>
      <c r="PZC825" s="18"/>
      <c r="PZD825" s="18"/>
      <c r="PZE825" s="18"/>
      <c r="PZF825" s="18"/>
      <c r="PZG825" s="18"/>
      <c r="PZH825" s="18"/>
      <c r="PZI825" s="18"/>
      <c r="PZJ825" s="18"/>
      <c r="PZK825" s="18"/>
      <c r="PZL825" s="18"/>
      <c r="PZM825" s="18"/>
      <c r="PZN825" s="18"/>
      <c r="PZO825" s="18"/>
      <c r="PZP825" s="18"/>
      <c r="PZQ825" s="18"/>
      <c r="PZR825" s="18"/>
      <c r="PZS825" s="18"/>
      <c r="PZT825" s="18"/>
      <c r="PZU825" s="18"/>
      <c r="PZV825" s="18"/>
      <c r="PZW825" s="18"/>
      <c r="PZX825" s="18"/>
      <c r="PZY825" s="18"/>
      <c r="PZZ825" s="18"/>
      <c r="QAA825" s="18"/>
      <c r="QAB825" s="18"/>
      <c r="QAC825" s="18"/>
      <c r="QAD825" s="18"/>
      <c r="QAE825" s="18"/>
      <c r="QAF825" s="18"/>
      <c r="QAG825" s="18"/>
      <c r="QAH825" s="18"/>
      <c r="QAI825" s="18"/>
      <c r="QAJ825" s="18"/>
      <c r="QAK825" s="18"/>
      <c r="QAL825" s="18"/>
      <c r="QAM825" s="18"/>
      <c r="QAN825" s="18"/>
      <c r="QAO825" s="18"/>
      <c r="QAP825" s="18"/>
      <c r="QAQ825" s="18"/>
      <c r="QAR825" s="18"/>
      <c r="QAS825" s="18"/>
      <c r="QAT825" s="18"/>
      <c r="QAU825" s="18"/>
      <c r="QAV825" s="18"/>
      <c r="QAW825" s="18"/>
      <c r="QAX825" s="18"/>
      <c r="QAY825" s="18"/>
      <c r="QAZ825" s="18"/>
      <c r="QBA825" s="18"/>
      <c r="QBB825" s="18"/>
      <c r="QBC825" s="18"/>
      <c r="QBD825" s="18"/>
      <c r="QBE825" s="18"/>
      <c r="QBF825" s="18"/>
      <c r="QBG825" s="18"/>
      <c r="QBH825" s="18"/>
      <c r="QBI825" s="18"/>
      <c r="QBJ825" s="18"/>
      <c r="QBK825" s="18"/>
      <c r="QBL825" s="18"/>
      <c r="QBM825" s="18"/>
      <c r="QBN825" s="18"/>
      <c r="QBO825" s="18"/>
      <c r="QBP825" s="18"/>
      <c r="QBQ825" s="18"/>
      <c r="QBR825" s="18"/>
      <c r="QBS825" s="18"/>
      <c r="QBT825" s="18"/>
      <c r="QBU825" s="18"/>
      <c r="QBV825" s="18"/>
      <c r="QBW825" s="18"/>
      <c r="QBX825" s="18"/>
      <c r="QBY825" s="18"/>
      <c r="QBZ825" s="18"/>
      <c r="QCA825" s="18"/>
      <c r="QCB825" s="18"/>
      <c r="QCC825" s="18"/>
      <c r="QCD825" s="18"/>
      <c r="QCE825" s="18"/>
      <c r="QCF825" s="18"/>
      <c r="QCG825" s="18"/>
      <c r="QCH825" s="18"/>
      <c r="QCI825" s="18"/>
      <c r="QCJ825" s="18"/>
      <c r="QCK825" s="18"/>
      <c r="QCL825" s="18"/>
      <c r="QCM825" s="18"/>
      <c r="QCN825" s="18"/>
      <c r="QCO825" s="18"/>
      <c r="QCP825" s="18"/>
      <c r="QCQ825" s="18"/>
      <c r="QCR825" s="18"/>
      <c r="QCS825" s="18"/>
      <c r="QCT825" s="18"/>
      <c r="QCU825" s="18"/>
      <c r="QCV825" s="18"/>
      <c r="QCW825" s="18"/>
      <c r="QCX825" s="18"/>
      <c r="QCY825" s="18"/>
      <c r="QCZ825" s="18"/>
      <c r="QDA825" s="18"/>
      <c r="QDB825" s="18"/>
      <c r="QDC825" s="18"/>
      <c r="QDD825" s="18"/>
      <c r="QDE825" s="18"/>
      <c r="QDF825" s="18"/>
      <c r="QDG825" s="18"/>
      <c r="QDH825" s="18"/>
      <c r="QDI825" s="18"/>
      <c r="QDJ825" s="18"/>
      <c r="QDK825" s="18"/>
      <c r="QDL825" s="18"/>
      <c r="QDM825" s="18"/>
      <c r="QDN825" s="18"/>
      <c r="QDO825" s="18"/>
      <c r="QDP825" s="18"/>
      <c r="QDQ825" s="18"/>
      <c r="QDR825" s="18"/>
      <c r="QDS825" s="18"/>
      <c r="QDT825" s="18"/>
      <c r="QDU825" s="18"/>
      <c r="QDV825" s="18"/>
      <c r="QDW825" s="18"/>
      <c r="QDX825" s="18"/>
      <c r="QDY825" s="18"/>
      <c r="QDZ825" s="18"/>
      <c r="QEA825" s="18"/>
      <c r="QEB825" s="18"/>
      <c r="QEC825" s="18"/>
      <c r="QED825" s="18"/>
      <c r="QEE825" s="18"/>
      <c r="QEF825" s="18"/>
      <c r="QEG825" s="18"/>
      <c r="QEH825" s="18"/>
      <c r="QEI825" s="18"/>
      <c r="QEJ825" s="18"/>
      <c r="QEK825" s="18"/>
      <c r="QEL825" s="18"/>
      <c r="QEM825" s="18"/>
      <c r="QEN825" s="18"/>
      <c r="QEO825" s="18"/>
      <c r="QEP825" s="18"/>
      <c r="QEQ825" s="18"/>
      <c r="QER825" s="18"/>
      <c r="QES825" s="18"/>
      <c r="QET825" s="18"/>
      <c r="QEU825" s="18"/>
      <c r="QEV825" s="18"/>
      <c r="QEW825" s="18"/>
      <c r="QEX825" s="18"/>
      <c r="QEY825" s="18"/>
      <c r="QEZ825" s="18"/>
      <c r="QFA825" s="18"/>
      <c r="QFB825" s="18"/>
      <c r="QFC825" s="18"/>
      <c r="QFD825" s="18"/>
      <c r="QFE825" s="18"/>
      <c r="QFF825" s="18"/>
      <c r="QFG825" s="18"/>
      <c r="QFH825" s="18"/>
      <c r="QFI825" s="18"/>
      <c r="QFJ825" s="18"/>
      <c r="QFK825" s="18"/>
      <c r="QFL825" s="18"/>
      <c r="QFM825" s="18"/>
      <c r="QFN825" s="18"/>
      <c r="QFO825" s="18"/>
      <c r="QFP825" s="18"/>
      <c r="QFQ825" s="18"/>
      <c r="QFR825" s="18"/>
      <c r="QFS825" s="18"/>
      <c r="QFT825" s="18"/>
      <c r="QFU825" s="18"/>
      <c r="QFV825" s="18"/>
      <c r="QFW825" s="18"/>
      <c r="QFX825" s="18"/>
      <c r="QFY825" s="18"/>
      <c r="QFZ825" s="18"/>
      <c r="QGA825" s="18"/>
      <c r="QGB825" s="18"/>
      <c r="QGC825" s="18"/>
      <c r="QGD825" s="18"/>
      <c r="QGE825" s="18"/>
      <c r="QGF825" s="18"/>
      <c r="QGG825" s="18"/>
      <c r="QGH825" s="18"/>
      <c r="QGI825" s="18"/>
      <c r="QGJ825" s="18"/>
      <c r="QGK825" s="18"/>
      <c r="QGL825" s="18"/>
      <c r="QGM825" s="18"/>
      <c r="QGN825" s="18"/>
      <c r="QGO825" s="18"/>
      <c r="QGP825" s="18"/>
      <c r="QGQ825" s="18"/>
      <c r="QGR825" s="18"/>
      <c r="QGS825" s="18"/>
      <c r="QGT825" s="18"/>
      <c r="QGU825" s="18"/>
      <c r="QGV825" s="18"/>
      <c r="QGW825" s="18"/>
      <c r="QGX825" s="18"/>
      <c r="QGY825" s="18"/>
      <c r="QGZ825" s="18"/>
      <c r="QHA825" s="18"/>
      <c r="QHB825" s="18"/>
      <c r="QHC825" s="18"/>
      <c r="QHD825" s="18"/>
      <c r="QHE825" s="18"/>
      <c r="QHF825" s="18"/>
      <c r="QHG825" s="18"/>
      <c r="QHH825" s="18"/>
      <c r="QHI825" s="18"/>
      <c r="QHJ825" s="18"/>
      <c r="QHK825" s="18"/>
      <c r="QHL825" s="18"/>
      <c r="QHM825" s="18"/>
      <c r="QHN825" s="18"/>
      <c r="QHO825" s="18"/>
      <c r="QHP825" s="18"/>
      <c r="QHQ825" s="18"/>
      <c r="QHR825" s="18"/>
      <c r="QHS825" s="18"/>
      <c r="QHT825" s="18"/>
      <c r="QHU825" s="18"/>
      <c r="QHV825" s="18"/>
      <c r="QHW825" s="18"/>
      <c r="QHX825" s="18"/>
      <c r="QHY825" s="18"/>
      <c r="QHZ825" s="18"/>
      <c r="QIA825" s="18"/>
      <c r="QIB825" s="18"/>
      <c r="QIC825" s="18"/>
      <c r="QID825" s="18"/>
      <c r="QIE825" s="18"/>
      <c r="QIF825" s="18"/>
      <c r="QIG825" s="18"/>
      <c r="QIH825" s="18"/>
      <c r="QII825" s="18"/>
      <c r="QIJ825" s="18"/>
      <c r="QIK825" s="18"/>
      <c r="QIL825" s="18"/>
      <c r="QIM825" s="18"/>
      <c r="QIN825" s="18"/>
      <c r="QIO825" s="18"/>
      <c r="QIP825" s="18"/>
      <c r="QIQ825" s="18"/>
      <c r="QIR825" s="18"/>
      <c r="QIS825" s="18"/>
      <c r="QIT825" s="18"/>
      <c r="QIU825" s="18"/>
      <c r="QIV825" s="18"/>
      <c r="QIW825" s="18"/>
      <c r="QIX825" s="18"/>
      <c r="QIY825" s="18"/>
      <c r="QIZ825" s="18"/>
      <c r="QJA825" s="18"/>
      <c r="QJB825" s="18"/>
      <c r="QJC825" s="18"/>
      <c r="QJD825" s="18"/>
      <c r="QJE825" s="18"/>
      <c r="QJF825" s="18"/>
      <c r="QJG825" s="18"/>
      <c r="QJH825" s="18"/>
      <c r="QJI825" s="18"/>
      <c r="QJJ825" s="18"/>
      <c r="QJK825" s="18"/>
      <c r="QJL825" s="18"/>
      <c r="QJM825" s="18"/>
      <c r="QJN825" s="18"/>
      <c r="QJO825" s="18"/>
      <c r="QJP825" s="18"/>
      <c r="QJQ825" s="18"/>
      <c r="QJR825" s="18"/>
      <c r="QJS825" s="18"/>
      <c r="QJT825" s="18"/>
      <c r="QJU825" s="18"/>
      <c r="QJV825" s="18"/>
      <c r="QJW825" s="18"/>
      <c r="QJX825" s="18"/>
      <c r="QJY825" s="18"/>
      <c r="QJZ825" s="18"/>
      <c r="QKA825" s="18"/>
      <c r="QKB825" s="18"/>
      <c r="QKC825" s="18"/>
      <c r="QKD825" s="18"/>
      <c r="QKE825" s="18"/>
      <c r="QKF825" s="18"/>
      <c r="QKG825" s="18"/>
      <c r="QKH825" s="18"/>
      <c r="QKI825" s="18"/>
      <c r="QKJ825" s="18"/>
      <c r="QKK825" s="18"/>
      <c r="QKL825" s="18"/>
      <c r="QKM825" s="18"/>
      <c r="QKN825" s="18"/>
      <c r="QKO825" s="18"/>
      <c r="QKP825" s="18"/>
      <c r="QKQ825" s="18"/>
      <c r="QKR825" s="18"/>
      <c r="QKS825" s="18"/>
      <c r="QKT825" s="18"/>
      <c r="QKU825" s="18"/>
      <c r="QKV825" s="18"/>
      <c r="QKW825" s="18"/>
      <c r="QKX825" s="18"/>
      <c r="QKY825" s="18"/>
      <c r="QKZ825" s="18"/>
      <c r="QLA825" s="18"/>
      <c r="QLB825" s="18"/>
      <c r="QLC825" s="18"/>
      <c r="QLD825" s="18"/>
      <c r="QLE825" s="18"/>
      <c r="QLF825" s="18"/>
      <c r="QLG825" s="18"/>
      <c r="QLH825" s="18"/>
      <c r="QLI825" s="18"/>
      <c r="QLJ825" s="18"/>
      <c r="QLK825" s="18"/>
      <c r="QLL825" s="18"/>
      <c r="QLM825" s="18"/>
      <c r="QLN825" s="18"/>
      <c r="QLO825" s="18"/>
      <c r="QLP825" s="18"/>
      <c r="QLQ825" s="18"/>
      <c r="QLR825" s="18"/>
      <c r="QLS825" s="18"/>
      <c r="QLT825" s="18"/>
      <c r="QLU825" s="18"/>
      <c r="QLV825" s="18"/>
      <c r="QLW825" s="18"/>
      <c r="QLX825" s="18"/>
      <c r="QLY825" s="18"/>
      <c r="QLZ825" s="18"/>
      <c r="QMA825" s="18"/>
      <c r="QMB825" s="18"/>
      <c r="QMC825" s="18"/>
      <c r="QMD825" s="18"/>
      <c r="QME825" s="18"/>
      <c r="QMF825" s="18"/>
      <c r="QMG825" s="18"/>
      <c r="QMH825" s="18"/>
      <c r="QMI825" s="18"/>
      <c r="QMJ825" s="18"/>
      <c r="QMK825" s="18"/>
      <c r="QML825" s="18"/>
      <c r="QMM825" s="18"/>
      <c r="QMN825" s="18"/>
      <c r="QMO825" s="18"/>
      <c r="QMP825" s="18"/>
      <c r="QMQ825" s="18"/>
      <c r="QMR825" s="18"/>
      <c r="QMS825" s="18"/>
      <c r="QMT825" s="18"/>
      <c r="QMU825" s="18"/>
      <c r="QMV825" s="18"/>
      <c r="QMW825" s="18"/>
      <c r="QMX825" s="18"/>
      <c r="QMY825" s="18"/>
      <c r="QMZ825" s="18"/>
      <c r="QNA825" s="18"/>
      <c r="QNB825" s="18"/>
      <c r="QNC825" s="18"/>
      <c r="QND825" s="18"/>
      <c r="QNE825" s="18"/>
      <c r="QNF825" s="18"/>
      <c r="QNG825" s="18"/>
      <c r="QNH825" s="18"/>
      <c r="QNI825" s="18"/>
      <c r="QNJ825" s="18"/>
      <c r="QNK825" s="18"/>
      <c r="QNL825" s="18"/>
      <c r="QNM825" s="18"/>
      <c r="QNN825" s="18"/>
      <c r="QNO825" s="18"/>
      <c r="QNP825" s="18"/>
      <c r="QNQ825" s="18"/>
      <c r="QNR825" s="18"/>
      <c r="QNS825" s="18"/>
      <c r="QNT825" s="18"/>
      <c r="QNU825" s="18"/>
      <c r="QNV825" s="18"/>
      <c r="QNW825" s="18"/>
      <c r="QNX825" s="18"/>
      <c r="QNY825" s="18"/>
      <c r="QNZ825" s="18"/>
      <c r="QOA825" s="18"/>
      <c r="QOB825" s="18"/>
      <c r="QOC825" s="18"/>
      <c r="QOD825" s="18"/>
      <c r="QOE825" s="18"/>
      <c r="QOF825" s="18"/>
      <c r="QOG825" s="18"/>
      <c r="QOH825" s="18"/>
      <c r="QOI825" s="18"/>
      <c r="QOJ825" s="18"/>
      <c r="QOK825" s="18"/>
      <c r="QOL825" s="18"/>
      <c r="QOM825" s="18"/>
      <c r="QON825" s="18"/>
      <c r="QOO825" s="18"/>
      <c r="QOP825" s="18"/>
      <c r="QOQ825" s="18"/>
      <c r="QOR825" s="18"/>
      <c r="QOS825" s="18"/>
      <c r="QOT825" s="18"/>
      <c r="QOU825" s="18"/>
      <c r="QOV825" s="18"/>
      <c r="QOW825" s="18"/>
      <c r="QOX825" s="18"/>
      <c r="QOY825" s="18"/>
      <c r="QOZ825" s="18"/>
      <c r="QPA825" s="18"/>
      <c r="QPB825" s="18"/>
      <c r="QPC825" s="18"/>
      <c r="QPD825" s="18"/>
      <c r="QPE825" s="18"/>
      <c r="QPF825" s="18"/>
      <c r="QPG825" s="18"/>
      <c r="QPH825" s="18"/>
      <c r="QPI825" s="18"/>
      <c r="QPJ825" s="18"/>
      <c r="QPK825" s="18"/>
      <c r="QPL825" s="18"/>
      <c r="QPM825" s="18"/>
      <c r="QPN825" s="18"/>
      <c r="QPO825" s="18"/>
      <c r="QPP825" s="18"/>
      <c r="QPQ825" s="18"/>
      <c r="QPR825" s="18"/>
      <c r="QPS825" s="18"/>
      <c r="QPT825" s="18"/>
      <c r="QPU825" s="18"/>
      <c r="QPV825" s="18"/>
      <c r="QPW825" s="18"/>
      <c r="QPX825" s="18"/>
      <c r="QPY825" s="18"/>
      <c r="QPZ825" s="18"/>
      <c r="QQA825" s="18"/>
      <c r="QQB825" s="18"/>
      <c r="QQC825" s="18"/>
      <c r="QQD825" s="18"/>
      <c r="QQE825" s="18"/>
      <c r="QQF825" s="18"/>
      <c r="QQG825" s="18"/>
      <c r="QQH825" s="18"/>
      <c r="QQI825" s="18"/>
      <c r="QQJ825" s="18"/>
      <c r="QQK825" s="18"/>
      <c r="QQL825" s="18"/>
      <c r="QQM825" s="18"/>
      <c r="QQN825" s="18"/>
      <c r="QQO825" s="18"/>
      <c r="QQP825" s="18"/>
      <c r="QQQ825" s="18"/>
      <c r="QQR825" s="18"/>
      <c r="QQS825" s="18"/>
      <c r="QQT825" s="18"/>
      <c r="QQU825" s="18"/>
      <c r="QQV825" s="18"/>
      <c r="QQW825" s="18"/>
      <c r="QQX825" s="18"/>
      <c r="QQY825" s="18"/>
      <c r="QQZ825" s="18"/>
      <c r="QRA825" s="18"/>
      <c r="QRB825" s="18"/>
      <c r="QRC825" s="18"/>
      <c r="QRD825" s="18"/>
      <c r="QRE825" s="18"/>
      <c r="QRF825" s="18"/>
      <c r="QRG825" s="18"/>
      <c r="QRH825" s="18"/>
      <c r="QRI825" s="18"/>
      <c r="QRJ825" s="18"/>
      <c r="QRK825" s="18"/>
      <c r="QRL825" s="18"/>
      <c r="QRM825" s="18"/>
      <c r="QRN825" s="18"/>
      <c r="QRO825" s="18"/>
      <c r="QRP825" s="18"/>
      <c r="QRQ825" s="18"/>
      <c r="QRR825" s="18"/>
      <c r="QRS825" s="18"/>
      <c r="QRT825" s="18"/>
      <c r="QRU825" s="18"/>
      <c r="QRV825" s="18"/>
      <c r="QRW825" s="18"/>
      <c r="QRX825" s="18"/>
      <c r="QRY825" s="18"/>
      <c r="QRZ825" s="18"/>
      <c r="QSA825" s="18"/>
      <c r="QSB825" s="18"/>
      <c r="QSC825" s="18"/>
      <c r="QSD825" s="18"/>
      <c r="QSE825" s="18"/>
      <c r="QSF825" s="18"/>
      <c r="QSG825" s="18"/>
      <c r="QSH825" s="18"/>
      <c r="QSI825" s="18"/>
      <c r="QSJ825" s="18"/>
      <c r="QSK825" s="18"/>
      <c r="QSL825" s="18"/>
      <c r="QSM825" s="18"/>
      <c r="QSN825" s="18"/>
      <c r="QSO825" s="18"/>
      <c r="QSP825" s="18"/>
      <c r="QSQ825" s="18"/>
      <c r="QSR825" s="18"/>
      <c r="QSS825" s="18"/>
      <c r="QST825" s="18"/>
      <c r="QSU825" s="18"/>
      <c r="QSV825" s="18"/>
      <c r="QSW825" s="18"/>
      <c r="QSX825" s="18"/>
      <c r="QSY825" s="18"/>
      <c r="QSZ825" s="18"/>
      <c r="QTA825" s="18"/>
      <c r="QTB825" s="18"/>
      <c r="QTC825" s="18"/>
      <c r="QTD825" s="18"/>
      <c r="QTE825" s="18"/>
      <c r="QTF825" s="18"/>
      <c r="QTG825" s="18"/>
      <c r="QTH825" s="18"/>
      <c r="QTI825" s="18"/>
      <c r="QTJ825" s="18"/>
      <c r="QTK825" s="18"/>
      <c r="QTL825" s="18"/>
      <c r="QTM825" s="18"/>
      <c r="QTN825" s="18"/>
      <c r="QTO825" s="18"/>
      <c r="QTP825" s="18"/>
      <c r="QTQ825" s="18"/>
      <c r="QTR825" s="18"/>
      <c r="QTS825" s="18"/>
      <c r="QTT825" s="18"/>
      <c r="QTU825" s="18"/>
      <c r="QTV825" s="18"/>
      <c r="QTW825" s="18"/>
      <c r="QTX825" s="18"/>
      <c r="QTY825" s="18"/>
      <c r="QTZ825" s="18"/>
      <c r="QUA825" s="18"/>
      <c r="QUB825" s="18"/>
      <c r="QUC825" s="18"/>
      <c r="QUD825" s="18"/>
      <c r="QUE825" s="18"/>
      <c r="QUF825" s="18"/>
      <c r="QUG825" s="18"/>
      <c r="QUH825" s="18"/>
      <c r="QUI825" s="18"/>
      <c r="QUJ825" s="18"/>
      <c r="QUK825" s="18"/>
      <c r="QUL825" s="18"/>
      <c r="QUM825" s="18"/>
      <c r="QUN825" s="18"/>
      <c r="QUO825" s="18"/>
      <c r="QUP825" s="18"/>
      <c r="QUQ825" s="18"/>
      <c r="QUR825" s="18"/>
      <c r="QUS825" s="18"/>
      <c r="QUT825" s="18"/>
      <c r="QUU825" s="18"/>
      <c r="QUV825" s="18"/>
      <c r="QUW825" s="18"/>
      <c r="QUX825" s="18"/>
      <c r="QUY825" s="18"/>
      <c r="QUZ825" s="18"/>
      <c r="QVA825" s="18"/>
      <c r="QVB825" s="18"/>
      <c r="QVC825" s="18"/>
      <c r="QVD825" s="18"/>
      <c r="QVE825" s="18"/>
      <c r="QVF825" s="18"/>
      <c r="QVG825" s="18"/>
      <c r="QVH825" s="18"/>
      <c r="QVI825" s="18"/>
      <c r="QVJ825" s="18"/>
      <c r="QVK825" s="18"/>
      <c r="QVL825" s="18"/>
      <c r="QVM825" s="18"/>
      <c r="QVN825" s="18"/>
      <c r="QVO825" s="18"/>
      <c r="QVP825" s="18"/>
      <c r="QVQ825" s="18"/>
      <c r="QVR825" s="18"/>
      <c r="QVS825" s="18"/>
      <c r="QVT825" s="18"/>
      <c r="QVU825" s="18"/>
      <c r="QVV825" s="18"/>
      <c r="QVW825" s="18"/>
      <c r="QVX825" s="18"/>
      <c r="QVY825" s="18"/>
      <c r="QVZ825" s="18"/>
      <c r="QWA825" s="18"/>
      <c r="QWB825" s="18"/>
      <c r="QWC825" s="18"/>
      <c r="QWD825" s="18"/>
      <c r="QWE825" s="18"/>
      <c r="QWF825" s="18"/>
      <c r="QWG825" s="18"/>
      <c r="QWH825" s="18"/>
      <c r="QWI825" s="18"/>
      <c r="QWJ825" s="18"/>
      <c r="QWK825" s="18"/>
      <c r="QWL825" s="18"/>
      <c r="QWM825" s="18"/>
      <c r="QWN825" s="18"/>
      <c r="QWO825" s="18"/>
      <c r="QWP825" s="18"/>
      <c r="QWQ825" s="18"/>
      <c r="QWR825" s="18"/>
      <c r="QWS825" s="18"/>
      <c r="QWT825" s="18"/>
      <c r="QWU825" s="18"/>
      <c r="QWV825" s="18"/>
      <c r="QWW825" s="18"/>
      <c r="QWX825" s="18"/>
      <c r="QWY825" s="18"/>
      <c r="QWZ825" s="18"/>
      <c r="QXA825" s="18"/>
      <c r="QXB825" s="18"/>
      <c r="QXC825" s="18"/>
      <c r="QXD825" s="18"/>
      <c r="QXE825" s="18"/>
      <c r="QXF825" s="18"/>
      <c r="QXG825" s="18"/>
      <c r="QXH825" s="18"/>
      <c r="QXI825" s="18"/>
      <c r="QXJ825" s="18"/>
      <c r="QXK825" s="18"/>
      <c r="QXL825" s="18"/>
      <c r="QXM825" s="18"/>
      <c r="QXN825" s="18"/>
      <c r="QXO825" s="18"/>
      <c r="QXP825" s="18"/>
      <c r="QXQ825" s="18"/>
      <c r="QXR825" s="18"/>
      <c r="QXS825" s="18"/>
      <c r="QXT825" s="18"/>
      <c r="QXU825" s="18"/>
      <c r="QXV825" s="18"/>
      <c r="QXW825" s="18"/>
      <c r="QXX825" s="18"/>
      <c r="QXY825" s="18"/>
      <c r="QXZ825" s="18"/>
      <c r="QYA825" s="18"/>
      <c r="QYB825" s="18"/>
      <c r="QYC825" s="18"/>
      <c r="QYD825" s="18"/>
      <c r="QYE825" s="18"/>
      <c r="QYF825" s="18"/>
      <c r="QYG825" s="18"/>
      <c r="QYH825" s="18"/>
      <c r="QYI825" s="18"/>
      <c r="QYJ825" s="18"/>
      <c r="QYK825" s="18"/>
      <c r="QYL825" s="18"/>
      <c r="QYM825" s="18"/>
      <c r="QYN825" s="18"/>
      <c r="QYO825" s="18"/>
      <c r="QYP825" s="18"/>
      <c r="QYQ825" s="18"/>
      <c r="QYR825" s="18"/>
      <c r="QYS825" s="18"/>
      <c r="QYT825" s="18"/>
      <c r="QYU825" s="18"/>
      <c r="QYV825" s="18"/>
      <c r="QYW825" s="18"/>
      <c r="QYX825" s="18"/>
      <c r="QYY825" s="18"/>
      <c r="QYZ825" s="18"/>
      <c r="QZA825" s="18"/>
      <c r="QZB825" s="18"/>
      <c r="QZC825" s="18"/>
      <c r="QZD825" s="18"/>
      <c r="QZE825" s="18"/>
      <c r="QZF825" s="18"/>
      <c r="QZG825" s="18"/>
      <c r="QZH825" s="18"/>
      <c r="QZI825" s="18"/>
      <c r="QZJ825" s="18"/>
      <c r="QZK825" s="18"/>
      <c r="QZL825" s="18"/>
      <c r="QZM825" s="18"/>
      <c r="QZN825" s="18"/>
      <c r="QZO825" s="18"/>
      <c r="QZP825" s="18"/>
      <c r="QZQ825" s="18"/>
      <c r="QZR825" s="18"/>
      <c r="QZS825" s="18"/>
      <c r="QZT825" s="18"/>
      <c r="QZU825" s="18"/>
      <c r="QZV825" s="18"/>
      <c r="QZW825" s="18"/>
      <c r="QZX825" s="18"/>
      <c r="QZY825" s="18"/>
      <c r="QZZ825" s="18"/>
      <c r="RAA825" s="18"/>
      <c r="RAB825" s="18"/>
      <c r="RAC825" s="18"/>
      <c r="RAD825" s="18"/>
      <c r="RAE825" s="18"/>
      <c r="RAF825" s="18"/>
      <c r="RAG825" s="18"/>
      <c r="RAH825" s="18"/>
      <c r="RAI825" s="18"/>
      <c r="RAJ825" s="18"/>
      <c r="RAK825" s="18"/>
      <c r="RAL825" s="18"/>
      <c r="RAM825" s="18"/>
      <c r="RAN825" s="18"/>
      <c r="RAO825" s="18"/>
      <c r="RAP825" s="18"/>
      <c r="RAQ825" s="18"/>
      <c r="RAR825" s="18"/>
      <c r="RAS825" s="18"/>
      <c r="RAT825" s="18"/>
      <c r="RAU825" s="18"/>
      <c r="RAV825" s="18"/>
      <c r="RAW825" s="18"/>
      <c r="RAX825" s="18"/>
      <c r="RAY825" s="18"/>
      <c r="RAZ825" s="18"/>
      <c r="RBA825" s="18"/>
      <c r="RBB825" s="18"/>
      <c r="RBC825" s="18"/>
      <c r="RBD825" s="18"/>
      <c r="RBE825" s="18"/>
      <c r="RBF825" s="18"/>
      <c r="RBG825" s="18"/>
      <c r="RBH825" s="18"/>
      <c r="RBI825" s="18"/>
      <c r="RBJ825" s="18"/>
      <c r="RBK825" s="18"/>
      <c r="RBL825" s="18"/>
      <c r="RBM825" s="18"/>
      <c r="RBN825" s="18"/>
      <c r="RBO825" s="18"/>
      <c r="RBP825" s="18"/>
      <c r="RBQ825" s="18"/>
      <c r="RBR825" s="18"/>
      <c r="RBS825" s="18"/>
      <c r="RBT825" s="18"/>
      <c r="RBU825" s="18"/>
      <c r="RBV825" s="18"/>
      <c r="RBW825" s="18"/>
      <c r="RBX825" s="18"/>
      <c r="RBY825" s="18"/>
      <c r="RBZ825" s="18"/>
      <c r="RCA825" s="18"/>
      <c r="RCB825" s="18"/>
      <c r="RCC825" s="18"/>
      <c r="RCD825" s="18"/>
      <c r="RCE825" s="18"/>
      <c r="RCF825" s="18"/>
      <c r="RCG825" s="18"/>
      <c r="RCH825" s="18"/>
      <c r="RCI825" s="18"/>
      <c r="RCJ825" s="18"/>
      <c r="RCK825" s="18"/>
      <c r="RCL825" s="18"/>
      <c r="RCM825" s="18"/>
      <c r="RCN825" s="18"/>
      <c r="RCO825" s="18"/>
      <c r="RCP825" s="18"/>
      <c r="RCQ825" s="18"/>
      <c r="RCR825" s="18"/>
      <c r="RCS825" s="18"/>
      <c r="RCT825" s="18"/>
      <c r="RCU825" s="18"/>
      <c r="RCV825" s="18"/>
      <c r="RCW825" s="18"/>
      <c r="RCX825" s="18"/>
      <c r="RCY825" s="18"/>
      <c r="RCZ825" s="18"/>
      <c r="RDA825" s="18"/>
      <c r="RDB825" s="18"/>
      <c r="RDC825" s="18"/>
      <c r="RDD825" s="18"/>
      <c r="RDE825" s="18"/>
      <c r="RDF825" s="18"/>
      <c r="RDG825" s="18"/>
      <c r="RDH825" s="18"/>
      <c r="RDI825" s="18"/>
      <c r="RDJ825" s="18"/>
      <c r="RDK825" s="18"/>
      <c r="RDL825" s="18"/>
      <c r="RDM825" s="18"/>
      <c r="RDN825" s="18"/>
      <c r="RDO825" s="18"/>
      <c r="RDP825" s="18"/>
      <c r="RDQ825" s="18"/>
      <c r="RDR825" s="18"/>
      <c r="RDS825" s="18"/>
      <c r="RDT825" s="18"/>
      <c r="RDU825" s="18"/>
      <c r="RDV825" s="18"/>
      <c r="RDW825" s="18"/>
      <c r="RDX825" s="18"/>
      <c r="RDY825" s="18"/>
      <c r="RDZ825" s="18"/>
      <c r="REA825" s="18"/>
      <c r="REB825" s="18"/>
      <c r="REC825" s="18"/>
      <c r="RED825" s="18"/>
      <c r="REE825" s="18"/>
      <c r="REF825" s="18"/>
      <c r="REG825" s="18"/>
      <c r="REH825" s="18"/>
      <c r="REI825" s="18"/>
      <c r="REJ825" s="18"/>
      <c r="REK825" s="18"/>
      <c r="REL825" s="18"/>
      <c r="REM825" s="18"/>
      <c r="REN825" s="18"/>
      <c r="REO825" s="18"/>
      <c r="REP825" s="18"/>
      <c r="REQ825" s="18"/>
      <c r="RER825" s="18"/>
      <c r="RES825" s="18"/>
      <c r="RET825" s="18"/>
      <c r="REU825" s="18"/>
      <c r="REV825" s="18"/>
      <c r="REW825" s="18"/>
      <c r="REX825" s="18"/>
      <c r="REY825" s="18"/>
      <c r="REZ825" s="18"/>
      <c r="RFA825" s="18"/>
      <c r="RFB825" s="18"/>
      <c r="RFC825" s="18"/>
      <c r="RFD825" s="18"/>
      <c r="RFE825" s="18"/>
      <c r="RFF825" s="18"/>
      <c r="RFG825" s="18"/>
      <c r="RFH825" s="18"/>
      <c r="RFI825" s="18"/>
      <c r="RFJ825" s="18"/>
      <c r="RFK825" s="18"/>
      <c r="RFL825" s="18"/>
      <c r="RFM825" s="18"/>
      <c r="RFN825" s="18"/>
      <c r="RFO825" s="18"/>
      <c r="RFP825" s="18"/>
      <c r="RFQ825" s="18"/>
      <c r="RFR825" s="18"/>
      <c r="RFS825" s="18"/>
      <c r="RFT825" s="18"/>
      <c r="RFU825" s="18"/>
      <c r="RFV825" s="18"/>
      <c r="RFW825" s="18"/>
      <c r="RFX825" s="18"/>
      <c r="RFY825" s="18"/>
      <c r="RFZ825" s="18"/>
      <c r="RGA825" s="18"/>
      <c r="RGB825" s="18"/>
      <c r="RGC825" s="18"/>
      <c r="RGD825" s="18"/>
      <c r="RGE825" s="18"/>
      <c r="RGF825" s="18"/>
      <c r="RGG825" s="18"/>
      <c r="RGH825" s="18"/>
      <c r="RGI825" s="18"/>
      <c r="RGJ825" s="18"/>
      <c r="RGK825" s="18"/>
      <c r="RGL825" s="18"/>
      <c r="RGM825" s="18"/>
      <c r="RGN825" s="18"/>
      <c r="RGO825" s="18"/>
      <c r="RGP825" s="18"/>
      <c r="RGQ825" s="18"/>
      <c r="RGR825" s="18"/>
      <c r="RGS825" s="18"/>
      <c r="RGT825" s="18"/>
      <c r="RGU825" s="18"/>
      <c r="RGV825" s="18"/>
      <c r="RGW825" s="18"/>
      <c r="RGX825" s="18"/>
      <c r="RGY825" s="18"/>
      <c r="RGZ825" s="18"/>
      <c r="RHA825" s="18"/>
      <c r="RHB825" s="18"/>
      <c r="RHC825" s="18"/>
      <c r="RHD825" s="18"/>
      <c r="RHE825" s="18"/>
      <c r="RHF825" s="18"/>
      <c r="RHG825" s="18"/>
      <c r="RHH825" s="18"/>
      <c r="RHI825" s="18"/>
      <c r="RHJ825" s="18"/>
      <c r="RHK825" s="18"/>
      <c r="RHL825" s="18"/>
      <c r="RHM825" s="18"/>
      <c r="RHN825" s="18"/>
      <c r="RHO825" s="18"/>
      <c r="RHP825" s="18"/>
      <c r="RHQ825" s="18"/>
      <c r="RHR825" s="18"/>
      <c r="RHS825" s="18"/>
      <c r="RHT825" s="18"/>
      <c r="RHU825" s="18"/>
      <c r="RHV825" s="18"/>
      <c r="RHW825" s="18"/>
      <c r="RHX825" s="18"/>
      <c r="RHY825" s="18"/>
      <c r="RHZ825" s="18"/>
      <c r="RIA825" s="18"/>
      <c r="RIB825" s="18"/>
      <c r="RIC825" s="18"/>
      <c r="RID825" s="18"/>
      <c r="RIE825" s="18"/>
      <c r="RIF825" s="18"/>
      <c r="RIG825" s="18"/>
      <c r="RIH825" s="18"/>
      <c r="RII825" s="18"/>
      <c r="RIJ825" s="18"/>
      <c r="RIK825" s="18"/>
      <c r="RIL825" s="18"/>
      <c r="RIM825" s="18"/>
      <c r="RIN825" s="18"/>
      <c r="RIO825" s="18"/>
      <c r="RIP825" s="18"/>
      <c r="RIQ825" s="18"/>
      <c r="RIR825" s="18"/>
      <c r="RIS825" s="18"/>
      <c r="RIT825" s="18"/>
      <c r="RIU825" s="18"/>
      <c r="RIV825" s="18"/>
      <c r="RIW825" s="18"/>
      <c r="RIX825" s="18"/>
      <c r="RIY825" s="18"/>
      <c r="RIZ825" s="18"/>
      <c r="RJA825" s="18"/>
      <c r="RJB825" s="18"/>
      <c r="RJC825" s="18"/>
      <c r="RJD825" s="18"/>
      <c r="RJE825" s="18"/>
      <c r="RJF825" s="18"/>
      <c r="RJG825" s="18"/>
      <c r="RJH825" s="18"/>
      <c r="RJI825" s="18"/>
      <c r="RJJ825" s="18"/>
      <c r="RJK825" s="18"/>
      <c r="RJL825" s="18"/>
      <c r="RJM825" s="18"/>
      <c r="RJN825" s="18"/>
      <c r="RJO825" s="18"/>
      <c r="RJP825" s="18"/>
      <c r="RJQ825" s="18"/>
      <c r="RJR825" s="18"/>
      <c r="RJS825" s="18"/>
      <c r="RJT825" s="18"/>
      <c r="RJU825" s="18"/>
      <c r="RJV825" s="18"/>
      <c r="RJW825" s="18"/>
      <c r="RJX825" s="18"/>
      <c r="RJY825" s="18"/>
      <c r="RJZ825" s="18"/>
      <c r="RKA825" s="18"/>
      <c r="RKB825" s="18"/>
      <c r="RKC825" s="18"/>
      <c r="RKD825" s="18"/>
      <c r="RKE825" s="18"/>
      <c r="RKF825" s="18"/>
      <c r="RKG825" s="18"/>
      <c r="RKH825" s="18"/>
      <c r="RKI825" s="18"/>
      <c r="RKJ825" s="18"/>
      <c r="RKK825" s="18"/>
      <c r="RKL825" s="18"/>
      <c r="RKM825" s="18"/>
      <c r="RKN825" s="18"/>
      <c r="RKO825" s="18"/>
      <c r="RKP825" s="18"/>
      <c r="RKQ825" s="18"/>
      <c r="RKR825" s="18"/>
      <c r="RKS825" s="18"/>
      <c r="RKT825" s="18"/>
      <c r="RKU825" s="18"/>
      <c r="RKV825" s="18"/>
      <c r="RKW825" s="18"/>
      <c r="RKX825" s="18"/>
      <c r="RKY825" s="18"/>
      <c r="RKZ825" s="18"/>
      <c r="RLA825" s="18"/>
      <c r="RLB825" s="18"/>
      <c r="RLC825" s="18"/>
      <c r="RLD825" s="18"/>
      <c r="RLE825" s="18"/>
      <c r="RLF825" s="18"/>
      <c r="RLG825" s="18"/>
      <c r="RLH825" s="18"/>
      <c r="RLI825" s="18"/>
      <c r="RLJ825" s="18"/>
      <c r="RLK825" s="18"/>
      <c r="RLL825" s="18"/>
      <c r="RLM825" s="18"/>
      <c r="RLN825" s="18"/>
      <c r="RLO825" s="18"/>
      <c r="RLP825" s="18"/>
      <c r="RLQ825" s="18"/>
      <c r="RLR825" s="18"/>
      <c r="RLS825" s="18"/>
      <c r="RLT825" s="18"/>
      <c r="RLU825" s="18"/>
      <c r="RLV825" s="18"/>
      <c r="RLW825" s="18"/>
      <c r="RLX825" s="18"/>
      <c r="RLY825" s="18"/>
      <c r="RLZ825" s="18"/>
      <c r="RMA825" s="18"/>
      <c r="RMB825" s="18"/>
      <c r="RMC825" s="18"/>
      <c r="RMD825" s="18"/>
      <c r="RME825" s="18"/>
      <c r="RMF825" s="18"/>
      <c r="RMG825" s="18"/>
      <c r="RMH825" s="18"/>
      <c r="RMI825" s="18"/>
      <c r="RMJ825" s="18"/>
      <c r="RMK825" s="18"/>
      <c r="RML825" s="18"/>
      <c r="RMM825" s="18"/>
      <c r="RMN825" s="18"/>
      <c r="RMO825" s="18"/>
      <c r="RMP825" s="18"/>
      <c r="RMQ825" s="18"/>
      <c r="RMR825" s="18"/>
      <c r="RMS825" s="18"/>
      <c r="RMT825" s="18"/>
      <c r="RMU825" s="18"/>
      <c r="RMV825" s="18"/>
      <c r="RMW825" s="18"/>
      <c r="RMX825" s="18"/>
      <c r="RMY825" s="18"/>
      <c r="RMZ825" s="18"/>
      <c r="RNA825" s="18"/>
      <c r="RNB825" s="18"/>
      <c r="RNC825" s="18"/>
      <c r="RND825" s="18"/>
      <c r="RNE825" s="18"/>
      <c r="RNF825" s="18"/>
      <c r="RNG825" s="18"/>
      <c r="RNH825" s="18"/>
      <c r="RNI825" s="18"/>
      <c r="RNJ825" s="18"/>
      <c r="RNK825" s="18"/>
      <c r="RNL825" s="18"/>
      <c r="RNM825" s="18"/>
      <c r="RNN825" s="18"/>
      <c r="RNO825" s="18"/>
      <c r="RNP825" s="18"/>
      <c r="RNQ825" s="18"/>
      <c r="RNR825" s="18"/>
      <c r="RNS825" s="18"/>
      <c r="RNT825" s="18"/>
      <c r="RNU825" s="18"/>
      <c r="RNV825" s="18"/>
      <c r="RNW825" s="18"/>
      <c r="RNX825" s="18"/>
      <c r="RNY825" s="18"/>
      <c r="RNZ825" s="18"/>
      <c r="ROA825" s="18"/>
      <c r="ROB825" s="18"/>
      <c r="ROC825" s="18"/>
      <c r="ROD825" s="18"/>
      <c r="ROE825" s="18"/>
      <c r="ROF825" s="18"/>
      <c r="ROG825" s="18"/>
      <c r="ROH825" s="18"/>
      <c r="ROI825" s="18"/>
      <c r="ROJ825" s="18"/>
      <c r="ROK825" s="18"/>
      <c r="ROL825" s="18"/>
      <c r="ROM825" s="18"/>
      <c r="RON825" s="18"/>
      <c r="ROO825" s="18"/>
      <c r="ROP825" s="18"/>
      <c r="ROQ825" s="18"/>
      <c r="ROR825" s="18"/>
      <c r="ROS825" s="18"/>
      <c r="ROT825" s="18"/>
      <c r="ROU825" s="18"/>
      <c r="ROV825" s="18"/>
      <c r="ROW825" s="18"/>
      <c r="ROX825" s="18"/>
      <c r="ROY825" s="18"/>
      <c r="ROZ825" s="18"/>
      <c r="RPA825" s="18"/>
      <c r="RPB825" s="18"/>
      <c r="RPC825" s="18"/>
      <c r="RPD825" s="18"/>
      <c r="RPE825" s="18"/>
      <c r="RPF825" s="18"/>
      <c r="RPG825" s="18"/>
      <c r="RPH825" s="18"/>
      <c r="RPI825" s="18"/>
      <c r="RPJ825" s="18"/>
      <c r="RPK825" s="18"/>
      <c r="RPL825" s="18"/>
      <c r="RPM825" s="18"/>
      <c r="RPN825" s="18"/>
      <c r="RPO825" s="18"/>
      <c r="RPP825" s="18"/>
      <c r="RPQ825" s="18"/>
      <c r="RPR825" s="18"/>
      <c r="RPS825" s="18"/>
      <c r="RPT825" s="18"/>
      <c r="RPU825" s="18"/>
      <c r="RPV825" s="18"/>
      <c r="RPW825" s="18"/>
      <c r="RPX825" s="18"/>
      <c r="RPY825" s="18"/>
      <c r="RPZ825" s="18"/>
      <c r="RQA825" s="18"/>
      <c r="RQB825" s="18"/>
      <c r="RQC825" s="18"/>
      <c r="RQD825" s="18"/>
      <c r="RQE825" s="18"/>
      <c r="RQF825" s="18"/>
      <c r="RQG825" s="18"/>
      <c r="RQH825" s="18"/>
      <c r="RQI825" s="18"/>
      <c r="RQJ825" s="18"/>
      <c r="RQK825" s="18"/>
      <c r="RQL825" s="18"/>
      <c r="RQM825" s="18"/>
      <c r="RQN825" s="18"/>
      <c r="RQO825" s="18"/>
      <c r="RQP825" s="18"/>
      <c r="RQQ825" s="18"/>
      <c r="RQR825" s="18"/>
      <c r="RQS825" s="18"/>
      <c r="RQT825" s="18"/>
      <c r="RQU825" s="18"/>
      <c r="RQV825" s="18"/>
      <c r="RQW825" s="18"/>
      <c r="RQX825" s="18"/>
      <c r="RQY825" s="18"/>
      <c r="RQZ825" s="18"/>
      <c r="RRA825" s="18"/>
      <c r="RRB825" s="18"/>
      <c r="RRC825" s="18"/>
      <c r="RRD825" s="18"/>
      <c r="RRE825" s="18"/>
      <c r="RRF825" s="18"/>
      <c r="RRG825" s="18"/>
      <c r="RRH825" s="18"/>
      <c r="RRI825" s="18"/>
      <c r="RRJ825" s="18"/>
      <c r="RRK825" s="18"/>
      <c r="RRL825" s="18"/>
      <c r="RRM825" s="18"/>
      <c r="RRN825" s="18"/>
      <c r="RRO825" s="18"/>
      <c r="RRP825" s="18"/>
      <c r="RRQ825" s="18"/>
      <c r="RRR825" s="18"/>
      <c r="RRS825" s="18"/>
      <c r="RRT825" s="18"/>
      <c r="RRU825" s="18"/>
      <c r="RRV825" s="18"/>
      <c r="RRW825" s="18"/>
      <c r="RRX825" s="18"/>
      <c r="RRY825" s="18"/>
      <c r="RRZ825" s="18"/>
      <c r="RSA825" s="18"/>
      <c r="RSB825" s="18"/>
      <c r="RSC825" s="18"/>
      <c r="RSD825" s="18"/>
      <c r="RSE825" s="18"/>
      <c r="RSF825" s="18"/>
      <c r="RSG825" s="18"/>
      <c r="RSH825" s="18"/>
      <c r="RSI825" s="18"/>
      <c r="RSJ825" s="18"/>
      <c r="RSK825" s="18"/>
      <c r="RSL825" s="18"/>
      <c r="RSM825" s="18"/>
      <c r="RSN825" s="18"/>
      <c r="RSO825" s="18"/>
      <c r="RSP825" s="18"/>
      <c r="RSQ825" s="18"/>
      <c r="RSR825" s="18"/>
      <c r="RSS825" s="18"/>
      <c r="RST825" s="18"/>
      <c r="RSU825" s="18"/>
      <c r="RSV825" s="18"/>
      <c r="RSW825" s="18"/>
      <c r="RSX825" s="18"/>
      <c r="RSY825" s="18"/>
      <c r="RSZ825" s="18"/>
      <c r="RTA825" s="18"/>
      <c r="RTB825" s="18"/>
      <c r="RTC825" s="18"/>
      <c r="RTD825" s="18"/>
      <c r="RTE825" s="18"/>
      <c r="RTF825" s="18"/>
      <c r="RTG825" s="18"/>
      <c r="RTH825" s="18"/>
      <c r="RTI825" s="18"/>
      <c r="RTJ825" s="18"/>
      <c r="RTK825" s="18"/>
      <c r="RTL825" s="18"/>
      <c r="RTM825" s="18"/>
      <c r="RTN825" s="18"/>
      <c r="RTO825" s="18"/>
      <c r="RTP825" s="18"/>
      <c r="RTQ825" s="18"/>
      <c r="RTR825" s="18"/>
      <c r="RTS825" s="18"/>
      <c r="RTT825" s="18"/>
      <c r="RTU825" s="18"/>
      <c r="RTV825" s="18"/>
      <c r="RTW825" s="18"/>
      <c r="RTX825" s="18"/>
      <c r="RTY825" s="18"/>
      <c r="RTZ825" s="18"/>
      <c r="RUA825" s="18"/>
      <c r="RUB825" s="18"/>
      <c r="RUC825" s="18"/>
      <c r="RUD825" s="18"/>
      <c r="RUE825" s="18"/>
      <c r="RUF825" s="18"/>
      <c r="RUG825" s="18"/>
      <c r="RUH825" s="18"/>
      <c r="RUI825" s="18"/>
      <c r="RUJ825" s="18"/>
      <c r="RUK825" s="18"/>
      <c r="RUL825" s="18"/>
      <c r="RUM825" s="18"/>
      <c r="RUN825" s="18"/>
      <c r="RUO825" s="18"/>
      <c r="RUP825" s="18"/>
      <c r="RUQ825" s="18"/>
      <c r="RUR825" s="18"/>
      <c r="RUS825" s="18"/>
      <c r="RUT825" s="18"/>
      <c r="RUU825" s="18"/>
      <c r="RUV825" s="18"/>
      <c r="RUW825" s="18"/>
      <c r="RUX825" s="18"/>
      <c r="RUY825" s="18"/>
      <c r="RUZ825" s="18"/>
      <c r="RVA825" s="18"/>
      <c r="RVB825" s="18"/>
      <c r="RVC825" s="18"/>
      <c r="RVD825" s="18"/>
      <c r="RVE825" s="18"/>
      <c r="RVF825" s="18"/>
      <c r="RVG825" s="18"/>
      <c r="RVH825" s="18"/>
      <c r="RVI825" s="18"/>
      <c r="RVJ825" s="18"/>
      <c r="RVK825" s="18"/>
      <c r="RVL825" s="18"/>
      <c r="RVM825" s="18"/>
      <c r="RVN825" s="18"/>
      <c r="RVO825" s="18"/>
      <c r="RVP825" s="18"/>
      <c r="RVQ825" s="18"/>
      <c r="RVR825" s="18"/>
      <c r="RVS825" s="18"/>
      <c r="RVT825" s="18"/>
      <c r="RVU825" s="18"/>
      <c r="RVV825" s="18"/>
      <c r="RVW825" s="18"/>
      <c r="RVX825" s="18"/>
      <c r="RVY825" s="18"/>
      <c r="RVZ825" s="18"/>
      <c r="RWA825" s="18"/>
      <c r="RWB825" s="18"/>
      <c r="RWC825" s="18"/>
      <c r="RWD825" s="18"/>
      <c r="RWE825" s="18"/>
      <c r="RWF825" s="18"/>
      <c r="RWG825" s="18"/>
      <c r="RWH825" s="18"/>
      <c r="RWI825" s="18"/>
      <c r="RWJ825" s="18"/>
      <c r="RWK825" s="18"/>
      <c r="RWL825" s="18"/>
      <c r="RWM825" s="18"/>
      <c r="RWN825" s="18"/>
      <c r="RWO825" s="18"/>
      <c r="RWP825" s="18"/>
      <c r="RWQ825" s="18"/>
      <c r="RWR825" s="18"/>
      <c r="RWS825" s="18"/>
      <c r="RWT825" s="18"/>
      <c r="RWU825" s="18"/>
      <c r="RWV825" s="18"/>
      <c r="RWW825" s="18"/>
      <c r="RWX825" s="18"/>
      <c r="RWY825" s="18"/>
      <c r="RWZ825" s="18"/>
      <c r="RXA825" s="18"/>
      <c r="RXB825" s="18"/>
      <c r="RXC825" s="18"/>
      <c r="RXD825" s="18"/>
      <c r="RXE825" s="18"/>
      <c r="RXF825" s="18"/>
      <c r="RXG825" s="18"/>
      <c r="RXH825" s="18"/>
      <c r="RXI825" s="18"/>
      <c r="RXJ825" s="18"/>
      <c r="RXK825" s="18"/>
      <c r="RXL825" s="18"/>
      <c r="RXM825" s="18"/>
      <c r="RXN825" s="18"/>
      <c r="RXO825" s="18"/>
      <c r="RXP825" s="18"/>
      <c r="RXQ825" s="18"/>
      <c r="RXR825" s="18"/>
      <c r="RXS825" s="18"/>
      <c r="RXT825" s="18"/>
      <c r="RXU825" s="18"/>
      <c r="RXV825" s="18"/>
      <c r="RXW825" s="18"/>
      <c r="RXX825" s="18"/>
      <c r="RXY825" s="18"/>
      <c r="RXZ825" s="18"/>
      <c r="RYA825" s="18"/>
      <c r="RYB825" s="18"/>
      <c r="RYC825" s="18"/>
      <c r="RYD825" s="18"/>
      <c r="RYE825" s="18"/>
      <c r="RYF825" s="18"/>
      <c r="RYG825" s="18"/>
      <c r="RYH825" s="18"/>
      <c r="RYI825" s="18"/>
      <c r="RYJ825" s="18"/>
      <c r="RYK825" s="18"/>
      <c r="RYL825" s="18"/>
      <c r="RYM825" s="18"/>
      <c r="RYN825" s="18"/>
      <c r="RYO825" s="18"/>
      <c r="RYP825" s="18"/>
      <c r="RYQ825" s="18"/>
      <c r="RYR825" s="18"/>
      <c r="RYS825" s="18"/>
      <c r="RYT825" s="18"/>
      <c r="RYU825" s="18"/>
      <c r="RYV825" s="18"/>
      <c r="RYW825" s="18"/>
      <c r="RYX825" s="18"/>
      <c r="RYY825" s="18"/>
      <c r="RYZ825" s="18"/>
      <c r="RZA825" s="18"/>
      <c r="RZB825" s="18"/>
      <c r="RZC825" s="18"/>
      <c r="RZD825" s="18"/>
      <c r="RZE825" s="18"/>
      <c r="RZF825" s="18"/>
      <c r="RZG825" s="18"/>
      <c r="RZH825" s="18"/>
      <c r="RZI825" s="18"/>
      <c r="RZJ825" s="18"/>
      <c r="RZK825" s="18"/>
      <c r="RZL825" s="18"/>
      <c r="RZM825" s="18"/>
      <c r="RZN825" s="18"/>
      <c r="RZO825" s="18"/>
      <c r="RZP825" s="18"/>
      <c r="RZQ825" s="18"/>
      <c r="RZR825" s="18"/>
      <c r="RZS825" s="18"/>
      <c r="RZT825" s="18"/>
      <c r="RZU825" s="18"/>
      <c r="RZV825" s="18"/>
      <c r="RZW825" s="18"/>
      <c r="RZX825" s="18"/>
      <c r="RZY825" s="18"/>
      <c r="RZZ825" s="18"/>
      <c r="SAA825" s="18"/>
      <c r="SAB825" s="18"/>
      <c r="SAC825" s="18"/>
      <c r="SAD825" s="18"/>
      <c r="SAE825" s="18"/>
      <c r="SAF825" s="18"/>
      <c r="SAG825" s="18"/>
      <c r="SAH825" s="18"/>
      <c r="SAI825" s="18"/>
      <c r="SAJ825" s="18"/>
      <c r="SAK825" s="18"/>
      <c r="SAL825" s="18"/>
      <c r="SAM825" s="18"/>
      <c r="SAN825" s="18"/>
      <c r="SAO825" s="18"/>
      <c r="SAP825" s="18"/>
      <c r="SAQ825" s="18"/>
      <c r="SAR825" s="18"/>
      <c r="SAS825" s="18"/>
      <c r="SAT825" s="18"/>
      <c r="SAU825" s="18"/>
      <c r="SAV825" s="18"/>
      <c r="SAW825" s="18"/>
      <c r="SAX825" s="18"/>
      <c r="SAY825" s="18"/>
      <c r="SAZ825" s="18"/>
      <c r="SBA825" s="18"/>
      <c r="SBB825" s="18"/>
      <c r="SBC825" s="18"/>
      <c r="SBD825" s="18"/>
      <c r="SBE825" s="18"/>
      <c r="SBF825" s="18"/>
      <c r="SBG825" s="18"/>
      <c r="SBH825" s="18"/>
      <c r="SBI825" s="18"/>
      <c r="SBJ825" s="18"/>
      <c r="SBK825" s="18"/>
      <c r="SBL825" s="18"/>
      <c r="SBM825" s="18"/>
      <c r="SBN825" s="18"/>
      <c r="SBO825" s="18"/>
      <c r="SBP825" s="18"/>
      <c r="SBQ825" s="18"/>
      <c r="SBR825" s="18"/>
      <c r="SBS825" s="18"/>
      <c r="SBT825" s="18"/>
      <c r="SBU825" s="18"/>
      <c r="SBV825" s="18"/>
      <c r="SBW825" s="18"/>
      <c r="SBX825" s="18"/>
      <c r="SBY825" s="18"/>
      <c r="SBZ825" s="18"/>
      <c r="SCA825" s="18"/>
      <c r="SCB825" s="18"/>
      <c r="SCC825" s="18"/>
      <c r="SCD825" s="18"/>
      <c r="SCE825" s="18"/>
      <c r="SCF825" s="18"/>
      <c r="SCG825" s="18"/>
      <c r="SCH825" s="18"/>
      <c r="SCI825" s="18"/>
      <c r="SCJ825" s="18"/>
      <c r="SCK825" s="18"/>
      <c r="SCL825" s="18"/>
      <c r="SCM825" s="18"/>
      <c r="SCN825" s="18"/>
      <c r="SCO825" s="18"/>
      <c r="SCP825" s="18"/>
      <c r="SCQ825" s="18"/>
      <c r="SCR825" s="18"/>
      <c r="SCS825" s="18"/>
      <c r="SCT825" s="18"/>
      <c r="SCU825" s="18"/>
      <c r="SCV825" s="18"/>
      <c r="SCW825" s="18"/>
      <c r="SCX825" s="18"/>
      <c r="SCY825" s="18"/>
      <c r="SCZ825" s="18"/>
      <c r="SDA825" s="18"/>
      <c r="SDB825" s="18"/>
      <c r="SDC825" s="18"/>
      <c r="SDD825" s="18"/>
      <c r="SDE825" s="18"/>
      <c r="SDF825" s="18"/>
      <c r="SDG825" s="18"/>
      <c r="SDH825" s="18"/>
      <c r="SDI825" s="18"/>
      <c r="SDJ825" s="18"/>
      <c r="SDK825" s="18"/>
      <c r="SDL825" s="18"/>
      <c r="SDM825" s="18"/>
      <c r="SDN825" s="18"/>
      <c r="SDO825" s="18"/>
      <c r="SDP825" s="18"/>
      <c r="SDQ825" s="18"/>
      <c r="SDR825" s="18"/>
      <c r="SDS825" s="18"/>
      <c r="SDT825" s="18"/>
      <c r="SDU825" s="18"/>
      <c r="SDV825" s="18"/>
      <c r="SDW825" s="18"/>
      <c r="SDX825" s="18"/>
      <c r="SDY825" s="18"/>
      <c r="SDZ825" s="18"/>
      <c r="SEA825" s="18"/>
      <c r="SEB825" s="18"/>
      <c r="SEC825" s="18"/>
      <c r="SED825" s="18"/>
      <c r="SEE825" s="18"/>
      <c r="SEF825" s="18"/>
      <c r="SEG825" s="18"/>
      <c r="SEH825" s="18"/>
      <c r="SEI825" s="18"/>
      <c r="SEJ825" s="18"/>
      <c r="SEK825" s="18"/>
      <c r="SEL825" s="18"/>
      <c r="SEM825" s="18"/>
      <c r="SEN825" s="18"/>
      <c r="SEO825" s="18"/>
      <c r="SEP825" s="18"/>
      <c r="SEQ825" s="18"/>
      <c r="SER825" s="18"/>
      <c r="SES825" s="18"/>
      <c r="SET825" s="18"/>
      <c r="SEU825" s="18"/>
      <c r="SEV825" s="18"/>
      <c r="SEW825" s="18"/>
      <c r="SEX825" s="18"/>
      <c r="SEY825" s="18"/>
      <c r="SEZ825" s="18"/>
      <c r="SFA825" s="18"/>
      <c r="SFB825" s="18"/>
      <c r="SFC825" s="18"/>
      <c r="SFD825" s="18"/>
      <c r="SFE825" s="18"/>
      <c r="SFF825" s="18"/>
      <c r="SFG825" s="18"/>
      <c r="SFH825" s="18"/>
      <c r="SFI825" s="18"/>
      <c r="SFJ825" s="18"/>
      <c r="SFK825" s="18"/>
      <c r="SFL825" s="18"/>
      <c r="SFM825" s="18"/>
      <c r="SFN825" s="18"/>
      <c r="SFO825" s="18"/>
      <c r="SFP825" s="18"/>
      <c r="SFQ825" s="18"/>
      <c r="SFR825" s="18"/>
      <c r="SFS825" s="18"/>
      <c r="SFT825" s="18"/>
      <c r="SFU825" s="18"/>
      <c r="SFV825" s="18"/>
      <c r="SFW825" s="18"/>
      <c r="SFX825" s="18"/>
      <c r="SFY825" s="18"/>
      <c r="SFZ825" s="18"/>
      <c r="SGA825" s="18"/>
      <c r="SGB825" s="18"/>
      <c r="SGC825" s="18"/>
      <c r="SGD825" s="18"/>
      <c r="SGE825" s="18"/>
      <c r="SGF825" s="18"/>
      <c r="SGG825" s="18"/>
      <c r="SGH825" s="18"/>
      <c r="SGI825" s="18"/>
      <c r="SGJ825" s="18"/>
      <c r="SGK825" s="18"/>
      <c r="SGL825" s="18"/>
      <c r="SGM825" s="18"/>
      <c r="SGN825" s="18"/>
      <c r="SGO825" s="18"/>
      <c r="SGP825" s="18"/>
      <c r="SGQ825" s="18"/>
      <c r="SGR825" s="18"/>
      <c r="SGS825" s="18"/>
      <c r="SGT825" s="18"/>
      <c r="SGU825" s="18"/>
      <c r="SGV825" s="18"/>
      <c r="SGW825" s="18"/>
      <c r="SGX825" s="18"/>
      <c r="SGY825" s="18"/>
      <c r="SGZ825" s="18"/>
      <c r="SHA825" s="18"/>
      <c r="SHB825" s="18"/>
      <c r="SHC825" s="18"/>
      <c r="SHD825" s="18"/>
      <c r="SHE825" s="18"/>
      <c r="SHF825" s="18"/>
      <c r="SHG825" s="18"/>
      <c r="SHH825" s="18"/>
      <c r="SHI825" s="18"/>
      <c r="SHJ825" s="18"/>
      <c r="SHK825" s="18"/>
      <c r="SHL825" s="18"/>
      <c r="SHM825" s="18"/>
      <c r="SHN825" s="18"/>
      <c r="SHO825" s="18"/>
      <c r="SHP825" s="18"/>
      <c r="SHQ825" s="18"/>
      <c r="SHR825" s="18"/>
      <c r="SHS825" s="18"/>
      <c r="SHT825" s="18"/>
      <c r="SHU825" s="18"/>
      <c r="SHV825" s="18"/>
      <c r="SHW825" s="18"/>
      <c r="SHX825" s="18"/>
      <c r="SHY825" s="18"/>
      <c r="SHZ825" s="18"/>
      <c r="SIA825" s="18"/>
      <c r="SIB825" s="18"/>
      <c r="SIC825" s="18"/>
      <c r="SID825" s="18"/>
      <c r="SIE825" s="18"/>
      <c r="SIF825" s="18"/>
      <c r="SIG825" s="18"/>
      <c r="SIH825" s="18"/>
      <c r="SII825" s="18"/>
      <c r="SIJ825" s="18"/>
      <c r="SIK825" s="18"/>
      <c r="SIL825" s="18"/>
      <c r="SIM825" s="18"/>
      <c r="SIN825" s="18"/>
      <c r="SIO825" s="18"/>
      <c r="SIP825" s="18"/>
      <c r="SIQ825" s="18"/>
      <c r="SIR825" s="18"/>
      <c r="SIS825" s="18"/>
      <c r="SIT825" s="18"/>
      <c r="SIU825" s="18"/>
      <c r="SIV825" s="18"/>
      <c r="SIW825" s="18"/>
      <c r="SIX825" s="18"/>
      <c r="SIY825" s="18"/>
      <c r="SIZ825" s="18"/>
      <c r="SJA825" s="18"/>
      <c r="SJB825" s="18"/>
      <c r="SJC825" s="18"/>
      <c r="SJD825" s="18"/>
      <c r="SJE825" s="18"/>
      <c r="SJF825" s="18"/>
      <c r="SJG825" s="18"/>
      <c r="SJH825" s="18"/>
      <c r="SJI825" s="18"/>
      <c r="SJJ825" s="18"/>
      <c r="SJK825" s="18"/>
      <c r="SJL825" s="18"/>
      <c r="SJM825" s="18"/>
      <c r="SJN825" s="18"/>
      <c r="SJO825" s="18"/>
      <c r="SJP825" s="18"/>
      <c r="SJQ825" s="18"/>
      <c r="SJR825" s="18"/>
      <c r="SJS825" s="18"/>
      <c r="SJT825" s="18"/>
      <c r="SJU825" s="18"/>
      <c r="SJV825" s="18"/>
      <c r="SJW825" s="18"/>
      <c r="SJX825" s="18"/>
      <c r="SJY825" s="18"/>
      <c r="SJZ825" s="18"/>
      <c r="SKA825" s="18"/>
      <c r="SKB825" s="18"/>
      <c r="SKC825" s="18"/>
      <c r="SKD825" s="18"/>
      <c r="SKE825" s="18"/>
      <c r="SKF825" s="18"/>
      <c r="SKG825" s="18"/>
      <c r="SKH825" s="18"/>
      <c r="SKI825" s="18"/>
      <c r="SKJ825" s="18"/>
      <c r="SKK825" s="18"/>
      <c r="SKL825" s="18"/>
      <c r="SKM825" s="18"/>
      <c r="SKN825" s="18"/>
      <c r="SKO825" s="18"/>
      <c r="SKP825" s="18"/>
      <c r="SKQ825" s="18"/>
      <c r="SKR825" s="18"/>
      <c r="SKS825" s="18"/>
      <c r="SKT825" s="18"/>
      <c r="SKU825" s="18"/>
      <c r="SKV825" s="18"/>
      <c r="SKW825" s="18"/>
      <c r="SKX825" s="18"/>
      <c r="SKY825" s="18"/>
      <c r="SKZ825" s="18"/>
      <c r="SLA825" s="18"/>
      <c r="SLB825" s="18"/>
      <c r="SLC825" s="18"/>
      <c r="SLD825" s="18"/>
      <c r="SLE825" s="18"/>
      <c r="SLF825" s="18"/>
      <c r="SLG825" s="18"/>
      <c r="SLH825" s="18"/>
      <c r="SLI825" s="18"/>
      <c r="SLJ825" s="18"/>
      <c r="SLK825" s="18"/>
      <c r="SLL825" s="18"/>
      <c r="SLM825" s="18"/>
      <c r="SLN825" s="18"/>
      <c r="SLO825" s="18"/>
      <c r="SLP825" s="18"/>
      <c r="SLQ825" s="18"/>
      <c r="SLR825" s="18"/>
      <c r="SLS825" s="18"/>
      <c r="SLT825" s="18"/>
      <c r="SLU825" s="18"/>
      <c r="SLV825" s="18"/>
      <c r="SLW825" s="18"/>
      <c r="SLX825" s="18"/>
      <c r="SLY825" s="18"/>
      <c r="SLZ825" s="18"/>
      <c r="SMA825" s="18"/>
      <c r="SMB825" s="18"/>
      <c r="SMC825" s="18"/>
      <c r="SMD825" s="18"/>
      <c r="SME825" s="18"/>
      <c r="SMF825" s="18"/>
      <c r="SMG825" s="18"/>
      <c r="SMH825" s="18"/>
      <c r="SMI825" s="18"/>
      <c r="SMJ825" s="18"/>
      <c r="SMK825" s="18"/>
      <c r="SML825" s="18"/>
      <c r="SMM825" s="18"/>
      <c r="SMN825" s="18"/>
      <c r="SMO825" s="18"/>
      <c r="SMP825" s="18"/>
      <c r="SMQ825" s="18"/>
      <c r="SMR825" s="18"/>
      <c r="SMS825" s="18"/>
      <c r="SMT825" s="18"/>
      <c r="SMU825" s="18"/>
      <c r="SMV825" s="18"/>
      <c r="SMW825" s="18"/>
      <c r="SMX825" s="18"/>
      <c r="SMY825" s="18"/>
      <c r="SMZ825" s="18"/>
      <c r="SNA825" s="18"/>
      <c r="SNB825" s="18"/>
      <c r="SNC825" s="18"/>
      <c r="SND825" s="18"/>
      <c r="SNE825" s="18"/>
      <c r="SNF825" s="18"/>
      <c r="SNG825" s="18"/>
      <c r="SNH825" s="18"/>
      <c r="SNI825" s="18"/>
      <c r="SNJ825" s="18"/>
      <c r="SNK825" s="18"/>
      <c r="SNL825" s="18"/>
      <c r="SNM825" s="18"/>
      <c r="SNN825" s="18"/>
      <c r="SNO825" s="18"/>
      <c r="SNP825" s="18"/>
      <c r="SNQ825" s="18"/>
      <c r="SNR825" s="18"/>
      <c r="SNS825" s="18"/>
      <c r="SNT825" s="18"/>
      <c r="SNU825" s="18"/>
      <c r="SNV825" s="18"/>
      <c r="SNW825" s="18"/>
      <c r="SNX825" s="18"/>
      <c r="SNY825" s="18"/>
      <c r="SNZ825" s="18"/>
      <c r="SOA825" s="18"/>
      <c r="SOB825" s="18"/>
      <c r="SOC825" s="18"/>
      <c r="SOD825" s="18"/>
      <c r="SOE825" s="18"/>
      <c r="SOF825" s="18"/>
      <c r="SOG825" s="18"/>
      <c r="SOH825" s="18"/>
      <c r="SOI825" s="18"/>
      <c r="SOJ825" s="18"/>
      <c r="SOK825" s="18"/>
      <c r="SOL825" s="18"/>
      <c r="SOM825" s="18"/>
      <c r="SON825" s="18"/>
      <c r="SOO825" s="18"/>
      <c r="SOP825" s="18"/>
      <c r="SOQ825" s="18"/>
      <c r="SOR825" s="18"/>
      <c r="SOS825" s="18"/>
      <c r="SOT825" s="18"/>
      <c r="SOU825" s="18"/>
      <c r="SOV825" s="18"/>
      <c r="SOW825" s="18"/>
      <c r="SOX825" s="18"/>
      <c r="SOY825" s="18"/>
      <c r="SOZ825" s="18"/>
      <c r="SPA825" s="18"/>
      <c r="SPB825" s="18"/>
      <c r="SPC825" s="18"/>
      <c r="SPD825" s="18"/>
      <c r="SPE825" s="18"/>
      <c r="SPF825" s="18"/>
      <c r="SPG825" s="18"/>
      <c r="SPH825" s="18"/>
      <c r="SPI825" s="18"/>
      <c r="SPJ825" s="18"/>
      <c r="SPK825" s="18"/>
      <c r="SPL825" s="18"/>
      <c r="SPM825" s="18"/>
      <c r="SPN825" s="18"/>
      <c r="SPO825" s="18"/>
      <c r="SPP825" s="18"/>
      <c r="SPQ825" s="18"/>
      <c r="SPR825" s="18"/>
      <c r="SPS825" s="18"/>
      <c r="SPT825" s="18"/>
      <c r="SPU825" s="18"/>
      <c r="SPV825" s="18"/>
      <c r="SPW825" s="18"/>
      <c r="SPX825" s="18"/>
      <c r="SPY825" s="18"/>
      <c r="SPZ825" s="18"/>
      <c r="SQA825" s="18"/>
      <c r="SQB825" s="18"/>
      <c r="SQC825" s="18"/>
      <c r="SQD825" s="18"/>
      <c r="SQE825" s="18"/>
      <c r="SQF825" s="18"/>
      <c r="SQG825" s="18"/>
      <c r="SQH825" s="18"/>
      <c r="SQI825" s="18"/>
      <c r="SQJ825" s="18"/>
      <c r="SQK825" s="18"/>
      <c r="SQL825" s="18"/>
      <c r="SQM825" s="18"/>
      <c r="SQN825" s="18"/>
      <c r="SQO825" s="18"/>
      <c r="SQP825" s="18"/>
      <c r="SQQ825" s="18"/>
      <c r="SQR825" s="18"/>
      <c r="SQS825" s="18"/>
      <c r="SQT825" s="18"/>
      <c r="SQU825" s="18"/>
      <c r="SQV825" s="18"/>
      <c r="SQW825" s="18"/>
      <c r="SQX825" s="18"/>
      <c r="SQY825" s="18"/>
      <c r="SQZ825" s="18"/>
      <c r="SRA825" s="18"/>
      <c r="SRB825" s="18"/>
      <c r="SRC825" s="18"/>
      <c r="SRD825" s="18"/>
      <c r="SRE825" s="18"/>
      <c r="SRF825" s="18"/>
      <c r="SRG825" s="18"/>
      <c r="SRH825" s="18"/>
      <c r="SRI825" s="18"/>
      <c r="SRJ825" s="18"/>
      <c r="SRK825" s="18"/>
      <c r="SRL825" s="18"/>
      <c r="SRM825" s="18"/>
      <c r="SRN825" s="18"/>
      <c r="SRO825" s="18"/>
      <c r="SRP825" s="18"/>
      <c r="SRQ825" s="18"/>
      <c r="SRR825" s="18"/>
      <c r="SRS825" s="18"/>
      <c r="SRT825" s="18"/>
      <c r="SRU825" s="18"/>
      <c r="SRV825" s="18"/>
      <c r="SRW825" s="18"/>
      <c r="SRX825" s="18"/>
      <c r="SRY825" s="18"/>
      <c r="SRZ825" s="18"/>
      <c r="SSA825" s="18"/>
      <c r="SSB825" s="18"/>
      <c r="SSC825" s="18"/>
      <c r="SSD825" s="18"/>
      <c r="SSE825" s="18"/>
      <c r="SSF825" s="18"/>
      <c r="SSG825" s="18"/>
      <c r="SSH825" s="18"/>
      <c r="SSI825" s="18"/>
      <c r="SSJ825" s="18"/>
      <c r="SSK825" s="18"/>
      <c r="SSL825" s="18"/>
      <c r="SSM825" s="18"/>
      <c r="SSN825" s="18"/>
      <c r="SSO825" s="18"/>
      <c r="SSP825" s="18"/>
      <c r="SSQ825" s="18"/>
      <c r="SSR825" s="18"/>
      <c r="SSS825" s="18"/>
      <c r="SST825" s="18"/>
      <c r="SSU825" s="18"/>
      <c r="SSV825" s="18"/>
      <c r="SSW825" s="18"/>
      <c r="SSX825" s="18"/>
      <c r="SSY825" s="18"/>
      <c r="SSZ825" s="18"/>
      <c r="STA825" s="18"/>
      <c r="STB825" s="18"/>
      <c r="STC825" s="18"/>
      <c r="STD825" s="18"/>
      <c r="STE825" s="18"/>
      <c r="STF825" s="18"/>
      <c r="STG825" s="18"/>
      <c r="STH825" s="18"/>
      <c r="STI825" s="18"/>
      <c r="STJ825" s="18"/>
      <c r="STK825" s="18"/>
      <c r="STL825" s="18"/>
      <c r="STM825" s="18"/>
      <c r="STN825" s="18"/>
      <c r="STO825" s="18"/>
      <c r="STP825" s="18"/>
      <c r="STQ825" s="18"/>
      <c r="STR825" s="18"/>
      <c r="STS825" s="18"/>
      <c r="STT825" s="18"/>
      <c r="STU825" s="18"/>
      <c r="STV825" s="18"/>
      <c r="STW825" s="18"/>
      <c r="STX825" s="18"/>
      <c r="STY825" s="18"/>
      <c r="STZ825" s="18"/>
      <c r="SUA825" s="18"/>
      <c r="SUB825" s="18"/>
      <c r="SUC825" s="18"/>
      <c r="SUD825" s="18"/>
      <c r="SUE825" s="18"/>
      <c r="SUF825" s="18"/>
      <c r="SUG825" s="18"/>
      <c r="SUH825" s="18"/>
      <c r="SUI825" s="18"/>
      <c r="SUJ825" s="18"/>
      <c r="SUK825" s="18"/>
      <c r="SUL825" s="18"/>
      <c r="SUM825" s="18"/>
      <c r="SUN825" s="18"/>
      <c r="SUO825" s="18"/>
      <c r="SUP825" s="18"/>
      <c r="SUQ825" s="18"/>
      <c r="SUR825" s="18"/>
      <c r="SUS825" s="18"/>
      <c r="SUT825" s="18"/>
      <c r="SUU825" s="18"/>
      <c r="SUV825" s="18"/>
      <c r="SUW825" s="18"/>
      <c r="SUX825" s="18"/>
      <c r="SUY825" s="18"/>
      <c r="SUZ825" s="18"/>
      <c r="SVA825" s="18"/>
      <c r="SVB825" s="18"/>
      <c r="SVC825" s="18"/>
      <c r="SVD825" s="18"/>
      <c r="SVE825" s="18"/>
      <c r="SVF825" s="18"/>
      <c r="SVG825" s="18"/>
      <c r="SVH825" s="18"/>
      <c r="SVI825" s="18"/>
      <c r="SVJ825" s="18"/>
      <c r="SVK825" s="18"/>
      <c r="SVL825" s="18"/>
      <c r="SVM825" s="18"/>
      <c r="SVN825" s="18"/>
      <c r="SVO825" s="18"/>
      <c r="SVP825" s="18"/>
      <c r="SVQ825" s="18"/>
      <c r="SVR825" s="18"/>
      <c r="SVS825" s="18"/>
      <c r="SVT825" s="18"/>
      <c r="SVU825" s="18"/>
      <c r="SVV825" s="18"/>
      <c r="SVW825" s="18"/>
      <c r="SVX825" s="18"/>
      <c r="SVY825" s="18"/>
      <c r="SVZ825" s="18"/>
      <c r="SWA825" s="18"/>
      <c r="SWB825" s="18"/>
      <c r="SWC825" s="18"/>
      <c r="SWD825" s="18"/>
      <c r="SWE825" s="18"/>
      <c r="SWF825" s="18"/>
      <c r="SWG825" s="18"/>
      <c r="SWH825" s="18"/>
      <c r="SWI825" s="18"/>
      <c r="SWJ825" s="18"/>
      <c r="SWK825" s="18"/>
      <c r="SWL825" s="18"/>
      <c r="SWM825" s="18"/>
      <c r="SWN825" s="18"/>
      <c r="SWO825" s="18"/>
      <c r="SWP825" s="18"/>
      <c r="SWQ825" s="18"/>
      <c r="SWR825" s="18"/>
      <c r="SWS825" s="18"/>
      <c r="SWT825" s="18"/>
      <c r="SWU825" s="18"/>
      <c r="SWV825" s="18"/>
      <c r="SWW825" s="18"/>
      <c r="SWX825" s="18"/>
      <c r="SWY825" s="18"/>
      <c r="SWZ825" s="18"/>
      <c r="SXA825" s="18"/>
      <c r="SXB825" s="18"/>
      <c r="SXC825" s="18"/>
      <c r="SXD825" s="18"/>
      <c r="SXE825" s="18"/>
      <c r="SXF825" s="18"/>
      <c r="SXG825" s="18"/>
      <c r="SXH825" s="18"/>
      <c r="SXI825" s="18"/>
      <c r="SXJ825" s="18"/>
      <c r="SXK825" s="18"/>
      <c r="SXL825" s="18"/>
      <c r="SXM825" s="18"/>
      <c r="SXN825" s="18"/>
      <c r="SXO825" s="18"/>
      <c r="SXP825" s="18"/>
      <c r="SXQ825" s="18"/>
      <c r="SXR825" s="18"/>
      <c r="SXS825" s="18"/>
      <c r="SXT825" s="18"/>
      <c r="SXU825" s="18"/>
      <c r="SXV825" s="18"/>
      <c r="SXW825" s="18"/>
      <c r="SXX825" s="18"/>
      <c r="SXY825" s="18"/>
      <c r="SXZ825" s="18"/>
      <c r="SYA825" s="18"/>
      <c r="SYB825" s="18"/>
      <c r="SYC825" s="18"/>
      <c r="SYD825" s="18"/>
      <c r="SYE825" s="18"/>
      <c r="SYF825" s="18"/>
      <c r="SYG825" s="18"/>
      <c r="SYH825" s="18"/>
      <c r="SYI825" s="18"/>
      <c r="SYJ825" s="18"/>
      <c r="SYK825" s="18"/>
      <c r="SYL825" s="18"/>
      <c r="SYM825" s="18"/>
      <c r="SYN825" s="18"/>
      <c r="SYO825" s="18"/>
      <c r="SYP825" s="18"/>
      <c r="SYQ825" s="18"/>
      <c r="SYR825" s="18"/>
      <c r="SYS825" s="18"/>
      <c r="SYT825" s="18"/>
      <c r="SYU825" s="18"/>
      <c r="SYV825" s="18"/>
      <c r="SYW825" s="18"/>
      <c r="SYX825" s="18"/>
      <c r="SYY825" s="18"/>
      <c r="SYZ825" s="18"/>
      <c r="SZA825" s="18"/>
      <c r="SZB825" s="18"/>
      <c r="SZC825" s="18"/>
      <c r="SZD825" s="18"/>
      <c r="SZE825" s="18"/>
      <c r="SZF825" s="18"/>
      <c r="SZG825" s="18"/>
      <c r="SZH825" s="18"/>
      <c r="SZI825" s="18"/>
      <c r="SZJ825" s="18"/>
      <c r="SZK825" s="18"/>
      <c r="SZL825" s="18"/>
      <c r="SZM825" s="18"/>
      <c r="SZN825" s="18"/>
      <c r="SZO825" s="18"/>
      <c r="SZP825" s="18"/>
      <c r="SZQ825" s="18"/>
      <c r="SZR825" s="18"/>
      <c r="SZS825" s="18"/>
      <c r="SZT825" s="18"/>
      <c r="SZU825" s="18"/>
      <c r="SZV825" s="18"/>
      <c r="SZW825" s="18"/>
      <c r="SZX825" s="18"/>
      <c r="SZY825" s="18"/>
      <c r="SZZ825" s="18"/>
      <c r="TAA825" s="18"/>
      <c r="TAB825" s="18"/>
      <c r="TAC825" s="18"/>
      <c r="TAD825" s="18"/>
      <c r="TAE825" s="18"/>
      <c r="TAF825" s="18"/>
      <c r="TAG825" s="18"/>
      <c r="TAH825" s="18"/>
      <c r="TAI825" s="18"/>
      <c r="TAJ825" s="18"/>
      <c r="TAK825" s="18"/>
      <c r="TAL825" s="18"/>
      <c r="TAM825" s="18"/>
      <c r="TAN825" s="18"/>
      <c r="TAO825" s="18"/>
      <c r="TAP825" s="18"/>
      <c r="TAQ825" s="18"/>
      <c r="TAR825" s="18"/>
      <c r="TAS825" s="18"/>
      <c r="TAT825" s="18"/>
      <c r="TAU825" s="18"/>
      <c r="TAV825" s="18"/>
      <c r="TAW825" s="18"/>
      <c r="TAX825" s="18"/>
      <c r="TAY825" s="18"/>
      <c r="TAZ825" s="18"/>
      <c r="TBA825" s="18"/>
      <c r="TBB825" s="18"/>
      <c r="TBC825" s="18"/>
      <c r="TBD825" s="18"/>
      <c r="TBE825" s="18"/>
      <c r="TBF825" s="18"/>
      <c r="TBG825" s="18"/>
      <c r="TBH825" s="18"/>
      <c r="TBI825" s="18"/>
      <c r="TBJ825" s="18"/>
      <c r="TBK825" s="18"/>
      <c r="TBL825" s="18"/>
      <c r="TBM825" s="18"/>
      <c r="TBN825" s="18"/>
      <c r="TBO825" s="18"/>
      <c r="TBP825" s="18"/>
      <c r="TBQ825" s="18"/>
      <c r="TBR825" s="18"/>
      <c r="TBS825" s="18"/>
      <c r="TBT825" s="18"/>
      <c r="TBU825" s="18"/>
      <c r="TBV825" s="18"/>
      <c r="TBW825" s="18"/>
      <c r="TBX825" s="18"/>
      <c r="TBY825" s="18"/>
      <c r="TBZ825" s="18"/>
      <c r="TCA825" s="18"/>
      <c r="TCB825" s="18"/>
      <c r="TCC825" s="18"/>
      <c r="TCD825" s="18"/>
      <c r="TCE825" s="18"/>
      <c r="TCF825" s="18"/>
      <c r="TCG825" s="18"/>
      <c r="TCH825" s="18"/>
      <c r="TCI825" s="18"/>
      <c r="TCJ825" s="18"/>
      <c r="TCK825" s="18"/>
      <c r="TCL825" s="18"/>
      <c r="TCM825" s="18"/>
      <c r="TCN825" s="18"/>
      <c r="TCO825" s="18"/>
      <c r="TCP825" s="18"/>
      <c r="TCQ825" s="18"/>
      <c r="TCR825" s="18"/>
      <c r="TCS825" s="18"/>
      <c r="TCT825" s="18"/>
      <c r="TCU825" s="18"/>
      <c r="TCV825" s="18"/>
      <c r="TCW825" s="18"/>
      <c r="TCX825" s="18"/>
      <c r="TCY825" s="18"/>
      <c r="TCZ825" s="18"/>
      <c r="TDA825" s="18"/>
      <c r="TDB825" s="18"/>
      <c r="TDC825" s="18"/>
      <c r="TDD825" s="18"/>
      <c r="TDE825" s="18"/>
      <c r="TDF825" s="18"/>
      <c r="TDG825" s="18"/>
      <c r="TDH825" s="18"/>
      <c r="TDI825" s="18"/>
      <c r="TDJ825" s="18"/>
      <c r="TDK825" s="18"/>
      <c r="TDL825" s="18"/>
      <c r="TDM825" s="18"/>
      <c r="TDN825" s="18"/>
      <c r="TDO825" s="18"/>
      <c r="TDP825" s="18"/>
      <c r="TDQ825" s="18"/>
      <c r="TDR825" s="18"/>
      <c r="TDS825" s="18"/>
      <c r="TDT825" s="18"/>
      <c r="TDU825" s="18"/>
      <c r="TDV825" s="18"/>
      <c r="TDW825" s="18"/>
      <c r="TDX825" s="18"/>
      <c r="TDY825" s="18"/>
      <c r="TDZ825" s="18"/>
      <c r="TEA825" s="18"/>
      <c r="TEB825" s="18"/>
      <c r="TEC825" s="18"/>
      <c r="TED825" s="18"/>
      <c r="TEE825" s="18"/>
      <c r="TEF825" s="18"/>
      <c r="TEG825" s="18"/>
      <c r="TEH825" s="18"/>
      <c r="TEI825" s="18"/>
      <c r="TEJ825" s="18"/>
      <c r="TEK825" s="18"/>
      <c r="TEL825" s="18"/>
      <c r="TEM825" s="18"/>
      <c r="TEN825" s="18"/>
      <c r="TEO825" s="18"/>
      <c r="TEP825" s="18"/>
      <c r="TEQ825" s="18"/>
      <c r="TER825" s="18"/>
      <c r="TES825" s="18"/>
      <c r="TET825" s="18"/>
      <c r="TEU825" s="18"/>
      <c r="TEV825" s="18"/>
      <c r="TEW825" s="18"/>
      <c r="TEX825" s="18"/>
      <c r="TEY825" s="18"/>
      <c r="TEZ825" s="18"/>
      <c r="TFA825" s="18"/>
      <c r="TFB825" s="18"/>
      <c r="TFC825" s="18"/>
      <c r="TFD825" s="18"/>
      <c r="TFE825" s="18"/>
      <c r="TFF825" s="18"/>
      <c r="TFG825" s="18"/>
      <c r="TFH825" s="18"/>
      <c r="TFI825" s="18"/>
      <c r="TFJ825" s="18"/>
      <c r="TFK825" s="18"/>
      <c r="TFL825" s="18"/>
      <c r="TFM825" s="18"/>
      <c r="TFN825" s="18"/>
      <c r="TFO825" s="18"/>
      <c r="TFP825" s="18"/>
      <c r="TFQ825" s="18"/>
      <c r="TFR825" s="18"/>
      <c r="TFS825" s="18"/>
      <c r="TFT825" s="18"/>
      <c r="TFU825" s="18"/>
      <c r="TFV825" s="18"/>
      <c r="TFW825" s="18"/>
      <c r="TFX825" s="18"/>
      <c r="TFY825" s="18"/>
      <c r="TFZ825" s="18"/>
      <c r="TGA825" s="18"/>
      <c r="TGB825" s="18"/>
      <c r="TGC825" s="18"/>
      <c r="TGD825" s="18"/>
      <c r="TGE825" s="18"/>
      <c r="TGF825" s="18"/>
      <c r="TGG825" s="18"/>
      <c r="TGH825" s="18"/>
      <c r="TGI825" s="18"/>
      <c r="TGJ825" s="18"/>
      <c r="TGK825" s="18"/>
      <c r="TGL825" s="18"/>
      <c r="TGM825" s="18"/>
      <c r="TGN825" s="18"/>
      <c r="TGO825" s="18"/>
      <c r="TGP825" s="18"/>
      <c r="TGQ825" s="18"/>
      <c r="TGR825" s="18"/>
      <c r="TGS825" s="18"/>
      <c r="TGT825" s="18"/>
      <c r="TGU825" s="18"/>
      <c r="TGV825" s="18"/>
      <c r="TGW825" s="18"/>
      <c r="TGX825" s="18"/>
      <c r="TGY825" s="18"/>
      <c r="TGZ825" s="18"/>
      <c r="THA825" s="18"/>
      <c r="THB825" s="18"/>
      <c r="THC825" s="18"/>
      <c r="THD825" s="18"/>
      <c r="THE825" s="18"/>
      <c r="THF825" s="18"/>
      <c r="THG825" s="18"/>
      <c r="THH825" s="18"/>
      <c r="THI825" s="18"/>
      <c r="THJ825" s="18"/>
      <c r="THK825" s="18"/>
      <c r="THL825" s="18"/>
      <c r="THM825" s="18"/>
      <c r="THN825" s="18"/>
      <c r="THO825" s="18"/>
      <c r="THP825" s="18"/>
      <c r="THQ825" s="18"/>
      <c r="THR825" s="18"/>
      <c r="THS825" s="18"/>
      <c r="THT825" s="18"/>
      <c r="THU825" s="18"/>
      <c r="THV825" s="18"/>
      <c r="THW825" s="18"/>
      <c r="THX825" s="18"/>
      <c r="THY825" s="18"/>
      <c r="THZ825" s="18"/>
      <c r="TIA825" s="18"/>
      <c r="TIB825" s="18"/>
      <c r="TIC825" s="18"/>
      <c r="TID825" s="18"/>
      <c r="TIE825" s="18"/>
      <c r="TIF825" s="18"/>
      <c r="TIG825" s="18"/>
      <c r="TIH825" s="18"/>
      <c r="TII825" s="18"/>
      <c r="TIJ825" s="18"/>
      <c r="TIK825" s="18"/>
      <c r="TIL825" s="18"/>
      <c r="TIM825" s="18"/>
      <c r="TIN825" s="18"/>
      <c r="TIO825" s="18"/>
      <c r="TIP825" s="18"/>
      <c r="TIQ825" s="18"/>
      <c r="TIR825" s="18"/>
      <c r="TIS825" s="18"/>
      <c r="TIT825" s="18"/>
      <c r="TIU825" s="18"/>
      <c r="TIV825" s="18"/>
      <c r="TIW825" s="18"/>
      <c r="TIX825" s="18"/>
      <c r="TIY825" s="18"/>
      <c r="TIZ825" s="18"/>
      <c r="TJA825" s="18"/>
      <c r="TJB825" s="18"/>
      <c r="TJC825" s="18"/>
      <c r="TJD825" s="18"/>
      <c r="TJE825" s="18"/>
      <c r="TJF825" s="18"/>
      <c r="TJG825" s="18"/>
      <c r="TJH825" s="18"/>
      <c r="TJI825" s="18"/>
      <c r="TJJ825" s="18"/>
      <c r="TJK825" s="18"/>
      <c r="TJL825" s="18"/>
      <c r="TJM825" s="18"/>
      <c r="TJN825" s="18"/>
      <c r="TJO825" s="18"/>
      <c r="TJP825" s="18"/>
      <c r="TJQ825" s="18"/>
      <c r="TJR825" s="18"/>
      <c r="TJS825" s="18"/>
      <c r="TJT825" s="18"/>
      <c r="TJU825" s="18"/>
      <c r="TJV825" s="18"/>
      <c r="TJW825" s="18"/>
      <c r="TJX825" s="18"/>
      <c r="TJY825" s="18"/>
      <c r="TJZ825" s="18"/>
      <c r="TKA825" s="18"/>
      <c r="TKB825" s="18"/>
      <c r="TKC825" s="18"/>
      <c r="TKD825" s="18"/>
      <c r="TKE825" s="18"/>
      <c r="TKF825" s="18"/>
      <c r="TKG825" s="18"/>
      <c r="TKH825" s="18"/>
      <c r="TKI825" s="18"/>
      <c r="TKJ825" s="18"/>
      <c r="TKK825" s="18"/>
      <c r="TKL825" s="18"/>
      <c r="TKM825" s="18"/>
      <c r="TKN825" s="18"/>
      <c r="TKO825" s="18"/>
      <c r="TKP825" s="18"/>
      <c r="TKQ825" s="18"/>
      <c r="TKR825" s="18"/>
      <c r="TKS825" s="18"/>
      <c r="TKT825" s="18"/>
      <c r="TKU825" s="18"/>
      <c r="TKV825" s="18"/>
      <c r="TKW825" s="18"/>
      <c r="TKX825" s="18"/>
      <c r="TKY825" s="18"/>
      <c r="TKZ825" s="18"/>
      <c r="TLA825" s="18"/>
      <c r="TLB825" s="18"/>
      <c r="TLC825" s="18"/>
      <c r="TLD825" s="18"/>
      <c r="TLE825" s="18"/>
      <c r="TLF825" s="18"/>
      <c r="TLG825" s="18"/>
      <c r="TLH825" s="18"/>
      <c r="TLI825" s="18"/>
      <c r="TLJ825" s="18"/>
      <c r="TLK825" s="18"/>
      <c r="TLL825" s="18"/>
      <c r="TLM825" s="18"/>
      <c r="TLN825" s="18"/>
      <c r="TLO825" s="18"/>
      <c r="TLP825" s="18"/>
      <c r="TLQ825" s="18"/>
      <c r="TLR825" s="18"/>
      <c r="TLS825" s="18"/>
      <c r="TLT825" s="18"/>
      <c r="TLU825" s="18"/>
      <c r="TLV825" s="18"/>
      <c r="TLW825" s="18"/>
      <c r="TLX825" s="18"/>
      <c r="TLY825" s="18"/>
      <c r="TLZ825" s="18"/>
      <c r="TMA825" s="18"/>
      <c r="TMB825" s="18"/>
      <c r="TMC825" s="18"/>
      <c r="TMD825" s="18"/>
      <c r="TME825" s="18"/>
      <c r="TMF825" s="18"/>
      <c r="TMG825" s="18"/>
      <c r="TMH825" s="18"/>
      <c r="TMI825" s="18"/>
      <c r="TMJ825" s="18"/>
      <c r="TMK825" s="18"/>
      <c r="TML825" s="18"/>
      <c r="TMM825" s="18"/>
      <c r="TMN825" s="18"/>
      <c r="TMO825" s="18"/>
      <c r="TMP825" s="18"/>
      <c r="TMQ825" s="18"/>
      <c r="TMR825" s="18"/>
      <c r="TMS825" s="18"/>
      <c r="TMT825" s="18"/>
      <c r="TMU825" s="18"/>
      <c r="TMV825" s="18"/>
      <c r="TMW825" s="18"/>
      <c r="TMX825" s="18"/>
      <c r="TMY825" s="18"/>
      <c r="TMZ825" s="18"/>
      <c r="TNA825" s="18"/>
      <c r="TNB825" s="18"/>
      <c r="TNC825" s="18"/>
      <c r="TND825" s="18"/>
      <c r="TNE825" s="18"/>
      <c r="TNF825" s="18"/>
      <c r="TNG825" s="18"/>
      <c r="TNH825" s="18"/>
      <c r="TNI825" s="18"/>
      <c r="TNJ825" s="18"/>
      <c r="TNK825" s="18"/>
      <c r="TNL825" s="18"/>
      <c r="TNM825" s="18"/>
      <c r="TNN825" s="18"/>
      <c r="TNO825" s="18"/>
      <c r="TNP825" s="18"/>
      <c r="TNQ825" s="18"/>
      <c r="TNR825" s="18"/>
      <c r="TNS825" s="18"/>
      <c r="TNT825" s="18"/>
      <c r="TNU825" s="18"/>
      <c r="TNV825" s="18"/>
      <c r="TNW825" s="18"/>
      <c r="TNX825" s="18"/>
      <c r="TNY825" s="18"/>
      <c r="TNZ825" s="18"/>
      <c r="TOA825" s="18"/>
      <c r="TOB825" s="18"/>
      <c r="TOC825" s="18"/>
      <c r="TOD825" s="18"/>
      <c r="TOE825" s="18"/>
      <c r="TOF825" s="18"/>
      <c r="TOG825" s="18"/>
      <c r="TOH825" s="18"/>
      <c r="TOI825" s="18"/>
      <c r="TOJ825" s="18"/>
      <c r="TOK825" s="18"/>
      <c r="TOL825" s="18"/>
      <c r="TOM825" s="18"/>
      <c r="TON825" s="18"/>
      <c r="TOO825" s="18"/>
      <c r="TOP825" s="18"/>
      <c r="TOQ825" s="18"/>
      <c r="TOR825" s="18"/>
      <c r="TOS825" s="18"/>
      <c r="TOT825" s="18"/>
      <c r="TOU825" s="18"/>
      <c r="TOV825" s="18"/>
      <c r="TOW825" s="18"/>
      <c r="TOX825" s="18"/>
      <c r="TOY825" s="18"/>
      <c r="TOZ825" s="18"/>
      <c r="TPA825" s="18"/>
      <c r="TPB825" s="18"/>
      <c r="TPC825" s="18"/>
      <c r="TPD825" s="18"/>
      <c r="TPE825" s="18"/>
      <c r="TPF825" s="18"/>
      <c r="TPG825" s="18"/>
      <c r="TPH825" s="18"/>
      <c r="TPI825" s="18"/>
      <c r="TPJ825" s="18"/>
      <c r="TPK825" s="18"/>
      <c r="TPL825" s="18"/>
      <c r="TPM825" s="18"/>
      <c r="TPN825" s="18"/>
      <c r="TPO825" s="18"/>
      <c r="TPP825" s="18"/>
      <c r="TPQ825" s="18"/>
      <c r="TPR825" s="18"/>
      <c r="TPS825" s="18"/>
      <c r="TPT825" s="18"/>
      <c r="TPU825" s="18"/>
      <c r="TPV825" s="18"/>
      <c r="TPW825" s="18"/>
      <c r="TPX825" s="18"/>
      <c r="TPY825" s="18"/>
      <c r="TPZ825" s="18"/>
      <c r="TQA825" s="18"/>
      <c r="TQB825" s="18"/>
      <c r="TQC825" s="18"/>
      <c r="TQD825" s="18"/>
      <c r="TQE825" s="18"/>
      <c r="TQF825" s="18"/>
      <c r="TQG825" s="18"/>
      <c r="TQH825" s="18"/>
      <c r="TQI825" s="18"/>
      <c r="TQJ825" s="18"/>
      <c r="TQK825" s="18"/>
      <c r="TQL825" s="18"/>
      <c r="TQM825" s="18"/>
      <c r="TQN825" s="18"/>
      <c r="TQO825" s="18"/>
      <c r="TQP825" s="18"/>
      <c r="TQQ825" s="18"/>
      <c r="TQR825" s="18"/>
      <c r="TQS825" s="18"/>
      <c r="TQT825" s="18"/>
      <c r="TQU825" s="18"/>
      <c r="TQV825" s="18"/>
      <c r="TQW825" s="18"/>
      <c r="TQX825" s="18"/>
      <c r="TQY825" s="18"/>
      <c r="TQZ825" s="18"/>
      <c r="TRA825" s="18"/>
      <c r="TRB825" s="18"/>
      <c r="TRC825" s="18"/>
      <c r="TRD825" s="18"/>
      <c r="TRE825" s="18"/>
      <c r="TRF825" s="18"/>
      <c r="TRG825" s="18"/>
      <c r="TRH825" s="18"/>
      <c r="TRI825" s="18"/>
      <c r="TRJ825" s="18"/>
      <c r="TRK825" s="18"/>
      <c r="TRL825" s="18"/>
      <c r="TRM825" s="18"/>
      <c r="TRN825" s="18"/>
      <c r="TRO825" s="18"/>
      <c r="TRP825" s="18"/>
      <c r="TRQ825" s="18"/>
      <c r="TRR825" s="18"/>
      <c r="TRS825" s="18"/>
      <c r="TRT825" s="18"/>
      <c r="TRU825" s="18"/>
      <c r="TRV825" s="18"/>
      <c r="TRW825" s="18"/>
      <c r="TRX825" s="18"/>
      <c r="TRY825" s="18"/>
      <c r="TRZ825" s="18"/>
      <c r="TSA825" s="18"/>
      <c r="TSB825" s="18"/>
      <c r="TSC825" s="18"/>
      <c r="TSD825" s="18"/>
      <c r="TSE825" s="18"/>
      <c r="TSF825" s="18"/>
      <c r="TSG825" s="18"/>
      <c r="TSH825" s="18"/>
      <c r="TSI825" s="18"/>
      <c r="TSJ825" s="18"/>
      <c r="TSK825" s="18"/>
      <c r="TSL825" s="18"/>
      <c r="TSM825" s="18"/>
      <c r="TSN825" s="18"/>
      <c r="TSO825" s="18"/>
      <c r="TSP825" s="18"/>
      <c r="TSQ825" s="18"/>
      <c r="TSR825" s="18"/>
      <c r="TSS825" s="18"/>
      <c r="TST825" s="18"/>
      <c r="TSU825" s="18"/>
      <c r="TSV825" s="18"/>
      <c r="TSW825" s="18"/>
      <c r="TSX825" s="18"/>
      <c r="TSY825" s="18"/>
      <c r="TSZ825" s="18"/>
      <c r="TTA825" s="18"/>
      <c r="TTB825" s="18"/>
      <c r="TTC825" s="18"/>
      <c r="TTD825" s="18"/>
      <c r="TTE825" s="18"/>
      <c r="TTF825" s="18"/>
      <c r="TTG825" s="18"/>
      <c r="TTH825" s="18"/>
      <c r="TTI825" s="18"/>
      <c r="TTJ825" s="18"/>
      <c r="TTK825" s="18"/>
      <c r="TTL825" s="18"/>
      <c r="TTM825" s="18"/>
      <c r="TTN825" s="18"/>
      <c r="TTO825" s="18"/>
      <c r="TTP825" s="18"/>
      <c r="TTQ825" s="18"/>
      <c r="TTR825" s="18"/>
      <c r="TTS825" s="18"/>
      <c r="TTT825" s="18"/>
      <c r="TTU825" s="18"/>
      <c r="TTV825" s="18"/>
      <c r="TTW825" s="18"/>
      <c r="TTX825" s="18"/>
      <c r="TTY825" s="18"/>
      <c r="TTZ825" s="18"/>
      <c r="TUA825" s="18"/>
      <c r="TUB825" s="18"/>
      <c r="TUC825" s="18"/>
      <c r="TUD825" s="18"/>
      <c r="TUE825" s="18"/>
      <c r="TUF825" s="18"/>
      <c r="TUG825" s="18"/>
      <c r="TUH825" s="18"/>
      <c r="TUI825" s="18"/>
      <c r="TUJ825" s="18"/>
      <c r="TUK825" s="18"/>
      <c r="TUL825" s="18"/>
      <c r="TUM825" s="18"/>
      <c r="TUN825" s="18"/>
      <c r="TUO825" s="18"/>
      <c r="TUP825" s="18"/>
      <c r="TUQ825" s="18"/>
      <c r="TUR825" s="18"/>
      <c r="TUS825" s="18"/>
      <c r="TUT825" s="18"/>
      <c r="TUU825" s="18"/>
      <c r="TUV825" s="18"/>
      <c r="TUW825" s="18"/>
      <c r="TUX825" s="18"/>
      <c r="TUY825" s="18"/>
      <c r="TUZ825" s="18"/>
      <c r="TVA825" s="18"/>
      <c r="TVB825" s="18"/>
      <c r="TVC825" s="18"/>
      <c r="TVD825" s="18"/>
      <c r="TVE825" s="18"/>
      <c r="TVF825" s="18"/>
      <c r="TVG825" s="18"/>
      <c r="TVH825" s="18"/>
      <c r="TVI825" s="18"/>
      <c r="TVJ825" s="18"/>
      <c r="TVK825" s="18"/>
      <c r="TVL825" s="18"/>
      <c r="TVM825" s="18"/>
      <c r="TVN825" s="18"/>
      <c r="TVO825" s="18"/>
      <c r="TVP825" s="18"/>
      <c r="TVQ825" s="18"/>
      <c r="TVR825" s="18"/>
      <c r="TVS825" s="18"/>
      <c r="TVT825" s="18"/>
      <c r="TVU825" s="18"/>
      <c r="TVV825" s="18"/>
      <c r="TVW825" s="18"/>
      <c r="TVX825" s="18"/>
      <c r="TVY825" s="18"/>
      <c r="TVZ825" s="18"/>
      <c r="TWA825" s="18"/>
      <c r="TWB825" s="18"/>
      <c r="TWC825" s="18"/>
      <c r="TWD825" s="18"/>
      <c r="TWE825" s="18"/>
      <c r="TWF825" s="18"/>
      <c r="TWG825" s="18"/>
      <c r="TWH825" s="18"/>
      <c r="TWI825" s="18"/>
      <c r="TWJ825" s="18"/>
      <c r="TWK825" s="18"/>
      <c r="TWL825" s="18"/>
      <c r="TWM825" s="18"/>
      <c r="TWN825" s="18"/>
      <c r="TWO825" s="18"/>
      <c r="TWP825" s="18"/>
      <c r="TWQ825" s="18"/>
      <c r="TWR825" s="18"/>
      <c r="TWS825" s="18"/>
      <c r="TWT825" s="18"/>
      <c r="TWU825" s="18"/>
      <c r="TWV825" s="18"/>
      <c r="TWW825" s="18"/>
      <c r="TWX825" s="18"/>
      <c r="TWY825" s="18"/>
      <c r="TWZ825" s="18"/>
      <c r="TXA825" s="18"/>
      <c r="TXB825" s="18"/>
      <c r="TXC825" s="18"/>
      <c r="TXD825" s="18"/>
      <c r="TXE825" s="18"/>
      <c r="TXF825" s="18"/>
      <c r="TXG825" s="18"/>
      <c r="TXH825" s="18"/>
      <c r="TXI825" s="18"/>
      <c r="TXJ825" s="18"/>
      <c r="TXK825" s="18"/>
      <c r="TXL825" s="18"/>
      <c r="TXM825" s="18"/>
      <c r="TXN825" s="18"/>
      <c r="TXO825" s="18"/>
      <c r="TXP825" s="18"/>
      <c r="TXQ825" s="18"/>
      <c r="TXR825" s="18"/>
      <c r="TXS825" s="18"/>
      <c r="TXT825" s="18"/>
      <c r="TXU825" s="18"/>
      <c r="TXV825" s="18"/>
      <c r="TXW825" s="18"/>
      <c r="TXX825" s="18"/>
      <c r="TXY825" s="18"/>
      <c r="TXZ825" s="18"/>
      <c r="TYA825" s="18"/>
      <c r="TYB825" s="18"/>
      <c r="TYC825" s="18"/>
      <c r="TYD825" s="18"/>
      <c r="TYE825" s="18"/>
      <c r="TYF825" s="18"/>
      <c r="TYG825" s="18"/>
      <c r="TYH825" s="18"/>
      <c r="TYI825" s="18"/>
      <c r="TYJ825" s="18"/>
      <c r="TYK825" s="18"/>
      <c r="TYL825" s="18"/>
      <c r="TYM825" s="18"/>
      <c r="TYN825" s="18"/>
      <c r="TYO825" s="18"/>
      <c r="TYP825" s="18"/>
      <c r="TYQ825" s="18"/>
      <c r="TYR825" s="18"/>
      <c r="TYS825" s="18"/>
      <c r="TYT825" s="18"/>
      <c r="TYU825" s="18"/>
      <c r="TYV825" s="18"/>
      <c r="TYW825" s="18"/>
      <c r="TYX825" s="18"/>
      <c r="TYY825" s="18"/>
      <c r="TYZ825" s="18"/>
      <c r="TZA825" s="18"/>
      <c r="TZB825" s="18"/>
      <c r="TZC825" s="18"/>
      <c r="TZD825" s="18"/>
      <c r="TZE825" s="18"/>
      <c r="TZF825" s="18"/>
      <c r="TZG825" s="18"/>
      <c r="TZH825" s="18"/>
      <c r="TZI825" s="18"/>
      <c r="TZJ825" s="18"/>
      <c r="TZK825" s="18"/>
      <c r="TZL825" s="18"/>
      <c r="TZM825" s="18"/>
      <c r="TZN825" s="18"/>
      <c r="TZO825" s="18"/>
      <c r="TZP825" s="18"/>
      <c r="TZQ825" s="18"/>
      <c r="TZR825" s="18"/>
      <c r="TZS825" s="18"/>
      <c r="TZT825" s="18"/>
      <c r="TZU825" s="18"/>
      <c r="TZV825" s="18"/>
      <c r="TZW825" s="18"/>
      <c r="TZX825" s="18"/>
      <c r="TZY825" s="18"/>
      <c r="TZZ825" s="18"/>
      <c r="UAA825" s="18"/>
      <c r="UAB825" s="18"/>
      <c r="UAC825" s="18"/>
      <c r="UAD825" s="18"/>
      <c r="UAE825" s="18"/>
      <c r="UAF825" s="18"/>
      <c r="UAG825" s="18"/>
      <c r="UAH825" s="18"/>
      <c r="UAI825" s="18"/>
      <c r="UAJ825" s="18"/>
      <c r="UAK825" s="18"/>
      <c r="UAL825" s="18"/>
      <c r="UAM825" s="18"/>
      <c r="UAN825" s="18"/>
      <c r="UAO825" s="18"/>
      <c r="UAP825" s="18"/>
      <c r="UAQ825" s="18"/>
      <c r="UAR825" s="18"/>
      <c r="UAS825" s="18"/>
      <c r="UAT825" s="18"/>
      <c r="UAU825" s="18"/>
      <c r="UAV825" s="18"/>
      <c r="UAW825" s="18"/>
      <c r="UAX825" s="18"/>
      <c r="UAY825" s="18"/>
      <c r="UAZ825" s="18"/>
      <c r="UBA825" s="18"/>
      <c r="UBB825" s="18"/>
      <c r="UBC825" s="18"/>
      <c r="UBD825" s="18"/>
      <c r="UBE825" s="18"/>
      <c r="UBF825" s="18"/>
      <c r="UBG825" s="18"/>
      <c r="UBH825" s="18"/>
      <c r="UBI825" s="18"/>
      <c r="UBJ825" s="18"/>
      <c r="UBK825" s="18"/>
      <c r="UBL825" s="18"/>
      <c r="UBM825" s="18"/>
      <c r="UBN825" s="18"/>
      <c r="UBO825" s="18"/>
      <c r="UBP825" s="18"/>
      <c r="UBQ825" s="18"/>
      <c r="UBR825" s="18"/>
      <c r="UBS825" s="18"/>
      <c r="UBT825" s="18"/>
      <c r="UBU825" s="18"/>
      <c r="UBV825" s="18"/>
      <c r="UBW825" s="18"/>
      <c r="UBX825" s="18"/>
      <c r="UBY825" s="18"/>
      <c r="UBZ825" s="18"/>
      <c r="UCA825" s="18"/>
      <c r="UCB825" s="18"/>
      <c r="UCC825" s="18"/>
      <c r="UCD825" s="18"/>
      <c r="UCE825" s="18"/>
      <c r="UCF825" s="18"/>
      <c r="UCG825" s="18"/>
      <c r="UCH825" s="18"/>
      <c r="UCI825" s="18"/>
      <c r="UCJ825" s="18"/>
      <c r="UCK825" s="18"/>
      <c r="UCL825" s="18"/>
      <c r="UCM825" s="18"/>
      <c r="UCN825" s="18"/>
      <c r="UCO825" s="18"/>
      <c r="UCP825" s="18"/>
      <c r="UCQ825" s="18"/>
      <c r="UCR825" s="18"/>
      <c r="UCS825" s="18"/>
      <c r="UCT825" s="18"/>
      <c r="UCU825" s="18"/>
      <c r="UCV825" s="18"/>
      <c r="UCW825" s="18"/>
      <c r="UCX825" s="18"/>
      <c r="UCY825" s="18"/>
      <c r="UCZ825" s="18"/>
      <c r="UDA825" s="18"/>
      <c r="UDB825" s="18"/>
      <c r="UDC825" s="18"/>
      <c r="UDD825" s="18"/>
      <c r="UDE825" s="18"/>
      <c r="UDF825" s="18"/>
      <c r="UDG825" s="18"/>
      <c r="UDH825" s="18"/>
      <c r="UDI825" s="18"/>
      <c r="UDJ825" s="18"/>
      <c r="UDK825" s="18"/>
      <c r="UDL825" s="18"/>
      <c r="UDM825" s="18"/>
      <c r="UDN825" s="18"/>
      <c r="UDO825" s="18"/>
      <c r="UDP825" s="18"/>
      <c r="UDQ825" s="18"/>
      <c r="UDR825" s="18"/>
      <c r="UDS825" s="18"/>
      <c r="UDT825" s="18"/>
      <c r="UDU825" s="18"/>
      <c r="UDV825" s="18"/>
      <c r="UDW825" s="18"/>
      <c r="UDX825" s="18"/>
      <c r="UDY825" s="18"/>
      <c r="UDZ825" s="18"/>
      <c r="UEA825" s="18"/>
      <c r="UEB825" s="18"/>
      <c r="UEC825" s="18"/>
      <c r="UED825" s="18"/>
      <c r="UEE825" s="18"/>
      <c r="UEF825" s="18"/>
      <c r="UEG825" s="18"/>
      <c r="UEH825" s="18"/>
      <c r="UEI825" s="18"/>
      <c r="UEJ825" s="18"/>
      <c r="UEK825" s="18"/>
      <c r="UEL825" s="18"/>
      <c r="UEM825" s="18"/>
      <c r="UEN825" s="18"/>
      <c r="UEO825" s="18"/>
      <c r="UEP825" s="18"/>
      <c r="UEQ825" s="18"/>
      <c r="UER825" s="18"/>
      <c r="UES825" s="18"/>
      <c r="UET825" s="18"/>
      <c r="UEU825" s="18"/>
      <c r="UEV825" s="18"/>
      <c r="UEW825" s="18"/>
      <c r="UEX825" s="18"/>
      <c r="UEY825" s="18"/>
      <c r="UEZ825" s="18"/>
      <c r="UFA825" s="18"/>
      <c r="UFB825" s="18"/>
      <c r="UFC825" s="18"/>
      <c r="UFD825" s="18"/>
      <c r="UFE825" s="18"/>
      <c r="UFF825" s="18"/>
      <c r="UFG825" s="18"/>
      <c r="UFH825" s="18"/>
      <c r="UFI825" s="18"/>
      <c r="UFJ825" s="18"/>
      <c r="UFK825" s="18"/>
      <c r="UFL825" s="18"/>
      <c r="UFM825" s="18"/>
      <c r="UFN825" s="18"/>
      <c r="UFO825" s="18"/>
      <c r="UFP825" s="18"/>
      <c r="UFQ825" s="18"/>
      <c r="UFR825" s="18"/>
      <c r="UFS825" s="18"/>
      <c r="UFT825" s="18"/>
      <c r="UFU825" s="18"/>
      <c r="UFV825" s="18"/>
      <c r="UFW825" s="18"/>
      <c r="UFX825" s="18"/>
      <c r="UFY825" s="18"/>
      <c r="UFZ825" s="18"/>
      <c r="UGA825" s="18"/>
      <c r="UGB825" s="18"/>
      <c r="UGC825" s="18"/>
      <c r="UGD825" s="18"/>
      <c r="UGE825" s="18"/>
      <c r="UGF825" s="18"/>
      <c r="UGG825" s="18"/>
      <c r="UGH825" s="18"/>
      <c r="UGI825" s="18"/>
      <c r="UGJ825" s="18"/>
      <c r="UGK825" s="18"/>
      <c r="UGL825" s="18"/>
      <c r="UGM825" s="18"/>
      <c r="UGN825" s="18"/>
      <c r="UGO825" s="18"/>
      <c r="UGP825" s="18"/>
      <c r="UGQ825" s="18"/>
      <c r="UGR825" s="18"/>
      <c r="UGS825" s="18"/>
      <c r="UGT825" s="18"/>
      <c r="UGU825" s="18"/>
      <c r="UGV825" s="18"/>
      <c r="UGW825" s="18"/>
      <c r="UGX825" s="18"/>
      <c r="UGY825" s="18"/>
      <c r="UGZ825" s="18"/>
      <c r="UHA825" s="18"/>
      <c r="UHB825" s="18"/>
      <c r="UHC825" s="18"/>
      <c r="UHD825" s="18"/>
      <c r="UHE825" s="18"/>
      <c r="UHF825" s="18"/>
      <c r="UHG825" s="18"/>
      <c r="UHH825" s="18"/>
      <c r="UHI825" s="18"/>
      <c r="UHJ825" s="18"/>
      <c r="UHK825" s="18"/>
      <c r="UHL825" s="18"/>
      <c r="UHM825" s="18"/>
      <c r="UHN825" s="18"/>
      <c r="UHO825" s="18"/>
      <c r="UHP825" s="18"/>
      <c r="UHQ825" s="18"/>
      <c r="UHR825" s="18"/>
      <c r="UHS825" s="18"/>
      <c r="UHT825" s="18"/>
      <c r="UHU825" s="18"/>
      <c r="UHV825" s="18"/>
      <c r="UHW825" s="18"/>
      <c r="UHX825" s="18"/>
      <c r="UHY825" s="18"/>
      <c r="UHZ825" s="18"/>
      <c r="UIA825" s="18"/>
      <c r="UIB825" s="18"/>
      <c r="UIC825" s="18"/>
      <c r="UID825" s="18"/>
      <c r="UIE825" s="18"/>
      <c r="UIF825" s="18"/>
      <c r="UIG825" s="18"/>
      <c r="UIH825" s="18"/>
      <c r="UII825" s="18"/>
      <c r="UIJ825" s="18"/>
      <c r="UIK825" s="18"/>
      <c r="UIL825" s="18"/>
      <c r="UIM825" s="18"/>
      <c r="UIN825" s="18"/>
      <c r="UIO825" s="18"/>
      <c r="UIP825" s="18"/>
      <c r="UIQ825" s="18"/>
      <c r="UIR825" s="18"/>
      <c r="UIS825" s="18"/>
      <c r="UIT825" s="18"/>
      <c r="UIU825" s="18"/>
      <c r="UIV825" s="18"/>
      <c r="UIW825" s="18"/>
      <c r="UIX825" s="18"/>
      <c r="UIY825" s="18"/>
      <c r="UIZ825" s="18"/>
      <c r="UJA825" s="18"/>
      <c r="UJB825" s="18"/>
      <c r="UJC825" s="18"/>
      <c r="UJD825" s="18"/>
      <c r="UJE825" s="18"/>
      <c r="UJF825" s="18"/>
      <c r="UJG825" s="18"/>
      <c r="UJH825" s="18"/>
      <c r="UJI825" s="18"/>
      <c r="UJJ825" s="18"/>
      <c r="UJK825" s="18"/>
      <c r="UJL825" s="18"/>
      <c r="UJM825" s="18"/>
      <c r="UJN825" s="18"/>
      <c r="UJO825" s="18"/>
      <c r="UJP825" s="18"/>
      <c r="UJQ825" s="18"/>
      <c r="UJR825" s="18"/>
      <c r="UJS825" s="18"/>
      <c r="UJT825" s="18"/>
      <c r="UJU825" s="18"/>
      <c r="UJV825" s="18"/>
      <c r="UJW825" s="18"/>
      <c r="UJX825" s="18"/>
      <c r="UJY825" s="18"/>
      <c r="UJZ825" s="18"/>
      <c r="UKA825" s="18"/>
      <c r="UKB825" s="18"/>
      <c r="UKC825" s="18"/>
      <c r="UKD825" s="18"/>
      <c r="UKE825" s="18"/>
      <c r="UKF825" s="18"/>
      <c r="UKG825" s="18"/>
      <c r="UKH825" s="18"/>
      <c r="UKI825" s="18"/>
      <c r="UKJ825" s="18"/>
      <c r="UKK825" s="18"/>
      <c r="UKL825" s="18"/>
      <c r="UKM825" s="18"/>
      <c r="UKN825" s="18"/>
      <c r="UKO825" s="18"/>
      <c r="UKP825" s="18"/>
      <c r="UKQ825" s="18"/>
      <c r="UKR825" s="18"/>
      <c r="UKS825" s="18"/>
      <c r="UKT825" s="18"/>
      <c r="UKU825" s="18"/>
      <c r="UKV825" s="18"/>
      <c r="UKW825" s="18"/>
      <c r="UKX825" s="18"/>
      <c r="UKY825" s="18"/>
      <c r="UKZ825" s="18"/>
      <c r="ULA825" s="18"/>
      <c r="ULB825" s="18"/>
      <c r="ULC825" s="18"/>
      <c r="ULD825" s="18"/>
      <c r="ULE825" s="18"/>
      <c r="ULF825" s="18"/>
      <c r="ULG825" s="18"/>
      <c r="ULH825" s="18"/>
      <c r="ULI825" s="18"/>
      <c r="ULJ825" s="18"/>
      <c r="ULK825" s="18"/>
      <c r="ULL825" s="18"/>
      <c r="ULM825" s="18"/>
      <c r="ULN825" s="18"/>
      <c r="ULO825" s="18"/>
      <c r="ULP825" s="18"/>
      <c r="ULQ825" s="18"/>
      <c r="ULR825" s="18"/>
      <c r="ULS825" s="18"/>
      <c r="ULT825" s="18"/>
      <c r="ULU825" s="18"/>
      <c r="ULV825" s="18"/>
      <c r="ULW825" s="18"/>
      <c r="ULX825" s="18"/>
      <c r="ULY825" s="18"/>
      <c r="ULZ825" s="18"/>
      <c r="UMA825" s="18"/>
      <c r="UMB825" s="18"/>
      <c r="UMC825" s="18"/>
      <c r="UMD825" s="18"/>
      <c r="UME825" s="18"/>
      <c r="UMF825" s="18"/>
      <c r="UMG825" s="18"/>
      <c r="UMH825" s="18"/>
      <c r="UMI825" s="18"/>
      <c r="UMJ825" s="18"/>
      <c r="UMK825" s="18"/>
      <c r="UML825" s="18"/>
      <c r="UMM825" s="18"/>
      <c r="UMN825" s="18"/>
      <c r="UMO825" s="18"/>
      <c r="UMP825" s="18"/>
      <c r="UMQ825" s="18"/>
      <c r="UMR825" s="18"/>
      <c r="UMS825" s="18"/>
      <c r="UMT825" s="18"/>
      <c r="UMU825" s="18"/>
      <c r="UMV825" s="18"/>
      <c r="UMW825" s="18"/>
      <c r="UMX825" s="18"/>
      <c r="UMY825" s="18"/>
      <c r="UMZ825" s="18"/>
      <c r="UNA825" s="18"/>
      <c r="UNB825" s="18"/>
      <c r="UNC825" s="18"/>
      <c r="UND825" s="18"/>
      <c r="UNE825" s="18"/>
      <c r="UNF825" s="18"/>
      <c r="UNG825" s="18"/>
      <c r="UNH825" s="18"/>
      <c r="UNI825" s="18"/>
      <c r="UNJ825" s="18"/>
      <c r="UNK825" s="18"/>
      <c r="UNL825" s="18"/>
      <c r="UNM825" s="18"/>
      <c r="UNN825" s="18"/>
      <c r="UNO825" s="18"/>
      <c r="UNP825" s="18"/>
      <c r="UNQ825" s="18"/>
      <c r="UNR825" s="18"/>
      <c r="UNS825" s="18"/>
      <c r="UNT825" s="18"/>
      <c r="UNU825" s="18"/>
      <c r="UNV825" s="18"/>
      <c r="UNW825" s="18"/>
      <c r="UNX825" s="18"/>
      <c r="UNY825" s="18"/>
      <c r="UNZ825" s="18"/>
      <c r="UOA825" s="18"/>
      <c r="UOB825" s="18"/>
      <c r="UOC825" s="18"/>
      <c r="UOD825" s="18"/>
      <c r="UOE825" s="18"/>
      <c r="UOF825" s="18"/>
      <c r="UOG825" s="18"/>
      <c r="UOH825" s="18"/>
      <c r="UOI825" s="18"/>
      <c r="UOJ825" s="18"/>
      <c r="UOK825" s="18"/>
      <c r="UOL825" s="18"/>
      <c r="UOM825" s="18"/>
      <c r="UON825" s="18"/>
      <c r="UOO825" s="18"/>
      <c r="UOP825" s="18"/>
      <c r="UOQ825" s="18"/>
      <c r="UOR825" s="18"/>
      <c r="UOS825" s="18"/>
      <c r="UOT825" s="18"/>
      <c r="UOU825" s="18"/>
      <c r="UOV825" s="18"/>
      <c r="UOW825" s="18"/>
      <c r="UOX825" s="18"/>
      <c r="UOY825" s="18"/>
      <c r="UOZ825" s="18"/>
      <c r="UPA825" s="18"/>
      <c r="UPB825" s="18"/>
      <c r="UPC825" s="18"/>
      <c r="UPD825" s="18"/>
      <c r="UPE825" s="18"/>
      <c r="UPF825" s="18"/>
      <c r="UPG825" s="18"/>
      <c r="UPH825" s="18"/>
      <c r="UPI825" s="18"/>
      <c r="UPJ825" s="18"/>
      <c r="UPK825" s="18"/>
      <c r="UPL825" s="18"/>
      <c r="UPM825" s="18"/>
      <c r="UPN825" s="18"/>
      <c r="UPO825" s="18"/>
      <c r="UPP825" s="18"/>
      <c r="UPQ825" s="18"/>
      <c r="UPR825" s="18"/>
      <c r="UPS825" s="18"/>
      <c r="UPT825" s="18"/>
      <c r="UPU825" s="18"/>
      <c r="UPV825" s="18"/>
      <c r="UPW825" s="18"/>
      <c r="UPX825" s="18"/>
      <c r="UPY825" s="18"/>
      <c r="UPZ825" s="18"/>
      <c r="UQA825" s="18"/>
      <c r="UQB825" s="18"/>
      <c r="UQC825" s="18"/>
      <c r="UQD825" s="18"/>
      <c r="UQE825" s="18"/>
      <c r="UQF825" s="18"/>
      <c r="UQG825" s="18"/>
      <c r="UQH825" s="18"/>
      <c r="UQI825" s="18"/>
      <c r="UQJ825" s="18"/>
      <c r="UQK825" s="18"/>
      <c r="UQL825" s="18"/>
      <c r="UQM825" s="18"/>
      <c r="UQN825" s="18"/>
      <c r="UQO825" s="18"/>
      <c r="UQP825" s="18"/>
      <c r="UQQ825" s="18"/>
      <c r="UQR825" s="18"/>
      <c r="UQS825" s="18"/>
      <c r="UQT825" s="18"/>
      <c r="UQU825" s="18"/>
      <c r="UQV825" s="18"/>
      <c r="UQW825" s="18"/>
      <c r="UQX825" s="18"/>
      <c r="UQY825" s="18"/>
      <c r="UQZ825" s="18"/>
      <c r="URA825" s="18"/>
      <c r="URB825" s="18"/>
      <c r="URC825" s="18"/>
      <c r="URD825" s="18"/>
      <c r="URE825" s="18"/>
      <c r="URF825" s="18"/>
      <c r="URG825" s="18"/>
      <c r="URH825" s="18"/>
      <c r="URI825" s="18"/>
      <c r="URJ825" s="18"/>
      <c r="URK825" s="18"/>
      <c r="URL825" s="18"/>
      <c r="URM825" s="18"/>
      <c r="URN825" s="18"/>
      <c r="URO825" s="18"/>
      <c r="URP825" s="18"/>
      <c r="URQ825" s="18"/>
      <c r="URR825" s="18"/>
      <c r="URS825" s="18"/>
      <c r="URT825" s="18"/>
      <c r="URU825" s="18"/>
      <c r="URV825" s="18"/>
      <c r="URW825" s="18"/>
      <c r="URX825" s="18"/>
      <c r="URY825" s="18"/>
      <c r="URZ825" s="18"/>
      <c r="USA825" s="18"/>
      <c r="USB825" s="18"/>
      <c r="USC825" s="18"/>
      <c r="USD825" s="18"/>
      <c r="USE825" s="18"/>
      <c r="USF825" s="18"/>
      <c r="USG825" s="18"/>
      <c r="USH825" s="18"/>
      <c r="USI825" s="18"/>
      <c r="USJ825" s="18"/>
      <c r="USK825" s="18"/>
      <c r="USL825" s="18"/>
      <c r="USM825" s="18"/>
      <c r="USN825" s="18"/>
      <c r="USO825" s="18"/>
      <c r="USP825" s="18"/>
      <c r="USQ825" s="18"/>
      <c r="USR825" s="18"/>
      <c r="USS825" s="18"/>
      <c r="UST825" s="18"/>
      <c r="USU825" s="18"/>
      <c r="USV825" s="18"/>
      <c r="USW825" s="18"/>
      <c r="USX825" s="18"/>
      <c r="USY825" s="18"/>
      <c r="USZ825" s="18"/>
      <c r="UTA825" s="18"/>
      <c r="UTB825" s="18"/>
      <c r="UTC825" s="18"/>
      <c r="UTD825" s="18"/>
      <c r="UTE825" s="18"/>
      <c r="UTF825" s="18"/>
      <c r="UTG825" s="18"/>
      <c r="UTH825" s="18"/>
      <c r="UTI825" s="18"/>
      <c r="UTJ825" s="18"/>
      <c r="UTK825" s="18"/>
      <c r="UTL825" s="18"/>
      <c r="UTM825" s="18"/>
      <c r="UTN825" s="18"/>
      <c r="UTO825" s="18"/>
      <c r="UTP825" s="18"/>
      <c r="UTQ825" s="18"/>
      <c r="UTR825" s="18"/>
      <c r="UTS825" s="18"/>
      <c r="UTT825" s="18"/>
      <c r="UTU825" s="18"/>
      <c r="UTV825" s="18"/>
      <c r="UTW825" s="18"/>
      <c r="UTX825" s="18"/>
      <c r="UTY825" s="18"/>
      <c r="UTZ825" s="18"/>
      <c r="UUA825" s="18"/>
      <c r="UUB825" s="18"/>
      <c r="UUC825" s="18"/>
      <c r="UUD825" s="18"/>
      <c r="UUE825" s="18"/>
      <c r="UUF825" s="18"/>
      <c r="UUG825" s="18"/>
      <c r="UUH825" s="18"/>
      <c r="UUI825" s="18"/>
      <c r="UUJ825" s="18"/>
      <c r="UUK825" s="18"/>
      <c r="UUL825" s="18"/>
      <c r="UUM825" s="18"/>
      <c r="UUN825" s="18"/>
      <c r="UUO825" s="18"/>
      <c r="UUP825" s="18"/>
      <c r="UUQ825" s="18"/>
      <c r="UUR825" s="18"/>
      <c r="UUS825" s="18"/>
      <c r="UUT825" s="18"/>
      <c r="UUU825" s="18"/>
      <c r="UUV825" s="18"/>
      <c r="UUW825" s="18"/>
      <c r="UUX825" s="18"/>
      <c r="UUY825" s="18"/>
      <c r="UUZ825" s="18"/>
      <c r="UVA825" s="18"/>
      <c r="UVB825" s="18"/>
      <c r="UVC825" s="18"/>
      <c r="UVD825" s="18"/>
      <c r="UVE825" s="18"/>
      <c r="UVF825" s="18"/>
      <c r="UVG825" s="18"/>
      <c r="UVH825" s="18"/>
      <c r="UVI825" s="18"/>
      <c r="UVJ825" s="18"/>
      <c r="UVK825" s="18"/>
      <c r="UVL825" s="18"/>
      <c r="UVM825" s="18"/>
      <c r="UVN825" s="18"/>
      <c r="UVO825" s="18"/>
      <c r="UVP825" s="18"/>
      <c r="UVQ825" s="18"/>
      <c r="UVR825" s="18"/>
      <c r="UVS825" s="18"/>
      <c r="UVT825" s="18"/>
      <c r="UVU825" s="18"/>
      <c r="UVV825" s="18"/>
      <c r="UVW825" s="18"/>
      <c r="UVX825" s="18"/>
      <c r="UVY825" s="18"/>
      <c r="UVZ825" s="18"/>
      <c r="UWA825" s="18"/>
      <c r="UWB825" s="18"/>
      <c r="UWC825" s="18"/>
      <c r="UWD825" s="18"/>
      <c r="UWE825" s="18"/>
      <c r="UWF825" s="18"/>
      <c r="UWG825" s="18"/>
      <c r="UWH825" s="18"/>
      <c r="UWI825" s="18"/>
      <c r="UWJ825" s="18"/>
      <c r="UWK825" s="18"/>
      <c r="UWL825" s="18"/>
      <c r="UWM825" s="18"/>
      <c r="UWN825" s="18"/>
      <c r="UWO825" s="18"/>
      <c r="UWP825" s="18"/>
      <c r="UWQ825" s="18"/>
      <c r="UWR825" s="18"/>
      <c r="UWS825" s="18"/>
      <c r="UWT825" s="18"/>
      <c r="UWU825" s="18"/>
      <c r="UWV825" s="18"/>
      <c r="UWW825" s="18"/>
      <c r="UWX825" s="18"/>
      <c r="UWY825" s="18"/>
      <c r="UWZ825" s="18"/>
      <c r="UXA825" s="18"/>
      <c r="UXB825" s="18"/>
      <c r="UXC825" s="18"/>
      <c r="UXD825" s="18"/>
      <c r="UXE825" s="18"/>
      <c r="UXF825" s="18"/>
      <c r="UXG825" s="18"/>
      <c r="UXH825" s="18"/>
      <c r="UXI825" s="18"/>
      <c r="UXJ825" s="18"/>
      <c r="UXK825" s="18"/>
      <c r="UXL825" s="18"/>
      <c r="UXM825" s="18"/>
      <c r="UXN825" s="18"/>
      <c r="UXO825" s="18"/>
      <c r="UXP825" s="18"/>
      <c r="UXQ825" s="18"/>
      <c r="UXR825" s="18"/>
      <c r="UXS825" s="18"/>
      <c r="UXT825" s="18"/>
      <c r="UXU825" s="18"/>
      <c r="UXV825" s="18"/>
      <c r="UXW825" s="18"/>
      <c r="UXX825" s="18"/>
      <c r="UXY825" s="18"/>
      <c r="UXZ825" s="18"/>
      <c r="UYA825" s="18"/>
      <c r="UYB825" s="18"/>
      <c r="UYC825" s="18"/>
      <c r="UYD825" s="18"/>
      <c r="UYE825" s="18"/>
      <c r="UYF825" s="18"/>
      <c r="UYG825" s="18"/>
      <c r="UYH825" s="18"/>
      <c r="UYI825" s="18"/>
      <c r="UYJ825" s="18"/>
      <c r="UYK825" s="18"/>
      <c r="UYL825" s="18"/>
      <c r="UYM825" s="18"/>
      <c r="UYN825" s="18"/>
      <c r="UYO825" s="18"/>
      <c r="UYP825" s="18"/>
      <c r="UYQ825" s="18"/>
      <c r="UYR825" s="18"/>
      <c r="UYS825" s="18"/>
      <c r="UYT825" s="18"/>
      <c r="UYU825" s="18"/>
      <c r="UYV825" s="18"/>
      <c r="UYW825" s="18"/>
      <c r="UYX825" s="18"/>
      <c r="UYY825" s="18"/>
      <c r="UYZ825" s="18"/>
      <c r="UZA825" s="18"/>
      <c r="UZB825" s="18"/>
      <c r="UZC825" s="18"/>
      <c r="UZD825" s="18"/>
      <c r="UZE825" s="18"/>
      <c r="UZF825" s="18"/>
      <c r="UZG825" s="18"/>
      <c r="UZH825" s="18"/>
      <c r="UZI825" s="18"/>
      <c r="UZJ825" s="18"/>
      <c r="UZK825" s="18"/>
      <c r="UZL825" s="18"/>
      <c r="UZM825" s="18"/>
      <c r="UZN825" s="18"/>
      <c r="UZO825" s="18"/>
      <c r="UZP825" s="18"/>
      <c r="UZQ825" s="18"/>
      <c r="UZR825" s="18"/>
      <c r="UZS825" s="18"/>
      <c r="UZT825" s="18"/>
      <c r="UZU825" s="18"/>
      <c r="UZV825" s="18"/>
      <c r="UZW825" s="18"/>
      <c r="UZX825" s="18"/>
      <c r="UZY825" s="18"/>
      <c r="UZZ825" s="18"/>
      <c r="VAA825" s="18"/>
      <c r="VAB825" s="18"/>
      <c r="VAC825" s="18"/>
      <c r="VAD825" s="18"/>
      <c r="VAE825" s="18"/>
      <c r="VAF825" s="18"/>
      <c r="VAG825" s="18"/>
      <c r="VAH825" s="18"/>
      <c r="VAI825" s="18"/>
      <c r="VAJ825" s="18"/>
      <c r="VAK825" s="18"/>
      <c r="VAL825" s="18"/>
      <c r="VAM825" s="18"/>
      <c r="VAN825" s="18"/>
      <c r="VAO825" s="18"/>
      <c r="VAP825" s="18"/>
      <c r="VAQ825" s="18"/>
      <c r="VAR825" s="18"/>
      <c r="VAS825" s="18"/>
      <c r="VAT825" s="18"/>
      <c r="VAU825" s="18"/>
      <c r="VAV825" s="18"/>
      <c r="VAW825" s="18"/>
      <c r="VAX825" s="18"/>
      <c r="VAY825" s="18"/>
      <c r="VAZ825" s="18"/>
      <c r="VBA825" s="18"/>
      <c r="VBB825" s="18"/>
      <c r="VBC825" s="18"/>
      <c r="VBD825" s="18"/>
      <c r="VBE825" s="18"/>
      <c r="VBF825" s="18"/>
      <c r="VBG825" s="18"/>
      <c r="VBH825" s="18"/>
      <c r="VBI825" s="18"/>
      <c r="VBJ825" s="18"/>
      <c r="VBK825" s="18"/>
      <c r="VBL825" s="18"/>
      <c r="VBM825" s="18"/>
      <c r="VBN825" s="18"/>
      <c r="VBO825" s="18"/>
      <c r="VBP825" s="18"/>
      <c r="VBQ825" s="18"/>
      <c r="VBR825" s="18"/>
      <c r="VBS825" s="18"/>
      <c r="VBT825" s="18"/>
      <c r="VBU825" s="18"/>
      <c r="VBV825" s="18"/>
      <c r="VBW825" s="18"/>
      <c r="VBX825" s="18"/>
      <c r="VBY825" s="18"/>
      <c r="VBZ825" s="18"/>
      <c r="VCA825" s="18"/>
      <c r="VCB825" s="18"/>
      <c r="VCC825" s="18"/>
      <c r="VCD825" s="18"/>
      <c r="VCE825" s="18"/>
      <c r="VCF825" s="18"/>
      <c r="VCG825" s="18"/>
      <c r="VCH825" s="18"/>
      <c r="VCI825" s="18"/>
      <c r="VCJ825" s="18"/>
      <c r="VCK825" s="18"/>
      <c r="VCL825" s="18"/>
      <c r="VCM825" s="18"/>
      <c r="VCN825" s="18"/>
      <c r="VCO825" s="18"/>
      <c r="VCP825" s="18"/>
      <c r="VCQ825" s="18"/>
      <c r="VCR825" s="18"/>
      <c r="VCS825" s="18"/>
      <c r="VCT825" s="18"/>
      <c r="VCU825" s="18"/>
      <c r="VCV825" s="18"/>
      <c r="VCW825" s="18"/>
      <c r="VCX825" s="18"/>
      <c r="VCY825" s="18"/>
      <c r="VCZ825" s="18"/>
      <c r="VDA825" s="18"/>
      <c r="VDB825" s="18"/>
      <c r="VDC825" s="18"/>
      <c r="VDD825" s="18"/>
      <c r="VDE825" s="18"/>
      <c r="VDF825" s="18"/>
      <c r="VDG825" s="18"/>
      <c r="VDH825" s="18"/>
      <c r="VDI825" s="18"/>
      <c r="VDJ825" s="18"/>
      <c r="VDK825" s="18"/>
      <c r="VDL825" s="18"/>
      <c r="VDM825" s="18"/>
      <c r="VDN825" s="18"/>
      <c r="VDO825" s="18"/>
      <c r="VDP825" s="18"/>
      <c r="VDQ825" s="18"/>
      <c r="VDR825" s="18"/>
      <c r="VDS825" s="18"/>
      <c r="VDT825" s="18"/>
      <c r="VDU825" s="18"/>
      <c r="VDV825" s="18"/>
      <c r="VDW825" s="18"/>
      <c r="VDX825" s="18"/>
      <c r="VDY825" s="18"/>
      <c r="VDZ825" s="18"/>
      <c r="VEA825" s="18"/>
      <c r="VEB825" s="18"/>
      <c r="VEC825" s="18"/>
      <c r="VED825" s="18"/>
      <c r="VEE825" s="18"/>
      <c r="VEF825" s="18"/>
      <c r="VEG825" s="18"/>
      <c r="VEH825" s="18"/>
      <c r="VEI825" s="18"/>
      <c r="VEJ825" s="18"/>
      <c r="VEK825" s="18"/>
      <c r="VEL825" s="18"/>
      <c r="VEM825" s="18"/>
      <c r="VEN825" s="18"/>
      <c r="VEO825" s="18"/>
      <c r="VEP825" s="18"/>
      <c r="VEQ825" s="18"/>
      <c r="VER825" s="18"/>
      <c r="VES825" s="18"/>
      <c r="VET825" s="18"/>
      <c r="VEU825" s="18"/>
      <c r="VEV825" s="18"/>
      <c r="VEW825" s="18"/>
      <c r="VEX825" s="18"/>
      <c r="VEY825" s="18"/>
      <c r="VEZ825" s="18"/>
      <c r="VFA825" s="18"/>
      <c r="VFB825" s="18"/>
      <c r="VFC825" s="18"/>
      <c r="VFD825" s="18"/>
      <c r="VFE825" s="18"/>
      <c r="VFF825" s="18"/>
      <c r="VFG825" s="18"/>
      <c r="VFH825" s="18"/>
      <c r="VFI825" s="18"/>
      <c r="VFJ825" s="18"/>
      <c r="VFK825" s="18"/>
      <c r="VFL825" s="18"/>
      <c r="VFM825" s="18"/>
      <c r="VFN825" s="18"/>
      <c r="VFO825" s="18"/>
      <c r="VFP825" s="18"/>
      <c r="VFQ825" s="18"/>
      <c r="VFR825" s="18"/>
      <c r="VFS825" s="18"/>
      <c r="VFT825" s="18"/>
      <c r="VFU825" s="18"/>
      <c r="VFV825" s="18"/>
      <c r="VFW825" s="18"/>
      <c r="VFX825" s="18"/>
      <c r="VFY825" s="18"/>
      <c r="VFZ825" s="18"/>
      <c r="VGA825" s="18"/>
      <c r="VGB825" s="18"/>
      <c r="VGC825" s="18"/>
      <c r="VGD825" s="18"/>
      <c r="VGE825" s="18"/>
      <c r="VGF825" s="18"/>
      <c r="VGG825" s="18"/>
      <c r="VGH825" s="18"/>
      <c r="VGI825" s="18"/>
      <c r="VGJ825" s="18"/>
      <c r="VGK825" s="18"/>
      <c r="VGL825" s="18"/>
      <c r="VGM825" s="18"/>
      <c r="VGN825" s="18"/>
      <c r="VGO825" s="18"/>
      <c r="VGP825" s="18"/>
      <c r="VGQ825" s="18"/>
      <c r="VGR825" s="18"/>
      <c r="VGS825" s="18"/>
      <c r="VGT825" s="18"/>
      <c r="VGU825" s="18"/>
      <c r="VGV825" s="18"/>
      <c r="VGW825" s="18"/>
      <c r="VGX825" s="18"/>
      <c r="VGY825" s="18"/>
      <c r="VGZ825" s="18"/>
      <c r="VHA825" s="18"/>
      <c r="VHB825" s="18"/>
      <c r="VHC825" s="18"/>
      <c r="VHD825" s="18"/>
      <c r="VHE825" s="18"/>
      <c r="VHF825" s="18"/>
      <c r="VHG825" s="18"/>
      <c r="VHH825" s="18"/>
      <c r="VHI825" s="18"/>
      <c r="VHJ825" s="18"/>
      <c r="VHK825" s="18"/>
      <c r="VHL825" s="18"/>
      <c r="VHM825" s="18"/>
      <c r="VHN825" s="18"/>
      <c r="VHO825" s="18"/>
      <c r="VHP825" s="18"/>
      <c r="VHQ825" s="18"/>
      <c r="VHR825" s="18"/>
      <c r="VHS825" s="18"/>
      <c r="VHT825" s="18"/>
      <c r="VHU825" s="18"/>
      <c r="VHV825" s="18"/>
      <c r="VHW825" s="18"/>
      <c r="VHX825" s="18"/>
      <c r="VHY825" s="18"/>
      <c r="VHZ825" s="18"/>
      <c r="VIA825" s="18"/>
      <c r="VIB825" s="18"/>
      <c r="VIC825" s="18"/>
      <c r="VID825" s="18"/>
      <c r="VIE825" s="18"/>
      <c r="VIF825" s="18"/>
      <c r="VIG825" s="18"/>
      <c r="VIH825" s="18"/>
      <c r="VII825" s="18"/>
      <c r="VIJ825" s="18"/>
      <c r="VIK825" s="18"/>
      <c r="VIL825" s="18"/>
      <c r="VIM825" s="18"/>
      <c r="VIN825" s="18"/>
      <c r="VIO825" s="18"/>
      <c r="VIP825" s="18"/>
      <c r="VIQ825" s="18"/>
      <c r="VIR825" s="18"/>
      <c r="VIS825" s="18"/>
      <c r="VIT825" s="18"/>
      <c r="VIU825" s="18"/>
      <c r="VIV825" s="18"/>
      <c r="VIW825" s="18"/>
      <c r="VIX825" s="18"/>
      <c r="VIY825" s="18"/>
      <c r="VIZ825" s="18"/>
      <c r="VJA825" s="18"/>
      <c r="VJB825" s="18"/>
      <c r="VJC825" s="18"/>
      <c r="VJD825" s="18"/>
      <c r="VJE825" s="18"/>
      <c r="VJF825" s="18"/>
      <c r="VJG825" s="18"/>
      <c r="VJH825" s="18"/>
      <c r="VJI825" s="18"/>
      <c r="VJJ825" s="18"/>
      <c r="VJK825" s="18"/>
      <c r="VJL825" s="18"/>
      <c r="VJM825" s="18"/>
      <c r="VJN825" s="18"/>
      <c r="VJO825" s="18"/>
      <c r="VJP825" s="18"/>
      <c r="VJQ825" s="18"/>
      <c r="VJR825" s="18"/>
      <c r="VJS825" s="18"/>
      <c r="VJT825" s="18"/>
      <c r="VJU825" s="18"/>
      <c r="VJV825" s="18"/>
      <c r="VJW825" s="18"/>
      <c r="VJX825" s="18"/>
      <c r="VJY825" s="18"/>
      <c r="VJZ825" s="18"/>
      <c r="VKA825" s="18"/>
      <c r="VKB825" s="18"/>
      <c r="VKC825" s="18"/>
      <c r="VKD825" s="18"/>
      <c r="VKE825" s="18"/>
      <c r="VKF825" s="18"/>
      <c r="VKG825" s="18"/>
      <c r="VKH825" s="18"/>
      <c r="VKI825" s="18"/>
      <c r="VKJ825" s="18"/>
      <c r="VKK825" s="18"/>
      <c r="VKL825" s="18"/>
      <c r="VKM825" s="18"/>
      <c r="VKN825" s="18"/>
      <c r="VKO825" s="18"/>
      <c r="VKP825" s="18"/>
      <c r="VKQ825" s="18"/>
      <c r="VKR825" s="18"/>
      <c r="VKS825" s="18"/>
      <c r="VKT825" s="18"/>
      <c r="VKU825" s="18"/>
      <c r="VKV825" s="18"/>
      <c r="VKW825" s="18"/>
      <c r="VKX825" s="18"/>
      <c r="VKY825" s="18"/>
      <c r="VKZ825" s="18"/>
      <c r="VLA825" s="18"/>
      <c r="VLB825" s="18"/>
      <c r="VLC825" s="18"/>
      <c r="VLD825" s="18"/>
      <c r="VLE825" s="18"/>
      <c r="VLF825" s="18"/>
      <c r="VLG825" s="18"/>
      <c r="VLH825" s="18"/>
      <c r="VLI825" s="18"/>
      <c r="VLJ825" s="18"/>
      <c r="VLK825" s="18"/>
      <c r="VLL825" s="18"/>
      <c r="VLM825" s="18"/>
      <c r="VLN825" s="18"/>
      <c r="VLO825" s="18"/>
      <c r="VLP825" s="18"/>
      <c r="VLQ825" s="18"/>
      <c r="VLR825" s="18"/>
      <c r="VLS825" s="18"/>
      <c r="VLT825" s="18"/>
      <c r="VLU825" s="18"/>
      <c r="VLV825" s="18"/>
      <c r="VLW825" s="18"/>
      <c r="VLX825" s="18"/>
      <c r="VLY825" s="18"/>
      <c r="VLZ825" s="18"/>
      <c r="VMA825" s="18"/>
      <c r="VMB825" s="18"/>
      <c r="VMC825" s="18"/>
      <c r="VMD825" s="18"/>
      <c r="VME825" s="18"/>
      <c r="VMF825" s="18"/>
      <c r="VMG825" s="18"/>
      <c r="VMH825" s="18"/>
      <c r="VMI825" s="18"/>
      <c r="VMJ825" s="18"/>
      <c r="VMK825" s="18"/>
      <c r="VML825" s="18"/>
      <c r="VMM825" s="18"/>
      <c r="VMN825" s="18"/>
      <c r="VMO825" s="18"/>
      <c r="VMP825" s="18"/>
      <c r="VMQ825" s="18"/>
      <c r="VMR825" s="18"/>
      <c r="VMS825" s="18"/>
      <c r="VMT825" s="18"/>
      <c r="VMU825" s="18"/>
      <c r="VMV825" s="18"/>
      <c r="VMW825" s="18"/>
      <c r="VMX825" s="18"/>
      <c r="VMY825" s="18"/>
      <c r="VMZ825" s="18"/>
      <c r="VNA825" s="18"/>
      <c r="VNB825" s="18"/>
      <c r="VNC825" s="18"/>
      <c r="VND825" s="18"/>
      <c r="VNE825" s="18"/>
      <c r="VNF825" s="18"/>
      <c r="VNG825" s="18"/>
      <c r="VNH825" s="18"/>
      <c r="VNI825" s="18"/>
      <c r="VNJ825" s="18"/>
      <c r="VNK825" s="18"/>
      <c r="VNL825" s="18"/>
      <c r="VNM825" s="18"/>
      <c r="VNN825" s="18"/>
      <c r="VNO825" s="18"/>
      <c r="VNP825" s="18"/>
      <c r="VNQ825" s="18"/>
      <c r="VNR825" s="18"/>
      <c r="VNS825" s="18"/>
      <c r="VNT825" s="18"/>
      <c r="VNU825" s="18"/>
      <c r="VNV825" s="18"/>
      <c r="VNW825" s="18"/>
      <c r="VNX825" s="18"/>
      <c r="VNY825" s="18"/>
      <c r="VNZ825" s="18"/>
      <c r="VOA825" s="18"/>
      <c r="VOB825" s="18"/>
      <c r="VOC825" s="18"/>
      <c r="VOD825" s="18"/>
      <c r="VOE825" s="18"/>
      <c r="VOF825" s="18"/>
      <c r="VOG825" s="18"/>
      <c r="VOH825" s="18"/>
      <c r="VOI825" s="18"/>
      <c r="VOJ825" s="18"/>
      <c r="VOK825" s="18"/>
      <c r="VOL825" s="18"/>
      <c r="VOM825" s="18"/>
      <c r="VON825" s="18"/>
      <c r="VOO825" s="18"/>
      <c r="VOP825" s="18"/>
      <c r="VOQ825" s="18"/>
      <c r="VOR825" s="18"/>
      <c r="VOS825" s="18"/>
      <c r="VOT825" s="18"/>
      <c r="VOU825" s="18"/>
      <c r="VOV825" s="18"/>
      <c r="VOW825" s="18"/>
      <c r="VOX825" s="18"/>
      <c r="VOY825" s="18"/>
      <c r="VOZ825" s="18"/>
      <c r="VPA825" s="18"/>
      <c r="VPB825" s="18"/>
      <c r="VPC825" s="18"/>
      <c r="VPD825" s="18"/>
      <c r="VPE825" s="18"/>
      <c r="VPF825" s="18"/>
      <c r="VPG825" s="18"/>
      <c r="VPH825" s="18"/>
      <c r="VPI825" s="18"/>
      <c r="VPJ825" s="18"/>
      <c r="VPK825" s="18"/>
      <c r="VPL825" s="18"/>
      <c r="VPM825" s="18"/>
      <c r="VPN825" s="18"/>
      <c r="VPO825" s="18"/>
      <c r="VPP825" s="18"/>
      <c r="VPQ825" s="18"/>
      <c r="VPR825" s="18"/>
      <c r="VPS825" s="18"/>
      <c r="VPT825" s="18"/>
      <c r="VPU825" s="18"/>
      <c r="VPV825" s="18"/>
      <c r="VPW825" s="18"/>
      <c r="VPX825" s="18"/>
      <c r="VPY825" s="18"/>
      <c r="VPZ825" s="18"/>
      <c r="VQA825" s="18"/>
      <c r="VQB825" s="18"/>
      <c r="VQC825" s="18"/>
      <c r="VQD825" s="18"/>
      <c r="VQE825" s="18"/>
      <c r="VQF825" s="18"/>
      <c r="VQG825" s="18"/>
      <c r="VQH825" s="18"/>
      <c r="VQI825" s="18"/>
      <c r="VQJ825" s="18"/>
      <c r="VQK825" s="18"/>
      <c r="VQL825" s="18"/>
      <c r="VQM825" s="18"/>
      <c r="VQN825" s="18"/>
      <c r="VQO825" s="18"/>
      <c r="VQP825" s="18"/>
      <c r="VQQ825" s="18"/>
      <c r="VQR825" s="18"/>
      <c r="VQS825" s="18"/>
      <c r="VQT825" s="18"/>
      <c r="VQU825" s="18"/>
      <c r="VQV825" s="18"/>
      <c r="VQW825" s="18"/>
      <c r="VQX825" s="18"/>
      <c r="VQY825" s="18"/>
      <c r="VQZ825" s="18"/>
      <c r="VRA825" s="18"/>
      <c r="VRB825" s="18"/>
      <c r="VRC825" s="18"/>
      <c r="VRD825" s="18"/>
      <c r="VRE825" s="18"/>
      <c r="VRF825" s="18"/>
      <c r="VRG825" s="18"/>
      <c r="VRH825" s="18"/>
      <c r="VRI825" s="18"/>
      <c r="VRJ825" s="18"/>
      <c r="VRK825" s="18"/>
      <c r="VRL825" s="18"/>
      <c r="VRM825" s="18"/>
      <c r="VRN825" s="18"/>
      <c r="VRO825" s="18"/>
      <c r="VRP825" s="18"/>
      <c r="VRQ825" s="18"/>
      <c r="VRR825" s="18"/>
      <c r="VRS825" s="18"/>
      <c r="VRT825" s="18"/>
      <c r="VRU825" s="18"/>
      <c r="VRV825" s="18"/>
      <c r="VRW825" s="18"/>
      <c r="VRX825" s="18"/>
      <c r="VRY825" s="18"/>
      <c r="VRZ825" s="18"/>
      <c r="VSA825" s="18"/>
      <c r="VSB825" s="18"/>
      <c r="VSC825" s="18"/>
      <c r="VSD825" s="18"/>
      <c r="VSE825" s="18"/>
      <c r="VSF825" s="18"/>
      <c r="VSG825" s="18"/>
      <c r="VSH825" s="18"/>
      <c r="VSI825" s="18"/>
      <c r="VSJ825" s="18"/>
      <c r="VSK825" s="18"/>
      <c r="VSL825" s="18"/>
      <c r="VSM825" s="18"/>
      <c r="VSN825" s="18"/>
      <c r="VSO825" s="18"/>
      <c r="VSP825" s="18"/>
      <c r="VSQ825" s="18"/>
      <c r="VSR825" s="18"/>
      <c r="VSS825" s="18"/>
      <c r="VST825" s="18"/>
      <c r="VSU825" s="18"/>
      <c r="VSV825" s="18"/>
      <c r="VSW825" s="18"/>
      <c r="VSX825" s="18"/>
      <c r="VSY825" s="18"/>
      <c r="VSZ825" s="18"/>
      <c r="VTA825" s="18"/>
      <c r="VTB825" s="18"/>
      <c r="VTC825" s="18"/>
      <c r="VTD825" s="18"/>
      <c r="VTE825" s="18"/>
      <c r="VTF825" s="18"/>
      <c r="VTG825" s="18"/>
      <c r="VTH825" s="18"/>
      <c r="VTI825" s="18"/>
      <c r="VTJ825" s="18"/>
      <c r="VTK825" s="18"/>
      <c r="VTL825" s="18"/>
      <c r="VTM825" s="18"/>
      <c r="VTN825" s="18"/>
      <c r="VTO825" s="18"/>
      <c r="VTP825" s="18"/>
      <c r="VTQ825" s="18"/>
      <c r="VTR825" s="18"/>
      <c r="VTS825" s="18"/>
      <c r="VTT825" s="18"/>
      <c r="VTU825" s="18"/>
      <c r="VTV825" s="18"/>
      <c r="VTW825" s="18"/>
      <c r="VTX825" s="18"/>
      <c r="VTY825" s="18"/>
      <c r="VTZ825" s="18"/>
      <c r="VUA825" s="18"/>
      <c r="VUB825" s="18"/>
      <c r="VUC825" s="18"/>
      <c r="VUD825" s="18"/>
      <c r="VUE825" s="18"/>
      <c r="VUF825" s="18"/>
      <c r="VUG825" s="18"/>
      <c r="VUH825" s="18"/>
      <c r="VUI825" s="18"/>
      <c r="VUJ825" s="18"/>
      <c r="VUK825" s="18"/>
      <c r="VUL825" s="18"/>
      <c r="VUM825" s="18"/>
      <c r="VUN825" s="18"/>
      <c r="VUO825" s="18"/>
      <c r="VUP825" s="18"/>
      <c r="VUQ825" s="18"/>
      <c r="VUR825" s="18"/>
      <c r="VUS825" s="18"/>
      <c r="VUT825" s="18"/>
      <c r="VUU825" s="18"/>
      <c r="VUV825" s="18"/>
      <c r="VUW825" s="18"/>
      <c r="VUX825" s="18"/>
      <c r="VUY825" s="18"/>
      <c r="VUZ825" s="18"/>
      <c r="VVA825" s="18"/>
      <c r="VVB825" s="18"/>
      <c r="VVC825" s="18"/>
      <c r="VVD825" s="18"/>
      <c r="VVE825" s="18"/>
      <c r="VVF825" s="18"/>
      <c r="VVG825" s="18"/>
      <c r="VVH825" s="18"/>
      <c r="VVI825" s="18"/>
      <c r="VVJ825" s="18"/>
      <c r="VVK825" s="18"/>
      <c r="VVL825" s="18"/>
      <c r="VVM825" s="18"/>
      <c r="VVN825" s="18"/>
      <c r="VVO825" s="18"/>
      <c r="VVP825" s="18"/>
      <c r="VVQ825" s="18"/>
      <c r="VVR825" s="18"/>
      <c r="VVS825" s="18"/>
      <c r="VVT825" s="18"/>
      <c r="VVU825" s="18"/>
      <c r="VVV825" s="18"/>
      <c r="VVW825" s="18"/>
      <c r="VVX825" s="18"/>
      <c r="VVY825" s="18"/>
      <c r="VVZ825" s="18"/>
      <c r="VWA825" s="18"/>
      <c r="VWB825" s="18"/>
      <c r="VWC825" s="18"/>
      <c r="VWD825" s="18"/>
      <c r="VWE825" s="18"/>
      <c r="VWF825" s="18"/>
      <c r="VWG825" s="18"/>
      <c r="VWH825" s="18"/>
      <c r="VWI825" s="18"/>
      <c r="VWJ825" s="18"/>
      <c r="VWK825" s="18"/>
      <c r="VWL825" s="18"/>
      <c r="VWM825" s="18"/>
      <c r="VWN825" s="18"/>
      <c r="VWO825" s="18"/>
      <c r="VWP825" s="18"/>
      <c r="VWQ825" s="18"/>
      <c r="VWR825" s="18"/>
      <c r="VWS825" s="18"/>
      <c r="VWT825" s="18"/>
      <c r="VWU825" s="18"/>
      <c r="VWV825" s="18"/>
      <c r="VWW825" s="18"/>
      <c r="VWX825" s="18"/>
      <c r="VWY825" s="18"/>
      <c r="VWZ825" s="18"/>
      <c r="VXA825" s="18"/>
      <c r="VXB825" s="18"/>
      <c r="VXC825" s="18"/>
      <c r="VXD825" s="18"/>
      <c r="VXE825" s="18"/>
      <c r="VXF825" s="18"/>
      <c r="VXG825" s="18"/>
      <c r="VXH825" s="18"/>
      <c r="VXI825" s="18"/>
      <c r="VXJ825" s="18"/>
      <c r="VXK825" s="18"/>
      <c r="VXL825" s="18"/>
      <c r="VXM825" s="18"/>
      <c r="VXN825" s="18"/>
      <c r="VXO825" s="18"/>
      <c r="VXP825" s="18"/>
      <c r="VXQ825" s="18"/>
      <c r="VXR825" s="18"/>
      <c r="VXS825" s="18"/>
      <c r="VXT825" s="18"/>
      <c r="VXU825" s="18"/>
      <c r="VXV825" s="18"/>
      <c r="VXW825" s="18"/>
      <c r="VXX825" s="18"/>
      <c r="VXY825" s="18"/>
      <c r="VXZ825" s="18"/>
      <c r="VYA825" s="18"/>
      <c r="VYB825" s="18"/>
      <c r="VYC825" s="18"/>
      <c r="VYD825" s="18"/>
      <c r="VYE825" s="18"/>
      <c r="VYF825" s="18"/>
      <c r="VYG825" s="18"/>
      <c r="VYH825" s="18"/>
      <c r="VYI825" s="18"/>
      <c r="VYJ825" s="18"/>
      <c r="VYK825" s="18"/>
      <c r="VYL825" s="18"/>
      <c r="VYM825" s="18"/>
      <c r="VYN825" s="18"/>
      <c r="VYO825" s="18"/>
      <c r="VYP825" s="18"/>
      <c r="VYQ825" s="18"/>
      <c r="VYR825" s="18"/>
      <c r="VYS825" s="18"/>
      <c r="VYT825" s="18"/>
      <c r="VYU825" s="18"/>
      <c r="VYV825" s="18"/>
      <c r="VYW825" s="18"/>
      <c r="VYX825" s="18"/>
      <c r="VYY825" s="18"/>
      <c r="VYZ825" s="18"/>
      <c r="VZA825" s="18"/>
      <c r="VZB825" s="18"/>
      <c r="VZC825" s="18"/>
      <c r="VZD825" s="18"/>
      <c r="VZE825" s="18"/>
      <c r="VZF825" s="18"/>
      <c r="VZG825" s="18"/>
      <c r="VZH825" s="18"/>
      <c r="VZI825" s="18"/>
      <c r="VZJ825" s="18"/>
      <c r="VZK825" s="18"/>
      <c r="VZL825" s="18"/>
      <c r="VZM825" s="18"/>
      <c r="VZN825" s="18"/>
      <c r="VZO825" s="18"/>
      <c r="VZP825" s="18"/>
      <c r="VZQ825" s="18"/>
      <c r="VZR825" s="18"/>
      <c r="VZS825" s="18"/>
      <c r="VZT825" s="18"/>
      <c r="VZU825" s="18"/>
      <c r="VZV825" s="18"/>
      <c r="VZW825" s="18"/>
      <c r="VZX825" s="18"/>
      <c r="VZY825" s="18"/>
      <c r="VZZ825" s="18"/>
      <c r="WAA825" s="18"/>
      <c r="WAB825" s="18"/>
      <c r="WAC825" s="18"/>
      <c r="WAD825" s="18"/>
      <c r="WAE825" s="18"/>
      <c r="WAF825" s="18"/>
      <c r="WAG825" s="18"/>
      <c r="WAH825" s="18"/>
      <c r="WAI825" s="18"/>
      <c r="WAJ825" s="18"/>
      <c r="WAK825" s="18"/>
      <c r="WAL825" s="18"/>
      <c r="WAM825" s="18"/>
      <c r="WAN825" s="18"/>
      <c r="WAO825" s="18"/>
      <c r="WAP825" s="18"/>
      <c r="WAQ825" s="18"/>
      <c r="WAR825" s="18"/>
      <c r="WAS825" s="18"/>
      <c r="WAT825" s="18"/>
      <c r="WAU825" s="18"/>
      <c r="WAV825" s="18"/>
      <c r="WAW825" s="18"/>
      <c r="WAX825" s="18"/>
      <c r="WAY825" s="18"/>
      <c r="WAZ825" s="18"/>
      <c r="WBA825" s="18"/>
      <c r="WBB825" s="18"/>
      <c r="WBC825" s="18"/>
      <c r="WBD825" s="18"/>
      <c r="WBE825" s="18"/>
      <c r="WBF825" s="18"/>
      <c r="WBG825" s="18"/>
      <c r="WBH825" s="18"/>
      <c r="WBI825" s="18"/>
      <c r="WBJ825" s="18"/>
      <c r="WBK825" s="18"/>
      <c r="WBL825" s="18"/>
      <c r="WBM825" s="18"/>
      <c r="WBN825" s="18"/>
      <c r="WBO825" s="18"/>
      <c r="WBP825" s="18"/>
      <c r="WBQ825" s="18"/>
      <c r="WBR825" s="18"/>
      <c r="WBS825" s="18"/>
      <c r="WBT825" s="18"/>
      <c r="WBU825" s="18"/>
      <c r="WBV825" s="18"/>
      <c r="WBW825" s="18"/>
      <c r="WBX825" s="18"/>
      <c r="WBY825" s="18"/>
      <c r="WBZ825" s="18"/>
      <c r="WCA825" s="18"/>
      <c r="WCB825" s="18"/>
      <c r="WCC825" s="18"/>
      <c r="WCD825" s="18"/>
      <c r="WCE825" s="18"/>
      <c r="WCF825" s="18"/>
      <c r="WCG825" s="18"/>
      <c r="WCH825" s="18"/>
      <c r="WCI825" s="18"/>
      <c r="WCJ825" s="18"/>
      <c r="WCK825" s="18"/>
      <c r="WCL825" s="18"/>
      <c r="WCM825" s="18"/>
      <c r="WCN825" s="18"/>
      <c r="WCO825" s="18"/>
      <c r="WCP825" s="18"/>
      <c r="WCQ825" s="18"/>
      <c r="WCR825" s="18"/>
      <c r="WCS825" s="18"/>
      <c r="WCT825" s="18"/>
      <c r="WCU825" s="18"/>
      <c r="WCV825" s="18"/>
      <c r="WCW825" s="18"/>
      <c r="WCX825" s="18"/>
      <c r="WCY825" s="18"/>
      <c r="WCZ825" s="18"/>
      <c r="WDA825" s="18"/>
      <c r="WDB825" s="18"/>
      <c r="WDC825" s="18"/>
      <c r="WDD825" s="18"/>
      <c r="WDE825" s="18"/>
      <c r="WDF825" s="18"/>
      <c r="WDG825" s="18"/>
      <c r="WDH825" s="18"/>
      <c r="WDI825" s="18"/>
      <c r="WDJ825" s="18"/>
      <c r="WDK825" s="18"/>
      <c r="WDL825" s="18"/>
      <c r="WDM825" s="18"/>
      <c r="WDN825" s="18"/>
      <c r="WDO825" s="18"/>
      <c r="WDP825" s="18"/>
      <c r="WDQ825" s="18"/>
      <c r="WDR825" s="18"/>
      <c r="WDS825" s="18"/>
      <c r="WDT825" s="18"/>
      <c r="WDU825" s="18"/>
      <c r="WDV825" s="18"/>
      <c r="WDW825" s="18"/>
      <c r="WDX825" s="18"/>
      <c r="WDY825" s="18"/>
      <c r="WDZ825" s="18"/>
      <c r="WEA825" s="18"/>
      <c r="WEB825" s="18"/>
      <c r="WEC825" s="18"/>
      <c r="WED825" s="18"/>
      <c r="WEE825" s="18"/>
      <c r="WEF825" s="18"/>
      <c r="WEG825" s="18"/>
      <c r="WEH825" s="18"/>
      <c r="WEI825" s="18"/>
      <c r="WEJ825" s="18"/>
      <c r="WEK825" s="18"/>
      <c r="WEL825" s="18"/>
      <c r="WEM825" s="18"/>
      <c r="WEN825" s="18"/>
      <c r="WEO825" s="18"/>
      <c r="WEP825" s="18"/>
      <c r="WEQ825" s="18"/>
      <c r="WER825" s="18"/>
      <c r="WES825" s="18"/>
      <c r="WET825" s="18"/>
      <c r="WEU825" s="18"/>
      <c r="WEV825" s="18"/>
      <c r="WEW825" s="18"/>
      <c r="WEX825" s="18"/>
      <c r="WEY825" s="18"/>
      <c r="WEZ825" s="18"/>
      <c r="WFA825" s="18"/>
      <c r="WFB825" s="18"/>
      <c r="WFC825" s="18"/>
      <c r="WFD825" s="18"/>
      <c r="WFE825" s="18"/>
      <c r="WFF825" s="18"/>
      <c r="WFG825" s="18"/>
      <c r="WFH825" s="18"/>
      <c r="WFI825" s="18"/>
      <c r="WFJ825" s="18"/>
      <c r="WFK825" s="18"/>
      <c r="WFL825" s="18"/>
      <c r="WFM825" s="18"/>
      <c r="WFN825" s="18"/>
      <c r="WFO825" s="18"/>
      <c r="WFP825" s="18"/>
      <c r="WFQ825" s="18"/>
      <c r="WFR825" s="18"/>
      <c r="WFS825" s="18"/>
      <c r="WFT825" s="18"/>
      <c r="WFU825" s="18"/>
      <c r="WFV825" s="18"/>
      <c r="WFW825" s="18"/>
      <c r="WFX825" s="18"/>
      <c r="WFY825" s="18"/>
      <c r="WFZ825" s="18"/>
      <c r="WGA825" s="18"/>
      <c r="WGB825" s="18"/>
      <c r="WGC825" s="18"/>
      <c r="WGD825" s="18"/>
      <c r="WGE825" s="18"/>
      <c r="WGF825" s="18"/>
      <c r="WGG825" s="18"/>
      <c r="WGH825" s="18"/>
      <c r="WGI825" s="18"/>
      <c r="WGJ825" s="18"/>
      <c r="WGK825" s="18"/>
      <c r="WGL825" s="18"/>
      <c r="WGM825" s="18"/>
      <c r="WGN825" s="18"/>
      <c r="WGO825" s="18"/>
      <c r="WGP825" s="18"/>
      <c r="WGQ825" s="18"/>
      <c r="WGR825" s="18"/>
      <c r="WGS825" s="18"/>
      <c r="WGT825" s="18"/>
      <c r="WGU825" s="18"/>
      <c r="WGV825" s="18"/>
      <c r="WGW825" s="18"/>
      <c r="WGX825" s="18"/>
      <c r="WGY825" s="18"/>
      <c r="WGZ825" s="18"/>
      <c r="WHA825" s="18"/>
      <c r="WHB825" s="18"/>
      <c r="WHC825" s="18"/>
      <c r="WHD825" s="18"/>
      <c r="WHE825" s="18"/>
      <c r="WHF825" s="18"/>
      <c r="WHG825" s="18"/>
      <c r="WHH825" s="18"/>
      <c r="WHI825" s="18"/>
      <c r="WHJ825" s="18"/>
      <c r="WHK825" s="18"/>
      <c r="WHL825" s="18"/>
      <c r="WHM825" s="18"/>
      <c r="WHN825" s="18"/>
      <c r="WHO825" s="18"/>
      <c r="WHP825" s="18"/>
      <c r="WHQ825" s="18"/>
      <c r="WHR825" s="18"/>
      <c r="WHS825" s="18"/>
      <c r="WHT825" s="18"/>
      <c r="WHU825" s="18"/>
      <c r="WHV825" s="18"/>
      <c r="WHW825" s="18"/>
      <c r="WHX825" s="18"/>
      <c r="WHY825" s="18"/>
      <c r="WHZ825" s="18"/>
      <c r="WIA825" s="18"/>
      <c r="WIB825" s="18"/>
      <c r="WIC825" s="18"/>
      <c r="WID825" s="18"/>
      <c r="WIE825" s="18"/>
      <c r="WIF825" s="18"/>
      <c r="WIG825" s="18"/>
      <c r="WIH825" s="18"/>
      <c r="WII825" s="18"/>
      <c r="WIJ825" s="18"/>
      <c r="WIK825" s="18"/>
      <c r="WIL825" s="18"/>
      <c r="WIM825" s="18"/>
      <c r="WIN825" s="18"/>
      <c r="WIO825" s="18"/>
      <c r="WIP825" s="18"/>
      <c r="WIQ825" s="18"/>
      <c r="WIR825" s="18"/>
      <c r="WIS825" s="18"/>
      <c r="WIT825" s="18"/>
      <c r="WIU825" s="18"/>
      <c r="WIV825" s="18"/>
      <c r="WIW825" s="18"/>
      <c r="WIX825" s="18"/>
      <c r="WIY825" s="18"/>
      <c r="WIZ825" s="18"/>
      <c r="WJA825" s="18"/>
      <c r="WJB825" s="18"/>
      <c r="WJC825" s="18"/>
      <c r="WJD825" s="18"/>
      <c r="WJE825" s="18"/>
      <c r="WJF825" s="18"/>
      <c r="WJG825" s="18"/>
      <c r="WJH825" s="18"/>
      <c r="WJI825" s="18"/>
      <c r="WJJ825" s="18"/>
      <c r="WJK825" s="18"/>
      <c r="WJL825" s="18"/>
      <c r="WJM825" s="18"/>
      <c r="WJN825" s="18"/>
      <c r="WJO825" s="18"/>
      <c r="WJP825" s="18"/>
      <c r="WJQ825" s="18"/>
      <c r="WJR825" s="18"/>
      <c r="WJS825" s="18"/>
      <c r="WJT825" s="18"/>
      <c r="WJU825" s="18"/>
      <c r="WJV825" s="18"/>
      <c r="WJW825" s="18"/>
      <c r="WJX825" s="18"/>
      <c r="WJY825" s="18"/>
      <c r="WJZ825" s="18"/>
      <c r="WKA825" s="18"/>
      <c r="WKB825" s="18"/>
      <c r="WKC825" s="18"/>
      <c r="WKD825" s="18"/>
      <c r="WKE825" s="18"/>
      <c r="WKF825" s="18"/>
      <c r="WKG825" s="18"/>
      <c r="WKH825" s="18"/>
      <c r="WKI825" s="18"/>
      <c r="WKJ825" s="18"/>
      <c r="WKK825" s="18"/>
      <c r="WKL825" s="18"/>
      <c r="WKM825" s="18"/>
      <c r="WKN825" s="18"/>
      <c r="WKO825" s="18"/>
      <c r="WKP825" s="18"/>
      <c r="WKQ825" s="18"/>
      <c r="WKR825" s="18"/>
      <c r="WKS825" s="18"/>
      <c r="WKT825" s="18"/>
      <c r="WKU825" s="18"/>
      <c r="WKV825" s="18"/>
      <c r="WKW825" s="18"/>
      <c r="WKX825" s="18"/>
      <c r="WKY825" s="18"/>
      <c r="WKZ825" s="18"/>
      <c r="WLA825" s="18"/>
      <c r="WLB825" s="18"/>
      <c r="WLC825" s="18"/>
      <c r="WLD825" s="18"/>
      <c r="WLE825" s="18"/>
      <c r="WLF825" s="18"/>
      <c r="WLG825" s="18"/>
      <c r="WLH825" s="18"/>
      <c r="WLI825" s="18"/>
      <c r="WLJ825" s="18"/>
      <c r="WLK825" s="18"/>
      <c r="WLL825" s="18"/>
      <c r="WLM825" s="18"/>
      <c r="WLN825" s="18"/>
      <c r="WLO825" s="18"/>
      <c r="WLP825" s="18"/>
      <c r="WLQ825" s="18"/>
      <c r="WLR825" s="18"/>
      <c r="WLS825" s="18"/>
      <c r="WLT825" s="18"/>
      <c r="WLU825" s="18"/>
      <c r="WLV825" s="18"/>
      <c r="WLW825" s="18"/>
      <c r="WLX825" s="18"/>
      <c r="WLY825" s="18"/>
      <c r="WLZ825" s="18"/>
      <c r="WMA825" s="18"/>
      <c r="WMB825" s="18"/>
      <c r="WMC825" s="18"/>
      <c r="WMD825" s="18"/>
      <c r="WME825" s="18"/>
      <c r="WMF825" s="18"/>
      <c r="WMG825" s="18"/>
      <c r="WMH825" s="18"/>
      <c r="WMI825" s="18"/>
      <c r="WMJ825" s="18"/>
      <c r="WMK825" s="18"/>
      <c r="WML825" s="18"/>
      <c r="WMM825" s="18"/>
      <c r="WMN825" s="18"/>
      <c r="WMO825" s="18"/>
      <c r="WMP825" s="18"/>
      <c r="WMQ825" s="18"/>
      <c r="WMR825" s="18"/>
      <c r="WMS825" s="18"/>
      <c r="WMT825" s="18"/>
      <c r="WMU825" s="18"/>
      <c r="WMV825" s="18"/>
      <c r="WMW825" s="18"/>
      <c r="WMX825" s="18"/>
      <c r="WMY825" s="18"/>
      <c r="WMZ825" s="18"/>
      <c r="WNA825" s="18"/>
      <c r="WNB825" s="18"/>
      <c r="WNC825" s="18"/>
      <c r="WND825" s="18"/>
      <c r="WNE825" s="18"/>
      <c r="WNF825" s="18"/>
      <c r="WNG825" s="18"/>
      <c r="WNH825" s="18"/>
      <c r="WNI825" s="18"/>
      <c r="WNJ825" s="18"/>
      <c r="WNK825" s="18"/>
      <c r="WNL825" s="18"/>
      <c r="WNM825" s="18"/>
      <c r="WNN825" s="18"/>
      <c r="WNO825" s="18"/>
      <c r="WNP825" s="18"/>
      <c r="WNQ825" s="18"/>
      <c r="WNR825" s="18"/>
      <c r="WNS825" s="18"/>
      <c r="WNT825" s="18"/>
      <c r="WNU825" s="18"/>
      <c r="WNV825" s="18"/>
      <c r="WNW825" s="18"/>
      <c r="WNX825" s="18"/>
      <c r="WNY825" s="18"/>
      <c r="WNZ825" s="18"/>
      <c r="WOA825" s="18"/>
      <c r="WOB825" s="18"/>
      <c r="WOC825" s="18"/>
      <c r="WOD825" s="18"/>
      <c r="WOE825" s="18"/>
      <c r="WOF825" s="18"/>
      <c r="WOG825" s="18"/>
      <c r="WOH825" s="18"/>
      <c r="WOI825" s="18"/>
      <c r="WOJ825" s="18"/>
      <c r="WOK825" s="18"/>
      <c r="WOL825" s="18"/>
      <c r="WOM825" s="18"/>
      <c r="WON825" s="18"/>
      <c r="WOO825" s="18"/>
      <c r="WOP825" s="18"/>
      <c r="WOQ825" s="18"/>
      <c r="WOR825" s="18"/>
      <c r="WOS825" s="18"/>
      <c r="WOT825" s="18"/>
      <c r="WOU825" s="18"/>
      <c r="WOV825" s="18"/>
      <c r="WOW825" s="18"/>
      <c r="WOX825" s="18"/>
      <c r="WOY825" s="18"/>
      <c r="WOZ825" s="18"/>
      <c r="WPA825" s="18"/>
      <c r="WPB825" s="18"/>
      <c r="WPC825" s="18"/>
      <c r="WPD825" s="18"/>
      <c r="WPE825" s="18"/>
      <c r="WPF825" s="18"/>
      <c r="WPG825" s="18"/>
      <c r="WPH825" s="18"/>
      <c r="WPI825" s="18"/>
      <c r="WPJ825" s="18"/>
      <c r="WPK825" s="18"/>
      <c r="WPL825" s="18"/>
      <c r="WPM825" s="18"/>
      <c r="WPN825" s="18"/>
      <c r="WPO825" s="18"/>
      <c r="WPP825" s="18"/>
      <c r="WPQ825" s="18"/>
      <c r="WPR825" s="18"/>
      <c r="WPS825" s="18"/>
      <c r="WPT825" s="18"/>
      <c r="WPU825" s="18"/>
      <c r="WPV825" s="18"/>
      <c r="WPW825" s="18"/>
      <c r="WPX825" s="18"/>
      <c r="WPY825" s="18"/>
      <c r="WPZ825" s="18"/>
      <c r="WQA825" s="18"/>
      <c r="WQB825" s="18"/>
      <c r="WQC825" s="18"/>
      <c r="WQD825" s="18"/>
      <c r="WQE825" s="18"/>
      <c r="WQF825" s="18"/>
      <c r="WQG825" s="18"/>
      <c r="WQH825" s="18"/>
      <c r="WQI825" s="18"/>
      <c r="WQJ825" s="18"/>
      <c r="WQK825" s="18"/>
      <c r="WQL825" s="18"/>
      <c r="WQM825" s="18"/>
      <c r="WQN825" s="18"/>
      <c r="WQO825" s="18"/>
      <c r="WQP825" s="18"/>
      <c r="WQQ825" s="18"/>
      <c r="WQR825" s="18"/>
      <c r="WQS825" s="18"/>
      <c r="WQT825" s="18"/>
      <c r="WQU825" s="18"/>
      <c r="WQV825" s="18"/>
      <c r="WQW825" s="18"/>
      <c r="WQX825" s="18"/>
      <c r="WQY825" s="18"/>
      <c r="WQZ825" s="18"/>
      <c r="WRA825" s="18"/>
      <c r="WRB825" s="18"/>
      <c r="WRC825" s="18"/>
      <c r="WRD825" s="18"/>
      <c r="WRE825" s="18"/>
      <c r="WRF825" s="18"/>
      <c r="WRG825" s="18"/>
      <c r="WRH825" s="18"/>
      <c r="WRI825" s="18"/>
      <c r="WRJ825" s="18"/>
      <c r="WRK825" s="18"/>
      <c r="WRL825" s="18"/>
      <c r="WRM825" s="18"/>
      <c r="WRN825" s="18"/>
      <c r="WRO825" s="18"/>
      <c r="WRP825" s="18"/>
      <c r="WRQ825" s="18"/>
      <c r="WRR825" s="18"/>
      <c r="WRS825" s="18"/>
      <c r="WRT825" s="18"/>
      <c r="WRU825" s="18"/>
      <c r="WRV825" s="18"/>
      <c r="WRW825" s="18"/>
      <c r="WRX825" s="18"/>
      <c r="WRY825" s="18"/>
      <c r="WRZ825" s="18"/>
      <c r="WSA825" s="18"/>
      <c r="WSB825" s="18"/>
      <c r="WSC825" s="18"/>
      <c r="WSD825" s="18"/>
      <c r="WSE825" s="18"/>
      <c r="WSF825" s="18"/>
      <c r="WSG825" s="18"/>
      <c r="WSH825" s="18"/>
      <c r="WSI825" s="18"/>
      <c r="WSJ825" s="18"/>
      <c r="WSK825" s="18"/>
      <c r="WSL825" s="18"/>
      <c r="WSM825" s="18"/>
      <c r="WSN825" s="18"/>
      <c r="WSO825" s="18"/>
      <c r="WSP825" s="18"/>
      <c r="WSQ825" s="18"/>
      <c r="WSR825" s="18"/>
      <c r="WSS825" s="18"/>
      <c r="WST825" s="18"/>
      <c r="WSU825" s="18"/>
      <c r="WSV825" s="18"/>
      <c r="WSW825" s="18"/>
      <c r="WSX825" s="18"/>
      <c r="WSY825" s="18"/>
      <c r="WSZ825" s="18"/>
      <c r="WTA825" s="18"/>
      <c r="WTB825" s="18"/>
      <c r="WTC825" s="18"/>
      <c r="WTD825" s="18"/>
      <c r="WTE825" s="18"/>
      <c r="WTF825" s="18"/>
      <c r="WTG825" s="18"/>
      <c r="WTH825" s="18"/>
      <c r="WTI825" s="18"/>
      <c r="WTJ825" s="18"/>
      <c r="WTK825" s="18"/>
      <c r="WTL825" s="18"/>
      <c r="WTM825" s="18"/>
      <c r="WTN825" s="18"/>
      <c r="WTO825" s="18"/>
      <c r="WTP825" s="18"/>
      <c r="WTQ825" s="18"/>
      <c r="WTR825" s="18"/>
      <c r="WTS825" s="18"/>
      <c r="WTT825" s="18"/>
      <c r="WTU825" s="18"/>
      <c r="WTV825" s="18"/>
      <c r="WTW825" s="18"/>
      <c r="WTX825" s="18"/>
      <c r="WTY825" s="18"/>
      <c r="WTZ825" s="18"/>
      <c r="WUA825" s="18"/>
      <c r="WUB825" s="18"/>
      <c r="WUC825" s="18"/>
      <c r="WUD825" s="18"/>
      <c r="WUE825" s="18"/>
      <c r="WUF825" s="18"/>
      <c r="WUG825" s="18"/>
      <c r="WUH825" s="18"/>
      <c r="WUI825" s="18"/>
      <c r="WUJ825" s="18"/>
      <c r="WUK825" s="18"/>
      <c r="WUL825" s="18"/>
      <c r="WUM825" s="18"/>
      <c r="WUN825" s="18"/>
      <c r="WUO825" s="18"/>
      <c r="WUP825" s="18"/>
      <c r="WUQ825" s="18"/>
      <c r="WUR825" s="18"/>
      <c r="WUS825" s="18"/>
      <c r="WUT825" s="18"/>
      <c r="WUU825" s="18"/>
      <c r="WUV825" s="18"/>
      <c r="WUW825" s="18"/>
      <c r="WUX825" s="18"/>
      <c r="WUY825" s="18"/>
      <c r="WUZ825" s="18"/>
      <c r="WVA825" s="18"/>
      <c r="WVB825" s="18"/>
      <c r="WVC825" s="18"/>
      <c r="WVD825" s="18"/>
      <c r="WVE825" s="18"/>
      <c r="WVF825" s="18"/>
      <c r="WVG825" s="18"/>
      <c r="WVH825" s="18"/>
      <c r="WVI825" s="18"/>
      <c r="WVJ825" s="18"/>
      <c r="WVK825" s="18"/>
      <c r="WVL825" s="18"/>
      <c r="WVM825" s="18"/>
      <c r="WVN825" s="18"/>
      <c r="WVO825" s="18"/>
      <c r="WVP825" s="18"/>
      <c r="WVQ825" s="18"/>
      <c r="WVR825" s="18"/>
      <c r="WVS825" s="18"/>
      <c r="WVT825" s="18"/>
      <c r="WVU825" s="18"/>
      <c r="WVV825" s="18"/>
      <c r="WVW825" s="18"/>
      <c r="WVX825" s="18"/>
      <c r="WVY825" s="18"/>
      <c r="WVZ825" s="18"/>
      <c r="WWA825" s="18"/>
      <c r="WWB825" s="18"/>
      <c r="WWC825" s="18"/>
      <c r="WWD825" s="18"/>
      <c r="WWE825" s="18"/>
      <c r="WWF825" s="18"/>
      <c r="WWG825" s="18"/>
      <c r="WWH825" s="18"/>
      <c r="WWI825" s="18"/>
      <c r="WWJ825" s="18"/>
      <c r="WWK825" s="18"/>
      <c r="WWL825" s="18"/>
      <c r="WWM825" s="18"/>
      <c r="WWN825" s="18"/>
      <c r="WWO825" s="18"/>
      <c r="WWP825" s="18"/>
      <c r="WWQ825" s="18"/>
      <c r="WWR825" s="18"/>
      <c r="WWS825" s="18"/>
      <c r="WWT825" s="18"/>
      <c r="WWU825" s="18"/>
      <c r="WWV825" s="18"/>
      <c r="WWW825" s="18"/>
      <c r="WWX825" s="18"/>
      <c r="WWY825" s="18"/>
      <c r="WWZ825" s="18"/>
      <c r="WXA825" s="18"/>
      <c r="WXB825" s="18"/>
      <c r="WXC825" s="18"/>
      <c r="WXD825" s="18"/>
      <c r="WXE825" s="18"/>
      <c r="WXF825" s="18"/>
      <c r="WXG825" s="18"/>
      <c r="WXH825" s="18"/>
      <c r="WXI825" s="18"/>
      <c r="WXJ825" s="18"/>
      <c r="WXK825" s="18"/>
      <c r="WXL825" s="18"/>
      <c r="WXM825" s="18"/>
      <c r="WXN825" s="18"/>
      <c r="WXO825" s="18"/>
      <c r="WXP825" s="18"/>
      <c r="WXQ825" s="18"/>
      <c r="WXR825" s="18"/>
      <c r="WXS825" s="18"/>
      <c r="WXT825" s="18"/>
      <c r="WXU825" s="18"/>
      <c r="WXV825" s="18"/>
      <c r="WXW825" s="18"/>
      <c r="WXX825" s="18"/>
      <c r="WXY825" s="18"/>
      <c r="WXZ825" s="18"/>
      <c r="WYA825" s="18"/>
      <c r="WYB825" s="18"/>
      <c r="WYC825" s="18"/>
      <c r="WYD825" s="18"/>
      <c r="WYE825" s="18"/>
      <c r="WYF825" s="18"/>
      <c r="WYG825" s="18"/>
      <c r="WYH825" s="18"/>
      <c r="WYI825" s="18"/>
      <c r="WYJ825" s="18"/>
      <c r="WYK825" s="18"/>
      <c r="WYL825" s="18"/>
      <c r="WYM825" s="18"/>
      <c r="WYN825" s="18"/>
      <c r="WYO825" s="18"/>
      <c r="WYP825" s="18"/>
      <c r="WYQ825" s="18"/>
      <c r="WYR825" s="18"/>
      <c r="WYS825" s="18"/>
      <c r="WYT825" s="18"/>
      <c r="WYU825" s="18"/>
      <c r="WYV825" s="18"/>
      <c r="WYW825" s="18"/>
      <c r="WYX825" s="18"/>
      <c r="WYY825" s="18"/>
      <c r="WYZ825" s="18"/>
      <c r="WZA825" s="18"/>
      <c r="WZB825" s="18"/>
      <c r="WZC825" s="18"/>
      <c r="WZD825" s="18"/>
      <c r="WZE825" s="18"/>
      <c r="WZF825" s="18"/>
      <c r="WZG825" s="18"/>
      <c r="WZH825" s="18"/>
      <c r="WZI825" s="18"/>
      <c r="WZJ825" s="18"/>
      <c r="WZK825" s="18"/>
      <c r="WZL825" s="18"/>
      <c r="WZM825" s="18"/>
      <c r="WZN825" s="18"/>
      <c r="WZO825" s="18"/>
      <c r="WZP825" s="18"/>
      <c r="WZQ825" s="18"/>
      <c r="WZR825" s="18"/>
      <c r="WZS825" s="18"/>
      <c r="WZT825" s="18"/>
      <c r="WZU825" s="18"/>
      <c r="WZV825" s="18"/>
      <c r="WZW825" s="18"/>
      <c r="WZX825" s="18"/>
      <c r="WZY825" s="18"/>
      <c r="WZZ825" s="18"/>
      <c r="XAA825" s="18"/>
      <c r="XAB825" s="18"/>
      <c r="XAC825" s="18"/>
      <c r="XAD825" s="18"/>
      <c r="XAE825" s="18"/>
      <c r="XAF825" s="18"/>
      <c r="XAG825" s="18"/>
      <c r="XAH825" s="18"/>
      <c r="XAI825" s="18"/>
      <c r="XAJ825" s="18"/>
      <c r="XAK825" s="18"/>
      <c r="XAL825" s="18"/>
      <c r="XAM825" s="18"/>
      <c r="XAN825" s="18"/>
      <c r="XAO825" s="18"/>
      <c r="XAP825" s="18"/>
      <c r="XAQ825" s="18"/>
      <c r="XAR825" s="18"/>
      <c r="XAS825" s="18"/>
      <c r="XAT825" s="18"/>
      <c r="XAU825" s="18"/>
      <c r="XAV825" s="18"/>
      <c r="XAW825" s="18"/>
      <c r="XAX825" s="18"/>
      <c r="XAY825" s="18"/>
      <c r="XAZ825" s="18"/>
      <c r="XBA825" s="18"/>
      <c r="XBB825" s="18"/>
      <c r="XBC825" s="18"/>
      <c r="XBD825" s="18"/>
      <c r="XBE825" s="18"/>
      <c r="XBF825" s="18"/>
      <c r="XBG825" s="18"/>
      <c r="XBH825" s="18"/>
      <c r="XBI825" s="18"/>
      <c r="XBJ825" s="18"/>
      <c r="XBK825" s="18"/>
      <c r="XBL825" s="18"/>
      <c r="XBM825" s="18"/>
      <c r="XBN825" s="18"/>
      <c r="XBO825" s="18"/>
      <c r="XBP825" s="18"/>
      <c r="XBQ825" s="18"/>
      <c r="XBR825" s="18"/>
      <c r="XBS825" s="18"/>
      <c r="XBT825" s="18"/>
      <c r="XBU825" s="18"/>
      <c r="XBV825" s="18"/>
      <c r="XBW825" s="18"/>
      <c r="XBX825" s="18"/>
      <c r="XBY825" s="18"/>
      <c r="XBZ825" s="18"/>
      <c r="XCA825" s="18"/>
      <c r="XCB825" s="18"/>
      <c r="XCC825" s="18"/>
      <c r="XCD825" s="18"/>
      <c r="XCE825" s="18"/>
      <c r="XCF825" s="18"/>
      <c r="XCG825" s="18"/>
      <c r="XCH825" s="18"/>
      <c r="XCI825" s="18"/>
      <c r="XCJ825" s="18"/>
      <c r="XCK825" s="18"/>
      <c r="XCL825" s="18"/>
      <c r="XCM825" s="18"/>
      <c r="XCN825" s="18"/>
      <c r="XCO825" s="18"/>
      <c r="XCP825" s="18"/>
      <c r="XCQ825" s="18"/>
      <c r="XCR825" s="18"/>
      <c r="XCS825" s="18"/>
      <c r="XCT825" s="18"/>
      <c r="XCU825" s="18"/>
      <c r="XCV825" s="18"/>
      <c r="XCW825" s="18"/>
      <c r="XCX825" s="18"/>
      <c r="XCY825" s="18"/>
      <c r="XCZ825" s="18"/>
      <c r="XDA825" s="18"/>
      <c r="XDB825" s="18"/>
      <c r="XDC825" s="18"/>
      <c r="XDD825" s="18"/>
      <c r="XDE825" s="18"/>
      <c r="XDF825" s="18"/>
      <c r="XDG825" s="18"/>
      <c r="XDH825" s="18"/>
      <c r="XDI825" s="18"/>
      <c r="XDJ825" s="18"/>
      <c r="XDK825" s="18"/>
      <c r="XDL825" s="18"/>
      <c r="XDM825" s="18"/>
      <c r="XDN825" s="18"/>
      <c r="XDO825" s="18"/>
      <c r="XDP825" s="18"/>
      <c r="XDQ825" s="18"/>
    </row>
    <row r="826" s="12" customFormat="1" ht="36" spans="1:16345">
      <c r="A826" s="32">
        <v>817</v>
      </c>
      <c r="B826" s="33" t="s">
        <v>2493</v>
      </c>
      <c r="C826" s="33" t="s">
        <v>31</v>
      </c>
      <c r="D826" s="33" t="s">
        <v>34</v>
      </c>
      <c r="E826" s="33" t="s">
        <v>821</v>
      </c>
      <c r="F826" s="34">
        <v>44378</v>
      </c>
      <c r="G826" s="34">
        <v>44501</v>
      </c>
      <c r="H826" s="33" t="s">
        <v>2484</v>
      </c>
      <c r="I826" s="33" t="s">
        <v>2494</v>
      </c>
      <c r="J826" s="48">
        <v>9</v>
      </c>
      <c r="K826" s="48"/>
      <c r="L826" s="48">
        <v>9</v>
      </c>
      <c r="M826" s="48"/>
      <c r="N826" s="48"/>
      <c r="O826" s="48">
        <v>1</v>
      </c>
      <c r="P826" s="33">
        <v>13</v>
      </c>
      <c r="Q826" s="33">
        <v>53</v>
      </c>
      <c r="R826" s="48">
        <v>1</v>
      </c>
      <c r="S826" s="33">
        <v>13</v>
      </c>
      <c r="T826" s="33">
        <v>53</v>
      </c>
      <c r="U826" s="33" t="s">
        <v>2495</v>
      </c>
      <c r="V826" s="37" t="s">
        <v>39</v>
      </c>
      <c r="W826" s="33" t="s">
        <v>54</v>
      </c>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c r="GS826" s="18"/>
      <c r="GT826" s="18"/>
      <c r="GU826" s="18"/>
      <c r="GV826" s="18"/>
      <c r="GW826" s="18"/>
      <c r="GX826" s="18"/>
      <c r="GY826" s="18"/>
      <c r="GZ826" s="18"/>
      <c r="HA826" s="18"/>
      <c r="HB826" s="18"/>
      <c r="HC826" s="18"/>
      <c r="HD826" s="18"/>
      <c r="HE826" s="18"/>
      <c r="HF826" s="18"/>
      <c r="HG826" s="18"/>
      <c r="HH826" s="18"/>
      <c r="HI826" s="18"/>
      <c r="HJ826" s="18"/>
      <c r="HK826" s="18"/>
      <c r="HL826" s="18"/>
      <c r="HM826" s="18"/>
      <c r="HN826" s="18"/>
      <c r="HO826" s="18"/>
      <c r="HP826" s="18"/>
      <c r="HQ826" s="18"/>
      <c r="HR826" s="18"/>
      <c r="HS826" s="18"/>
      <c r="HT826" s="18"/>
      <c r="HU826" s="18"/>
      <c r="HV826" s="18"/>
      <c r="HW826" s="18"/>
      <c r="HX826" s="18"/>
      <c r="HY826" s="18"/>
      <c r="HZ826" s="18"/>
      <c r="IA826" s="18"/>
      <c r="IB826" s="18"/>
      <c r="IC826" s="18"/>
      <c r="ID826" s="18"/>
      <c r="IE826" s="18"/>
      <c r="IF826" s="18"/>
      <c r="IG826" s="18"/>
      <c r="IH826" s="18"/>
      <c r="II826" s="18"/>
      <c r="IJ826" s="18"/>
      <c r="IK826" s="18"/>
      <c r="IL826" s="18"/>
      <c r="IM826" s="18"/>
      <c r="IN826" s="18"/>
      <c r="IO826" s="18"/>
      <c r="IP826" s="18"/>
      <c r="IQ826" s="18"/>
      <c r="IR826" s="18"/>
      <c r="IS826" s="18"/>
      <c r="IT826" s="18"/>
      <c r="IU826" s="18"/>
      <c r="IV826" s="18"/>
      <c r="IW826" s="18"/>
      <c r="IX826" s="18"/>
      <c r="IY826" s="18"/>
      <c r="IZ826" s="18"/>
      <c r="JA826" s="18"/>
      <c r="JB826" s="18"/>
      <c r="JC826" s="18"/>
      <c r="JD826" s="18"/>
      <c r="JE826" s="18"/>
      <c r="JF826" s="18"/>
      <c r="JG826" s="18"/>
      <c r="JH826" s="18"/>
      <c r="JI826" s="18"/>
      <c r="JJ826" s="18"/>
      <c r="JK826" s="18"/>
      <c r="JL826" s="18"/>
      <c r="JM826" s="18"/>
      <c r="JN826" s="18"/>
      <c r="JO826" s="18"/>
      <c r="JP826" s="18"/>
      <c r="JQ826" s="18"/>
      <c r="JR826" s="18"/>
      <c r="JS826" s="18"/>
      <c r="JT826" s="18"/>
      <c r="JU826" s="18"/>
      <c r="JV826" s="18"/>
      <c r="JW826" s="18"/>
      <c r="JX826" s="18"/>
      <c r="JY826" s="18"/>
      <c r="JZ826" s="18"/>
      <c r="KA826" s="18"/>
      <c r="KB826" s="18"/>
      <c r="KC826" s="18"/>
      <c r="KD826" s="18"/>
      <c r="KE826" s="18"/>
      <c r="KF826" s="18"/>
      <c r="KG826" s="18"/>
      <c r="KH826" s="18"/>
      <c r="KI826" s="18"/>
      <c r="KJ826" s="18"/>
      <c r="KK826" s="18"/>
      <c r="KL826" s="18"/>
      <c r="KM826" s="18"/>
      <c r="KN826" s="18"/>
      <c r="KO826" s="18"/>
      <c r="KP826" s="18"/>
      <c r="KQ826" s="18"/>
      <c r="KR826" s="18"/>
      <c r="KS826" s="18"/>
      <c r="KT826" s="18"/>
      <c r="KU826" s="18"/>
      <c r="KV826" s="18"/>
      <c r="KW826" s="18"/>
      <c r="KX826" s="18"/>
      <c r="KY826" s="18"/>
      <c r="KZ826" s="18"/>
      <c r="LA826" s="18"/>
      <c r="LB826" s="18"/>
      <c r="LC826" s="18"/>
      <c r="LD826" s="18"/>
      <c r="LE826" s="18"/>
      <c r="LF826" s="18"/>
      <c r="LG826" s="18"/>
      <c r="LH826" s="18"/>
      <c r="LI826" s="18"/>
      <c r="LJ826" s="18"/>
      <c r="LK826" s="18"/>
      <c r="LL826" s="18"/>
      <c r="LM826" s="18"/>
      <c r="LN826" s="18"/>
      <c r="LO826" s="18"/>
      <c r="LP826" s="18"/>
      <c r="LQ826" s="18"/>
      <c r="LR826" s="18"/>
      <c r="LS826" s="18"/>
      <c r="LT826" s="18"/>
      <c r="LU826" s="18"/>
      <c r="LV826" s="18"/>
      <c r="LW826" s="18"/>
      <c r="LX826" s="18"/>
      <c r="LY826" s="18"/>
      <c r="LZ826" s="18"/>
      <c r="MA826" s="18"/>
      <c r="MB826" s="18"/>
      <c r="MC826" s="18"/>
      <c r="MD826" s="18"/>
      <c r="ME826" s="18"/>
      <c r="MF826" s="18"/>
      <c r="MG826" s="18"/>
      <c r="MH826" s="18"/>
      <c r="MI826" s="18"/>
      <c r="MJ826" s="18"/>
      <c r="MK826" s="18"/>
      <c r="ML826" s="18"/>
      <c r="MM826" s="18"/>
      <c r="MN826" s="18"/>
      <c r="MO826" s="18"/>
      <c r="MP826" s="18"/>
      <c r="MQ826" s="18"/>
      <c r="MR826" s="18"/>
      <c r="MS826" s="18"/>
      <c r="MT826" s="18"/>
      <c r="MU826" s="18"/>
      <c r="MV826" s="18"/>
      <c r="MW826" s="18"/>
      <c r="MX826" s="18"/>
      <c r="MY826" s="18"/>
      <c r="MZ826" s="18"/>
      <c r="NA826" s="18"/>
      <c r="NB826" s="18"/>
      <c r="NC826" s="18"/>
      <c r="ND826" s="18"/>
      <c r="NE826" s="18"/>
      <c r="NF826" s="18"/>
      <c r="NG826" s="18"/>
      <c r="NH826" s="18"/>
      <c r="NI826" s="18"/>
      <c r="NJ826" s="18"/>
      <c r="NK826" s="18"/>
      <c r="NL826" s="18"/>
      <c r="NM826" s="18"/>
      <c r="NN826" s="18"/>
      <c r="NO826" s="18"/>
      <c r="NP826" s="18"/>
      <c r="NQ826" s="18"/>
      <c r="NR826" s="18"/>
      <c r="NS826" s="18"/>
      <c r="NT826" s="18"/>
      <c r="NU826" s="18"/>
      <c r="NV826" s="18"/>
      <c r="NW826" s="18"/>
      <c r="NX826" s="18"/>
      <c r="NY826" s="18"/>
      <c r="NZ826" s="18"/>
      <c r="OA826" s="18"/>
      <c r="OB826" s="18"/>
      <c r="OC826" s="18"/>
      <c r="OD826" s="18"/>
      <c r="OE826" s="18"/>
      <c r="OF826" s="18"/>
      <c r="OG826" s="18"/>
      <c r="OH826" s="18"/>
      <c r="OI826" s="18"/>
      <c r="OJ826" s="18"/>
      <c r="OK826" s="18"/>
      <c r="OL826" s="18"/>
      <c r="OM826" s="18"/>
      <c r="ON826" s="18"/>
      <c r="OO826" s="18"/>
      <c r="OP826" s="18"/>
      <c r="OQ826" s="18"/>
      <c r="OR826" s="18"/>
      <c r="OS826" s="18"/>
      <c r="OT826" s="18"/>
      <c r="OU826" s="18"/>
      <c r="OV826" s="18"/>
      <c r="OW826" s="18"/>
      <c r="OX826" s="18"/>
      <c r="OY826" s="18"/>
      <c r="OZ826" s="18"/>
      <c r="PA826" s="18"/>
      <c r="PB826" s="18"/>
      <c r="PC826" s="18"/>
      <c r="PD826" s="18"/>
      <c r="PE826" s="18"/>
      <c r="PF826" s="18"/>
      <c r="PG826" s="18"/>
      <c r="PH826" s="18"/>
      <c r="PI826" s="18"/>
      <c r="PJ826" s="18"/>
      <c r="PK826" s="18"/>
      <c r="PL826" s="18"/>
      <c r="PM826" s="18"/>
      <c r="PN826" s="18"/>
      <c r="PO826" s="18"/>
      <c r="PP826" s="18"/>
      <c r="PQ826" s="18"/>
      <c r="PR826" s="18"/>
      <c r="PS826" s="18"/>
      <c r="PT826" s="18"/>
      <c r="PU826" s="18"/>
      <c r="PV826" s="18"/>
      <c r="PW826" s="18"/>
      <c r="PX826" s="18"/>
      <c r="PY826" s="18"/>
      <c r="PZ826" s="18"/>
      <c r="QA826" s="18"/>
      <c r="QB826" s="18"/>
      <c r="QC826" s="18"/>
      <c r="QD826" s="18"/>
      <c r="QE826" s="18"/>
      <c r="QF826" s="18"/>
      <c r="QG826" s="18"/>
      <c r="QH826" s="18"/>
      <c r="QI826" s="18"/>
      <c r="QJ826" s="18"/>
      <c r="QK826" s="18"/>
      <c r="QL826" s="18"/>
      <c r="QM826" s="18"/>
      <c r="QN826" s="18"/>
      <c r="QO826" s="18"/>
      <c r="QP826" s="18"/>
      <c r="QQ826" s="18"/>
      <c r="QR826" s="18"/>
      <c r="QS826" s="18"/>
      <c r="QT826" s="18"/>
      <c r="QU826" s="18"/>
      <c r="QV826" s="18"/>
      <c r="QW826" s="18"/>
      <c r="QX826" s="18"/>
      <c r="QY826" s="18"/>
      <c r="QZ826" s="18"/>
      <c r="RA826" s="18"/>
      <c r="RB826" s="18"/>
      <c r="RC826" s="18"/>
      <c r="RD826" s="18"/>
      <c r="RE826" s="18"/>
      <c r="RF826" s="18"/>
      <c r="RG826" s="18"/>
      <c r="RH826" s="18"/>
      <c r="RI826" s="18"/>
      <c r="RJ826" s="18"/>
      <c r="RK826" s="18"/>
      <c r="RL826" s="18"/>
      <c r="RM826" s="18"/>
      <c r="RN826" s="18"/>
      <c r="RO826" s="18"/>
      <c r="RP826" s="18"/>
      <c r="RQ826" s="18"/>
      <c r="RR826" s="18"/>
      <c r="RS826" s="18"/>
      <c r="RT826" s="18"/>
      <c r="RU826" s="18"/>
      <c r="RV826" s="18"/>
      <c r="RW826" s="18"/>
      <c r="RX826" s="18"/>
      <c r="RY826" s="18"/>
      <c r="RZ826" s="18"/>
      <c r="SA826" s="18"/>
      <c r="SB826" s="18"/>
      <c r="SC826" s="18"/>
      <c r="SD826" s="18"/>
      <c r="SE826" s="18"/>
      <c r="SF826" s="18"/>
      <c r="SG826" s="18"/>
      <c r="SH826" s="18"/>
      <c r="SI826" s="18"/>
      <c r="SJ826" s="18"/>
      <c r="SK826" s="18"/>
      <c r="SL826" s="18"/>
      <c r="SM826" s="18"/>
      <c r="SN826" s="18"/>
      <c r="SO826" s="18"/>
      <c r="SP826" s="18"/>
      <c r="SQ826" s="18"/>
      <c r="SR826" s="18"/>
      <c r="SS826" s="18"/>
      <c r="ST826" s="18"/>
      <c r="SU826" s="18"/>
      <c r="SV826" s="18"/>
      <c r="SW826" s="18"/>
      <c r="SX826" s="18"/>
      <c r="SY826" s="18"/>
      <c r="SZ826" s="18"/>
      <c r="TA826" s="18"/>
      <c r="TB826" s="18"/>
      <c r="TC826" s="18"/>
      <c r="TD826" s="18"/>
      <c r="TE826" s="18"/>
      <c r="TF826" s="18"/>
      <c r="TG826" s="18"/>
      <c r="TH826" s="18"/>
      <c r="TI826" s="18"/>
      <c r="TJ826" s="18"/>
      <c r="TK826" s="18"/>
      <c r="TL826" s="18"/>
      <c r="TM826" s="18"/>
      <c r="TN826" s="18"/>
      <c r="TO826" s="18"/>
      <c r="TP826" s="18"/>
      <c r="TQ826" s="18"/>
      <c r="TR826" s="18"/>
      <c r="TS826" s="18"/>
      <c r="TT826" s="18"/>
      <c r="TU826" s="18"/>
      <c r="TV826" s="18"/>
      <c r="TW826" s="18"/>
      <c r="TX826" s="18"/>
      <c r="TY826" s="18"/>
      <c r="TZ826" s="18"/>
      <c r="UA826" s="18"/>
      <c r="UB826" s="18"/>
      <c r="UC826" s="18"/>
      <c r="UD826" s="18"/>
      <c r="UE826" s="18"/>
      <c r="UF826" s="18"/>
      <c r="UG826" s="18"/>
      <c r="UH826" s="18"/>
      <c r="UI826" s="18"/>
      <c r="UJ826" s="18"/>
      <c r="UK826" s="18"/>
      <c r="UL826" s="18"/>
      <c r="UM826" s="18"/>
      <c r="UN826" s="18"/>
      <c r="UO826" s="18"/>
      <c r="UP826" s="18"/>
      <c r="UQ826" s="18"/>
      <c r="UR826" s="18"/>
      <c r="US826" s="18"/>
      <c r="UT826" s="18"/>
      <c r="UU826" s="18"/>
      <c r="UV826" s="18"/>
      <c r="UW826" s="18"/>
      <c r="UX826" s="18"/>
      <c r="UY826" s="18"/>
      <c r="UZ826" s="18"/>
      <c r="VA826" s="18"/>
      <c r="VB826" s="18"/>
      <c r="VC826" s="18"/>
      <c r="VD826" s="18"/>
      <c r="VE826" s="18"/>
      <c r="VF826" s="18"/>
      <c r="VG826" s="18"/>
      <c r="VH826" s="18"/>
      <c r="VI826" s="18"/>
      <c r="VJ826" s="18"/>
      <c r="VK826" s="18"/>
      <c r="VL826" s="18"/>
      <c r="VM826" s="18"/>
      <c r="VN826" s="18"/>
      <c r="VO826" s="18"/>
      <c r="VP826" s="18"/>
      <c r="VQ826" s="18"/>
      <c r="VR826" s="18"/>
      <c r="VS826" s="18"/>
      <c r="VT826" s="18"/>
      <c r="VU826" s="18"/>
      <c r="VV826" s="18"/>
      <c r="VW826" s="18"/>
      <c r="VX826" s="18"/>
      <c r="VY826" s="18"/>
      <c r="VZ826" s="18"/>
      <c r="WA826" s="18"/>
      <c r="WB826" s="18"/>
      <c r="WC826" s="18"/>
      <c r="WD826" s="18"/>
      <c r="WE826" s="18"/>
      <c r="WF826" s="18"/>
      <c r="WG826" s="18"/>
      <c r="WH826" s="18"/>
      <c r="WI826" s="18"/>
      <c r="WJ826" s="18"/>
      <c r="WK826" s="18"/>
      <c r="WL826" s="18"/>
      <c r="WM826" s="18"/>
      <c r="WN826" s="18"/>
      <c r="WO826" s="18"/>
      <c r="WP826" s="18"/>
      <c r="WQ826" s="18"/>
      <c r="WR826" s="18"/>
      <c r="WS826" s="18"/>
      <c r="WT826" s="18"/>
      <c r="WU826" s="18"/>
      <c r="WV826" s="18"/>
      <c r="WW826" s="18"/>
      <c r="WX826" s="18"/>
      <c r="WY826" s="18"/>
      <c r="WZ826" s="18"/>
      <c r="XA826" s="18"/>
      <c r="XB826" s="18"/>
      <c r="XC826" s="18"/>
      <c r="XD826" s="18"/>
      <c r="XE826" s="18"/>
      <c r="XF826" s="18"/>
      <c r="XG826" s="18"/>
      <c r="XH826" s="18"/>
      <c r="XI826" s="18"/>
      <c r="XJ826" s="18"/>
      <c r="XK826" s="18"/>
      <c r="XL826" s="18"/>
      <c r="XM826" s="18"/>
      <c r="XN826" s="18"/>
      <c r="XO826" s="18"/>
      <c r="XP826" s="18"/>
      <c r="XQ826" s="18"/>
      <c r="XR826" s="18"/>
      <c r="XS826" s="18"/>
      <c r="XT826" s="18"/>
      <c r="XU826" s="18"/>
      <c r="XV826" s="18"/>
      <c r="XW826" s="18"/>
      <c r="XX826" s="18"/>
      <c r="XY826" s="18"/>
      <c r="XZ826" s="18"/>
      <c r="YA826" s="18"/>
      <c r="YB826" s="18"/>
      <c r="YC826" s="18"/>
      <c r="YD826" s="18"/>
      <c r="YE826" s="18"/>
      <c r="YF826" s="18"/>
      <c r="YG826" s="18"/>
      <c r="YH826" s="18"/>
      <c r="YI826" s="18"/>
      <c r="YJ826" s="18"/>
      <c r="YK826" s="18"/>
      <c r="YL826" s="18"/>
      <c r="YM826" s="18"/>
      <c r="YN826" s="18"/>
      <c r="YO826" s="18"/>
      <c r="YP826" s="18"/>
      <c r="YQ826" s="18"/>
      <c r="YR826" s="18"/>
      <c r="YS826" s="18"/>
      <c r="YT826" s="18"/>
      <c r="YU826" s="18"/>
      <c r="YV826" s="18"/>
      <c r="YW826" s="18"/>
      <c r="YX826" s="18"/>
      <c r="YY826" s="18"/>
      <c r="YZ826" s="18"/>
      <c r="ZA826" s="18"/>
      <c r="ZB826" s="18"/>
      <c r="ZC826" s="18"/>
      <c r="ZD826" s="18"/>
      <c r="ZE826" s="18"/>
      <c r="ZF826" s="18"/>
      <c r="ZG826" s="18"/>
      <c r="ZH826" s="18"/>
      <c r="ZI826" s="18"/>
      <c r="ZJ826" s="18"/>
      <c r="ZK826" s="18"/>
      <c r="ZL826" s="18"/>
      <c r="ZM826" s="18"/>
      <c r="ZN826" s="18"/>
      <c r="ZO826" s="18"/>
      <c r="ZP826" s="18"/>
      <c r="ZQ826" s="18"/>
      <c r="ZR826" s="18"/>
      <c r="ZS826" s="18"/>
      <c r="ZT826" s="18"/>
      <c r="ZU826" s="18"/>
      <c r="ZV826" s="18"/>
      <c r="ZW826" s="18"/>
      <c r="ZX826" s="18"/>
      <c r="ZY826" s="18"/>
      <c r="ZZ826" s="18"/>
      <c r="AAA826" s="18"/>
      <c r="AAB826" s="18"/>
      <c r="AAC826" s="18"/>
      <c r="AAD826" s="18"/>
      <c r="AAE826" s="18"/>
      <c r="AAF826" s="18"/>
      <c r="AAG826" s="18"/>
      <c r="AAH826" s="18"/>
      <c r="AAI826" s="18"/>
      <c r="AAJ826" s="18"/>
      <c r="AAK826" s="18"/>
      <c r="AAL826" s="18"/>
      <c r="AAM826" s="18"/>
      <c r="AAN826" s="18"/>
      <c r="AAO826" s="18"/>
      <c r="AAP826" s="18"/>
      <c r="AAQ826" s="18"/>
      <c r="AAR826" s="18"/>
      <c r="AAS826" s="18"/>
      <c r="AAT826" s="18"/>
      <c r="AAU826" s="18"/>
      <c r="AAV826" s="18"/>
      <c r="AAW826" s="18"/>
      <c r="AAX826" s="18"/>
      <c r="AAY826" s="18"/>
      <c r="AAZ826" s="18"/>
      <c r="ABA826" s="18"/>
      <c r="ABB826" s="18"/>
      <c r="ABC826" s="18"/>
      <c r="ABD826" s="18"/>
      <c r="ABE826" s="18"/>
      <c r="ABF826" s="18"/>
      <c r="ABG826" s="18"/>
      <c r="ABH826" s="18"/>
      <c r="ABI826" s="18"/>
      <c r="ABJ826" s="18"/>
      <c r="ABK826" s="18"/>
      <c r="ABL826" s="18"/>
      <c r="ABM826" s="18"/>
      <c r="ABN826" s="18"/>
      <c r="ABO826" s="18"/>
      <c r="ABP826" s="18"/>
      <c r="ABQ826" s="18"/>
      <c r="ABR826" s="18"/>
      <c r="ABS826" s="18"/>
      <c r="ABT826" s="18"/>
      <c r="ABU826" s="18"/>
      <c r="ABV826" s="18"/>
      <c r="ABW826" s="18"/>
      <c r="ABX826" s="18"/>
      <c r="ABY826" s="18"/>
      <c r="ABZ826" s="18"/>
      <c r="ACA826" s="18"/>
      <c r="ACB826" s="18"/>
      <c r="ACC826" s="18"/>
      <c r="ACD826" s="18"/>
      <c r="ACE826" s="18"/>
      <c r="ACF826" s="18"/>
      <c r="ACG826" s="18"/>
      <c r="ACH826" s="18"/>
      <c r="ACI826" s="18"/>
      <c r="ACJ826" s="18"/>
      <c r="ACK826" s="18"/>
      <c r="ACL826" s="18"/>
      <c r="ACM826" s="18"/>
      <c r="ACN826" s="18"/>
      <c r="ACO826" s="18"/>
      <c r="ACP826" s="18"/>
      <c r="ACQ826" s="18"/>
      <c r="ACR826" s="18"/>
      <c r="ACS826" s="18"/>
      <c r="ACT826" s="18"/>
      <c r="ACU826" s="18"/>
      <c r="ACV826" s="18"/>
      <c r="ACW826" s="18"/>
      <c r="ACX826" s="18"/>
      <c r="ACY826" s="18"/>
      <c r="ACZ826" s="18"/>
      <c r="ADA826" s="18"/>
      <c r="ADB826" s="18"/>
      <c r="ADC826" s="18"/>
      <c r="ADD826" s="18"/>
      <c r="ADE826" s="18"/>
      <c r="ADF826" s="18"/>
      <c r="ADG826" s="18"/>
      <c r="ADH826" s="18"/>
      <c r="ADI826" s="18"/>
      <c r="ADJ826" s="18"/>
      <c r="ADK826" s="18"/>
      <c r="ADL826" s="18"/>
      <c r="ADM826" s="18"/>
      <c r="ADN826" s="18"/>
      <c r="ADO826" s="18"/>
      <c r="ADP826" s="18"/>
      <c r="ADQ826" s="18"/>
      <c r="ADR826" s="18"/>
      <c r="ADS826" s="18"/>
      <c r="ADT826" s="18"/>
      <c r="ADU826" s="18"/>
      <c r="ADV826" s="18"/>
      <c r="ADW826" s="18"/>
      <c r="ADX826" s="18"/>
      <c r="ADY826" s="18"/>
      <c r="ADZ826" s="18"/>
      <c r="AEA826" s="18"/>
      <c r="AEB826" s="18"/>
      <c r="AEC826" s="18"/>
      <c r="AED826" s="18"/>
      <c r="AEE826" s="18"/>
      <c r="AEF826" s="18"/>
      <c r="AEG826" s="18"/>
      <c r="AEH826" s="18"/>
      <c r="AEI826" s="18"/>
      <c r="AEJ826" s="18"/>
      <c r="AEK826" s="18"/>
      <c r="AEL826" s="18"/>
      <c r="AEM826" s="18"/>
      <c r="AEN826" s="18"/>
      <c r="AEO826" s="18"/>
      <c r="AEP826" s="18"/>
      <c r="AEQ826" s="18"/>
      <c r="AER826" s="18"/>
      <c r="AES826" s="18"/>
      <c r="AET826" s="18"/>
      <c r="AEU826" s="18"/>
      <c r="AEV826" s="18"/>
      <c r="AEW826" s="18"/>
      <c r="AEX826" s="18"/>
      <c r="AEY826" s="18"/>
      <c r="AEZ826" s="18"/>
      <c r="AFA826" s="18"/>
      <c r="AFB826" s="18"/>
      <c r="AFC826" s="18"/>
      <c r="AFD826" s="18"/>
      <c r="AFE826" s="18"/>
      <c r="AFF826" s="18"/>
      <c r="AFG826" s="18"/>
      <c r="AFH826" s="18"/>
      <c r="AFI826" s="18"/>
      <c r="AFJ826" s="18"/>
      <c r="AFK826" s="18"/>
      <c r="AFL826" s="18"/>
      <c r="AFM826" s="18"/>
      <c r="AFN826" s="18"/>
      <c r="AFO826" s="18"/>
      <c r="AFP826" s="18"/>
      <c r="AFQ826" s="18"/>
      <c r="AFR826" s="18"/>
      <c r="AFS826" s="18"/>
      <c r="AFT826" s="18"/>
      <c r="AFU826" s="18"/>
      <c r="AFV826" s="18"/>
      <c r="AFW826" s="18"/>
      <c r="AFX826" s="18"/>
      <c r="AFY826" s="18"/>
      <c r="AFZ826" s="18"/>
      <c r="AGA826" s="18"/>
      <c r="AGB826" s="18"/>
      <c r="AGC826" s="18"/>
      <c r="AGD826" s="18"/>
      <c r="AGE826" s="18"/>
      <c r="AGF826" s="18"/>
      <c r="AGG826" s="18"/>
      <c r="AGH826" s="18"/>
      <c r="AGI826" s="18"/>
      <c r="AGJ826" s="18"/>
      <c r="AGK826" s="18"/>
      <c r="AGL826" s="18"/>
      <c r="AGM826" s="18"/>
      <c r="AGN826" s="18"/>
      <c r="AGO826" s="18"/>
      <c r="AGP826" s="18"/>
      <c r="AGQ826" s="18"/>
      <c r="AGR826" s="18"/>
      <c r="AGS826" s="18"/>
      <c r="AGT826" s="18"/>
      <c r="AGU826" s="18"/>
      <c r="AGV826" s="18"/>
      <c r="AGW826" s="18"/>
      <c r="AGX826" s="18"/>
      <c r="AGY826" s="18"/>
      <c r="AGZ826" s="18"/>
      <c r="AHA826" s="18"/>
      <c r="AHB826" s="18"/>
      <c r="AHC826" s="18"/>
      <c r="AHD826" s="18"/>
      <c r="AHE826" s="18"/>
      <c r="AHF826" s="18"/>
      <c r="AHG826" s="18"/>
      <c r="AHH826" s="18"/>
      <c r="AHI826" s="18"/>
      <c r="AHJ826" s="18"/>
      <c r="AHK826" s="18"/>
      <c r="AHL826" s="18"/>
      <c r="AHM826" s="18"/>
      <c r="AHN826" s="18"/>
      <c r="AHO826" s="18"/>
      <c r="AHP826" s="18"/>
      <c r="AHQ826" s="18"/>
      <c r="AHR826" s="18"/>
      <c r="AHS826" s="18"/>
      <c r="AHT826" s="18"/>
      <c r="AHU826" s="18"/>
      <c r="AHV826" s="18"/>
      <c r="AHW826" s="18"/>
      <c r="AHX826" s="18"/>
      <c r="AHY826" s="18"/>
      <c r="AHZ826" s="18"/>
      <c r="AIA826" s="18"/>
      <c r="AIB826" s="18"/>
      <c r="AIC826" s="18"/>
      <c r="AID826" s="18"/>
      <c r="AIE826" s="18"/>
      <c r="AIF826" s="18"/>
      <c r="AIG826" s="18"/>
      <c r="AIH826" s="18"/>
      <c r="AII826" s="18"/>
      <c r="AIJ826" s="18"/>
      <c r="AIK826" s="18"/>
      <c r="AIL826" s="18"/>
      <c r="AIM826" s="18"/>
      <c r="AIN826" s="18"/>
      <c r="AIO826" s="18"/>
      <c r="AIP826" s="18"/>
      <c r="AIQ826" s="18"/>
      <c r="AIR826" s="18"/>
      <c r="AIS826" s="18"/>
      <c r="AIT826" s="18"/>
      <c r="AIU826" s="18"/>
      <c r="AIV826" s="18"/>
      <c r="AIW826" s="18"/>
      <c r="AIX826" s="18"/>
      <c r="AIY826" s="18"/>
      <c r="AIZ826" s="18"/>
      <c r="AJA826" s="18"/>
      <c r="AJB826" s="18"/>
      <c r="AJC826" s="18"/>
      <c r="AJD826" s="18"/>
      <c r="AJE826" s="18"/>
      <c r="AJF826" s="18"/>
      <c r="AJG826" s="18"/>
      <c r="AJH826" s="18"/>
      <c r="AJI826" s="18"/>
      <c r="AJJ826" s="18"/>
      <c r="AJK826" s="18"/>
      <c r="AJL826" s="18"/>
      <c r="AJM826" s="18"/>
      <c r="AJN826" s="18"/>
      <c r="AJO826" s="18"/>
      <c r="AJP826" s="18"/>
      <c r="AJQ826" s="18"/>
      <c r="AJR826" s="18"/>
      <c r="AJS826" s="18"/>
      <c r="AJT826" s="18"/>
      <c r="AJU826" s="18"/>
      <c r="AJV826" s="18"/>
      <c r="AJW826" s="18"/>
      <c r="AJX826" s="18"/>
      <c r="AJY826" s="18"/>
      <c r="AJZ826" s="18"/>
      <c r="AKA826" s="18"/>
      <c r="AKB826" s="18"/>
      <c r="AKC826" s="18"/>
      <c r="AKD826" s="18"/>
      <c r="AKE826" s="18"/>
      <c r="AKF826" s="18"/>
      <c r="AKG826" s="18"/>
      <c r="AKH826" s="18"/>
      <c r="AKI826" s="18"/>
      <c r="AKJ826" s="18"/>
      <c r="AKK826" s="18"/>
      <c r="AKL826" s="18"/>
      <c r="AKM826" s="18"/>
      <c r="AKN826" s="18"/>
      <c r="AKO826" s="18"/>
      <c r="AKP826" s="18"/>
      <c r="AKQ826" s="18"/>
      <c r="AKR826" s="18"/>
      <c r="AKS826" s="18"/>
      <c r="AKT826" s="18"/>
      <c r="AKU826" s="18"/>
      <c r="AKV826" s="18"/>
      <c r="AKW826" s="18"/>
      <c r="AKX826" s="18"/>
      <c r="AKY826" s="18"/>
      <c r="AKZ826" s="18"/>
      <c r="ALA826" s="18"/>
      <c r="ALB826" s="18"/>
      <c r="ALC826" s="18"/>
      <c r="ALD826" s="18"/>
      <c r="ALE826" s="18"/>
      <c r="ALF826" s="18"/>
      <c r="ALG826" s="18"/>
      <c r="ALH826" s="18"/>
      <c r="ALI826" s="18"/>
      <c r="ALJ826" s="18"/>
      <c r="ALK826" s="18"/>
      <c r="ALL826" s="18"/>
      <c r="ALM826" s="18"/>
      <c r="ALN826" s="18"/>
      <c r="ALO826" s="18"/>
      <c r="ALP826" s="18"/>
      <c r="ALQ826" s="18"/>
      <c r="ALR826" s="18"/>
      <c r="ALS826" s="18"/>
      <c r="ALT826" s="18"/>
      <c r="ALU826" s="18"/>
      <c r="ALV826" s="18"/>
      <c r="ALW826" s="18"/>
      <c r="ALX826" s="18"/>
      <c r="ALY826" s="18"/>
      <c r="ALZ826" s="18"/>
      <c r="AMA826" s="18"/>
      <c r="AMB826" s="18"/>
      <c r="AMC826" s="18"/>
      <c r="AMD826" s="18"/>
      <c r="AME826" s="18"/>
      <c r="AMF826" s="18"/>
      <c r="AMG826" s="18"/>
      <c r="AMH826" s="18"/>
      <c r="AMI826" s="18"/>
      <c r="AMJ826" s="18"/>
      <c r="AMK826" s="18"/>
      <c r="AML826" s="18"/>
      <c r="AMM826" s="18"/>
      <c r="AMN826" s="18"/>
      <c r="AMO826" s="18"/>
      <c r="AMP826" s="18"/>
      <c r="AMQ826" s="18"/>
      <c r="AMR826" s="18"/>
      <c r="AMS826" s="18"/>
      <c r="AMT826" s="18"/>
      <c r="AMU826" s="18"/>
      <c r="AMV826" s="18"/>
      <c r="AMW826" s="18"/>
      <c r="AMX826" s="18"/>
      <c r="AMY826" s="18"/>
      <c r="AMZ826" s="18"/>
      <c r="ANA826" s="18"/>
      <c r="ANB826" s="18"/>
      <c r="ANC826" s="18"/>
      <c r="AND826" s="18"/>
      <c r="ANE826" s="18"/>
      <c r="ANF826" s="18"/>
      <c r="ANG826" s="18"/>
      <c r="ANH826" s="18"/>
      <c r="ANI826" s="18"/>
      <c r="ANJ826" s="18"/>
      <c r="ANK826" s="18"/>
      <c r="ANL826" s="18"/>
      <c r="ANM826" s="18"/>
      <c r="ANN826" s="18"/>
      <c r="ANO826" s="18"/>
      <c r="ANP826" s="18"/>
      <c r="ANQ826" s="18"/>
      <c r="ANR826" s="18"/>
      <c r="ANS826" s="18"/>
      <c r="ANT826" s="18"/>
      <c r="ANU826" s="18"/>
      <c r="ANV826" s="18"/>
      <c r="ANW826" s="18"/>
      <c r="ANX826" s="18"/>
      <c r="ANY826" s="18"/>
      <c r="ANZ826" s="18"/>
      <c r="AOA826" s="18"/>
      <c r="AOB826" s="18"/>
      <c r="AOC826" s="18"/>
      <c r="AOD826" s="18"/>
      <c r="AOE826" s="18"/>
      <c r="AOF826" s="18"/>
      <c r="AOG826" s="18"/>
      <c r="AOH826" s="18"/>
      <c r="AOI826" s="18"/>
      <c r="AOJ826" s="18"/>
      <c r="AOK826" s="18"/>
      <c r="AOL826" s="18"/>
      <c r="AOM826" s="18"/>
      <c r="AON826" s="18"/>
      <c r="AOO826" s="18"/>
      <c r="AOP826" s="18"/>
      <c r="AOQ826" s="18"/>
      <c r="AOR826" s="18"/>
      <c r="AOS826" s="18"/>
      <c r="AOT826" s="18"/>
      <c r="AOU826" s="18"/>
      <c r="AOV826" s="18"/>
      <c r="AOW826" s="18"/>
      <c r="AOX826" s="18"/>
      <c r="AOY826" s="18"/>
      <c r="AOZ826" s="18"/>
      <c r="APA826" s="18"/>
      <c r="APB826" s="18"/>
      <c r="APC826" s="18"/>
      <c r="APD826" s="18"/>
      <c r="APE826" s="18"/>
      <c r="APF826" s="18"/>
      <c r="APG826" s="18"/>
      <c r="APH826" s="18"/>
      <c r="API826" s="18"/>
      <c r="APJ826" s="18"/>
      <c r="APK826" s="18"/>
      <c r="APL826" s="18"/>
      <c r="APM826" s="18"/>
      <c r="APN826" s="18"/>
      <c r="APO826" s="18"/>
      <c r="APP826" s="18"/>
      <c r="APQ826" s="18"/>
      <c r="APR826" s="18"/>
      <c r="APS826" s="18"/>
      <c r="APT826" s="18"/>
      <c r="APU826" s="18"/>
      <c r="APV826" s="18"/>
      <c r="APW826" s="18"/>
      <c r="APX826" s="18"/>
      <c r="APY826" s="18"/>
      <c r="APZ826" s="18"/>
      <c r="AQA826" s="18"/>
      <c r="AQB826" s="18"/>
      <c r="AQC826" s="18"/>
      <c r="AQD826" s="18"/>
      <c r="AQE826" s="18"/>
      <c r="AQF826" s="18"/>
      <c r="AQG826" s="18"/>
      <c r="AQH826" s="18"/>
      <c r="AQI826" s="18"/>
      <c r="AQJ826" s="18"/>
      <c r="AQK826" s="18"/>
      <c r="AQL826" s="18"/>
      <c r="AQM826" s="18"/>
      <c r="AQN826" s="18"/>
      <c r="AQO826" s="18"/>
      <c r="AQP826" s="18"/>
      <c r="AQQ826" s="18"/>
      <c r="AQR826" s="18"/>
      <c r="AQS826" s="18"/>
      <c r="AQT826" s="18"/>
      <c r="AQU826" s="18"/>
      <c r="AQV826" s="18"/>
      <c r="AQW826" s="18"/>
      <c r="AQX826" s="18"/>
      <c r="AQY826" s="18"/>
      <c r="AQZ826" s="18"/>
      <c r="ARA826" s="18"/>
      <c r="ARB826" s="18"/>
      <c r="ARC826" s="18"/>
      <c r="ARD826" s="18"/>
      <c r="ARE826" s="18"/>
      <c r="ARF826" s="18"/>
      <c r="ARG826" s="18"/>
      <c r="ARH826" s="18"/>
      <c r="ARI826" s="18"/>
      <c r="ARJ826" s="18"/>
      <c r="ARK826" s="18"/>
      <c r="ARL826" s="18"/>
      <c r="ARM826" s="18"/>
      <c r="ARN826" s="18"/>
      <c r="ARO826" s="18"/>
      <c r="ARP826" s="18"/>
      <c r="ARQ826" s="18"/>
      <c r="ARR826" s="18"/>
      <c r="ARS826" s="18"/>
      <c r="ART826" s="18"/>
      <c r="ARU826" s="18"/>
      <c r="ARV826" s="18"/>
      <c r="ARW826" s="18"/>
      <c r="ARX826" s="18"/>
      <c r="ARY826" s="18"/>
      <c r="ARZ826" s="18"/>
      <c r="ASA826" s="18"/>
      <c r="ASB826" s="18"/>
      <c r="ASC826" s="18"/>
      <c r="ASD826" s="18"/>
      <c r="ASE826" s="18"/>
      <c r="ASF826" s="18"/>
      <c r="ASG826" s="18"/>
      <c r="ASH826" s="18"/>
      <c r="ASI826" s="18"/>
      <c r="ASJ826" s="18"/>
      <c r="ASK826" s="18"/>
      <c r="ASL826" s="18"/>
      <c r="ASM826" s="18"/>
      <c r="ASN826" s="18"/>
      <c r="ASO826" s="18"/>
      <c r="ASP826" s="18"/>
      <c r="ASQ826" s="18"/>
      <c r="ASR826" s="18"/>
      <c r="ASS826" s="18"/>
      <c r="AST826" s="18"/>
      <c r="ASU826" s="18"/>
      <c r="ASV826" s="18"/>
      <c r="ASW826" s="18"/>
      <c r="ASX826" s="18"/>
      <c r="ASY826" s="18"/>
      <c r="ASZ826" s="18"/>
      <c r="ATA826" s="18"/>
      <c r="ATB826" s="18"/>
      <c r="ATC826" s="18"/>
      <c r="ATD826" s="18"/>
      <c r="ATE826" s="18"/>
      <c r="ATF826" s="18"/>
      <c r="ATG826" s="18"/>
      <c r="ATH826" s="18"/>
      <c r="ATI826" s="18"/>
      <c r="ATJ826" s="18"/>
      <c r="ATK826" s="18"/>
      <c r="ATL826" s="18"/>
      <c r="ATM826" s="18"/>
      <c r="ATN826" s="18"/>
      <c r="ATO826" s="18"/>
      <c r="ATP826" s="18"/>
      <c r="ATQ826" s="18"/>
      <c r="ATR826" s="18"/>
      <c r="ATS826" s="18"/>
      <c r="ATT826" s="18"/>
      <c r="ATU826" s="18"/>
      <c r="ATV826" s="18"/>
      <c r="ATW826" s="18"/>
      <c r="ATX826" s="18"/>
      <c r="ATY826" s="18"/>
      <c r="ATZ826" s="18"/>
      <c r="AUA826" s="18"/>
      <c r="AUB826" s="18"/>
      <c r="AUC826" s="18"/>
      <c r="AUD826" s="18"/>
      <c r="AUE826" s="18"/>
      <c r="AUF826" s="18"/>
      <c r="AUG826" s="18"/>
      <c r="AUH826" s="18"/>
      <c r="AUI826" s="18"/>
      <c r="AUJ826" s="18"/>
      <c r="AUK826" s="18"/>
      <c r="AUL826" s="18"/>
      <c r="AUM826" s="18"/>
      <c r="AUN826" s="18"/>
      <c r="AUO826" s="18"/>
      <c r="AUP826" s="18"/>
      <c r="AUQ826" s="18"/>
      <c r="AUR826" s="18"/>
      <c r="AUS826" s="18"/>
      <c r="AUT826" s="18"/>
      <c r="AUU826" s="18"/>
      <c r="AUV826" s="18"/>
      <c r="AUW826" s="18"/>
      <c r="AUX826" s="18"/>
      <c r="AUY826" s="18"/>
      <c r="AUZ826" s="18"/>
      <c r="AVA826" s="18"/>
      <c r="AVB826" s="18"/>
      <c r="AVC826" s="18"/>
      <c r="AVD826" s="18"/>
      <c r="AVE826" s="18"/>
      <c r="AVF826" s="18"/>
      <c r="AVG826" s="18"/>
      <c r="AVH826" s="18"/>
      <c r="AVI826" s="18"/>
      <c r="AVJ826" s="18"/>
      <c r="AVK826" s="18"/>
      <c r="AVL826" s="18"/>
      <c r="AVM826" s="18"/>
      <c r="AVN826" s="18"/>
      <c r="AVO826" s="18"/>
      <c r="AVP826" s="18"/>
      <c r="AVQ826" s="18"/>
      <c r="AVR826" s="18"/>
      <c r="AVS826" s="18"/>
      <c r="AVT826" s="18"/>
      <c r="AVU826" s="18"/>
      <c r="AVV826" s="18"/>
      <c r="AVW826" s="18"/>
      <c r="AVX826" s="18"/>
      <c r="AVY826" s="18"/>
      <c r="AVZ826" s="18"/>
      <c r="AWA826" s="18"/>
      <c r="AWB826" s="18"/>
      <c r="AWC826" s="18"/>
      <c r="AWD826" s="18"/>
      <c r="AWE826" s="18"/>
      <c r="AWF826" s="18"/>
      <c r="AWG826" s="18"/>
      <c r="AWH826" s="18"/>
      <c r="AWI826" s="18"/>
      <c r="AWJ826" s="18"/>
      <c r="AWK826" s="18"/>
      <c r="AWL826" s="18"/>
      <c r="AWM826" s="18"/>
      <c r="AWN826" s="18"/>
      <c r="AWO826" s="18"/>
      <c r="AWP826" s="18"/>
      <c r="AWQ826" s="18"/>
      <c r="AWR826" s="18"/>
      <c r="AWS826" s="18"/>
      <c r="AWT826" s="18"/>
      <c r="AWU826" s="18"/>
      <c r="AWV826" s="18"/>
      <c r="AWW826" s="18"/>
      <c r="AWX826" s="18"/>
      <c r="AWY826" s="18"/>
      <c r="AWZ826" s="18"/>
      <c r="AXA826" s="18"/>
      <c r="AXB826" s="18"/>
      <c r="AXC826" s="18"/>
      <c r="AXD826" s="18"/>
      <c r="AXE826" s="18"/>
      <c r="AXF826" s="18"/>
      <c r="AXG826" s="18"/>
      <c r="AXH826" s="18"/>
      <c r="AXI826" s="18"/>
      <c r="AXJ826" s="18"/>
      <c r="AXK826" s="18"/>
      <c r="AXL826" s="18"/>
      <c r="AXM826" s="18"/>
      <c r="AXN826" s="18"/>
      <c r="AXO826" s="18"/>
      <c r="AXP826" s="18"/>
      <c r="AXQ826" s="18"/>
      <c r="AXR826" s="18"/>
      <c r="AXS826" s="18"/>
      <c r="AXT826" s="18"/>
      <c r="AXU826" s="18"/>
      <c r="AXV826" s="18"/>
      <c r="AXW826" s="18"/>
      <c r="AXX826" s="18"/>
      <c r="AXY826" s="18"/>
      <c r="AXZ826" s="18"/>
      <c r="AYA826" s="18"/>
      <c r="AYB826" s="18"/>
      <c r="AYC826" s="18"/>
      <c r="AYD826" s="18"/>
      <c r="AYE826" s="18"/>
      <c r="AYF826" s="18"/>
      <c r="AYG826" s="18"/>
      <c r="AYH826" s="18"/>
      <c r="AYI826" s="18"/>
      <c r="AYJ826" s="18"/>
      <c r="AYK826" s="18"/>
      <c r="AYL826" s="18"/>
      <c r="AYM826" s="18"/>
      <c r="AYN826" s="18"/>
      <c r="AYO826" s="18"/>
      <c r="AYP826" s="18"/>
      <c r="AYQ826" s="18"/>
      <c r="AYR826" s="18"/>
      <c r="AYS826" s="18"/>
      <c r="AYT826" s="18"/>
      <c r="AYU826" s="18"/>
      <c r="AYV826" s="18"/>
      <c r="AYW826" s="18"/>
      <c r="AYX826" s="18"/>
      <c r="AYY826" s="18"/>
      <c r="AYZ826" s="18"/>
      <c r="AZA826" s="18"/>
      <c r="AZB826" s="18"/>
      <c r="AZC826" s="18"/>
      <c r="AZD826" s="18"/>
      <c r="AZE826" s="18"/>
      <c r="AZF826" s="18"/>
      <c r="AZG826" s="18"/>
      <c r="AZH826" s="18"/>
      <c r="AZI826" s="18"/>
      <c r="AZJ826" s="18"/>
      <c r="AZK826" s="18"/>
      <c r="AZL826" s="18"/>
      <c r="AZM826" s="18"/>
      <c r="AZN826" s="18"/>
      <c r="AZO826" s="18"/>
      <c r="AZP826" s="18"/>
      <c r="AZQ826" s="18"/>
      <c r="AZR826" s="18"/>
      <c r="AZS826" s="18"/>
      <c r="AZT826" s="18"/>
      <c r="AZU826" s="18"/>
      <c r="AZV826" s="18"/>
      <c r="AZW826" s="18"/>
      <c r="AZX826" s="18"/>
      <c r="AZY826" s="18"/>
      <c r="AZZ826" s="18"/>
      <c r="BAA826" s="18"/>
      <c r="BAB826" s="18"/>
      <c r="BAC826" s="18"/>
      <c r="BAD826" s="18"/>
      <c r="BAE826" s="18"/>
      <c r="BAF826" s="18"/>
      <c r="BAG826" s="18"/>
      <c r="BAH826" s="18"/>
      <c r="BAI826" s="18"/>
      <c r="BAJ826" s="18"/>
      <c r="BAK826" s="18"/>
      <c r="BAL826" s="18"/>
      <c r="BAM826" s="18"/>
      <c r="BAN826" s="18"/>
      <c r="BAO826" s="18"/>
      <c r="BAP826" s="18"/>
      <c r="BAQ826" s="18"/>
      <c r="BAR826" s="18"/>
      <c r="BAS826" s="18"/>
      <c r="BAT826" s="18"/>
      <c r="BAU826" s="18"/>
      <c r="BAV826" s="18"/>
      <c r="BAW826" s="18"/>
      <c r="BAX826" s="18"/>
      <c r="BAY826" s="18"/>
      <c r="BAZ826" s="18"/>
      <c r="BBA826" s="18"/>
      <c r="BBB826" s="18"/>
      <c r="BBC826" s="18"/>
      <c r="BBD826" s="18"/>
      <c r="BBE826" s="18"/>
      <c r="BBF826" s="18"/>
      <c r="BBG826" s="18"/>
      <c r="BBH826" s="18"/>
      <c r="BBI826" s="18"/>
      <c r="BBJ826" s="18"/>
      <c r="BBK826" s="18"/>
      <c r="BBL826" s="18"/>
      <c r="BBM826" s="18"/>
      <c r="BBN826" s="18"/>
      <c r="BBO826" s="18"/>
      <c r="BBP826" s="18"/>
      <c r="BBQ826" s="18"/>
      <c r="BBR826" s="18"/>
      <c r="BBS826" s="18"/>
      <c r="BBT826" s="18"/>
      <c r="BBU826" s="18"/>
      <c r="BBV826" s="18"/>
      <c r="BBW826" s="18"/>
      <c r="BBX826" s="18"/>
      <c r="BBY826" s="18"/>
      <c r="BBZ826" s="18"/>
      <c r="BCA826" s="18"/>
      <c r="BCB826" s="18"/>
      <c r="BCC826" s="18"/>
      <c r="BCD826" s="18"/>
      <c r="BCE826" s="18"/>
      <c r="BCF826" s="18"/>
      <c r="BCG826" s="18"/>
      <c r="BCH826" s="18"/>
      <c r="BCI826" s="18"/>
      <c r="BCJ826" s="18"/>
      <c r="BCK826" s="18"/>
      <c r="BCL826" s="18"/>
      <c r="BCM826" s="18"/>
      <c r="BCN826" s="18"/>
      <c r="BCO826" s="18"/>
      <c r="BCP826" s="18"/>
      <c r="BCQ826" s="18"/>
      <c r="BCR826" s="18"/>
      <c r="BCS826" s="18"/>
      <c r="BCT826" s="18"/>
      <c r="BCU826" s="18"/>
      <c r="BCV826" s="18"/>
      <c r="BCW826" s="18"/>
      <c r="BCX826" s="18"/>
      <c r="BCY826" s="18"/>
      <c r="BCZ826" s="18"/>
      <c r="BDA826" s="18"/>
      <c r="BDB826" s="18"/>
      <c r="BDC826" s="18"/>
      <c r="BDD826" s="18"/>
      <c r="BDE826" s="18"/>
      <c r="BDF826" s="18"/>
      <c r="BDG826" s="18"/>
      <c r="BDH826" s="18"/>
      <c r="BDI826" s="18"/>
      <c r="BDJ826" s="18"/>
      <c r="BDK826" s="18"/>
      <c r="BDL826" s="18"/>
      <c r="BDM826" s="18"/>
      <c r="BDN826" s="18"/>
      <c r="BDO826" s="18"/>
      <c r="BDP826" s="18"/>
      <c r="BDQ826" s="18"/>
      <c r="BDR826" s="18"/>
      <c r="BDS826" s="18"/>
      <c r="BDT826" s="18"/>
      <c r="BDU826" s="18"/>
      <c r="BDV826" s="18"/>
      <c r="BDW826" s="18"/>
      <c r="BDX826" s="18"/>
      <c r="BDY826" s="18"/>
      <c r="BDZ826" s="18"/>
      <c r="BEA826" s="18"/>
      <c r="BEB826" s="18"/>
      <c r="BEC826" s="18"/>
      <c r="BED826" s="18"/>
      <c r="BEE826" s="18"/>
      <c r="BEF826" s="18"/>
      <c r="BEG826" s="18"/>
      <c r="BEH826" s="18"/>
      <c r="BEI826" s="18"/>
      <c r="BEJ826" s="18"/>
      <c r="BEK826" s="18"/>
      <c r="BEL826" s="18"/>
      <c r="BEM826" s="18"/>
      <c r="BEN826" s="18"/>
      <c r="BEO826" s="18"/>
      <c r="BEP826" s="18"/>
      <c r="BEQ826" s="18"/>
      <c r="BER826" s="18"/>
      <c r="BES826" s="18"/>
      <c r="BET826" s="18"/>
      <c r="BEU826" s="18"/>
      <c r="BEV826" s="18"/>
      <c r="BEW826" s="18"/>
      <c r="BEX826" s="18"/>
      <c r="BEY826" s="18"/>
      <c r="BEZ826" s="18"/>
      <c r="BFA826" s="18"/>
      <c r="BFB826" s="18"/>
      <c r="BFC826" s="18"/>
      <c r="BFD826" s="18"/>
      <c r="BFE826" s="18"/>
      <c r="BFF826" s="18"/>
      <c r="BFG826" s="18"/>
      <c r="BFH826" s="18"/>
      <c r="BFI826" s="18"/>
      <c r="BFJ826" s="18"/>
      <c r="BFK826" s="18"/>
      <c r="BFL826" s="18"/>
      <c r="BFM826" s="18"/>
      <c r="BFN826" s="18"/>
      <c r="BFO826" s="18"/>
      <c r="BFP826" s="18"/>
      <c r="BFQ826" s="18"/>
      <c r="BFR826" s="18"/>
      <c r="BFS826" s="18"/>
      <c r="BFT826" s="18"/>
      <c r="BFU826" s="18"/>
      <c r="BFV826" s="18"/>
      <c r="BFW826" s="18"/>
      <c r="BFX826" s="18"/>
      <c r="BFY826" s="18"/>
      <c r="BFZ826" s="18"/>
      <c r="BGA826" s="18"/>
      <c r="BGB826" s="18"/>
      <c r="BGC826" s="18"/>
      <c r="BGD826" s="18"/>
      <c r="BGE826" s="18"/>
      <c r="BGF826" s="18"/>
      <c r="BGG826" s="18"/>
      <c r="BGH826" s="18"/>
      <c r="BGI826" s="18"/>
      <c r="BGJ826" s="18"/>
      <c r="BGK826" s="18"/>
      <c r="BGL826" s="18"/>
      <c r="BGM826" s="18"/>
      <c r="BGN826" s="18"/>
      <c r="BGO826" s="18"/>
      <c r="BGP826" s="18"/>
      <c r="BGQ826" s="18"/>
      <c r="BGR826" s="18"/>
      <c r="BGS826" s="18"/>
      <c r="BGT826" s="18"/>
      <c r="BGU826" s="18"/>
      <c r="BGV826" s="18"/>
      <c r="BGW826" s="18"/>
      <c r="BGX826" s="18"/>
      <c r="BGY826" s="18"/>
      <c r="BGZ826" s="18"/>
      <c r="BHA826" s="18"/>
      <c r="BHB826" s="18"/>
      <c r="BHC826" s="18"/>
      <c r="BHD826" s="18"/>
      <c r="BHE826" s="18"/>
      <c r="BHF826" s="18"/>
      <c r="BHG826" s="18"/>
      <c r="BHH826" s="18"/>
      <c r="BHI826" s="18"/>
      <c r="BHJ826" s="18"/>
      <c r="BHK826" s="18"/>
      <c r="BHL826" s="18"/>
      <c r="BHM826" s="18"/>
      <c r="BHN826" s="18"/>
      <c r="BHO826" s="18"/>
      <c r="BHP826" s="18"/>
      <c r="BHQ826" s="18"/>
      <c r="BHR826" s="18"/>
      <c r="BHS826" s="18"/>
      <c r="BHT826" s="18"/>
      <c r="BHU826" s="18"/>
      <c r="BHV826" s="18"/>
      <c r="BHW826" s="18"/>
      <c r="BHX826" s="18"/>
      <c r="BHY826" s="18"/>
      <c r="BHZ826" s="18"/>
      <c r="BIA826" s="18"/>
      <c r="BIB826" s="18"/>
      <c r="BIC826" s="18"/>
      <c r="BID826" s="18"/>
      <c r="BIE826" s="18"/>
      <c r="BIF826" s="18"/>
      <c r="BIG826" s="18"/>
      <c r="BIH826" s="18"/>
      <c r="BII826" s="18"/>
      <c r="BIJ826" s="18"/>
      <c r="BIK826" s="18"/>
      <c r="BIL826" s="18"/>
      <c r="BIM826" s="18"/>
      <c r="BIN826" s="18"/>
      <c r="BIO826" s="18"/>
      <c r="BIP826" s="18"/>
      <c r="BIQ826" s="18"/>
      <c r="BIR826" s="18"/>
      <c r="BIS826" s="18"/>
      <c r="BIT826" s="18"/>
      <c r="BIU826" s="18"/>
      <c r="BIV826" s="18"/>
      <c r="BIW826" s="18"/>
      <c r="BIX826" s="18"/>
      <c r="BIY826" s="18"/>
      <c r="BIZ826" s="18"/>
      <c r="BJA826" s="18"/>
      <c r="BJB826" s="18"/>
      <c r="BJC826" s="18"/>
      <c r="BJD826" s="18"/>
      <c r="BJE826" s="18"/>
      <c r="BJF826" s="18"/>
      <c r="BJG826" s="18"/>
      <c r="BJH826" s="18"/>
      <c r="BJI826" s="18"/>
      <c r="BJJ826" s="18"/>
      <c r="BJK826" s="18"/>
      <c r="BJL826" s="18"/>
      <c r="BJM826" s="18"/>
      <c r="BJN826" s="18"/>
      <c r="BJO826" s="18"/>
      <c r="BJP826" s="18"/>
      <c r="BJQ826" s="18"/>
      <c r="BJR826" s="18"/>
      <c r="BJS826" s="18"/>
      <c r="BJT826" s="18"/>
      <c r="BJU826" s="18"/>
      <c r="BJV826" s="18"/>
      <c r="BJW826" s="18"/>
      <c r="BJX826" s="18"/>
      <c r="BJY826" s="18"/>
      <c r="BJZ826" s="18"/>
      <c r="BKA826" s="18"/>
      <c r="BKB826" s="18"/>
      <c r="BKC826" s="18"/>
      <c r="BKD826" s="18"/>
      <c r="BKE826" s="18"/>
      <c r="BKF826" s="18"/>
      <c r="BKG826" s="18"/>
      <c r="BKH826" s="18"/>
      <c r="BKI826" s="18"/>
      <c r="BKJ826" s="18"/>
      <c r="BKK826" s="18"/>
      <c r="BKL826" s="18"/>
      <c r="BKM826" s="18"/>
      <c r="BKN826" s="18"/>
      <c r="BKO826" s="18"/>
      <c r="BKP826" s="18"/>
      <c r="BKQ826" s="18"/>
      <c r="BKR826" s="18"/>
      <c r="BKS826" s="18"/>
      <c r="BKT826" s="18"/>
      <c r="BKU826" s="18"/>
      <c r="BKV826" s="18"/>
      <c r="BKW826" s="18"/>
      <c r="BKX826" s="18"/>
      <c r="BKY826" s="18"/>
      <c r="BKZ826" s="18"/>
      <c r="BLA826" s="18"/>
      <c r="BLB826" s="18"/>
      <c r="BLC826" s="18"/>
      <c r="BLD826" s="18"/>
      <c r="BLE826" s="18"/>
      <c r="BLF826" s="18"/>
      <c r="BLG826" s="18"/>
      <c r="BLH826" s="18"/>
      <c r="BLI826" s="18"/>
      <c r="BLJ826" s="18"/>
      <c r="BLK826" s="18"/>
      <c r="BLL826" s="18"/>
      <c r="BLM826" s="18"/>
      <c r="BLN826" s="18"/>
      <c r="BLO826" s="18"/>
      <c r="BLP826" s="18"/>
      <c r="BLQ826" s="18"/>
      <c r="BLR826" s="18"/>
      <c r="BLS826" s="18"/>
      <c r="BLT826" s="18"/>
      <c r="BLU826" s="18"/>
      <c r="BLV826" s="18"/>
      <c r="BLW826" s="18"/>
      <c r="BLX826" s="18"/>
      <c r="BLY826" s="18"/>
      <c r="BLZ826" s="18"/>
      <c r="BMA826" s="18"/>
      <c r="BMB826" s="18"/>
      <c r="BMC826" s="18"/>
      <c r="BMD826" s="18"/>
      <c r="BME826" s="18"/>
      <c r="BMF826" s="18"/>
      <c r="BMG826" s="18"/>
      <c r="BMH826" s="18"/>
      <c r="BMI826" s="18"/>
      <c r="BMJ826" s="18"/>
      <c r="BMK826" s="18"/>
      <c r="BML826" s="18"/>
      <c r="BMM826" s="18"/>
      <c r="BMN826" s="18"/>
      <c r="BMO826" s="18"/>
      <c r="BMP826" s="18"/>
      <c r="BMQ826" s="18"/>
      <c r="BMR826" s="18"/>
      <c r="BMS826" s="18"/>
      <c r="BMT826" s="18"/>
      <c r="BMU826" s="18"/>
      <c r="BMV826" s="18"/>
      <c r="BMW826" s="18"/>
      <c r="BMX826" s="18"/>
      <c r="BMY826" s="18"/>
      <c r="BMZ826" s="18"/>
      <c r="BNA826" s="18"/>
      <c r="BNB826" s="18"/>
      <c r="BNC826" s="18"/>
      <c r="BND826" s="18"/>
      <c r="BNE826" s="18"/>
      <c r="BNF826" s="18"/>
      <c r="BNG826" s="18"/>
      <c r="BNH826" s="18"/>
      <c r="BNI826" s="18"/>
      <c r="BNJ826" s="18"/>
      <c r="BNK826" s="18"/>
      <c r="BNL826" s="18"/>
      <c r="BNM826" s="18"/>
      <c r="BNN826" s="18"/>
      <c r="BNO826" s="18"/>
      <c r="BNP826" s="18"/>
      <c r="BNQ826" s="18"/>
      <c r="BNR826" s="18"/>
      <c r="BNS826" s="18"/>
      <c r="BNT826" s="18"/>
      <c r="BNU826" s="18"/>
      <c r="BNV826" s="18"/>
      <c r="BNW826" s="18"/>
      <c r="BNX826" s="18"/>
      <c r="BNY826" s="18"/>
      <c r="BNZ826" s="18"/>
      <c r="BOA826" s="18"/>
      <c r="BOB826" s="18"/>
      <c r="BOC826" s="18"/>
      <c r="BOD826" s="18"/>
      <c r="BOE826" s="18"/>
      <c r="BOF826" s="18"/>
      <c r="BOG826" s="18"/>
      <c r="BOH826" s="18"/>
      <c r="BOI826" s="18"/>
      <c r="BOJ826" s="18"/>
      <c r="BOK826" s="18"/>
      <c r="BOL826" s="18"/>
      <c r="BOM826" s="18"/>
      <c r="BON826" s="18"/>
      <c r="BOO826" s="18"/>
      <c r="BOP826" s="18"/>
      <c r="BOQ826" s="18"/>
      <c r="BOR826" s="18"/>
      <c r="BOS826" s="18"/>
      <c r="BOT826" s="18"/>
      <c r="BOU826" s="18"/>
      <c r="BOV826" s="18"/>
      <c r="BOW826" s="18"/>
      <c r="BOX826" s="18"/>
      <c r="BOY826" s="18"/>
      <c r="BOZ826" s="18"/>
      <c r="BPA826" s="18"/>
      <c r="BPB826" s="18"/>
      <c r="BPC826" s="18"/>
      <c r="BPD826" s="18"/>
      <c r="BPE826" s="18"/>
      <c r="BPF826" s="18"/>
      <c r="BPG826" s="18"/>
      <c r="BPH826" s="18"/>
      <c r="BPI826" s="18"/>
      <c r="BPJ826" s="18"/>
      <c r="BPK826" s="18"/>
      <c r="BPL826" s="18"/>
      <c r="BPM826" s="18"/>
      <c r="BPN826" s="18"/>
      <c r="BPO826" s="18"/>
      <c r="BPP826" s="18"/>
      <c r="BPQ826" s="18"/>
      <c r="BPR826" s="18"/>
      <c r="BPS826" s="18"/>
      <c r="BPT826" s="18"/>
      <c r="BPU826" s="18"/>
      <c r="BPV826" s="18"/>
      <c r="BPW826" s="18"/>
      <c r="BPX826" s="18"/>
      <c r="BPY826" s="18"/>
      <c r="BPZ826" s="18"/>
      <c r="BQA826" s="18"/>
      <c r="BQB826" s="18"/>
      <c r="BQC826" s="18"/>
      <c r="BQD826" s="18"/>
      <c r="BQE826" s="18"/>
      <c r="BQF826" s="18"/>
      <c r="BQG826" s="18"/>
      <c r="BQH826" s="18"/>
      <c r="BQI826" s="18"/>
      <c r="BQJ826" s="18"/>
      <c r="BQK826" s="18"/>
      <c r="BQL826" s="18"/>
      <c r="BQM826" s="18"/>
      <c r="BQN826" s="18"/>
      <c r="BQO826" s="18"/>
      <c r="BQP826" s="18"/>
      <c r="BQQ826" s="18"/>
      <c r="BQR826" s="18"/>
      <c r="BQS826" s="18"/>
      <c r="BQT826" s="18"/>
      <c r="BQU826" s="18"/>
      <c r="BQV826" s="18"/>
      <c r="BQW826" s="18"/>
      <c r="BQX826" s="18"/>
      <c r="BQY826" s="18"/>
      <c r="BQZ826" s="18"/>
      <c r="BRA826" s="18"/>
      <c r="BRB826" s="18"/>
      <c r="BRC826" s="18"/>
      <c r="BRD826" s="18"/>
      <c r="BRE826" s="18"/>
      <c r="BRF826" s="18"/>
      <c r="BRG826" s="18"/>
      <c r="BRH826" s="18"/>
      <c r="BRI826" s="18"/>
      <c r="BRJ826" s="18"/>
      <c r="BRK826" s="18"/>
      <c r="BRL826" s="18"/>
      <c r="BRM826" s="18"/>
      <c r="BRN826" s="18"/>
      <c r="BRO826" s="18"/>
      <c r="BRP826" s="18"/>
      <c r="BRQ826" s="18"/>
      <c r="BRR826" s="18"/>
      <c r="BRS826" s="18"/>
      <c r="BRT826" s="18"/>
      <c r="BRU826" s="18"/>
      <c r="BRV826" s="18"/>
      <c r="BRW826" s="18"/>
      <c r="BRX826" s="18"/>
      <c r="BRY826" s="18"/>
      <c r="BRZ826" s="18"/>
      <c r="BSA826" s="18"/>
      <c r="BSB826" s="18"/>
      <c r="BSC826" s="18"/>
      <c r="BSD826" s="18"/>
      <c r="BSE826" s="18"/>
      <c r="BSF826" s="18"/>
      <c r="BSG826" s="18"/>
      <c r="BSH826" s="18"/>
      <c r="BSI826" s="18"/>
      <c r="BSJ826" s="18"/>
      <c r="BSK826" s="18"/>
      <c r="BSL826" s="18"/>
      <c r="BSM826" s="18"/>
      <c r="BSN826" s="18"/>
      <c r="BSO826" s="18"/>
      <c r="BSP826" s="18"/>
      <c r="BSQ826" s="18"/>
      <c r="BSR826" s="18"/>
      <c r="BSS826" s="18"/>
      <c r="BST826" s="18"/>
      <c r="BSU826" s="18"/>
      <c r="BSV826" s="18"/>
      <c r="BSW826" s="18"/>
      <c r="BSX826" s="18"/>
      <c r="BSY826" s="18"/>
      <c r="BSZ826" s="18"/>
      <c r="BTA826" s="18"/>
      <c r="BTB826" s="18"/>
      <c r="BTC826" s="18"/>
      <c r="BTD826" s="18"/>
      <c r="BTE826" s="18"/>
      <c r="BTF826" s="18"/>
      <c r="BTG826" s="18"/>
      <c r="BTH826" s="18"/>
      <c r="BTI826" s="18"/>
      <c r="BTJ826" s="18"/>
      <c r="BTK826" s="18"/>
      <c r="BTL826" s="18"/>
      <c r="BTM826" s="18"/>
      <c r="BTN826" s="18"/>
      <c r="BTO826" s="18"/>
      <c r="BTP826" s="18"/>
      <c r="BTQ826" s="18"/>
      <c r="BTR826" s="18"/>
      <c r="BTS826" s="18"/>
      <c r="BTT826" s="18"/>
      <c r="BTU826" s="18"/>
      <c r="BTV826" s="18"/>
      <c r="BTW826" s="18"/>
      <c r="BTX826" s="18"/>
      <c r="BTY826" s="18"/>
      <c r="BTZ826" s="18"/>
      <c r="BUA826" s="18"/>
      <c r="BUB826" s="18"/>
      <c r="BUC826" s="18"/>
      <c r="BUD826" s="18"/>
      <c r="BUE826" s="18"/>
      <c r="BUF826" s="18"/>
      <c r="BUG826" s="18"/>
      <c r="BUH826" s="18"/>
      <c r="BUI826" s="18"/>
      <c r="BUJ826" s="18"/>
      <c r="BUK826" s="18"/>
      <c r="BUL826" s="18"/>
      <c r="BUM826" s="18"/>
      <c r="BUN826" s="18"/>
      <c r="BUO826" s="18"/>
      <c r="BUP826" s="18"/>
      <c r="BUQ826" s="18"/>
      <c r="BUR826" s="18"/>
      <c r="BUS826" s="18"/>
      <c r="BUT826" s="18"/>
      <c r="BUU826" s="18"/>
      <c r="BUV826" s="18"/>
      <c r="BUW826" s="18"/>
      <c r="BUX826" s="18"/>
      <c r="BUY826" s="18"/>
      <c r="BUZ826" s="18"/>
      <c r="BVA826" s="18"/>
      <c r="BVB826" s="18"/>
      <c r="BVC826" s="18"/>
      <c r="BVD826" s="18"/>
      <c r="BVE826" s="18"/>
      <c r="BVF826" s="18"/>
      <c r="BVG826" s="18"/>
      <c r="BVH826" s="18"/>
      <c r="BVI826" s="18"/>
      <c r="BVJ826" s="18"/>
      <c r="BVK826" s="18"/>
      <c r="BVL826" s="18"/>
      <c r="BVM826" s="18"/>
      <c r="BVN826" s="18"/>
      <c r="BVO826" s="18"/>
      <c r="BVP826" s="18"/>
      <c r="BVQ826" s="18"/>
      <c r="BVR826" s="18"/>
      <c r="BVS826" s="18"/>
      <c r="BVT826" s="18"/>
      <c r="BVU826" s="18"/>
      <c r="BVV826" s="18"/>
      <c r="BVW826" s="18"/>
      <c r="BVX826" s="18"/>
      <c r="BVY826" s="18"/>
      <c r="BVZ826" s="18"/>
      <c r="BWA826" s="18"/>
      <c r="BWB826" s="18"/>
      <c r="BWC826" s="18"/>
      <c r="BWD826" s="18"/>
      <c r="BWE826" s="18"/>
      <c r="BWF826" s="18"/>
      <c r="BWG826" s="18"/>
      <c r="BWH826" s="18"/>
      <c r="BWI826" s="18"/>
      <c r="BWJ826" s="18"/>
      <c r="BWK826" s="18"/>
      <c r="BWL826" s="18"/>
      <c r="BWM826" s="18"/>
      <c r="BWN826" s="18"/>
      <c r="BWO826" s="18"/>
      <c r="BWP826" s="18"/>
      <c r="BWQ826" s="18"/>
      <c r="BWR826" s="18"/>
      <c r="BWS826" s="18"/>
      <c r="BWT826" s="18"/>
      <c r="BWU826" s="18"/>
      <c r="BWV826" s="18"/>
      <c r="BWW826" s="18"/>
      <c r="BWX826" s="18"/>
      <c r="BWY826" s="18"/>
      <c r="BWZ826" s="18"/>
      <c r="BXA826" s="18"/>
      <c r="BXB826" s="18"/>
      <c r="BXC826" s="18"/>
      <c r="BXD826" s="18"/>
      <c r="BXE826" s="18"/>
      <c r="BXF826" s="18"/>
      <c r="BXG826" s="18"/>
      <c r="BXH826" s="18"/>
      <c r="BXI826" s="18"/>
      <c r="BXJ826" s="18"/>
      <c r="BXK826" s="18"/>
      <c r="BXL826" s="18"/>
      <c r="BXM826" s="18"/>
      <c r="BXN826" s="18"/>
      <c r="BXO826" s="18"/>
      <c r="BXP826" s="18"/>
      <c r="BXQ826" s="18"/>
      <c r="BXR826" s="18"/>
      <c r="BXS826" s="18"/>
      <c r="BXT826" s="18"/>
      <c r="BXU826" s="18"/>
      <c r="BXV826" s="18"/>
      <c r="BXW826" s="18"/>
      <c r="BXX826" s="18"/>
      <c r="BXY826" s="18"/>
      <c r="BXZ826" s="18"/>
      <c r="BYA826" s="18"/>
      <c r="BYB826" s="18"/>
      <c r="BYC826" s="18"/>
      <c r="BYD826" s="18"/>
      <c r="BYE826" s="18"/>
      <c r="BYF826" s="18"/>
      <c r="BYG826" s="18"/>
      <c r="BYH826" s="18"/>
      <c r="BYI826" s="18"/>
      <c r="BYJ826" s="18"/>
      <c r="BYK826" s="18"/>
      <c r="BYL826" s="18"/>
      <c r="BYM826" s="18"/>
      <c r="BYN826" s="18"/>
      <c r="BYO826" s="18"/>
      <c r="BYP826" s="18"/>
      <c r="BYQ826" s="18"/>
      <c r="BYR826" s="18"/>
      <c r="BYS826" s="18"/>
      <c r="BYT826" s="18"/>
      <c r="BYU826" s="18"/>
      <c r="BYV826" s="18"/>
      <c r="BYW826" s="18"/>
      <c r="BYX826" s="18"/>
      <c r="BYY826" s="18"/>
      <c r="BYZ826" s="18"/>
      <c r="BZA826" s="18"/>
      <c r="BZB826" s="18"/>
      <c r="BZC826" s="18"/>
      <c r="BZD826" s="18"/>
      <c r="BZE826" s="18"/>
      <c r="BZF826" s="18"/>
      <c r="BZG826" s="18"/>
      <c r="BZH826" s="18"/>
      <c r="BZI826" s="18"/>
      <c r="BZJ826" s="18"/>
      <c r="BZK826" s="18"/>
      <c r="BZL826" s="18"/>
      <c r="BZM826" s="18"/>
      <c r="BZN826" s="18"/>
      <c r="BZO826" s="18"/>
      <c r="BZP826" s="18"/>
      <c r="BZQ826" s="18"/>
      <c r="BZR826" s="18"/>
      <c r="BZS826" s="18"/>
      <c r="BZT826" s="18"/>
      <c r="BZU826" s="18"/>
      <c r="BZV826" s="18"/>
      <c r="BZW826" s="18"/>
      <c r="BZX826" s="18"/>
      <c r="BZY826" s="18"/>
      <c r="BZZ826" s="18"/>
      <c r="CAA826" s="18"/>
      <c r="CAB826" s="18"/>
      <c r="CAC826" s="18"/>
      <c r="CAD826" s="18"/>
      <c r="CAE826" s="18"/>
      <c r="CAF826" s="18"/>
      <c r="CAG826" s="18"/>
      <c r="CAH826" s="18"/>
      <c r="CAI826" s="18"/>
      <c r="CAJ826" s="18"/>
      <c r="CAK826" s="18"/>
      <c r="CAL826" s="18"/>
      <c r="CAM826" s="18"/>
      <c r="CAN826" s="18"/>
      <c r="CAO826" s="18"/>
      <c r="CAP826" s="18"/>
      <c r="CAQ826" s="18"/>
      <c r="CAR826" s="18"/>
      <c r="CAS826" s="18"/>
      <c r="CAT826" s="18"/>
      <c r="CAU826" s="18"/>
      <c r="CAV826" s="18"/>
      <c r="CAW826" s="18"/>
      <c r="CAX826" s="18"/>
      <c r="CAY826" s="18"/>
      <c r="CAZ826" s="18"/>
      <c r="CBA826" s="18"/>
      <c r="CBB826" s="18"/>
      <c r="CBC826" s="18"/>
      <c r="CBD826" s="18"/>
      <c r="CBE826" s="18"/>
      <c r="CBF826" s="18"/>
      <c r="CBG826" s="18"/>
      <c r="CBH826" s="18"/>
      <c r="CBI826" s="18"/>
      <c r="CBJ826" s="18"/>
      <c r="CBK826" s="18"/>
      <c r="CBL826" s="18"/>
      <c r="CBM826" s="18"/>
      <c r="CBN826" s="18"/>
      <c r="CBO826" s="18"/>
      <c r="CBP826" s="18"/>
      <c r="CBQ826" s="18"/>
      <c r="CBR826" s="18"/>
      <c r="CBS826" s="18"/>
      <c r="CBT826" s="18"/>
      <c r="CBU826" s="18"/>
      <c r="CBV826" s="18"/>
      <c r="CBW826" s="18"/>
      <c r="CBX826" s="18"/>
      <c r="CBY826" s="18"/>
      <c r="CBZ826" s="18"/>
      <c r="CCA826" s="18"/>
      <c r="CCB826" s="18"/>
      <c r="CCC826" s="18"/>
      <c r="CCD826" s="18"/>
      <c r="CCE826" s="18"/>
      <c r="CCF826" s="18"/>
      <c r="CCG826" s="18"/>
      <c r="CCH826" s="18"/>
      <c r="CCI826" s="18"/>
      <c r="CCJ826" s="18"/>
      <c r="CCK826" s="18"/>
      <c r="CCL826" s="18"/>
      <c r="CCM826" s="18"/>
      <c r="CCN826" s="18"/>
      <c r="CCO826" s="18"/>
      <c r="CCP826" s="18"/>
      <c r="CCQ826" s="18"/>
      <c r="CCR826" s="18"/>
      <c r="CCS826" s="18"/>
      <c r="CCT826" s="18"/>
      <c r="CCU826" s="18"/>
      <c r="CCV826" s="18"/>
      <c r="CCW826" s="18"/>
      <c r="CCX826" s="18"/>
      <c r="CCY826" s="18"/>
      <c r="CCZ826" s="18"/>
      <c r="CDA826" s="18"/>
      <c r="CDB826" s="18"/>
      <c r="CDC826" s="18"/>
      <c r="CDD826" s="18"/>
      <c r="CDE826" s="18"/>
      <c r="CDF826" s="18"/>
      <c r="CDG826" s="18"/>
      <c r="CDH826" s="18"/>
      <c r="CDI826" s="18"/>
      <c r="CDJ826" s="18"/>
      <c r="CDK826" s="18"/>
      <c r="CDL826" s="18"/>
      <c r="CDM826" s="18"/>
      <c r="CDN826" s="18"/>
      <c r="CDO826" s="18"/>
      <c r="CDP826" s="18"/>
      <c r="CDQ826" s="18"/>
      <c r="CDR826" s="18"/>
      <c r="CDS826" s="18"/>
      <c r="CDT826" s="18"/>
      <c r="CDU826" s="18"/>
      <c r="CDV826" s="18"/>
      <c r="CDW826" s="18"/>
      <c r="CDX826" s="18"/>
      <c r="CDY826" s="18"/>
      <c r="CDZ826" s="18"/>
      <c r="CEA826" s="18"/>
      <c r="CEB826" s="18"/>
      <c r="CEC826" s="18"/>
      <c r="CED826" s="18"/>
      <c r="CEE826" s="18"/>
      <c r="CEF826" s="18"/>
      <c r="CEG826" s="18"/>
      <c r="CEH826" s="18"/>
      <c r="CEI826" s="18"/>
      <c r="CEJ826" s="18"/>
      <c r="CEK826" s="18"/>
      <c r="CEL826" s="18"/>
      <c r="CEM826" s="18"/>
      <c r="CEN826" s="18"/>
      <c r="CEO826" s="18"/>
      <c r="CEP826" s="18"/>
      <c r="CEQ826" s="18"/>
      <c r="CER826" s="18"/>
      <c r="CES826" s="18"/>
      <c r="CET826" s="18"/>
      <c r="CEU826" s="18"/>
      <c r="CEV826" s="18"/>
      <c r="CEW826" s="18"/>
      <c r="CEX826" s="18"/>
      <c r="CEY826" s="18"/>
      <c r="CEZ826" s="18"/>
      <c r="CFA826" s="18"/>
      <c r="CFB826" s="18"/>
      <c r="CFC826" s="18"/>
      <c r="CFD826" s="18"/>
      <c r="CFE826" s="18"/>
      <c r="CFF826" s="18"/>
      <c r="CFG826" s="18"/>
      <c r="CFH826" s="18"/>
      <c r="CFI826" s="18"/>
      <c r="CFJ826" s="18"/>
      <c r="CFK826" s="18"/>
      <c r="CFL826" s="18"/>
      <c r="CFM826" s="18"/>
      <c r="CFN826" s="18"/>
      <c r="CFO826" s="18"/>
      <c r="CFP826" s="18"/>
      <c r="CFQ826" s="18"/>
      <c r="CFR826" s="18"/>
      <c r="CFS826" s="18"/>
      <c r="CFT826" s="18"/>
      <c r="CFU826" s="18"/>
      <c r="CFV826" s="18"/>
      <c r="CFW826" s="18"/>
      <c r="CFX826" s="18"/>
      <c r="CFY826" s="18"/>
      <c r="CFZ826" s="18"/>
      <c r="CGA826" s="18"/>
      <c r="CGB826" s="18"/>
      <c r="CGC826" s="18"/>
      <c r="CGD826" s="18"/>
      <c r="CGE826" s="18"/>
      <c r="CGF826" s="18"/>
      <c r="CGG826" s="18"/>
      <c r="CGH826" s="18"/>
      <c r="CGI826" s="18"/>
      <c r="CGJ826" s="18"/>
      <c r="CGK826" s="18"/>
      <c r="CGL826" s="18"/>
      <c r="CGM826" s="18"/>
      <c r="CGN826" s="18"/>
      <c r="CGO826" s="18"/>
      <c r="CGP826" s="18"/>
      <c r="CGQ826" s="18"/>
      <c r="CGR826" s="18"/>
      <c r="CGS826" s="18"/>
      <c r="CGT826" s="18"/>
      <c r="CGU826" s="18"/>
      <c r="CGV826" s="18"/>
      <c r="CGW826" s="18"/>
      <c r="CGX826" s="18"/>
      <c r="CGY826" s="18"/>
      <c r="CGZ826" s="18"/>
      <c r="CHA826" s="18"/>
      <c r="CHB826" s="18"/>
      <c r="CHC826" s="18"/>
      <c r="CHD826" s="18"/>
      <c r="CHE826" s="18"/>
      <c r="CHF826" s="18"/>
      <c r="CHG826" s="18"/>
      <c r="CHH826" s="18"/>
      <c r="CHI826" s="18"/>
      <c r="CHJ826" s="18"/>
      <c r="CHK826" s="18"/>
      <c r="CHL826" s="18"/>
      <c r="CHM826" s="18"/>
      <c r="CHN826" s="18"/>
      <c r="CHO826" s="18"/>
      <c r="CHP826" s="18"/>
      <c r="CHQ826" s="18"/>
      <c r="CHR826" s="18"/>
      <c r="CHS826" s="18"/>
      <c r="CHT826" s="18"/>
      <c r="CHU826" s="18"/>
      <c r="CHV826" s="18"/>
      <c r="CHW826" s="18"/>
      <c r="CHX826" s="18"/>
      <c r="CHY826" s="18"/>
      <c r="CHZ826" s="18"/>
      <c r="CIA826" s="18"/>
      <c r="CIB826" s="18"/>
      <c r="CIC826" s="18"/>
      <c r="CID826" s="18"/>
      <c r="CIE826" s="18"/>
      <c r="CIF826" s="18"/>
      <c r="CIG826" s="18"/>
      <c r="CIH826" s="18"/>
      <c r="CII826" s="18"/>
      <c r="CIJ826" s="18"/>
      <c r="CIK826" s="18"/>
      <c r="CIL826" s="18"/>
      <c r="CIM826" s="18"/>
      <c r="CIN826" s="18"/>
      <c r="CIO826" s="18"/>
      <c r="CIP826" s="18"/>
      <c r="CIQ826" s="18"/>
      <c r="CIR826" s="18"/>
      <c r="CIS826" s="18"/>
      <c r="CIT826" s="18"/>
      <c r="CIU826" s="18"/>
      <c r="CIV826" s="18"/>
      <c r="CIW826" s="18"/>
      <c r="CIX826" s="18"/>
      <c r="CIY826" s="18"/>
      <c r="CIZ826" s="18"/>
      <c r="CJA826" s="18"/>
      <c r="CJB826" s="18"/>
      <c r="CJC826" s="18"/>
      <c r="CJD826" s="18"/>
      <c r="CJE826" s="18"/>
      <c r="CJF826" s="18"/>
      <c r="CJG826" s="18"/>
      <c r="CJH826" s="18"/>
      <c r="CJI826" s="18"/>
      <c r="CJJ826" s="18"/>
      <c r="CJK826" s="18"/>
      <c r="CJL826" s="18"/>
      <c r="CJM826" s="18"/>
      <c r="CJN826" s="18"/>
      <c r="CJO826" s="18"/>
      <c r="CJP826" s="18"/>
      <c r="CJQ826" s="18"/>
      <c r="CJR826" s="18"/>
      <c r="CJS826" s="18"/>
      <c r="CJT826" s="18"/>
      <c r="CJU826" s="18"/>
      <c r="CJV826" s="18"/>
      <c r="CJW826" s="18"/>
      <c r="CJX826" s="18"/>
      <c r="CJY826" s="18"/>
      <c r="CJZ826" s="18"/>
      <c r="CKA826" s="18"/>
      <c r="CKB826" s="18"/>
      <c r="CKC826" s="18"/>
      <c r="CKD826" s="18"/>
      <c r="CKE826" s="18"/>
      <c r="CKF826" s="18"/>
      <c r="CKG826" s="18"/>
      <c r="CKH826" s="18"/>
      <c r="CKI826" s="18"/>
      <c r="CKJ826" s="18"/>
      <c r="CKK826" s="18"/>
      <c r="CKL826" s="18"/>
      <c r="CKM826" s="18"/>
      <c r="CKN826" s="18"/>
      <c r="CKO826" s="18"/>
      <c r="CKP826" s="18"/>
      <c r="CKQ826" s="18"/>
      <c r="CKR826" s="18"/>
      <c r="CKS826" s="18"/>
      <c r="CKT826" s="18"/>
      <c r="CKU826" s="18"/>
      <c r="CKV826" s="18"/>
      <c r="CKW826" s="18"/>
      <c r="CKX826" s="18"/>
      <c r="CKY826" s="18"/>
      <c r="CKZ826" s="18"/>
      <c r="CLA826" s="18"/>
      <c r="CLB826" s="18"/>
      <c r="CLC826" s="18"/>
      <c r="CLD826" s="18"/>
      <c r="CLE826" s="18"/>
      <c r="CLF826" s="18"/>
      <c r="CLG826" s="18"/>
      <c r="CLH826" s="18"/>
      <c r="CLI826" s="18"/>
      <c r="CLJ826" s="18"/>
      <c r="CLK826" s="18"/>
      <c r="CLL826" s="18"/>
      <c r="CLM826" s="18"/>
      <c r="CLN826" s="18"/>
      <c r="CLO826" s="18"/>
      <c r="CLP826" s="18"/>
      <c r="CLQ826" s="18"/>
      <c r="CLR826" s="18"/>
      <c r="CLS826" s="18"/>
      <c r="CLT826" s="18"/>
      <c r="CLU826" s="18"/>
      <c r="CLV826" s="18"/>
      <c r="CLW826" s="18"/>
      <c r="CLX826" s="18"/>
      <c r="CLY826" s="18"/>
      <c r="CLZ826" s="18"/>
      <c r="CMA826" s="18"/>
      <c r="CMB826" s="18"/>
      <c r="CMC826" s="18"/>
      <c r="CMD826" s="18"/>
      <c r="CME826" s="18"/>
      <c r="CMF826" s="18"/>
      <c r="CMG826" s="18"/>
      <c r="CMH826" s="18"/>
      <c r="CMI826" s="18"/>
      <c r="CMJ826" s="18"/>
      <c r="CMK826" s="18"/>
      <c r="CML826" s="18"/>
      <c r="CMM826" s="18"/>
      <c r="CMN826" s="18"/>
      <c r="CMO826" s="18"/>
      <c r="CMP826" s="18"/>
      <c r="CMQ826" s="18"/>
      <c r="CMR826" s="18"/>
      <c r="CMS826" s="18"/>
      <c r="CMT826" s="18"/>
      <c r="CMU826" s="18"/>
      <c r="CMV826" s="18"/>
      <c r="CMW826" s="18"/>
      <c r="CMX826" s="18"/>
      <c r="CMY826" s="18"/>
      <c r="CMZ826" s="18"/>
      <c r="CNA826" s="18"/>
      <c r="CNB826" s="18"/>
      <c r="CNC826" s="18"/>
      <c r="CND826" s="18"/>
      <c r="CNE826" s="18"/>
      <c r="CNF826" s="18"/>
      <c r="CNG826" s="18"/>
      <c r="CNH826" s="18"/>
      <c r="CNI826" s="18"/>
      <c r="CNJ826" s="18"/>
      <c r="CNK826" s="18"/>
      <c r="CNL826" s="18"/>
      <c r="CNM826" s="18"/>
      <c r="CNN826" s="18"/>
      <c r="CNO826" s="18"/>
      <c r="CNP826" s="18"/>
      <c r="CNQ826" s="18"/>
      <c r="CNR826" s="18"/>
      <c r="CNS826" s="18"/>
      <c r="CNT826" s="18"/>
      <c r="CNU826" s="18"/>
      <c r="CNV826" s="18"/>
      <c r="CNW826" s="18"/>
      <c r="CNX826" s="18"/>
      <c r="CNY826" s="18"/>
      <c r="CNZ826" s="18"/>
      <c r="COA826" s="18"/>
      <c r="COB826" s="18"/>
      <c r="COC826" s="18"/>
      <c r="COD826" s="18"/>
      <c r="COE826" s="18"/>
      <c r="COF826" s="18"/>
      <c r="COG826" s="18"/>
      <c r="COH826" s="18"/>
      <c r="COI826" s="18"/>
      <c r="COJ826" s="18"/>
      <c r="COK826" s="18"/>
      <c r="COL826" s="18"/>
      <c r="COM826" s="18"/>
      <c r="CON826" s="18"/>
      <c r="COO826" s="18"/>
      <c r="COP826" s="18"/>
      <c r="COQ826" s="18"/>
      <c r="COR826" s="18"/>
      <c r="COS826" s="18"/>
      <c r="COT826" s="18"/>
      <c r="COU826" s="18"/>
      <c r="COV826" s="18"/>
      <c r="COW826" s="18"/>
      <c r="COX826" s="18"/>
      <c r="COY826" s="18"/>
      <c r="COZ826" s="18"/>
      <c r="CPA826" s="18"/>
      <c r="CPB826" s="18"/>
      <c r="CPC826" s="18"/>
      <c r="CPD826" s="18"/>
      <c r="CPE826" s="18"/>
      <c r="CPF826" s="18"/>
      <c r="CPG826" s="18"/>
      <c r="CPH826" s="18"/>
      <c r="CPI826" s="18"/>
      <c r="CPJ826" s="18"/>
      <c r="CPK826" s="18"/>
      <c r="CPL826" s="18"/>
      <c r="CPM826" s="18"/>
      <c r="CPN826" s="18"/>
      <c r="CPO826" s="18"/>
      <c r="CPP826" s="18"/>
      <c r="CPQ826" s="18"/>
      <c r="CPR826" s="18"/>
      <c r="CPS826" s="18"/>
      <c r="CPT826" s="18"/>
      <c r="CPU826" s="18"/>
      <c r="CPV826" s="18"/>
      <c r="CPW826" s="18"/>
      <c r="CPX826" s="18"/>
      <c r="CPY826" s="18"/>
      <c r="CPZ826" s="18"/>
      <c r="CQA826" s="18"/>
      <c r="CQB826" s="18"/>
      <c r="CQC826" s="18"/>
      <c r="CQD826" s="18"/>
      <c r="CQE826" s="18"/>
      <c r="CQF826" s="18"/>
      <c r="CQG826" s="18"/>
      <c r="CQH826" s="18"/>
      <c r="CQI826" s="18"/>
      <c r="CQJ826" s="18"/>
      <c r="CQK826" s="18"/>
      <c r="CQL826" s="18"/>
      <c r="CQM826" s="18"/>
      <c r="CQN826" s="18"/>
      <c r="CQO826" s="18"/>
      <c r="CQP826" s="18"/>
      <c r="CQQ826" s="18"/>
      <c r="CQR826" s="18"/>
      <c r="CQS826" s="18"/>
      <c r="CQT826" s="18"/>
      <c r="CQU826" s="18"/>
      <c r="CQV826" s="18"/>
      <c r="CQW826" s="18"/>
      <c r="CQX826" s="18"/>
      <c r="CQY826" s="18"/>
      <c r="CQZ826" s="18"/>
      <c r="CRA826" s="18"/>
      <c r="CRB826" s="18"/>
      <c r="CRC826" s="18"/>
      <c r="CRD826" s="18"/>
      <c r="CRE826" s="18"/>
      <c r="CRF826" s="18"/>
      <c r="CRG826" s="18"/>
      <c r="CRH826" s="18"/>
      <c r="CRI826" s="18"/>
      <c r="CRJ826" s="18"/>
      <c r="CRK826" s="18"/>
      <c r="CRL826" s="18"/>
      <c r="CRM826" s="18"/>
      <c r="CRN826" s="18"/>
      <c r="CRO826" s="18"/>
      <c r="CRP826" s="18"/>
      <c r="CRQ826" s="18"/>
      <c r="CRR826" s="18"/>
      <c r="CRS826" s="18"/>
      <c r="CRT826" s="18"/>
      <c r="CRU826" s="18"/>
      <c r="CRV826" s="18"/>
      <c r="CRW826" s="18"/>
      <c r="CRX826" s="18"/>
      <c r="CRY826" s="18"/>
      <c r="CRZ826" s="18"/>
      <c r="CSA826" s="18"/>
      <c r="CSB826" s="18"/>
      <c r="CSC826" s="18"/>
      <c r="CSD826" s="18"/>
      <c r="CSE826" s="18"/>
      <c r="CSF826" s="18"/>
      <c r="CSG826" s="18"/>
      <c r="CSH826" s="18"/>
      <c r="CSI826" s="18"/>
      <c r="CSJ826" s="18"/>
      <c r="CSK826" s="18"/>
      <c r="CSL826" s="18"/>
      <c r="CSM826" s="18"/>
      <c r="CSN826" s="18"/>
      <c r="CSO826" s="18"/>
      <c r="CSP826" s="18"/>
      <c r="CSQ826" s="18"/>
      <c r="CSR826" s="18"/>
      <c r="CSS826" s="18"/>
      <c r="CST826" s="18"/>
      <c r="CSU826" s="18"/>
      <c r="CSV826" s="18"/>
      <c r="CSW826" s="18"/>
      <c r="CSX826" s="18"/>
      <c r="CSY826" s="18"/>
      <c r="CSZ826" s="18"/>
      <c r="CTA826" s="18"/>
      <c r="CTB826" s="18"/>
      <c r="CTC826" s="18"/>
      <c r="CTD826" s="18"/>
      <c r="CTE826" s="18"/>
      <c r="CTF826" s="18"/>
      <c r="CTG826" s="18"/>
      <c r="CTH826" s="18"/>
      <c r="CTI826" s="18"/>
      <c r="CTJ826" s="18"/>
      <c r="CTK826" s="18"/>
      <c r="CTL826" s="18"/>
      <c r="CTM826" s="18"/>
      <c r="CTN826" s="18"/>
      <c r="CTO826" s="18"/>
      <c r="CTP826" s="18"/>
      <c r="CTQ826" s="18"/>
      <c r="CTR826" s="18"/>
      <c r="CTS826" s="18"/>
      <c r="CTT826" s="18"/>
      <c r="CTU826" s="18"/>
      <c r="CTV826" s="18"/>
      <c r="CTW826" s="18"/>
      <c r="CTX826" s="18"/>
      <c r="CTY826" s="18"/>
      <c r="CTZ826" s="18"/>
      <c r="CUA826" s="18"/>
      <c r="CUB826" s="18"/>
      <c r="CUC826" s="18"/>
      <c r="CUD826" s="18"/>
      <c r="CUE826" s="18"/>
      <c r="CUF826" s="18"/>
      <c r="CUG826" s="18"/>
      <c r="CUH826" s="18"/>
      <c r="CUI826" s="18"/>
      <c r="CUJ826" s="18"/>
      <c r="CUK826" s="18"/>
      <c r="CUL826" s="18"/>
      <c r="CUM826" s="18"/>
      <c r="CUN826" s="18"/>
      <c r="CUO826" s="18"/>
      <c r="CUP826" s="18"/>
      <c r="CUQ826" s="18"/>
      <c r="CUR826" s="18"/>
      <c r="CUS826" s="18"/>
      <c r="CUT826" s="18"/>
      <c r="CUU826" s="18"/>
      <c r="CUV826" s="18"/>
      <c r="CUW826" s="18"/>
      <c r="CUX826" s="18"/>
      <c r="CUY826" s="18"/>
      <c r="CUZ826" s="18"/>
      <c r="CVA826" s="18"/>
      <c r="CVB826" s="18"/>
      <c r="CVC826" s="18"/>
      <c r="CVD826" s="18"/>
      <c r="CVE826" s="18"/>
      <c r="CVF826" s="18"/>
      <c r="CVG826" s="18"/>
      <c r="CVH826" s="18"/>
      <c r="CVI826" s="18"/>
      <c r="CVJ826" s="18"/>
      <c r="CVK826" s="18"/>
      <c r="CVL826" s="18"/>
      <c r="CVM826" s="18"/>
      <c r="CVN826" s="18"/>
      <c r="CVO826" s="18"/>
      <c r="CVP826" s="18"/>
      <c r="CVQ826" s="18"/>
      <c r="CVR826" s="18"/>
      <c r="CVS826" s="18"/>
      <c r="CVT826" s="18"/>
      <c r="CVU826" s="18"/>
      <c r="CVV826" s="18"/>
      <c r="CVW826" s="18"/>
      <c r="CVX826" s="18"/>
      <c r="CVY826" s="18"/>
      <c r="CVZ826" s="18"/>
      <c r="CWA826" s="18"/>
      <c r="CWB826" s="18"/>
      <c r="CWC826" s="18"/>
      <c r="CWD826" s="18"/>
      <c r="CWE826" s="18"/>
      <c r="CWF826" s="18"/>
      <c r="CWG826" s="18"/>
      <c r="CWH826" s="18"/>
      <c r="CWI826" s="18"/>
      <c r="CWJ826" s="18"/>
      <c r="CWK826" s="18"/>
      <c r="CWL826" s="18"/>
      <c r="CWM826" s="18"/>
      <c r="CWN826" s="18"/>
      <c r="CWO826" s="18"/>
      <c r="CWP826" s="18"/>
      <c r="CWQ826" s="18"/>
      <c r="CWR826" s="18"/>
      <c r="CWS826" s="18"/>
      <c r="CWT826" s="18"/>
      <c r="CWU826" s="18"/>
      <c r="CWV826" s="18"/>
      <c r="CWW826" s="18"/>
      <c r="CWX826" s="18"/>
      <c r="CWY826" s="18"/>
      <c r="CWZ826" s="18"/>
      <c r="CXA826" s="18"/>
      <c r="CXB826" s="18"/>
      <c r="CXC826" s="18"/>
      <c r="CXD826" s="18"/>
      <c r="CXE826" s="18"/>
      <c r="CXF826" s="18"/>
      <c r="CXG826" s="18"/>
      <c r="CXH826" s="18"/>
      <c r="CXI826" s="18"/>
      <c r="CXJ826" s="18"/>
      <c r="CXK826" s="18"/>
      <c r="CXL826" s="18"/>
      <c r="CXM826" s="18"/>
      <c r="CXN826" s="18"/>
      <c r="CXO826" s="18"/>
      <c r="CXP826" s="18"/>
      <c r="CXQ826" s="18"/>
      <c r="CXR826" s="18"/>
      <c r="CXS826" s="18"/>
      <c r="CXT826" s="18"/>
      <c r="CXU826" s="18"/>
      <c r="CXV826" s="18"/>
      <c r="CXW826" s="18"/>
      <c r="CXX826" s="18"/>
      <c r="CXY826" s="18"/>
      <c r="CXZ826" s="18"/>
      <c r="CYA826" s="18"/>
      <c r="CYB826" s="18"/>
      <c r="CYC826" s="18"/>
      <c r="CYD826" s="18"/>
      <c r="CYE826" s="18"/>
      <c r="CYF826" s="18"/>
      <c r="CYG826" s="18"/>
      <c r="CYH826" s="18"/>
      <c r="CYI826" s="18"/>
      <c r="CYJ826" s="18"/>
      <c r="CYK826" s="18"/>
      <c r="CYL826" s="18"/>
      <c r="CYM826" s="18"/>
      <c r="CYN826" s="18"/>
      <c r="CYO826" s="18"/>
      <c r="CYP826" s="18"/>
      <c r="CYQ826" s="18"/>
      <c r="CYR826" s="18"/>
      <c r="CYS826" s="18"/>
      <c r="CYT826" s="18"/>
      <c r="CYU826" s="18"/>
      <c r="CYV826" s="18"/>
      <c r="CYW826" s="18"/>
      <c r="CYX826" s="18"/>
      <c r="CYY826" s="18"/>
      <c r="CYZ826" s="18"/>
      <c r="CZA826" s="18"/>
      <c r="CZB826" s="18"/>
      <c r="CZC826" s="18"/>
      <c r="CZD826" s="18"/>
      <c r="CZE826" s="18"/>
      <c r="CZF826" s="18"/>
      <c r="CZG826" s="18"/>
      <c r="CZH826" s="18"/>
      <c r="CZI826" s="18"/>
      <c r="CZJ826" s="18"/>
      <c r="CZK826" s="18"/>
      <c r="CZL826" s="18"/>
      <c r="CZM826" s="18"/>
      <c r="CZN826" s="18"/>
      <c r="CZO826" s="18"/>
      <c r="CZP826" s="18"/>
      <c r="CZQ826" s="18"/>
      <c r="CZR826" s="18"/>
      <c r="CZS826" s="18"/>
      <c r="CZT826" s="18"/>
      <c r="CZU826" s="18"/>
      <c r="CZV826" s="18"/>
      <c r="CZW826" s="18"/>
      <c r="CZX826" s="18"/>
      <c r="CZY826" s="18"/>
      <c r="CZZ826" s="18"/>
      <c r="DAA826" s="18"/>
      <c r="DAB826" s="18"/>
      <c r="DAC826" s="18"/>
      <c r="DAD826" s="18"/>
      <c r="DAE826" s="18"/>
      <c r="DAF826" s="18"/>
      <c r="DAG826" s="18"/>
      <c r="DAH826" s="18"/>
      <c r="DAI826" s="18"/>
      <c r="DAJ826" s="18"/>
      <c r="DAK826" s="18"/>
      <c r="DAL826" s="18"/>
      <c r="DAM826" s="18"/>
      <c r="DAN826" s="18"/>
      <c r="DAO826" s="18"/>
      <c r="DAP826" s="18"/>
      <c r="DAQ826" s="18"/>
      <c r="DAR826" s="18"/>
      <c r="DAS826" s="18"/>
      <c r="DAT826" s="18"/>
      <c r="DAU826" s="18"/>
      <c r="DAV826" s="18"/>
      <c r="DAW826" s="18"/>
      <c r="DAX826" s="18"/>
      <c r="DAY826" s="18"/>
      <c r="DAZ826" s="18"/>
      <c r="DBA826" s="18"/>
      <c r="DBB826" s="18"/>
      <c r="DBC826" s="18"/>
      <c r="DBD826" s="18"/>
      <c r="DBE826" s="18"/>
      <c r="DBF826" s="18"/>
      <c r="DBG826" s="18"/>
      <c r="DBH826" s="18"/>
      <c r="DBI826" s="18"/>
      <c r="DBJ826" s="18"/>
      <c r="DBK826" s="18"/>
      <c r="DBL826" s="18"/>
      <c r="DBM826" s="18"/>
      <c r="DBN826" s="18"/>
      <c r="DBO826" s="18"/>
      <c r="DBP826" s="18"/>
      <c r="DBQ826" s="18"/>
      <c r="DBR826" s="18"/>
      <c r="DBS826" s="18"/>
      <c r="DBT826" s="18"/>
      <c r="DBU826" s="18"/>
      <c r="DBV826" s="18"/>
      <c r="DBW826" s="18"/>
      <c r="DBX826" s="18"/>
      <c r="DBY826" s="18"/>
      <c r="DBZ826" s="18"/>
      <c r="DCA826" s="18"/>
      <c r="DCB826" s="18"/>
      <c r="DCC826" s="18"/>
      <c r="DCD826" s="18"/>
      <c r="DCE826" s="18"/>
      <c r="DCF826" s="18"/>
      <c r="DCG826" s="18"/>
      <c r="DCH826" s="18"/>
      <c r="DCI826" s="18"/>
      <c r="DCJ826" s="18"/>
      <c r="DCK826" s="18"/>
      <c r="DCL826" s="18"/>
      <c r="DCM826" s="18"/>
      <c r="DCN826" s="18"/>
      <c r="DCO826" s="18"/>
      <c r="DCP826" s="18"/>
      <c r="DCQ826" s="18"/>
      <c r="DCR826" s="18"/>
      <c r="DCS826" s="18"/>
      <c r="DCT826" s="18"/>
      <c r="DCU826" s="18"/>
      <c r="DCV826" s="18"/>
      <c r="DCW826" s="18"/>
      <c r="DCX826" s="18"/>
      <c r="DCY826" s="18"/>
      <c r="DCZ826" s="18"/>
      <c r="DDA826" s="18"/>
      <c r="DDB826" s="18"/>
      <c r="DDC826" s="18"/>
      <c r="DDD826" s="18"/>
      <c r="DDE826" s="18"/>
      <c r="DDF826" s="18"/>
      <c r="DDG826" s="18"/>
      <c r="DDH826" s="18"/>
      <c r="DDI826" s="18"/>
      <c r="DDJ826" s="18"/>
      <c r="DDK826" s="18"/>
      <c r="DDL826" s="18"/>
      <c r="DDM826" s="18"/>
      <c r="DDN826" s="18"/>
      <c r="DDO826" s="18"/>
      <c r="DDP826" s="18"/>
      <c r="DDQ826" s="18"/>
      <c r="DDR826" s="18"/>
      <c r="DDS826" s="18"/>
      <c r="DDT826" s="18"/>
      <c r="DDU826" s="18"/>
      <c r="DDV826" s="18"/>
      <c r="DDW826" s="18"/>
      <c r="DDX826" s="18"/>
      <c r="DDY826" s="18"/>
      <c r="DDZ826" s="18"/>
      <c r="DEA826" s="18"/>
      <c r="DEB826" s="18"/>
      <c r="DEC826" s="18"/>
      <c r="DED826" s="18"/>
      <c r="DEE826" s="18"/>
      <c r="DEF826" s="18"/>
      <c r="DEG826" s="18"/>
      <c r="DEH826" s="18"/>
      <c r="DEI826" s="18"/>
      <c r="DEJ826" s="18"/>
      <c r="DEK826" s="18"/>
      <c r="DEL826" s="18"/>
      <c r="DEM826" s="18"/>
      <c r="DEN826" s="18"/>
      <c r="DEO826" s="18"/>
      <c r="DEP826" s="18"/>
      <c r="DEQ826" s="18"/>
      <c r="DER826" s="18"/>
      <c r="DES826" s="18"/>
      <c r="DET826" s="18"/>
      <c r="DEU826" s="18"/>
      <c r="DEV826" s="18"/>
      <c r="DEW826" s="18"/>
      <c r="DEX826" s="18"/>
      <c r="DEY826" s="18"/>
      <c r="DEZ826" s="18"/>
      <c r="DFA826" s="18"/>
      <c r="DFB826" s="18"/>
      <c r="DFC826" s="18"/>
      <c r="DFD826" s="18"/>
      <c r="DFE826" s="18"/>
      <c r="DFF826" s="18"/>
      <c r="DFG826" s="18"/>
      <c r="DFH826" s="18"/>
      <c r="DFI826" s="18"/>
      <c r="DFJ826" s="18"/>
      <c r="DFK826" s="18"/>
      <c r="DFL826" s="18"/>
      <c r="DFM826" s="18"/>
      <c r="DFN826" s="18"/>
      <c r="DFO826" s="18"/>
      <c r="DFP826" s="18"/>
      <c r="DFQ826" s="18"/>
      <c r="DFR826" s="18"/>
      <c r="DFS826" s="18"/>
      <c r="DFT826" s="18"/>
      <c r="DFU826" s="18"/>
      <c r="DFV826" s="18"/>
      <c r="DFW826" s="18"/>
      <c r="DFX826" s="18"/>
      <c r="DFY826" s="18"/>
      <c r="DFZ826" s="18"/>
      <c r="DGA826" s="18"/>
      <c r="DGB826" s="18"/>
      <c r="DGC826" s="18"/>
      <c r="DGD826" s="18"/>
      <c r="DGE826" s="18"/>
      <c r="DGF826" s="18"/>
      <c r="DGG826" s="18"/>
      <c r="DGH826" s="18"/>
      <c r="DGI826" s="18"/>
      <c r="DGJ826" s="18"/>
      <c r="DGK826" s="18"/>
      <c r="DGL826" s="18"/>
      <c r="DGM826" s="18"/>
      <c r="DGN826" s="18"/>
      <c r="DGO826" s="18"/>
      <c r="DGP826" s="18"/>
      <c r="DGQ826" s="18"/>
      <c r="DGR826" s="18"/>
      <c r="DGS826" s="18"/>
      <c r="DGT826" s="18"/>
      <c r="DGU826" s="18"/>
      <c r="DGV826" s="18"/>
      <c r="DGW826" s="18"/>
      <c r="DGX826" s="18"/>
      <c r="DGY826" s="18"/>
      <c r="DGZ826" s="18"/>
      <c r="DHA826" s="18"/>
      <c r="DHB826" s="18"/>
      <c r="DHC826" s="18"/>
      <c r="DHD826" s="18"/>
      <c r="DHE826" s="18"/>
      <c r="DHF826" s="18"/>
      <c r="DHG826" s="18"/>
      <c r="DHH826" s="18"/>
      <c r="DHI826" s="18"/>
      <c r="DHJ826" s="18"/>
      <c r="DHK826" s="18"/>
      <c r="DHL826" s="18"/>
      <c r="DHM826" s="18"/>
      <c r="DHN826" s="18"/>
      <c r="DHO826" s="18"/>
      <c r="DHP826" s="18"/>
      <c r="DHQ826" s="18"/>
      <c r="DHR826" s="18"/>
      <c r="DHS826" s="18"/>
      <c r="DHT826" s="18"/>
      <c r="DHU826" s="18"/>
      <c r="DHV826" s="18"/>
      <c r="DHW826" s="18"/>
      <c r="DHX826" s="18"/>
      <c r="DHY826" s="18"/>
      <c r="DHZ826" s="18"/>
      <c r="DIA826" s="18"/>
      <c r="DIB826" s="18"/>
      <c r="DIC826" s="18"/>
      <c r="DID826" s="18"/>
      <c r="DIE826" s="18"/>
      <c r="DIF826" s="18"/>
      <c r="DIG826" s="18"/>
      <c r="DIH826" s="18"/>
      <c r="DII826" s="18"/>
      <c r="DIJ826" s="18"/>
      <c r="DIK826" s="18"/>
      <c r="DIL826" s="18"/>
      <c r="DIM826" s="18"/>
      <c r="DIN826" s="18"/>
      <c r="DIO826" s="18"/>
      <c r="DIP826" s="18"/>
      <c r="DIQ826" s="18"/>
      <c r="DIR826" s="18"/>
      <c r="DIS826" s="18"/>
      <c r="DIT826" s="18"/>
      <c r="DIU826" s="18"/>
      <c r="DIV826" s="18"/>
      <c r="DIW826" s="18"/>
      <c r="DIX826" s="18"/>
      <c r="DIY826" s="18"/>
      <c r="DIZ826" s="18"/>
      <c r="DJA826" s="18"/>
      <c r="DJB826" s="18"/>
      <c r="DJC826" s="18"/>
      <c r="DJD826" s="18"/>
      <c r="DJE826" s="18"/>
      <c r="DJF826" s="18"/>
      <c r="DJG826" s="18"/>
      <c r="DJH826" s="18"/>
      <c r="DJI826" s="18"/>
      <c r="DJJ826" s="18"/>
      <c r="DJK826" s="18"/>
      <c r="DJL826" s="18"/>
      <c r="DJM826" s="18"/>
      <c r="DJN826" s="18"/>
      <c r="DJO826" s="18"/>
      <c r="DJP826" s="18"/>
      <c r="DJQ826" s="18"/>
      <c r="DJR826" s="18"/>
      <c r="DJS826" s="18"/>
      <c r="DJT826" s="18"/>
      <c r="DJU826" s="18"/>
      <c r="DJV826" s="18"/>
      <c r="DJW826" s="18"/>
      <c r="DJX826" s="18"/>
      <c r="DJY826" s="18"/>
      <c r="DJZ826" s="18"/>
      <c r="DKA826" s="18"/>
      <c r="DKB826" s="18"/>
      <c r="DKC826" s="18"/>
      <c r="DKD826" s="18"/>
      <c r="DKE826" s="18"/>
      <c r="DKF826" s="18"/>
      <c r="DKG826" s="18"/>
      <c r="DKH826" s="18"/>
      <c r="DKI826" s="18"/>
      <c r="DKJ826" s="18"/>
      <c r="DKK826" s="18"/>
      <c r="DKL826" s="18"/>
      <c r="DKM826" s="18"/>
      <c r="DKN826" s="18"/>
      <c r="DKO826" s="18"/>
      <c r="DKP826" s="18"/>
      <c r="DKQ826" s="18"/>
      <c r="DKR826" s="18"/>
      <c r="DKS826" s="18"/>
      <c r="DKT826" s="18"/>
      <c r="DKU826" s="18"/>
      <c r="DKV826" s="18"/>
      <c r="DKW826" s="18"/>
      <c r="DKX826" s="18"/>
      <c r="DKY826" s="18"/>
      <c r="DKZ826" s="18"/>
      <c r="DLA826" s="18"/>
      <c r="DLB826" s="18"/>
      <c r="DLC826" s="18"/>
      <c r="DLD826" s="18"/>
      <c r="DLE826" s="18"/>
      <c r="DLF826" s="18"/>
      <c r="DLG826" s="18"/>
      <c r="DLH826" s="18"/>
      <c r="DLI826" s="18"/>
      <c r="DLJ826" s="18"/>
      <c r="DLK826" s="18"/>
      <c r="DLL826" s="18"/>
      <c r="DLM826" s="18"/>
      <c r="DLN826" s="18"/>
      <c r="DLO826" s="18"/>
      <c r="DLP826" s="18"/>
      <c r="DLQ826" s="18"/>
      <c r="DLR826" s="18"/>
      <c r="DLS826" s="18"/>
      <c r="DLT826" s="18"/>
      <c r="DLU826" s="18"/>
      <c r="DLV826" s="18"/>
      <c r="DLW826" s="18"/>
      <c r="DLX826" s="18"/>
      <c r="DLY826" s="18"/>
      <c r="DLZ826" s="18"/>
      <c r="DMA826" s="18"/>
      <c r="DMB826" s="18"/>
      <c r="DMC826" s="18"/>
      <c r="DMD826" s="18"/>
      <c r="DME826" s="18"/>
      <c r="DMF826" s="18"/>
      <c r="DMG826" s="18"/>
      <c r="DMH826" s="18"/>
      <c r="DMI826" s="18"/>
      <c r="DMJ826" s="18"/>
      <c r="DMK826" s="18"/>
      <c r="DML826" s="18"/>
      <c r="DMM826" s="18"/>
      <c r="DMN826" s="18"/>
      <c r="DMO826" s="18"/>
      <c r="DMP826" s="18"/>
      <c r="DMQ826" s="18"/>
      <c r="DMR826" s="18"/>
      <c r="DMS826" s="18"/>
      <c r="DMT826" s="18"/>
      <c r="DMU826" s="18"/>
      <c r="DMV826" s="18"/>
      <c r="DMW826" s="18"/>
      <c r="DMX826" s="18"/>
      <c r="DMY826" s="18"/>
      <c r="DMZ826" s="18"/>
      <c r="DNA826" s="18"/>
      <c r="DNB826" s="18"/>
      <c r="DNC826" s="18"/>
      <c r="DND826" s="18"/>
      <c r="DNE826" s="18"/>
      <c r="DNF826" s="18"/>
      <c r="DNG826" s="18"/>
      <c r="DNH826" s="18"/>
      <c r="DNI826" s="18"/>
      <c r="DNJ826" s="18"/>
      <c r="DNK826" s="18"/>
      <c r="DNL826" s="18"/>
      <c r="DNM826" s="18"/>
      <c r="DNN826" s="18"/>
      <c r="DNO826" s="18"/>
      <c r="DNP826" s="18"/>
      <c r="DNQ826" s="18"/>
      <c r="DNR826" s="18"/>
      <c r="DNS826" s="18"/>
      <c r="DNT826" s="18"/>
      <c r="DNU826" s="18"/>
      <c r="DNV826" s="18"/>
      <c r="DNW826" s="18"/>
      <c r="DNX826" s="18"/>
      <c r="DNY826" s="18"/>
      <c r="DNZ826" s="18"/>
      <c r="DOA826" s="18"/>
      <c r="DOB826" s="18"/>
      <c r="DOC826" s="18"/>
      <c r="DOD826" s="18"/>
      <c r="DOE826" s="18"/>
      <c r="DOF826" s="18"/>
      <c r="DOG826" s="18"/>
      <c r="DOH826" s="18"/>
      <c r="DOI826" s="18"/>
      <c r="DOJ826" s="18"/>
      <c r="DOK826" s="18"/>
      <c r="DOL826" s="18"/>
      <c r="DOM826" s="18"/>
      <c r="DON826" s="18"/>
      <c r="DOO826" s="18"/>
      <c r="DOP826" s="18"/>
      <c r="DOQ826" s="18"/>
      <c r="DOR826" s="18"/>
      <c r="DOS826" s="18"/>
      <c r="DOT826" s="18"/>
      <c r="DOU826" s="18"/>
      <c r="DOV826" s="18"/>
      <c r="DOW826" s="18"/>
      <c r="DOX826" s="18"/>
      <c r="DOY826" s="18"/>
      <c r="DOZ826" s="18"/>
      <c r="DPA826" s="18"/>
      <c r="DPB826" s="18"/>
      <c r="DPC826" s="18"/>
      <c r="DPD826" s="18"/>
      <c r="DPE826" s="18"/>
      <c r="DPF826" s="18"/>
      <c r="DPG826" s="18"/>
      <c r="DPH826" s="18"/>
      <c r="DPI826" s="18"/>
      <c r="DPJ826" s="18"/>
      <c r="DPK826" s="18"/>
      <c r="DPL826" s="18"/>
      <c r="DPM826" s="18"/>
      <c r="DPN826" s="18"/>
      <c r="DPO826" s="18"/>
      <c r="DPP826" s="18"/>
      <c r="DPQ826" s="18"/>
      <c r="DPR826" s="18"/>
      <c r="DPS826" s="18"/>
      <c r="DPT826" s="18"/>
      <c r="DPU826" s="18"/>
      <c r="DPV826" s="18"/>
      <c r="DPW826" s="18"/>
      <c r="DPX826" s="18"/>
      <c r="DPY826" s="18"/>
      <c r="DPZ826" s="18"/>
      <c r="DQA826" s="18"/>
      <c r="DQB826" s="18"/>
      <c r="DQC826" s="18"/>
      <c r="DQD826" s="18"/>
      <c r="DQE826" s="18"/>
      <c r="DQF826" s="18"/>
      <c r="DQG826" s="18"/>
      <c r="DQH826" s="18"/>
      <c r="DQI826" s="18"/>
      <c r="DQJ826" s="18"/>
      <c r="DQK826" s="18"/>
      <c r="DQL826" s="18"/>
      <c r="DQM826" s="18"/>
      <c r="DQN826" s="18"/>
      <c r="DQO826" s="18"/>
      <c r="DQP826" s="18"/>
      <c r="DQQ826" s="18"/>
      <c r="DQR826" s="18"/>
      <c r="DQS826" s="18"/>
      <c r="DQT826" s="18"/>
      <c r="DQU826" s="18"/>
      <c r="DQV826" s="18"/>
      <c r="DQW826" s="18"/>
      <c r="DQX826" s="18"/>
      <c r="DQY826" s="18"/>
      <c r="DQZ826" s="18"/>
      <c r="DRA826" s="18"/>
      <c r="DRB826" s="18"/>
      <c r="DRC826" s="18"/>
      <c r="DRD826" s="18"/>
      <c r="DRE826" s="18"/>
      <c r="DRF826" s="18"/>
      <c r="DRG826" s="18"/>
      <c r="DRH826" s="18"/>
      <c r="DRI826" s="18"/>
      <c r="DRJ826" s="18"/>
      <c r="DRK826" s="18"/>
      <c r="DRL826" s="18"/>
      <c r="DRM826" s="18"/>
      <c r="DRN826" s="18"/>
      <c r="DRO826" s="18"/>
      <c r="DRP826" s="18"/>
      <c r="DRQ826" s="18"/>
      <c r="DRR826" s="18"/>
      <c r="DRS826" s="18"/>
      <c r="DRT826" s="18"/>
      <c r="DRU826" s="18"/>
      <c r="DRV826" s="18"/>
      <c r="DRW826" s="18"/>
      <c r="DRX826" s="18"/>
      <c r="DRY826" s="18"/>
      <c r="DRZ826" s="18"/>
      <c r="DSA826" s="18"/>
      <c r="DSB826" s="18"/>
      <c r="DSC826" s="18"/>
      <c r="DSD826" s="18"/>
      <c r="DSE826" s="18"/>
      <c r="DSF826" s="18"/>
      <c r="DSG826" s="18"/>
      <c r="DSH826" s="18"/>
      <c r="DSI826" s="18"/>
      <c r="DSJ826" s="18"/>
      <c r="DSK826" s="18"/>
      <c r="DSL826" s="18"/>
      <c r="DSM826" s="18"/>
      <c r="DSN826" s="18"/>
      <c r="DSO826" s="18"/>
      <c r="DSP826" s="18"/>
      <c r="DSQ826" s="18"/>
      <c r="DSR826" s="18"/>
      <c r="DSS826" s="18"/>
      <c r="DST826" s="18"/>
      <c r="DSU826" s="18"/>
      <c r="DSV826" s="18"/>
      <c r="DSW826" s="18"/>
      <c r="DSX826" s="18"/>
      <c r="DSY826" s="18"/>
      <c r="DSZ826" s="18"/>
      <c r="DTA826" s="18"/>
      <c r="DTB826" s="18"/>
      <c r="DTC826" s="18"/>
      <c r="DTD826" s="18"/>
      <c r="DTE826" s="18"/>
      <c r="DTF826" s="18"/>
      <c r="DTG826" s="18"/>
      <c r="DTH826" s="18"/>
      <c r="DTI826" s="18"/>
      <c r="DTJ826" s="18"/>
      <c r="DTK826" s="18"/>
      <c r="DTL826" s="18"/>
      <c r="DTM826" s="18"/>
      <c r="DTN826" s="18"/>
      <c r="DTO826" s="18"/>
      <c r="DTP826" s="18"/>
      <c r="DTQ826" s="18"/>
      <c r="DTR826" s="18"/>
      <c r="DTS826" s="18"/>
      <c r="DTT826" s="18"/>
      <c r="DTU826" s="18"/>
      <c r="DTV826" s="18"/>
      <c r="DTW826" s="18"/>
      <c r="DTX826" s="18"/>
      <c r="DTY826" s="18"/>
      <c r="DTZ826" s="18"/>
      <c r="DUA826" s="18"/>
      <c r="DUB826" s="18"/>
      <c r="DUC826" s="18"/>
      <c r="DUD826" s="18"/>
      <c r="DUE826" s="18"/>
      <c r="DUF826" s="18"/>
      <c r="DUG826" s="18"/>
      <c r="DUH826" s="18"/>
      <c r="DUI826" s="18"/>
      <c r="DUJ826" s="18"/>
      <c r="DUK826" s="18"/>
      <c r="DUL826" s="18"/>
      <c r="DUM826" s="18"/>
      <c r="DUN826" s="18"/>
      <c r="DUO826" s="18"/>
      <c r="DUP826" s="18"/>
      <c r="DUQ826" s="18"/>
      <c r="DUR826" s="18"/>
      <c r="DUS826" s="18"/>
      <c r="DUT826" s="18"/>
      <c r="DUU826" s="18"/>
      <c r="DUV826" s="18"/>
      <c r="DUW826" s="18"/>
      <c r="DUX826" s="18"/>
      <c r="DUY826" s="18"/>
      <c r="DUZ826" s="18"/>
      <c r="DVA826" s="18"/>
      <c r="DVB826" s="18"/>
      <c r="DVC826" s="18"/>
      <c r="DVD826" s="18"/>
      <c r="DVE826" s="18"/>
      <c r="DVF826" s="18"/>
      <c r="DVG826" s="18"/>
      <c r="DVH826" s="18"/>
      <c r="DVI826" s="18"/>
      <c r="DVJ826" s="18"/>
      <c r="DVK826" s="18"/>
      <c r="DVL826" s="18"/>
      <c r="DVM826" s="18"/>
      <c r="DVN826" s="18"/>
      <c r="DVO826" s="18"/>
      <c r="DVP826" s="18"/>
      <c r="DVQ826" s="18"/>
      <c r="DVR826" s="18"/>
      <c r="DVS826" s="18"/>
      <c r="DVT826" s="18"/>
      <c r="DVU826" s="18"/>
      <c r="DVV826" s="18"/>
      <c r="DVW826" s="18"/>
      <c r="DVX826" s="18"/>
      <c r="DVY826" s="18"/>
      <c r="DVZ826" s="18"/>
      <c r="DWA826" s="18"/>
      <c r="DWB826" s="18"/>
      <c r="DWC826" s="18"/>
      <c r="DWD826" s="18"/>
      <c r="DWE826" s="18"/>
      <c r="DWF826" s="18"/>
      <c r="DWG826" s="18"/>
      <c r="DWH826" s="18"/>
      <c r="DWI826" s="18"/>
      <c r="DWJ826" s="18"/>
      <c r="DWK826" s="18"/>
      <c r="DWL826" s="18"/>
      <c r="DWM826" s="18"/>
      <c r="DWN826" s="18"/>
      <c r="DWO826" s="18"/>
      <c r="DWP826" s="18"/>
      <c r="DWQ826" s="18"/>
      <c r="DWR826" s="18"/>
      <c r="DWS826" s="18"/>
      <c r="DWT826" s="18"/>
      <c r="DWU826" s="18"/>
      <c r="DWV826" s="18"/>
      <c r="DWW826" s="18"/>
      <c r="DWX826" s="18"/>
      <c r="DWY826" s="18"/>
      <c r="DWZ826" s="18"/>
      <c r="DXA826" s="18"/>
      <c r="DXB826" s="18"/>
      <c r="DXC826" s="18"/>
      <c r="DXD826" s="18"/>
      <c r="DXE826" s="18"/>
      <c r="DXF826" s="18"/>
      <c r="DXG826" s="18"/>
      <c r="DXH826" s="18"/>
      <c r="DXI826" s="18"/>
      <c r="DXJ826" s="18"/>
      <c r="DXK826" s="18"/>
      <c r="DXL826" s="18"/>
      <c r="DXM826" s="18"/>
      <c r="DXN826" s="18"/>
      <c r="DXO826" s="18"/>
      <c r="DXP826" s="18"/>
      <c r="DXQ826" s="18"/>
      <c r="DXR826" s="18"/>
      <c r="DXS826" s="18"/>
      <c r="DXT826" s="18"/>
      <c r="DXU826" s="18"/>
      <c r="DXV826" s="18"/>
      <c r="DXW826" s="18"/>
      <c r="DXX826" s="18"/>
      <c r="DXY826" s="18"/>
      <c r="DXZ826" s="18"/>
      <c r="DYA826" s="18"/>
      <c r="DYB826" s="18"/>
      <c r="DYC826" s="18"/>
      <c r="DYD826" s="18"/>
      <c r="DYE826" s="18"/>
      <c r="DYF826" s="18"/>
      <c r="DYG826" s="18"/>
      <c r="DYH826" s="18"/>
      <c r="DYI826" s="18"/>
      <c r="DYJ826" s="18"/>
      <c r="DYK826" s="18"/>
      <c r="DYL826" s="18"/>
      <c r="DYM826" s="18"/>
      <c r="DYN826" s="18"/>
      <c r="DYO826" s="18"/>
      <c r="DYP826" s="18"/>
      <c r="DYQ826" s="18"/>
      <c r="DYR826" s="18"/>
      <c r="DYS826" s="18"/>
      <c r="DYT826" s="18"/>
      <c r="DYU826" s="18"/>
      <c r="DYV826" s="18"/>
      <c r="DYW826" s="18"/>
      <c r="DYX826" s="18"/>
      <c r="DYY826" s="18"/>
      <c r="DYZ826" s="18"/>
      <c r="DZA826" s="18"/>
      <c r="DZB826" s="18"/>
      <c r="DZC826" s="18"/>
      <c r="DZD826" s="18"/>
      <c r="DZE826" s="18"/>
      <c r="DZF826" s="18"/>
      <c r="DZG826" s="18"/>
      <c r="DZH826" s="18"/>
      <c r="DZI826" s="18"/>
      <c r="DZJ826" s="18"/>
      <c r="DZK826" s="18"/>
      <c r="DZL826" s="18"/>
      <c r="DZM826" s="18"/>
      <c r="DZN826" s="18"/>
      <c r="DZO826" s="18"/>
      <c r="DZP826" s="18"/>
      <c r="DZQ826" s="18"/>
      <c r="DZR826" s="18"/>
      <c r="DZS826" s="18"/>
      <c r="DZT826" s="18"/>
      <c r="DZU826" s="18"/>
      <c r="DZV826" s="18"/>
      <c r="DZW826" s="18"/>
      <c r="DZX826" s="18"/>
      <c r="DZY826" s="18"/>
      <c r="DZZ826" s="18"/>
      <c r="EAA826" s="18"/>
      <c r="EAB826" s="18"/>
      <c r="EAC826" s="18"/>
      <c r="EAD826" s="18"/>
      <c r="EAE826" s="18"/>
      <c r="EAF826" s="18"/>
      <c r="EAG826" s="18"/>
      <c r="EAH826" s="18"/>
      <c r="EAI826" s="18"/>
      <c r="EAJ826" s="18"/>
      <c r="EAK826" s="18"/>
      <c r="EAL826" s="18"/>
      <c r="EAM826" s="18"/>
      <c r="EAN826" s="18"/>
      <c r="EAO826" s="18"/>
      <c r="EAP826" s="18"/>
      <c r="EAQ826" s="18"/>
      <c r="EAR826" s="18"/>
      <c r="EAS826" s="18"/>
      <c r="EAT826" s="18"/>
      <c r="EAU826" s="18"/>
      <c r="EAV826" s="18"/>
      <c r="EAW826" s="18"/>
      <c r="EAX826" s="18"/>
      <c r="EAY826" s="18"/>
      <c r="EAZ826" s="18"/>
      <c r="EBA826" s="18"/>
      <c r="EBB826" s="18"/>
      <c r="EBC826" s="18"/>
      <c r="EBD826" s="18"/>
      <c r="EBE826" s="18"/>
      <c r="EBF826" s="18"/>
      <c r="EBG826" s="18"/>
      <c r="EBH826" s="18"/>
      <c r="EBI826" s="18"/>
      <c r="EBJ826" s="18"/>
      <c r="EBK826" s="18"/>
      <c r="EBL826" s="18"/>
      <c r="EBM826" s="18"/>
      <c r="EBN826" s="18"/>
      <c r="EBO826" s="18"/>
      <c r="EBP826" s="18"/>
      <c r="EBQ826" s="18"/>
      <c r="EBR826" s="18"/>
      <c r="EBS826" s="18"/>
      <c r="EBT826" s="18"/>
      <c r="EBU826" s="18"/>
      <c r="EBV826" s="18"/>
      <c r="EBW826" s="18"/>
      <c r="EBX826" s="18"/>
      <c r="EBY826" s="18"/>
      <c r="EBZ826" s="18"/>
      <c r="ECA826" s="18"/>
      <c r="ECB826" s="18"/>
      <c r="ECC826" s="18"/>
      <c r="ECD826" s="18"/>
      <c r="ECE826" s="18"/>
      <c r="ECF826" s="18"/>
      <c r="ECG826" s="18"/>
      <c r="ECH826" s="18"/>
      <c r="ECI826" s="18"/>
      <c r="ECJ826" s="18"/>
      <c r="ECK826" s="18"/>
      <c r="ECL826" s="18"/>
      <c r="ECM826" s="18"/>
      <c r="ECN826" s="18"/>
      <c r="ECO826" s="18"/>
      <c r="ECP826" s="18"/>
      <c r="ECQ826" s="18"/>
      <c r="ECR826" s="18"/>
      <c r="ECS826" s="18"/>
      <c r="ECT826" s="18"/>
      <c r="ECU826" s="18"/>
      <c r="ECV826" s="18"/>
      <c r="ECW826" s="18"/>
      <c r="ECX826" s="18"/>
      <c r="ECY826" s="18"/>
      <c r="ECZ826" s="18"/>
      <c r="EDA826" s="18"/>
      <c r="EDB826" s="18"/>
      <c r="EDC826" s="18"/>
      <c r="EDD826" s="18"/>
      <c r="EDE826" s="18"/>
      <c r="EDF826" s="18"/>
      <c r="EDG826" s="18"/>
      <c r="EDH826" s="18"/>
      <c r="EDI826" s="18"/>
      <c r="EDJ826" s="18"/>
      <c r="EDK826" s="18"/>
      <c r="EDL826" s="18"/>
      <c r="EDM826" s="18"/>
      <c r="EDN826" s="18"/>
      <c r="EDO826" s="18"/>
      <c r="EDP826" s="18"/>
      <c r="EDQ826" s="18"/>
      <c r="EDR826" s="18"/>
      <c r="EDS826" s="18"/>
      <c r="EDT826" s="18"/>
      <c r="EDU826" s="18"/>
      <c r="EDV826" s="18"/>
      <c r="EDW826" s="18"/>
      <c r="EDX826" s="18"/>
      <c r="EDY826" s="18"/>
      <c r="EDZ826" s="18"/>
      <c r="EEA826" s="18"/>
      <c r="EEB826" s="18"/>
      <c r="EEC826" s="18"/>
      <c r="EED826" s="18"/>
      <c r="EEE826" s="18"/>
      <c r="EEF826" s="18"/>
      <c r="EEG826" s="18"/>
      <c r="EEH826" s="18"/>
      <c r="EEI826" s="18"/>
      <c r="EEJ826" s="18"/>
      <c r="EEK826" s="18"/>
      <c r="EEL826" s="18"/>
      <c r="EEM826" s="18"/>
      <c r="EEN826" s="18"/>
      <c r="EEO826" s="18"/>
      <c r="EEP826" s="18"/>
      <c r="EEQ826" s="18"/>
      <c r="EER826" s="18"/>
      <c r="EES826" s="18"/>
      <c r="EET826" s="18"/>
      <c r="EEU826" s="18"/>
      <c r="EEV826" s="18"/>
      <c r="EEW826" s="18"/>
      <c r="EEX826" s="18"/>
      <c r="EEY826" s="18"/>
      <c r="EEZ826" s="18"/>
      <c r="EFA826" s="18"/>
      <c r="EFB826" s="18"/>
      <c r="EFC826" s="18"/>
      <c r="EFD826" s="18"/>
      <c r="EFE826" s="18"/>
      <c r="EFF826" s="18"/>
      <c r="EFG826" s="18"/>
      <c r="EFH826" s="18"/>
      <c r="EFI826" s="18"/>
      <c r="EFJ826" s="18"/>
      <c r="EFK826" s="18"/>
      <c r="EFL826" s="18"/>
      <c r="EFM826" s="18"/>
      <c r="EFN826" s="18"/>
      <c r="EFO826" s="18"/>
      <c r="EFP826" s="18"/>
      <c r="EFQ826" s="18"/>
      <c r="EFR826" s="18"/>
      <c r="EFS826" s="18"/>
      <c r="EFT826" s="18"/>
      <c r="EFU826" s="18"/>
      <c r="EFV826" s="18"/>
      <c r="EFW826" s="18"/>
      <c r="EFX826" s="18"/>
      <c r="EFY826" s="18"/>
      <c r="EFZ826" s="18"/>
      <c r="EGA826" s="18"/>
      <c r="EGB826" s="18"/>
      <c r="EGC826" s="18"/>
      <c r="EGD826" s="18"/>
      <c r="EGE826" s="18"/>
      <c r="EGF826" s="18"/>
      <c r="EGG826" s="18"/>
      <c r="EGH826" s="18"/>
      <c r="EGI826" s="18"/>
      <c r="EGJ826" s="18"/>
      <c r="EGK826" s="18"/>
      <c r="EGL826" s="18"/>
      <c r="EGM826" s="18"/>
      <c r="EGN826" s="18"/>
      <c r="EGO826" s="18"/>
      <c r="EGP826" s="18"/>
      <c r="EGQ826" s="18"/>
      <c r="EGR826" s="18"/>
      <c r="EGS826" s="18"/>
      <c r="EGT826" s="18"/>
      <c r="EGU826" s="18"/>
      <c r="EGV826" s="18"/>
      <c r="EGW826" s="18"/>
      <c r="EGX826" s="18"/>
      <c r="EGY826" s="18"/>
      <c r="EGZ826" s="18"/>
      <c r="EHA826" s="18"/>
      <c r="EHB826" s="18"/>
      <c r="EHC826" s="18"/>
      <c r="EHD826" s="18"/>
      <c r="EHE826" s="18"/>
      <c r="EHF826" s="18"/>
      <c r="EHG826" s="18"/>
      <c r="EHH826" s="18"/>
      <c r="EHI826" s="18"/>
      <c r="EHJ826" s="18"/>
      <c r="EHK826" s="18"/>
      <c r="EHL826" s="18"/>
      <c r="EHM826" s="18"/>
      <c r="EHN826" s="18"/>
      <c r="EHO826" s="18"/>
      <c r="EHP826" s="18"/>
      <c r="EHQ826" s="18"/>
      <c r="EHR826" s="18"/>
      <c r="EHS826" s="18"/>
      <c r="EHT826" s="18"/>
      <c r="EHU826" s="18"/>
      <c r="EHV826" s="18"/>
      <c r="EHW826" s="18"/>
      <c r="EHX826" s="18"/>
      <c r="EHY826" s="18"/>
      <c r="EHZ826" s="18"/>
      <c r="EIA826" s="18"/>
      <c r="EIB826" s="18"/>
      <c r="EIC826" s="18"/>
      <c r="EID826" s="18"/>
      <c r="EIE826" s="18"/>
      <c r="EIF826" s="18"/>
      <c r="EIG826" s="18"/>
      <c r="EIH826" s="18"/>
      <c r="EII826" s="18"/>
      <c r="EIJ826" s="18"/>
      <c r="EIK826" s="18"/>
      <c r="EIL826" s="18"/>
      <c r="EIM826" s="18"/>
      <c r="EIN826" s="18"/>
      <c r="EIO826" s="18"/>
      <c r="EIP826" s="18"/>
      <c r="EIQ826" s="18"/>
      <c r="EIR826" s="18"/>
      <c r="EIS826" s="18"/>
      <c r="EIT826" s="18"/>
      <c r="EIU826" s="18"/>
      <c r="EIV826" s="18"/>
      <c r="EIW826" s="18"/>
      <c r="EIX826" s="18"/>
      <c r="EIY826" s="18"/>
      <c r="EIZ826" s="18"/>
      <c r="EJA826" s="18"/>
      <c r="EJB826" s="18"/>
      <c r="EJC826" s="18"/>
      <c r="EJD826" s="18"/>
      <c r="EJE826" s="18"/>
      <c r="EJF826" s="18"/>
      <c r="EJG826" s="18"/>
      <c r="EJH826" s="18"/>
      <c r="EJI826" s="18"/>
      <c r="EJJ826" s="18"/>
      <c r="EJK826" s="18"/>
      <c r="EJL826" s="18"/>
      <c r="EJM826" s="18"/>
      <c r="EJN826" s="18"/>
      <c r="EJO826" s="18"/>
      <c r="EJP826" s="18"/>
      <c r="EJQ826" s="18"/>
      <c r="EJR826" s="18"/>
      <c r="EJS826" s="18"/>
      <c r="EJT826" s="18"/>
      <c r="EJU826" s="18"/>
      <c r="EJV826" s="18"/>
      <c r="EJW826" s="18"/>
      <c r="EJX826" s="18"/>
      <c r="EJY826" s="18"/>
      <c r="EJZ826" s="18"/>
      <c r="EKA826" s="18"/>
      <c r="EKB826" s="18"/>
      <c r="EKC826" s="18"/>
      <c r="EKD826" s="18"/>
      <c r="EKE826" s="18"/>
      <c r="EKF826" s="18"/>
      <c r="EKG826" s="18"/>
      <c r="EKH826" s="18"/>
      <c r="EKI826" s="18"/>
      <c r="EKJ826" s="18"/>
      <c r="EKK826" s="18"/>
      <c r="EKL826" s="18"/>
      <c r="EKM826" s="18"/>
      <c r="EKN826" s="18"/>
      <c r="EKO826" s="18"/>
      <c r="EKP826" s="18"/>
      <c r="EKQ826" s="18"/>
      <c r="EKR826" s="18"/>
      <c r="EKS826" s="18"/>
      <c r="EKT826" s="18"/>
      <c r="EKU826" s="18"/>
      <c r="EKV826" s="18"/>
      <c r="EKW826" s="18"/>
      <c r="EKX826" s="18"/>
      <c r="EKY826" s="18"/>
      <c r="EKZ826" s="18"/>
      <c r="ELA826" s="18"/>
      <c r="ELB826" s="18"/>
      <c r="ELC826" s="18"/>
      <c r="ELD826" s="18"/>
      <c r="ELE826" s="18"/>
      <c r="ELF826" s="18"/>
      <c r="ELG826" s="18"/>
      <c r="ELH826" s="18"/>
      <c r="ELI826" s="18"/>
      <c r="ELJ826" s="18"/>
      <c r="ELK826" s="18"/>
      <c r="ELL826" s="18"/>
      <c r="ELM826" s="18"/>
      <c r="ELN826" s="18"/>
      <c r="ELO826" s="18"/>
      <c r="ELP826" s="18"/>
      <c r="ELQ826" s="18"/>
      <c r="ELR826" s="18"/>
      <c r="ELS826" s="18"/>
      <c r="ELT826" s="18"/>
      <c r="ELU826" s="18"/>
      <c r="ELV826" s="18"/>
      <c r="ELW826" s="18"/>
      <c r="ELX826" s="18"/>
      <c r="ELY826" s="18"/>
      <c r="ELZ826" s="18"/>
      <c r="EMA826" s="18"/>
      <c r="EMB826" s="18"/>
      <c r="EMC826" s="18"/>
      <c r="EMD826" s="18"/>
      <c r="EME826" s="18"/>
      <c r="EMF826" s="18"/>
      <c r="EMG826" s="18"/>
      <c r="EMH826" s="18"/>
      <c r="EMI826" s="18"/>
      <c r="EMJ826" s="18"/>
      <c r="EMK826" s="18"/>
      <c r="EML826" s="18"/>
      <c r="EMM826" s="18"/>
      <c r="EMN826" s="18"/>
      <c r="EMO826" s="18"/>
      <c r="EMP826" s="18"/>
      <c r="EMQ826" s="18"/>
      <c r="EMR826" s="18"/>
      <c r="EMS826" s="18"/>
      <c r="EMT826" s="18"/>
      <c r="EMU826" s="18"/>
      <c r="EMV826" s="18"/>
      <c r="EMW826" s="18"/>
      <c r="EMX826" s="18"/>
      <c r="EMY826" s="18"/>
      <c r="EMZ826" s="18"/>
      <c r="ENA826" s="18"/>
      <c r="ENB826" s="18"/>
      <c r="ENC826" s="18"/>
      <c r="END826" s="18"/>
      <c r="ENE826" s="18"/>
      <c r="ENF826" s="18"/>
      <c r="ENG826" s="18"/>
      <c r="ENH826" s="18"/>
      <c r="ENI826" s="18"/>
      <c r="ENJ826" s="18"/>
      <c r="ENK826" s="18"/>
      <c r="ENL826" s="18"/>
      <c r="ENM826" s="18"/>
      <c r="ENN826" s="18"/>
      <c r="ENO826" s="18"/>
      <c r="ENP826" s="18"/>
      <c r="ENQ826" s="18"/>
      <c r="ENR826" s="18"/>
      <c r="ENS826" s="18"/>
      <c r="ENT826" s="18"/>
      <c r="ENU826" s="18"/>
      <c r="ENV826" s="18"/>
      <c r="ENW826" s="18"/>
      <c r="ENX826" s="18"/>
      <c r="ENY826" s="18"/>
      <c r="ENZ826" s="18"/>
      <c r="EOA826" s="18"/>
      <c r="EOB826" s="18"/>
      <c r="EOC826" s="18"/>
      <c r="EOD826" s="18"/>
      <c r="EOE826" s="18"/>
      <c r="EOF826" s="18"/>
      <c r="EOG826" s="18"/>
      <c r="EOH826" s="18"/>
      <c r="EOI826" s="18"/>
      <c r="EOJ826" s="18"/>
      <c r="EOK826" s="18"/>
      <c r="EOL826" s="18"/>
      <c r="EOM826" s="18"/>
      <c r="EON826" s="18"/>
      <c r="EOO826" s="18"/>
      <c r="EOP826" s="18"/>
      <c r="EOQ826" s="18"/>
      <c r="EOR826" s="18"/>
      <c r="EOS826" s="18"/>
      <c r="EOT826" s="18"/>
      <c r="EOU826" s="18"/>
      <c r="EOV826" s="18"/>
      <c r="EOW826" s="18"/>
      <c r="EOX826" s="18"/>
      <c r="EOY826" s="18"/>
      <c r="EOZ826" s="18"/>
      <c r="EPA826" s="18"/>
      <c r="EPB826" s="18"/>
      <c r="EPC826" s="18"/>
      <c r="EPD826" s="18"/>
      <c r="EPE826" s="18"/>
      <c r="EPF826" s="18"/>
      <c r="EPG826" s="18"/>
      <c r="EPH826" s="18"/>
      <c r="EPI826" s="18"/>
      <c r="EPJ826" s="18"/>
      <c r="EPK826" s="18"/>
      <c r="EPL826" s="18"/>
      <c r="EPM826" s="18"/>
      <c r="EPN826" s="18"/>
      <c r="EPO826" s="18"/>
      <c r="EPP826" s="18"/>
      <c r="EPQ826" s="18"/>
      <c r="EPR826" s="18"/>
      <c r="EPS826" s="18"/>
      <c r="EPT826" s="18"/>
      <c r="EPU826" s="18"/>
      <c r="EPV826" s="18"/>
      <c r="EPW826" s="18"/>
      <c r="EPX826" s="18"/>
      <c r="EPY826" s="18"/>
      <c r="EPZ826" s="18"/>
      <c r="EQA826" s="18"/>
      <c r="EQB826" s="18"/>
      <c r="EQC826" s="18"/>
      <c r="EQD826" s="18"/>
      <c r="EQE826" s="18"/>
      <c r="EQF826" s="18"/>
      <c r="EQG826" s="18"/>
      <c r="EQH826" s="18"/>
      <c r="EQI826" s="18"/>
      <c r="EQJ826" s="18"/>
      <c r="EQK826" s="18"/>
      <c r="EQL826" s="18"/>
      <c r="EQM826" s="18"/>
      <c r="EQN826" s="18"/>
      <c r="EQO826" s="18"/>
      <c r="EQP826" s="18"/>
      <c r="EQQ826" s="18"/>
      <c r="EQR826" s="18"/>
      <c r="EQS826" s="18"/>
      <c r="EQT826" s="18"/>
      <c r="EQU826" s="18"/>
      <c r="EQV826" s="18"/>
      <c r="EQW826" s="18"/>
      <c r="EQX826" s="18"/>
      <c r="EQY826" s="18"/>
      <c r="EQZ826" s="18"/>
      <c r="ERA826" s="18"/>
      <c r="ERB826" s="18"/>
      <c r="ERC826" s="18"/>
      <c r="ERD826" s="18"/>
      <c r="ERE826" s="18"/>
      <c r="ERF826" s="18"/>
      <c r="ERG826" s="18"/>
      <c r="ERH826" s="18"/>
      <c r="ERI826" s="18"/>
      <c r="ERJ826" s="18"/>
      <c r="ERK826" s="18"/>
      <c r="ERL826" s="18"/>
      <c r="ERM826" s="18"/>
      <c r="ERN826" s="18"/>
      <c r="ERO826" s="18"/>
      <c r="ERP826" s="18"/>
      <c r="ERQ826" s="18"/>
      <c r="ERR826" s="18"/>
      <c r="ERS826" s="18"/>
      <c r="ERT826" s="18"/>
      <c r="ERU826" s="18"/>
      <c r="ERV826" s="18"/>
      <c r="ERW826" s="18"/>
      <c r="ERX826" s="18"/>
      <c r="ERY826" s="18"/>
      <c r="ERZ826" s="18"/>
      <c r="ESA826" s="18"/>
      <c r="ESB826" s="18"/>
      <c r="ESC826" s="18"/>
      <c r="ESD826" s="18"/>
      <c r="ESE826" s="18"/>
      <c r="ESF826" s="18"/>
      <c r="ESG826" s="18"/>
      <c r="ESH826" s="18"/>
      <c r="ESI826" s="18"/>
      <c r="ESJ826" s="18"/>
      <c r="ESK826" s="18"/>
      <c r="ESL826" s="18"/>
      <c r="ESM826" s="18"/>
      <c r="ESN826" s="18"/>
      <c r="ESO826" s="18"/>
      <c r="ESP826" s="18"/>
      <c r="ESQ826" s="18"/>
      <c r="ESR826" s="18"/>
      <c r="ESS826" s="18"/>
      <c r="EST826" s="18"/>
      <c r="ESU826" s="18"/>
      <c r="ESV826" s="18"/>
      <c r="ESW826" s="18"/>
      <c r="ESX826" s="18"/>
      <c r="ESY826" s="18"/>
      <c r="ESZ826" s="18"/>
      <c r="ETA826" s="18"/>
      <c r="ETB826" s="18"/>
      <c r="ETC826" s="18"/>
      <c r="ETD826" s="18"/>
      <c r="ETE826" s="18"/>
      <c r="ETF826" s="18"/>
      <c r="ETG826" s="18"/>
      <c r="ETH826" s="18"/>
      <c r="ETI826" s="18"/>
      <c r="ETJ826" s="18"/>
      <c r="ETK826" s="18"/>
      <c r="ETL826" s="18"/>
      <c r="ETM826" s="18"/>
      <c r="ETN826" s="18"/>
      <c r="ETO826" s="18"/>
      <c r="ETP826" s="18"/>
      <c r="ETQ826" s="18"/>
      <c r="ETR826" s="18"/>
      <c r="ETS826" s="18"/>
      <c r="ETT826" s="18"/>
      <c r="ETU826" s="18"/>
      <c r="ETV826" s="18"/>
      <c r="ETW826" s="18"/>
      <c r="ETX826" s="18"/>
      <c r="ETY826" s="18"/>
      <c r="ETZ826" s="18"/>
      <c r="EUA826" s="18"/>
      <c r="EUB826" s="18"/>
      <c r="EUC826" s="18"/>
      <c r="EUD826" s="18"/>
      <c r="EUE826" s="18"/>
      <c r="EUF826" s="18"/>
      <c r="EUG826" s="18"/>
      <c r="EUH826" s="18"/>
      <c r="EUI826" s="18"/>
      <c r="EUJ826" s="18"/>
      <c r="EUK826" s="18"/>
      <c r="EUL826" s="18"/>
      <c r="EUM826" s="18"/>
      <c r="EUN826" s="18"/>
      <c r="EUO826" s="18"/>
      <c r="EUP826" s="18"/>
      <c r="EUQ826" s="18"/>
      <c r="EUR826" s="18"/>
      <c r="EUS826" s="18"/>
      <c r="EUT826" s="18"/>
      <c r="EUU826" s="18"/>
      <c r="EUV826" s="18"/>
      <c r="EUW826" s="18"/>
      <c r="EUX826" s="18"/>
      <c r="EUY826" s="18"/>
      <c r="EUZ826" s="18"/>
      <c r="EVA826" s="18"/>
      <c r="EVB826" s="18"/>
      <c r="EVC826" s="18"/>
      <c r="EVD826" s="18"/>
      <c r="EVE826" s="18"/>
      <c r="EVF826" s="18"/>
      <c r="EVG826" s="18"/>
      <c r="EVH826" s="18"/>
      <c r="EVI826" s="18"/>
      <c r="EVJ826" s="18"/>
      <c r="EVK826" s="18"/>
      <c r="EVL826" s="18"/>
      <c r="EVM826" s="18"/>
      <c r="EVN826" s="18"/>
      <c r="EVO826" s="18"/>
      <c r="EVP826" s="18"/>
      <c r="EVQ826" s="18"/>
      <c r="EVR826" s="18"/>
      <c r="EVS826" s="18"/>
      <c r="EVT826" s="18"/>
      <c r="EVU826" s="18"/>
      <c r="EVV826" s="18"/>
      <c r="EVW826" s="18"/>
      <c r="EVX826" s="18"/>
      <c r="EVY826" s="18"/>
      <c r="EVZ826" s="18"/>
      <c r="EWA826" s="18"/>
      <c r="EWB826" s="18"/>
      <c r="EWC826" s="18"/>
      <c r="EWD826" s="18"/>
      <c r="EWE826" s="18"/>
      <c r="EWF826" s="18"/>
      <c r="EWG826" s="18"/>
      <c r="EWH826" s="18"/>
      <c r="EWI826" s="18"/>
      <c r="EWJ826" s="18"/>
      <c r="EWK826" s="18"/>
      <c r="EWL826" s="18"/>
      <c r="EWM826" s="18"/>
      <c r="EWN826" s="18"/>
      <c r="EWO826" s="18"/>
      <c r="EWP826" s="18"/>
      <c r="EWQ826" s="18"/>
      <c r="EWR826" s="18"/>
      <c r="EWS826" s="18"/>
      <c r="EWT826" s="18"/>
      <c r="EWU826" s="18"/>
      <c r="EWV826" s="18"/>
      <c r="EWW826" s="18"/>
      <c r="EWX826" s="18"/>
      <c r="EWY826" s="18"/>
      <c r="EWZ826" s="18"/>
      <c r="EXA826" s="18"/>
      <c r="EXB826" s="18"/>
      <c r="EXC826" s="18"/>
      <c r="EXD826" s="18"/>
      <c r="EXE826" s="18"/>
      <c r="EXF826" s="18"/>
      <c r="EXG826" s="18"/>
      <c r="EXH826" s="18"/>
      <c r="EXI826" s="18"/>
      <c r="EXJ826" s="18"/>
      <c r="EXK826" s="18"/>
      <c r="EXL826" s="18"/>
      <c r="EXM826" s="18"/>
      <c r="EXN826" s="18"/>
      <c r="EXO826" s="18"/>
      <c r="EXP826" s="18"/>
      <c r="EXQ826" s="18"/>
      <c r="EXR826" s="18"/>
      <c r="EXS826" s="18"/>
      <c r="EXT826" s="18"/>
      <c r="EXU826" s="18"/>
      <c r="EXV826" s="18"/>
      <c r="EXW826" s="18"/>
      <c r="EXX826" s="18"/>
      <c r="EXY826" s="18"/>
      <c r="EXZ826" s="18"/>
      <c r="EYA826" s="18"/>
      <c r="EYB826" s="18"/>
      <c r="EYC826" s="18"/>
      <c r="EYD826" s="18"/>
      <c r="EYE826" s="18"/>
      <c r="EYF826" s="18"/>
      <c r="EYG826" s="18"/>
      <c r="EYH826" s="18"/>
      <c r="EYI826" s="18"/>
      <c r="EYJ826" s="18"/>
      <c r="EYK826" s="18"/>
      <c r="EYL826" s="18"/>
      <c r="EYM826" s="18"/>
      <c r="EYN826" s="18"/>
      <c r="EYO826" s="18"/>
      <c r="EYP826" s="18"/>
      <c r="EYQ826" s="18"/>
      <c r="EYR826" s="18"/>
      <c r="EYS826" s="18"/>
      <c r="EYT826" s="18"/>
      <c r="EYU826" s="18"/>
      <c r="EYV826" s="18"/>
      <c r="EYW826" s="18"/>
      <c r="EYX826" s="18"/>
      <c r="EYY826" s="18"/>
      <c r="EYZ826" s="18"/>
      <c r="EZA826" s="18"/>
      <c r="EZB826" s="18"/>
      <c r="EZC826" s="18"/>
      <c r="EZD826" s="18"/>
      <c r="EZE826" s="18"/>
      <c r="EZF826" s="18"/>
      <c r="EZG826" s="18"/>
      <c r="EZH826" s="18"/>
      <c r="EZI826" s="18"/>
      <c r="EZJ826" s="18"/>
      <c r="EZK826" s="18"/>
      <c r="EZL826" s="18"/>
      <c r="EZM826" s="18"/>
      <c r="EZN826" s="18"/>
      <c r="EZO826" s="18"/>
      <c r="EZP826" s="18"/>
      <c r="EZQ826" s="18"/>
      <c r="EZR826" s="18"/>
      <c r="EZS826" s="18"/>
      <c r="EZT826" s="18"/>
      <c r="EZU826" s="18"/>
      <c r="EZV826" s="18"/>
      <c r="EZW826" s="18"/>
      <c r="EZX826" s="18"/>
      <c r="EZY826" s="18"/>
      <c r="EZZ826" s="18"/>
      <c r="FAA826" s="18"/>
      <c r="FAB826" s="18"/>
      <c r="FAC826" s="18"/>
      <c r="FAD826" s="18"/>
      <c r="FAE826" s="18"/>
      <c r="FAF826" s="18"/>
      <c r="FAG826" s="18"/>
      <c r="FAH826" s="18"/>
      <c r="FAI826" s="18"/>
      <c r="FAJ826" s="18"/>
      <c r="FAK826" s="18"/>
      <c r="FAL826" s="18"/>
      <c r="FAM826" s="18"/>
      <c r="FAN826" s="18"/>
      <c r="FAO826" s="18"/>
      <c r="FAP826" s="18"/>
      <c r="FAQ826" s="18"/>
      <c r="FAR826" s="18"/>
      <c r="FAS826" s="18"/>
      <c r="FAT826" s="18"/>
      <c r="FAU826" s="18"/>
      <c r="FAV826" s="18"/>
      <c r="FAW826" s="18"/>
      <c r="FAX826" s="18"/>
      <c r="FAY826" s="18"/>
      <c r="FAZ826" s="18"/>
      <c r="FBA826" s="18"/>
      <c r="FBB826" s="18"/>
      <c r="FBC826" s="18"/>
      <c r="FBD826" s="18"/>
      <c r="FBE826" s="18"/>
      <c r="FBF826" s="18"/>
      <c r="FBG826" s="18"/>
      <c r="FBH826" s="18"/>
      <c r="FBI826" s="18"/>
      <c r="FBJ826" s="18"/>
      <c r="FBK826" s="18"/>
      <c r="FBL826" s="18"/>
      <c r="FBM826" s="18"/>
      <c r="FBN826" s="18"/>
      <c r="FBO826" s="18"/>
      <c r="FBP826" s="18"/>
      <c r="FBQ826" s="18"/>
      <c r="FBR826" s="18"/>
      <c r="FBS826" s="18"/>
      <c r="FBT826" s="18"/>
      <c r="FBU826" s="18"/>
      <c r="FBV826" s="18"/>
      <c r="FBW826" s="18"/>
      <c r="FBX826" s="18"/>
      <c r="FBY826" s="18"/>
      <c r="FBZ826" s="18"/>
      <c r="FCA826" s="18"/>
      <c r="FCB826" s="18"/>
      <c r="FCC826" s="18"/>
      <c r="FCD826" s="18"/>
      <c r="FCE826" s="18"/>
      <c r="FCF826" s="18"/>
      <c r="FCG826" s="18"/>
      <c r="FCH826" s="18"/>
      <c r="FCI826" s="18"/>
      <c r="FCJ826" s="18"/>
      <c r="FCK826" s="18"/>
      <c r="FCL826" s="18"/>
      <c r="FCM826" s="18"/>
      <c r="FCN826" s="18"/>
      <c r="FCO826" s="18"/>
      <c r="FCP826" s="18"/>
      <c r="FCQ826" s="18"/>
      <c r="FCR826" s="18"/>
      <c r="FCS826" s="18"/>
      <c r="FCT826" s="18"/>
      <c r="FCU826" s="18"/>
      <c r="FCV826" s="18"/>
      <c r="FCW826" s="18"/>
      <c r="FCX826" s="18"/>
      <c r="FCY826" s="18"/>
      <c r="FCZ826" s="18"/>
      <c r="FDA826" s="18"/>
      <c r="FDB826" s="18"/>
      <c r="FDC826" s="18"/>
      <c r="FDD826" s="18"/>
      <c r="FDE826" s="18"/>
      <c r="FDF826" s="18"/>
      <c r="FDG826" s="18"/>
      <c r="FDH826" s="18"/>
      <c r="FDI826" s="18"/>
      <c r="FDJ826" s="18"/>
      <c r="FDK826" s="18"/>
      <c r="FDL826" s="18"/>
      <c r="FDM826" s="18"/>
      <c r="FDN826" s="18"/>
      <c r="FDO826" s="18"/>
      <c r="FDP826" s="18"/>
      <c r="FDQ826" s="18"/>
      <c r="FDR826" s="18"/>
      <c r="FDS826" s="18"/>
      <c r="FDT826" s="18"/>
      <c r="FDU826" s="18"/>
      <c r="FDV826" s="18"/>
      <c r="FDW826" s="18"/>
      <c r="FDX826" s="18"/>
      <c r="FDY826" s="18"/>
      <c r="FDZ826" s="18"/>
      <c r="FEA826" s="18"/>
      <c r="FEB826" s="18"/>
      <c r="FEC826" s="18"/>
      <c r="FED826" s="18"/>
      <c r="FEE826" s="18"/>
      <c r="FEF826" s="18"/>
      <c r="FEG826" s="18"/>
      <c r="FEH826" s="18"/>
      <c r="FEI826" s="18"/>
      <c r="FEJ826" s="18"/>
      <c r="FEK826" s="18"/>
      <c r="FEL826" s="18"/>
      <c r="FEM826" s="18"/>
      <c r="FEN826" s="18"/>
      <c r="FEO826" s="18"/>
      <c r="FEP826" s="18"/>
      <c r="FEQ826" s="18"/>
      <c r="FER826" s="18"/>
      <c r="FES826" s="18"/>
      <c r="FET826" s="18"/>
      <c r="FEU826" s="18"/>
      <c r="FEV826" s="18"/>
      <c r="FEW826" s="18"/>
      <c r="FEX826" s="18"/>
      <c r="FEY826" s="18"/>
      <c r="FEZ826" s="18"/>
      <c r="FFA826" s="18"/>
      <c r="FFB826" s="18"/>
      <c r="FFC826" s="18"/>
      <c r="FFD826" s="18"/>
      <c r="FFE826" s="18"/>
      <c r="FFF826" s="18"/>
      <c r="FFG826" s="18"/>
      <c r="FFH826" s="18"/>
      <c r="FFI826" s="18"/>
      <c r="FFJ826" s="18"/>
      <c r="FFK826" s="18"/>
      <c r="FFL826" s="18"/>
      <c r="FFM826" s="18"/>
      <c r="FFN826" s="18"/>
      <c r="FFO826" s="18"/>
      <c r="FFP826" s="18"/>
      <c r="FFQ826" s="18"/>
      <c r="FFR826" s="18"/>
      <c r="FFS826" s="18"/>
      <c r="FFT826" s="18"/>
      <c r="FFU826" s="18"/>
      <c r="FFV826" s="18"/>
      <c r="FFW826" s="18"/>
      <c r="FFX826" s="18"/>
      <c r="FFY826" s="18"/>
      <c r="FFZ826" s="18"/>
      <c r="FGA826" s="18"/>
      <c r="FGB826" s="18"/>
      <c r="FGC826" s="18"/>
      <c r="FGD826" s="18"/>
      <c r="FGE826" s="18"/>
      <c r="FGF826" s="18"/>
      <c r="FGG826" s="18"/>
      <c r="FGH826" s="18"/>
      <c r="FGI826" s="18"/>
      <c r="FGJ826" s="18"/>
      <c r="FGK826" s="18"/>
      <c r="FGL826" s="18"/>
      <c r="FGM826" s="18"/>
      <c r="FGN826" s="18"/>
      <c r="FGO826" s="18"/>
      <c r="FGP826" s="18"/>
      <c r="FGQ826" s="18"/>
      <c r="FGR826" s="18"/>
      <c r="FGS826" s="18"/>
      <c r="FGT826" s="18"/>
      <c r="FGU826" s="18"/>
      <c r="FGV826" s="18"/>
      <c r="FGW826" s="18"/>
      <c r="FGX826" s="18"/>
      <c r="FGY826" s="18"/>
      <c r="FGZ826" s="18"/>
      <c r="FHA826" s="18"/>
      <c r="FHB826" s="18"/>
      <c r="FHC826" s="18"/>
      <c r="FHD826" s="18"/>
      <c r="FHE826" s="18"/>
      <c r="FHF826" s="18"/>
      <c r="FHG826" s="18"/>
      <c r="FHH826" s="18"/>
      <c r="FHI826" s="18"/>
      <c r="FHJ826" s="18"/>
      <c r="FHK826" s="18"/>
      <c r="FHL826" s="18"/>
      <c r="FHM826" s="18"/>
      <c r="FHN826" s="18"/>
      <c r="FHO826" s="18"/>
      <c r="FHP826" s="18"/>
      <c r="FHQ826" s="18"/>
      <c r="FHR826" s="18"/>
      <c r="FHS826" s="18"/>
      <c r="FHT826" s="18"/>
      <c r="FHU826" s="18"/>
      <c r="FHV826" s="18"/>
      <c r="FHW826" s="18"/>
      <c r="FHX826" s="18"/>
      <c r="FHY826" s="18"/>
      <c r="FHZ826" s="18"/>
      <c r="FIA826" s="18"/>
      <c r="FIB826" s="18"/>
      <c r="FIC826" s="18"/>
      <c r="FID826" s="18"/>
      <c r="FIE826" s="18"/>
      <c r="FIF826" s="18"/>
      <c r="FIG826" s="18"/>
      <c r="FIH826" s="18"/>
      <c r="FII826" s="18"/>
      <c r="FIJ826" s="18"/>
      <c r="FIK826" s="18"/>
      <c r="FIL826" s="18"/>
      <c r="FIM826" s="18"/>
      <c r="FIN826" s="18"/>
      <c r="FIO826" s="18"/>
      <c r="FIP826" s="18"/>
      <c r="FIQ826" s="18"/>
      <c r="FIR826" s="18"/>
      <c r="FIS826" s="18"/>
      <c r="FIT826" s="18"/>
      <c r="FIU826" s="18"/>
      <c r="FIV826" s="18"/>
      <c r="FIW826" s="18"/>
      <c r="FIX826" s="18"/>
      <c r="FIY826" s="18"/>
      <c r="FIZ826" s="18"/>
      <c r="FJA826" s="18"/>
      <c r="FJB826" s="18"/>
      <c r="FJC826" s="18"/>
      <c r="FJD826" s="18"/>
      <c r="FJE826" s="18"/>
      <c r="FJF826" s="18"/>
      <c r="FJG826" s="18"/>
      <c r="FJH826" s="18"/>
      <c r="FJI826" s="18"/>
      <c r="FJJ826" s="18"/>
      <c r="FJK826" s="18"/>
      <c r="FJL826" s="18"/>
      <c r="FJM826" s="18"/>
      <c r="FJN826" s="18"/>
      <c r="FJO826" s="18"/>
      <c r="FJP826" s="18"/>
      <c r="FJQ826" s="18"/>
      <c r="FJR826" s="18"/>
      <c r="FJS826" s="18"/>
      <c r="FJT826" s="18"/>
      <c r="FJU826" s="18"/>
      <c r="FJV826" s="18"/>
      <c r="FJW826" s="18"/>
      <c r="FJX826" s="18"/>
      <c r="FJY826" s="18"/>
      <c r="FJZ826" s="18"/>
      <c r="FKA826" s="18"/>
      <c r="FKB826" s="18"/>
      <c r="FKC826" s="18"/>
      <c r="FKD826" s="18"/>
      <c r="FKE826" s="18"/>
      <c r="FKF826" s="18"/>
      <c r="FKG826" s="18"/>
      <c r="FKH826" s="18"/>
      <c r="FKI826" s="18"/>
      <c r="FKJ826" s="18"/>
      <c r="FKK826" s="18"/>
      <c r="FKL826" s="18"/>
      <c r="FKM826" s="18"/>
      <c r="FKN826" s="18"/>
      <c r="FKO826" s="18"/>
      <c r="FKP826" s="18"/>
      <c r="FKQ826" s="18"/>
      <c r="FKR826" s="18"/>
      <c r="FKS826" s="18"/>
      <c r="FKT826" s="18"/>
      <c r="FKU826" s="18"/>
      <c r="FKV826" s="18"/>
      <c r="FKW826" s="18"/>
      <c r="FKX826" s="18"/>
      <c r="FKY826" s="18"/>
      <c r="FKZ826" s="18"/>
      <c r="FLA826" s="18"/>
      <c r="FLB826" s="18"/>
      <c r="FLC826" s="18"/>
      <c r="FLD826" s="18"/>
      <c r="FLE826" s="18"/>
      <c r="FLF826" s="18"/>
      <c r="FLG826" s="18"/>
      <c r="FLH826" s="18"/>
      <c r="FLI826" s="18"/>
      <c r="FLJ826" s="18"/>
      <c r="FLK826" s="18"/>
      <c r="FLL826" s="18"/>
      <c r="FLM826" s="18"/>
      <c r="FLN826" s="18"/>
      <c r="FLO826" s="18"/>
      <c r="FLP826" s="18"/>
      <c r="FLQ826" s="18"/>
      <c r="FLR826" s="18"/>
      <c r="FLS826" s="18"/>
      <c r="FLT826" s="18"/>
      <c r="FLU826" s="18"/>
      <c r="FLV826" s="18"/>
      <c r="FLW826" s="18"/>
      <c r="FLX826" s="18"/>
      <c r="FLY826" s="18"/>
      <c r="FLZ826" s="18"/>
      <c r="FMA826" s="18"/>
      <c r="FMB826" s="18"/>
      <c r="FMC826" s="18"/>
      <c r="FMD826" s="18"/>
      <c r="FME826" s="18"/>
      <c r="FMF826" s="18"/>
      <c r="FMG826" s="18"/>
      <c r="FMH826" s="18"/>
      <c r="FMI826" s="18"/>
      <c r="FMJ826" s="18"/>
      <c r="FMK826" s="18"/>
      <c r="FML826" s="18"/>
      <c r="FMM826" s="18"/>
      <c r="FMN826" s="18"/>
      <c r="FMO826" s="18"/>
      <c r="FMP826" s="18"/>
      <c r="FMQ826" s="18"/>
      <c r="FMR826" s="18"/>
      <c r="FMS826" s="18"/>
      <c r="FMT826" s="18"/>
      <c r="FMU826" s="18"/>
      <c r="FMV826" s="18"/>
      <c r="FMW826" s="18"/>
      <c r="FMX826" s="18"/>
      <c r="FMY826" s="18"/>
      <c r="FMZ826" s="18"/>
      <c r="FNA826" s="18"/>
      <c r="FNB826" s="18"/>
      <c r="FNC826" s="18"/>
      <c r="FND826" s="18"/>
      <c r="FNE826" s="18"/>
      <c r="FNF826" s="18"/>
      <c r="FNG826" s="18"/>
      <c r="FNH826" s="18"/>
      <c r="FNI826" s="18"/>
      <c r="FNJ826" s="18"/>
      <c r="FNK826" s="18"/>
      <c r="FNL826" s="18"/>
      <c r="FNM826" s="18"/>
      <c r="FNN826" s="18"/>
      <c r="FNO826" s="18"/>
      <c r="FNP826" s="18"/>
      <c r="FNQ826" s="18"/>
      <c r="FNR826" s="18"/>
      <c r="FNS826" s="18"/>
      <c r="FNT826" s="18"/>
      <c r="FNU826" s="18"/>
      <c r="FNV826" s="18"/>
      <c r="FNW826" s="18"/>
      <c r="FNX826" s="18"/>
      <c r="FNY826" s="18"/>
      <c r="FNZ826" s="18"/>
      <c r="FOA826" s="18"/>
      <c r="FOB826" s="18"/>
      <c r="FOC826" s="18"/>
      <c r="FOD826" s="18"/>
      <c r="FOE826" s="18"/>
      <c r="FOF826" s="18"/>
      <c r="FOG826" s="18"/>
      <c r="FOH826" s="18"/>
      <c r="FOI826" s="18"/>
      <c r="FOJ826" s="18"/>
      <c r="FOK826" s="18"/>
      <c r="FOL826" s="18"/>
      <c r="FOM826" s="18"/>
      <c r="FON826" s="18"/>
      <c r="FOO826" s="18"/>
      <c r="FOP826" s="18"/>
      <c r="FOQ826" s="18"/>
      <c r="FOR826" s="18"/>
      <c r="FOS826" s="18"/>
      <c r="FOT826" s="18"/>
      <c r="FOU826" s="18"/>
      <c r="FOV826" s="18"/>
      <c r="FOW826" s="18"/>
      <c r="FOX826" s="18"/>
      <c r="FOY826" s="18"/>
      <c r="FOZ826" s="18"/>
      <c r="FPA826" s="18"/>
      <c r="FPB826" s="18"/>
      <c r="FPC826" s="18"/>
      <c r="FPD826" s="18"/>
      <c r="FPE826" s="18"/>
      <c r="FPF826" s="18"/>
      <c r="FPG826" s="18"/>
      <c r="FPH826" s="18"/>
      <c r="FPI826" s="18"/>
      <c r="FPJ826" s="18"/>
      <c r="FPK826" s="18"/>
      <c r="FPL826" s="18"/>
      <c r="FPM826" s="18"/>
      <c r="FPN826" s="18"/>
      <c r="FPO826" s="18"/>
      <c r="FPP826" s="18"/>
      <c r="FPQ826" s="18"/>
      <c r="FPR826" s="18"/>
      <c r="FPS826" s="18"/>
      <c r="FPT826" s="18"/>
      <c r="FPU826" s="18"/>
      <c r="FPV826" s="18"/>
      <c r="FPW826" s="18"/>
      <c r="FPX826" s="18"/>
      <c r="FPY826" s="18"/>
      <c r="FPZ826" s="18"/>
      <c r="FQA826" s="18"/>
      <c r="FQB826" s="18"/>
      <c r="FQC826" s="18"/>
      <c r="FQD826" s="18"/>
      <c r="FQE826" s="18"/>
      <c r="FQF826" s="18"/>
      <c r="FQG826" s="18"/>
      <c r="FQH826" s="18"/>
      <c r="FQI826" s="18"/>
      <c r="FQJ826" s="18"/>
      <c r="FQK826" s="18"/>
      <c r="FQL826" s="18"/>
      <c r="FQM826" s="18"/>
      <c r="FQN826" s="18"/>
      <c r="FQO826" s="18"/>
      <c r="FQP826" s="18"/>
      <c r="FQQ826" s="18"/>
      <c r="FQR826" s="18"/>
      <c r="FQS826" s="18"/>
      <c r="FQT826" s="18"/>
      <c r="FQU826" s="18"/>
      <c r="FQV826" s="18"/>
      <c r="FQW826" s="18"/>
      <c r="FQX826" s="18"/>
      <c r="FQY826" s="18"/>
      <c r="FQZ826" s="18"/>
      <c r="FRA826" s="18"/>
      <c r="FRB826" s="18"/>
      <c r="FRC826" s="18"/>
      <c r="FRD826" s="18"/>
      <c r="FRE826" s="18"/>
      <c r="FRF826" s="18"/>
      <c r="FRG826" s="18"/>
      <c r="FRH826" s="18"/>
      <c r="FRI826" s="18"/>
      <c r="FRJ826" s="18"/>
      <c r="FRK826" s="18"/>
      <c r="FRL826" s="18"/>
      <c r="FRM826" s="18"/>
      <c r="FRN826" s="18"/>
      <c r="FRO826" s="18"/>
      <c r="FRP826" s="18"/>
      <c r="FRQ826" s="18"/>
      <c r="FRR826" s="18"/>
      <c r="FRS826" s="18"/>
      <c r="FRT826" s="18"/>
      <c r="FRU826" s="18"/>
      <c r="FRV826" s="18"/>
      <c r="FRW826" s="18"/>
      <c r="FRX826" s="18"/>
      <c r="FRY826" s="18"/>
      <c r="FRZ826" s="18"/>
      <c r="FSA826" s="18"/>
      <c r="FSB826" s="18"/>
      <c r="FSC826" s="18"/>
      <c r="FSD826" s="18"/>
      <c r="FSE826" s="18"/>
      <c r="FSF826" s="18"/>
      <c r="FSG826" s="18"/>
      <c r="FSH826" s="18"/>
      <c r="FSI826" s="18"/>
      <c r="FSJ826" s="18"/>
      <c r="FSK826" s="18"/>
      <c r="FSL826" s="18"/>
      <c r="FSM826" s="18"/>
      <c r="FSN826" s="18"/>
      <c r="FSO826" s="18"/>
      <c r="FSP826" s="18"/>
      <c r="FSQ826" s="18"/>
      <c r="FSR826" s="18"/>
      <c r="FSS826" s="18"/>
      <c r="FST826" s="18"/>
      <c r="FSU826" s="18"/>
      <c r="FSV826" s="18"/>
      <c r="FSW826" s="18"/>
      <c r="FSX826" s="18"/>
      <c r="FSY826" s="18"/>
      <c r="FSZ826" s="18"/>
      <c r="FTA826" s="18"/>
      <c r="FTB826" s="18"/>
      <c r="FTC826" s="18"/>
      <c r="FTD826" s="18"/>
      <c r="FTE826" s="18"/>
      <c r="FTF826" s="18"/>
      <c r="FTG826" s="18"/>
      <c r="FTH826" s="18"/>
      <c r="FTI826" s="18"/>
      <c r="FTJ826" s="18"/>
      <c r="FTK826" s="18"/>
      <c r="FTL826" s="18"/>
      <c r="FTM826" s="18"/>
      <c r="FTN826" s="18"/>
      <c r="FTO826" s="18"/>
      <c r="FTP826" s="18"/>
      <c r="FTQ826" s="18"/>
      <c r="FTR826" s="18"/>
      <c r="FTS826" s="18"/>
      <c r="FTT826" s="18"/>
      <c r="FTU826" s="18"/>
      <c r="FTV826" s="18"/>
      <c r="FTW826" s="18"/>
      <c r="FTX826" s="18"/>
      <c r="FTY826" s="18"/>
      <c r="FTZ826" s="18"/>
      <c r="FUA826" s="18"/>
      <c r="FUB826" s="18"/>
      <c r="FUC826" s="18"/>
      <c r="FUD826" s="18"/>
      <c r="FUE826" s="18"/>
      <c r="FUF826" s="18"/>
      <c r="FUG826" s="18"/>
      <c r="FUH826" s="18"/>
      <c r="FUI826" s="18"/>
      <c r="FUJ826" s="18"/>
      <c r="FUK826" s="18"/>
      <c r="FUL826" s="18"/>
      <c r="FUM826" s="18"/>
      <c r="FUN826" s="18"/>
      <c r="FUO826" s="18"/>
      <c r="FUP826" s="18"/>
      <c r="FUQ826" s="18"/>
      <c r="FUR826" s="18"/>
      <c r="FUS826" s="18"/>
      <c r="FUT826" s="18"/>
      <c r="FUU826" s="18"/>
      <c r="FUV826" s="18"/>
      <c r="FUW826" s="18"/>
      <c r="FUX826" s="18"/>
      <c r="FUY826" s="18"/>
      <c r="FUZ826" s="18"/>
      <c r="FVA826" s="18"/>
      <c r="FVB826" s="18"/>
      <c r="FVC826" s="18"/>
      <c r="FVD826" s="18"/>
      <c r="FVE826" s="18"/>
      <c r="FVF826" s="18"/>
      <c r="FVG826" s="18"/>
      <c r="FVH826" s="18"/>
      <c r="FVI826" s="18"/>
      <c r="FVJ826" s="18"/>
      <c r="FVK826" s="18"/>
      <c r="FVL826" s="18"/>
      <c r="FVM826" s="18"/>
      <c r="FVN826" s="18"/>
      <c r="FVO826" s="18"/>
      <c r="FVP826" s="18"/>
      <c r="FVQ826" s="18"/>
      <c r="FVR826" s="18"/>
      <c r="FVS826" s="18"/>
      <c r="FVT826" s="18"/>
      <c r="FVU826" s="18"/>
      <c r="FVV826" s="18"/>
      <c r="FVW826" s="18"/>
      <c r="FVX826" s="18"/>
      <c r="FVY826" s="18"/>
      <c r="FVZ826" s="18"/>
      <c r="FWA826" s="18"/>
      <c r="FWB826" s="18"/>
      <c r="FWC826" s="18"/>
      <c r="FWD826" s="18"/>
      <c r="FWE826" s="18"/>
      <c r="FWF826" s="18"/>
      <c r="FWG826" s="18"/>
      <c r="FWH826" s="18"/>
      <c r="FWI826" s="18"/>
      <c r="FWJ826" s="18"/>
      <c r="FWK826" s="18"/>
      <c r="FWL826" s="18"/>
      <c r="FWM826" s="18"/>
      <c r="FWN826" s="18"/>
      <c r="FWO826" s="18"/>
      <c r="FWP826" s="18"/>
      <c r="FWQ826" s="18"/>
      <c r="FWR826" s="18"/>
      <c r="FWS826" s="18"/>
      <c r="FWT826" s="18"/>
      <c r="FWU826" s="18"/>
      <c r="FWV826" s="18"/>
      <c r="FWW826" s="18"/>
      <c r="FWX826" s="18"/>
      <c r="FWY826" s="18"/>
      <c r="FWZ826" s="18"/>
      <c r="FXA826" s="18"/>
      <c r="FXB826" s="18"/>
      <c r="FXC826" s="18"/>
      <c r="FXD826" s="18"/>
      <c r="FXE826" s="18"/>
      <c r="FXF826" s="18"/>
      <c r="FXG826" s="18"/>
      <c r="FXH826" s="18"/>
      <c r="FXI826" s="18"/>
      <c r="FXJ826" s="18"/>
      <c r="FXK826" s="18"/>
      <c r="FXL826" s="18"/>
      <c r="FXM826" s="18"/>
      <c r="FXN826" s="18"/>
      <c r="FXO826" s="18"/>
      <c r="FXP826" s="18"/>
      <c r="FXQ826" s="18"/>
      <c r="FXR826" s="18"/>
      <c r="FXS826" s="18"/>
      <c r="FXT826" s="18"/>
      <c r="FXU826" s="18"/>
      <c r="FXV826" s="18"/>
      <c r="FXW826" s="18"/>
      <c r="FXX826" s="18"/>
      <c r="FXY826" s="18"/>
      <c r="FXZ826" s="18"/>
      <c r="FYA826" s="18"/>
      <c r="FYB826" s="18"/>
      <c r="FYC826" s="18"/>
      <c r="FYD826" s="18"/>
      <c r="FYE826" s="18"/>
      <c r="FYF826" s="18"/>
      <c r="FYG826" s="18"/>
      <c r="FYH826" s="18"/>
      <c r="FYI826" s="18"/>
      <c r="FYJ826" s="18"/>
      <c r="FYK826" s="18"/>
      <c r="FYL826" s="18"/>
      <c r="FYM826" s="18"/>
      <c r="FYN826" s="18"/>
      <c r="FYO826" s="18"/>
      <c r="FYP826" s="18"/>
      <c r="FYQ826" s="18"/>
      <c r="FYR826" s="18"/>
      <c r="FYS826" s="18"/>
      <c r="FYT826" s="18"/>
      <c r="FYU826" s="18"/>
      <c r="FYV826" s="18"/>
      <c r="FYW826" s="18"/>
      <c r="FYX826" s="18"/>
      <c r="FYY826" s="18"/>
      <c r="FYZ826" s="18"/>
      <c r="FZA826" s="18"/>
      <c r="FZB826" s="18"/>
      <c r="FZC826" s="18"/>
      <c r="FZD826" s="18"/>
      <c r="FZE826" s="18"/>
      <c r="FZF826" s="18"/>
      <c r="FZG826" s="18"/>
      <c r="FZH826" s="18"/>
      <c r="FZI826" s="18"/>
      <c r="FZJ826" s="18"/>
      <c r="FZK826" s="18"/>
      <c r="FZL826" s="18"/>
      <c r="FZM826" s="18"/>
      <c r="FZN826" s="18"/>
      <c r="FZO826" s="18"/>
      <c r="FZP826" s="18"/>
      <c r="FZQ826" s="18"/>
      <c r="FZR826" s="18"/>
      <c r="FZS826" s="18"/>
      <c r="FZT826" s="18"/>
      <c r="FZU826" s="18"/>
      <c r="FZV826" s="18"/>
      <c r="FZW826" s="18"/>
      <c r="FZX826" s="18"/>
      <c r="FZY826" s="18"/>
      <c r="FZZ826" s="18"/>
      <c r="GAA826" s="18"/>
      <c r="GAB826" s="18"/>
      <c r="GAC826" s="18"/>
      <c r="GAD826" s="18"/>
      <c r="GAE826" s="18"/>
      <c r="GAF826" s="18"/>
      <c r="GAG826" s="18"/>
      <c r="GAH826" s="18"/>
      <c r="GAI826" s="18"/>
      <c r="GAJ826" s="18"/>
      <c r="GAK826" s="18"/>
      <c r="GAL826" s="18"/>
      <c r="GAM826" s="18"/>
      <c r="GAN826" s="18"/>
      <c r="GAO826" s="18"/>
      <c r="GAP826" s="18"/>
      <c r="GAQ826" s="18"/>
      <c r="GAR826" s="18"/>
      <c r="GAS826" s="18"/>
      <c r="GAT826" s="18"/>
      <c r="GAU826" s="18"/>
      <c r="GAV826" s="18"/>
      <c r="GAW826" s="18"/>
      <c r="GAX826" s="18"/>
      <c r="GAY826" s="18"/>
      <c r="GAZ826" s="18"/>
      <c r="GBA826" s="18"/>
      <c r="GBB826" s="18"/>
      <c r="GBC826" s="18"/>
      <c r="GBD826" s="18"/>
      <c r="GBE826" s="18"/>
      <c r="GBF826" s="18"/>
      <c r="GBG826" s="18"/>
      <c r="GBH826" s="18"/>
      <c r="GBI826" s="18"/>
      <c r="GBJ826" s="18"/>
      <c r="GBK826" s="18"/>
      <c r="GBL826" s="18"/>
      <c r="GBM826" s="18"/>
      <c r="GBN826" s="18"/>
      <c r="GBO826" s="18"/>
      <c r="GBP826" s="18"/>
      <c r="GBQ826" s="18"/>
      <c r="GBR826" s="18"/>
      <c r="GBS826" s="18"/>
      <c r="GBT826" s="18"/>
      <c r="GBU826" s="18"/>
      <c r="GBV826" s="18"/>
      <c r="GBW826" s="18"/>
      <c r="GBX826" s="18"/>
      <c r="GBY826" s="18"/>
      <c r="GBZ826" s="18"/>
      <c r="GCA826" s="18"/>
      <c r="GCB826" s="18"/>
      <c r="GCC826" s="18"/>
      <c r="GCD826" s="18"/>
      <c r="GCE826" s="18"/>
      <c r="GCF826" s="18"/>
      <c r="GCG826" s="18"/>
      <c r="GCH826" s="18"/>
      <c r="GCI826" s="18"/>
      <c r="GCJ826" s="18"/>
      <c r="GCK826" s="18"/>
      <c r="GCL826" s="18"/>
      <c r="GCM826" s="18"/>
      <c r="GCN826" s="18"/>
      <c r="GCO826" s="18"/>
      <c r="GCP826" s="18"/>
      <c r="GCQ826" s="18"/>
      <c r="GCR826" s="18"/>
      <c r="GCS826" s="18"/>
      <c r="GCT826" s="18"/>
      <c r="GCU826" s="18"/>
      <c r="GCV826" s="18"/>
      <c r="GCW826" s="18"/>
      <c r="GCX826" s="18"/>
      <c r="GCY826" s="18"/>
      <c r="GCZ826" s="18"/>
      <c r="GDA826" s="18"/>
      <c r="GDB826" s="18"/>
      <c r="GDC826" s="18"/>
      <c r="GDD826" s="18"/>
      <c r="GDE826" s="18"/>
      <c r="GDF826" s="18"/>
      <c r="GDG826" s="18"/>
      <c r="GDH826" s="18"/>
      <c r="GDI826" s="18"/>
      <c r="GDJ826" s="18"/>
      <c r="GDK826" s="18"/>
      <c r="GDL826" s="18"/>
      <c r="GDM826" s="18"/>
      <c r="GDN826" s="18"/>
      <c r="GDO826" s="18"/>
      <c r="GDP826" s="18"/>
      <c r="GDQ826" s="18"/>
      <c r="GDR826" s="18"/>
      <c r="GDS826" s="18"/>
      <c r="GDT826" s="18"/>
      <c r="GDU826" s="18"/>
      <c r="GDV826" s="18"/>
      <c r="GDW826" s="18"/>
      <c r="GDX826" s="18"/>
      <c r="GDY826" s="18"/>
      <c r="GDZ826" s="18"/>
      <c r="GEA826" s="18"/>
      <c r="GEB826" s="18"/>
      <c r="GEC826" s="18"/>
      <c r="GED826" s="18"/>
      <c r="GEE826" s="18"/>
      <c r="GEF826" s="18"/>
      <c r="GEG826" s="18"/>
      <c r="GEH826" s="18"/>
      <c r="GEI826" s="18"/>
      <c r="GEJ826" s="18"/>
      <c r="GEK826" s="18"/>
      <c r="GEL826" s="18"/>
      <c r="GEM826" s="18"/>
      <c r="GEN826" s="18"/>
      <c r="GEO826" s="18"/>
      <c r="GEP826" s="18"/>
      <c r="GEQ826" s="18"/>
      <c r="GER826" s="18"/>
      <c r="GES826" s="18"/>
      <c r="GET826" s="18"/>
      <c r="GEU826" s="18"/>
      <c r="GEV826" s="18"/>
      <c r="GEW826" s="18"/>
      <c r="GEX826" s="18"/>
      <c r="GEY826" s="18"/>
      <c r="GEZ826" s="18"/>
      <c r="GFA826" s="18"/>
      <c r="GFB826" s="18"/>
      <c r="GFC826" s="18"/>
      <c r="GFD826" s="18"/>
      <c r="GFE826" s="18"/>
      <c r="GFF826" s="18"/>
      <c r="GFG826" s="18"/>
      <c r="GFH826" s="18"/>
      <c r="GFI826" s="18"/>
      <c r="GFJ826" s="18"/>
      <c r="GFK826" s="18"/>
      <c r="GFL826" s="18"/>
      <c r="GFM826" s="18"/>
      <c r="GFN826" s="18"/>
      <c r="GFO826" s="18"/>
      <c r="GFP826" s="18"/>
      <c r="GFQ826" s="18"/>
      <c r="GFR826" s="18"/>
      <c r="GFS826" s="18"/>
      <c r="GFT826" s="18"/>
      <c r="GFU826" s="18"/>
      <c r="GFV826" s="18"/>
      <c r="GFW826" s="18"/>
      <c r="GFX826" s="18"/>
      <c r="GFY826" s="18"/>
      <c r="GFZ826" s="18"/>
      <c r="GGA826" s="18"/>
      <c r="GGB826" s="18"/>
      <c r="GGC826" s="18"/>
      <c r="GGD826" s="18"/>
      <c r="GGE826" s="18"/>
      <c r="GGF826" s="18"/>
      <c r="GGG826" s="18"/>
      <c r="GGH826" s="18"/>
      <c r="GGI826" s="18"/>
      <c r="GGJ826" s="18"/>
      <c r="GGK826" s="18"/>
      <c r="GGL826" s="18"/>
      <c r="GGM826" s="18"/>
      <c r="GGN826" s="18"/>
      <c r="GGO826" s="18"/>
      <c r="GGP826" s="18"/>
      <c r="GGQ826" s="18"/>
      <c r="GGR826" s="18"/>
      <c r="GGS826" s="18"/>
      <c r="GGT826" s="18"/>
      <c r="GGU826" s="18"/>
      <c r="GGV826" s="18"/>
      <c r="GGW826" s="18"/>
      <c r="GGX826" s="18"/>
      <c r="GGY826" s="18"/>
      <c r="GGZ826" s="18"/>
      <c r="GHA826" s="18"/>
      <c r="GHB826" s="18"/>
      <c r="GHC826" s="18"/>
      <c r="GHD826" s="18"/>
      <c r="GHE826" s="18"/>
      <c r="GHF826" s="18"/>
      <c r="GHG826" s="18"/>
      <c r="GHH826" s="18"/>
      <c r="GHI826" s="18"/>
      <c r="GHJ826" s="18"/>
      <c r="GHK826" s="18"/>
      <c r="GHL826" s="18"/>
      <c r="GHM826" s="18"/>
      <c r="GHN826" s="18"/>
      <c r="GHO826" s="18"/>
      <c r="GHP826" s="18"/>
      <c r="GHQ826" s="18"/>
      <c r="GHR826" s="18"/>
      <c r="GHS826" s="18"/>
      <c r="GHT826" s="18"/>
      <c r="GHU826" s="18"/>
      <c r="GHV826" s="18"/>
      <c r="GHW826" s="18"/>
      <c r="GHX826" s="18"/>
      <c r="GHY826" s="18"/>
      <c r="GHZ826" s="18"/>
      <c r="GIA826" s="18"/>
      <c r="GIB826" s="18"/>
      <c r="GIC826" s="18"/>
      <c r="GID826" s="18"/>
      <c r="GIE826" s="18"/>
      <c r="GIF826" s="18"/>
      <c r="GIG826" s="18"/>
      <c r="GIH826" s="18"/>
      <c r="GII826" s="18"/>
      <c r="GIJ826" s="18"/>
      <c r="GIK826" s="18"/>
      <c r="GIL826" s="18"/>
      <c r="GIM826" s="18"/>
      <c r="GIN826" s="18"/>
      <c r="GIO826" s="18"/>
      <c r="GIP826" s="18"/>
      <c r="GIQ826" s="18"/>
      <c r="GIR826" s="18"/>
      <c r="GIS826" s="18"/>
      <c r="GIT826" s="18"/>
      <c r="GIU826" s="18"/>
      <c r="GIV826" s="18"/>
      <c r="GIW826" s="18"/>
      <c r="GIX826" s="18"/>
      <c r="GIY826" s="18"/>
      <c r="GIZ826" s="18"/>
      <c r="GJA826" s="18"/>
      <c r="GJB826" s="18"/>
      <c r="GJC826" s="18"/>
      <c r="GJD826" s="18"/>
      <c r="GJE826" s="18"/>
      <c r="GJF826" s="18"/>
      <c r="GJG826" s="18"/>
      <c r="GJH826" s="18"/>
      <c r="GJI826" s="18"/>
      <c r="GJJ826" s="18"/>
      <c r="GJK826" s="18"/>
      <c r="GJL826" s="18"/>
      <c r="GJM826" s="18"/>
      <c r="GJN826" s="18"/>
      <c r="GJO826" s="18"/>
      <c r="GJP826" s="18"/>
      <c r="GJQ826" s="18"/>
      <c r="GJR826" s="18"/>
      <c r="GJS826" s="18"/>
      <c r="GJT826" s="18"/>
      <c r="GJU826" s="18"/>
      <c r="GJV826" s="18"/>
      <c r="GJW826" s="18"/>
      <c r="GJX826" s="18"/>
      <c r="GJY826" s="18"/>
      <c r="GJZ826" s="18"/>
      <c r="GKA826" s="18"/>
      <c r="GKB826" s="18"/>
      <c r="GKC826" s="18"/>
      <c r="GKD826" s="18"/>
      <c r="GKE826" s="18"/>
      <c r="GKF826" s="18"/>
      <c r="GKG826" s="18"/>
      <c r="GKH826" s="18"/>
      <c r="GKI826" s="18"/>
      <c r="GKJ826" s="18"/>
      <c r="GKK826" s="18"/>
      <c r="GKL826" s="18"/>
      <c r="GKM826" s="18"/>
      <c r="GKN826" s="18"/>
      <c r="GKO826" s="18"/>
      <c r="GKP826" s="18"/>
      <c r="GKQ826" s="18"/>
      <c r="GKR826" s="18"/>
      <c r="GKS826" s="18"/>
      <c r="GKT826" s="18"/>
      <c r="GKU826" s="18"/>
      <c r="GKV826" s="18"/>
      <c r="GKW826" s="18"/>
      <c r="GKX826" s="18"/>
      <c r="GKY826" s="18"/>
      <c r="GKZ826" s="18"/>
      <c r="GLA826" s="18"/>
      <c r="GLB826" s="18"/>
      <c r="GLC826" s="18"/>
      <c r="GLD826" s="18"/>
      <c r="GLE826" s="18"/>
      <c r="GLF826" s="18"/>
      <c r="GLG826" s="18"/>
      <c r="GLH826" s="18"/>
      <c r="GLI826" s="18"/>
      <c r="GLJ826" s="18"/>
      <c r="GLK826" s="18"/>
      <c r="GLL826" s="18"/>
      <c r="GLM826" s="18"/>
      <c r="GLN826" s="18"/>
      <c r="GLO826" s="18"/>
      <c r="GLP826" s="18"/>
      <c r="GLQ826" s="18"/>
      <c r="GLR826" s="18"/>
      <c r="GLS826" s="18"/>
      <c r="GLT826" s="18"/>
      <c r="GLU826" s="18"/>
      <c r="GLV826" s="18"/>
      <c r="GLW826" s="18"/>
      <c r="GLX826" s="18"/>
      <c r="GLY826" s="18"/>
      <c r="GLZ826" s="18"/>
      <c r="GMA826" s="18"/>
      <c r="GMB826" s="18"/>
      <c r="GMC826" s="18"/>
      <c r="GMD826" s="18"/>
      <c r="GME826" s="18"/>
      <c r="GMF826" s="18"/>
      <c r="GMG826" s="18"/>
      <c r="GMH826" s="18"/>
      <c r="GMI826" s="18"/>
      <c r="GMJ826" s="18"/>
      <c r="GMK826" s="18"/>
      <c r="GML826" s="18"/>
      <c r="GMM826" s="18"/>
      <c r="GMN826" s="18"/>
      <c r="GMO826" s="18"/>
      <c r="GMP826" s="18"/>
      <c r="GMQ826" s="18"/>
      <c r="GMR826" s="18"/>
      <c r="GMS826" s="18"/>
      <c r="GMT826" s="18"/>
      <c r="GMU826" s="18"/>
      <c r="GMV826" s="18"/>
      <c r="GMW826" s="18"/>
      <c r="GMX826" s="18"/>
      <c r="GMY826" s="18"/>
      <c r="GMZ826" s="18"/>
      <c r="GNA826" s="18"/>
      <c r="GNB826" s="18"/>
      <c r="GNC826" s="18"/>
      <c r="GND826" s="18"/>
      <c r="GNE826" s="18"/>
      <c r="GNF826" s="18"/>
      <c r="GNG826" s="18"/>
      <c r="GNH826" s="18"/>
      <c r="GNI826" s="18"/>
      <c r="GNJ826" s="18"/>
      <c r="GNK826" s="18"/>
      <c r="GNL826" s="18"/>
      <c r="GNM826" s="18"/>
      <c r="GNN826" s="18"/>
      <c r="GNO826" s="18"/>
      <c r="GNP826" s="18"/>
      <c r="GNQ826" s="18"/>
      <c r="GNR826" s="18"/>
      <c r="GNS826" s="18"/>
      <c r="GNT826" s="18"/>
      <c r="GNU826" s="18"/>
      <c r="GNV826" s="18"/>
      <c r="GNW826" s="18"/>
      <c r="GNX826" s="18"/>
      <c r="GNY826" s="18"/>
      <c r="GNZ826" s="18"/>
      <c r="GOA826" s="18"/>
      <c r="GOB826" s="18"/>
      <c r="GOC826" s="18"/>
      <c r="GOD826" s="18"/>
      <c r="GOE826" s="18"/>
      <c r="GOF826" s="18"/>
      <c r="GOG826" s="18"/>
      <c r="GOH826" s="18"/>
      <c r="GOI826" s="18"/>
      <c r="GOJ826" s="18"/>
      <c r="GOK826" s="18"/>
      <c r="GOL826" s="18"/>
      <c r="GOM826" s="18"/>
      <c r="GON826" s="18"/>
      <c r="GOO826" s="18"/>
      <c r="GOP826" s="18"/>
      <c r="GOQ826" s="18"/>
      <c r="GOR826" s="18"/>
      <c r="GOS826" s="18"/>
      <c r="GOT826" s="18"/>
      <c r="GOU826" s="18"/>
      <c r="GOV826" s="18"/>
      <c r="GOW826" s="18"/>
      <c r="GOX826" s="18"/>
      <c r="GOY826" s="18"/>
      <c r="GOZ826" s="18"/>
      <c r="GPA826" s="18"/>
      <c r="GPB826" s="18"/>
      <c r="GPC826" s="18"/>
      <c r="GPD826" s="18"/>
      <c r="GPE826" s="18"/>
      <c r="GPF826" s="18"/>
      <c r="GPG826" s="18"/>
      <c r="GPH826" s="18"/>
      <c r="GPI826" s="18"/>
      <c r="GPJ826" s="18"/>
      <c r="GPK826" s="18"/>
      <c r="GPL826" s="18"/>
      <c r="GPM826" s="18"/>
      <c r="GPN826" s="18"/>
      <c r="GPO826" s="18"/>
      <c r="GPP826" s="18"/>
      <c r="GPQ826" s="18"/>
      <c r="GPR826" s="18"/>
      <c r="GPS826" s="18"/>
      <c r="GPT826" s="18"/>
      <c r="GPU826" s="18"/>
      <c r="GPV826" s="18"/>
      <c r="GPW826" s="18"/>
      <c r="GPX826" s="18"/>
      <c r="GPY826" s="18"/>
      <c r="GPZ826" s="18"/>
      <c r="GQA826" s="18"/>
      <c r="GQB826" s="18"/>
      <c r="GQC826" s="18"/>
      <c r="GQD826" s="18"/>
      <c r="GQE826" s="18"/>
      <c r="GQF826" s="18"/>
      <c r="GQG826" s="18"/>
      <c r="GQH826" s="18"/>
      <c r="GQI826" s="18"/>
      <c r="GQJ826" s="18"/>
      <c r="GQK826" s="18"/>
      <c r="GQL826" s="18"/>
      <c r="GQM826" s="18"/>
      <c r="GQN826" s="18"/>
      <c r="GQO826" s="18"/>
      <c r="GQP826" s="18"/>
      <c r="GQQ826" s="18"/>
      <c r="GQR826" s="18"/>
      <c r="GQS826" s="18"/>
      <c r="GQT826" s="18"/>
      <c r="GQU826" s="18"/>
      <c r="GQV826" s="18"/>
      <c r="GQW826" s="18"/>
      <c r="GQX826" s="18"/>
      <c r="GQY826" s="18"/>
      <c r="GQZ826" s="18"/>
      <c r="GRA826" s="18"/>
      <c r="GRB826" s="18"/>
      <c r="GRC826" s="18"/>
      <c r="GRD826" s="18"/>
      <c r="GRE826" s="18"/>
      <c r="GRF826" s="18"/>
      <c r="GRG826" s="18"/>
      <c r="GRH826" s="18"/>
      <c r="GRI826" s="18"/>
      <c r="GRJ826" s="18"/>
      <c r="GRK826" s="18"/>
      <c r="GRL826" s="18"/>
      <c r="GRM826" s="18"/>
      <c r="GRN826" s="18"/>
      <c r="GRO826" s="18"/>
      <c r="GRP826" s="18"/>
      <c r="GRQ826" s="18"/>
      <c r="GRR826" s="18"/>
      <c r="GRS826" s="18"/>
      <c r="GRT826" s="18"/>
      <c r="GRU826" s="18"/>
      <c r="GRV826" s="18"/>
      <c r="GRW826" s="18"/>
      <c r="GRX826" s="18"/>
      <c r="GRY826" s="18"/>
      <c r="GRZ826" s="18"/>
      <c r="GSA826" s="18"/>
      <c r="GSB826" s="18"/>
      <c r="GSC826" s="18"/>
      <c r="GSD826" s="18"/>
      <c r="GSE826" s="18"/>
      <c r="GSF826" s="18"/>
      <c r="GSG826" s="18"/>
      <c r="GSH826" s="18"/>
      <c r="GSI826" s="18"/>
      <c r="GSJ826" s="18"/>
      <c r="GSK826" s="18"/>
      <c r="GSL826" s="18"/>
      <c r="GSM826" s="18"/>
      <c r="GSN826" s="18"/>
      <c r="GSO826" s="18"/>
      <c r="GSP826" s="18"/>
      <c r="GSQ826" s="18"/>
      <c r="GSR826" s="18"/>
      <c r="GSS826" s="18"/>
      <c r="GST826" s="18"/>
      <c r="GSU826" s="18"/>
      <c r="GSV826" s="18"/>
      <c r="GSW826" s="18"/>
      <c r="GSX826" s="18"/>
      <c r="GSY826" s="18"/>
      <c r="GSZ826" s="18"/>
      <c r="GTA826" s="18"/>
      <c r="GTB826" s="18"/>
      <c r="GTC826" s="18"/>
      <c r="GTD826" s="18"/>
      <c r="GTE826" s="18"/>
      <c r="GTF826" s="18"/>
      <c r="GTG826" s="18"/>
      <c r="GTH826" s="18"/>
      <c r="GTI826" s="18"/>
      <c r="GTJ826" s="18"/>
      <c r="GTK826" s="18"/>
      <c r="GTL826" s="18"/>
      <c r="GTM826" s="18"/>
      <c r="GTN826" s="18"/>
      <c r="GTO826" s="18"/>
      <c r="GTP826" s="18"/>
      <c r="GTQ826" s="18"/>
      <c r="GTR826" s="18"/>
      <c r="GTS826" s="18"/>
      <c r="GTT826" s="18"/>
      <c r="GTU826" s="18"/>
      <c r="GTV826" s="18"/>
      <c r="GTW826" s="18"/>
      <c r="GTX826" s="18"/>
      <c r="GTY826" s="18"/>
      <c r="GTZ826" s="18"/>
      <c r="GUA826" s="18"/>
      <c r="GUB826" s="18"/>
      <c r="GUC826" s="18"/>
      <c r="GUD826" s="18"/>
      <c r="GUE826" s="18"/>
      <c r="GUF826" s="18"/>
      <c r="GUG826" s="18"/>
      <c r="GUH826" s="18"/>
      <c r="GUI826" s="18"/>
      <c r="GUJ826" s="18"/>
      <c r="GUK826" s="18"/>
      <c r="GUL826" s="18"/>
      <c r="GUM826" s="18"/>
      <c r="GUN826" s="18"/>
      <c r="GUO826" s="18"/>
      <c r="GUP826" s="18"/>
      <c r="GUQ826" s="18"/>
      <c r="GUR826" s="18"/>
      <c r="GUS826" s="18"/>
      <c r="GUT826" s="18"/>
      <c r="GUU826" s="18"/>
      <c r="GUV826" s="18"/>
      <c r="GUW826" s="18"/>
      <c r="GUX826" s="18"/>
      <c r="GUY826" s="18"/>
      <c r="GUZ826" s="18"/>
      <c r="GVA826" s="18"/>
      <c r="GVB826" s="18"/>
      <c r="GVC826" s="18"/>
      <c r="GVD826" s="18"/>
      <c r="GVE826" s="18"/>
      <c r="GVF826" s="18"/>
      <c r="GVG826" s="18"/>
      <c r="GVH826" s="18"/>
      <c r="GVI826" s="18"/>
      <c r="GVJ826" s="18"/>
      <c r="GVK826" s="18"/>
      <c r="GVL826" s="18"/>
      <c r="GVM826" s="18"/>
      <c r="GVN826" s="18"/>
      <c r="GVO826" s="18"/>
      <c r="GVP826" s="18"/>
      <c r="GVQ826" s="18"/>
      <c r="GVR826" s="18"/>
      <c r="GVS826" s="18"/>
      <c r="GVT826" s="18"/>
      <c r="GVU826" s="18"/>
      <c r="GVV826" s="18"/>
      <c r="GVW826" s="18"/>
      <c r="GVX826" s="18"/>
      <c r="GVY826" s="18"/>
      <c r="GVZ826" s="18"/>
      <c r="GWA826" s="18"/>
      <c r="GWB826" s="18"/>
      <c r="GWC826" s="18"/>
      <c r="GWD826" s="18"/>
      <c r="GWE826" s="18"/>
      <c r="GWF826" s="18"/>
      <c r="GWG826" s="18"/>
      <c r="GWH826" s="18"/>
      <c r="GWI826" s="18"/>
      <c r="GWJ826" s="18"/>
      <c r="GWK826" s="18"/>
      <c r="GWL826" s="18"/>
      <c r="GWM826" s="18"/>
      <c r="GWN826" s="18"/>
      <c r="GWO826" s="18"/>
      <c r="GWP826" s="18"/>
      <c r="GWQ826" s="18"/>
      <c r="GWR826" s="18"/>
      <c r="GWS826" s="18"/>
      <c r="GWT826" s="18"/>
      <c r="GWU826" s="18"/>
      <c r="GWV826" s="18"/>
      <c r="GWW826" s="18"/>
      <c r="GWX826" s="18"/>
      <c r="GWY826" s="18"/>
      <c r="GWZ826" s="18"/>
      <c r="GXA826" s="18"/>
      <c r="GXB826" s="18"/>
      <c r="GXC826" s="18"/>
      <c r="GXD826" s="18"/>
      <c r="GXE826" s="18"/>
      <c r="GXF826" s="18"/>
      <c r="GXG826" s="18"/>
      <c r="GXH826" s="18"/>
      <c r="GXI826" s="18"/>
      <c r="GXJ826" s="18"/>
      <c r="GXK826" s="18"/>
      <c r="GXL826" s="18"/>
      <c r="GXM826" s="18"/>
      <c r="GXN826" s="18"/>
      <c r="GXO826" s="18"/>
      <c r="GXP826" s="18"/>
      <c r="GXQ826" s="18"/>
      <c r="GXR826" s="18"/>
      <c r="GXS826" s="18"/>
      <c r="GXT826" s="18"/>
      <c r="GXU826" s="18"/>
      <c r="GXV826" s="18"/>
      <c r="GXW826" s="18"/>
      <c r="GXX826" s="18"/>
      <c r="GXY826" s="18"/>
      <c r="GXZ826" s="18"/>
      <c r="GYA826" s="18"/>
      <c r="GYB826" s="18"/>
      <c r="GYC826" s="18"/>
      <c r="GYD826" s="18"/>
      <c r="GYE826" s="18"/>
      <c r="GYF826" s="18"/>
      <c r="GYG826" s="18"/>
      <c r="GYH826" s="18"/>
      <c r="GYI826" s="18"/>
      <c r="GYJ826" s="18"/>
      <c r="GYK826" s="18"/>
      <c r="GYL826" s="18"/>
      <c r="GYM826" s="18"/>
      <c r="GYN826" s="18"/>
      <c r="GYO826" s="18"/>
      <c r="GYP826" s="18"/>
      <c r="GYQ826" s="18"/>
      <c r="GYR826" s="18"/>
      <c r="GYS826" s="18"/>
      <c r="GYT826" s="18"/>
      <c r="GYU826" s="18"/>
      <c r="GYV826" s="18"/>
      <c r="GYW826" s="18"/>
      <c r="GYX826" s="18"/>
      <c r="GYY826" s="18"/>
      <c r="GYZ826" s="18"/>
      <c r="GZA826" s="18"/>
      <c r="GZB826" s="18"/>
      <c r="GZC826" s="18"/>
      <c r="GZD826" s="18"/>
      <c r="GZE826" s="18"/>
      <c r="GZF826" s="18"/>
      <c r="GZG826" s="18"/>
      <c r="GZH826" s="18"/>
      <c r="GZI826" s="18"/>
      <c r="GZJ826" s="18"/>
      <c r="GZK826" s="18"/>
      <c r="GZL826" s="18"/>
      <c r="GZM826" s="18"/>
      <c r="GZN826" s="18"/>
      <c r="GZO826" s="18"/>
      <c r="GZP826" s="18"/>
      <c r="GZQ826" s="18"/>
      <c r="GZR826" s="18"/>
      <c r="GZS826" s="18"/>
      <c r="GZT826" s="18"/>
      <c r="GZU826" s="18"/>
      <c r="GZV826" s="18"/>
      <c r="GZW826" s="18"/>
      <c r="GZX826" s="18"/>
      <c r="GZY826" s="18"/>
      <c r="GZZ826" s="18"/>
      <c r="HAA826" s="18"/>
      <c r="HAB826" s="18"/>
      <c r="HAC826" s="18"/>
      <c r="HAD826" s="18"/>
      <c r="HAE826" s="18"/>
      <c r="HAF826" s="18"/>
      <c r="HAG826" s="18"/>
      <c r="HAH826" s="18"/>
      <c r="HAI826" s="18"/>
      <c r="HAJ826" s="18"/>
      <c r="HAK826" s="18"/>
      <c r="HAL826" s="18"/>
      <c r="HAM826" s="18"/>
      <c r="HAN826" s="18"/>
      <c r="HAO826" s="18"/>
      <c r="HAP826" s="18"/>
      <c r="HAQ826" s="18"/>
      <c r="HAR826" s="18"/>
      <c r="HAS826" s="18"/>
      <c r="HAT826" s="18"/>
      <c r="HAU826" s="18"/>
      <c r="HAV826" s="18"/>
      <c r="HAW826" s="18"/>
      <c r="HAX826" s="18"/>
      <c r="HAY826" s="18"/>
      <c r="HAZ826" s="18"/>
      <c r="HBA826" s="18"/>
      <c r="HBB826" s="18"/>
      <c r="HBC826" s="18"/>
      <c r="HBD826" s="18"/>
      <c r="HBE826" s="18"/>
      <c r="HBF826" s="18"/>
      <c r="HBG826" s="18"/>
      <c r="HBH826" s="18"/>
      <c r="HBI826" s="18"/>
      <c r="HBJ826" s="18"/>
      <c r="HBK826" s="18"/>
      <c r="HBL826" s="18"/>
      <c r="HBM826" s="18"/>
      <c r="HBN826" s="18"/>
      <c r="HBO826" s="18"/>
      <c r="HBP826" s="18"/>
      <c r="HBQ826" s="18"/>
      <c r="HBR826" s="18"/>
      <c r="HBS826" s="18"/>
      <c r="HBT826" s="18"/>
      <c r="HBU826" s="18"/>
      <c r="HBV826" s="18"/>
      <c r="HBW826" s="18"/>
      <c r="HBX826" s="18"/>
      <c r="HBY826" s="18"/>
      <c r="HBZ826" s="18"/>
      <c r="HCA826" s="18"/>
      <c r="HCB826" s="18"/>
      <c r="HCC826" s="18"/>
      <c r="HCD826" s="18"/>
      <c r="HCE826" s="18"/>
      <c r="HCF826" s="18"/>
      <c r="HCG826" s="18"/>
      <c r="HCH826" s="18"/>
      <c r="HCI826" s="18"/>
      <c r="HCJ826" s="18"/>
      <c r="HCK826" s="18"/>
      <c r="HCL826" s="18"/>
      <c r="HCM826" s="18"/>
      <c r="HCN826" s="18"/>
      <c r="HCO826" s="18"/>
      <c r="HCP826" s="18"/>
      <c r="HCQ826" s="18"/>
      <c r="HCR826" s="18"/>
      <c r="HCS826" s="18"/>
      <c r="HCT826" s="18"/>
      <c r="HCU826" s="18"/>
      <c r="HCV826" s="18"/>
      <c r="HCW826" s="18"/>
      <c r="HCX826" s="18"/>
      <c r="HCY826" s="18"/>
      <c r="HCZ826" s="18"/>
      <c r="HDA826" s="18"/>
      <c r="HDB826" s="18"/>
      <c r="HDC826" s="18"/>
      <c r="HDD826" s="18"/>
      <c r="HDE826" s="18"/>
      <c r="HDF826" s="18"/>
      <c r="HDG826" s="18"/>
      <c r="HDH826" s="18"/>
      <c r="HDI826" s="18"/>
      <c r="HDJ826" s="18"/>
      <c r="HDK826" s="18"/>
      <c r="HDL826" s="18"/>
      <c r="HDM826" s="18"/>
      <c r="HDN826" s="18"/>
      <c r="HDO826" s="18"/>
      <c r="HDP826" s="18"/>
      <c r="HDQ826" s="18"/>
      <c r="HDR826" s="18"/>
      <c r="HDS826" s="18"/>
      <c r="HDT826" s="18"/>
      <c r="HDU826" s="18"/>
      <c r="HDV826" s="18"/>
      <c r="HDW826" s="18"/>
      <c r="HDX826" s="18"/>
      <c r="HDY826" s="18"/>
      <c r="HDZ826" s="18"/>
      <c r="HEA826" s="18"/>
      <c r="HEB826" s="18"/>
      <c r="HEC826" s="18"/>
      <c r="HED826" s="18"/>
      <c r="HEE826" s="18"/>
      <c r="HEF826" s="18"/>
      <c r="HEG826" s="18"/>
      <c r="HEH826" s="18"/>
      <c r="HEI826" s="18"/>
      <c r="HEJ826" s="18"/>
      <c r="HEK826" s="18"/>
      <c r="HEL826" s="18"/>
      <c r="HEM826" s="18"/>
      <c r="HEN826" s="18"/>
      <c r="HEO826" s="18"/>
      <c r="HEP826" s="18"/>
      <c r="HEQ826" s="18"/>
      <c r="HER826" s="18"/>
      <c r="HES826" s="18"/>
      <c r="HET826" s="18"/>
      <c r="HEU826" s="18"/>
      <c r="HEV826" s="18"/>
      <c r="HEW826" s="18"/>
      <c r="HEX826" s="18"/>
      <c r="HEY826" s="18"/>
      <c r="HEZ826" s="18"/>
      <c r="HFA826" s="18"/>
      <c r="HFB826" s="18"/>
      <c r="HFC826" s="18"/>
      <c r="HFD826" s="18"/>
      <c r="HFE826" s="18"/>
      <c r="HFF826" s="18"/>
      <c r="HFG826" s="18"/>
      <c r="HFH826" s="18"/>
      <c r="HFI826" s="18"/>
      <c r="HFJ826" s="18"/>
      <c r="HFK826" s="18"/>
      <c r="HFL826" s="18"/>
      <c r="HFM826" s="18"/>
      <c r="HFN826" s="18"/>
      <c r="HFO826" s="18"/>
      <c r="HFP826" s="18"/>
      <c r="HFQ826" s="18"/>
      <c r="HFR826" s="18"/>
      <c r="HFS826" s="18"/>
      <c r="HFT826" s="18"/>
      <c r="HFU826" s="18"/>
      <c r="HFV826" s="18"/>
      <c r="HFW826" s="18"/>
      <c r="HFX826" s="18"/>
      <c r="HFY826" s="18"/>
      <c r="HFZ826" s="18"/>
      <c r="HGA826" s="18"/>
      <c r="HGB826" s="18"/>
      <c r="HGC826" s="18"/>
      <c r="HGD826" s="18"/>
      <c r="HGE826" s="18"/>
      <c r="HGF826" s="18"/>
      <c r="HGG826" s="18"/>
      <c r="HGH826" s="18"/>
      <c r="HGI826" s="18"/>
      <c r="HGJ826" s="18"/>
      <c r="HGK826" s="18"/>
      <c r="HGL826" s="18"/>
      <c r="HGM826" s="18"/>
      <c r="HGN826" s="18"/>
      <c r="HGO826" s="18"/>
      <c r="HGP826" s="18"/>
      <c r="HGQ826" s="18"/>
      <c r="HGR826" s="18"/>
      <c r="HGS826" s="18"/>
      <c r="HGT826" s="18"/>
      <c r="HGU826" s="18"/>
      <c r="HGV826" s="18"/>
      <c r="HGW826" s="18"/>
      <c r="HGX826" s="18"/>
      <c r="HGY826" s="18"/>
      <c r="HGZ826" s="18"/>
      <c r="HHA826" s="18"/>
      <c r="HHB826" s="18"/>
      <c r="HHC826" s="18"/>
      <c r="HHD826" s="18"/>
      <c r="HHE826" s="18"/>
      <c r="HHF826" s="18"/>
      <c r="HHG826" s="18"/>
      <c r="HHH826" s="18"/>
      <c r="HHI826" s="18"/>
      <c r="HHJ826" s="18"/>
      <c r="HHK826" s="18"/>
      <c r="HHL826" s="18"/>
      <c r="HHM826" s="18"/>
      <c r="HHN826" s="18"/>
      <c r="HHO826" s="18"/>
      <c r="HHP826" s="18"/>
      <c r="HHQ826" s="18"/>
      <c r="HHR826" s="18"/>
      <c r="HHS826" s="18"/>
      <c r="HHT826" s="18"/>
      <c r="HHU826" s="18"/>
      <c r="HHV826" s="18"/>
      <c r="HHW826" s="18"/>
      <c r="HHX826" s="18"/>
      <c r="HHY826" s="18"/>
      <c r="HHZ826" s="18"/>
      <c r="HIA826" s="18"/>
      <c r="HIB826" s="18"/>
      <c r="HIC826" s="18"/>
      <c r="HID826" s="18"/>
      <c r="HIE826" s="18"/>
      <c r="HIF826" s="18"/>
      <c r="HIG826" s="18"/>
      <c r="HIH826" s="18"/>
      <c r="HII826" s="18"/>
      <c r="HIJ826" s="18"/>
      <c r="HIK826" s="18"/>
      <c r="HIL826" s="18"/>
      <c r="HIM826" s="18"/>
      <c r="HIN826" s="18"/>
      <c r="HIO826" s="18"/>
      <c r="HIP826" s="18"/>
      <c r="HIQ826" s="18"/>
      <c r="HIR826" s="18"/>
      <c r="HIS826" s="18"/>
      <c r="HIT826" s="18"/>
      <c r="HIU826" s="18"/>
      <c r="HIV826" s="18"/>
      <c r="HIW826" s="18"/>
      <c r="HIX826" s="18"/>
      <c r="HIY826" s="18"/>
      <c r="HIZ826" s="18"/>
      <c r="HJA826" s="18"/>
      <c r="HJB826" s="18"/>
      <c r="HJC826" s="18"/>
      <c r="HJD826" s="18"/>
      <c r="HJE826" s="18"/>
      <c r="HJF826" s="18"/>
      <c r="HJG826" s="18"/>
      <c r="HJH826" s="18"/>
      <c r="HJI826" s="18"/>
      <c r="HJJ826" s="18"/>
      <c r="HJK826" s="18"/>
      <c r="HJL826" s="18"/>
      <c r="HJM826" s="18"/>
      <c r="HJN826" s="18"/>
      <c r="HJO826" s="18"/>
      <c r="HJP826" s="18"/>
      <c r="HJQ826" s="18"/>
      <c r="HJR826" s="18"/>
      <c r="HJS826" s="18"/>
      <c r="HJT826" s="18"/>
      <c r="HJU826" s="18"/>
      <c r="HJV826" s="18"/>
      <c r="HJW826" s="18"/>
      <c r="HJX826" s="18"/>
      <c r="HJY826" s="18"/>
      <c r="HJZ826" s="18"/>
      <c r="HKA826" s="18"/>
      <c r="HKB826" s="18"/>
      <c r="HKC826" s="18"/>
      <c r="HKD826" s="18"/>
      <c r="HKE826" s="18"/>
      <c r="HKF826" s="18"/>
      <c r="HKG826" s="18"/>
      <c r="HKH826" s="18"/>
      <c r="HKI826" s="18"/>
      <c r="HKJ826" s="18"/>
      <c r="HKK826" s="18"/>
      <c r="HKL826" s="18"/>
      <c r="HKM826" s="18"/>
      <c r="HKN826" s="18"/>
      <c r="HKO826" s="18"/>
      <c r="HKP826" s="18"/>
      <c r="HKQ826" s="18"/>
      <c r="HKR826" s="18"/>
      <c r="HKS826" s="18"/>
      <c r="HKT826" s="18"/>
      <c r="HKU826" s="18"/>
      <c r="HKV826" s="18"/>
      <c r="HKW826" s="18"/>
      <c r="HKX826" s="18"/>
      <c r="HKY826" s="18"/>
      <c r="HKZ826" s="18"/>
      <c r="HLA826" s="18"/>
      <c r="HLB826" s="18"/>
      <c r="HLC826" s="18"/>
      <c r="HLD826" s="18"/>
      <c r="HLE826" s="18"/>
      <c r="HLF826" s="18"/>
      <c r="HLG826" s="18"/>
      <c r="HLH826" s="18"/>
      <c r="HLI826" s="18"/>
      <c r="HLJ826" s="18"/>
      <c r="HLK826" s="18"/>
      <c r="HLL826" s="18"/>
      <c r="HLM826" s="18"/>
      <c r="HLN826" s="18"/>
      <c r="HLO826" s="18"/>
      <c r="HLP826" s="18"/>
      <c r="HLQ826" s="18"/>
      <c r="HLR826" s="18"/>
      <c r="HLS826" s="18"/>
      <c r="HLT826" s="18"/>
      <c r="HLU826" s="18"/>
      <c r="HLV826" s="18"/>
      <c r="HLW826" s="18"/>
      <c r="HLX826" s="18"/>
      <c r="HLY826" s="18"/>
      <c r="HLZ826" s="18"/>
      <c r="HMA826" s="18"/>
      <c r="HMB826" s="18"/>
      <c r="HMC826" s="18"/>
      <c r="HMD826" s="18"/>
      <c r="HME826" s="18"/>
      <c r="HMF826" s="18"/>
      <c r="HMG826" s="18"/>
      <c r="HMH826" s="18"/>
      <c r="HMI826" s="18"/>
      <c r="HMJ826" s="18"/>
      <c r="HMK826" s="18"/>
      <c r="HML826" s="18"/>
      <c r="HMM826" s="18"/>
      <c r="HMN826" s="18"/>
      <c r="HMO826" s="18"/>
      <c r="HMP826" s="18"/>
      <c r="HMQ826" s="18"/>
      <c r="HMR826" s="18"/>
      <c r="HMS826" s="18"/>
      <c r="HMT826" s="18"/>
      <c r="HMU826" s="18"/>
      <c r="HMV826" s="18"/>
      <c r="HMW826" s="18"/>
      <c r="HMX826" s="18"/>
      <c r="HMY826" s="18"/>
      <c r="HMZ826" s="18"/>
      <c r="HNA826" s="18"/>
      <c r="HNB826" s="18"/>
      <c r="HNC826" s="18"/>
      <c r="HND826" s="18"/>
      <c r="HNE826" s="18"/>
      <c r="HNF826" s="18"/>
      <c r="HNG826" s="18"/>
      <c r="HNH826" s="18"/>
      <c r="HNI826" s="18"/>
      <c r="HNJ826" s="18"/>
      <c r="HNK826" s="18"/>
      <c r="HNL826" s="18"/>
      <c r="HNM826" s="18"/>
      <c r="HNN826" s="18"/>
      <c r="HNO826" s="18"/>
      <c r="HNP826" s="18"/>
      <c r="HNQ826" s="18"/>
      <c r="HNR826" s="18"/>
      <c r="HNS826" s="18"/>
      <c r="HNT826" s="18"/>
      <c r="HNU826" s="18"/>
      <c r="HNV826" s="18"/>
      <c r="HNW826" s="18"/>
      <c r="HNX826" s="18"/>
      <c r="HNY826" s="18"/>
      <c r="HNZ826" s="18"/>
      <c r="HOA826" s="18"/>
      <c r="HOB826" s="18"/>
      <c r="HOC826" s="18"/>
      <c r="HOD826" s="18"/>
      <c r="HOE826" s="18"/>
      <c r="HOF826" s="18"/>
      <c r="HOG826" s="18"/>
      <c r="HOH826" s="18"/>
      <c r="HOI826" s="18"/>
      <c r="HOJ826" s="18"/>
      <c r="HOK826" s="18"/>
      <c r="HOL826" s="18"/>
      <c r="HOM826" s="18"/>
      <c r="HON826" s="18"/>
      <c r="HOO826" s="18"/>
      <c r="HOP826" s="18"/>
      <c r="HOQ826" s="18"/>
      <c r="HOR826" s="18"/>
      <c r="HOS826" s="18"/>
      <c r="HOT826" s="18"/>
      <c r="HOU826" s="18"/>
      <c r="HOV826" s="18"/>
      <c r="HOW826" s="18"/>
      <c r="HOX826" s="18"/>
      <c r="HOY826" s="18"/>
      <c r="HOZ826" s="18"/>
      <c r="HPA826" s="18"/>
      <c r="HPB826" s="18"/>
      <c r="HPC826" s="18"/>
      <c r="HPD826" s="18"/>
      <c r="HPE826" s="18"/>
      <c r="HPF826" s="18"/>
      <c r="HPG826" s="18"/>
      <c r="HPH826" s="18"/>
      <c r="HPI826" s="18"/>
      <c r="HPJ826" s="18"/>
      <c r="HPK826" s="18"/>
      <c r="HPL826" s="18"/>
      <c r="HPM826" s="18"/>
      <c r="HPN826" s="18"/>
      <c r="HPO826" s="18"/>
      <c r="HPP826" s="18"/>
      <c r="HPQ826" s="18"/>
      <c r="HPR826" s="18"/>
      <c r="HPS826" s="18"/>
      <c r="HPT826" s="18"/>
      <c r="HPU826" s="18"/>
      <c r="HPV826" s="18"/>
      <c r="HPW826" s="18"/>
      <c r="HPX826" s="18"/>
      <c r="HPY826" s="18"/>
      <c r="HPZ826" s="18"/>
      <c r="HQA826" s="18"/>
      <c r="HQB826" s="18"/>
      <c r="HQC826" s="18"/>
      <c r="HQD826" s="18"/>
      <c r="HQE826" s="18"/>
      <c r="HQF826" s="18"/>
      <c r="HQG826" s="18"/>
      <c r="HQH826" s="18"/>
      <c r="HQI826" s="18"/>
      <c r="HQJ826" s="18"/>
      <c r="HQK826" s="18"/>
      <c r="HQL826" s="18"/>
      <c r="HQM826" s="18"/>
      <c r="HQN826" s="18"/>
      <c r="HQO826" s="18"/>
      <c r="HQP826" s="18"/>
      <c r="HQQ826" s="18"/>
      <c r="HQR826" s="18"/>
      <c r="HQS826" s="18"/>
      <c r="HQT826" s="18"/>
      <c r="HQU826" s="18"/>
      <c r="HQV826" s="18"/>
      <c r="HQW826" s="18"/>
      <c r="HQX826" s="18"/>
      <c r="HQY826" s="18"/>
      <c r="HQZ826" s="18"/>
      <c r="HRA826" s="18"/>
      <c r="HRB826" s="18"/>
      <c r="HRC826" s="18"/>
      <c r="HRD826" s="18"/>
      <c r="HRE826" s="18"/>
      <c r="HRF826" s="18"/>
      <c r="HRG826" s="18"/>
      <c r="HRH826" s="18"/>
      <c r="HRI826" s="18"/>
      <c r="HRJ826" s="18"/>
      <c r="HRK826" s="18"/>
      <c r="HRL826" s="18"/>
      <c r="HRM826" s="18"/>
      <c r="HRN826" s="18"/>
      <c r="HRO826" s="18"/>
      <c r="HRP826" s="18"/>
      <c r="HRQ826" s="18"/>
      <c r="HRR826" s="18"/>
      <c r="HRS826" s="18"/>
      <c r="HRT826" s="18"/>
      <c r="HRU826" s="18"/>
      <c r="HRV826" s="18"/>
      <c r="HRW826" s="18"/>
      <c r="HRX826" s="18"/>
      <c r="HRY826" s="18"/>
      <c r="HRZ826" s="18"/>
      <c r="HSA826" s="18"/>
      <c r="HSB826" s="18"/>
      <c r="HSC826" s="18"/>
      <c r="HSD826" s="18"/>
      <c r="HSE826" s="18"/>
      <c r="HSF826" s="18"/>
      <c r="HSG826" s="18"/>
      <c r="HSH826" s="18"/>
      <c r="HSI826" s="18"/>
      <c r="HSJ826" s="18"/>
      <c r="HSK826" s="18"/>
      <c r="HSL826" s="18"/>
      <c r="HSM826" s="18"/>
      <c r="HSN826" s="18"/>
      <c r="HSO826" s="18"/>
      <c r="HSP826" s="18"/>
      <c r="HSQ826" s="18"/>
      <c r="HSR826" s="18"/>
      <c r="HSS826" s="18"/>
      <c r="HST826" s="18"/>
      <c r="HSU826" s="18"/>
      <c r="HSV826" s="18"/>
      <c r="HSW826" s="18"/>
      <c r="HSX826" s="18"/>
      <c r="HSY826" s="18"/>
      <c r="HSZ826" s="18"/>
      <c r="HTA826" s="18"/>
      <c r="HTB826" s="18"/>
      <c r="HTC826" s="18"/>
      <c r="HTD826" s="18"/>
      <c r="HTE826" s="18"/>
      <c r="HTF826" s="18"/>
      <c r="HTG826" s="18"/>
      <c r="HTH826" s="18"/>
      <c r="HTI826" s="18"/>
      <c r="HTJ826" s="18"/>
      <c r="HTK826" s="18"/>
      <c r="HTL826" s="18"/>
      <c r="HTM826" s="18"/>
      <c r="HTN826" s="18"/>
      <c r="HTO826" s="18"/>
      <c r="HTP826" s="18"/>
      <c r="HTQ826" s="18"/>
      <c r="HTR826" s="18"/>
      <c r="HTS826" s="18"/>
      <c r="HTT826" s="18"/>
      <c r="HTU826" s="18"/>
      <c r="HTV826" s="18"/>
      <c r="HTW826" s="18"/>
      <c r="HTX826" s="18"/>
      <c r="HTY826" s="18"/>
      <c r="HTZ826" s="18"/>
      <c r="HUA826" s="18"/>
      <c r="HUB826" s="18"/>
      <c r="HUC826" s="18"/>
      <c r="HUD826" s="18"/>
      <c r="HUE826" s="18"/>
      <c r="HUF826" s="18"/>
      <c r="HUG826" s="18"/>
      <c r="HUH826" s="18"/>
      <c r="HUI826" s="18"/>
      <c r="HUJ826" s="18"/>
      <c r="HUK826" s="18"/>
      <c r="HUL826" s="18"/>
      <c r="HUM826" s="18"/>
      <c r="HUN826" s="18"/>
      <c r="HUO826" s="18"/>
      <c r="HUP826" s="18"/>
      <c r="HUQ826" s="18"/>
      <c r="HUR826" s="18"/>
      <c r="HUS826" s="18"/>
      <c r="HUT826" s="18"/>
      <c r="HUU826" s="18"/>
      <c r="HUV826" s="18"/>
      <c r="HUW826" s="18"/>
      <c r="HUX826" s="18"/>
      <c r="HUY826" s="18"/>
      <c r="HUZ826" s="18"/>
      <c r="HVA826" s="18"/>
      <c r="HVB826" s="18"/>
      <c r="HVC826" s="18"/>
      <c r="HVD826" s="18"/>
      <c r="HVE826" s="18"/>
      <c r="HVF826" s="18"/>
      <c r="HVG826" s="18"/>
      <c r="HVH826" s="18"/>
      <c r="HVI826" s="18"/>
      <c r="HVJ826" s="18"/>
      <c r="HVK826" s="18"/>
      <c r="HVL826" s="18"/>
      <c r="HVM826" s="18"/>
      <c r="HVN826" s="18"/>
      <c r="HVO826" s="18"/>
      <c r="HVP826" s="18"/>
      <c r="HVQ826" s="18"/>
      <c r="HVR826" s="18"/>
      <c r="HVS826" s="18"/>
      <c r="HVT826" s="18"/>
      <c r="HVU826" s="18"/>
      <c r="HVV826" s="18"/>
      <c r="HVW826" s="18"/>
      <c r="HVX826" s="18"/>
      <c r="HVY826" s="18"/>
      <c r="HVZ826" s="18"/>
      <c r="HWA826" s="18"/>
      <c r="HWB826" s="18"/>
      <c r="HWC826" s="18"/>
      <c r="HWD826" s="18"/>
      <c r="HWE826" s="18"/>
      <c r="HWF826" s="18"/>
      <c r="HWG826" s="18"/>
      <c r="HWH826" s="18"/>
      <c r="HWI826" s="18"/>
      <c r="HWJ826" s="18"/>
      <c r="HWK826" s="18"/>
      <c r="HWL826" s="18"/>
      <c r="HWM826" s="18"/>
      <c r="HWN826" s="18"/>
      <c r="HWO826" s="18"/>
      <c r="HWP826" s="18"/>
      <c r="HWQ826" s="18"/>
      <c r="HWR826" s="18"/>
      <c r="HWS826" s="18"/>
      <c r="HWT826" s="18"/>
      <c r="HWU826" s="18"/>
      <c r="HWV826" s="18"/>
      <c r="HWW826" s="18"/>
      <c r="HWX826" s="18"/>
      <c r="HWY826" s="18"/>
      <c r="HWZ826" s="18"/>
      <c r="HXA826" s="18"/>
      <c r="HXB826" s="18"/>
      <c r="HXC826" s="18"/>
      <c r="HXD826" s="18"/>
      <c r="HXE826" s="18"/>
      <c r="HXF826" s="18"/>
      <c r="HXG826" s="18"/>
      <c r="HXH826" s="18"/>
      <c r="HXI826" s="18"/>
      <c r="HXJ826" s="18"/>
      <c r="HXK826" s="18"/>
      <c r="HXL826" s="18"/>
      <c r="HXM826" s="18"/>
      <c r="HXN826" s="18"/>
      <c r="HXO826" s="18"/>
      <c r="HXP826" s="18"/>
      <c r="HXQ826" s="18"/>
      <c r="HXR826" s="18"/>
      <c r="HXS826" s="18"/>
      <c r="HXT826" s="18"/>
      <c r="HXU826" s="18"/>
      <c r="HXV826" s="18"/>
      <c r="HXW826" s="18"/>
      <c r="HXX826" s="18"/>
      <c r="HXY826" s="18"/>
      <c r="HXZ826" s="18"/>
      <c r="HYA826" s="18"/>
      <c r="HYB826" s="18"/>
      <c r="HYC826" s="18"/>
      <c r="HYD826" s="18"/>
      <c r="HYE826" s="18"/>
      <c r="HYF826" s="18"/>
      <c r="HYG826" s="18"/>
      <c r="HYH826" s="18"/>
      <c r="HYI826" s="18"/>
      <c r="HYJ826" s="18"/>
      <c r="HYK826" s="18"/>
      <c r="HYL826" s="18"/>
      <c r="HYM826" s="18"/>
      <c r="HYN826" s="18"/>
      <c r="HYO826" s="18"/>
      <c r="HYP826" s="18"/>
      <c r="HYQ826" s="18"/>
      <c r="HYR826" s="18"/>
      <c r="HYS826" s="18"/>
      <c r="HYT826" s="18"/>
      <c r="HYU826" s="18"/>
      <c r="HYV826" s="18"/>
      <c r="HYW826" s="18"/>
      <c r="HYX826" s="18"/>
      <c r="HYY826" s="18"/>
      <c r="HYZ826" s="18"/>
      <c r="HZA826" s="18"/>
      <c r="HZB826" s="18"/>
      <c r="HZC826" s="18"/>
      <c r="HZD826" s="18"/>
      <c r="HZE826" s="18"/>
      <c r="HZF826" s="18"/>
      <c r="HZG826" s="18"/>
      <c r="HZH826" s="18"/>
      <c r="HZI826" s="18"/>
      <c r="HZJ826" s="18"/>
      <c r="HZK826" s="18"/>
      <c r="HZL826" s="18"/>
      <c r="HZM826" s="18"/>
      <c r="HZN826" s="18"/>
      <c r="HZO826" s="18"/>
      <c r="HZP826" s="18"/>
      <c r="HZQ826" s="18"/>
      <c r="HZR826" s="18"/>
      <c r="HZS826" s="18"/>
      <c r="HZT826" s="18"/>
      <c r="HZU826" s="18"/>
      <c r="HZV826" s="18"/>
      <c r="HZW826" s="18"/>
      <c r="HZX826" s="18"/>
      <c r="HZY826" s="18"/>
      <c r="HZZ826" s="18"/>
      <c r="IAA826" s="18"/>
      <c r="IAB826" s="18"/>
      <c r="IAC826" s="18"/>
      <c r="IAD826" s="18"/>
      <c r="IAE826" s="18"/>
      <c r="IAF826" s="18"/>
      <c r="IAG826" s="18"/>
      <c r="IAH826" s="18"/>
      <c r="IAI826" s="18"/>
      <c r="IAJ826" s="18"/>
      <c r="IAK826" s="18"/>
      <c r="IAL826" s="18"/>
      <c r="IAM826" s="18"/>
      <c r="IAN826" s="18"/>
      <c r="IAO826" s="18"/>
      <c r="IAP826" s="18"/>
      <c r="IAQ826" s="18"/>
      <c r="IAR826" s="18"/>
      <c r="IAS826" s="18"/>
      <c r="IAT826" s="18"/>
      <c r="IAU826" s="18"/>
      <c r="IAV826" s="18"/>
      <c r="IAW826" s="18"/>
      <c r="IAX826" s="18"/>
      <c r="IAY826" s="18"/>
      <c r="IAZ826" s="18"/>
      <c r="IBA826" s="18"/>
      <c r="IBB826" s="18"/>
      <c r="IBC826" s="18"/>
      <c r="IBD826" s="18"/>
      <c r="IBE826" s="18"/>
      <c r="IBF826" s="18"/>
      <c r="IBG826" s="18"/>
      <c r="IBH826" s="18"/>
      <c r="IBI826" s="18"/>
      <c r="IBJ826" s="18"/>
      <c r="IBK826" s="18"/>
      <c r="IBL826" s="18"/>
      <c r="IBM826" s="18"/>
      <c r="IBN826" s="18"/>
      <c r="IBO826" s="18"/>
      <c r="IBP826" s="18"/>
      <c r="IBQ826" s="18"/>
      <c r="IBR826" s="18"/>
      <c r="IBS826" s="18"/>
      <c r="IBT826" s="18"/>
      <c r="IBU826" s="18"/>
      <c r="IBV826" s="18"/>
      <c r="IBW826" s="18"/>
      <c r="IBX826" s="18"/>
      <c r="IBY826" s="18"/>
      <c r="IBZ826" s="18"/>
      <c r="ICA826" s="18"/>
      <c r="ICB826" s="18"/>
      <c r="ICC826" s="18"/>
      <c r="ICD826" s="18"/>
      <c r="ICE826" s="18"/>
      <c r="ICF826" s="18"/>
      <c r="ICG826" s="18"/>
      <c r="ICH826" s="18"/>
      <c r="ICI826" s="18"/>
      <c r="ICJ826" s="18"/>
      <c r="ICK826" s="18"/>
      <c r="ICL826" s="18"/>
      <c r="ICM826" s="18"/>
      <c r="ICN826" s="18"/>
      <c r="ICO826" s="18"/>
      <c r="ICP826" s="18"/>
      <c r="ICQ826" s="18"/>
      <c r="ICR826" s="18"/>
      <c r="ICS826" s="18"/>
      <c r="ICT826" s="18"/>
      <c r="ICU826" s="18"/>
      <c r="ICV826" s="18"/>
      <c r="ICW826" s="18"/>
      <c r="ICX826" s="18"/>
      <c r="ICY826" s="18"/>
      <c r="ICZ826" s="18"/>
      <c r="IDA826" s="18"/>
      <c r="IDB826" s="18"/>
      <c r="IDC826" s="18"/>
      <c r="IDD826" s="18"/>
      <c r="IDE826" s="18"/>
      <c r="IDF826" s="18"/>
      <c r="IDG826" s="18"/>
      <c r="IDH826" s="18"/>
      <c r="IDI826" s="18"/>
      <c r="IDJ826" s="18"/>
      <c r="IDK826" s="18"/>
      <c r="IDL826" s="18"/>
      <c r="IDM826" s="18"/>
      <c r="IDN826" s="18"/>
      <c r="IDO826" s="18"/>
      <c r="IDP826" s="18"/>
      <c r="IDQ826" s="18"/>
      <c r="IDR826" s="18"/>
      <c r="IDS826" s="18"/>
      <c r="IDT826" s="18"/>
      <c r="IDU826" s="18"/>
      <c r="IDV826" s="18"/>
      <c r="IDW826" s="18"/>
      <c r="IDX826" s="18"/>
      <c r="IDY826" s="18"/>
      <c r="IDZ826" s="18"/>
      <c r="IEA826" s="18"/>
      <c r="IEB826" s="18"/>
      <c r="IEC826" s="18"/>
      <c r="IED826" s="18"/>
      <c r="IEE826" s="18"/>
      <c r="IEF826" s="18"/>
      <c r="IEG826" s="18"/>
      <c r="IEH826" s="18"/>
      <c r="IEI826" s="18"/>
      <c r="IEJ826" s="18"/>
      <c r="IEK826" s="18"/>
      <c r="IEL826" s="18"/>
      <c r="IEM826" s="18"/>
      <c r="IEN826" s="18"/>
      <c r="IEO826" s="18"/>
      <c r="IEP826" s="18"/>
      <c r="IEQ826" s="18"/>
      <c r="IER826" s="18"/>
      <c r="IES826" s="18"/>
      <c r="IET826" s="18"/>
      <c r="IEU826" s="18"/>
      <c r="IEV826" s="18"/>
      <c r="IEW826" s="18"/>
      <c r="IEX826" s="18"/>
      <c r="IEY826" s="18"/>
      <c r="IEZ826" s="18"/>
      <c r="IFA826" s="18"/>
      <c r="IFB826" s="18"/>
      <c r="IFC826" s="18"/>
      <c r="IFD826" s="18"/>
      <c r="IFE826" s="18"/>
      <c r="IFF826" s="18"/>
      <c r="IFG826" s="18"/>
      <c r="IFH826" s="18"/>
      <c r="IFI826" s="18"/>
      <c r="IFJ826" s="18"/>
      <c r="IFK826" s="18"/>
      <c r="IFL826" s="18"/>
      <c r="IFM826" s="18"/>
      <c r="IFN826" s="18"/>
      <c r="IFO826" s="18"/>
      <c r="IFP826" s="18"/>
      <c r="IFQ826" s="18"/>
      <c r="IFR826" s="18"/>
      <c r="IFS826" s="18"/>
      <c r="IFT826" s="18"/>
      <c r="IFU826" s="18"/>
      <c r="IFV826" s="18"/>
      <c r="IFW826" s="18"/>
      <c r="IFX826" s="18"/>
      <c r="IFY826" s="18"/>
      <c r="IFZ826" s="18"/>
      <c r="IGA826" s="18"/>
      <c r="IGB826" s="18"/>
      <c r="IGC826" s="18"/>
      <c r="IGD826" s="18"/>
      <c r="IGE826" s="18"/>
      <c r="IGF826" s="18"/>
      <c r="IGG826" s="18"/>
      <c r="IGH826" s="18"/>
      <c r="IGI826" s="18"/>
      <c r="IGJ826" s="18"/>
      <c r="IGK826" s="18"/>
      <c r="IGL826" s="18"/>
      <c r="IGM826" s="18"/>
      <c r="IGN826" s="18"/>
      <c r="IGO826" s="18"/>
      <c r="IGP826" s="18"/>
      <c r="IGQ826" s="18"/>
      <c r="IGR826" s="18"/>
      <c r="IGS826" s="18"/>
      <c r="IGT826" s="18"/>
      <c r="IGU826" s="18"/>
      <c r="IGV826" s="18"/>
      <c r="IGW826" s="18"/>
      <c r="IGX826" s="18"/>
      <c r="IGY826" s="18"/>
      <c r="IGZ826" s="18"/>
      <c r="IHA826" s="18"/>
      <c r="IHB826" s="18"/>
      <c r="IHC826" s="18"/>
      <c r="IHD826" s="18"/>
      <c r="IHE826" s="18"/>
      <c r="IHF826" s="18"/>
      <c r="IHG826" s="18"/>
      <c r="IHH826" s="18"/>
      <c r="IHI826" s="18"/>
      <c r="IHJ826" s="18"/>
      <c r="IHK826" s="18"/>
      <c r="IHL826" s="18"/>
      <c r="IHM826" s="18"/>
      <c r="IHN826" s="18"/>
      <c r="IHO826" s="18"/>
      <c r="IHP826" s="18"/>
      <c r="IHQ826" s="18"/>
      <c r="IHR826" s="18"/>
      <c r="IHS826" s="18"/>
      <c r="IHT826" s="18"/>
      <c r="IHU826" s="18"/>
      <c r="IHV826" s="18"/>
      <c r="IHW826" s="18"/>
      <c r="IHX826" s="18"/>
      <c r="IHY826" s="18"/>
      <c r="IHZ826" s="18"/>
      <c r="IIA826" s="18"/>
      <c r="IIB826" s="18"/>
      <c r="IIC826" s="18"/>
      <c r="IID826" s="18"/>
      <c r="IIE826" s="18"/>
      <c r="IIF826" s="18"/>
      <c r="IIG826" s="18"/>
      <c r="IIH826" s="18"/>
      <c r="III826" s="18"/>
      <c r="IIJ826" s="18"/>
      <c r="IIK826" s="18"/>
      <c r="IIL826" s="18"/>
      <c r="IIM826" s="18"/>
      <c r="IIN826" s="18"/>
      <c r="IIO826" s="18"/>
      <c r="IIP826" s="18"/>
      <c r="IIQ826" s="18"/>
      <c r="IIR826" s="18"/>
      <c r="IIS826" s="18"/>
      <c r="IIT826" s="18"/>
      <c r="IIU826" s="18"/>
      <c r="IIV826" s="18"/>
      <c r="IIW826" s="18"/>
      <c r="IIX826" s="18"/>
      <c r="IIY826" s="18"/>
      <c r="IIZ826" s="18"/>
      <c r="IJA826" s="18"/>
      <c r="IJB826" s="18"/>
      <c r="IJC826" s="18"/>
      <c r="IJD826" s="18"/>
      <c r="IJE826" s="18"/>
      <c r="IJF826" s="18"/>
      <c r="IJG826" s="18"/>
      <c r="IJH826" s="18"/>
      <c r="IJI826" s="18"/>
      <c r="IJJ826" s="18"/>
      <c r="IJK826" s="18"/>
      <c r="IJL826" s="18"/>
      <c r="IJM826" s="18"/>
      <c r="IJN826" s="18"/>
      <c r="IJO826" s="18"/>
      <c r="IJP826" s="18"/>
      <c r="IJQ826" s="18"/>
      <c r="IJR826" s="18"/>
      <c r="IJS826" s="18"/>
      <c r="IJT826" s="18"/>
      <c r="IJU826" s="18"/>
      <c r="IJV826" s="18"/>
      <c r="IJW826" s="18"/>
      <c r="IJX826" s="18"/>
      <c r="IJY826" s="18"/>
      <c r="IJZ826" s="18"/>
      <c r="IKA826" s="18"/>
      <c r="IKB826" s="18"/>
      <c r="IKC826" s="18"/>
      <c r="IKD826" s="18"/>
      <c r="IKE826" s="18"/>
      <c r="IKF826" s="18"/>
      <c r="IKG826" s="18"/>
      <c r="IKH826" s="18"/>
      <c r="IKI826" s="18"/>
      <c r="IKJ826" s="18"/>
      <c r="IKK826" s="18"/>
      <c r="IKL826" s="18"/>
      <c r="IKM826" s="18"/>
      <c r="IKN826" s="18"/>
      <c r="IKO826" s="18"/>
      <c r="IKP826" s="18"/>
      <c r="IKQ826" s="18"/>
      <c r="IKR826" s="18"/>
      <c r="IKS826" s="18"/>
      <c r="IKT826" s="18"/>
      <c r="IKU826" s="18"/>
      <c r="IKV826" s="18"/>
      <c r="IKW826" s="18"/>
      <c r="IKX826" s="18"/>
      <c r="IKY826" s="18"/>
      <c r="IKZ826" s="18"/>
      <c r="ILA826" s="18"/>
      <c r="ILB826" s="18"/>
      <c r="ILC826" s="18"/>
      <c r="ILD826" s="18"/>
      <c r="ILE826" s="18"/>
      <c r="ILF826" s="18"/>
      <c r="ILG826" s="18"/>
      <c r="ILH826" s="18"/>
      <c r="ILI826" s="18"/>
      <c r="ILJ826" s="18"/>
      <c r="ILK826" s="18"/>
      <c r="ILL826" s="18"/>
      <c r="ILM826" s="18"/>
      <c r="ILN826" s="18"/>
      <c r="ILO826" s="18"/>
      <c r="ILP826" s="18"/>
      <c r="ILQ826" s="18"/>
      <c r="ILR826" s="18"/>
      <c r="ILS826" s="18"/>
      <c r="ILT826" s="18"/>
      <c r="ILU826" s="18"/>
      <c r="ILV826" s="18"/>
      <c r="ILW826" s="18"/>
      <c r="ILX826" s="18"/>
      <c r="ILY826" s="18"/>
      <c r="ILZ826" s="18"/>
      <c r="IMA826" s="18"/>
      <c r="IMB826" s="18"/>
      <c r="IMC826" s="18"/>
      <c r="IMD826" s="18"/>
      <c r="IME826" s="18"/>
      <c r="IMF826" s="18"/>
      <c r="IMG826" s="18"/>
      <c r="IMH826" s="18"/>
      <c r="IMI826" s="18"/>
      <c r="IMJ826" s="18"/>
      <c r="IMK826" s="18"/>
      <c r="IML826" s="18"/>
      <c r="IMM826" s="18"/>
      <c r="IMN826" s="18"/>
      <c r="IMO826" s="18"/>
      <c r="IMP826" s="18"/>
      <c r="IMQ826" s="18"/>
      <c r="IMR826" s="18"/>
      <c r="IMS826" s="18"/>
      <c r="IMT826" s="18"/>
      <c r="IMU826" s="18"/>
      <c r="IMV826" s="18"/>
      <c r="IMW826" s="18"/>
      <c r="IMX826" s="18"/>
      <c r="IMY826" s="18"/>
      <c r="IMZ826" s="18"/>
      <c r="INA826" s="18"/>
      <c r="INB826" s="18"/>
      <c r="INC826" s="18"/>
      <c r="IND826" s="18"/>
      <c r="INE826" s="18"/>
      <c r="INF826" s="18"/>
      <c r="ING826" s="18"/>
      <c r="INH826" s="18"/>
      <c r="INI826" s="18"/>
      <c r="INJ826" s="18"/>
      <c r="INK826" s="18"/>
      <c r="INL826" s="18"/>
      <c r="INM826" s="18"/>
      <c r="INN826" s="18"/>
      <c r="INO826" s="18"/>
      <c r="INP826" s="18"/>
      <c r="INQ826" s="18"/>
      <c r="INR826" s="18"/>
      <c r="INS826" s="18"/>
      <c r="INT826" s="18"/>
      <c r="INU826" s="18"/>
      <c r="INV826" s="18"/>
      <c r="INW826" s="18"/>
      <c r="INX826" s="18"/>
      <c r="INY826" s="18"/>
      <c r="INZ826" s="18"/>
      <c r="IOA826" s="18"/>
      <c r="IOB826" s="18"/>
      <c r="IOC826" s="18"/>
      <c r="IOD826" s="18"/>
      <c r="IOE826" s="18"/>
      <c r="IOF826" s="18"/>
      <c r="IOG826" s="18"/>
      <c r="IOH826" s="18"/>
      <c r="IOI826" s="18"/>
      <c r="IOJ826" s="18"/>
      <c r="IOK826" s="18"/>
      <c r="IOL826" s="18"/>
      <c r="IOM826" s="18"/>
      <c r="ION826" s="18"/>
      <c r="IOO826" s="18"/>
      <c r="IOP826" s="18"/>
      <c r="IOQ826" s="18"/>
      <c r="IOR826" s="18"/>
      <c r="IOS826" s="18"/>
      <c r="IOT826" s="18"/>
      <c r="IOU826" s="18"/>
      <c r="IOV826" s="18"/>
      <c r="IOW826" s="18"/>
      <c r="IOX826" s="18"/>
      <c r="IOY826" s="18"/>
      <c r="IOZ826" s="18"/>
      <c r="IPA826" s="18"/>
      <c r="IPB826" s="18"/>
      <c r="IPC826" s="18"/>
      <c r="IPD826" s="18"/>
      <c r="IPE826" s="18"/>
      <c r="IPF826" s="18"/>
      <c r="IPG826" s="18"/>
      <c r="IPH826" s="18"/>
      <c r="IPI826" s="18"/>
      <c r="IPJ826" s="18"/>
      <c r="IPK826" s="18"/>
      <c r="IPL826" s="18"/>
      <c r="IPM826" s="18"/>
      <c r="IPN826" s="18"/>
      <c r="IPO826" s="18"/>
      <c r="IPP826" s="18"/>
      <c r="IPQ826" s="18"/>
      <c r="IPR826" s="18"/>
      <c r="IPS826" s="18"/>
      <c r="IPT826" s="18"/>
      <c r="IPU826" s="18"/>
      <c r="IPV826" s="18"/>
      <c r="IPW826" s="18"/>
      <c r="IPX826" s="18"/>
      <c r="IPY826" s="18"/>
      <c r="IPZ826" s="18"/>
      <c r="IQA826" s="18"/>
      <c r="IQB826" s="18"/>
      <c r="IQC826" s="18"/>
      <c r="IQD826" s="18"/>
      <c r="IQE826" s="18"/>
      <c r="IQF826" s="18"/>
      <c r="IQG826" s="18"/>
      <c r="IQH826" s="18"/>
      <c r="IQI826" s="18"/>
      <c r="IQJ826" s="18"/>
      <c r="IQK826" s="18"/>
      <c r="IQL826" s="18"/>
      <c r="IQM826" s="18"/>
      <c r="IQN826" s="18"/>
      <c r="IQO826" s="18"/>
      <c r="IQP826" s="18"/>
      <c r="IQQ826" s="18"/>
      <c r="IQR826" s="18"/>
      <c r="IQS826" s="18"/>
      <c r="IQT826" s="18"/>
      <c r="IQU826" s="18"/>
      <c r="IQV826" s="18"/>
      <c r="IQW826" s="18"/>
      <c r="IQX826" s="18"/>
      <c r="IQY826" s="18"/>
      <c r="IQZ826" s="18"/>
      <c r="IRA826" s="18"/>
      <c r="IRB826" s="18"/>
      <c r="IRC826" s="18"/>
      <c r="IRD826" s="18"/>
      <c r="IRE826" s="18"/>
      <c r="IRF826" s="18"/>
      <c r="IRG826" s="18"/>
      <c r="IRH826" s="18"/>
      <c r="IRI826" s="18"/>
      <c r="IRJ826" s="18"/>
      <c r="IRK826" s="18"/>
      <c r="IRL826" s="18"/>
      <c r="IRM826" s="18"/>
      <c r="IRN826" s="18"/>
      <c r="IRO826" s="18"/>
      <c r="IRP826" s="18"/>
      <c r="IRQ826" s="18"/>
      <c r="IRR826" s="18"/>
      <c r="IRS826" s="18"/>
      <c r="IRT826" s="18"/>
      <c r="IRU826" s="18"/>
      <c r="IRV826" s="18"/>
      <c r="IRW826" s="18"/>
      <c r="IRX826" s="18"/>
      <c r="IRY826" s="18"/>
      <c r="IRZ826" s="18"/>
      <c r="ISA826" s="18"/>
      <c r="ISB826" s="18"/>
      <c r="ISC826" s="18"/>
      <c r="ISD826" s="18"/>
      <c r="ISE826" s="18"/>
      <c r="ISF826" s="18"/>
      <c r="ISG826" s="18"/>
      <c r="ISH826" s="18"/>
      <c r="ISI826" s="18"/>
      <c r="ISJ826" s="18"/>
      <c r="ISK826" s="18"/>
      <c r="ISL826" s="18"/>
      <c r="ISM826" s="18"/>
      <c r="ISN826" s="18"/>
      <c r="ISO826" s="18"/>
      <c r="ISP826" s="18"/>
      <c r="ISQ826" s="18"/>
      <c r="ISR826" s="18"/>
      <c r="ISS826" s="18"/>
      <c r="IST826" s="18"/>
      <c r="ISU826" s="18"/>
      <c r="ISV826" s="18"/>
      <c r="ISW826" s="18"/>
      <c r="ISX826" s="18"/>
      <c r="ISY826" s="18"/>
      <c r="ISZ826" s="18"/>
      <c r="ITA826" s="18"/>
      <c r="ITB826" s="18"/>
      <c r="ITC826" s="18"/>
      <c r="ITD826" s="18"/>
      <c r="ITE826" s="18"/>
      <c r="ITF826" s="18"/>
      <c r="ITG826" s="18"/>
      <c r="ITH826" s="18"/>
      <c r="ITI826" s="18"/>
      <c r="ITJ826" s="18"/>
      <c r="ITK826" s="18"/>
      <c r="ITL826" s="18"/>
      <c r="ITM826" s="18"/>
      <c r="ITN826" s="18"/>
      <c r="ITO826" s="18"/>
      <c r="ITP826" s="18"/>
      <c r="ITQ826" s="18"/>
      <c r="ITR826" s="18"/>
      <c r="ITS826" s="18"/>
      <c r="ITT826" s="18"/>
      <c r="ITU826" s="18"/>
      <c r="ITV826" s="18"/>
      <c r="ITW826" s="18"/>
      <c r="ITX826" s="18"/>
      <c r="ITY826" s="18"/>
      <c r="ITZ826" s="18"/>
      <c r="IUA826" s="18"/>
      <c r="IUB826" s="18"/>
      <c r="IUC826" s="18"/>
      <c r="IUD826" s="18"/>
      <c r="IUE826" s="18"/>
      <c r="IUF826" s="18"/>
      <c r="IUG826" s="18"/>
      <c r="IUH826" s="18"/>
      <c r="IUI826" s="18"/>
      <c r="IUJ826" s="18"/>
      <c r="IUK826" s="18"/>
      <c r="IUL826" s="18"/>
      <c r="IUM826" s="18"/>
      <c r="IUN826" s="18"/>
      <c r="IUO826" s="18"/>
      <c r="IUP826" s="18"/>
      <c r="IUQ826" s="18"/>
      <c r="IUR826" s="18"/>
      <c r="IUS826" s="18"/>
      <c r="IUT826" s="18"/>
      <c r="IUU826" s="18"/>
      <c r="IUV826" s="18"/>
      <c r="IUW826" s="18"/>
      <c r="IUX826" s="18"/>
      <c r="IUY826" s="18"/>
      <c r="IUZ826" s="18"/>
      <c r="IVA826" s="18"/>
      <c r="IVB826" s="18"/>
      <c r="IVC826" s="18"/>
      <c r="IVD826" s="18"/>
      <c r="IVE826" s="18"/>
      <c r="IVF826" s="18"/>
      <c r="IVG826" s="18"/>
      <c r="IVH826" s="18"/>
      <c r="IVI826" s="18"/>
      <c r="IVJ826" s="18"/>
      <c r="IVK826" s="18"/>
      <c r="IVL826" s="18"/>
      <c r="IVM826" s="18"/>
      <c r="IVN826" s="18"/>
      <c r="IVO826" s="18"/>
      <c r="IVP826" s="18"/>
      <c r="IVQ826" s="18"/>
      <c r="IVR826" s="18"/>
      <c r="IVS826" s="18"/>
      <c r="IVT826" s="18"/>
      <c r="IVU826" s="18"/>
      <c r="IVV826" s="18"/>
      <c r="IVW826" s="18"/>
      <c r="IVX826" s="18"/>
      <c r="IVY826" s="18"/>
      <c r="IVZ826" s="18"/>
      <c r="IWA826" s="18"/>
      <c r="IWB826" s="18"/>
      <c r="IWC826" s="18"/>
      <c r="IWD826" s="18"/>
      <c r="IWE826" s="18"/>
      <c r="IWF826" s="18"/>
      <c r="IWG826" s="18"/>
      <c r="IWH826" s="18"/>
      <c r="IWI826" s="18"/>
      <c r="IWJ826" s="18"/>
      <c r="IWK826" s="18"/>
      <c r="IWL826" s="18"/>
      <c r="IWM826" s="18"/>
      <c r="IWN826" s="18"/>
      <c r="IWO826" s="18"/>
      <c r="IWP826" s="18"/>
      <c r="IWQ826" s="18"/>
      <c r="IWR826" s="18"/>
      <c r="IWS826" s="18"/>
      <c r="IWT826" s="18"/>
      <c r="IWU826" s="18"/>
      <c r="IWV826" s="18"/>
      <c r="IWW826" s="18"/>
      <c r="IWX826" s="18"/>
      <c r="IWY826" s="18"/>
      <c r="IWZ826" s="18"/>
      <c r="IXA826" s="18"/>
      <c r="IXB826" s="18"/>
      <c r="IXC826" s="18"/>
      <c r="IXD826" s="18"/>
      <c r="IXE826" s="18"/>
      <c r="IXF826" s="18"/>
      <c r="IXG826" s="18"/>
      <c r="IXH826" s="18"/>
      <c r="IXI826" s="18"/>
      <c r="IXJ826" s="18"/>
      <c r="IXK826" s="18"/>
      <c r="IXL826" s="18"/>
      <c r="IXM826" s="18"/>
      <c r="IXN826" s="18"/>
      <c r="IXO826" s="18"/>
      <c r="IXP826" s="18"/>
      <c r="IXQ826" s="18"/>
      <c r="IXR826" s="18"/>
      <c r="IXS826" s="18"/>
      <c r="IXT826" s="18"/>
      <c r="IXU826" s="18"/>
      <c r="IXV826" s="18"/>
      <c r="IXW826" s="18"/>
      <c r="IXX826" s="18"/>
      <c r="IXY826" s="18"/>
      <c r="IXZ826" s="18"/>
      <c r="IYA826" s="18"/>
      <c r="IYB826" s="18"/>
      <c r="IYC826" s="18"/>
      <c r="IYD826" s="18"/>
      <c r="IYE826" s="18"/>
      <c r="IYF826" s="18"/>
      <c r="IYG826" s="18"/>
      <c r="IYH826" s="18"/>
      <c r="IYI826" s="18"/>
      <c r="IYJ826" s="18"/>
      <c r="IYK826" s="18"/>
      <c r="IYL826" s="18"/>
      <c r="IYM826" s="18"/>
      <c r="IYN826" s="18"/>
      <c r="IYO826" s="18"/>
      <c r="IYP826" s="18"/>
      <c r="IYQ826" s="18"/>
      <c r="IYR826" s="18"/>
      <c r="IYS826" s="18"/>
      <c r="IYT826" s="18"/>
      <c r="IYU826" s="18"/>
      <c r="IYV826" s="18"/>
      <c r="IYW826" s="18"/>
      <c r="IYX826" s="18"/>
      <c r="IYY826" s="18"/>
      <c r="IYZ826" s="18"/>
      <c r="IZA826" s="18"/>
      <c r="IZB826" s="18"/>
      <c r="IZC826" s="18"/>
      <c r="IZD826" s="18"/>
      <c r="IZE826" s="18"/>
      <c r="IZF826" s="18"/>
      <c r="IZG826" s="18"/>
      <c r="IZH826" s="18"/>
      <c r="IZI826" s="18"/>
      <c r="IZJ826" s="18"/>
      <c r="IZK826" s="18"/>
      <c r="IZL826" s="18"/>
      <c r="IZM826" s="18"/>
      <c r="IZN826" s="18"/>
      <c r="IZO826" s="18"/>
      <c r="IZP826" s="18"/>
      <c r="IZQ826" s="18"/>
      <c r="IZR826" s="18"/>
      <c r="IZS826" s="18"/>
      <c r="IZT826" s="18"/>
      <c r="IZU826" s="18"/>
      <c r="IZV826" s="18"/>
      <c r="IZW826" s="18"/>
      <c r="IZX826" s="18"/>
      <c r="IZY826" s="18"/>
      <c r="IZZ826" s="18"/>
      <c r="JAA826" s="18"/>
      <c r="JAB826" s="18"/>
      <c r="JAC826" s="18"/>
      <c r="JAD826" s="18"/>
      <c r="JAE826" s="18"/>
      <c r="JAF826" s="18"/>
      <c r="JAG826" s="18"/>
      <c r="JAH826" s="18"/>
      <c r="JAI826" s="18"/>
      <c r="JAJ826" s="18"/>
      <c r="JAK826" s="18"/>
      <c r="JAL826" s="18"/>
      <c r="JAM826" s="18"/>
      <c r="JAN826" s="18"/>
      <c r="JAO826" s="18"/>
      <c r="JAP826" s="18"/>
      <c r="JAQ826" s="18"/>
      <c r="JAR826" s="18"/>
      <c r="JAS826" s="18"/>
      <c r="JAT826" s="18"/>
      <c r="JAU826" s="18"/>
      <c r="JAV826" s="18"/>
      <c r="JAW826" s="18"/>
      <c r="JAX826" s="18"/>
      <c r="JAY826" s="18"/>
      <c r="JAZ826" s="18"/>
      <c r="JBA826" s="18"/>
      <c r="JBB826" s="18"/>
      <c r="JBC826" s="18"/>
      <c r="JBD826" s="18"/>
      <c r="JBE826" s="18"/>
      <c r="JBF826" s="18"/>
      <c r="JBG826" s="18"/>
      <c r="JBH826" s="18"/>
      <c r="JBI826" s="18"/>
      <c r="JBJ826" s="18"/>
      <c r="JBK826" s="18"/>
      <c r="JBL826" s="18"/>
      <c r="JBM826" s="18"/>
      <c r="JBN826" s="18"/>
      <c r="JBO826" s="18"/>
      <c r="JBP826" s="18"/>
      <c r="JBQ826" s="18"/>
      <c r="JBR826" s="18"/>
      <c r="JBS826" s="18"/>
      <c r="JBT826" s="18"/>
      <c r="JBU826" s="18"/>
      <c r="JBV826" s="18"/>
      <c r="JBW826" s="18"/>
      <c r="JBX826" s="18"/>
      <c r="JBY826" s="18"/>
      <c r="JBZ826" s="18"/>
      <c r="JCA826" s="18"/>
      <c r="JCB826" s="18"/>
      <c r="JCC826" s="18"/>
      <c r="JCD826" s="18"/>
      <c r="JCE826" s="18"/>
      <c r="JCF826" s="18"/>
      <c r="JCG826" s="18"/>
      <c r="JCH826" s="18"/>
      <c r="JCI826" s="18"/>
      <c r="JCJ826" s="18"/>
      <c r="JCK826" s="18"/>
      <c r="JCL826" s="18"/>
      <c r="JCM826" s="18"/>
      <c r="JCN826" s="18"/>
      <c r="JCO826" s="18"/>
      <c r="JCP826" s="18"/>
      <c r="JCQ826" s="18"/>
      <c r="JCR826" s="18"/>
      <c r="JCS826" s="18"/>
      <c r="JCT826" s="18"/>
      <c r="JCU826" s="18"/>
      <c r="JCV826" s="18"/>
      <c r="JCW826" s="18"/>
      <c r="JCX826" s="18"/>
      <c r="JCY826" s="18"/>
      <c r="JCZ826" s="18"/>
      <c r="JDA826" s="18"/>
      <c r="JDB826" s="18"/>
      <c r="JDC826" s="18"/>
      <c r="JDD826" s="18"/>
      <c r="JDE826" s="18"/>
      <c r="JDF826" s="18"/>
      <c r="JDG826" s="18"/>
      <c r="JDH826" s="18"/>
      <c r="JDI826" s="18"/>
      <c r="JDJ826" s="18"/>
      <c r="JDK826" s="18"/>
      <c r="JDL826" s="18"/>
      <c r="JDM826" s="18"/>
      <c r="JDN826" s="18"/>
      <c r="JDO826" s="18"/>
      <c r="JDP826" s="18"/>
      <c r="JDQ826" s="18"/>
      <c r="JDR826" s="18"/>
      <c r="JDS826" s="18"/>
      <c r="JDT826" s="18"/>
      <c r="JDU826" s="18"/>
      <c r="JDV826" s="18"/>
      <c r="JDW826" s="18"/>
      <c r="JDX826" s="18"/>
      <c r="JDY826" s="18"/>
      <c r="JDZ826" s="18"/>
      <c r="JEA826" s="18"/>
      <c r="JEB826" s="18"/>
      <c r="JEC826" s="18"/>
      <c r="JED826" s="18"/>
      <c r="JEE826" s="18"/>
      <c r="JEF826" s="18"/>
      <c r="JEG826" s="18"/>
      <c r="JEH826" s="18"/>
      <c r="JEI826" s="18"/>
      <c r="JEJ826" s="18"/>
      <c r="JEK826" s="18"/>
      <c r="JEL826" s="18"/>
      <c r="JEM826" s="18"/>
      <c r="JEN826" s="18"/>
      <c r="JEO826" s="18"/>
      <c r="JEP826" s="18"/>
      <c r="JEQ826" s="18"/>
      <c r="JER826" s="18"/>
      <c r="JES826" s="18"/>
      <c r="JET826" s="18"/>
      <c r="JEU826" s="18"/>
      <c r="JEV826" s="18"/>
      <c r="JEW826" s="18"/>
      <c r="JEX826" s="18"/>
      <c r="JEY826" s="18"/>
      <c r="JEZ826" s="18"/>
      <c r="JFA826" s="18"/>
      <c r="JFB826" s="18"/>
      <c r="JFC826" s="18"/>
      <c r="JFD826" s="18"/>
      <c r="JFE826" s="18"/>
      <c r="JFF826" s="18"/>
      <c r="JFG826" s="18"/>
      <c r="JFH826" s="18"/>
      <c r="JFI826" s="18"/>
      <c r="JFJ826" s="18"/>
      <c r="JFK826" s="18"/>
      <c r="JFL826" s="18"/>
      <c r="JFM826" s="18"/>
      <c r="JFN826" s="18"/>
      <c r="JFO826" s="18"/>
      <c r="JFP826" s="18"/>
      <c r="JFQ826" s="18"/>
      <c r="JFR826" s="18"/>
      <c r="JFS826" s="18"/>
      <c r="JFT826" s="18"/>
      <c r="JFU826" s="18"/>
      <c r="JFV826" s="18"/>
      <c r="JFW826" s="18"/>
      <c r="JFX826" s="18"/>
      <c r="JFY826" s="18"/>
      <c r="JFZ826" s="18"/>
      <c r="JGA826" s="18"/>
      <c r="JGB826" s="18"/>
      <c r="JGC826" s="18"/>
      <c r="JGD826" s="18"/>
      <c r="JGE826" s="18"/>
      <c r="JGF826" s="18"/>
      <c r="JGG826" s="18"/>
      <c r="JGH826" s="18"/>
      <c r="JGI826" s="18"/>
      <c r="JGJ826" s="18"/>
      <c r="JGK826" s="18"/>
      <c r="JGL826" s="18"/>
      <c r="JGM826" s="18"/>
      <c r="JGN826" s="18"/>
      <c r="JGO826" s="18"/>
      <c r="JGP826" s="18"/>
      <c r="JGQ826" s="18"/>
      <c r="JGR826" s="18"/>
      <c r="JGS826" s="18"/>
      <c r="JGT826" s="18"/>
      <c r="JGU826" s="18"/>
      <c r="JGV826" s="18"/>
      <c r="JGW826" s="18"/>
      <c r="JGX826" s="18"/>
      <c r="JGY826" s="18"/>
      <c r="JGZ826" s="18"/>
      <c r="JHA826" s="18"/>
      <c r="JHB826" s="18"/>
      <c r="JHC826" s="18"/>
      <c r="JHD826" s="18"/>
      <c r="JHE826" s="18"/>
      <c r="JHF826" s="18"/>
      <c r="JHG826" s="18"/>
      <c r="JHH826" s="18"/>
      <c r="JHI826" s="18"/>
      <c r="JHJ826" s="18"/>
      <c r="JHK826" s="18"/>
      <c r="JHL826" s="18"/>
      <c r="JHM826" s="18"/>
      <c r="JHN826" s="18"/>
      <c r="JHO826" s="18"/>
      <c r="JHP826" s="18"/>
      <c r="JHQ826" s="18"/>
      <c r="JHR826" s="18"/>
      <c r="JHS826" s="18"/>
      <c r="JHT826" s="18"/>
      <c r="JHU826" s="18"/>
      <c r="JHV826" s="18"/>
      <c r="JHW826" s="18"/>
      <c r="JHX826" s="18"/>
      <c r="JHY826" s="18"/>
      <c r="JHZ826" s="18"/>
      <c r="JIA826" s="18"/>
      <c r="JIB826" s="18"/>
      <c r="JIC826" s="18"/>
      <c r="JID826" s="18"/>
      <c r="JIE826" s="18"/>
      <c r="JIF826" s="18"/>
      <c r="JIG826" s="18"/>
      <c r="JIH826" s="18"/>
      <c r="JII826" s="18"/>
      <c r="JIJ826" s="18"/>
      <c r="JIK826" s="18"/>
      <c r="JIL826" s="18"/>
      <c r="JIM826" s="18"/>
      <c r="JIN826" s="18"/>
      <c r="JIO826" s="18"/>
      <c r="JIP826" s="18"/>
      <c r="JIQ826" s="18"/>
      <c r="JIR826" s="18"/>
      <c r="JIS826" s="18"/>
      <c r="JIT826" s="18"/>
      <c r="JIU826" s="18"/>
      <c r="JIV826" s="18"/>
      <c r="JIW826" s="18"/>
      <c r="JIX826" s="18"/>
      <c r="JIY826" s="18"/>
      <c r="JIZ826" s="18"/>
      <c r="JJA826" s="18"/>
      <c r="JJB826" s="18"/>
      <c r="JJC826" s="18"/>
      <c r="JJD826" s="18"/>
      <c r="JJE826" s="18"/>
      <c r="JJF826" s="18"/>
      <c r="JJG826" s="18"/>
      <c r="JJH826" s="18"/>
      <c r="JJI826" s="18"/>
      <c r="JJJ826" s="18"/>
      <c r="JJK826" s="18"/>
      <c r="JJL826" s="18"/>
      <c r="JJM826" s="18"/>
      <c r="JJN826" s="18"/>
      <c r="JJO826" s="18"/>
      <c r="JJP826" s="18"/>
      <c r="JJQ826" s="18"/>
      <c r="JJR826" s="18"/>
      <c r="JJS826" s="18"/>
      <c r="JJT826" s="18"/>
      <c r="JJU826" s="18"/>
      <c r="JJV826" s="18"/>
      <c r="JJW826" s="18"/>
      <c r="JJX826" s="18"/>
      <c r="JJY826" s="18"/>
      <c r="JJZ826" s="18"/>
      <c r="JKA826" s="18"/>
      <c r="JKB826" s="18"/>
      <c r="JKC826" s="18"/>
      <c r="JKD826" s="18"/>
      <c r="JKE826" s="18"/>
      <c r="JKF826" s="18"/>
      <c r="JKG826" s="18"/>
      <c r="JKH826" s="18"/>
      <c r="JKI826" s="18"/>
      <c r="JKJ826" s="18"/>
      <c r="JKK826" s="18"/>
      <c r="JKL826" s="18"/>
      <c r="JKM826" s="18"/>
      <c r="JKN826" s="18"/>
      <c r="JKO826" s="18"/>
      <c r="JKP826" s="18"/>
      <c r="JKQ826" s="18"/>
      <c r="JKR826" s="18"/>
      <c r="JKS826" s="18"/>
      <c r="JKT826" s="18"/>
      <c r="JKU826" s="18"/>
      <c r="JKV826" s="18"/>
      <c r="JKW826" s="18"/>
      <c r="JKX826" s="18"/>
      <c r="JKY826" s="18"/>
      <c r="JKZ826" s="18"/>
      <c r="JLA826" s="18"/>
      <c r="JLB826" s="18"/>
      <c r="JLC826" s="18"/>
      <c r="JLD826" s="18"/>
      <c r="JLE826" s="18"/>
      <c r="JLF826" s="18"/>
      <c r="JLG826" s="18"/>
      <c r="JLH826" s="18"/>
      <c r="JLI826" s="18"/>
      <c r="JLJ826" s="18"/>
      <c r="JLK826" s="18"/>
      <c r="JLL826" s="18"/>
      <c r="JLM826" s="18"/>
      <c r="JLN826" s="18"/>
      <c r="JLO826" s="18"/>
      <c r="JLP826" s="18"/>
      <c r="JLQ826" s="18"/>
      <c r="JLR826" s="18"/>
      <c r="JLS826" s="18"/>
      <c r="JLT826" s="18"/>
      <c r="JLU826" s="18"/>
      <c r="JLV826" s="18"/>
      <c r="JLW826" s="18"/>
      <c r="JLX826" s="18"/>
      <c r="JLY826" s="18"/>
      <c r="JLZ826" s="18"/>
      <c r="JMA826" s="18"/>
      <c r="JMB826" s="18"/>
      <c r="JMC826" s="18"/>
      <c r="JMD826" s="18"/>
      <c r="JME826" s="18"/>
      <c r="JMF826" s="18"/>
      <c r="JMG826" s="18"/>
      <c r="JMH826" s="18"/>
      <c r="JMI826" s="18"/>
      <c r="JMJ826" s="18"/>
      <c r="JMK826" s="18"/>
      <c r="JML826" s="18"/>
      <c r="JMM826" s="18"/>
      <c r="JMN826" s="18"/>
      <c r="JMO826" s="18"/>
      <c r="JMP826" s="18"/>
      <c r="JMQ826" s="18"/>
      <c r="JMR826" s="18"/>
      <c r="JMS826" s="18"/>
      <c r="JMT826" s="18"/>
      <c r="JMU826" s="18"/>
      <c r="JMV826" s="18"/>
      <c r="JMW826" s="18"/>
      <c r="JMX826" s="18"/>
      <c r="JMY826" s="18"/>
      <c r="JMZ826" s="18"/>
      <c r="JNA826" s="18"/>
      <c r="JNB826" s="18"/>
      <c r="JNC826" s="18"/>
      <c r="JND826" s="18"/>
      <c r="JNE826" s="18"/>
      <c r="JNF826" s="18"/>
      <c r="JNG826" s="18"/>
      <c r="JNH826" s="18"/>
      <c r="JNI826" s="18"/>
      <c r="JNJ826" s="18"/>
      <c r="JNK826" s="18"/>
      <c r="JNL826" s="18"/>
      <c r="JNM826" s="18"/>
      <c r="JNN826" s="18"/>
      <c r="JNO826" s="18"/>
      <c r="JNP826" s="18"/>
      <c r="JNQ826" s="18"/>
      <c r="JNR826" s="18"/>
      <c r="JNS826" s="18"/>
      <c r="JNT826" s="18"/>
      <c r="JNU826" s="18"/>
      <c r="JNV826" s="18"/>
      <c r="JNW826" s="18"/>
      <c r="JNX826" s="18"/>
      <c r="JNY826" s="18"/>
      <c r="JNZ826" s="18"/>
      <c r="JOA826" s="18"/>
      <c r="JOB826" s="18"/>
      <c r="JOC826" s="18"/>
      <c r="JOD826" s="18"/>
      <c r="JOE826" s="18"/>
      <c r="JOF826" s="18"/>
      <c r="JOG826" s="18"/>
      <c r="JOH826" s="18"/>
      <c r="JOI826" s="18"/>
      <c r="JOJ826" s="18"/>
      <c r="JOK826" s="18"/>
      <c r="JOL826" s="18"/>
      <c r="JOM826" s="18"/>
      <c r="JON826" s="18"/>
      <c r="JOO826" s="18"/>
      <c r="JOP826" s="18"/>
      <c r="JOQ826" s="18"/>
      <c r="JOR826" s="18"/>
      <c r="JOS826" s="18"/>
      <c r="JOT826" s="18"/>
      <c r="JOU826" s="18"/>
      <c r="JOV826" s="18"/>
      <c r="JOW826" s="18"/>
      <c r="JOX826" s="18"/>
      <c r="JOY826" s="18"/>
      <c r="JOZ826" s="18"/>
      <c r="JPA826" s="18"/>
      <c r="JPB826" s="18"/>
      <c r="JPC826" s="18"/>
      <c r="JPD826" s="18"/>
      <c r="JPE826" s="18"/>
      <c r="JPF826" s="18"/>
      <c r="JPG826" s="18"/>
      <c r="JPH826" s="18"/>
      <c r="JPI826" s="18"/>
      <c r="JPJ826" s="18"/>
      <c r="JPK826" s="18"/>
      <c r="JPL826" s="18"/>
      <c r="JPM826" s="18"/>
      <c r="JPN826" s="18"/>
      <c r="JPO826" s="18"/>
      <c r="JPP826" s="18"/>
      <c r="JPQ826" s="18"/>
      <c r="JPR826" s="18"/>
      <c r="JPS826" s="18"/>
      <c r="JPT826" s="18"/>
      <c r="JPU826" s="18"/>
      <c r="JPV826" s="18"/>
      <c r="JPW826" s="18"/>
      <c r="JPX826" s="18"/>
      <c r="JPY826" s="18"/>
      <c r="JPZ826" s="18"/>
      <c r="JQA826" s="18"/>
      <c r="JQB826" s="18"/>
      <c r="JQC826" s="18"/>
      <c r="JQD826" s="18"/>
      <c r="JQE826" s="18"/>
      <c r="JQF826" s="18"/>
      <c r="JQG826" s="18"/>
      <c r="JQH826" s="18"/>
      <c r="JQI826" s="18"/>
      <c r="JQJ826" s="18"/>
      <c r="JQK826" s="18"/>
      <c r="JQL826" s="18"/>
      <c r="JQM826" s="18"/>
      <c r="JQN826" s="18"/>
      <c r="JQO826" s="18"/>
      <c r="JQP826" s="18"/>
      <c r="JQQ826" s="18"/>
      <c r="JQR826" s="18"/>
      <c r="JQS826" s="18"/>
      <c r="JQT826" s="18"/>
      <c r="JQU826" s="18"/>
      <c r="JQV826" s="18"/>
      <c r="JQW826" s="18"/>
      <c r="JQX826" s="18"/>
      <c r="JQY826" s="18"/>
      <c r="JQZ826" s="18"/>
      <c r="JRA826" s="18"/>
      <c r="JRB826" s="18"/>
      <c r="JRC826" s="18"/>
      <c r="JRD826" s="18"/>
      <c r="JRE826" s="18"/>
      <c r="JRF826" s="18"/>
      <c r="JRG826" s="18"/>
      <c r="JRH826" s="18"/>
      <c r="JRI826" s="18"/>
      <c r="JRJ826" s="18"/>
      <c r="JRK826" s="18"/>
      <c r="JRL826" s="18"/>
      <c r="JRM826" s="18"/>
      <c r="JRN826" s="18"/>
      <c r="JRO826" s="18"/>
      <c r="JRP826" s="18"/>
      <c r="JRQ826" s="18"/>
      <c r="JRR826" s="18"/>
      <c r="JRS826" s="18"/>
      <c r="JRT826" s="18"/>
      <c r="JRU826" s="18"/>
      <c r="JRV826" s="18"/>
      <c r="JRW826" s="18"/>
      <c r="JRX826" s="18"/>
      <c r="JRY826" s="18"/>
      <c r="JRZ826" s="18"/>
      <c r="JSA826" s="18"/>
      <c r="JSB826" s="18"/>
      <c r="JSC826" s="18"/>
      <c r="JSD826" s="18"/>
      <c r="JSE826" s="18"/>
      <c r="JSF826" s="18"/>
      <c r="JSG826" s="18"/>
      <c r="JSH826" s="18"/>
      <c r="JSI826" s="18"/>
      <c r="JSJ826" s="18"/>
      <c r="JSK826" s="18"/>
      <c r="JSL826" s="18"/>
      <c r="JSM826" s="18"/>
      <c r="JSN826" s="18"/>
      <c r="JSO826" s="18"/>
      <c r="JSP826" s="18"/>
      <c r="JSQ826" s="18"/>
      <c r="JSR826" s="18"/>
      <c r="JSS826" s="18"/>
      <c r="JST826" s="18"/>
      <c r="JSU826" s="18"/>
      <c r="JSV826" s="18"/>
      <c r="JSW826" s="18"/>
      <c r="JSX826" s="18"/>
      <c r="JSY826" s="18"/>
      <c r="JSZ826" s="18"/>
      <c r="JTA826" s="18"/>
      <c r="JTB826" s="18"/>
      <c r="JTC826" s="18"/>
      <c r="JTD826" s="18"/>
      <c r="JTE826" s="18"/>
      <c r="JTF826" s="18"/>
      <c r="JTG826" s="18"/>
      <c r="JTH826" s="18"/>
      <c r="JTI826" s="18"/>
      <c r="JTJ826" s="18"/>
      <c r="JTK826" s="18"/>
      <c r="JTL826" s="18"/>
      <c r="JTM826" s="18"/>
      <c r="JTN826" s="18"/>
      <c r="JTO826" s="18"/>
      <c r="JTP826" s="18"/>
      <c r="JTQ826" s="18"/>
      <c r="JTR826" s="18"/>
      <c r="JTS826" s="18"/>
      <c r="JTT826" s="18"/>
      <c r="JTU826" s="18"/>
      <c r="JTV826" s="18"/>
      <c r="JTW826" s="18"/>
      <c r="JTX826" s="18"/>
      <c r="JTY826" s="18"/>
      <c r="JTZ826" s="18"/>
      <c r="JUA826" s="18"/>
      <c r="JUB826" s="18"/>
      <c r="JUC826" s="18"/>
      <c r="JUD826" s="18"/>
      <c r="JUE826" s="18"/>
      <c r="JUF826" s="18"/>
      <c r="JUG826" s="18"/>
      <c r="JUH826" s="18"/>
      <c r="JUI826" s="18"/>
      <c r="JUJ826" s="18"/>
      <c r="JUK826" s="18"/>
      <c r="JUL826" s="18"/>
      <c r="JUM826" s="18"/>
      <c r="JUN826" s="18"/>
      <c r="JUO826" s="18"/>
      <c r="JUP826" s="18"/>
      <c r="JUQ826" s="18"/>
      <c r="JUR826" s="18"/>
      <c r="JUS826" s="18"/>
      <c r="JUT826" s="18"/>
      <c r="JUU826" s="18"/>
      <c r="JUV826" s="18"/>
      <c r="JUW826" s="18"/>
      <c r="JUX826" s="18"/>
      <c r="JUY826" s="18"/>
      <c r="JUZ826" s="18"/>
      <c r="JVA826" s="18"/>
      <c r="JVB826" s="18"/>
      <c r="JVC826" s="18"/>
      <c r="JVD826" s="18"/>
      <c r="JVE826" s="18"/>
      <c r="JVF826" s="18"/>
      <c r="JVG826" s="18"/>
      <c r="JVH826" s="18"/>
      <c r="JVI826" s="18"/>
      <c r="JVJ826" s="18"/>
      <c r="JVK826" s="18"/>
      <c r="JVL826" s="18"/>
      <c r="JVM826" s="18"/>
      <c r="JVN826" s="18"/>
      <c r="JVO826" s="18"/>
      <c r="JVP826" s="18"/>
      <c r="JVQ826" s="18"/>
      <c r="JVR826" s="18"/>
      <c r="JVS826" s="18"/>
      <c r="JVT826" s="18"/>
      <c r="JVU826" s="18"/>
      <c r="JVV826" s="18"/>
      <c r="JVW826" s="18"/>
      <c r="JVX826" s="18"/>
      <c r="JVY826" s="18"/>
      <c r="JVZ826" s="18"/>
      <c r="JWA826" s="18"/>
      <c r="JWB826" s="18"/>
      <c r="JWC826" s="18"/>
      <c r="JWD826" s="18"/>
      <c r="JWE826" s="18"/>
      <c r="JWF826" s="18"/>
      <c r="JWG826" s="18"/>
      <c r="JWH826" s="18"/>
      <c r="JWI826" s="18"/>
      <c r="JWJ826" s="18"/>
      <c r="JWK826" s="18"/>
      <c r="JWL826" s="18"/>
      <c r="JWM826" s="18"/>
      <c r="JWN826" s="18"/>
      <c r="JWO826" s="18"/>
      <c r="JWP826" s="18"/>
      <c r="JWQ826" s="18"/>
      <c r="JWR826" s="18"/>
      <c r="JWS826" s="18"/>
      <c r="JWT826" s="18"/>
      <c r="JWU826" s="18"/>
      <c r="JWV826" s="18"/>
      <c r="JWW826" s="18"/>
      <c r="JWX826" s="18"/>
      <c r="JWY826" s="18"/>
      <c r="JWZ826" s="18"/>
      <c r="JXA826" s="18"/>
      <c r="JXB826" s="18"/>
      <c r="JXC826" s="18"/>
      <c r="JXD826" s="18"/>
      <c r="JXE826" s="18"/>
      <c r="JXF826" s="18"/>
      <c r="JXG826" s="18"/>
      <c r="JXH826" s="18"/>
      <c r="JXI826" s="18"/>
      <c r="JXJ826" s="18"/>
      <c r="JXK826" s="18"/>
      <c r="JXL826" s="18"/>
      <c r="JXM826" s="18"/>
      <c r="JXN826" s="18"/>
      <c r="JXO826" s="18"/>
      <c r="JXP826" s="18"/>
      <c r="JXQ826" s="18"/>
      <c r="JXR826" s="18"/>
      <c r="JXS826" s="18"/>
      <c r="JXT826" s="18"/>
      <c r="JXU826" s="18"/>
      <c r="JXV826" s="18"/>
      <c r="JXW826" s="18"/>
      <c r="JXX826" s="18"/>
      <c r="JXY826" s="18"/>
      <c r="JXZ826" s="18"/>
      <c r="JYA826" s="18"/>
      <c r="JYB826" s="18"/>
      <c r="JYC826" s="18"/>
      <c r="JYD826" s="18"/>
      <c r="JYE826" s="18"/>
      <c r="JYF826" s="18"/>
      <c r="JYG826" s="18"/>
      <c r="JYH826" s="18"/>
      <c r="JYI826" s="18"/>
      <c r="JYJ826" s="18"/>
      <c r="JYK826" s="18"/>
      <c r="JYL826" s="18"/>
      <c r="JYM826" s="18"/>
      <c r="JYN826" s="18"/>
      <c r="JYO826" s="18"/>
      <c r="JYP826" s="18"/>
      <c r="JYQ826" s="18"/>
      <c r="JYR826" s="18"/>
      <c r="JYS826" s="18"/>
      <c r="JYT826" s="18"/>
      <c r="JYU826" s="18"/>
      <c r="JYV826" s="18"/>
      <c r="JYW826" s="18"/>
      <c r="JYX826" s="18"/>
      <c r="JYY826" s="18"/>
      <c r="JYZ826" s="18"/>
      <c r="JZA826" s="18"/>
      <c r="JZB826" s="18"/>
      <c r="JZC826" s="18"/>
      <c r="JZD826" s="18"/>
      <c r="JZE826" s="18"/>
      <c r="JZF826" s="18"/>
      <c r="JZG826" s="18"/>
      <c r="JZH826" s="18"/>
      <c r="JZI826" s="18"/>
      <c r="JZJ826" s="18"/>
      <c r="JZK826" s="18"/>
      <c r="JZL826" s="18"/>
      <c r="JZM826" s="18"/>
      <c r="JZN826" s="18"/>
      <c r="JZO826" s="18"/>
      <c r="JZP826" s="18"/>
      <c r="JZQ826" s="18"/>
      <c r="JZR826" s="18"/>
      <c r="JZS826" s="18"/>
      <c r="JZT826" s="18"/>
      <c r="JZU826" s="18"/>
      <c r="JZV826" s="18"/>
      <c r="JZW826" s="18"/>
      <c r="JZX826" s="18"/>
      <c r="JZY826" s="18"/>
      <c r="JZZ826" s="18"/>
      <c r="KAA826" s="18"/>
      <c r="KAB826" s="18"/>
      <c r="KAC826" s="18"/>
      <c r="KAD826" s="18"/>
      <c r="KAE826" s="18"/>
      <c r="KAF826" s="18"/>
      <c r="KAG826" s="18"/>
      <c r="KAH826" s="18"/>
      <c r="KAI826" s="18"/>
      <c r="KAJ826" s="18"/>
      <c r="KAK826" s="18"/>
      <c r="KAL826" s="18"/>
      <c r="KAM826" s="18"/>
      <c r="KAN826" s="18"/>
      <c r="KAO826" s="18"/>
      <c r="KAP826" s="18"/>
      <c r="KAQ826" s="18"/>
      <c r="KAR826" s="18"/>
      <c r="KAS826" s="18"/>
      <c r="KAT826" s="18"/>
      <c r="KAU826" s="18"/>
      <c r="KAV826" s="18"/>
      <c r="KAW826" s="18"/>
      <c r="KAX826" s="18"/>
      <c r="KAY826" s="18"/>
      <c r="KAZ826" s="18"/>
      <c r="KBA826" s="18"/>
      <c r="KBB826" s="18"/>
      <c r="KBC826" s="18"/>
      <c r="KBD826" s="18"/>
      <c r="KBE826" s="18"/>
      <c r="KBF826" s="18"/>
      <c r="KBG826" s="18"/>
      <c r="KBH826" s="18"/>
      <c r="KBI826" s="18"/>
      <c r="KBJ826" s="18"/>
      <c r="KBK826" s="18"/>
      <c r="KBL826" s="18"/>
      <c r="KBM826" s="18"/>
      <c r="KBN826" s="18"/>
      <c r="KBO826" s="18"/>
      <c r="KBP826" s="18"/>
      <c r="KBQ826" s="18"/>
      <c r="KBR826" s="18"/>
      <c r="KBS826" s="18"/>
      <c r="KBT826" s="18"/>
      <c r="KBU826" s="18"/>
      <c r="KBV826" s="18"/>
      <c r="KBW826" s="18"/>
      <c r="KBX826" s="18"/>
      <c r="KBY826" s="18"/>
      <c r="KBZ826" s="18"/>
      <c r="KCA826" s="18"/>
      <c r="KCB826" s="18"/>
      <c r="KCC826" s="18"/>
      <c r="KCD826" s="18"/>
      <c r="KCE826" s="18"/>
      <c r="KCF826" s="18"/>
      <c r="KCG826" s="18"/>
      <c r="KCH826" s="18"/>
      <c r="KCI826" s="18"/>
      <c r="KCJ826" s="18"/>
      <c r="KCK826" s="18"/>
      <c r="KCL826" s="18"/>
      <c r="KCM826" s="18"/>
      <c r="KCN826" s="18"/>
      <c r="KCO826" s="18"/>
      <c r="KCP826" s="18"/>
      <c r="KCQ826" s="18"/>
      <c r="KCR826" s="18"/>
      <c r="KCS826" s="18"/>
      <c r="KCT826" s="18"/>
      <c r="KCU826" s="18"/>
      <c r="KCV826" s="18"/>
      <c r="KCW826" s="18"/>
      <c r="KCX826" s="18"/>
      <c r="KCY826" s="18"/>
      <c r="KCZ826" s="18"/>
      <c r="KDA826" s="18"/>
      <c r="KDB826" s="18"/>
      <c r="KDC826" s="18"/>
      <c r="KDD826" s="18"/>
      <c r="KDE826" s="18"/>
      <c r="KDF826" s="18"/>
      <c r="KDG826" s="18"/>
      <c r="KDH826" s="18"/>
      <c r="KDI826" s="18"/>
      <c r="KDJ826" s="18"/>
      <c r="KDK826" s="18"/>
      <c r="KDL826" s="18"/>
      <c r="KDM826" s="18"/>
      <c r="KDN826" s="18"/>
      <c r="KDO826" s="18"/>
      <c r="KDP826" s="18"/>
      <c r="KDQ826" s="18"/>
      <c r="KDR826" s="18"/>
      <c r="KDS826" s="18"/>
      <c r="KDT826" s="18"/>
      <c r="KDU826" s="18"/>
      <c r="KDV826" s="18"/>
      <c r="KDW826" s="18"/>
      <c r="KDX826" s="18"/>
      <c r="KDY826" s="18"/>
      <c r="KDZ826" s="18"/>
      <c r="KEA826" s="18"/>
      <c r="KEB826" s="18"/>
      <c r="KEC826" s="18"/>
      <c r="KED826" s="18"/>
      <c r="KEE826" s="18"/>
      <c r="KEF826" s="18"/>
      <c r="KEG826" s="18"/>
      <c r="KEH826" s="18"/>
      <c r="KEI826" s="18"/>
      <c r="KEJ826" s="18"/>
      <c r="KEK826" s="18"/>
      <c r="KEL826" s="18"/>
      <c r="KEM826" s="18"/>
      <c r="KEN826" s="18"/>
      <c r="KEO826" s="18"/>
      <c r="KEP826" s="18"/>
      <c r="KEQ826" s="18"/>
      <c r="KER826" s="18"/>
      <c r="KES826" s="18"/>
      <c r="KET826" s="18"/>
      <c r="KEU826" s="18"/>
      <c r="KEV826" s="18"/>
      <c r="KEW826" s="18"/>
      <c r="KEX826" s="18"/>
      <c r="KEY826" s="18"/>
      <c r="KEZ826" s="18"/>
      <c r="KFA826" s="18"/>
      <c r="KFB826" s="18"/>
      <c r="KFC826" s="18"/>
      <c r="KFD826" s="18"/>
      <c r="KFE826" s="18"/>
      <c r="KFF826" s="18"/>
      <c r="KFG826" s="18"/>
      <c r="KFH826" s="18"/>
      <c r="KFI826" s="18"/>
      <c r="KFJ826" s="18"/>
      <c r="KFK826" s="18"/>
      <c r="KFL826" s="18"/>
      <c r="KFM826" s="18"/>
      <c r="KFN826" s="18"/>
      <c r="KFO826" s="18"/>
      <c r="KFP826" s="18"/>
      <c r="KFQ826" s="18"/>
      <c r="KFR826" s="18"/>
      <c r="KFS826" s="18"/>
      <c r="KFT826" s="18"/>
      <c r="KFU826" s="18"/>
      <c r="KFV826" s="18"/>
      <c r="KFW826" s="18"/>
      <c r="KFX826" s="18"/>
      <c r="KFY826" s="18"/>
      <c r="KFZ826" s="18"/>
      <c r="KGA826" s="18"/>
      <c r="KGB826" s="18"/>
      <c r="KGC826" s="18"/>
      <c r="KGD826" s="18"/>
      <c r="KGE826" s="18"/>
      <c r="KGF826" s="18"/>
      <c r="KGG826" s="18"/>
      <c r="KGH826" s="18"/>
      <c r="KGI826" s="18"/>
      <c r="KGJ826" s="18"/>
      <c r="KGK826" s="18"/>
      <c r="KGL826" s="18"/>
      <c r="KGM826" s="18"/>
      <c r="KGN826" s="18"/>
      <c r="KGO826" s="18"/>
      <c r="KGP826" s="18"/>
      <c r="KGQ826" s="18"/>
      <c r="KGR826" s="18"/>
      <c r="KGS826" s="18"/>
      <c r="KGT826" s="18"/>
      <c r="KGU826" s="18"/>
      <c r="KGV826" s="18"/>
      <c r="KGW826" s="18"/>
      <c r="KGX826" s="18"/>
      <c r="KGY826" s="18"/>
      <c r="KGZ826" s="18"/>
      <c r="KHA826" s="18"/>
      <c r="KHB826" s="18"/>
      <c r="KHC826" s="18"/>
      <c r="KHD826" s="18"/>
      <c r="KHE826" s="18"/>
      <c r="KHF826" s="18"/>
      <c r="KHG826" s="18"/>
      <c r="KHH826" s="18"/>
      <c r="KHI826" s="18"/>
      <c r="KHJ826" s="18"/>
      <c r="KHK826" s="18"/>
      <c r="KHL826" s="18"/>
      <c r="KHM826" s="18"/>
      <c r="KHN826" s="18"/>
      <c r="KHO826" s="18"/>
      <c r="KHP826" s="18"/>
      <c r="KHQ826" s="18"/>
      <c r="KHR826" s="18"/>
      <c r="KHS826" s="18"/>
      <c r="KHT826" s="18"/>
      <c r="KHU826" s="18"/>
      <c r="KHV826" s="18"/>
      <c r="KHW826" s="18"/>
      <c r="KHX826" s="18"/>
      <c r="KHY826" s="18"/>
      <c r="KHZ826" s="18"/>
      <c r="KIA826" s="18"/>
      <c r="KIB826" s="18"/>
      <c r="KIC826" s="18"/>
      <c r="KID826" s="18"/>
      <c r="KIE826" s="18"/>
      <c r="KIF826" s="18"/>
      <c r="KIG826" s="18"/>
      <c r="KIH826" s="18"/>
      <c r="KII826" s="18"/>
      <c r="KIJ826" s="18"/>
      <c r="KIK826" s="18"/>
      <c r="KIL826" s="18"/>
      <c r="KIM826" s="18"/>
      <c r="KIN826" s="18"/>
      <c r="KIO826" s="18"/>
      <c r="KIP826" s="18"/>
      <c r="KIQ826" s="18"/>
      <c r="KIR826" s="18"/>
      <c r="KIS826" s="18"/>
      <c r="KIT826" s="18"/>
      <c r="KIU826" s="18"/>
      <c r="KIV826" s="18"/>
      <c r="KIW826" s="18"/>
      <c r="KIX826" s="18"/>
      <c r="KIY826" s="18"/>
      <c r="KIZ826" s="18"/>
      <c r="KJA826" s="18"/>
      <c r="KJB826" s="18"/>
      <c r="KJC826" s="18"/>
      <c r="KJD826" s="18"/>
      <c r="KJE826" s="18"/>
      <c r="KJF826" s="18"/>
      <c r="KJG826" s="18"/>
      <c r="KJH826" s="18"/>
      <c r="KJI826" s="18"/>
      <c r="KJJ826" s="18"/>
      <c r="KJK826" s="18"/>
      <c r="KJL826" s="18"/>
      <c r="KJM826" s="18"/>
      <c r="KJN826" s="18"/>
      <c r="KJO826" s="18"/>
      <c r="KJP826" s="18"/>
      <c r="KJQ826" s="18"/>
      <c r="KJR826" s="18"/>
      <c r="KJS826" s="18"/>
      <c r="KJT826" s="18"/>
      <c r="KJU826" s="18"/>
      <c r="KJV826" s="18"/>
      <c r="KJW826" s="18"/>
      <c r="KJX826" s="18"/>
      <c r="KJY826" s="18"/>
      <c r="KJZ826" s="18"/>
      <c r="KKA826" s="18"/>
      <c r="KKB826" s="18"/>
      <c r="KKC826" s="18"/>
      <c r="KKD826" s="18"/>
      <c r="KKE826" s="18"/>
      <c r="KKF826" s="18"/>
      <c r="KKG826" s="18"/>
      <c r="KKH826" s="18"/>
      <c r="KKI826" s="18"/>
      <c r="KKJ826" s="18"/>
      <c r="KKK826" s="18"/>
      <c r="KKL826" s="18"/>
      <c r="KKM826" s="18"/>
      <c r="KKN826" s="18"/>
      <c r="KKO826" s="18"/>
      <c r="KKP826" s="18"/>
      <c r="KKQ826" s="18"/>
      <c r="KKR826" s="18"/>
      <c r="KKS826" s="18"/>
      <c r="KKT826" s="18"/>
      <c r="KKU826" s="18"/>
      <c r="KKV826" s="18"/>
      <c r="KKW826" s="18"/>
      <c r="KKX826" s="18"/>
      <c r="KKY826" s="18"/>
      <c r="KKZ826" s="18"/>
      <c r="KLA826" s="18"/>
      <c r="KLB826" s="18"/>
      <c r="KLC826" s="18"/>
      <c r="KLD826" s="18"/>
      <c r="KLE826" s="18"/>
      <c r="KLF826" s="18"/>
      <c r="KLG826" s="18"/>
      <c r="KLH826" s="18"/>
      <c r="KLI826" s="18"/>
      <c r="KLJ826" s="18"/>
      <c r="KLK826" s="18"/>
      <c r="KLL826" s="18"/>
      <c r="KLM826" s="18"/>
      <c r="KLN826" s="18"/>
      <c r="KLO826" s="18"/>
      <c r="KLP826" s="18"/>
      <c r="KLQ826" s="18"/>
      <c r="KLR826" s="18"/>
      <c r="KLS826" s="18"/>
      <c r="KLT826" s="18"/>
      <c r="KLU826" s="18"/>
      <c r="KLV826" s="18"/>
      <c r="KLW826" s="18"/>
      <c r="KLX826" s="18"/>
      <c r="KLY826" s="18"/>
      <c r="KLZ826" s="18"/>
      <c r="KMA826" s="18"/>
      <c r="KMB826" s="18"/>
      <c r="KMC826" s="18"/>
      <c r="KMD826" s="18"/>
      <c r="KME826" s="18"/>
      <c r="KMF826" s="18"/>
      <c r="KMG826" s="18"/>
      <c r="KMH826" s="18"/>
      <c r="KMI826" s="18"/>
      <c r="KMJ826" s="18"/>
      <c r="KMK826" s="18"/>
      <c r="KML826" s="18"/>
      <c r="KMM826" s="18"/>
      <c r="KMN826" s="18"/>
      <c r="KMO826" s="18"/>
      <c r="KMP826" s="18"/>
      <c r="KMQ826" s="18"/>
      <c r="KMR826" s="18"/>
      <c r="KMS826" s="18"/>
      <c r="KMT826" s="18"/>
      <c r="KMU826" s="18"/>
      <c r="KMV826" s="18"/>
      <c r="KMW826" s="18"/>
      <c r="KMX826" s="18"/>
      <c r="KMY826" s="18"/>
      <c r="KMZ826" s="18"/>
      <c r="KNA826" s="18"/>
      <c r="KNB826" s="18"/>
      <c r="KNC826" s="18"/>
      <c r="KND826" s="18"/>
      <c r="KNE826" s="18"/>
      <c r="KNF826" s="18"/>
      <c r="KNG826" s="18"/>
      <c r="KNH826" s="18"/>
      <c r="KNI826" s="18"/>
      <c r="KNJ826" s="18"/>
      <c r="KNK826" s="18"/>
      <c r="KNL826" s="18"/>
      <c r="KNM826" s="18"/>
      <c r="KNN826" s="18"/>
      <c r="KNO826" s="18"/>
      <c r="KNP826" s="18"/>
      <c r="KNQ826" s="18"/>
      <c r="KNR826" s="18"/>
      <c r="KNS826" s="18"/>
      <c r="KNT826" s="18"/>
      <c r="KNU826" s="18"/>
      <c r="KNV826" s="18"/>
      <c r="KNW826" s="18"/>
      <c r="KNX826" s="18"/>
      <c r="KNY826" s="18"/>
      <c r="KNZ826" s="18"/>
      <c r="KOA826" s="18"/>
      <c r="KOB826" s="18"/>
      <c r="KOC826" s="18"/>
      <c r="KOD826" s="18"/>
      <c r="KOE826" s="18"/>
      <c r="KOF826" s="18"/>
      <c r="KOG826" s="18"/>
      <c r="KOH826" s="18"/>
      <c r="KOI826" s="18"/>
      <c r="KOJ826" s="18"/>
      <c r="KOK826" s="18"/>
      <c r="KOL826" s="18"/>
      <c r="KOM826" s="18"/>
      <c r="KON826" s="18"/>
      <c r="KOO826" s="18"/>
      <c r="KOP826" s="18"/>
      <c r="KOQ826" s="18"/>
      <c r="KOR826" s="18"/>
      <c r="KOS826" s="18"/>
      <c r="KOT826" s="18"/>
      <c r="KOU826" s="18"/>
      <c r="KOV826" s="18"/>
      <c r="KOW826" s="18"/>
      <c r="KOX826" s="18"/>
      <c r="KOY826" s="18"/>
      <c r="KOZ826" s="18"/>
      <c r="KPA826" s="18"/>
      <c r="KPB826" s="18"/>
      <c r="KPC826" s="18"/>
      <c r="KPD826" s="18"/>
      <c r="KPE826" s="18"/>
      <c r="KPF826" s="18"/>
      <c r="KPG826" s="18"/>
      <c r="KPH826" s="18"/>
      <c r="KPI826" s="18"/>
      <c r="KPJ826" s="18"/>
      <c r="KPK826" s="18"/>
      <c r="KPL826" s="18"/>
      <c r="KPM826" s="18"/>
      <c r="KPN826" s="18"/>
      <c r="KPO826" s="18"/>
      <c r="KPP826" s="18"/>
      <c r="KPQ826" s="18"/>
      <c r="KPR826" s="18"/>
      <c r="KPS826" s="18"/>
      <c r="KPT826" s="18"/>
      <c r="KPU826" s="18"/>
      <c r="KPV826" s="18"/>
      <c r="KPW826" s="18"/>
      <c r="KPX826" s="18"/>
      <c r="KPY826" s="18"/>
      <c r="KPZ826" s="18"/>
      <c r="KQA826" s="18"/>
      <c r="KQB826" s="18"/>
      <c r="KQC826" s="18"/>
      <c r="KQD826" s="18"/>
      <c r="KQE826" s="18"/>
      <c r="KQF826" s="18"/>
      <c r="KQG826" s="18"/>
      <c r="KQH826" s="18"/>
      <c r="KQI826" s="18"/>
      <c r="KQJ826" s="18"/>
      <c r="KQK826" s="18"/>
      <c r="KQL826" s="18"/>
      <c r="KQM826" s="18"/>
      <c r="KQN826" s="18"/>
      <c r="KQO826" s="18"/>
      <c r="KQP826" s="18"/>
      <c r="KQQ826" s="18"/>
      <c r="KQR826" s="18"/>
      <c r="KQS826" s="18"/>
      <c r="KQT826" s="18"/>
      <c r="KQU826" s="18"/>
      <c r="KQV826" s="18"/>
      <c r="KQW826" s="18"/>
      <c r="KQX826" s="18"/>
      <c r="KQY826" s="18"/>
      <c r="KQZ826" s="18"/>
      <c r="KRA826" s="18"/>
      <c r="KRB826" s="18"/>
      <c r="KRC826" s="18"/>
      <c r="KRD826" s="18"/>
      <c r="KRE826" s="18"/>
      <c r="KRF826" s="18"/>
      <c r="KRG826" s="18"/>
      <c r="KRH826" s="18"/>
      <c r="KRI826" s="18"/>
      <c r="KRJ826" s="18"/>
      <c r="KRK826" s="18"/>
      <c r="KRL826" s="18"/>
      <c r="KRM826" s="18"/>
      <c r="KRN826" s="18"/>
      <c r="KRO826" s="18"/>
      <c r="KRP826" s="18"/>
      <c r="KRQ826" s="18"/>
      <c r="KRR826" s="18"/>
      <c r="KRS826" s="18"/>
      <c r="KRT826" s="18"/>
      <c r="KRU826" s="18"/>
      <c r="KRV826" s="18"/>
      <c r="KRW826" s="18"/>
      <c r="KRX826" s="18"/>
      <c r="KRY826" s="18"/>
      <c r="KRZ826" s="18"/>
      <c r="KSA826" s="18"/>
      <c r="KSB826" s="18"/>
      <c r="KSC826" s="18"/>
      <c r="KSD826" s="18"/>
      <c r="KSE826" s="18"/>
      <c r="KSF826" s="18"/>
      <c r="KSG826" s="18"/>
      <c r="KSH826" s="18"/>
      <c r="KSI826" s="18"/>
      <c r="KSJ826" s="18"/>
      <c r="KSK826" s="18"/>
      <c r="KSL826" s="18"/>
      <c r="KSM826" s="18"/>
      <c r="KSN826" s="18"/>
      <c r="KSO826" s="18"/>
      <c r="KSP826" s="18"/>
      <c r="KSQ826" s="18"/>
      <c r="KSR826" s="18"/>
      <c r="KSS826" s="18"/>
      <c r="KST826" s="18"/>
      <c r="KSU826" s="18"/>
      <c r="KSV826" s="18"/>
      <c r="KSW826" s="18"/>
      <c r="KSX826" s="18"/>
      <c r="KSY826" s="18"/>
      <c r="KSZ826" s="18"/>
      <c r="KTA826" s="18"/>
      <c r="KTB826" s="18"/>
      <c r="KTC826" s="18"/>
      <c r="KTD826" s="18"/>
      <c r="KTE826" s="18"/>
      <c r="KTF826" s="18"/>
      <c r="KTG826" s="18"/>
      <c r="KTH826" s="18"/>
      <c r="KTI826" s="18"/>
      <c r="KTJ826" s="18"/>
      <c r="KTK826" s="18"/>
      <c r="KTL826" s="18"/>
      <c r="KTM826" s="18"/>
      <c r="KTN826" s="18"/>
      <c r="KTO826" s="18"/>
      <c r="KTP826" s="18"/>
      <c r="KTQ826" s="18"/>
      <c r="KTR826" s="18"/>
      <c r="KTS826" s="18"/>
      <c r="KTT826" s="18"/>
      <c r="KTU826" s="18"/>
      <c r="KTV826" s="18"/>
      <c r="KTW826" s="18"/>
      <c r="KTX826" s="18"/>
      <c r="KTY826" s="18"/>
      <c r="KTZ826" s="18"/>
      <c r="KUA826" s="18"/>
      <c r="KUB826" s="18"/>
      <c r="KUC826" s="18"/>
      <c r="KUD826" s="18"/>
      <c r="KUE826" s="18"/>
      <c r="KUF826" s="18"/>
      <c r="KUG826" s="18"/>
      <c r="KUH826" s="18"/>
      <c r="KUI826" s="18"/>
      <c r="KUJ826" s="18"/>
      <c r="KUK826" s="18"/>
      <c r="KUL826" s="18"/>
      <c r="KUM826" s="18"/>
      <c r="KUN826" s="18"/>
      <c r="KUO826" s="18"/>
      <c r="KUP826" s="18"/>
      <c r="KUQ826" s="18"/>
      <c r="KUR826" s="18"/>
      <c r="KUS826" s="18"/>
      <c r="KUT826" s="18"/>
      <c r="KUU826" s="18"/>
      <c r="KUV826" s="18"/>
      <c r="KUW826" s="18"/>
      <c r="KUX826" s="18"/>
      <c r="KUY826" s="18"/>
      <c r="KUZ826" s="18"/>
      <c r="KVA826" s="18"/>
      <c r="KVB826" s="18"/>
      <c r="KVC826" s="18"/>
      <c r="KVD826" s="18"/>
      <c r="KVE826" s="18"/>
      <c r="KVF826" s="18"/>
      <c r="KVG826" s="18"/>
      <c r="KVH826" s="18"/>
      <c r="KVI826" s="18"/>
      <c r="KVJ826" s="18"/>
      <c r="KVK826" s="18"/>
      <c r="KVL826" s="18"/>
      <c r="KVM826" s="18"/>
      <c r="KVN826" s="18"/>
      <c r="KVO826" s="18"/>
      <c r="KVP826" s="18"/>
      <c r="KVQ826" s="18"/>
      <c r="KVR826" s="18"/>
      <c r="KVS826" s="18"/>
      <c r="KVT826" s="18"/>
      <c r="KVU826" s="18"/>
      <c r="KVV826" s="18"/>
      <c r="KVW826" s="18"/>
      <c r="KVX826" s="18"/>
      <c r="KVY826" s="18"/>
      <c r="KVZ826" s="18"/>
      <c r="KWA826" s="18"/>
      <c r="KWB826" s="18"/>
      <c r="KWC826" s="18"/>
      <c r="KWD826" s="18"/>
      <c r="KWE826" s="18"/>
      <c r="KWF826" s="18"/>
      <c r="KWG826" s="18"/>
      <c r="KWH826" s="18"/>
      <c r="KWI826" s="18"/>
      <c r="KWJ826" s="18"/>
      <c r="KWK826" s="18"/>
      <c r="KWL826" s="18"/>
      <c r="KWM826" s="18"/>
      <c r="KWN826" s="18"/>
      <c r="KWO826" s="18"/>
      <c r="KWP826" s="18"/>
      <c r="KWQ826" s="18"/>
      <c r="KWR826" s="18"/>
      <c r="KWS826" s="18"/>
      <c r="KWT826" s="18"/>
      <c r="KWU826" s="18"/>
      <c r="KWV826" s="18"/>
      <c r="KWW826" s="18"/>
      <c r="KWX826" s="18"/>
      <c r="KWY826" s="18"/>
      <c r="KWZ826" s="18"/>
      <c r="KXA826" s="18"/>
      <c r="KXB826" s="18"/>
      <c r="KXC826" s="18"/>
      <c r="KXD826" s="18"/>
      <c r="KXE826" s="18"/>
      <c r="KXF826" s="18"/>
      <c r="KXG826" s="18"/>
      <c r="KXH826" s="18"/>
      <c r="KXI826" s="18"/>
      <c r="KXJ826" s="18"/>
      <c r="KXK826" s="18"/>
      <c r="KXL826" s="18"/>
      <c r="KXM826" s="18"/>
      <c r="KXN826" s="18"/>
      <c r="KXO826" s="18"/>
      <c r="KXP826" s="18"/>
      <c r="KXQ826" s="18"/>
      <c r="KXR826" s="18"/>
      <c r="KXS826" s="18"/>
      <c r="KXT826" s="18"/>
      <c r="KXU826" s="18"/>
      <c r="KXV826" s="18"/>
      <c r="KXW826" s="18"/>
      <c r="KXX826" s="18"/>
      <c r="KXY826" s="18"/>
      <c r="KXZ826" s="18"/>
      <c r="KYA826" s="18"/>
      <c r="KYB826" s="18"/>
      <c r="KYC826" s="18"/>
      <c r="KYD826" s="18"/>
      <c r="KYE826" s="18"/>
      <c r="KYF826" s="18"/>
      <c r="KYG826" s="18"/>
      <c r="KYH826" s="18"/>
      <c r="KYI826" s="18"/>
      <c r="KYJ826" s="18"/>
      <c r="KYK826" s="18"/>
      <c r="KYL826" s="18"/>
      <c r="KYM826" s="18"/>
      <c r="KYN826" s="18"/>
      <c r="KYO826" s="18"/>
      <c r="KYP826" s="18"/>
      <c r="KYQ826" s="18"/>
      <c r="KYR826" s="18"/>
      <c r="KYS826" s="18"/>
      <c r="KYT826" s="18"/>
      <c r="KYU826" s="18"/>
      <c r="KYV826" s="18"/>
      <c r="KYW826" s="18"/>
      <c r="KYX826" s="18"/>
      <c r="KYY826" s="18"/>
      <c r="KYZ826" s="18"/>
      <c r="KZA826" s="18"/>
      <c r="KZB826" s="18"/>
      <c r="KZC826" s="18"/>
      <c r="KZD826" s="18"/>
      <c r="KZE826" s="18"/>
      <c r="KZF826" s="18"/>
      <c r="KZG826" s="18"/>
      <c r="KZH826" s="18"/>
      <c r="KZI826" s="18"/>
      <c r="KZJ826" s="18"/>
      <c r="KZK826" s="18"/>
      <c r="KZL826" s="18"/>
      <c r="KZM826" s="18"/>
      <c r="KZN826" s="18"/>
      <c r="KZO826" s="18"/>
      <c r="KZP826" s="18"/>
      <c r="KZQ826" s="18"/>
      <c r="KZR826" s="18"/>
      <c r="KZS826" s="18"/>
      <c r="KZT826" s="18"/>
      <c r="KZU826" s="18"/>
      <c r="KZV826" s="18"/>
      <c r="KZW826" s="18"/>
      <c r="KZX826" s="18"/>
      <c r="KZY826" s="18"/>
      <c r="KZZ826" s="18"/>
      <c r="LAA826" s="18"/>
      <c r="LAB826" s="18"/>
      <c r="LAC826" s="18"/>
      <c r="LAD826" s="18"/>
      <c r="LAE826" s="18"/>
      <c r="LAF826" s="18"/>
      <c r="LAG826" s="18"/>
      <c r="LAH826" s="18"/>
      <c r="LAI826" s="18"/>
      <c r="LAJ826" s="18"/>
      <c r="LAK826" s="18"/>
      <c r="LAL826" s="18"/>
      <c r="LAM826" s="18"/>
      <c r="LAN826" s="18"/>
      <c r="LAO826" s="18"/>
      <c r="LAP826" s="18"/>
      <c r="LAQ826" s="18"/>
      <c r="LAR826" s="18"/>
      <c r="LAS826" s="18"/>
      <c r="LAT826" s="18"/>
      <c r="LAU826" s="18"/>
      <c r="LAV826" s="18"/>
      <c r="LAW826" s="18"/>
      <c r="LAX826" s="18"/>
      <c r="LAY826" s="18"/>
      <c r="LAZ826" s="18"/>
      <c r="LBA826" s="18"/>
      <c r="LBB826" s="18"/>
      <c r="LBC826" s="18"/>
      <c r="LBD826" s="18"/>
      <c r="LBE826" s="18"/>
      <c r="LBF826" s="18"/>
      <c r="LBG826" s="18"/>
      <c r="LBH826" s="18"/>
      <c r="LBI826" s="18"/>
      <c r="LBJ826" s="18"/>
      <c r="LBK826" s="18"/>
      <c r="LBL826" s="18"/>
      <c r="LBM826" s="18"/>
      <c r="LBN826" s="18"/>
      <c r="LBO826" s="18"/>
      <c r="LBP826" s="18"/>
      <c r="LBQ826" s="18"/>
      <c r="LBR826" s="18"/>
      <c r="LBS826" s="18"/>
      <c r="LBT826" s="18"/>
      <c r="LBU826" s="18"/>
      <c r="LBV826" s="18"/>
      <c r="LBW826" s="18"/>
      <c r="LBX826" s="18"/>
      <c r="LBY826" s="18"/>
      <c r="LBZ826" s="18"/>
      <c r="LCA826" s="18"/>
      <c r="LCB826" s="18"/>
      <c r="LCC826" s="18"/>
      <c r="LCD826" s="18"/>
      <c r="LCE826" s="18"/>
      <c r="LCF826" s="18"/>
      <c r="LCG826" s="18"/>
      <c r="LCH826" s="18"/>
      <c r="LCI826" s="18"/>
      <c r="LCJ826" s="18"/>
      <c r="LCK826" s="18"/>
      <c r="LCL826" s="18"/>
      <c r="LCM826" s="18"/>
      <c r="LCN826" s="18"/>
      <c r="LCO826" s="18"/>
      <c r="LCP826" s="18"/>
      <c r="LCQ826" s="18"/>
      <c r="LCR826" s="18"/>
      <c r="LCS826" s="18"/>
      <c r="LCT826" s="18"/>
      <c r="LCU826" s="18"/>
      <c r="LCV826" s="18"/>
      <c r="LCW826" s="18"/>
      <c r="LCX826" s="18"/>
      <c r="LCY826" s="18"/>
      <c r="LCZ826" s="18"/>
      <c r="LDA826" s="18"/>
      <c r="LDB826" s="18"/>
      <c r="LDC826" s="18"/>
      <c r="LDD826" s="18"/>
      <c r="LDE826" s="18"/>
      <c r="LDF826" s="18"/>
      <c r="LDG826" s="18"/>
      <c r="LDH826" s="18"/>
      <c r="LDI826" s="18"/>
      <c r="LDJ826" s="18"/>
      <c r="LDK826" s="18"/>
      <c r="LDL826" s="18"/>
      <c r="LDM826" s="18"/>
      <c r="LDN826" s="18"/>
      <c r="LDO826" s="18"/>
      <c r="LDP826" s="18"/>
      <c r="LDQ826" s="18"/>
      <c r="LDR826" s="18"/>
      <c r="LDS826" s="18"/>
      <c r="LDT826" s="18"/>
      <c r="LDU826" s="18"/>
      <c r="LDV826" s="18"/>
      <c r="LDW826" s="18"/>
      <c r="LDX826" s="18"/>
      <c r="LDY826" s="18"/>
      <c r="LDZ826" s="18"/>
      <c r="LEA826" s="18"/>
      <c r="LEB826" s="18"/>
      <c r="LEC826" s="18"/>
      <c r="LED826" s="18"/>
      <c r="LEE826" s="18"/>
      <c r="LEF826" s="18"/>
      <c r="LEG826" s="18"/>
      <c r="LEH826" s="18"/>
      <c r="LEI826" s="18"/>
      <c r="LEJ826" s="18"/>
      <c r="LEK826" s="18"/>
      <c r="LEL826" s="18"/>
      <c r="LEM826" s="18"/>
      <c r="LEN826" s="18"/>
      <c r="LEO826" s="18"/>
      <c r="LEP826" s="18"/>
      <c r="LEQ826" s="18"/>
      <c r="LER826" s="18"/>
      <c r="LES826" s="18"/>
      <c r="LET826" s="18"/>
      <c r="LEU826" s="18"/>
      <c r="LEV826" s="18"/>
      <c r="LEW826" s="18"/>
      <c r="LEX826" s="18"/>
      <c r="LEY826" s="18"/>
      <c r="LEZ826" s="18"/>
      <c r="LFA826" s="18"/>
      <c r="LFB826" s="18"/>
      <c r="LFC826" s="18"/>
      <c r="LFD826" s="18"/>
      <c r="LFE826" s="18"/>
      <c r="LFF826" s="18"/>
      <c r="LFG826" s="18"/>
      <c r="LFH826" s="18"/>
      <c r="LFI826" s="18"/>
      <c r="LFJ826" s="18"/>
      <c r="LFK826" s="18"/>
      <c r="LFL826" s="18"/>
      <c r="LFM826" s="18"/>
      <c r="LFN826" s="18"/>
      <c r="LFO826" s="18"/>
      <c r="LFP826" s="18"/>
      <c r="LFQ826" s="18"/>
      <c r="LFR826" s="18"/>
      <c r="LFS826" s="18"/>
      <c r="LFT826" s="18"/>
      <c r="LFU826" s="18"/>
      <c r="LFV826" s="18"/>
      <c r="LFW826" s="18"/>
      <c r="LFX826" s="18"/>
      <c r="LFY826" s="18"/>
      <c r="LFZ826" s="18"/>
      <c r="LGA826" s="18"/>
      <c r="LGB826" s="18"/>
      <c r="LGC826" s="18"/>
      <c r="LGD826" s="18"/>
      <c r="LGE826" s="18"/>
      <c r="LGF826" s="18"/>
      <c r="LGG826" s="18"/>
      <c r="LGH826" s="18"/>
      <c r="LGI826" s="18"/>
      <c r="LGJ826" s="18"/>
      <c r="LGK826" s="18"/>
      <c r="LGL826" s="18"/>
      <c r="LGM826" s="18"/>
      <c r="LGN826" s="18"/>
      <c r="LGO826" s="18"/>
      <c r="LGP826" s="18"/>
      <c r="LGQ826" s="18"/>
      <c r="LGR826" s="18"/>
      <c r="LGS826" s="18"/>
      <c r="LGT826" s="18"/>
      <c r="LGU826" s="18"/>
      <c r="LGV826" s="18"/>
      <c r="LGW826" s="18"/>
      <c r="LGX826" s="18"/>
      <c r="LGY826" s="18"/>
      <c r="LGZ826" s="18"/>
      <c r="LHA826" s="18"/>
      <c r="LHB826" s="18"/>
      <c r="LHC826" s="18"/>
      <c r="LHD826" s="18"/>
      <c r="LHE826" s="18"/>
      <c r="LHF826" s="18"/>
      <c r="LHG826" s="18"/>
      <c r="LHH826" s="18"/>
      <c r="LHI826" s="18"/>
      <c r="LHJ826" s="18"/>
      <c r="LHK826" s="18"/>
      <c r="LHL826" s="18"/>
      <c r="LHM826" s="18"/>
      <c r="LHN826" s="18"/>
      <c r="LHO826" s="18"/>
      <c r="LHP826" s="18"/>
      <c r="LHQ826" s="18"/>
      <c r="LHR826" s="18"/>
      <c r="LHS826" s="18"/>
      <c r="LHT826" s="18"/>
      <c r="LHU826" s="18"/>
      <c r="LHV826" s="18"/>
      <c r="LHW826" s="18"/>
      <c r="LHX826" s="18"/>
      <c r="LHY826" s="18"/>
      <c r="LHZ826" s="18"/>
      <c r="LIA826" s="18"/>
      <c r="LIB826" s="18"/>
      <c r="LIC826" s="18"/>
      <c r="LID826" s="18"/>
      <c r="LIE826" s="18"/>
      <c r="LIF826" s="18"/>
      <c r="LIG826" s="18"/>
      <c r="LIH826" s="18"/>
      <c r="LII826" s="18"/>
      <c r="LIJ826" s="18"/>
      <c r="LIK826" s="18"/>
      <c r="LIL826" s="18"/>
      <c r="LIM826" s="18"/>
      <c r="LIN826" s="18"/>
      <c r="LIO826" s="18"/>
      <c r="LIP826" s="18"/>
      <c r="LIQ826" s="18"/>
      <c r="LIR826" s="18"/>
      <c r="LIS826" s="18"/>
      <c r="LIT826" s="18"/>
      <c r="LIU826" s="18"/>
      <c r="LIV826" s="18"/>
      <c r="LIW826" s="18"/>
      <c r="LIX826" s="18"/>
      <c r="LIY826" s="18"/>
      <c r="LIZ826" s="18"/>
      <c r="LJA826" s="18"/>
      <c r="LJB826" s="18"/>
      <c r="LJC826" s="18"/>
      <c r="LJD826" s="18"/>
      <c r="LJE826" s="18"/>
      <c r="LJF826" s="18"/>
      <c r="LJG826" s="18"/>
      <c r="LJH826" s="18"/>
      <c r="LJI826" s="18"/>
      <c r="LJJ826" s="18"/>
      <c r="LJK826" s="18"/>
      <c r="LJL826" s="18"/>
      <c r="LJM826" s="18"/>
      <c r="LJN826" s="18"/>
      <c r="LJO826" s="18"/>
      <c r="LJP826" s="18"/>
      <c r="LJQ826" s="18"/>
      <c r="LJR826" s="18"/>
      <c r="LJS826" s="18"/>
      <c r="LJT826" s="18"/>
      <c r="LJU826" s="18"/>
      <c r="LJV826" s="18"/>
      <c r="LJW826" s="18"/>
      <c r="LJX826" s="18"/>
      <c r="LJY826" s="18"/>
      <c r="LJZ826" s="18"/>
      <c r="LKA826" s="18"/>
      <c r="LKB826" s="18"/>
      <c r="LKC826" s="18"/>
      <c r="LKD826" s="18"/>
      <c r="LKE826" s="18"/>
      <c r="LKF826" s="18"/>
      <c r="LKG826" s="18"/>
      <c r="LKH826" s="18"/>
      <c r="LKI826" s="18"/>
      <c r="LKJ826" s="18"/>
      <c r="LKK826" s="18"/>
      <c r="LKL826" s="18"/>
      <c r="LKM826" s="18"/>
      <c r="LKN826" s="18"/>
      <c r="LKO826" s="18"/>
      <c r="LKP826" s="18"/>
      <c r="LKQ826" s="18"/>
      <c r="LKR826" s="18"/>
      <c r="LKS826" s="18"/>
      <c r="LKT826" s="18"/>
      <c r="LKU826" s="18"/>
      <c r="LKV826" s="18"/>
      <c r="LKW826" s="18"/>
      <c r="LKX826" s="18"/>
      <c r="LKY826" s="18"/>
      <c r="LKZ826" s="18"/>
      <c r="LLA826" s="18"/>
      <c r="LLB826" s="18"/>
      <c r="LLC826" s="18"/>
      <c r="LLD826" s="18"/>
      <c r="LLE826" s="18"/>
      <c r="LLF826" s="18"/>
      <c r="LLG826" s="18"/>
      <c r="LLH826" s="18"/>
      <c r="LLI826" s="18"/>
      <c r="LLJ826" s="18"/>
      <c r="LLK826" s="18"/>
      <c r="LLL826" s="18"/>
      <c r="LLM826" s="18"/>
      <c r="LLN826" s="18"/>
      <c r="LLO826" s="18"/>
      <c r="LLP826" s="18"/>
      <c r="LLQ826" s="18"/>
      <c r="LLR826" s="18"/>
      <c r="LLS826" s="18"/>
      <c r="LLT826" s="18"/>
      <c r="LLU826" s="18"/>
      <c r="LLV826" s="18"/>
      <c r="LLW826" s="18"/>
      <c r="LLX826" s="18"/>
      <c r="LLY826" s="18"/>
      <c r="LLZ826" s="18"/>
      <c r="LMA826" s="18"/>
      <c r="LMB826" s="18"/>
      <c r="LMC826" s="18"/>
      <c r="LMD826" s="18"/>
      <c r="LME826" s="18"/>
      <c r="LMF826" s="18"/>
      <c r="LMG826" s="18"/>
      <c r="LMH826" s="18"/>
      <c r="LMI826" s="18"/>
      <c r="LMJ826" s="18"/>
      <c r="LMK826" s="18"/>
      <c r="LML826" s="18"/>
      <c r="LMM826" s="18"/>
      <c r="LMN826" s="18"/>
      <c r="LMO826" s="18"/>
      <c r="LMP826" s="18"/>
      <c r="LMQ826" s="18"/>
      <c r="LMR826" s="18"/>
      <c r="LMS826" s="18"/>
      <c r="LMT826" s="18"/>
      <c r="LMU826" s="18"/>
      <c r="LMV826" s="18"/>
      <c r="LMW826" s="18"/>
      <c r="LMX826" s="18"/>
      <c r="LMY826" s="18"/>
      <c r="LMZ826" s="18"/>
      <c r="LNA826" s="18"/>
      <c r="LNB826" s="18"/>
      <c r="LNC826" s="18"/>
      <c r="LND826" s="18"/>
      <c r="LNE826" s="18"/>
      <c r="LNF826" s="18"/>
      <c r="LNG826" s="18"/>
      <c r="LNH826" s="18"/>
      <c r="LNI826" s="18"/>
      <c r="LNJ826" s="18"/>
      <c r="LNK826" s="18"/>
      <c r="LNL826" s="18"/>
      <c r="LNM826" s="18"/>
      <c r="LNN826" s="18"/>
      <c r="LNO826" s="18"/>
      <c r="LNP826" s="18"/>
      <c r="LNQ826" s="18"/>
      <c r="LNR826" s="18"/>
      <c r="LNS826" s="18"/>
      <c r="LNT826" s="18"/>
      <c r="LNU826" s="18"/>
      <c r="LNV826" s="18"/>
      <c r="LNW826" s="18"/>
      <c r="LNX826" s="18"/>
      <c r="LNY826" s="18"/>
      <c r="LNZ826" s="18"/>
      <c r="LOA826" s="18"/>
      <c r="LOB826" s="18"/>
      <c r="LOC826" s="18"/>
      <c r="LOD826" s="18"/>
      <c r="LOE826" s="18"/>
      <c r="LOF826" s="18"/>
      <c r="LOG826" s="18"/>
      <c r="LOH826" s="18"/>
      <c r="LOI826" s="18"/>
      <c r="LOJ826" s="18"/>
      <c r="LOK826" s="18"/>
      <c r="LOL826" s="18"/>
      <c r="LOM826" s="18"/>
      <c r="LON826" s="18"/>
      <c r="LOO826" s="18"/>
      <c r="LOP826" s="18"/>
      <c r="LOQ826" s="18"/>
      <c r="LOR826" s="18"/>
      <c r="LOS826" s="18"/>
      <c r="LOT826" s="18"/>
      <c r="LOU826" s="18"/>
      <c r="LOV826" s="18"/>
      <c r="LOW826" s="18"/>
      <c r="LOX826" s="18"/>
      <c r="LOY826" s="18"/>
      <c r="LOZ826" s="18"/>
      <c r="LPA826" s="18"/>
      <c r="LPB826" s="18"/>
      <c r="LPC826" s="18"/>
      <c r="LPD826" s="18"/>
      <c r="LPE826" s="18"/>
      <c r="LPF826" s="18"/>
      <c r="LPG826" s="18"/>
      <c r="LPH826" s="18"/>
      <c r="LPI826" s="18"/>
      <c r="LPJ826" s="18"/>
      <c r="LPK826" s="18"/>
      <c r="LPL826" s="18"/>
      <c r="LPM826" s="18"/>
      <c r="LPN826" s="18"/>
      <c r="LPO826" s="18"/>
      <c r="LPP826" s="18"/>
      <c r="LPQ826" s="18"/>
      <c r="LPR826" s="18"/>
      <c r="LPS826" s="18"/>
      <c r="LPT826" s="18"/>
      <c r="LPU826" s="18"/>
      <c r="LPV826" s="18"/>
      <c r="LPW826" s="18"/>
      <c r="LPX826" s="18"/>
      <c r="LPY826" s="18"/>
      <c r="LPZ826" s="18"/>
      <c r="LQA826" s="18"/>
      <c r="LQB826" s="18"/>
      <c r="LQC826" s="18"/>
      <c r="LQD826" s="18"/>
      <c r="LQE826" s="18"/>
      <c r="LQF826" s="18"/>
      <c r="LQG826" s="18"/>
      <c r="LQH826" s="18"/>
      <c r="LQI826" s="18"/>
      <c r="LQJ826" s="18"/>
      <c r="LQK826" s="18"/>
      <c r="LQL826" s="18"/>
      <c r="LQM826" s="18"/>
      <c r="LQN826" s="18"/>
      <c r="LQO826" s="18"/>
      <c r="LQP826" s="18"/>
      <c r="LQQ826" s="18"/>
      <c r="LQR826" s="18"/>
      <c r="LQS826" s="18"/>
      <c r="LQT826" s="18"/>
      <c r="LQU826" s="18"/>
      <c r="LQV826" s="18"/>
      <c r="LQW826" s="18"/>
      <c r="LQX826" s="18"/>
      <c r="LQY826" s="18"/>
      <c r="LQZ826" s="18"/>
      <c r="LRA826" s="18"/>
      <c r="LRB826" s="18"/>
      <c r="LRC826" s="18"/>
      <c r="LRD826" s="18"/>
      <c r="LRE826" s="18"/>
      <c r="LRF826" s="18"/>
      <c r="LRG826" s="18"/>
      <c r="LRH826" s="18"/>
      <c r="LRI826" s="18"/>
      <c r="LRJ826" s="18"/>
      <c r="LRK826" s="18"/>
      <c r="LRL826" s="18"/>
      <c r="LRM826" s="18"/>
      <c r="LRN826" s="18"/>
      <c r="LRO826" s="18"/>
      <c r="LRP826" s="18"/>
      <c r="LRQ826" s="18"/>
      <c r="LRR826" s="18"/>
      <c r="LRS826" s="18"/>
      <c r="LRT826" s="18"/>
      <c r="LRU826" s="18"/>
      <c r="LRV826" s="18"/>
      <c r="LRW826" s="18"/>
      <c r="LRX826" s="18"/>
      <c r="LRY826" s="18"/>
      <c r="LRZ826" s="18"/>
      <c r="LSA826" s="18"/>
      <c r="LSB826" s="18"/>
      <c r="LSC826" s="18"/>
      <c r="LSD826" s="18"/>
      <c r="LSE826" s="18"/>
      <c r="LSF826" s="18"/>
      <c r="LSG826" s="18"/>
      <c r="LSH826" s="18"/>
      <c r="LSI826" s="18"/>
      <c r="LSJ826" s="18"/>
      <c r="LSK826" s="18"/>
      <c r="LSL826" s="18"/>
      <c r="LSM826" s="18"/>
      <c r="LSN826" s="18"/>
      <c r="LSO826" s="18"/>
      <c r="LSP826" s="18"/>
      <c r="LSQ826" s="18"/>
      <c r="LSR826" s="18"/>
      <c r="LSS826" s="18"/>
      <c r="LST826" s="18"/>
      <c r="LSU826" s="18"/>
      <c r="LSV826" s="18"/>
      <c r="LSW826" s="18"/>
      <c r="LSX826" s="18"/>
      <c r="LSY826" s="18"/>
      <c r="LSZ826" s="18"/>
      <c r="LTA826" s="18"/>
      <c r="LTB826" s="18"/>
      <c r="LTC826" s="18"/>
      <c r="LTD826" s="18"/>
      <c r="LTE826" s="18"/>
      <c r="LTF826" s="18"/>
      <c r="LTG826" s="18"/>
      <c r="LTH826" s="18"/>
      <c r="LTI826" s="18"/>
      <c r="LTJ826" s="18"/>
      <c r="LTK826" s="18"/>
      <c r="LTL826" s="18"/>
      <c r="LTM826" s="18"/>
      <c r="LTN826" s="18"/>
      <c r="LTO826" s="18"/>
      <c r="LTP826" s="18"/>
      <c r="LTQ826" s="18"/>
      <c r="LTR826" s="18"/>
      <c r="LTS826" s="18"/>
      <c r="LTT826" s="18"/>
      <c r="LTU826" s="18"/>
      <c r="LTV826" s="18"/>
      <c r="LTW826" s="18"/>
      <c r="LTX826" s="18"/>
      <c r="LTY826" s="18"/>
      <c r="LTZ826" s="18"/>
      <c r="LUA826" s="18"/>
      <c r="LUB826" s="18"/>
      <c r="LUC826" s="18"/>
      <c r="LUD826" s="18"/>
      <c r="LUE826" s="18"/>
      <c r="LUF826" s="18"/>
      <c r="LUG826" s="18"/>
      <c r="LUH826" s="18"/>
      <c r="LUI826" s="18"/>
      <c r="LUJ826" s="18"/>
      <c r="LUK826" s="18"/>
      <c r="LUL826" s="18"/>
      <c r="LUM826" s="18"/>
      <c r="LUN826" s="18"/>
      <c r="LUO826" s="18"/>
      <c r="LUP826" s="18"/>
      <c r="LUQ826" s="18"/>
      <c r="LUR826" s="18"/>
      <c r="LUS826" s="18"/>
      <c r="LUT826" s="18"/>
      <c r="LUU826" s="18"/>
      <c r="LUV826" s="18"/>
      <c r="LUW826" s="18"/>
      <c r="LUX826" s="18"/>
      <c r="LUY826" s="18"/>
      <c r="LUZ826" s="18"/>
      <c r="LVA826" s="18"/>
      <c r="LVB826" s="18"/>
      <c r="LVC826" s="18"/>
      <c r="LVD826" s="18"/>
      <c r="LVE826" s="18"/>
      <c r="LVF826" s="18"/>
      <c r="LVG826" s="18"/>
      <c r="LVH826" s="18"/>
      <c r="LVI826" s="18"/>
      <c r="LVJ826" s="18"/>
      <c r="LVK826" s="18"/>
      <c r="LVL826" s="18"/>
      <c r="LVM826" s="18"/>
      <c r="LVN826" s="18"/>
      <c r="LVO826" s="18"/>
      <c r="LVP826" s="18"/>
      <c r="LVQ826" s="18"/>
      <c r="LVR826" s="18"/>
      <c r="LVS826" s="18"/>
      <c r="LVT826" s="18"/>
      <c r="LVU826" s="18"/>
      <c r="LVV826" s="18"/>
      <c r="LVW826" s="18"/>
      <c r="LVX826" s="18"/>
      <c r="LVY826" s="18"/>
      <c r="LVZ826" s="18"/>
      <c r="LWA826" s="18"/>
      <c r="LWB826" s="18"/>
      <c r="LWC826" s="18"/>
      <c r="LWD826" s="18"/>
      <c r="LWE826" s="18"/>
      <c r="LWF826" s="18"/>
      <c r="LWG826" s="18"/>
      <c r="LWH826" s="18"/>
      <c r="LWI826" s="18"/>
      <c r="LWJ826" s="18"/>
      <c r="LWK826" s="18"/>
      <c r="LWL826" s="18"/>
      <c r="LWM826" s="18"/>
      <c r="LWN826" s="18"/>
      <c r="LWO826" s="18"/>
      <c r="LWP826" s="18"/>
      <c r="LWQ826" s="18"/>
      <c r="LWR826" s="18"/>
      <c r="LWS826" s="18"/>
      <c r="LWT826" s="18"/>
      <c r="LWU826" s="18"/>
      <c r="LWV826" s="18"/>
      <c r="LWW826" s="18"/>
      <c r="LWX826" s="18"/>
      <c r="LWY826" s="18"/>
      <c r="LWZ826" s="18"/>
      <c r="LXA826" s="18"/>
      <c r="LXB826" s="18"/>
      <c r="LXC826" s="18"/>
      <c r="LXD826" s="18"/>
      <c r="LXE826" s="18"/>
      <c r="LXF826" s="18"/>
      <c r="LXG826" s="18"/>
      <c r="LXH826" s="18"/>
      <c r="LXI826" s="18"/>
      <c r="LXJ826" s="18"/>
      <c r="LXK826" s="18"/>
      <c r="LXL826" s="18"/>
      <c r="LXM826" s="18"/>
      <c r="LXN826" s="18"/>
      <c r="LXO826" s="18"/>
      <c r="LXP826" s="18"/>
      <c r="LXQ826" s="18"/>
      <c r="LXR826" s="18"/>
      <c r="LXS826" s="18"/>
      <c r="LXT826" s="18"/>
      <c r="LXU826" s="18"/>
      <c r="LXV826" s="18"/>
      <c r="LXW826" s="18"/>
      <c r="LXX826" s="18"/>
      <c r="LXY826" s="18"/>
      <c r="LXZ826" s="18"/>
      <c r="LYA826" s="18"/>
      <c r="LYB826" s="18"/>
      <c r="LYC826" s="18"/>
      <c r="LYD826" s="18"/>
      <c r="LYE826" s="18"/>
      <c r="LYF826" s="18"/>
      <c r="LYG826" s="18"/>
      <c r="LYH826" s="18"/>
      <c r="LYI826" s="18"/>
      <c r="LYJ826" s="18"/>
      <c r="LYK826" s="18"/>
      <c r="LYL826" s="18"/>
      <c r="LYM826" s="18"/>
      <c r="LYN826" s="18"/>
      <c r="LYO826" s="18"/>
      <c r="LYP826" s="18"/>
      <c r="LYQ826" s="18"/>
      <c r="LYR826" s="18"/>
      <c r="LYS826" s="18"/>
      <c r="LYT826" s="18"/>
      <c r="LYU826" s="18"/>
      <c r="LYV826" s="18"/>
      <c r="LYW826" s="18"/>
      <c r="LYX826" s="18"/>
      <c r="LYY826" s="18"/>
      <c r="LYZ826" s="18"/>
      <c r="LZA826" s="18"/>
      <c r="LZB826" s="18"/>
      <c r="LZC826" s="18"/>
      <c r="LZD826" s="18"/>
      <c r="LZE826" s="18"/>
      <c r="LZF826" s="18"/>
      <c r="LZG826" s="18"/>
      <c r="LZH826" s="18"/>
      <c r="LZI826" s="18"/>
      <c r="LZJ826" s="18"/>
      <c r="LZK826" s="18"/>
      <c r="LZL826" s="18"/>
      <c r="LZM826" s="18"/>
      <c r="LZN826" s="18"/>
      <c r="LZO826" s="18"/>
      <c r="LZP826" s="18"/>
      <c r="LZQ826" s="18"/>
      <c r="LZR826" s="18"/>
      <c r="LZS826" s="18"/>
      <c r="LZT826" s="18"/>
      <c r="LZU826" s="18"/>
      <c r="LZV826" s="18"/>
      <c r="LZW826" s="18"/>
      <c r="LZX826" s="18"/>
      <c r="LZY826" s="18"/>
      <c r="LZZ826" s="18"/>
      <c r="MAA826" s="18"/>
      <c r="MAB826" s="18"/>
      <c r="MAC826" s="18"/>
      <c r="MAD826" s="18"/>
      <c r="MAE826" s="18"/>
      <c r="MAF826" s="18"/>
      <c r="MAG826" s="18"/>
      <c r="MAH826" s="18"/>
      <c r="MAI826" s="18"/>
      <c r="MAJ826" s="18"/>
      <c r="MAK826" s="18"/>
      <c r="MAL826" s="18"/>
      <c r="MAM826" s="18"/>
      <c r="MAN826" s="18"/>
      <c r="MAO826" s="18"/>
      <c r="MAP826" s="18"/>
      <c r="MAQ826" s="18"/>
      <c r="MAR826" s="18"/>
      <c r="MAS826" s="18"/>
      <c r="MAT826" s="18"/>
      <c r="MAU826" s="18"/>
      <c r="MAV826" s="18"/>
      <c r="MAW826" s="18"/>
      <c r="MAX826" s="18"/>
      <c r="MAY826" s="18"/>
      <c r="MAZ826" s="18"/>
      <c r="MBA826" s="18"/>
      <c r="MBB826" s="18"/>
      <c r="MBC826" s="18"/>
      <c r="MBD826" s="18"/>
      <c r="MBE826" s="18"/>
      <c r="MBF826" s="18"/>
      <c r="MBG826" s="18"/>
      <c r="MBH826" s="18"/>
      <c r="MBI826" s="18"/>
      <c r="MBJ826" s="18"/>
      <c r="MBK826" s="18"/>
      <c r="MBL826" s="18"/>
      <c r="MBM826" s="18"/>
      <c r="MBN826" s="18"/>
      <c r="MBO826" s="18"/>
      <c r="MBP826" s="18"/>
      <c r="MBQ826" s="18"/>
      <c r="MBR826" s="18"/>
      <c r="MBS826" s="18"/>
      <c r="MBT826" s="18"/>
      <c r="MBU826" s="18"/>
      <c r="MBV826" s="18"/>
      <c r="MBW826" s="18"/>
      <c r="MBX826" s="18"/>
      <c r="MBY826" s="18"/>
      <c r="MBZ826" s="18"/>
      <c r="MCA826" s="18"/>
      <c r="MCB826" s="18"/>
      <c r="MCC826" s="18"/>
      <c r="MCD826" s="18"/>
      <c r="MCE826" s="18"/>
      <c r="MCF826" s="18"/>
      <c r="MCG826" s="18"/>
      <c r="MCH826" s="18"/>
      <c r="MCI826" s="18"/>
      <c r="MCJ826" s="18"/>
      <c r="MCK826" s="18"/>
      <c r="MCL826" s="18"/>
      <c r="MCM826" s="18"/>
      <c r="MCN826" s="18"/>
      <c r="MCO826" s="18"/>
      <c r="MCP826" s="18"/>
      <c r="MCQ826" s="18"/>
      <c r="MCR826" s="18"/>
      <c r="MCS826" s="18"/>
      <c r="MCT826" s="18"/>
      <c r="MCU826" s="18"/>
      <c r="MCV826" s="18"/>
      <c r="MCW826" s="18"/>
      <c r="MCX826" s="18"/>
      <c r="MCY826" s="18"/>
      <c r="MCZ826" s="18"/>
      <c r="MDA826" s="18"/>
      <c r="MDB826" s="18"/>
      <c r="MDC826" s="18"/>
      <c r="MDD826" s="18"/>
      <c r="MDE826" s="18"/>
      <c r="MDF826" s="18"/>
      <c r="MDG826" s="18"/>
      <c r="MDH826" s="18"/>
      <c r="MDI826" s="18"/>
      <c r="MDJ826" s="18"/>
      <c r="MDK826" s="18"/>
      <c r="MDL826" s="18"/>
      <c r="MDM826" s="18"/>
      <c r="MDN826" s="18"/>
      <c r="MDO826" s="18"/>
      <c r="MDP826" s="18"/>
      <c r="MDQ826" s="18"/>
      <c r="MDR826" s="18"/>
      <c r="MDS826" s="18"/>
      <c r="MDT826" s="18"/>
      <c r="MDU826" s="18"/>
      <c r="MDV826" s="18"/>
      <c r="MDW826" s="18"/>
      <c r="MDX826" s="18"/>
      <c r="MDY826" s="18"/>
      <c r="MDZ826" s="18"/>
      <c r="MEA826" s="18"/>
      <c r="MEB826" s="18"/>
      <c r="MEC826" s="18"/>
      <c r="MED826" s="18"/>
      <c r="MEE826" s="18"/>
      <c r="MEF826" s="18"/>
      <c r="MEG826" s="18"/>
      <c r="MEH826" s="18"/>
      <c r="MEI826" s="18"/>
      <c r="MEJ826" s="18"/>
      <c r="MEK826" s="18"/>
      <c r="MEL826" s="18"/>
      <c r="MEM826" s="18"/>
      <c r="MEN826" s="18"/>
      <c r="MEO826" s="18"/>
      <c r="MEP826" s="18"/>
      <c r="MEQ826" s="18"/>
      <c r="MER826" s="18"/>
      <c r="MES826" s="18"/>
      <c r="MET826" s="18"/>
      <c r="MEU826" s="18"/>
      <c r="MEV826" s="18"/>
      <c r="MEW826" s="18"/>
      <c r="MEX826" s="18"/>
      <c r="MEY826" s="18"/>
      <c r="MEZ826" s="18"/>
      <c r="MFA826" s="18"/>
      <c r="MFB826" s="18"/>
      <c r="MFC826" s="18"/>
      <c r="MFD826" s="18"/>
      <c r="MFE826" s="18"/>
      <c r="MFF826" s="18"/>
      <c r="MFG826" s="18"/>
      <c r="MFH826" s="18"/>
      <c r="MFI826" s="18"/>
      <c r="MFJ826" s="18"/>
      <c r="MFK826" s="18"/>
      <c r="MFL826" s="18"/>
      <c r="MFM826" s="18"/>
      <c r="MFN826" s="18"/>
      <c r="MFO826" s="18"/>
      <c r="MFP826" s="18"/>
      <c r="MFQ826" s="18"/>
      <c r="MFR826" s="18"/>
      <c r="MFS826" s="18"/>
      <c r="MFT826" s="18"/>
      <c r="MFU826" s="18"/>
      <c r="MFV826" s="18"/>
      <c r="MFW826" s="18"/>
      <c r="MFX826" s="18"/>
      <c r="MFY826" s="18"/>
      <c r="MFZ826" s="18"/>
      <c r="MGA826" s="18"/>
      <c r="MGB826" s="18"/>
      <c r="MGC826" s="18"/>
      <c r="MGD826" s="18"/>
      <c r="MGE826" s="18"/>
      <c r="MGF826" s="18"/>
      <c r="MGG826" s="18"/>
      <c r="MGH826" s="18"/>
      <c r="MGI826" s="18"/>
      <c r="MGJ826" s="18"/>
      <c r="MGK826" s="18"/>
      <c r="MGL826" s="18"/>
      <c r="MGM826" s="18"/>
      <c r="MGN826" s="18"/>
      <c r="MGO826" s="18"/>
      <c r="MGP826" s="18"/>
      <c r="MGQ826" s="18"/>
      <c r="MGR826" s="18"/>
      <c r="MGS826" s="18"/>
      <c r="MGT826" s="18"/>
      <c r="MGU826" s="18"/>
      <c r="MGV826" s="18"/>
      <c r="MGW826" s="18"/>
      <c r="MGX826" s="18"/>
      <c r="MGY826" s="18"/>
      <c r="MGZ826" s="18"/>
      <c r="MHA826" s="18"/>
      <c r="MHB826" s="18"/>
      <c r="MHC826" s="18"/>
      <c r="MHD826" s="18"/>
      <c r="MHE826" s="18"/>
      <c r="MHF826" s="18"/>
      <c r="MHG826" s="18"/>
      <c r="MHH826" s="18"/>
      <c r="MHI826" s="18"/>
      <c r="MHJ826" s="18"/>
      <c r="MHK826" s="18"/>
      <c r="MHL826" s="18"/>
      <c r="MHM826" s="18"/>
      <c r="MHN826" s="18"/>
      <c r="MHO826" s="18"/>
      <c r="MHP826" s="18"/>
      <c r="MHQ826" s="18"/>
      <c r="MHR826" s="18"/>
      <c r="MHS826" s="18"/>
      <c r="MHT826" s="18"/>
      <c r="MHU826" s="18"/>
      <c r="MHV826" s="18"/>
      <c r="MHW826" s="18"/>
      <c r="MHX826" s="18"/>
      <c r="MHY826" s="18"/>
      <c r="MHZ826" s="18"/>
      <c r="MIA826" s="18"/>
      <c r="MIB826" s="18"/>
      <c r="MIC826" s="18"/>
      <c r="MID826" s="18"/>
      <c r="MIE826" s="18"/>
      <c r="MIF826" s="18"/>
      <c r="MIG826" s="18"/>
      <c r="MIH826" s="18"/>
      <c r="MII826" s="18"/>
      <c r="MIJ826" s="18"/>
      <c r="MIK826" s="18"/>
      <c r="MIL826" s="18"/>
      <c r="MIM826" s="18"/>
      <c r="MIN826" s="18"/>
      <c r="MIO826" s="18"/>
      <c r="MIP826" s="18"/>
      <c r="MIQ826" s="18"/>
      <c r="MIR826" s="18"/>
      <c r="MIS826" s="18"/>
      <c r="MIT826" s="18"/>
      <c r="MIU826" s="18"/>
      <c r="MIV826" s="18"/>
      <c r="MIW826" s="18"/>
      <c r="MIX826" s="18"/>
      <c r="MIY826" s="18"/>
      <c r="MIZ826" s="18"/>
      <c r="MJA826" s="18"/>
      <c r="MJB826" s="18"/>
      <c r="MJC826" s="18"/>
      <c r="MJD826" s="18"/>
      <c r="MJE826" s="18"/>
      <c r="MJF826" s="18"/>
      <c r="MJG826" s="18"/>
      <c r="MJH826" s="18"/>
      <c r="MJI826" s="18"/>
      <c r="MJJ826" s="18"/>
      <c r="MJK826" s="18"/>
      <c r="MJL826" s="18"/>
      <c r="MJM826" s="18"/>
      <c r="MJN826" s="18"/>
      <c r="MJO826" s="18"/>
      <c r="MJP826" s="18"/>
      <c r="MJQ826" s="18"/>
      <c r="MJR826" s="18"/>
      <c r="MJS826" s="18"/>
      <c r="MJT826" s="18"/>
      <c r="MJU826" s="18"/>
      <c r="MJV826" s="18"/>
      <c r="MJW826" s="18"/>
      <c r="MJX826" s="18"/>
      <c r="MJY826" s="18"/>
      <c r="MJZ826" s="18"/>
      <c r="MKA826" s="18"/>
      <c r="MKB826" s="18"/>
      <c r="MKC826" s="18"/>
      <c r="MKD826" s="18"/>
      <c r="MKE826" s="18"/>
      <c r="MKF826" s="18"/>
      <c r="MKG826" s="18"/>
      <c r="MKH826" s="18"/>
      <c r="MKI826" s="18"/>
      <c r="MKJ826" s="18"/>
      <c r="MKK826" s="18"/>
      <c r="MKL826" s="18"/>
      <c r="MKM826" s="18"/>
      <c r="MKN826" s="18"/>
      <c r="MKO826" s="18"/>
      <c r="MKP826" s="18"/>
      <c r="MKQ826" s="18"/>
      <c r="MKR826" s="18"/>
      <c r="MKS826" s="18"/>
      <c r="MKT826" s="18"/>
      <c r="MKU826" s="18"/>
      <c r="MKV826" s="18"/>
      <c r="MKW826" s="18"/>
      <c r="MKX826" s="18"/>
      <c r="MKY826" s="18"/>
      <c r="MKZ826" s="18"/>
      <c r="MLA826" s="18"/>
      <c r="MLB826" s="18"/>
      <c r="MLC826" s="18"/>
      <c r="MLD826" s="18"/>
      <c r="MLE826" s="18"/>
      <c r="MLF826" s="18"/>
      <c r="MLG826" s="18"/>
      <c r="MLH826" s="18"/>
      <c r="MLI826" s="18"/>
      <c r="MLJ826" s="18"/>
      <c r="MLK826" s="18"/>
      <c r="MLL826" s="18"/>
      <c r="MLM826" s="18"/>
      <c r="MLN826" s="18"/>
      <c r="MLO826" s="18"/>
      <c r="MLP826" s="18"/>
      <c r="MLQ826" s="18"/>
      <c r="MLR826" s="18"/>
      <c r="MLS826" s="18"/>
      <c r="MLT826" s="18"/>
      <c r="MLU826" s="18"/>
      <c r="MLV826" s="18"/>
      <c r="MLW826" s="18"/>
      <c r="MLX826" s="18"/>
      <c r="MLY826" s="18"/>
      <c r="MLZ826" s="18"/>
      <c r="MMA826" s="18"/>
      <c r="MMB826" s="18"/>
      <c r="MMC826" s="18"/>
      <c r="MMD826" s="18"/>
      <c r="MME826" s="18"/>
      <c r="MMF826" s="18"/>
      <c r="MMG826" s="18"/>
      <c r="MMH826" s="18"/>
      <c r="MMI826" s="18"/>
      <c r="MMJ826" s="18"/>
      <c r="MMK826" s="18"/>
      <c r="MML826" s="18"/>
      <c r="MMM826" s="18"/>
      <c r="MMN826" s="18"/>
      <c r="MMO826" s="18"/>
      <c r="MMP826" s="18"/>
      <c r="MMQ826" s="18"/>
      <c r="MMR826" s="18"/>
      <c r="MMS826" s="18"/>
      <c r="MMT826" s="18"/>
      <c r="MMU826" s="18"/>
      <c r="MMV826" s="18"/>
      <c r="MMW826" s="18"/>
      <c r="MMX826" s="18"/>
      <c r="MMY826" s="18"/>
      <c r="MMZ826" s="18"/>
      <c r="MNA826" s="18"/>
      <c r="MNB826" s="18"/>
      <c r="MNC826" s="18"/>
      <c r="MND826" s="18"/>
      <c r="MNE826" s="18"/>
      <c r="MNF826" s="18"/>
      <c r="MNG826" s="18"/>
      <c r="MNH826" s="18"/>
      <c r="MNI826" s="18"/>
      <c r="MNJ826" s="18"/>
      <c r="MNK826" s="18"/>
      <c r="MNL826" s="18"/>
      <c r="MNM826" s="18"/>
      <c r="MNN826" s="18"/>
      <c r="MNO826" s="18"/>
      <c r="MNP826" s="18"/>
      <c r="MNQ826" s="18"/>
      <c r="MNR826" s="18"/>
      <c r="MNS826" s="18"/>
      <c r="MNT826" s="18"/>
      <c r="MNU826" s="18"/>
      <c r="MNV826" s="18"/>
      <c r="MNW826" s="18"/>
      <c r="MNX826" s="18"/>
      <c r="MNY826" s="18"/>
      <c r="MNZ826" s="18"/>
      <c r="MOA826" s="18"/>
      <c r="MOB826" s="18"/>
      <c r="MOC826" s="18"/>
      <c r="MOD826" s="18"/>
      <c r="MOE826" s="18"/>
      <c r="MOF826" s="18"/>
      <c r="MOG826" s="18"/>
      <c r="MOH826" s="18"/>
      <c r="MOI826" s="18"/>
      <c r="MOJ826" s="18"/>
      <c r="MOK826" s="18"/>
      <c r="MOL826" s="18"/>
      <c r="MOM826" s="18"/>
      <c r="MON826" s="18"/>
      <c r="MOO826" s="18"/>
      <c r="MOP826" s="18"/>
      <c r="MOQ826" s="18"/>
      <c r="MOR826" s="18"/>
      <c r="MOS826" s="18"/>
      <c r="MOT826" s="18"/>
      <c r="MOU826" s="18"/>
      <c r="MOV826" s="18"/>
      <c r="MOW826" s="18"/>
      <c r="MOX826" s="18"/>
      <c r="MOY826" s="18"/>
      <c r="MOZ826" s="18"/>
      <c r="MPA826" s="18"/>
      <c r="MPB826" s="18"/>
      <c r="MPC826" s="18"/>
      <c r="MPD826" s="18"/>
      <c r="MPE826" s="18"/>
      <c r="MPF826" s="18"/>
      <c r="MPG826" s="18"/>
      <c r="MPH826" s="18"/>
      <c r="MPI826" s="18"/>
      <c r="MPJ826" s="18"/>
      <c r="MPK826" s="18"/>
      <c r="MPL826" s="18"/>
      <c r="MPM826" s="18"/>
      <c r="MPN826" s="18"/>
      <c r="MPO826" s="18"/>
      <c r="MPP826" s="18"/>
      <c r="MPQ826" s="18"/>
      <c r="MPR826" s="18"/>
      <c r="MPS826" s="18"/>
      <c r="MPT826" s="18"/>
      <c r="MPU826" s="18"/>
      <c r="MPV826" s="18"/>
      <c r="MPW826" s="18"/>
      <c r="MPX826" s="18"/>
      <c r="MPY826" s="18"/>
      <c r="MPZ826" s="18"/>
      <c r="MQA826" s="18"/>
      <c r="MQB826" s="18"/>
      <c r="MQC826" s="18"/>
      <c r="MQD826" s="18"/>
      <c r="MQE826" s="18"/>
      <c r="MQF826" s="18"/>
      <c r="MQG826" s="18"/>
      <c r="MQH826" s="18"/>
      <c r="MQI826" s="18"/>
      <c r="MQJ826" s="18"/>
      <c r="MQK826" s="18"/>
      <c r="MQL826" s="18"/>
      <c r="MQM826" s="18"/>
      <c r="MQN826" s="18"/>
      <c r="MQO826" s="18"/>
      <c r="MQP826" s="18"/>
      <c r="MQQ826" s="18"/>
      <c r="MQR826" s="18"/>
      <c r="MQS826" s="18"/>
      <c r="MQT826" s="18"/>
      <c r="MQU826" s="18"/>
      <c r="MQV826" s="18"/>
      <c r="MQW826" s="18"/>
      <c r="MQX826" s="18"/>
      <c r="MQY826" s="18"/>
      <c r="MQZ826" s="18"/>
      <c r="MRA826" s="18"/>
      <c r="MRB826" s="18"/>
      <c r="MRC826" s="18"/>
      <c r="MRD826" s="18"/>
      <c r="MRE826" s="18"/>
      <c r="MRF826" s="18"/>
      <c r="MRG826" s="18"/>
      <c r="MRH826" s="18"/>
      <c r="MRI826" s="18"/>
      <c r="MRJ826" s="18"/>
      <c r="MRK826" s="18"/>
      <c r="MRL826" s="18"/>
      <c r="MRM826" s="18"/>
      <c r="MRN826" s="18"/>
      <c r="MRO826" s="18"/>
      <c r="MRP826" s="18"/>
      <c r="MRQ826" s="18"/>
      <c r="MRR826" s="18"/>
      <c r="MRS826" s="18"/>
      <c r="MRT826" s="18"/>
      <c r="MRU826" s="18"/>
      <c r="MRV826" s="18"/>
      <c r="MRW826" s="18"/>
      <c r="MRX826" s="18"/>
      <c r="MRY826" s="18"/>
      <c r="MRZ826" s="18"/>
      <c r="MSA826" s="18"/>
      <c r="MSB826" s="18"/>
      <c r="MSC826" s="18"/>
      <c r="MSD826" s="18"/>
      <c r="MSE826" s="18"/>
      <c r="MSF826" s="18"/>
      <c r="MSG826" s="18"/>
      <c r="MSH826" s="18"/>
      <c r="MSI826" s="18"/>
      <c r="MSJ826" s="18"/>
      <c r="MSK826" s="18"/>
      <c r="MSL826" s="18"/>
      <c r="MSM826" s="18"/>
      <c r="MSN826" s="18"/>
      <c r="MSO826" s="18"/>
      <c r="MSP826" s="18"/>
      <c r="MSQ826" s="18"/>
      <c r="MSR826" s="18"/>
      <c r="MSS826" s="18"/>
      <c r="MST826" s="18"/>
      <c r="MSU826" s="18"/>
      <c r="MSV826" s="18"/>
      <c r="MSW826" s="18"/>
      <c r="MSX826" s="18"/>
      <c r="MSY826" s="18"/>
      <c r="MSZ826" s="18"/>
      <c r="MTA826" s="18"/>
      <c r="MTB826" s="18"/>
      <c r="MTC826" s="18"/>
      <c r="MTD826" s="18"/>
      <c r="MTE826" s="18"/>
      <c r="MTF826" s="18"/>
      <c r="MTG826" s="18"/>
      <c r="MTH826" s="18"/>
      <c r="MTI826" s="18"/>
      <c r="MTJ826" s="18"/>
      <c r="MTK826" s="18"/>
      <c r="MTL826" s="18"/>
      <c r="MTM826" s="18"/>
      <c r="MTN826" s="18"/>
      <c r="MTO826" s="18"/>
      <c r="MTP826" s="18"/>
      <c r="MTQ826" s="18"/>
      <c r="MTR826" s="18"/>
      <c r="MTS826" s="18"/>
      <c r="MTT826" s="18"/>
      <c r="MTU826" s="18"/>
      <c r="MTV826" s="18"/>
      <c r="MTW826" s="18"/>
      <c r="MTX826" s="18"/>
      <c r="MTY826" s="18"/>
      <c r="MTZ826" s="18"/>
      <c r="MUA826" s="18"/>
      <c r="MUB826" s="18"/>
      <c r="MUC826" s="18"/>
      <c r="MUD826" s="18"/>
      <c r="MUE826" s="18"/>
      <c r="MUF826" s="18"/>
      <c r="MUG826" s="18"/>
      <c r="MUH826" s="18"/>
      <c r="MUI826" s="18"/>
      <c r="MUJ826" s="18"/>
      <c r="MUK826" s="18"/>
      <c r="MUL826" s="18"/>
      <c r="MUM826" s="18"/>
      <c r="MUN826" s="18"/>
      <c r="MUO826" s="18"/>
      <c r="MUP826" s="18"/>
      <c r="MUQ826" s="18"/>
      <c r="MUR826" s="18"/>
      <c r="MUS826" s="18"/>
      <c r="MUT826" s="18"/>
      <c r="MUU826" s="18"/>
      <c r="MUV826" s="18"/>
      <c r="MUW826" s="18"/>
      <c r="MUX826" s="18"/>
      <c r="MUY826" s="18"/>
      <c r="MUZ826" s="18"/>
      <c r="MVA826" s="18"/>
      <c r="MVB826" s="18"/>
      <c r="MVC826" s="18"/>
      <c r="MVD826" s="18"/>
      <c r="MVE826" s="18"/>
      <c r="MVF826" s="18"/>
      <c r="MVG826" s="18"/>
      <c r="MVH826" s="18"/>
      <c r="MVI826" s="18"/>
      <c r="MVJ826" s="18"/>
      <c r="MVK826" s="18"/>
      <c r="MVL826" s="18"/>
      <c r="MVM826" s="18"/>
      <c r="MVN826" s="18"/>
      <c r="MVO826" s="18"/>
      <c r="MVP826" s="18"/>
      <c r="MVQ826" s="18"/>
      <c r="MVR826" s="18"/>
      <c r="MVS826" s="18"/>
      <c r="MVT826" s="18"/>
      <c r="MVU826" s="18"/>
      <c r="MVV826" s="18"/>
      <c r="MVW826" s="18"/>
      <c r="MVX826" s="18"/>
      <c r="MVY826" s="18"/>
      <c r="MVZ826" s="18"/>
      <c r="MWA826" s="18"/>
      <c r="MWB826" s="18"/>
      <c r="MWC826" s="18"/>
      <c r="MWD826" s="18"/>
      <c r="MWE826" s="18"/>
      <c r="MWF826" s="18"/>
      <c r="MWG826" s="18"/>
      <c r="MWH826" s="18"/>
      <c r="MWI826" s="18"/>
      <c r="MWJ826" s="18"/>
      <c r="MWK826" s="18"/>
      <c r="MWL826" s="18"/>
      <c r="MWM826" s="18"/>
      <c r="MWN826" s="18"/>
      <c r="MWO826" s="18"/>
      <c r="MWP826" s="18"/>
      <c r="MWQ826" s="18"/>
      <c r="MWR826" s="18"/>
      <c r="MWS826" s="18"/>
      <c r="MWT826" s="18"/>
      <c r="MWU826" s="18"/>
      <c r="MWV826" s="18"/>
      <c r="MWW826" s="18"/>
      <c r="MWX826" s="18"/>
      <c r="MWY826" s="18"/>
      <c r="MWZ826" s="18"/>
      <c r="MXA826" s="18"/>
      <c r="MXB826" s="18"/>
      <c r="MXC826" s="18"/>
      <c r="MXD826" s="18"/>
      <c r="MXE826" s="18"/>
      <c r="MXF826" s="18"/>
      <c r="MXG826" s="18"/>
      <c r="MXH826" s="18"/>
      <c r="MXI826" s="18"/>
      <c r="MXJ826" s="18"/>
      <c r="MXK826" s="18"/>
      <c r="MXL826" s="18"/>
      <c r="MXM826" s="18"/>
      <c r="MXN826" s="18"/>
      <c r="MXO826" s="18"/>
      <c r="MXP826" s="18"/>
      <c r="MXQ826" s="18"/>
      <c r="MXR826" s="18"/>
      <c r="MXS826" s="18"/>
      <c r="MXT826" s="18"/>
      <c r="MXU826" s="18"/>
      <c r="MXV826" s="18"/>
      <c r="MXW826" s="18"/>
      <c r="MXX826" s="18"/>
      <c r="MXY826" s="18"/>
      <c r="MXZ826" s="18"/>
      <c r="MYA826" s="18"/>
      <c r="MYB826" s="18"/>
      <c r="MYC826" s="18"/>
      <c r="MYD826" s="18"/>
      <c r="MYE826" s="18"/>
      <c r="MYF826" s="18"/>
      <c r="MYG826" s="18"/>
      <c r="MYH826" s="18"/>
      <c r="MYI826" s="18"/>
      <c r="MYJ826" s="18"/>
      <c r="MYK826" s="18"/>
      <c r="MYL826" s="18"/>
      <c r="MYM826" s="18"/>
      <c r="MYN826" s="18"/>
      <c r="MYO826" s="18"/>
      <c r="MYP826" s="18"/>
      <c r="MYQ826" s="18"/>
      <c r="MYR826" s="18"/>
      <c r="MYS826" s="18"/>
      <c r="MYT826" s="18"/>
      <c r="MYU826" s="18"/>
      <c r="MYV826" s="18"/>
      <c r="MYW826" s="18"/>
      <c r="MYX826" s="18"/>
      <c r="MYY826" s="18"/>
      <c r="MYZ826" s="18"/>
      <c r="MZA826" s="18"/>
      <c r="MZB826" s="18"/>
      <c r="MZC826" s="18"/>
      <c r="MZD826" s="18"/>
      <c r="MZE826" s="18"/>
      <c r="MZF826" s="18"/>
      <c r="MZG826" s="18"/>
      <c r="MZH826" s="18"/>
      <c r="MZI826" s="18"/>
      <c r="MZJ826" s="18"/>
      <c r="MZK826" s="18"/>
      <c r="MZL826" s="18"/>
      <c r="MZM826" s="18"/>
      <c r="MZN826" s="18"/>
      <c r="MZO826" s="18"/>
      <c r="MZP826" s="18"/>
      <c r="MZQ826" s="18"/>
      <c r="MZR826" s="18"/>
      <c r="MZS826" s="18"/>
      <c r="MZT826" s="18"/>
      <c r="MZU826" s="18"/>
      <c r="MZV826" s="18"/>
      <c r="MZW826" s="18"/>
      <c r="MZX826" s="18"/>
      <c r="MZY826" s="18"/>
      <c r="MZZ826" s="18"/>
      <c r="NAA826" s="18"/>
      <c r="NAB826" s="18"/>
      <c r="NAC826" s="18"/>
      <c r="NAD826" s="18"/>
      <c r="NAE826" s="18"/>
      <c r="NAF826" s="18"/>
      <c r="NAG826" s="18"/>
      <c r="NAH826" s="18"/>
      <c r="NAI826" s="18"/>
      <c r="NAJ826" s="18"/>
      <c r="NAK826" s="18"/>
      <c r="NAL826" s="18"/>
      <c r="NAM826" s="18"/>
      <c r="NAN826" s="18"/>
      <c r="NAO826" s="18"/>
      <c r="NAP826" s="18"/>
      <c r="NAQ826" s="18"/>
      <c r="NAR826" s="18"/>
      <c r="NAS826" s="18"/>
      <c r="NAT826" s="18"/>
      <c r="NAU826" s="18"/>
      <c r="NAV826" s="18"/>
      <c r="NAW826" s="18"/>
      <c r="NAX826" s="18"/>
      <c r="NAY826" s="18"/>
      <c r="NAZ826" s="18"/>
      <c r="NBA826" s="18"/>
      <c r="NBB826" s="18"/>
      <c r="NBC826" s="18"/>
      <c r="NBD826" s="18"/>
      <c r="NBE826" s="18"/>
      <c r="NBF826" s="18"/>
      <c r="NBG826" s="18"/>
      <c r="NBH826" s="18"/>
      <c r="NBI826" s="18"/>
      <c r="NBJ826" s="18"/>
      <c r="NBK826" s="18"/>
      <c r="NBL826" s="18"/>
      <c r="NBM826" s="18"/>
      <c r="NBN826" s="18"/>
      <c r="NBO826" s="18"/>
      <c r="NBP826" s="18"/>
      <c r="NBQ826" s="18"/>
      <c r="NBR826" s="18"/>
      <c r="NBS826" s="18"/>
      <c r="NBT826" s="18"/>
      <c r="NBU826" s="18"/>
      <c r="NBV826" s="18"/>
      <c r="NBW826" s="18"/>
      <c r="NBX826" s="18"/>
      <c r="NBY826" s="18"/>
      <c r="NBZ826" s="18"/>
      <c r="NCA826" s="18"/>
      <c r="NCB826" s="18"/>
      <c r="NCC826" s="18"/>
      <c r="NCD826" s="18"/>
      <c r="NCE826" s="18"/>
      <c r="NCF826" s="18"/>
      <c r="NCG826" s="18"/>
      <c r="NCH826" s="18"/>
      <c r="NCI826" s="18"/>
      <c r="NCJ826" s="18"/>
      <c r="NCK826" s="18"/>
      <c r="NCL826" s="18"/>
      <c r="NCM826" s="18"/>
      <c r="NCN826" s="18"/>
      <c r="NCO826" s="18"/>
      <c r="NCP826" s="18"/>
      <c r="NCQ826" s="18"/>
      <c r="NCR826" s="18"/>
      <c r="NCS826" s="18"/>
      <c r="NCT826" s="18"/>
      <c r="NCU826" s="18"/>
      <c r="NCV826" s="18"/>
      <c r="NCW826" s="18"/>
      <c r="NCX826" s="18"/>
      <c r="NCY826" s="18"/>
      <c r="NCZ826" s="18"/>
      <c r="NDA826" s="18"/>
      <c r="NDB826" s="18"/>
      <c r="NDC826" s="18"/>
      <c r="NDD826" s="18"/>
      <c r="NDE826" s="18"/>
      <c r="NDF826" s="18"/>
      <c r="NDG826" s="18"/>
      <c r="NDH826" s="18"/>
      <c r="NDI826" s="18"/>
      <c r="NDJ826" s="18"/>
      <c r="NDK826" s="18"/>
      <c r="NDL826" s="18"/>
      <c r="NDM826" s="18"/>
      <c r="NDN826" s="18"/>
      <c r="NDO826" s="18"/>
      <c r="NDP826" s="18"/>
      <c r="NDQ826" s="18"/>
      <c r="NDR826" s="18"/>
      <c r="NDS826" s="18"/>
      <c r="NDT826" s="18"/>
      <c r="NDU826" s="18"/>
      <c r="NDV826" s="18"/>
      <c r="NDW826" s="18"/>
      <c r="NDX826" s="18"/>
      <c r="NDY826" s="18"/>
      <c r="NDZ826" s="18"/>
      <c r="NEA826" s="18"/>
      <c r="NEB826" s="18"/>
      <c r="NEC826" s="18"/>
      <c r="NED826" s="18"/>
      <c r="NEE826" s="18"/>
      <c r="NEF826" s="18"/>
      <c r="NEG826" s="18"/>
      <c r="NEH826" s="18"/>
      <c r="NEI826" s="18"/>
      <c r="NEJ826" s="18"/>
      <c r="NEK826" s="18"/>
      <c r="NEL826" s="18"/>
      <c r="NEM826" s="18"/>
      <c r="NEN826" s="18"/>
      <c r="NEO826" s="18"/>
      <c r="NEP826" s="18"/>
      <c r="NEQ826" s="18"/>
      <c r="NER826" s="18"/>
      <c r="NES826" s="18"/>
      <c r="NET826" s="18"/>
      <c r="NEU826" s="18"/>
      <c r="NEV826" s="18"/>
      <c r="NEW826" s="18"/>
      <c r="NEX826" s="18"/>
      <c r="NEY826" s="18"/>
      <c r="NEZ826" s="18"/>
      <c r="NFA826" s="18"/>
      <c r="NFB826" s="18"/>
      <c r="NFC826" s="18"/>
      <c r="NFD826" s="18"/>
      <c r="NFE826" s="18"/>
      <c r="NFF826" s="18"/>
      <c r="NFG826" s="18"/>
      <c r="NFH826" s="18"/>
      <c r="NFI826" s="18"/>
      <c r="NFJ826" s="18"/>
      <c r="NFK826" s="18"/>
      <c r="NFL826" s="18"/>
      <c r="NFM826" s="18"/>
      <c r="NFN826" s="18"/>
      <c r="NFO826" s="18"/>
      <c r="NFP826" s="18"/>
      <c r="NFQ826" s="18"/>
      <c r="NFR826" s="18"/>
      <c r="NFS826" s="18"/>
      <c r="NFT826" s="18"/>
      <c r="NFU826" s="18"/>
      <c r="NFV826" s="18"/>
      <c r="NFW826" s="18"/>
      <c r="NFX826" s="18"/>
      <c r="NFY826" s="18"/>
      <c r="NFZ826" s="18"/>
      <c r="NGA826" s="18"/>
      <c r="NGB826" s="18"/>
      <c r="NGC826" s="18"/>
      <c r="NGD826" s="18"/>
      <c r="NGE826" s="18"/>
      <c r="NGF826" s="18"/>
      <c r="NGG826" s="18"/>
      <c r="NGH826" s="18"/>
      <c r="NGI826" s="18"/>
      <c r="NGJ826" s="18"/>
      <c r="NGK826" s="18"/>
      <c r="NGL826" s="18"/>
      <c r="NGM826" s="18"/>
      <c r="NGN826" s="18"/>
      <c r="NGO826" s="18"/>
      <c r="NGP826" s="18"/>
      <c r="NGQ826" s="18"/>
      <c r="NGR826" s="18"/>
      <c r="NGS826" s="18"/>
      <c r="NGT826" s="18"/>
      <c r="NGU826" s="18"/>
      <c r="NGV826" s="18"/>
      <c r="NGW826" s="18"/>
      <c r="NGX826" s="18"/>
      <c r="NGY826" s="18"/>
      <c r="NGZ826" s="18"/>
      <c r="NHA826" s="18"/>
      <c r="NHB826" s="18"/>
      <c r="NHC826" s="18"/>
      <c r="NHD826" s="18"/>
      <c r="NHE826" s="18"/>
      <c r="NHF826" s="18"/>
      <c r="NHG826" s="18"/>
      <c r="NHH826" s="18"/>
      <c r="NHI826" s="18"/>
      <c r="NHJ826" s="18"/>
      <c r="NHK826" s="18"/>
      <c r="NHL826" s="18"/>
      <c r="NHM826" s="18"/>
      <c r="NHN826" s="18"/>
      <c r="NHO826" s="18"/>
      <c r="NHP826" s="18"/>
      <c r="NHQ826" s="18"/>
      <c r="NHR826" s="18"/>
      <c r="NHS826" s="18"/>
      <c r="NHT826" s="18"/>
      <c r="NHU826" s="18"/>
      <c r="NHV826" s="18"/>
      <c r="NHW826" s="18"/>
      <c r="NHX826" s="18"/>
      <c r="NHY826" s="18"/>
      <c r="NHZ826" s="18"/>
      <c r="NIA826" s="18"/>
      <c r="NIB826" s="18"/>
      <c r="NIC826" s="18"/>
      <c r="NID826" s="18"/>
      <c r="NIE826" s="18"/>
      <c r="NIF826" s="18"/>
      <c r="NIG826" s="18"/>
      <c r="NIH826" s="18"/>
      <c r="NII826" s="18"/>
      <c r="NIJ826" s="18"/>
      <c r="NIK826" s="18"/>
      <c r="NIL826" s="18"/>
      <c r="NIM826" s="18"/>
      <c r="NIN826" s="18"/>
      <c r="NIO826" s="18"/>
      <c r="NIP826" s="18"/>
      <c r="NIQ826" s="18"/>
      <c r="NIR826" s="18"/>
      <c r="NIS826" s="18"/>
      <c r="NIT826" s="18"/>
      <c r="NIU826" s="18"/>
      <c r="NIV826" s="18"/>
      <c r="NIW826" s="18"/>
      <c r="NIX826" s="18"/>
      <c r="NIY826" s="18"/>
      <c r="NIZ826" s="18"/>
      <c r="NJA826" s="18"/>
      <c r="NJB826" s="18"/>
      <c r="NJC826" s="18"/>
      <c r="NJD826" s="18"/>
      <c r="NJE826" s="18"/>
      <c r="NJF826" s="18"/>
      <c r="NJG826" s="18"/>
      <c r="NJH826" s="18"/>
      <c r="NJI826" s="18"/>
      <c r="NJJ826" s="18"/>
      <c r="NJK826" s="18"/>
      <c r="NJL826" s="18"/>
      <c r="NJM826" s="18"/>
      <c r="NJN826" s="18"/>
      <c r="NJO826" s="18"/>
      <c r="NJP826" s="18"/>
      <c r="NJQ826" s="18"/>
      <c r="NJR826" s="18"/>
      <c r="NJS826" s="18"/>
      <c r="NJT826" s="18"/>
      <c r="NJU826" s="18"/>
      <c r="NJV826" s="18"/>
      <c r="NJW826" s="18"/>
      <c r="NJX826" s="18"/>
      <c r="NJY826" s="18"/>
      <c r="NJZ826" s="18"/>
      <c r="NKA826" s="18"/>
      <c r="NKB826" s="18"/>
      <c r="NKC826" s="18"/>
      <c r="NKD826" s="18"/>
      <c r="NKE826" s="18"/>
      <c r="NKF826" s="18"/>
      <c r="NKG826" s="18"/>
      <c r="NKH826" s="18"/>
      <c r="NKI826" s="18"/>
      <c r="NKJ826" s="18"/>
      <c r="NKK826" s="18"/>
      <c r="NKL826" s="18"/>
      <c r="NKM826" s="18"/>
      <c r="NKN826" s="18"/>
      <c r="NKO826" s="18"/>
      <c r="NKP826" s="18"/>
      <c r="NKQ826" s="18"/>
      <c r="NKR826" s="18"/>
      <c r="NKS826" s="18"/>
      <c r="NKT826" s="18"/>
      <c r="NKU826" s="18"/>
      <c r="NKV826" s="18"/>
      <c r="NKW826" s="18"/>
      <c r="NKX826" s="18"/>
      <c r="NKY826" s="18"/>
      <c r="NKZ826" s="18"/>
      <c r="NLA826" s="18"/>
      <c r="NLB826" s="18"/>
      <c r="NLC826" s="18"/>
      <c r="NLD826" s="18"/>
      <c r="NLE826" s="18"/>
      <c r="NLF826" s="18"/>
      <c r="NLG826" s="18"/>
      <c r="NLH826" s="18"/>
      <c r="NLI826" s="18"/>
      <c r="NLJ826" s="18"/>
      <c r="NLK826" s="18"/>
      <c r="NLL826" s="18"/>
      <c r="NLM826" s="18"/>
      <c r="NLN826" s="18"/>
      <c r="NLO826" s="18"/>
      <c r="NLP826" s="18"/>
      <c r="NLQ826" s="18"/>
      <c r="NLR826" s="18"/>
      <c r="NLS826" s="18"/>
      <c r="NLT826" s="18"/>
      <c r="NLU826" s="18"/>
      <c r="NLV826" s="18"/>
      <c r="NLW826" s="18"/>
      <c r="NLX826" s="18"/>
      <c r="NLY826" s="18"/>
      <c r="NLZ826" s="18"/>
      <c r="NMA826" s="18"/>
      <c r="NMB826" s="18"/>
      <c r="NMC826" s="18"/>
      <c r="NMD826" s="18"/>
      <c r="NME826" s="18"/>
      <c r="NMF826" s="18"/>
      <c r="NMG826" s="18"/>
      <c r="NMH826" s="18"/>
      <c r="NMI826" s="18"/>
      <c r="NMJ826" s="18"/>
      <c r="NMK826" s="18"/>
      <c r="NML826" s="18"/>
      <c r="NMM826" s="18"/>
      <c r="NMN826" s="18"/>
      <c r="NMO826" s="18"/>
      <c r="NMP826" s="18"/>
      <c r="NMQ826" s="18"/>
      <c r="NMR826" s="18"/>
      <c r="NMS826" s="18"/>
      <c r="NMT826" s="18"/>
      <c r="NMU826" s="18"/>
      <c r="NMV826" s="18"/>
      <c r="NMW826" s="18"/>
      <c r="NMX826" s="18"/>
      <c r="NMY826" s="18"/>
      <c r="NMZ826" s="18"/>
      <c r="NNA826" s="18"/>
      <c r="NNB826" s="18"/>
      <c r="NNC826" s="18"/>
      <c r="NND826" s="18"/>
      <c r="NNE826" s="18"/>
      <c r="NNF826" s="18"/>
      <c r="NNG826" s="18"/>
      <c r="NNH826" s="18"/>
      <c r="NNI826" s="18"/>
      <c r="NNJ826" s="18"/>
      <c r="NNK826" s="18"/>
      <c r="NNL826" s="18"/>
      <c r="NNM826" s="18"/>
      <c r="NNN826" s="18"/>
      <c r="NNO826" s="18"/>
      <c r="NNP826" s="18"/>
      <c r="NNQ826" s="18"/>
      <c r="NNR826" s="18"/>
      <c r="NNS826" s="18"/>
      <c r="NNT826" s="18"/>
      <c r="NNU826" s="18"/>
      <c r="NNV826" s="18"/>
      <c r="NNW826" s="18"/>
      <c r="NNX826" s="18"/>
      <c r="NNY826" s="18"/>
      <c r="NNZ826" s="18"/>
      <c r="NOA826" s="18"/>
      <c r="NOB826" s="18"/>
      <c r="NOC826" s="18"/>
      <c r="NOD826" s="18"/>
      <c r="NOE826" s="18"/>
      <c r="NOF826" s="18"/>
      <c r="NOG826" s="18"/>
      <c r="NOH826" s="18"/>
      <c r="NOI826" s="18"/>
      <c r="NOJ826" s="18"/>
      <c r="NOK826" s="18"/>
      <c r="NOL826" s="18"/>
      <c r="NOM826" s="18"/>
      <c r="NON826" s="18"/>
      <c r="NOO826" s="18"/>
      <c r="NOP826" s="18"/>
      <c r="NOQ826" s="18"/>
      <c r="NOR826" s="18"/>
      <c r="NOS826" s="18"/>
      <c r="NOT826" s="18"/>
      <c r="NOU826" s="18"/>
      <c r="NOV826" s="18"/>
      <c r="NOW826" s="18"/>
      <c r="NOX826" s="18"/>
      <c r="NOY826" s="18"/>
      <c r="NOZ826" s="18"/>
      <c r="NPA826" s="18"/>
      <c r="NPB826" s="18"/>
      <c r="NPC826" s="18"/>
      <c r="NPD826" s="18"/>
      <c r="NPE826" s="18"/>
      <c r="NPF826" s="18"/>
      <c r="NPG826" s="18"/>
      <c r="NPH826" s="18"/>
      <c r="NPI826" s="18"/>
      <c r="NPJ826" s="18"/>
      <c r="NPK826" s="18"/>
      <c r="NPL826" s="18"/>
      <c r="NPM826" s="18"/>
      <c r="NPN826" s="18"/>
      <c r="NPO826" s="18"/>
      <c r="NPP826" s="18"/>
      <c r="NPQ826" s="18"/>
      <c r="NPR826" s="18"/>
      <c r="NPS826" s="18"/>
      <c r="NPT826" s="18"/>
      <c r="NPU826" s="18"/>
      <c r="NPV826" s="18"/>
      <c r="NPW826" s="18"/>
      <c r="NPX826" s="18"/>
      <c r="NPY826" s="18"/>
      <c r="NPZ826" s="18"/>
      <c r="NQA826" s="18"/>
      <c r="NQB826" s="18"/>
      <c r="NQC826" s="18"/>
      <c r="NQD826" s="18"/>
      <c r="NQE826" s="18"/>
      <c r="NQF826" s="18"/>
      <c r="NQG826" s="18"/>
      <c r="NQH826" s="18"/>
      <c r="NQI826" s="18"/>
      <c r="NQJ826" s="18"/>
      <c r="NQK826" s="18"/>
      <c r="NQL826" s="18"/>
      <c r="NQM826" s="18"/>
      <c r="NQN826" s="18"/>
      <c r="NQO826" s="18"/>
      <c r="NQP826" s="18"/>
      <c r="NQQ826" s="18"/>
      <c r="NQR826" s="18"/>
      <c r="NQS826" s="18"/>
      <c r="NQT826" s="18"/>
      <c r="NQU826" s="18"/>
      <c r="NQV826" s="18"/>
      <c r="NQW826" s="18"/>
      <c r="NQX826" s="18"/>
      <c r="NQY826" s="18"/>
      <c r="NQZ826" s="18"/>
      <c r="NRA826" s="18"/>
      <c r="NRB826" s="18"/>
      <c r="NRC826" s="18"/>
      <c r="NRD826" s="18"/>
      <c r="NRE826" s="18"/>
      <c r="NRF826" s="18"/>
      <c r="NRG826" s="18"/>
      <c r="NRH826" s="18"/>
      <c r="NRI826" s="18"/>
      <c r="NRJ826" s="18"/>
      <c r="NRK826" s="18"/>
      <c r="NRL826" s="18"/>
      <c r="NRM826" s="18"/>
      <c r="NRN826" s="18"/>
      <c r="NRO826" s="18"/>
      <c r="NRP826" s="18"/>
      <c r="NRQ826" s="18"/>
      <c r="NRR826" s="18"/>
      <c r="NRS826" s="18"/>
      <c r="NRT826" s="18"/>
      <c r="NRU826" s="18"/>
      <c r="NRV826" s="18"/>
      <c r="NRW826" s="18"/>
      <c r="NRX826" s="18"/>
      <c r="NRY826" s="18"/>
      <c r="NRZ826" s="18"/>
      <c r="NSA826" s="18"/>
      <c r="NSB826" s="18"/>
      <c r="NSC826" s="18"/>
      <c r="NSD826" s="18"/>
      <c r="NSE826" s="18"/>
      <c r="NSF826" s="18"/>
      <c r="NSG826" s="18"/>
      <c r="NSH826" s="18"/>
      <c r="NSI826" s="18"/>
      <c r="NSJ826" s="18"/>
      <c r="NSK826" s="18"/>
      <c r="NSL826" s="18"/>
      <c r="NSM826" s="18"/>
      <c r="NSN826" s="18"/>
      <c r="NSO826" s="18"/>
      <c r="NSP826" s="18"/>
      <c r="NSQ826" s="18"/>
      <c r="NSR826" s="18"/>
      <c r="NSS826" s="18"/>
      <c r="NST826" s="18"/>
      <c r="NSU826" s="18"/>
      <c r="NSV826" s="18"/>
      <c r="NSW826" s="18"/>
      <c r="NSX826" s="18"/>
      <c r="NSY826" s="18"/>
      <c r="NSZ826" s="18"/>
      <c r="NTA826" s="18"/>
      <c r="NTB826" s="18"/>
      <c r="NTC826" s="18"/>
      <c r="NTD826" s="18"/>
      <c r="NTE826" s="18"/>
      <c r="NTF826" s="18"/>
      <c r="NTG826" s="18"/>
      <c r="NTH826" s="18"/>
      <c r="NTI826" s="18"/>
      <c r="NTJ826" s="18"/>
      <c r="NTK826" s="18"/>
      <c r="NTL826" s="18"/>
      <c r="NTM826" s="18"/>
      <c r="NTN826" s="18"/>
      <c r="NTO826" s="18"/>
      <c r="NTP826" s="18"/>
      <c r="NTQ826" s="18"/>
      <c r="NTR826" s="18"/>
      <c r="NTS826" s="18"/>
      <c r="NTT826" s="18"/>
      <c r="NTU826" s="18"/>
      <c r="NTV826" s="18"/>
      <c r="NTW826" s="18"/>
      <c r="NTX826" s="18"/>
      <c r="NTY826" s="18"/>
      <c r="NTZ826" s="18"/>
      <c r="NUA826" s="18"/>
      <c r="NUB826" s="18"/>
      <c r="NUC826" s="18"/>
      <c r="NUD826" s="18"/>
      <c r="NUE826" s="18"/>
      <c r="NUF826" s="18"/>
      <c r="NUG826" s="18"/>
      <c r="NUH826" s="18"/>
      <c r="NUI826" s="18"/>
      <c r="NUJ826" s="18"/>
      <c r="NUK826" s="18"/>
      <c r="NUL826" s="18"/>
      <c r="NUM826" s="18"/>
      <c r="NUN826" s="18"/>
      <c r="NUO826" s="18"/>
      <c r="NUP826" s="18"/>
      <c r="NUQ826" s="18"/>
      <c r="NUR826" s="18"/>
      <c r="NUS826" s="18"/>
      <c r="NUT826" s="18"/>
      <c r="NUU826" s="18"/>
      <c r="NUV826" s="18"/>
      <c r="NUW826" s="18"/>
      <c r="NUX826" s="18"/>
      <c r="NUY826" s="18"/>
      <c r="NUZ826" s="18"/>
      <c r="NVA826" s="18"/>
      <c r="NVB826" s="18"/>
      <c r="NVC826" s="18"/>
      <c r="NVD826" s="18"/>
      <c r="NVE826" s="18"/>
      <c r="NVF826" s="18"/>
      <c r="NVG826" s="18"/>
      <c r="NVH826" s="18"/>
      <c r="NVI826" s="18"/>
      <c r="NVJ826" s="18"/>
      <c r="NVK826" s="18"/>
      <c r="NVL826" s="18"/>
      <c r="NVM826" s="18"/>
      <c r="NVN826" s="18"/>
      <c r="NVO826" s="18"/>
      <c r="NVP826" s="18"/>
      <c r="NVQ826" s="18"/>
      <c r="NVR826" s="18"/>
      <c r="NVS826" s="18"/>
      <c r="NVT826" s="18"/>
      <c r="NVU826" s="18"/>
      <c r="NVV826" s="18"/>
      <c r="NVW826" s="18"/>
      <c r="NVX826" s="18"/>
      <c r="NVY826" s="18"/>
      <c r="NVZ826" s="18"/>
      <c r="NWA826" s="18"/>
      <c r="NWB826" s="18"/>
      <c r="NWC826" s="18"/>
      <c r="NWD826" s="18"/>
      <c r="NWE826" s="18"/>
      <c r="NWF826" s="18"/>
      <c r="NWG826" s="18"/>
      <c r="NWH826" s="18"/>
      <c r="NWI826" s="18"/>
      <c r="NWJ826" s="18"/>
      <c r="NWK826" s="18"/>
      <c r="NWL826" s="18"/>
      <c r="NWM826" s="18"/>
      <c r="NWN826" s="18"/>
      <c r="NWO826" s="18"/>
      <c r="NWP826" s="18"/>
      <c r="NWQ826" s="18"/>
      <c r="NWR826" s="18"/>
      <c r="NWS826" s="18"/>
      <c r="NWT826" s="18"/>
      <c r="NWU826" s="18"/>
      <c r="NWV826" s="18"/>
      <c r="NWW826" s="18"/>
      <c r="NWX826" s="18"/>
      <c r="NWY826" s="18"/>
      <c r="NWZ826" s="18"/>
      <c r="NXA826" s="18"/>
      <c r="NXB826" s="18"/>
      <c r="NXC826" s="18"/>
      <c r="NXD826" s="18"/>
      <c r="NXE826" s="18"/>
      <c r="NXF826" s="18"/>
      <c r="NXG826" s="18"/>
      <c r="NXH826" s="18"/>
      <c r="NXI826" s="18"/>
      <c r="NXJ826" s="18"/>
      <c r="NXK826" s="18"/>
      <c r="NXL826" s="18"/>
      <c r="NXM826" s="18"/>
      <c r="NXN826" s="18"/>
      <c r="NXO826" s="18"/>
      <c r="NXP826" s="18"/>
      <c r="NXQ826" s="18"/>
      <c r="NXR826" s="18"/>
      <c r="NXS826" s="18"/>
      <c r="NXT826" s="18"/>
      <c r="NXU826" s="18"/>
      <c r="NXV826" s="18"/>
      <c r="NXW826" s="18"/>
      <c r="NXX826" s="18"/>
      <c r="NXY826" s="18"/>
      <c r="NXZ826" s="18"/>
      <c r="NYA826" s="18"/>
      <c r="NYB826" s="18"/>
      <c r="NYC826" s="18"/>
      <c r="NYD826" s="18"/>
      <c r="NYE826" s="18"/>
      <c r="NYF826" s="18"/>
      <c r="NYG826" s="18"/>
      <c r="NYH826" s="18"/>
      <c r="NYI826" s="18"/>
      <c r="NYJ826" s="18"/>
      <c r="NYK826" s="18"/>
      <c r="NYL826" s="18"/>
      <c r="NYM826" s="18"/>
      <c r="NYN826" s="18"/>
      <c r="NYO826" s="18"/>
      <c r="NYP826" s="18"/>
      <c r="NYQ826" s="18"/>
      <c r="NYR826" s="18"/>
      <c r="NYS826" s="18"/>
      <c r="NYT826" s="18"/>
      <c r="NYU826" s="18"/>
      <c r="NYV826" s="18"/>
      <c r="NYW826" s="18"/>
      <c r="NYX826" s="18"/>
      <c r="NYY826" s="18"/>
      <c r="NYZ826" s="18"/>
      <c r="NZA826" s="18"/>
      <c r="NZB826" s="18"/>
      <c r="NZC826" s="18"/>
      <c r="NZD826" s="18"/>
      <c r="NZE826" s="18"/>
      <c r="NZF826" s="18"/>
      <c r="NZG826" s="18"/>
      <c r="NZH826" s="18"/>
      <c r="NZI826" s="18"/>
      <c r="NZJ826" s="18"/>
      <c r="NZK826" s="18"/>
      <c r="NZL826" s="18"/>
      <c r="NZM826" s="18"/>
      <c r="NZN826" s="18"/>
      <c r="NZO826" s="18"/>
      <c r="NZP826" s="18"/>
      <c r="NZQ826" s="18"/>
      <c r="NZR826" s="18"/>
      <c r="NZS826" s="18"/>
      <c r="NZT826" s="18"/>
      <c r="NZU826" s="18"/>
      <c r="NZV826" s="18"/>
      <c r="NZW826" s="18"/>
      <c r="NZX826" s="18"/>
      <c r="NZY826" s="18"/>
      <c r="NZZ826" s="18"/>
      <c r="OAA826" s="18"/>
      <c r="OAB826" s="18"/>
      <c r="OAC826" s="18"/>
      <c r="OAD826" s="18"/>
      <c r="OAE826" s="18"/>
      <c r="OAF826" s="18"/>
      <c r="OAG826" s="18"/>
      <c r="OAH826" s="18"/>
      <c r="OAI826" s="18"/>
      <c r="OAJ826" s="18"/>
      <c r="OAK826" s="18"/>
      <c r="OAL826" s="18"/>
      <c r="OAM826" s="18"/>
      <c r="OAN826" s="18"/>
      <c r="OAO826" s="18"/>
      <c r="OAP826" s="18"/>
      <c r="OAQ826" s="18"/>
      <c r="OAR826" s="18"/>
      <c r="OAS826" s="18"/>
      <c r="OAT826" s="18"/>
      <c r="OAU826" s="18"/>
      <c r="OAV826" s="18"/>
      <c r="OAW826" s="18"/>
      <c r="OAX826" s="18"/>
      <c r="OAY826" s="18"/>
      <c r="OAZ826" s="18"/>
      <c r="OBA826" s="18"/>
      <c r="OBB826" s="18"/>
      <c r="OBC826" s="18"/>
      <c r="OBD826" s="18"/>
      <c r="OBE826" s="18"/>
      <c r="OBF826" s="18"/>
      <c r="OBG826" s="18"/>
      <c r="OBH826" s="18"/>
      <c r="OBI826" s="18"/>
      <c r="OBJ826" s="18"/>
      <c r="OBK826" s="18"/>
      <c r="OBL826" s="18"/>
      <c r="OBM826" s="18"/>
      <c r="OBN826" s="18"/>
      <c r="OBO826" s="18"/>
      <c r="OBP826" s="18"/>
      <c r="OBQ826" s="18"/>
      <c r="OBR826" s="18"/>
      <c r="OBS826" s="18"/>
      <c r="OBT826" s="18"/>
      <c r="OBU826" s="18"/>
      <c r="OBV826" s="18"/>
      <c r="OBW826" s="18"/>
      <c r="OBX826" s="18"/>
      <c r="OBY826" s="18"/>
      <c r="OBZ826" s="18"/>
      <c r="OCA826" s="18"/>
      <c r="OCB826" s="18"/>
      <c r="OCC826" s="18"/>
      <c r="OCD826" s="18"/>
      <c r="OCE826" s="18"/>
      <c r="OCF826" s="18"/>
      <c r="OCG826" s="18"/>
      <c r="OCH826" s="18"/>
      <c r="OCI826" s="18"/>
      <c r="OCJ826" s="18"/>
      <c r="OCK826" s="18"/>
      <c r="OCL826" s="18"/>
      <c r="OCM826" s="18"/>
      <c r="OCN826" s="18"/>
      <c r="OCO826" s="18"/>
      <c r="OCP826" s="18"/>
      <c r="OCQ826" s="18"/>
      <c r="OCR826" s="18"/>
      <c r="OCS826" s="18"/>
      <c r="OCT826" s="18"/>
      <c r="OCU826" s="18"/>
      <c r="OCV826" s="18"/>
      <c r="OCW826" s="18"/>
      <c r="OCX826" s="18"/>
      <c r="OCY826" s="18"/>
      <c r="OCZ826" s="18"/>
      <c r="ODA826" s="18"/>
      <c r="ODB826" s="18"/>
      <c r="ODC826" s="18"/>
      <c r="ODD826" s="18"/>
      <c r="ODE826" s="18"/>
      <c r="ODF826" s="18"/>
      <c r="ODG826" s="18"/>
      <c r="ODH826" s="18"/>
      <c r="ODI826" s="18"/>
      <c r="ODJ826" s="18"/>
      <c r="ODK826" s="18"/>
      <c r="ODL826" s="18"/>
      <c r="ODM826" s="18"/>
      <c r="ODN826" s="18"/>
      <c r="ODO826" s="18"/>
      <c r="ODP826" s="18"/>
      <c r="ODQ826" s="18"/>
      <c r="ODR826" s="18"/>
      <c r="ODS826" s="18"/>
      <c r="ODT826" s="18"/>
      <c r="ODU826" s="18"/>
      <c r="ODV826" s="18"/>
      <c r="ODW826" s="18"/>
      <c r="ODX826" s="18"/>
      <c r="ODY826" s="18"/>
      <c r="ODZ826" s="18"/>
      <c r="OEA826" s="18"/>
      <c r="OEB826" s="18"/>
      <c r="OEC826" s="18"/>
      <c r="OED826" s="18"/>
      <c r="OEE826" s="18"/>
      <c r="OEF826" s="18"/>
      <c r="OEG826" s="18"/>
      <c r="OEH826" s="18"/>
      <c r="OEI826" s="18"/>
      <c r="OEJ826" s="18"/>
      <c r="OEK826" s="18"/>
      <c r="OEL826" s="18"/>
      <c r="OEM826" s="18"/>
      <c r="OEN826" s="18"/>
      <c r="OEO826" s="18"/>
      <c r="OEP826" s="18"/>
      <c r="OEQ826" s="18"/>
      <c r="OER826" s="18"/>
      <c r="OES826" s="18"/>
      <c r="OET826" s="18"/>
      <c r="OEU826" s="18"/>
      <c r="OEV826" s="18"/>
      <c r="OEW826" s="18"/>
      <c r="OEX826" s="18"/>
      <c r="OEY826" s="18"/>
      <c r="OEZ826" s="18"/>
      <c r="OFA826" s="18"/>
      <c r="OFB826" s="18"/>
      <c r="OFC826" s="18"/>
      <c r="OFD826" s="18"/>
      <c r="OFE826" s="18"/>
      <c r="OFF826" s="18"/>
      <c r="OFG826" s="18"/>
      <c r="OFH826" s="18"/>
      <c r="OFI826" s="18"/>
      <c r="OFJ826" s="18"/>
      <c r="OFK826" s="18"/>
      <c r="OFL826" s="18"/>
      <c r="OFM826" s="18"/>
      <c r="OFN826" s="18"/>
      <c r="OFO826" s="18"/>
      <c r="OFP826" s="18"/>
      <c r="OFQ826" s="18"/>
      <c r="OFR826" s="18"/>
      <c r="OFS826" s="18"/>
      <c r="OFT826" s="18"/>
      <c r="OFU826" s="18"/>
      <c r="OFV826" s="18"/>
      <c r="OFW826" s="18"/>
      <c r="OFX826" s="18"/>
      <c r="OFY826" s="18"/>
      <c r="OFZ826" s="18"/>
      <c r="OGA826" s="18"/>
      <c r="OGB826" s="18"/>
      <c r="OGC826" s="18"/>
      <c r="OGD826" s="18"/>
      <c r="OGE826" s="18"/>
      <c r="OGF826" s="18"/>
      <c r="OGG826" s="18"/>
      <c r="OGH826" s="18"/>
      <c r="OGI826" s="18"/>
      <c r="OGJ826" s="18"/>
      <c r="OGK826" s="18"/>
      <c r="OGL826" s="18"/>
      <c r="OGM826" s="18"/>
      <c r="OGN826" s="18"/>
      <c r="OGO826" s="18"/>
      <c r="OGP826" s="18"/>
      <c r="OGQ826" s="18"/>
      <c r="OGR826" s="18"/>
      <c r="OGS826" s="18"/>
      <c r="OGT826" s="18"/>
      <c r="OGU826" s="18"/>
      <c r="OGV826" s="18"/>
      <c r="OGW826" s="18"/>
      <c r="OGX826" s="18"/>
      <c r="OGY826" s="18"/>
      <c r="OGZ826" s="18"/>
      <c r="OHA826" s="18"/>
      <c r="OHB826" s="18"/>
      <c r="OHC826" s="18"/>
      <c r="OHD826" s="18"/>
      <c r="OHE826" s="18"/>
      <c r="OHF826" s="18"/>
      <c r="OHG826" s="18"/>
      <c r="OHH826" s="18"/>
      <c r="OHI826" s="18"/>
      <c r="OHJ826" s="18"/>
      <c r="OHK826" s="18"/>
      <c r="OHL826" s="18"/>
      <c r="OHM826" s="18"/>
      <c r="OHN826" s="18"/>
      <c r="OHO826" s="18"/>
      <c r="OHP826" s="18"/>
      <c r="OHQ826" s="18"/>
      <c r="OHR826" s="18"/>
      <c r="OHS826" s="18"/>
      <c r="OHT826" s="18"/>
      <c r="OHU826" s="18"/>
      <c r="OHV826" s="18"/>
      <c r="OHW826" s="18"/>
      <c r="OHX826" s="18"/>
      <c r="OHY826" s="18"/>
      <c r="OHZ826" s="18"/>
      <c r="OIA826" s="18"/>
      <c r="OIB826" s="18"/>
      <c r="OIC826" s="18"/>
      <c r="OID826" s="18"/>
      <c r="OIE826" s="18"/>
      <c r="OIF826" s="18"/>
      <c r="OIG826" s="18"/>
      <c r="OIH826" s="18"/>
      <c r="OII826" s="18"/>
      <c r="OIJ826" s="18"/>
      <c r="OIK826" s="18"/>
      <c r="OIL826" s="18"/>
      <c r="OIM826" s="18"/>
      <c r="OIN826" s="18"/>
      <c r="OIO826" s="18"/>
      <c r="OIP826" s="18"/>
      <c r="OIQ826" s="18"/>
      <c r="OIR826" s="18"/>
      <c r="OIS826" s="18"/>
      <c r="OIT826" s="18"/>
      <c r="OIU826" s="18"/>
      <c r="OIV826" s="18"/>
      <c r="OIW826" s="18"/>
      <c r="OIX826" s="18"/>
      <c r="OIY826" s="18"/>
      <c r="OIZ826" s="18"/>
      <c r="OJA826" s="18"/>
      <c r="OJB826" s="18"/>
      <c r="OJC826" s="18"/>
      <c r="OJD826" s="18"/>
      <c r="OJE826" s="18"/>
      <c r="OJF826" s="18"/>
      <c r="OJG826" s="18"/>
      <c r="OJH826" s="18"/>
      <c r="OJI826" s="18"/>
      <c r="OJJ826" s="18"/>
      <c r="OJK826" s="18"/>
      <c r="OJL826" s="18"/>
      <c r="OJM826" s="18"/>
      <c r="OJN826" s="18"/>
      <c r="OJO826" s="18"/>
      <c r="OJP826" s="18"/>
      <c r="OJQ826" s="18"/>
      <c r="OJR826" s="18"/>
      <c r="OJS826" s="18"/>
      <c r="OJT826" s="18"/>
      <c r="OJU826" s="18"/>
      <c r="OJV826" s="18"/>
      <c r="OJW826" s="18"/>
      <c r="OJX826" s="18"/>
      <c r="OJY826" s="18"/>
      <c r="OJZ826" s="18"/>
      <c r="OKA826" s="18"/>
      <c r="OKB826" s="18"/>
      <c r="OKC826" s="18"/>
      <c r="OKD826" s="18"/>
      <c r="OKE826" s="18"/>
      <c r="OKF826" s="18"/>
      <c r="OKG826" s="18"/>
      <c r="OKH826" s="18"/>
      <c r="OKI826" s="18"/>
      <c r="OKJ826" s="18"/>
      <c r="OKK826" s="18"/>
      <c r="OKL826" s="18"/>
      <c r="OKM826" s="18"/>
      <c r="OKN826" s="18"/>
      <c r="OKO826" s="18"/>
      <c r="OKP826" s="18"/>
      <c r="OKQ826" s="18"/>
      <c r="OKR826" s="18"/>
      <c r="OKS826" s="18"/>
      <c r="OKT826" s="18"/>
      <c r="OKU826" s="18"/>
      <c r="OKV826" s="18"/>
      <c r="OKW826" s="18"/>
      <c r="OKX826" s="18"/>
      <c r="OKY826" s="18"/>
      <c r="OKZ826" s="18"/>
      <c r="OLA826" s="18"/>
      <c r="OLB826" s="18"/>
      <c r="OLC826" s="18"/>
      <c r="OLD826" s="18"/>
      <c r="OLE826" s="18"/>
      <c r="OLF826" s="18"/>
      <c r="OLG826" s="18"/>
      <c r="OLH826" s="18"/>
      <c r="OLI826" s="18"/>
      <c r="OLJ826" s="18"/>
      <c r="OLK826" s="18"/>
      <c r="OLL826" s="18"/>
      <c r="OLM826" s="18"/>
      <c r="OLN826" s="18"/>
      <c r="OLO826" s="18"/>
      <c r="OLP826" s="18"/>
      <c r="OLQ826" s="18"/>
      <c r="OLR826" s="18"/>
      <c r="OLS826" s="18"/>
      <c r="OLT826" s="18"/>
      <c r="OLU826" s="18"/>
      <c r="OLV826" s="18"/>
      <c r="OLW826" s="18"/>
      <c r="OLX826" s="18"/>
      <c r="OLY826" s="18"/>
      <c r="OLZ826" s="18"/>
      <c r="OMA826" s="18"/>
      <c r="OMB826" s="18"/>
      <c r="OMC826" s="18"/>
      <c r="OMD826" s="18"/>
      <c r="OME826" s="18"/>
      <c r="OMF826" s="18"/>
      <c r="OMG826" s="18"/>
      <c r="OMH826" s="18"/>
      <c r="OMI826" s="18"/>
      <c r="OMJ826" s="18"/>
      <c r="OMK826" s="18"/>
      <c r="OML826" s="18"/>
      <c r="OMM826" s="18"/>
      <c r="OMN826" s="18"/>
      <c r="OMO826" s="18"/>
      <c r="OMP826" s="18"/>
      <c r="OMQ826" s="18"/>
      <c r="OMR826" s="18"/>
      <c r="OMS826" s="18"/>
      <c r="OMT826" s="18"/>
      <c r="OMU826" s="18"/>
      <c r="OMV826" s="18"/>
      <c r="OMW826" s="18"/>
      <c r="OMX826" s="18"/>
      <c r="OMY826" s="18"/>
      <c r="OMZ826" s="18"/>
      <c r="ONA826" s="18"/>
      <c r="ONB826" s="18"/>
      <c r="ONC826" s="18"/>
      <c r="OND826" s="18"/>
      <c r="ONE826" s="18"/>
      <c r="ONF826" s="18"/>
      <c r="ONG826" s="18"/>
      <c r="ONH826" s="18"/>
      <c r="ONI826" s="18"/>
      <c r="ONJ826" s="18"/>
      <c r="ONK826" s="18"/>
      <c r="ONL826" s="18"/>
      <c r="ONM826" s="18"/>
      <c r="ONN826" s="18"/>
      <c r="ONO826" s="18"/>
      <c r="ONP826" s="18"/>
      <c r="ONQ826" s="18"/>
      <c r="ONR826" s="18"/>
      <c r="ONS826" s="18"/>
      <c r="ONT826" s="18"/>
      <c r="ONU826" s="18"/>
      <c r="ONV826" s="18"/>
      <c r="ONW826" s="18"/>
      <c r="ONX826" s="18"/>
      <c r="ONY826" s="18"/>
      <c r="ONZ826" s="18"/>
      <c r="OOA826" s="18"/>
      <c r="OOB826" s="18"/>
      <c r="OOC826" s="18"/>
      <c r="OOD826" s="18"/>
      <c r="OOE826" s="18"/>
      <c r="OOF826" s="18"/>
      <c r="OOG826" s="18"/>
      <c r="OOH826" s="18"/>
      <c r="OOI826" s="18"/>
      <c r="OOJ826" s="18"/>
      <c r="OOK826" s="18"/>
      <c r="OOL826" s="18"/>
      <c r="OOM826" s="18"/>
      <c r="OON826" s="18"/>
      <c r="OOO826" s="18"/>
      <c r="OOP826" s="18"/>
      <c r="OOQ826" s="18"/>
      <c r="OOR826" s="18"/>
      <c r="OOS826" s="18"/>
      <c r="OOT826" s="18"/>
      <c r="OOU826" s="18"/>
      <c r="OOV826" s="18"/>
      <c r="OOW826" s="18"/>
      <c r="OOX826" s="18"/>
      <c r="OOY826" s="18"/>
      <c r="OOZ826" s="18"/>
      <c r="OPA826" s="18"/>
      <c r="OPB826" s="18"/>
      <c r="OPC826" s="18"/>
      <c r="OPD826" s="18"/>
      <c r="OPE826" s="18"/>
      <c r="OPF826" s="18"/>
      <c r="OPG826" s="18"/>
      <c r="OPH826" s="18"/>
      <c r="OPI826" s="18"/>
      <c r="OPJ826" s="18"/>
      <c r="OPK826" s="18"/>
      <c r="OPL826" s="18"/>
      <c r="OPM826" s="18"/>
      <c r="OPN826" s="18"/>
      <c r="OPO826" s="18"/>
      <c r="OPP826" s="18"/>
      <c r="OPQ826" s="18"/>
      <c r="OPR826" s="18"/>
      <c r="OPS826" s="18"/>
      <c r="OPT826" s="18"/>
      <c r="OPU826" s="18"/>
      <c r="OPV826" s="18"/>
      <c r="OPW826" s="18"/>
      <c r="OPX826" s="18"/>
      <c r="OPY826" s="18"/>
      <c r="OPZ826" s="18"/>
      <c r="OQA826" s="18"/>
      <c r="OQB826" s="18"/>
      <c r="OQC826" s="18"/>
      <c r="OQD826" s="18"/>
      <c r="OQE826" s="18"/>
      <c r="OQF826" s="18"/>
      <c r="OQG826" s="18"/>
      <c r="OQH826" s="18"/>
      <c r="OQI826" s="18"/>
      <c r="OQJ826" s="18"/>
      <c r="OQK826" s="18"/>
      <c r="OQL826" s="18"/>
      <c r="OQM826" s="18"/>
      <c r="OQN826" s="18"/>
      <c r="OQO826" s="18"/>
      <c r="OQP826" s="18"/>
      <c r="OQQ826" s="18"/>
      <c r="OQR826" s="18"/>
      <c r="OQS826" s="18"/>
      <c r="OQT826" s="18"/>
      <c r="OQU826" s="18"/>
      <c r="OQV826" s="18"/>
      <c r="OQW826" s="18"/>
      <c r="OQX826" s="18"/>
      <c r="OQY826" s="18"/>
      <c r="OQZ826" s="18"/>
      <c r="ORA826" s="18"/>
      <c r="ORB826" s="18"/>
      <c r="ORC826" s="18"/>
      <c r="ORD826" s="18"/>
      <c r="ORE826" s="18"/>
      <c r="ORF826" s="18"/>
      <c r="ORG826" s="18"/>
      <c r="ORH826" s="18"/>
      <c r="ORI826" s="18"/>
      <c r="ORJ826" s="18"/>
      <c r="ORK826" s="18"/>
      <c r="ORL826" s="18"/>
      <c r="ORM826" s="18"/>
      <c r="ORN826" s="18"/>
      <c r="ORO826" s="18"/>
      <c r="ORP826" s="18"/>
      <c r="ORQ826" s="18"/>
      <c r="ORR826" s="18"/>
      <c r="ORS826" s="18"/>
      <c r="ORT826" s="18"/>
      <c r="ORU826" s="18"/>
      <c r="ORV826" s="18"/>
      <c r="ORW826" s="18"/>
      <c r="ORX826" s="18"/>
      <c r="ORY826" s="18"/>
      <c r="ORZ826" s="18"/>
      <c r="OSA826" s="18"/>
      <c r="OSB826" s="18"/>
      <c r="OSC826" s="18"/>
      <c r="OSD826" s="18"/>
      <c r="OSE826" s="18"/>
      <c r="OSF826" s="18"/>
      <c r="OSG826" s="18"/>
      <c r="OSH826" s="18"/>
      <c r="OSI826" s="18"/>
      <c r="OSJ826" s="18"/>
      <c r="OSK826" s="18"/>
      <c r="OSL826" s="18"/>
      <c r="OSM826" s="18"/>
      <c r="OSN826" s="18"/>
      <c r="OSO826" s="18"/>
      <c r="OSP826" s="18"/>
      <c r="OSQ826" s="18"/>
      <c r="OSR826" s="18"/>
      <c r="OSS826" s="18"/>
      <c r="OST826" s="18"/>
      <c r="OSU826" s="18"/>
      <c r="OSV826" s="18"/>
      <c r="OSW826" s="18"/>
      <c r="OSX826" s="18"/>
      <c r="OSY826" s="18"/>
      <c r="OSZ826" s="18"/>
      <c r="OTA826" s="18"/>
      <c r="OTB826" s="18"/>
      <c r="OTC826" s="18"/>
      <c r="OTD826" s="18"/>
      <c r="OTE826" s="18"/>
      <c r="OTF826" s="18"/>
      <c r="OTG826" s="18"/>
      <c r="OTH826" s="18"/>
      <c r="OTI826" s="18"/>
      <c r="OTJ826" s="18"/>
      <c r="OTK826" s="18"/>
      <c r="OTL826" s="18"/>
      <c r="OTM826" s="18"/>
      <c r="OTN826" s="18"/>
      <c r="OTO826" s="18"/>
      <c r="OTP826" s="18"/>
      <c r="OTQ826" s="18"/>
      <c r="OTR826" s="18"/>
      <c r="OTS826" s="18"/>
      <c r="OTT826" s="18"/>
      <c r="OTU826" s="18"/>
      <c r="OTV826" s="18"/>
      <c r="OTW826" s="18"/>
      <c r="OTX826" s="18"/>
      <c r="OTY826" s="18"/>
      <c r="OTZ826" s="18"/>
      <c r="OUA826" s="18"/>
      <c r="OUB826" s="18"/>
      <c r="OUC826" s="18"/>
      <c r="OUD826" s="18"/>
      <c r="OUE826" s="18"/>
      <c r="OUF826" s="18"/>
      <c r="OUG826" s="18"/>
      <c r="OUH826" s="18"/>
      <c r="OUI826" s="18"/>
      <c r="OUJ826" s="18"/>
      <c r="OUK826" s="18"/>
      <c r="OUL826" s="18"/>
      <c r="OUM826" s="18"/>
      <c r="OUN826" s="18"/>
      <c r="OUO826" s="18"/>
      <c r="OUP826" s="18"/>
      <c r="OUQ826" s="18"/>
      <c r="OUR826" s="18"/>
      <c r="OUS826" s="18"/>
      <c r="OUT826" s="18"/>
      <c r="OUU826" s="18"/>
      <c r="OUV826" s="18"/>
      <c r="OUW826" s="18"/>
      <c r="OUX826" s="18"/>
      <c r="OUY826" s="18"/>
      <c r="OUZ826" s="18"/>
      <c r="OVA826" s="18"/>
      <c r="OVB826" s="18"/>
      <c r="OVC826" s="18"/>
      <c r="OVD826" s="18"/>
      <c r="OVE826" s="18"/>
      <c r="OVF826" s="18"/>
      <c r="OVG826" s="18"/>
      <c r="OVH826" s="18"/>
      <c r="OVI826" s="18"/>
      <c r="OVJ826" s="18"/>
      <c r="OVK826" s="18"/>
      <c r="OVL826" s="18"/>
      <c r="OVM826" s="18"/>
      <c r="OVN826" s="18"/>
      <c r="OVO826" s="18"/>
      <c r="OVP826" s="18"/>
      <c r="OVQ826" s="18"/>
      <c r="OVR826" s="18"/>
      <c r="OVS826" s="18"/>
      <c r="OVT826" s="18"/>
      <c r="OVU826" s="18"/>
      <c r="OVV826" s="18"/>
      <c r="OVW826" s="18"/>
      <c r="OVX826" s="18"/>
      <c r="OVY826" s="18"/>
      <c r="OVZ826" s="18"/>
      <c r="OWA826" s="18"/>
      <c r="OWB826" s="18"/>
      <c r="OWC826" s="18"/>
      <c r="OWD826" s="18"/>
      <c r="OWE826" s="18"/>
      <c r="OWF826" s="18"/>
      <c r="OWG826" s="18"/>
      <c r="OWH826" s="18"/>
      <c r="OWI826" s="18"/>
      <c r="OWJ826" s="18"/>
      <c r="OWK826" s="18"/>
      <c r="OWL826" s="18"/>
      <c r="OWM826" s="18"/>
      <c r="OWN826" s="18"/>
      <c r="OWO826" s="18"/>
      <c r="OWP826" s="18"/>
      <c r="OWQ826" s="18"/>
      <c r="OWR826" s="18"/>
      <c r="OWS826" s="18"/>
      <c r="OWT826" s="18"/>
      <c r="OWU826" s="18"/>
      <c r="OWV826" s="18"/>
      <c r="OWW826" s="18"/>
      <c r="OWX826" s="18"/>
      <c r="OWY826" s="18"/>
      <c r="OWZ826" s="18"/>
      <c r="OXA826" s="18"/>
      <c r="OXB826" s="18"/>
      <c r="OXC826" s="18"/>
      <c r="OXD826" s="18"/>
      <c r="OXE826" s="18"/>
      <c r="OXF826" s="18"/>
      <c r="OXG826" s="18"/>
      <c r="OXH826" s="18"/>
      <c r="OXI826" s="18"/>
      <c r="OXJ826" s="18"/>
      <c r="OXK826" s="18"/>
      <c r="OXL826" s="18"/>
      <c r="OXM826" s="18"/>
      <c r="OXN826" s="18"/>
      <c r="OXO826" s="18"/>
      <c r="OXP826" s="18"/>
      <c r="OXQ826" s="18"/>
      <c r="OXR826" s="18"/>
      <c r="OXS826" s="18"/>
      <c r="OXT826" s="18"/>
      <c r="OXU826" s="18"/>
      <c r="OXV826" s="18"/>
      <c r="OXW826" s="18"/>
      <c r="OXX826" s="18"/>
      <c r="OXY826" s="18"/>
      <c r="OXZ826" s="18"/>
      <c r="OYA826" s="18"/>
      <c r="OYB826" s="18"/>
      <c r="OYC826" s="18"/>
      <c r="OYD826" s="18"/>
      <c r="OYE826" s="18"/>
      <c r="OYF826" s="18"/>
      <c r="OYG826" s="18"/>
      <c r="OYH826" s="18"/>
      <c r="OYI826" s="18"/>
      <c r="OYJ826" s="18"/>
      <c r="OYK826" s="18"/>
      <c r="OYL826" s="18"/>
      <c r="OYM826" s="18"/>
      <c r="OYN826" s="18"/>
      <c r="OYO826" s="18"/>
      <c r="OYP826" s="18"/>
      <c r="OYQ826" s="18"/>
      <c r="OYR826" s="18"/>
      <c r="OYS826" s="18"/>
      <c r="OYT826" s="18"/>
      <c r="OYU826" s="18"/>
      <c r="OYV826" s="18"/>
      <c r="OYW826" s="18"/>
      <c r="OYX826" s="18"/>
      <c r="OYY826" s="18"/>
      <c r="OYZ826" s="18"/>
      <c r="OZA826" s="18"/>
      <c r="OZB826" s="18"/>
      <c r="OZC826" s="18"/>
      <c r="OZD826" s="18"/>
      <c r="OZE826" s="18"/>
      <c r="OZF826" s="18"/>
      <c r="OZG826" s="18"/>
      <c r="OZH826" s="18"/>
      <c r="OZI826" s="18"/>
      <c r="OZJ826" s="18"/>
      <c r="OZK826" s="18"/>
      <c r="OZL826" s="18"/>
      <c r="OZM826" s="18"/>
      <c r="OZN826" s="18"/>
      <c r="OZO826" s="18"/>
      <c r="OZP826" s="18"/>
      <c r="OZQ826" s="18"/>
      <c r="OZR826" s="18"/>
      <c r="OZS826" s="18"/>
      <c r="OZT826" s="18"/>
      <c r="OZU826" s="18"/>
      <c r="OZV826" s="18"/>
      <c r="OZW826" s="18"/>
      <c r="OZX826" s="18"/>
      <c r="OZY826" s="18"/>
      <c r="OZZ826" s="18"/>
      <c r="PAA826" s="18"/>
      <c r="PAB826" s="18"/>
      <c r="PAC826" s="18"/>
      <c r="PAD826" s="18"/>
      <c r="PAE826" s="18"/>
      <c r="PAF826" s="18"/>
      <c r="PAG826" s="18"/>
      <c r="PAH826" s="18"/>
      <c r="PAI826" s="18"/>
      <c r="PAJ826" s="18"/>
      <c r="PAK826" s="18"/>
      <c r="PAL826" s="18"/>
      <c r="PAM826" s="18"/>
      <c r="PAN826" s="18"/>
      <c r="PAO826" s="18"/>
      <c r="PAP826" s="18"/>
      <c r="PAQ826" s="18"/>
      <c r="PAR826" s="18"/>
      <c r="PAS826" s="18"/>
      <c r="PAT826" s="18"/>
      <c r="PAU826" s="18"/>
      <c r="PAV826" s="18"/>
      <c r="PAW826" s="18"/>
      <c r="PAX826" s="18"/>
      <c r="PAY826" s="18"/>
      <c r="PAZ826" s="18"/>
      <c r="PBA826" s="18"/>
      <c r="PBB826" s="18"/>
      <c r="PBC826" s="18"/>
      <c r="PBD826" s="18"/>
      <c r="PBE826" s="18"/>
      <c r="PBF826" s="18"/>
      <c r="PBG826" s="18"/>
      <c r="PBH826" s="18"/>
      <c r="PBI826" s="18"/>
      <c r="PBJ826" s="18"/>
      <c r="PBK826" s="18"/>
      <c r="PBL826" s="18"/>
      <c r="PBM826" s="18"/>
      <c r="PBN826" s="18"/>
      <c r="PBO826" s="18"/>
      <c r="PBP826" s="18"/>
      <c r="PBQ826" s="18"/>
      <c r="PBR826" s="18"/>
      <c r="PBS826" s="18"/>
      <c r="PBT826" s="18"/>
      <c r="PBU826" s="18"/>
      <c r="PBV826" s="18"/>
      <c r="PBW826" s="18"/>
      <c r="PBX826" s="18"/>
      <c r="PBY826" s="18"/>
      <c r="PBZ826" s="18"/>
      <c r="PCA826" s="18"/>
      <c r="PCB826" s="18"/>
      <c r="PCC826" s="18"/>
      <c r="PCD826" s="18"/>
      <c r="PCE826" s="18"/>
      <c r="PCF826" s="18"/>
      <c r="PCG826" s="18"/>
      <c r="PCH826" s="18"/>
      <c r="PCI826" s="18"/>
      <c r="PCJ826" s="18"/>
      <c r="PCK826" s="18"/>
      <c r="PCL826" s="18"/>
      <c r="PCM826" s="18"/>
      <c r="PCN826" s="18"/>
      <c r="PCO826" s="18"/>
      <c r="PCP826" s="18"/>
      <c r="PCQ826" s="18"/>
      <c r="PCR826" s="18"/>
      <c r="PCS826" s="18"/>
      <c r="PCT826" s="18"/>
      <c r="PCU826" s="18"/>
      <c r="PCV826" s="18"/>
      <c r="PCW826" s="18"/>
      <c r="PCX826" s="18"/>
      <c r="PCY826" s="18"/>
      <c r="PCZ826" s="18"/>
      <c r="PDA826" s="18"/>
      <c r="PDB826" s="18"/>
      <c r="PDC826" s="18"/>
      <c r="PDD826" s="18"/>
      <c r="PDE826" s="18"/>
      <c r="PDF826" s="18"/>
      <c r="PDG826" s="18"/>
      <c r="PDH826" s="18"/>
      <c r="PDI826" s="18"/>
      <c r="PDJ826" s="18"/>
      <c r="PDK826" s="18"/>
      <c r="PDL826" s="18"/>
      <c r="PDM826" s="18"/>
      <c r="PDN826" s="18"/>
      <c r="PDO826" s="18"/>
      <c r="PDP826" s="18"/>
      <c r="PDQ826" s="18"/>
      <c r="PDR826" s="18"/>
      <c r="PDS826" s="18"/>
      <c r="PDT826" s="18"/>
      <c r="PDU826" s="18"/>
      <c r="PDV826" s="18"/>
      <c r="PDW826" s="18"/>
      <c r="PDX826" s="18"/>
      <c r="PDY826" s="18"/>
      <c r="PDZ826" s="18"/>
      <c r="PEA826" s="18"/>
      <c r="PEB826" s="18"/>
      <c r="PEC826" s="18"/>
      <c r="PED826" s="18"/>
      <c r="PEE826" s="18"/>
      <c r="PEF826" s="18"/>
      <c r="PEG826" s="18"/>
      <c r="PEH826" s="18"/>
      <c r="PEI826" s="18"/>
      <c r="PEJ826" s="18"/>
      <c r="PEK826" s="18"/>
      <c r="PEL826" s="18"/>
      <c r="PEM826" s="18"/>
      <c r="PEN826" s="18"/>
      <c r="PEO826" s="18"/>
      <c r="PEP826" s="18"/>
      <c r="PEQ826" s="18"/>
      <c r="PER826" s="18"/>
      <c r="PES826" s="18"/>
      <c r="PET826" s="18"/>
      <c r="PEU826" s="18"/>
      <c r="PEV826" s="18"/>
      <c r="PEW826" s="18"/>
      <c r="PEX826" s="18"/>
      <c r="PEY826" s="18"/>
      <c r="PEZ826" s="18"/>
      <c r="PFA826" s="18"/>
      <c r="PFB826" s="18"/>
      <c r="PFC826" s="18"/>
      <c r="PFD826" s="18"/>
      <c r="PFE826" s="18"/>
      <c r="PFF826" s="18"/>
      <c r="PFG826" s="18"/>
      <c r="PFH826" s="18"/>
      <c r="PFI826" s="18"/>
      <c r="PFJ826" s="18"/>
      <c r="PFK826" s="18"/>
      <c r="PFL826" s="18"/>
      <c r="PFM826" s="18"/>
      <c r="PFN826" s="18"/>
      <c r="PFO826" s="18"/>
      <c r="PFP826" s="18"/>
      <c r="PFQ826" s="18"/>
      <c r="PFR826" s="18"/>
      <c r="PFS826" s="18"/>
      <c r="PFT826" s="18"/>
      <c r="PFU826" s="18"/>
      <c r="PFV826" s="18"/>
      <c r="PFW826" s="18"/>
      <c r="PFX826" s="18"/>
      <c r="PFY826" s="18"/>
      <c r="PFZ826" s="18"/>
      <c r="PGA826" s="18"/>
      <c r="PGB826" s="18"/>
      <c r="PGC826" s="18"/>
      <c r="PGD826" s="18"/>
      <c r="PGE826" s="18"/>
      <c r="PGF826" s="18"/>
      <c r="PGG826" s="18"/>
      <c r="PGH826" s="18"/>
      <c r="PGI826" s="18"/>
      <c r="PGJ826" s="18"/>
      <c r="PGK826" s="18"/>
      <c r="PGL826" s="18"/>
      <c r="PGM826" s="18"/>
      <c r="PGN826" s="18"/>
      <c r="PGO826" s="18"/>
      <c r="PGP826" s="18"/>
      <c r="PGQ826" s="18"/>
      <c r="PGR826" s="18"/>
      <c r="PGS826" s="18"/>
      <c r="PGT826" s="18"/>
      <c r="PGU826" s="18"/>
      <c r="PGV826" s="18"/>
      <c r="PGW826" s="18"/>
      <c r="PGX826" s="18"/>
      <c r="PGY826" s="18"/>
      <c r="PGZ826" s="18"/>
      <c r="PHA826" s="18"/>
      <c r="PHB826" s="18"/>
      <c r="PHC826" s="18"/>
      <c r="PHD826" s="18"/>
      <c r="PHE826" s="18"/>
      <c r="PHF826" s="18"/>
      <c r="PHG826" s="18"/>
      <c r="PHH826" s="18"/>
      <c r="PHI826" s="18"/>
      <c r="PHJ826" s="18"/>
      <c r="PHK826" s="18"/>
      <c r="PHL826" s="18"/>
      <c r="PHM826" s="18"/>
      <c r="PHN826" s="18"/>
      <c r="PHO826" s="18"/>
      <c r="PHP826" s="18"/>
      <c r="PHQ826" s="18"/>
      <c r="PHR826" s="18"/>
      <c r="PHS826" s="18"/>
      <c r="PHT826" s="18"/>
      <c r="PHU826" s="18"/>
      <c r="PHV826" s="18"/>
      <c r="PHW826" s="18"/>
      <c r="PHX826" s="18"/>
      <c r="PHY826" s="18"/>
      <c r="PHZ826" s="18"/>
      <c r="PIA826" s="18"/>
      <c r="PIB826" s="18"/>
      <c r="PIC826" s="18"/>
      <c r="PID826" s="18"/>
      <c r="PIE826" s="18"/>
      <c r="PIF826" s="18"/>
      <c r="PIG826" s="18"/>
      <c r="PIH826" s="18"/>
      <c r="PII826" s="18"/>
      <c r="PIJ826" s="18"/>
      <c r="PIK826" s="18"/>
      <c r="PIL826" s="18"/>
      <c r="PIM826" s="18"/>
      <c r="PIN826" s="18"/>
      <c r="PIO826" s="18"/>
      <c r="PIP826" s="18"/>
      <c r="PIQ826" s="18"/>
      <c r="PIR826" s="18"/>
      <c r="PIS826" s="18"/>
      <c r="PIT826" s="18"/>
      <c r="PIU826" s="18"/>
      <c r="PIV826" s="18"/>
      <c r="PIW826" s="18"/>
      <c r="PIX826" s="18"/>
      <c r="PIY826" s="18"/>
      <c r="PIZ826" s="18"/>
      <c r="PJA826" s="18"/>
      <c r="PJB826" s="18"/>
      <c r="PJC826" s="18"/>
      <c r="PJD826" s="18"/>
      <c r="PJE826" s="18"/>
      <c r="PJF826" s="18"/>
      <c r="PJG826" s="18"/>
      <c r="PJH826" s="18"/>
      <c r="PJI826" s="18"/>
      <c r="PJJ826" s="18"/>
      <c r="PJK826" s="18"/>
      <c r="PJL826" s="18"/>
      <c r="PJM826" s="18"/>
      <c r="PJN826" s="18"/>
      <c r="PJO826" s="18"/>
      <c r="PJP826" s="18"/>
      <c r="PJQ826" s="18"/>
      <c r="PJR826" s="18"/>
      <c r="PJS826" s="18"/>
      <c r="PJT826" s="18"/>
      <c r="PJU826" s="18"/>
      <c r="PJV826" s="18"/>
      <c r="PJW826" s="18"/>
      <c r="PJX826" s="18"/>
      <c r="PJY826" s="18"/>
      <c r="PJZ826" s="18"/>
      <c r="PKA826" s="18"/>
      <c r="PKB826" s="18"/>
      <c r="PKC826" s="18"/>
      <c r="PKD826" s="18"/>
      <c r="PKE826" s="18"/>
      <c r="PKF826" s="18"/>
      <c r="PKG826" s="18"/>
      <c r="PKH826" s="18"/>
      <c r="PKI826" s="18"/>
      <c r="PKJ826" s="18"/>
      <c r="PKK826" s="18"/>
      <c r="PKL826" s="18"/>
      <c r="PKM826" s="18"/>
      <c r="PKN826" s="18"/>
      <c r="PKO826" s="18"/>
      <c r="PKP826" s="18"/>
      <c r="PKQ826" s="18"/>
      <c r="PKR826" s="18"/>
      <c r="PKS826" s="18"/>
      <c r="PKT826" s="18"/>
      <c r="PKU826" s="18"/>
      <c r="PKV826" s="18"/>
      <c r="PKW826" s="18"/>
      <c r="PKX826" s="18"/>
      <c r="PKY826" s="18"/>
      <c r="PKZ826" s="18"/>
      <c r="PLA826" s="18"/>
      <c r="PLB826" s="18"/>
      <c r="PLC826" s="18"/>
      <c r="PLD826" s="18"/>
      <c r="PLE826" s="18"/>
      <c r="PLF826" s="18"/>
      <c r="PLG826" s="18"/>
      <c r="PLH826" s="18"/>
      <c r="PLI826" s="18"/>
      <c r="PLJ826" s="18"/>
      <c r="PLK826" s="18"/>
      <c r="PLL826" s="18"/>
      <c r="PLM826" s="18"/>
      <c r="PLN826" s="18"/>
      <c r="PLO826" s="18"/>
      <c r="PLP826" s="18"/>
      <c r="PLQ826" s="18"/>
      <c r="PLR826" s="18"/>
      <c r="PLS826" s="18"/>
      <c r="PLT826" s="18"/>
      <c r="PLU826" s="18"/>
      <c r="PLV826" s="18"/>
      <c r="PLW826" s="18"/>
      <c r="PLX826" s="18"/>
      <c r="PLY826" s="18"/>
      <c r="PLZ826" s="18"/>
      <c r="PMA826" s="18"/>
      <c r="PMB826" s="18"/>
      <c r="PMC826" s="18"/>
      <c r="PMD826" s="18"/>
      <c r="PME826" s="18"/>
      <c r="PMF826" s="18"/>
      <c r="PMG826" s="18"/>
      <c r="PMH826" s="18"/>
      <c r="PMI826" s="18"/>
      <c r="PMJ826" s="18"/>
      <c r="PMK826" s="18"/>
      <c r="PML826" s="18"/>
      <c r="PMM826" s="18"/>
      <c r="PMN826" s="18"/>
      <c r="PMO826" s="18"/>
      <c r="PMP826" s="18"/>
      <c r="PMQ826" s="18"/>
      <c r="PMR826" s="18"/>
      <c r="PMS826" s="18"/>
      <c r="PMT826" s="18"/>
      <c r="PMU826" s="18"/>
      <c r="PMV826" s="18"/>
      <c r="PMW826" s="18"/>
      <c r="PMX826" s="18"/>
      <c r="PMY826" s="18"/>
      <c r="PMZ826" s="18"/>
      <c r="PNA826" s="18"/>
      <c r="PNB826" s="18"/>
      <c r="PNC826" s="18"/>
      <c r="PND826" s="18"/>
      <c r="PNE826" s="18"/>
      <c r="PNF826" s="18"/>
      <c r="PNG826" s="18"/>
      <c r="PNH826" s="18"/>
      <c r="PNI826" s="18"/>
      <c r="PNJ826" s="18"/>
      <c r="PNK826" s="18"/>
      <c r="PNL826" s="18"/>
      <c r="PNM826" s="18"/>
      <c r="PNN826" s="18"/>
      <c r="PNO826" s="18"/>
      <c r="PNP826" s="18"/>
      <c r="PNQ826" s="18"/>
      <c r="PNR826" s="18"/>
      <c r="PNS826" s="18"/>
      <c r="PNT826" s="18"/>
      <c r="PNU826" s="18"/>
      <c r="PNV826" s="18"/>
      <c r="PNW826" s="18"/>
      <c r="PNX826" s="18"/>
      <c r="PNY826" s="18"/>
      <c r="PNZ826" s="18"/>
      <c r="POA826" s="18"/>
      <c r="POB826" s="18"/>
      <c r="POC826" s="18"/>
      <c r="POD826" s="18"/>
      <c r="POE826" s="18"/>
      <c r="POF826" s="18"/>
      <c r="POG826" s="18"/>
      <c r="POH826" s="18"/>
      <c r="POI826" s="18"/>
      <c r="POJ826" s="18"/>
      <c r="POK826" s="18"/>
      <c r="POL826" s="18"/>
      <c r="POM826" s="18"/>
      <c r="PON826" s="18"/>
      <c r="POO826" s="18"/>
      <c r="POP826" s="18"/>
      <c r="POQ826" s="18"/>
      <c r="POR826" s="18"/>
      <c r="POS826" s="18"/>
      <c r="POT826" s="18"/>
      <c r="POU826" s="18"/>
      <c r="POV826" s="18"/>
      <c r="POW826" s="18"/>
      <c r="POX826" s="18"/>
      <c r="POY826" s="18"/>
      <c r="POZ826" s="18"/>
      <c r="PPA826" s="18"/>
      <c r="PPB826" s="18"/>
      <c r="PPC826" s="18"/>
      <c r="PPD826" s="18"/>
      <c r="PPE826" s="18"/>
      <c r="PPF826" s="18"/>
      <c r="PPG826" s="18"/>
      <c r="PPH826" s="18"/>
      <c r="PPI826" s="18"/>
      <c r="PPJ826" s="18"/>
      <c r="PPK826" s="18"/>
      <c r="PPL826" s="18"/>
      <c r="PPM826" s="18"/>
      <c r="PPN826" s="18"/>
      <c r="PPO826" s="18"/>
      <c r="PPP826" s="18"/>
      <c r="PPQ826" s="18"/>
      <c r="PPR826" s="18"/>
      <c r="PPS826" s="18"/>
      <c r="PPT826" s="18"/>
      <c r="PPU826" s="18"/>
      <c r="PPV826" s="18"/>
      <c r="PPW826" s="18"/>
      <c r="PPX826" s="18"/>
      <c r="PPY826" s="18"/>
      <c r="PPZ826" s="18"/>
      <c r="PQA826" s="18"/>
      <c r="PQB826" s="18"/>
      <c r="PQC826" s="18"/>
      <c r="PQD826" s="18"/>
      <c r="PQE826" s="18"/>
      <c r="PQF826" s="18"/>
      <c r="PQG826" s="18"/>
      <c r="PQH826" s="18"/>
      <c r="PQI826" s="18"/>
      <c r="PQJ826" s="18"/>
      <c r="PQK826" s="18"/>
      <c r="PQL826" s="18"/>
      <c r="PQM826" s="18"/>
      <c r="PQN826" s="18"/>
      <c r="PQO826" s="18"/>
      <c r="PQP826" s="18"/>
      <c r="PQQ826" s="18"/>
      <c r="PQR826" s="18"/>
      <c r="PQS826" s="18"/>
      <c r="PQT826" s="18"/>
      <c r="PQU826" s="18"/>
      <c r="PQV826" s="18"/>
      <c r="PQW826" s="18"/>
      <c r="PQX826" s="18"/>
      <c r="PQY826" s="18"/>
      <c r="PQZ826" s="18"/>
      <c r="PRA826" s="18"/>
      <c r="PRB826" s="18"/>
      <c r="PRC826" s="18"/>
      <c r="PRD826" s="18"/>
      <c r="PRE826" s="18"/>
      <c r="PRF826" s="18"/>
      <c r="PRG826" s="18"/>
      <c r="PRH826" s="18"/>
      <c r="PRI826" s="18"/>
      <c r="PRJ826" s="18"/>
      <c r="PRK826" s="18"/>
      <c r="PRL826" s="18"/>
      <c r="PRM826" s="18"/>
      <c r="PRN826" s="18"/>
      <c r="PRO826" s="18"/>
      <c r="PRP826" s="18"/>
      <c r="PRQ826" s="18"/>
      <c r="PRR826" s="18"/>
      <c r="PRS826" s="18"/>
      <c r="PRT826" s="18"/>
      <c r="PRU826" s="18"/>
      <c r="PRV826" s="18"/>
      <c r="PRW826" s="18"/>
      <c r="PRX826" s="18"/>
      <c r="PRY826" s="18"/>
      <c r="PRZ826" s="18"/>
      <c r="PSA826" s="18"/>
      <c r="PSB826" s="18"/>
      <c r="PSC826" s="18"/>
      <c r="PSD826" s="18"/>
      <c r="PSE826" s="18"/>
      <c r="PSF826" s="18"/>
      <c r="PSG826" s="18"/>
      <c r="PSH826" s="18"/>
      <c r="PSI826" s="18"/>
      <c r="PSJ826" s="18"/>
      <c r="PSK826" s="18"/>
      <c r="PSL826" s="18"/>
      <c r="PSM826" s="18"/>
      <c r="PSN826" s="18"/>
      <c r="PSO826" s="18"/>
      <c r="PSP826" s="18"/>
      <c r="PSQ826" s="18"/>
      <c r="PSR826" s="18"/>
      <c r="PSS826" s="18"/>
      <c r="PST826" s="18"/>
      <c r="PSU826" s="18"/>
      <c r="PSV826" s="18"/>
      <c r="PSW826" s="18"/>
      <c r="PSX826" s="18"/>
      <c r="PSY826" s="18"/>
      <c r="PSZ826" s="18"/>
      <c r="PTA826" s="18"/>
      <c r="PTB826" s="18"/>
      <c r="PTC826" s="18"/>
      <c r="PTD826" s="18"/>
      <c r="PTE826" s="18"/>
      <c r="PTF826" s="18"/>
      <c r="PTG826" s="18"/>
      <c r="PTH826" s="18"/>
      <c r="PTI826" s="18"/>
      <c r="PTJ826" s="18"/>
      <c r="PTK826" s="18"/>
      <c r="PTL826" s="18"/>
      <c r="PTM826" s="18"/>
      <c r="PTN826" s="18"/>
      <c r="PTO826" s="18"/>
      <c r="PTP826" s="18"/>
      <c r="PTQ826" s="18"/>
      <c r="PTR826" s="18"/>
      <c r="PTS826" s="18"/>
      <c r="PTT826" s="18"/>
      <c r="PTU826" s="18"/>
      <c r="PTV826" s="18"/>
      <c r="PTW826" s="18"/>
      <c r="PTX826" s="18"/>
      <c r="PTY826" s="18"/>
      <c r="PTZ826" s="18"/>
      <c r="PUA826" s="18"/>
      <c r="PUB826" s="18"/>
      <c r="PUC826" s="18"/>
      <c r="PUD826" s="18"/>
      <c r="PUE826" s="18"/>
      <c r="PUF826" s="18"/>
      <c r="PUG826" s="18"/>
      <c r="PUH826" s="18"/>
      <c r="PUI826" s="18"/>
      <c r="PUJ826" s="18"/>
      <c r="PUK826" s="18"/>
      <c r="PUL826" s="18"/>
      <c r="PUM826" s="18"/>
      <c r="PUN826" s="18"/>
      <c r="PUO826" s="18"/>
      <c r="PUP826" s="18"/>
      <c r="PUQ826" s="18"/>
      <c r="PUR826" s="18"/>
      <c r="PUS826" s="18"/>
      <c r="PUT826" s="18"/>
      <c r="PUU826" s="18"/>
      <c r="PUV826" s="18"/>
      <c r="PUW826" s="18"/>
      <c r="PUX826" s="18"/>
      <c r="PUY826" s="18"/>
      <c r="PUZ826" s="18"/>
      <c r="PVA826" s="18"/>
      <c r="PVB826" s="18"/>
      <c r="PVC826" s="18"/>
      <c r="PVD826" s="18"/>
      <c r="PVE826" s="18"/>
      <c r="PVF826" s="18"/>
      <c r="PVG826" s="18"/>
      <c r="PVH826" s="18"/>
      <c r="PVI826" s="18"/>
      <c r="PVJ826" s="18"/>
      <c r="PVK826" s="18"/>
      <c r="PVL826" s="18"/>
      <c r="PVM826" s="18"/>
      <c r="PVN826" s="18"/>
      <c r="PVO826" s="18"/>
      <c r="PVP826" s="18"/>
      <c r="PVQ826" s="18"/>
      <c r="PVR826" s="18"/>
      <c r="PVS826" s="18"/>
      <c r="PVT826" s="18"/>
      <c r="PVU826" s="18"/>
      <c r="PVV826" s="18"/>
      <c r="PVW826" s="18"/>
      <c r="PVX826" s="18"/>
      <c r="PVY826" s="18"/>
      <c r="PVZ826" s="18"/>
      <c r="PWA826" s="18"/>
      <c r="PWB826" s="18"/>
      <c r="PWC826" s="18"/>
      <c r="PWD826" s="18"/>
      <c r="PWE826" s="18"/>
      <c r="PWF826" s="18"/>
      <c r="PWG826" s="18"/>
      <c r="PWH826" s="18"/>
      <c r="PWI826" s="18"/>
      <c r="PWJ826" s="18"/>
      <c r="PWK826" s="18"/>
      <c r="PWL826" s="18"/>
      <c r="PWM826" s="18"/>
      <c r="PWN826" s="18"/>
      <c r="PWO826" s="18"/>
      <c r="PWP826" s="18"/>
      <c r="PWQ826" s="18"/>
      <c r="PWR826" s="18"/>
      <c r="PWS826" s="18"/>
      <c r="PWT826" s="18"/>
      <c r="PWU826" s="18"/>
      <c r="PWV826" s="18"/>
      <c r="PWW826" s="18"/>
      <c r="PWX826" s="18"/>
      <c r="PWY826" s="18"/>
      <c r="PWZ826" s="18"/>
      <c r="PXA826" s="18"/>
      <c r="PXB826" s="18"/>
      <c r="PXC826" s="18"/>
      <c r="PXD826" s="18"/>
      <c r="PXE826" s="18"/>
      <c r="PXF826" s="18"/>
      <c r="PXG826" s="18"/>
      <c r="PXH826" s="18"/>
      <c r="PXI826" s="18"/>
      <c r="PXJ826" s="18"/>
      <c r="PXK826" s="18"/>
      <c r="PXL826" s="18"/>
      <c r="PXM826" s="18"/>
      <c r="PXN826" s="18"/>
      <c r="PXO826" s="18"/>
      <c r="PXP826" s="18"/>
      <c r="PXQ826" s="18"/>
      <c r="PXR826" s="18"/>
      <c r="PXS826" s="18"/>
      <c r="PXT826" s="18"/>
      <c r="PXU826" s="18"/>
      <c r="PXV826" s="18"/>
      <c r="PXW826" s="18"/>
      <c r="PXX826" s="18"/>
      <c r="PXY826" s="18"/>
      <c r="PXZ826" s="18"/>
      <c r="PYA826" s="18"/>
      <c r="PYB826" s="18"/>
      <c r="PYC826" s="18"/>
      <c r="PYD826" s="18"/>
      <c r="PYE826" s="18"/>
      <c r="PYF826" s="18"/>
      <c r="PYG826" s="18"/>
      <c r="PYH826" s="18"/>
      <c r="PYI826" s="18"/>
      <c r="PYJ826" s="18"/>
      <c r="PYK826" s="18"/>
      <c r="PYL826" s="18"/>
      <c r="PYM826" s="18"/>
      <c r="PYN826" s="18"/>
      <c r="PYO826" s="18"/>
      <c r="PYP826" s="18"/>
      <c r="PYQ826" s="18"/>
      <c r="PYR826" s="18"/>
      <c r="PYS826" s="18"/>
      <c r="PYT826" s="18"/>
      <c r="PYU826" s="18"/>
      <c r="PYV826" s="18"/>
      <c r="PYW826" s="18"/>
      <c r="PYX826" s="18"/>
      <c r="PYY826" s="18"/>
      <c r="PYZ826" s="18"/>
      <c r="PZA826" s="18"/>
      <c r="PZB826" s="18"/>
      <c r="PZC826" s="18"/>
      <c r="PZD826" s="18"/>
      <c r="PZE826" s="18"/>
      <c r="PZF826" s="18"/>
      <c r="PZG826" s="18"/>
      <c r="PZH826" s="18"/>
      <c r="PZI826" s="18"/>
      <c r="PZJ826" s="18"/>
      <c r="PZK826" s="18"/>
      <c r="PZL826" s="18"/>
      <c r="PZM826" s="18"/>
      <c r="PZN826" s="18"/>
      <c r="PZO826" s="18"/>
      <c r="PZP826" s="18"/>
      <c r="PZQ826" s="18"/>
      <c r="PZR826" s="18"/>
      <c r="PZS826" s="18"/>
      <c r="PZT826" s="18"/>
      <c r="PZU826" s="18"/>
      <c r="PZV826" s="18"/>
      <c r="PZW826" s="18"/>
      <c r="PZX826" s="18"/>
      <c r="PZY826" s="18"/>
      <c r="PZZ826" s="18"/>
      <c r="QAA826" s="18"/>
      <c r="QAB826" s="18"/>
      <c r="QAC826" s="18"/>
      <c r="QAD826" s="18"/>
      <c r="QAE826" s="18"/>
      <c r="QAF826" s="18"/>
      <c r="QAG826" s="18"/>
      <c r="QAH826" s="18"/>
      <c r="QAI826" s="18"/>
      <c r="QAJ826" s="18"/>
      <c r="QAK826" s="18"/>
      <c r="QAL826" s="18"/>
      <c r="QAM826" s="18"/>
      <c r="QAN826" s="18"/>
      <c r="QAO826" s="18"/>
      <c r="QAP826" s="18"/>
      <c r="QAQ826" s="18"/>
      <c r="QAR826" s="18"/>
      <c r="QAS826" s="18"/>
      <c r="QAT826" s="18"/>
      <c r="QAU826" s="18"/>
      <c r="QAV826" s="18"/>
      <c r="QAW826" s="18"/>
      <c r="QAX826" s="18"/>
      <c r="QAY826" s="18"/>
      <c r="QAZ826" s="18"/>
      <c r="QBA826" s="18"/>
      <c r="QBB826" s="18"/>
      <c r="QBC826" s="18"/>
      <c r="QBD826" s="18"/>
      <c r="QBE826" s="18"/>
      <c r="QBF826" s="18"/>
      <c r="QBG826" s="18"/>
      <c r="QBH826" s="18"/>
      <c r="QBI826" s="18"/>
      <c r="QBJ826" s="18"/>
      <c r="QBK826" s="18"/>
      <c r="QBL826" s="18"/>
      <c r="QBM826" s="18"/>
      <c r="QBN826" s="18"/>
      <c r="QBO826" s="18"/>
      <c r="QBP826" s="18"/>
      <c r="QBQ826" s="18"/>
      <c r="QBR826" s="18"/>
      <c r="QBS826" s="18"/>
      <c r="QBT826" s="18"/>
      <c r="QBU826" s="18"/>
      <c r="QBV826" s="18"/>
      <c r="QBW826" s="18"/>
      <c r="QBX826" s="18"/>
      <c r="QBY826" s="18"/>
      <c r="QBZ826" s="18"/>
      <c r="QCA826" s="18"/>
      <c r="QCB826" s="18"/>
      <c r="QCC826" s="18"/>
      <c r="QCD826" s="18"/>
      <c r="QCE826" s="18"/>
      <c r="QCF826" s="18"/>
      <c r="QCG826" s="18"/>
      <c r="QCH826" s="18"/>
      <c r="QCI826" s="18"/>
      <c r="QCJ826" s="18"/>
      <c r="QCK826" s="18"/>
      <c r="QCL826" s="18"/>
      <c r="QCM826" s="18"/>
      <c r="QCN826" s="18"/>
      <c r="QCO826" s="18"/>
      <c r="QCP826" s="18"/>
      <c r="QCQ826" s="18"/>
      <c r="QCR826" s="18"/>
      <c r="QCS826" s="18"/>
      <c r="QCT826" s="18"/>
      <c r="QCU826" s="18"/>
      <c r="QCV826" s="18"/>
      <c r="QCW826" s="18"/>
      <c r="QCX826" s="18"/>
      <c r="QCY826" s="18"/>
      <c r="QCZ826" s="18"/>
      <c r="QDA826" s="18"/>
      <c r="QDB826" s="18"/>
      <c r="QDC826" s="18"/>
      <c r="QDD826" s="18"/>
      <c r="QDE826" s="18"/>
      <c r="QDF826" s="18"/>
      <c r="QDG826" s="18"/>
      <c r="QDH826" s="18"/>
      <c r="QDI826" s="18"/>
      <c r="QDJ826" s="18"/>
      <c r="QDK826" s="18"/>
      <c r="QDL826" s="18"/>
      <c r="QDM826" s="18"/>
      <c r="QDN826" s="18"/>
      <c r="QDO826" s="18"/>
      <c r="QDP826" s="18"/>
      <c r="QDQ826" s="18"/>
      <c r="QDR826" s="18"/>
      <c r="QDS826" s="18"/>
      <c r="QDT826" s="18"/>
      <c r="QDU826" s="18"/>
      <c r="QDV826" s="18"/>
      <c r="QDW826" s="18"/>
      <c r="QDX826" s="18"/>
      <c r="QDY826" s="18"/>
      <c r="QDZ826" s="18"/>
      <c r="QEA826" s="18"/>
      <c r="QEB826" s="18"/>
      <c r="QEC826" s="18"/>
      <c r="QED826" s="18"/>
      <c r="QEE826" s="18"/>
      <c r="QEF826" s="18"/>
      <c r="QEG826" s="18"/>
      <c r="QEH826" s="18"/>
      <c r="QEI826" s="18"/>
      <c r="QEJ826" s="18"/>
      <c r="QEK826" s="18"/>
      <c r="QEL826" s="18"/>
      <c r="QEM826" s="18"/>
      <c r="QEN826" s="18"/>
      <c r="QEO826" s="18"/>
      <c r="QEP826" s="18"/>
      <c r="QEQ826" s="18"/>
      <c r="QER826" s="18"/>
      <c r="QES826" s="18"/>
      <c r="QET826" s="18"/>
      <c r="QEU826" s="18"/>
      <c r="QEV826" s="18"/>
      <c r="QEW826" s="18"/>
      <c r="QEX826" s="18"/>
      <c r="QEY826" s="18"/>
      <c r="QEZ826" s="18"/>
      <c r="QFA826" s="18"/>
      <c r="QFB826" s="18"/>
      <c r="QFC826" s="18"/>
      <c r="QFD826" s="18"/>
      <c r="QFE826" s="18"/>
      <c r="QFF826" s="18"/>
      <c r="QFG826" s="18"/>
      <c r="QFH826" s="18"/>
      <c r="QFI826" s="18"/>
      <c r="QFJ826" s="18"/>
      <c r="QFK826" s="18"/>
      <c r="QFL826" s="18"/>
      <c r="QFM826" s="18"/>
      <c r="QFN826" s="18"/>
      <c r="QFO826" s="18"/>
      <c r="QFP826" s="18"/>
      <c r="QFQ826" s="18"/>
      <c r="QFR826" s="18"/>
      <c r="QFS826" s="18"/>
      <c r="QFT826" s="18"/>
      <c r="QFU826" s="18"/>
      <c r="QFV826" s="18"/>
      <c r="QFW826" s="18"/>
      <c r="QFX826" s="18"/>
      <c r="QFY826" s="18"/>
      <c r="QFZ826" s="18"/>
      <c r="QGA826" s="18"/>
      <c r="QGB826" s="18"/>
      <c r="QGC826" s="18"/>
      <c r="QGD826" s="18"/>
      <c r="QGE826" s="18"/>
      <c r="QGF826" s="18"/>
      <c r="QGG826" s="18"/>
      <c r="QGH826" s="18"/>
      <c r="QGI826" s="18"/>
      <c r="QGJ826" s="18"/>
      <c r="QGK826" s="18"/>
      <c r="QGL826" s="18"/>
      <c r="QGM826" s="18"/>
      <c r="QGN826" s="18"/>
      <c r="QGO826" s="18"/>
      <c r="QGP826" s="18"/>
      <c r="QGQ826" s="18"/>
      <c r="QGR826" s="18"/>
      <c r="QGS826" s="18"/>
      <c r="QGT826" s="18"/>
      <c r="QGU826" s="18"/>
      <c r="QGV826" s="18"/>
      <c r="QGW826" s="18"/>
      <c r="QGX826" s="18"/>
      <c r="QGY826" s="18"/>
      <c r="QGZ826" s="18"/>
      <c r="QHA826" s="18"/>
      <c r="QHB826" s="18"/>
      <c r="QHC826" s="18"/>
      <c r="QHD826" s="18"/>
      <c r="QHE826" s="18"/>
      <c r="QHF826" s="18"/>
      <c r="QHG826" s="18"/>
      <c r="QHH826" s="18"/>
      <c r="QHI826" s="18"/>
      <c r="QHJ826" s="18"/>
      <c r="QHK826" s="18"/>
      <c r="QHL826" s="18"/>
      <c r="QHM826" s="18"/>
      <c r="QHN826" s="18"/>
      <c r="QHO826" s="18"/>
      <c r="QHP826" s="18"/>
      <c r="QHQ826" s="18"/>
      <c r="QHR826" s="18"/>
      <c r="QHS826" s="18"/>
      <c r="QHT826" s="18"/>
      <c r="QHU826" s="18"/>
      <c r="QHV826" s="18"/>
      <c r="QHW826" s="18"/>
      <c r="QHX826" s="18"/>
      <c r="QHY826" s="18"/>
      <c r="QHZ826" s="18"/>
      <c r="QIA826" s="18"/>
      <c r="QIB826" s="18"/>
      <c r="QIC826" s="18"/>
      <c r="QID826" s="18"/>
      <c r="QIE826" s="18"/>
      <c r="QIF826" s="18"/>
      <c r="QIG826" s="18"/>
      <c r="QIH826" s="18"/>
      <c r="QII826" s="18"/>
      <c r="QIJ826" s="18"/>
      <c r="QIK826" s="18"/>
      <c r="QIL826" s="18"/>
      <c r="QIM826" s="18"/>
      <c r="QIN826" s="18"/>
      <c r="QIO826" s="18"/>
      <c r="QIP826" s="18"/>
      <c r="QIQ826" s="18"/>
      <c r="QIR826" s="18"/>
      <c r="QIS826" s="18"/>
      <c r="QIT826" s="18"/>
      <c r="QIU826" s="18"/>
      <c r="QIV826" s="18"/>
      <c r="QIW826" s="18"/>
      <c r="QIX826" s="18"/>
      <c r="QIY826" s="18"/>
      <c r="QIZ826" s="18"/>
      <c r="QJA826" s="18"/>
      <c r="QJB826" s="18"/>
      <c r="QJC826" s="18"/>
      <c r="QJD826" s="18"/>
      <c r="QJE826" s="18"/>
      <c r="QJF826" s="18"/>
      <c r="QJG826" s="18"/>
      <c r="QJH826" s="18"/>
      <c r="QJI826" s="18"/>
      <c r="QJJ826" s="18"/>
      <c r="QJK826" s="18"/>
      <c r="QJL826" s="18"/>
      <c r="QJM826" s="18"/>
      <c r="QJN826" s="18"/>
      <c r="QJO826" s="18"/>
      <c r="QJP826" s="18"/>
      <c r="QJQ826" s="18"/>
      <c r="QJR826" s="18"/>
      <c r="QJS826" s="18"/>
      <c r="QJT826" s="18"/>
      <c r="QJU826" s="18"/>
      <c r="QJV826" s="18"/>
      <c r="QJW826" s="18"/>
      <c r="QJX826" s="18"/>
      <c r="QJY826" s="18"/>
      <c r="QJZ826" s="18"/>
      <c r="QKA826" s="18"/>
      <c r="QKB826" s="18"/>
      <c r="QKC826" s="18"/>
      <c r="QKD826" s="18"/>
      <c r="QKE826" s="18"/>
      <c r="QKF826" s="18"/>
      <c r="QKG826" s="18"/>
      <c r="QKH826" s="18"/>
      <c r="QKI826" s="18"/>
      <c r="QKJ826" s="18"/>
      <c r="QKK826" s="18"/>
      <c r="QKL826" s="18"/>
      <c r="QKM826" s="18"/>
      <c r="QKN826" s="18"/>
      <c r="QKO826" s="18"/>
      <c r="QKP826" s="18"/>
      <c r="QKQ826" s="18"/>
      <c r="QKR826" s="18"/>
      <c r="QKS826" s="18"/>
      <c r="QKT826" s="18"/>
      <c r="QKU826" s="18"/>
      <c r="QKV826" s="18"/>
      <c r="QKW826" s="18"/>
      <c r="QKX826" s="18"/>
      <c r="QKY826" s="18"/>
      <c r="QKZ826" s="18"/>
      <c r="QLA826" s="18"/>
      <c r="QLB826" s="18"/>
      <c r="QLC826" s="18"/>
      <c r="QLD826" s="18"/>
      <c r="QLE826" s="18"/>
      <c r="QLF826" s="18"/>
      <c r="QLG826" s="18"/>
      <c r="QLH826" s="18"/>
      <c r="QLI826" s="18"/>
      <c r="QLJ826" s="18"/>
      <c r="QLK826" s="18"/>
      <c r="QLL826" s="18"/>
      <c r="QLM826" s="18"/>
      <c r="QLN826" s="18"/>
      <c r="QLO826" s="18"/>
      <c r="QLP826" s="18"/>
      <c r="QLQ826" s="18"/>
      <c r="QLR826" s="18"/>
      <c r="QLS826" s="18"/>
      <c r="QLT826" s="18"/>
      <c r="QLU826" s="18"/>
      <c r="QLV826" s="18"/>
      <c r="QLW826" s="18"/>
      <c r="QLX826" s="18"/>
      <c r="QLY826" s="18"/>
      <c r="QLZ826" s="18"/>
      <c r="QMA826" s="18"/>
      <c r="QMB826" s="18"/>
      <c r="QMC826" s="18"/>
      <c r="QMD826" s="18"/>
      <c r="QME826" s="18"/>
      <c r="QMF826" s="18"/>
      <c r="QMG826" s="18"/>
      <c r="QMH826" s="18"/>
      <c r="QMI826" s="18"/>
      <c r="QMJ826" s="18"/>
      <c r="QMK826" s="18"/>
      <c r="QML826" s="18"/>
      <c r="QMM826" s="18"/>
      <c r="QMN826" s="18"/>
      <c r="QMO826" s="18"/>
      <c r="QMP826" s="18"/>
      <c r="QMQ826" s="18"/>
      <c r="QMR826" s="18"/>
      <c r="QMS826" s="18"/>
      <c r="QMT826" s="18"/>
      <c r="QMU826" s="18"/>
      <c r="QMV826" s="18"/>
      <c r="QMW826" s="18"/>
      <c r="QMX826" s="18"/>
      <c r="QMY826" s="18"/>
      <c r="QMZ826" s="18"/>
      <c r="QNA826" s="18"/>
      <c r="QNB826" s="18"/>
      <c r="QNC826" s="18"/>
      <c r="QND826" s="18"/>
      <c r="QNE826" s="18"/>
      <c r="QNF826" s="18"/>
      <c r="QNG826" s="18"/>
      <c r="QNH826" s="18"/>
      <c r="QNI826" s="18"/>
      <c r="QNJ826" s="18"/>
      <c r="QNK826" s="18"/>
      <c r="QNL826" s="18"/>
      <c r="QNM826" s="18"/>
      <c r="QNN826" s="18"/>
      <c r="QNO826" s="18"/>
      <c r="QNP826" s="18"/>
      <c r="QNQ826" s="18"/>
      <c r="QNR826" s="18"/>
      <c r="QNS826" s="18"/>
      <c r="QNT826" s="18"/>
      <c r="QNU826" s="18"/>
      <c r="QNV826" s="18"/>
      <c r="QNW826" s="18"/>
      <c r="QNX826" s="18"/>
      <c r="QNY826" s="18"/>
      <c r="QNZ826" s="18"/>
      <c r="QOA826" s="18"/>
      <c r="QOB826" s="18"/>
      <c r="QOC826" s="18"/>
      <c r="QOD826" s="18"/>
      <c r="QOE826" s="18"/>
      <c r="QOF826" s="18"/>
      <c r="QOG826" s="18"/>
      <c r="QOH826" s="18"/>
      <c r="QOI826" s="18"/>
      <c r="QOJ826" s="18"/>
      <c r="QOK826" s="18"/>
      <c r="QOL826" s="18"/>
      <c r="QOM826" s="18"/>
      <c r="QON826" s="18"/>
      <c r="QOO826" s="18"/>
      <c r="QOP826" s="18"/>
      <c r="QOQ826" s="18"/>
      <c r="QOR826" s="18"/>
      <c r="QOS826" s="18"/>
      <c r="QOT826" s="18"/>
      <c r="QOU826" s="18"/>
      <c r="QOV826" s="18"/>
      <c r="QOW826" s="18"/>
      <c r="QOX826" s="18"/>
      <c r="QOY826" s="18"/>
      <c r="QOZ826" s="18"/>
      <c r="QPA826" s="18"/>
      <c r="QPB826" s="18"/>
      <c r="QPC826" s="18"/>
      <c r="QPD826" s="18"/>
      <c r="QPE826" s="18"/>
      <c r="QPF826" s="18"/>
      <c r="QPG826" s="18"/>
      <c r="QPH826" s="18"/>
      <c r="QPI826" s="18"/>
      <c r="QPJ826" s="18"/>
      <c r="QPK826" s="18"/>
      <c r="QPL826" s="18"/>
      <c r="QPM826" s="18"/>
      <c r="QPN826" s="18"/>
      <c r="QPO826" s="18"/>
      <c r="QPP826" s="18"/>
      <c r="QPQ826" s="18"/>
      <c r="QPR826" s="18"/>
      <c r="QPS826" s="18"/>
      <c r="QPT826" s="18"/>
      <c r="QPU826" s="18"/>
      <c r="QPV826" s="18"/>
      <c r="QPW826" s="18"/>
      <c r="QPX826" s="18"/>
      <c r="QPY826" s="18"/>
      <c r="QPZ826" s="18"/>
      <c r="QQA826" s="18"/>
      <c r="QQB826" s="18"/>
      <c r="QQC826" s="18"/>
      <c r="QQD826" s="18"/>
      <c r="QQE826" s="18"/>
      <c r="QQF826" s="18"/>
      <c r="QQG826" s="18"/>
      <c r="QQH826" s="18"/>
      <c r="QQI826" s="18"/>
      <c r="QQJ826" s="18"/>
      <c r="QQK826" s="18"/>
      <c r="QQL826" s="18"/>
      <c r="QQM826" s="18"/>
      <c r="QQN826" s="18"/>
      <c r="QQO826" s="18"/>
      <c r="QQP826" s="18"/>
      <c r="QQQ826" s="18"/>
      <c r="QQR826" s="18"/>
      <c r="QQS826" s="18"/>
      <c r="QQT826" s="18"/>
      <c r="QQU826" s="18"/>
      <c r="QQV826" s="18"/>
      <c r="QQW826" s="18"/>
      <c r="QQX826" s="18"/>
      <c r="QQY826" s="18"/>
      <c r="QQZ826" s="18"/>
      <c r="QRA826" s="18"/>
      <c r="QRB826" s="18"/>
      <c r="QRC826" s="18"/>
      <c r="QRD826" s="18"/>
      <c r="QRE826" s="18"/>
      <c r="QRF826" s="18"/>
      <c r="QRG826" s="18"/>
      <c r="QRH826" s="18"/>
      <c r="QRI826" s="18"/>
      <c r="QRJ826" s="18"/>
      <c r="QRK826" s="18"/>
      <c r="QRL826" s="18"/>
      <c r="QRM826" s="18"/>
      <c r="QRN826" s="18"/>
      <c r="QRO826" s="18"/>
      <c r="QRP826" s="18"/>
      <c r="QRQ826" s="18"/>
      <c r="QRR826" s="18"/>
      <c r="QRS826" s="18"/>
      <c r="QRT826" s="18"/>
      <c r="QRU826" s="18"/>
      <c r="QRV826" s="18"/>
      <c r="QRW826" s="18"/>
      <c r="QRX826" s="18"/>
      <c r="QRY826" s="18"/>
      <c r="QRZ826" s="18"/>
      <c r="QSA826" s="18"/>
      <c r="QSB826" s="18"/>
      <c r="QSC826" s="18"/>
      <c r="QSD826" s="18"/>
      <c r="QSE826" s="18"/>
      <c r="QSF826" s="18"/>
      <c r="QSG826" s="18"/>
      <c r="QSH826" s="18"/>
      <c r="QSI826" s="18"/>
      <c r="QSJ826" s="18"/>
      <c r="QSK826" s="18"/>
      <c r="QSL826" s="18"/>
      <c r="QSM826" s="18"/>
      <c r="QSN826" s="18"/>
      <c r="QSO826" s="18"/>
      <c r="QSP826" s="18"/>
      <c r="QSQ826" s="18"/>
      <c r="QSR826" s="18"/>
      <c r="QSS826" s="18"/>
      <c r="QST826" s="18"/>
      <c r="QSU826" s="18"/>
      <c r="QSV826" s="18"/>
      <c r="QSW826" s="18"/>
      <c r="QSX826" s="18"/>
      <c r="QSY826" s="18"/>
      <c r="QSZ826" s="18"/>
      <c r="QTA826" s="18"/>
      <c r="QTB826" s="18"/>
      <c r="QTC826" s="18"/>
      <c r="QTD826" s="18"/>
      <c r="QTE826" s="18"/>
      <c r="QTF826" s="18"/>
      <c r="QTG826" s="18"/>
      <c r="QTH826" s="18"/>
      <c r="QTI826" s="18"/>
      <c r="QTJ826" s="18"/>
      <c r="QTK826" s="18"/>
      <c r="QTL826" s="18"/>
      <c r="QTM826" s="18"/>
      <c r="QTN826" s="18"/>
      <c r="QTO826" s="18"/>
      <c r="QTP826" s="18"/>
      <c r="QTQ826" s="18"/>
      <c r="QTR826" s="18"/>
      <c r="QTS826" s="18"/>
      <c r="QTT826" s="18"/>
      <c r="QTU826" s="18"/>
      <c r="QTV826" s="18"/>
      <c r="QTW826" s="18"/>
      <c r="QTX826" s="18"/>
      <c r="QTY826" s="18"/>
      <c r="QTZ826" s="18"/>
      <c r="QUA826" s="18"/>
      <c r="QUB826" s="18"/>
      <c r="QUC826" s="18"/>
      <c r="QUD826" s="18"/>
      <c r="QUE826" s="18"/>
      <c r="QUF826" s="18"/>
      <c r="QUG826" s="18"/>
      <c r="QUH826" s="18"/>
      <c r="QUI826" s="18"/>
      <c r="QUJ826" s="18"/>
      <c r="QUK826" s="18"/>
      <c r="QUL826" s="18"/>
      <c r="QUM826" s="18"/>
      <c r="QUN826" s="18"/>
      <c r="QUO826" s="18"/>
      <c r="QUP826" s="18"/>
      <c r="QUQ826" s="18"/>
      <c r="QUR826" s="18"/>
      <c r="QUS826" s="18"/>
      <c r="QUT826" s="18"/>
      <c r="QUU826" s="18"/>
      <c r="QUV826" s="18"/>
      <c r="QUW826" s="18"/>
      <c r="QUX826" s="18"/>
      <c r="QUY826" s="18"/>
      <c r="QUZ826" s="18"/>
      <c r="QVA826" s="18"/>
      <c r="QVB826" s="18"/>
      <c r="QVC826" s="18"/>
      <c r="QVD826" s="18"/>
      <c r="QVE826" s="18"/>
      <c r="QVF826" s="18"/>
      <c r="QVG826" s="18"/>
      <c r="QVH826" s="18"/>
      <c r="QVI826" s="18"/>
      <c r="QVJ826" s="18"/>
      <c r="QVK826" s="18"/>
      <c r="QVL826" s="18"/>
      <c r="QVM826" s="18"/>
      <c r="QVN826" s="18"/>
      <c r="QVO826" s="18"/>
      <c r="QVP826" s="18"/>
      <c r="QVQ826" s="18"/>
      <c r="QVR826" s="18"/>
      <c r="QVS826" s="18"/>
      <c r="QVT826" s="18"/>
      <c r="QVU826" s="18"/>
      <c r="QVV826" s="18"/>
      <c r="QVW826" s="18"/>
      <c r="QVX826" s="18"/>
      <c r="QVY826" s="18"/>
      <c r="QVZ826" s="18"/>
      <c r="QWA826" s="18"/>
      <c r="QWB826" s="18"/>
      <c r="QWC826" s="18"/>
      <c r="QWD826" s="18"/>
      <c r="QWE826" s="18"/>
      <c r="QWF826" s="18"/>
      <c r="QWG826" s="18"/>
      <c r="QWH826" s="18"/>
      <c r="QWI826" s="18"/>
      <c r="QWJ826" s="18"/>
      <c r="QWK826" s="18"/>
      <c r="QWL826" s="18"/>
      <c r="QWM826" s="18"/>
      <c r="QWN826" s="18"/>
      <c r="QWO826" s="18"/>
      <c r="QWP826" s="18"/>
      <c r="QWQ826" s="18"/>
      <c r="QWR826" s="18"/>
      <c r="QWS826" s="18"/>
      <c r="QWT826" s="18"/>
      <c r="QWU826" s="18"/>
      <c r="QWV826" s="18"/>
      <c r="QWW826" s="18"/>
      <c r="QWX826" s="18"/>
      <c r="QWY826" s="18"/>
      <c r="QWZ826" s="18"/>
      <c r="QXA826" s="18"/>
      <c r="QXB826" s="18"/>
      <c r="QXC826" s="18"/>
      <c r="QXD826" s="18"/>
      <c r="QXE826" s="18"/>
      <c r="QXF826" s="18"/>
      <c r="QXG826" s="18"/>
      <c r="QXH826" s="18"/>
      <c r="QXI826" s="18"/>
      <c r="QXJ826" s="18"/>
      <c r="QXK826" s="18"/>
      <c r="QXL826" s="18"/>
      <c r="QXM826" s="18"/>
      <c r="QXN826" s="18"/>
      <c r="QXO826" s="18"/>
      <c r="QXP826" s="18"/>
      <c r="QXQ826" s="18"/>
      <c r="QXR826" s="18"/>
      <c r="QXS826" s="18"/>
      <c r="QXT826" s="18"/>
      <c r="QXU826" s="18"/>
      <c r="QXV826" s="18"/>
      <c r="QXW826" s="18"/>
      <c r="QXX826" s="18"/>
      <c r="QXY826" s="18"/>
      <c r="QXZ826" s="18"/>
      <c r="QYA826" s="18"/>
      <c r="QYB826" s="18"/>
      <c r="QYC826" s="18"/>
      <c r="QYD826" s="18"/>
      <c r="QYE826" s="18"/>
      <c r="QYF826" s="18"/>
      <c r="QYG826" s="18"/>
      <c r="QYH826" s="18"/>
      <c r="QYI826" s="18"/>
      <c r="QYJ826" s="18"/>
      <c r="QYK826" s="18"/>
      <c r="QYL826" s="18"/>
      <c r="QYM826" s="18"/>
      <c r="QYN826" s="18"/>
      <c r="QYO826" s="18"/>
      <c r="QYP826" s="18"/>
      <c r="QYQ826" s="18"/>
      <c r="QYR826" s="18"/>
      <c r="QYS826" s="18"/>
      <c r="QYT826" s="18"/>
      <c r="QYU826" s="18"/>
      <c r="QYV826" s="18"/>
      <c r="QYW826" s="18"/>
      <c r="QYX826" s="18"/>
      <c r="QYY826" s="18"/>
      <c r="QYZ826" s="18"/>
      <c r="QZA826" s="18"/>
      <c r="QZB826" s="18"/>
      <c r="QZC826" s="18"/>
      <c r="QZD826" s="18"/>
      <c r="QZE826" s="18"/>
      <c r="QZF826" s="18"/>
      <c r="QZG826" s="18"/>
      <c r="QZH826" s="18"/>
      <c r="QZI826" s="18"/>
      <c r="QZJ826" s="18"/>
      <c r="QZK826" s="18"/>
      <c r="QZL826" s="18"/>
      <c r="QZM826" s="18"/>
      <c r="QZN826" s="18"/>
      <c r="QZO826" s="18"/>
      <c r="QZP826" s="18"/>
      <c r="QZQ826" s="18"/>
      <c r="QZR826" s="18"/>
      <c r="QZS826" s="18"/>
      <c r="QZT826" s="18"/>
      <c r="QZU826" s="18"/>
      <c r="QZV826" s="18"/>
      <c r="QZW826" s="18"/>
      <c r="QZX826" s="18"/>
      <c r="QZY826" s="18"/>
      <c r="QZZ826" s="18"/>
      <c r="RAA826" s="18"/>
      <c r="RAB826" s="18"/>
      <c r="RAC826" s="18"/>
      <c r="RAD826" s="18"/>
      <c r="RAE826" s="18"/>
      <c r="RAF826" s="18"/>
      <c r="RAG826" s="18"/>
      <c r="RAH826" s="18"/>
      <c r="RAI826" s="18"/>
      <c r="RAJ826" s="18"/>
      <c r="RAK826" s="18"/>
      <c r="RAL826" s="18"/>
      <c r="RAM826" s="18"/>
      <c r="RAN826" s="18"/>
      <c r="RAO826" s="18"/>
      <c r="RAP826" s="18"/>
      <c r="RAQ826" s="18"/>
      <c r="RAR826" s="18"/>
      <c r="RAS826" s="18"/>
      <c r="RAT826" s="18"/>
      <c r="RAU826" s="18"/>
      <c r="RAV826" s="18"/>
      <c r="RAW826" s="18"/>
      <c r="RAX826" s="18"/>
      <c r="RAY826" s="18"/>
      <c r="RAZ826" s="18"/>
      <c r="RBA826" s="18"/>
      <c r="RBB826" s="18"/>
      <c r="RBC826" s="18"/>
      <c r="RBD826" s="18"/>
      <c r="RBE826" s="18"/>
      <c r="RBF826" s="18"/>
      <c r="RBG826" s="18"/>
      <c r="RBH826" s="18"/>
      <c r="RBI826" s="18"/>
      <c r="RBJ826" s="18"/>
      <c r="RBK826" s="18"/>
      <c r="RBL826" s="18"/>
      <c r="RBM826" s="18"/>
      <c r="RBN826" s="18"/>
      <c r="RBO826" s="18"/>
      <c r="RBP826" s="18"/>
      <c r="RBQ826" s="18"/>
      <c r="RBR826" s="18"/>
      <c r="RBS826" s="18"/>
      <c r="RBT826" s="18"/>
      <c r="RBU826" s="18"/>
      <c r="RBV826" s="18"/>
      <c r="RBW826" s="18"/>
      <c r="RBX826" s="18"/>
      <c r="RBY826" s="18"/>
      <c r="RBZ826" s="18"/>
      <c r="RCA826" s="18"/>
      <c r="RCB826" s="18"/>
      <c r="RCC826" s="18"/>
      <c r="RCD826" s="18"/>
      <c r="RCE826" s="18"/>
      <c r="RCF826" s="18"/>
      <c r="RCG826" s="18"/>
      <c r="RCH826" s="18"/>
      <c r="RCI826" s="18"/>
      <c r="RCJ826" s="18"/>
      <c r="RCK826" s="18"/>
      <c r="RCL826" s="18"/>
      <c r="RCM826" s="18"/>
      <c r="RCN826" s="18"/>
      <c r="RCO826" s="18"/>
      <c r="RCP826" s="18"/>
      <c r="RCQ826" s="18"/>
      <c r="RCR826" s="18"/>
      <c r="RCS826" s="18"/>
      <c r="RCT826" s="18"/>
      <c r="RCU826" s="18"/>
      <c r="RCV826" s="18"/>
      <c r="RCW826" s="18"/>
      <c r="RCX826" s="18"/>
      <c r="RCY826" s="18"/>
      <c r="RCZ826" s="18"/>
      <c r="RDA826" s="18"/>
      <c r="RDB826" s="18"/>
      <c r="RDC826" s="18"/>
      <c r="RDD826" s="18"/>
      <c r="RDE826" s="18"/>
      <c r="RDF826" s="18"/>
      <c r="RDG826" s="18"/>
      <c r="RDH826" s="18"/>
      <c r="RDI826" s="18"/>
      <c r="RDJ826" s="18"/>
      <c r="RDK826" s="18"/>
      <c r="RDL826" s="18"/>
      <c r="RDM826" s="18"/>
      <c r="RDN826" s="18"/>
      <c r="RDO826" s="18"/>
      <c r="RDP826" s="18"/>
      <c r="RDQ826" s="18"/>
      <c r="RDR826" s="18"/>
      <c r="RDS826" s="18"/>
      <c r="RDT826" s="18"/>
      <c r="RDU826" s="18"/>
      <c r="RDV826" s="18"/>
      <c r="RDW826" s="18"/>
      <c r="RDX826" s="18"/>
      <c r="RDY826" s="18"/>
      <c r="RDZ826" s="18"/>
      <c r="REA826" s="18"/>
      <c r="REB826" s="18"/>
      <c r="REC826" s="18"/>
      <c r="RED826" s="18"/>
      <c r="REE826" s="18"/>
      <c r="REF826" s="18"/>
      <c r="REG826" s="18"/>
      <c r="REH826" s="18"/>
      <c r="REI826" s="18"/>
      <c r="REJ826" s="18"/>
      <c r="REK826" s="18"/>
      <c r="REL826" s="18"/>
      <c r="REM826" s="18"/>
      <c r="REN826" s="18"/>
      <c r="REO826" s="18"/>
      <c r="REP826" s="18"/>
      <c r="REQ826" s="18"/>
      <c r="RER826" s="18"/>
      <c r="RES826" s="18"/>
      <c r="RET826" s="18"/>
      <c r="REU826" s="18"/>
      <c r="REV826" s="18"/>
      <c r="REW826" s="18"/>
      <c r="REX826" s="18"/>
      <c r="REY826" s="18"/>
      <c r="REZ826" s="18"/>
      <c r="RFA826" s="18"/>
      <c r="RFB826" s="18"/>
      <c r="RFC826" s="18"/>
      <c r="RFD826" s="18"/>
      <c r="RFE826" s="18"/>
      <c r="RFF826" s="18"/>
      <c r="RFG826" s="18"/>
      <c r="RFH826" s="18"/>
      <c r="RFI826" s="18"/>
      <c r="RFJ826" s="18"/>
      <c r="RFK826" s="18"/>
      <c r="RFL826" s="18"/>
      <c r="RFM826" s="18"/>
      <c r="RFN826" s="18"/>
      <c r="RFO826" s="18"/>
      <c r="RFP826" s="18"/>
      <c r="RFQ826" s="18"/>
      <c r="RFR826" s="18"/>
      <c r="RFS826" s="18"/>
      <c r="RFT826" s="18"/>
      <c r="RFU826" s="18"/>
      <c r="RFV826" s="18"/>
      <c r="RFW826" s="18"/>
      <c r="RFX826" s="18"/>
      <c r="RFY826" s="18"/>
      <c r="RFZ826" s="18"/>
      <c r="RGA826" s="18"/>
      <c r="RGB826" s="18"/>
      <c r="RGC826" s="18"/>
      <c r="RGD826" s="18"/>
      <c r="RGE826" s="18"/>
      <c r="RGF826" s="18"/>
      <c r="RGG826" s="18"/>
      <c r="RGH826" s="18"/>
      <c r="RGI826" s="18"/>
      <c r="RGJ826" s="18"/>
      <c r="RGK826" s="18"/>
      <c r="RGL826" s="18"/>
      <c r="RGM826" s="18"/>
      <c r="RGN826" s="18"/>
      <c r="RGO826" s="18"/>
      <c r="RGP826" s="18"/>
      <c r="RGQ826" s="18"/>
      <c r="RGR826" s="18"/>
      <c r="RGS826" s="18"/>
      <c r="RGT826" s="18"/>
      <c r="RGU826" s="18"/>
      <c r="RGV826" s="18"/>
      <c r="RGW826" s="18"/>
      <c r="RGX826" s="18"/>
      <c r="RGY826" s="18"/>
      <c r="RGZ826" s="18"/>
      <c r="RHA826" s="18"/>
      <c r="RHB826" s="18"/>
      <c r="RHC826" s="18"/>
      <c r="RHD826" s="18"/>
      <c r="RHE826" s="18"/>
      <c r="RHF826" s="18"/>
      <c r="RHG826" s="18"/>
      <c r="RHH826" s="18"/>
      <c r="RHI826" s="18"/>
      <c r="RHJ826" s="18"/>
      <c r="RHK826" s="18"/>
      <c r="RHL826" s="18"/>
      <c r="RHM826" s="18"/>
      <c r="RHN826" s="18"/>
      <c r="RHO826" s="18"/>
      <c r="RHP826" s="18"/>
      <c r="RHQ826" s="18"/>
      <c r="RHR826" s="18"/>
      <c r="RHS826" s="18"/>
      <c r="RHT826" s="18"/>
      <c r="RHU826" s="18"/>
      <c r="RHV826" s="18"/>
      <c r="RHW826" s="18"/>
      <c r="RHX826" s="18"/>
      <c r="RHY826" s="18"/>
      <c r="RHZ826" s="18"/>
      <c r="RIA826" s="18"/>
      <c r="RIB826" s="18"/>
      <c r="RIC826" s="18"/>
      <c r="RID826" s="18"/>
      <c r="RIE826" s="18"/>
      <c r="RIF826" s="18"/>
      <c r="RIG826" s="18"/>
      <c r="RIH826" s="18"/>
      <c r="RII826" s="18"/>
      <c r="RIJ826" s="18"/>
      <c r="RIK826" s="18"/>
      <c r="RIL826" s="18"/>
      <c r="RIM826" s="18"/>
      <c r="RIN826" s="18"/>
      <c r="RIO826" s="18"/>
      <c r="RIP826" s="18"/>
      <c r="RIQ826" s="18"/>
      <c r="RIR826" s="18"/>
      <c r="RIS826" s="18"/>
      <c r="RIT826" s="18"/>
      <c r="RIU826" s="18"/>
      <c r="RIV826" s="18"/>
      <c r="RIW826" s="18"/>
      <c r="RIX826" s="18"/>
      <c r="RIY826" s="18"/>
      <c r="RIZ826" s="18"/>
      <c r="RJA826" s="18"/>
      <c r="RJB826" s="18"/>
      <c r="RJC826" s="18"/>
      <c r="RJD826" s="18"/>
      <c r="RJE826" s="18"/>
      <c r="RJF826" s="18"/>
      <c r="RJG826" s="18"/>
      <c r="RJH826" s="18"/>
      <c r="RJI826" s="18"/>
      <c r="RJJ826" s="18"/>
      <c r="RJK826" s="18"/>
      <c r="RJL826" s="18"/>
      <c r="RJM826" s="18"/>
      <c r="RJN826" s="18"/>
      <c r="RJO826" s="18"/>
      <c r="RJP826" s="18"/>
      <c r="RJQ826" s="18"/>
      <c r="RJR826" s="18"/>
      <c r="RJS826" s="18"/>
      <c r="RJT826" s="18"/>
      <c r="RJU826" s="18"/>
      <c r="RJV826" s="18"/>
      <c r="RJW826" s="18"/>
      <c r="RJX826" s="18"/>
      <c r="RJY826" s="18"/>
      <c r="RJZ826" s="18"/>
      <c r="RKA826" s="18"/>
      <c r="RKB826" s="18"/>
      <c r="RKC826" s="18"/>
      <c r="RKD826" s="18"/>
      <c r="RKE826" s="18"/>
      <c r="RKF826" s="18"/>
      <c r="RKG826" s="18"/>
      <c r="RKH826" s="18"/>
      <c r="RKI826" s="18"/>
      <c r="RKJ826" s="18"/>
      <c r="RKK826" s="18"/>
      <c r="RKL826" s="18"/>
      <c r="RKM826" s="18"/>
      <c r="RKN826" s="18"/>
      <c r="RKO826" s="18"/>
      <c r="RKP826" s="18"/>
      <c r="RKQ826" s="18"/>
      <c r="RKR826" s="18"/>
      <c r="RKS826" s="18"/>
      <c r="RKT826" s="18"/>
      <c r="RKU826" s="18"/>
      <c r="RKV826" s="18"/>
      <c r="RKW826" s="18"/>
      <c r="RKX826" s="18"/>
      <c r="RKY826" s="18"/>
      <c r="RKZ826" s="18"/>
      <c r="RLA826" s="18"/>
      <c r="RLB826" s="18"/>
      <c r="RLC826" s="18"/>
      <c r="RLD826" s="18"/>
      <c r="RLE826" s="18"/>
      <c r="RLF826" s="18"/>
      <c r="RLG826" s="18"/>
      <c r="RLH826" s="18"/>
      <c r="RLI826" s="18"/>
      <c r="RLJ826" s="18"/>
      <c r="RLK826" s="18"/>
      <c r="RLL826" s="18"/>
      <c r="RLM826" s="18"/>
      <c r="RLN826" s="18"/>
      <c r="RLO826" s="18"/>
      <c r="RLP826" s="18"/>
      <c r="RLQ826" s="18"/>
      <c r="RLR826" s="18"/>
      <c r="RLS826" s="18"/>
      <c r="RLT826" s="18"/>
      <c r="RLU826" s="18"/>
      <c r="RLV826" s="18"/>
      <c r="RLW826" s="18"/>
      <c r="RLX826" s="18"/>
      <c r="RLY826" s="18"/>
      <c r="RLZ826" s="18"/>
      <c r="RMA826" s="18"/>
      <c r="RMB826" s="18"/>
      <c r="RMC826" s="18"/>
      <c r="RMD826" s="18"/>
      <c r="RME826" s="18"/>
      <c r="RMF826" s="18"/>
      <c r="RMG826" s="18"/>
      <c r="RMH826" s="18"/>
      <c r="RMI826" s="18"/>
      <c r="RMJ826" s="18"/>
      <c r="RMK826" s="18"/>
      <c r="RML826" s="18"/>
      <c r="RMM826" s="18"/>
      <c r="RMN826" s="18"/>
      <c r="RMO826" s="18"/>
      <c r="RMP826" s="18"/>
      <c r="RMQ826" s="18"/>
      <c r="RMR826" s="18"/>
      <c r="RMS826" s="18"/>
      <c r="RMT826" s="18"/>
      <c r="RMU826" s="18"/>
      <c r="RMV826" s="18"/>
      <c r="RMW826" s="18"/>
      <c r="RMX826" s="18"/>
      <c r="RMY826" s="18"/>
      <c r="RMZ826" s="18"/>
      <c r="RNA826" s="18"/>
      <c r="RNB826" s="18"/>
      <c r="RNC826" s="18"/>
      <c r="RND826" s="18"/>
      <c r="RNE826" s="18"/>
      <c r="RNF826" s="18"/>
      <c r="RNG826" s="18"/>
      <c r="RNH826" s="18"/>
      <c r="RNI826" s="18"/>
      <c r="RNJ826" s="18"/>
      <c r="RNK826" s="18"/>
      <c r="RNL826" s="18"/>
      <c r="RNM826" s="18"/>
      <c r="RNN826" s="18"/>
      <c r="RNO826" s="18"/>
      <c r="RNP826" s="18"/>
      <c r="RNQ826" s="18"/>
      <c r="RNR826" s="18"/>
      <c r="RNS826" s="18"/>
      <c r="RNT826" s="18"/>
      <c r="RNU826" s="18"/>
      <c r="RNV826" s="18"/>
      <c r="RNW826" s="18"/>
      <c r="RNX826" s="18"/>
      <c r="RNY826" s="18"/>
      <c r="RNZ826" s="18"/>
      <c r="ROA826" s="18"/>
      <c r="ROB826" s="18"/>
      <c r="ROC826" s="18"/>
      <c r="ROD826" s="18"/>
      <c r="ROE826" s="18"/>
      <c r="ROF826" s="18"/>
      <c r="ROG826" s="18"/>
      <c r="ROH826" s="18"/>
      <c r="ROI826" s="18"/>
      <c r="ROJ826" s="18"/>
      <c r="ROK826" s="18"/>
      <c r="ROL826" s="18"/>
      <c r="ROM826" s="18"/>
      <c r="RON826" s="18"/>
      <c r="ROO826" s="18"/>
      <c r="ROP826" s="18"/>
      <c r="ROQ826" s="18"/>
      <c r="ROR826" s="18"/>
      <c r="ROS826" s="18"/>
      <c r="ROT826" s="18"/>
      <c r="ROU826" s="18"/>
      <c r="ROV826" s="18"/>
      <c r="ROW826" s="18"/>
      <c r="ROX826" s="18"/>
      <c r="ROY826" s="18"/>
      <c r="ROZ826" s="18"/>
      <c r="RPA826" s="18"/>
      <c r="RPB826" s="18"/>
      <c r="RPC826" s="18"/>
      <c r="RPD826" s="18"/>
      <c r="RPE826" s="18"/>
      <c r="RPF826" s="18"/>
      <c r="RPG826" s="18"/>
      <c r="RPH826" s="18"/>
      <c r="RPI826" s="18"/>
      <c r="RPJ826" s="18"/>
      <c r="RPK826" s="18"/>
      <c r="RPL826" s="18"/>
      <c r="RPM826" s="18"/>
      <c r="RPN826" s="18"/>
      <c r="RPO826" s="18"/>
      <c r="RPP826" s="18"/>
      <c r="RPQ826" s="18"/>
      <c r="RPR826" s="18"/>
      <c r="RPS826" s="18"/>
      <c r="RPT826" s="18"/>
      <c r="RPU826" s="18"/>
      <c r="RPV826" s="18"/>
      <c r="RPW826" s="18"/>
      <c r="RPX826" s="18"/>
      <c r="RPY826" s="18"/>
      <c r="RPZ826" s="18"/>
      <c r="RQA826" s="18"/>
      <c r="RQB826" s="18"/>
      <c r="RQC826" s="18"/>
      <c r="RQD826" s="18"/>
      <c r="RQE826" s="18"/>
      <c r="RQF826" s="18"/>
      <c r="RQG826" s="18"/>
      <c r="RQH826" s="18"/>
      <c r="RQI826" s="18"/>
      <c r="RQJ826" s="18"/>
      <c r="RQK826" s="18"/>
      <c r="RQL826" s="18"/>
      <c r="RQM826" s="18"/>
      <c r="RQN826" s="18"/>
      <c r="RQO826" s="18"/>
      <c r="RQP826" s="18"/>
      <c r="RQQ826" s="18"/>
      <c r="RQR826" s="18"/>
      <c r="RQS826" s="18"/>
      <c r="RQT826" s="18"/>
      <c r="RQU826" s="18"/>
      <c r="RQV826" s="18"/>
      <c r="RQW826" s="18"/>
      <c r="RQX826" s="18"/>
      <c r="RQY826" s="18"/>
      <c r="RQZ826" s="18"/>
      <c r="RRA826" s="18"/>
      <c r="RRB826" s="18"/>
      <c r="RRC826" s="18"/>
      <c r="RRD826" s="18"/>
      <c r="RRE826" s="18"/>
      <c r="RRF826" s="18"/>
      <c r="RRG826" s="18"/>
      <c r="RRH826" s="18"/>
      <c r="RRI826" s="18"/>
      <c r="RRJ826" s="18"/>
      <c r="RRK826" s="18"/>
      <c r="RRL826" s="18"/>
      <c r="RRM826" s="18"/>
      <c r="RRN826" s="18"/>
      <c r="RRO826" s="18"/>
      <c r="RRP826" s="18"/>
      <c r="RRQ826" s="18"/>
      <c r="RRR826" s="18"/>
      <c r="RRS826" s="18"/>
      <c r="RRT826" s="18"/>
      <c r="RRU826" s="18"/>
      <c r="RRV826" s="18"/>
      <c r="RRW826" s="18"/>
      <c r="RRX826" s="18"/>
      <c r="RRY826" s="18"/>
      <c r="RRZ826" s="18"/>
      <c r="RSA826" s="18"/>
      <c r="RSB826" s="18"/>
      <c r="RSC826" s="18"/>
      <c r="RSD826" s="18"/>
      <c r="RSE826" s="18"/>
      <c r="RSF826" s="18"/>
      <c r="RSG826" s="18"/>
      <c r="RSH826" s="18"/>
      <c r="RSI826" s="18"/>
      <c r="RSJ826" s="18"/>
      <c r="RSK826" s="18"/>
      <c r="RSL826" s="18"/>
      <c r="RSM826" s="18"/>
      <c r="RSN826" s="18"/>
      <c r="RSO826" s="18"/>
      <c r="RSP826" s="18"/>
      <c r="RSQ826" s="18"/>
      <c r="RSR826" s="18"/>
      <c r="RSS826" s="18"/>
      <c r="RST826" s="18"/>
      <c r="RSU826" s="18"/>
      <c r="RSV826" s="18"/>
      <c r="RSW826" s="18"/>
      <c r="RSX826" s="18"/>
      <c r="RSY826" s="18"/>
      <c r="RSZ826" s="18"/>
      <c r="RTA826" s="18"/>
      <c r="RTB826" s="18"/>
      <c r="RTC826" s="18"/>
      <c r="RTD826" s="18"/>
      <c r="RTE826" s="18"/>
      <c r="RTF826" s="18"/>
      <c r="RTG826" s="18"/>
      <c r="RTH826" s="18"/>
      <c r="RTI826" s="18"/>
      <c r="RTJ826" s="18"/>
      <c r="RTK826" s="18"/>
      <c r="RTL826" s="18"/>
      <c r="RTM826" s="18"/>
      <c r="RTN826" s="18"/>
      <c r="RTO826" s="18"/>
      <c r="RTP826" s="18"/>
      <c r="RTQ826" s="18"/>
      <c r="RTR826" s="18"/>
      <c r="RTS826" s="18"/>
      <c r="RTT826" s="18"/>
      <c r="RTU826" s="18"/>
      <c r="RTV826" s="18"/>
      <c r="RTW826" s="18"/>
      <c r="RTX826" s="18"/>
      <c r="RTY826" s="18"/>
      <c r="RTZ826" s="18"/>
      <c r="RUA826" s="18"/>
      <c r="RUB826" s="18"/>
      <c r="RUC826" s="18"/>
      <c r="RUD826" s="18"/>
      <c r="RUE826" s="18"/>
      <c r="RUF826" s="18"/>
      <c r="RUG826" s="18"/>
      <c r="RUH826" s="18"/>
      <c r="RUI826" s="18"/>
      <c r="RUJ826" s="18"/>
      <c r="RUK826" s="18"/>
      <c r="RUL826" s="18"/>
      <c r="RUM826" s="18"/>
      <c r="RUN826" s="18"/>
      <c r="RUO826" s="18"/>
      <c r="RUP826" s="18"/>
      <c r="RUQ826" s="18"/>
      <c r="RUR826" s="18"/>
      <c r="RUS826" s="18"/>
      <c r="RUT826" s="18"/>
      <c r="RUU826" s="18"/>
      <c r="RUV826" s="18"/>
      <c r="RUW826" s="18"/>
      <c r="RUX826" s="18"/>
      <c r="RUY826" s="18"/>
      <c r="RUZ826" s="18"/>
      <c r="RVA826" s="18"/>
      <c r="RVB826" s="18"/>
      <c r="RVC826" s="18"/>
      <c r="RVD826" s="18"/>
      <c r="RVE826" s="18"/>
      <c r="RVF826" s="18"/>
      <c r="RVG826" s="18"/>
      <c r="RVH826" s="18"/>
      <c r="RVI826" s="18"/>
      <c r="RVJ826" s="18"/>
      <c r="RVK826" s="18"/>
      <c r="RVL826" s="18"/>
      <c r="RVM826" s="18"/>
      <c r="RVN826" s="18"/>
      <c r="RVO826" s="18"/>
      <c r="RVP826" s="18"/>
      <c r="RVQ826" s="18"/>
      <c r="RVR826" s="18"/>
      <c r="RVS826" s="18"/>
      <c r="RVT826" s="18"/>
      <c r="RVU826" s="18"/>
      <c r="RVV826" s="18"/>
      <c r="RVW826" s="18"/>
      <c r="RVX826" s="18"/>
      <c r="RVY826" s="18"/>
      <c r="RVZ826" s="18"/>
      <c r="RWA826" s="18"/>
      <c r="RWB826" s="18"/>
      <c r="RWC826" s="18"/>
      <c r="RWD826" s="18"/>
      <c r="RWE826" s="18"/>
      <c r="RWF826" s="18"/>
      <c r="RWG826" s="18"/>
      <c r="RWH826" s="18"/>
      <c r="RWI826" s="18"/>
      <c r="RWJ826" s="18"/>
      <c r="RWK826" s="18"/>
      <c r="RWL826" s="18"/>
      <c r="RWM826" s="18"/>
      <c r="RWN826" s="18"/>
      <c r="RWO826" s="18"/>
      <c r="RWP826" s="18"/>
      <c r="RWQ826" s="18"/>
      <c r="RWR826" s="18"/>
      <c r="RWS826" s="18"/>
      <c r="RWT826" s="18"/>
      <c r="RWU826" s="18"/>
      <c r="RWV826" s="18"/>
      <c r="RWW826" s="18"/>
      <c r="RWX826" s="18"/>
      <c r="RWY826" s="18"/>
      <c r="RWZ826" s="18"/>
      <c r="RXA826" s="18"/>
      <c r="RXB826" s="18"/>
      <c r="RXC826" s="18"/>
      <c r="RXD826" s="18"/>
      <c r="RXE826" s="18"/>
      <c r="RXF826" s="18"/>
      <c r="RXG826" s="18"/>
      <c r="RXH826" s="18"/>
      <c r="RXI826" s="18"/>
      <c r="RXJ826" s="18"/>
      <c r="RXK826" s="18"/>
      <c r="RXL826" s="18"/>
      <c r="RXM826" s="18"/>
      <c r="RXN826" s="18"/>
      <c r="RXO826" s="18"/>
      <c r="RXP826" s="18"/>
      <c r="RXQ826" s="18"/>
      <c r="RXR826" s="18"/>
      <c r="RXS826" s="18"/>
      <c r="RXT826" s="18"/>
      <c r="RXU826" s="18"/>
      <c r="RXV826" s="18"/>
      <c r="RXW826" s="18"/>
      <c r="RXX826" s="18"/>
      <c r="RXY826" s="18"/>
      <c r="RXZ826" s="18"/>
      <c r="RYA826" s="18"/>
      <c r="RYB826" s="18"/>
      <c r="RYC826" s="18"/>
      <c r="RYD826" s="18"/>
      <c r="RYE826" s="18"/>
      <c r="RYF826" s="18"/>
      <c r="RYG826" s="18"/>
      <c r="RYH826" s="18"/>
      <c r="RYI826" s="18"/>
      <c r="RYJ826" s="18"/>
      <c r="RYK826" s="18"/>
      <c r="RYL826" s="18"/>
      <c r="RYM826" s="18"/>
      <c r="RYN826" s="18"/>
      <c r="RYO826" s="18"/>
      <c r="RYP826" s="18"/>
      <c r="RYQ826" s="18"/>
      <c r="RYR826" s="18"/>
      <c r="RYS826" s="18"/>
      <c r="RYT826" s="18"/>
      <c r="RYU826" s="18"/>
      <c r="RYV826" s="18"/>
      <c r="RYW826" s="18"/>
      <c r="RYX826" s="18"/>
      <c r="RYY826" s="18"/>
      <c r="RYZ826" s="18"/>
      <c r="RZA826" s="18"/>
      <c r="RZB826" s="18"/>
      <c r="RZC826" s="18"/>
      <c r="RZD826" s="18"/>
      <c r="RZE826" s="18"/>
      <c r="RZF826" s="18"/>
      <c r="RZG826" s="18"/>
      <c r="RZH826" s="18"/>
      <c r="RZI826" s="18"/>
      <c r="RZJ826" s="18"/>
      <c r="RZK826" s="18"/>
      <c r="RZL826" s="18"/>
      <c r="RZM826" s="18"/>
      <c r="RZN826" s="18"/>
      <c r="RZO826" s="18"/>
      <c r="RZP826" s="18"/>
      <c r="RZQ826" s="18"/>
      <c r="RZR826" s="18"/>
      <c r="RZS826" s="18"/>
      <c r="RZT826" s="18"/>
      <c r="RZU826" s="18"/>
      <c r="RZV826" s="18"/>
      <c r="RZW826" s="18"/>
      <c r="RZX826" s="18"/>
      <c r="RZY826" s="18"/>
      <c r="RZZ826" s="18"/>
      <c r="SAA826" s="18"/>
      <c r="SAB826" s="18"/>
      <c r="SAC826" s="18"/>
      <c r="SAD826" s="18"/>
      <c r="SAE826" s="18"/>
      <c r="SAF826" s="18"/>
      <c r="SAG826" s="18"/>
      <c r="SAH826" s="18"/>
      <c r="SAI826" s="18"/>
      <c r="SAJ826" s="18"/>
      <c r="SAK826" s="18"/>
      <c r="SAL826" s="18"/>
      <c r="SAM826" s="18"/>
      <c r="SAN826" s="18"/>
      <c r="SAO826" s="18"/>
      <c r="SAP826" s="18"/>
      <c r="SAQ826" s="18"/>
      <c r="SAR826" s="18"/>
      <c r="SAS826" s="18"/>
      <c r="SAT826" s="18"/>
      <c r="SAU826" s="18"/>
      <c r="SAV826" s="18"/>
      <c r="SAW826" s="18"/>
      <c r="SAX826" s="18"/>
      <c r="SAY826" s="18"/>
      <c r="SAZ826" s="18"/>
      <c r="SBA826" s="18"/>
      <c r="SBB826" s="18"/>
      <c r="SBC826" s="18"/>
      <c r="SBD826" s="18"/>
      <c r="SBE826" s="18"/>
      <c r="SBF826" s="18"/>
      <c r="SBG826" s="18"/>
      <c r="SBH826" s="18"/>
      <c r="SBI826" s="18"/>
      <c r="SBJ826" s="18"/>
      <c r="SBK826" s="18"/>
      <c r="SBL826" s="18"/>
      <c r="SBM826" s="18"/>
      <c r="SBN826" s="18"/>
      <c r="SBO826" s="18"/>
      <c r="SBP826" s="18"/>
      <c r="SBQ826" s="18"/>
      <c r="SBR826" s="18"/>
      <c r="SBS826" s="18"/>
      <c r="SBT826" s="18"/>
      <c r="SBU826" s="18"/>
      <c r="SBV826" s="18"/>
      <c r="SBW826" s="18"/>
      <c r="SBX826" s="18"/>
      <c r="SBY826" s="18"/>
      <c r="SBZ826" s="18"/>
      <c r="SCA826" s="18"/>
      <c r="SCB826" s="18"/>
      <c r="SCC826" s="18"/>
      <c r="SCD826" s="18"/>
      <c r="SCE826" s="18"/>
      <c r="SCF826" s="18"/>
      <c r="SCG826" s="18"/>
      <c r="SCH826" s="18"/>
      <c r="SCI826" s="18"/>
      <c r="SCJ826" s="18"/>
      <c r="SCK826" s="18"/>
      <c r="SCL826" s="18"/>
      <c r="SCM826" s="18"/>
      <c r="SCN826" s="18"/>
      <c r="SCO826" s="18"/>
      <c r="SCP826" s="18"/>
      <c r="SCQ826" s="18"/>
      <c r="SCR826" s="18"/>
      <c r="SCS826" s="18"/>
      <c r="SCT826" s="18"/>
      <c r="SCU826" s="18"/>
      <c r="SCV826" s="18"/>
      <c r="SCW826" s="18"/>
      <c r="SCX826" s="18"/>
      <c r="SCY826" s="18"/>
      <c r="SCZ826" s="18"/>
      <c r="SDA826" s="18"/>
      <c r="SDB826" s="18"/>
      <c r="SDC826" s="18"/>
      <c r="SDD826" s="18"/>
      <c r="SDE826" s="18"/>
      <c r="SDF826" s="18"/>
      <c r="SDG826" s="18"/>
      <c r="SDH826" s="18"/>
      <c r="SDI826" s="18"/>
      <c r="SDJ826" s="18"/>
      <c r="SDK826" s="18"/>
      <c r="SDL826" s="18"/>
      <c r="SDM826" s="18"/>
      <c r="SDN826" s="18"/>
      <c r="SDO826" s="18"/>
      <c r="SDP826" s="18"/>
      <c r="SDQ826" s="18"/>
      <c r="SDR826" s="18"/>
      <c r="SDS826" s="18"/>
      <c r="SDT826" s="18"/>
      <c r="SDU826" s="18"/>
      <c r="SDV826" s="18"/>
      <c r="SDW826" s="18"/>
      <c r="SDX826" s="18"/>
      <c r="SDY826" s="18"/>
      <c r="SDZ826" s="18"/>
      <c r="SEA826" s="18"/>
      <c r="SEB826" s="18"/>
      <c r="SEC826" s="18"/>
      <c r="SED826" s="18"/>
      <c r="SEE826" s="18"/>
      <c r="SEF826" s="18"/>
      <c r="SEG826" s="18"/>
      <c r="SEH826" s="18"/>
      <c r="SEI826" s="18"/>
      <c r="SEJ826" s="18"/>
      <c r="SEK826" s="18"/>
      <c r="SEL826" s="18"/>
      <c r="SEM826" s="18"/>
      <c r="SEN826" s="18"/>
      <c r="SEO826" s="18"/>
      <c r="SEP826" s="18"/>
      <c r="SEQ826" s="18"/>
      <c r="SER826" s="18"/>
      <c r="SES826" s="18"/>
      <c r="SET826" s="18"/>
      <c r="SEU826" s="18"/>
      <c r="SEV826" s="18"/>
      <c r="SEW826" s="18"/>
      <c r="SEX826" s="18"/>
      <c r="SEY826" s="18"/>
      <c r="SEZ826" s="18"/>
      <c r="SFA826" s="18"/>
      <c r="SFB826" s="18"/>
      <c r="SFC826" s="18"/>
      <c r="SFD826" s="18"/>
      <c r="SFE826" s="18"/>
      <c r="SFF826" s="18"/>
      <c r="SFG826" s="18"/>
      <c r="SFH826" s="18"/>
      <c r="SFI826" s="18"/>
      <c r="SFJ826" s="18"/>
      <c r="SFK826" s="18"/>
      <c r="SFL826" s="18"/>
      <c r="SFM826" s="18"/>
      <c r="SFN826" s="18"/>
      <c r="SFO826" s="18"/>
      <c r="SFP826" s="18"/>
      <c r="SFQ826" s="18"/>
      <c r="SFR826" s="18"/>
      <c r="SFS826" s="18"/>
      <c r="SFT826" s="18"/>
      <c r="SFU826" s="18"/>
      <c r="SFV826" s="18"/>
      <c r="SFW826" s="18"/>
      <c r="SFX826" s="18"/>
      <c r="SFY826" s="18"/>
      <c r="SFZ826" s="18"/>
      <c r="SGA826" s="18"/>
      <c r="SGB826" s="18"/>
      <c r="SGC826" s="18"/>
      <c r="SGD826" s="18"/>
      <c r="SGE826" s="18"/>
      <c r="SGF826" s="18"/>
      <c r="SGG826" s="18"/>
      <c r="SGH826" s="18"/>
      <c r="SGI826" s="18"/>
      <c r="SGJ826" s="18"/>
      <c r="SGK826" s="18"/>
      <c r="SGL826" s="18"/>
      <c r="SGM826" s="18"/>
      <c r="SGN826" s="18"/>
      <c r="SGO826" s="18"/>
      <c r="SGP826" s="18"/>
      <c r="SGQ826" s="18"/>
      <c r="SGR826" s="18"/>
      <c r="SGS826" s="18"/>
      <c r="SGT826" s="18"/>
      <c r="SGU826" s="18"/>
      <c r="SGV826" s="18"/>
      <c r="SGW826" s="18"/>
      <c r="SGX826" s="18"/>
      <c r="SGY826" s="18"/>
      <c r="SGZ826" s="18"/>
      <c r="SHA826" s="18"/>
      <c r="SHB826" s="18"/>
      <c r="SHC826" s="18"/>
      <c r="SHD826" s="18"/>
      <c r="SHE826" s="18"/>
      <c r="SHF826" s="18"/>
      <c r="SHG826" s="18"/>
      <c r="SHH826" s="18"/>
      <c r="SHI826" s="18"/>
      <c r="SHJ826" s="18"/>
      <c r="SHK826" s="18"/>
      <c r="SHL826" s="18"/>
      <c r="SHM826" s="18"/>
      <c r="SHN826" s="18"/>
      <c r="SHO826" s="18"/>
      <c r="SHP826" s="18"/>
      <c r="SHQ826" s="18"/>
      <c r="SHR826" s="18"/>
      <c r="SHS826" s="18"/>
      <c r="SHT826" s="18"/>
      <c r="SHU826" s="18"/>
      <c r="SHV826" s="18"/>
      <c r="SHW826" s="18"/>
      <c r="SHX826" s="18"/>
      <c r="SHY826" s="18"/>
      <c r="SHZ826" s="18"/>
      <c r="SIA826" s="18"/>
      <c r="SIB826" s="18"/>
      <c r="SIC826" s="18"/>
      <c r="SID826" s="18"/>
      <c r="SIE826" s="18"/>
      <c r="SIF826" s="18"/>
      <c r="SIG826" s="18"/>
      <c r="SIH826" s="18"/>
      <c r="SII826" s="18"/>
      <c r="SIJ826" s="18"/>
      <c r="SIK826" s="18"/>
      <c r="SIL826" s="18"/>
      <c r="SIM826" s="18"/>
      <c r="SIN826" s="18"/>
      <c r="SIO826" s="18"/>
      <c r="SIP826" s="18"/>
      <c r="SIQ826" s="18"/>
      <c r="SIR826" s="18"/>
      <c r="SIS826" s="18"/>
      <c r="SIT826" s="18"/>
      <c r="SIU826" s="18"/>
      <c r="SIV826" s="18"/>
      <c r="SIW826" s="18"/>
      <c r="SIX826" s="18"/>
      <c r="SIY826" s="18"/>
      <c r="SIZ826" s="18"/>
      <c r="SJA826" s="18"/>
      <c r="SJB826" s="18"/>
      <c r="SJC826" s="18"/>
      <c r="SJD826" s="18"/>
      <c r="SJE826" s="18"/>
      <c r="SJF826" s="18"/>
      <c r="SJG826" s="18"/>
      <c r="SJH826" s="18"/>
      <c r="SJI826" s="18"/>
      <c r="SJJ826" s="18"/>
      <c r="SJK826" s="18"/>
      <c r="SJL826" s="18"/>
      <c r="SJM826" s="18"/>
      <c r="SJN826" s="18"/>
      <c r="SJO826" s="18"/>
      <c r="SJP826" s="18"/>
      <c r="SJQ826" s="18"/>
      <c r="SJR826" s="18"/>
      <c r="SJS826" s="18"/>
      <c r="SJT826" s="18"/>
      <c r="SJU826" s="18"/>
      <c r="SJV826" s="18"/>
      <c r="SJW826" s="18"/>
      <c r="SJX826" s="18"/>
      <c r="SJY826" s="18"/>
      <c r="SJZ826" s="18"/>
      <c r="SKA826" s="18"/>
      <c r="SKB826" s="18"/>
      <c r="SKC826" s="18"/>
      <c r="SKD826" s="18"/>
      <c r="SKE826" s="18"/>
      <c r="SKF826" s="18"/>
      <c r="SKG826" s="18"/>
      <c r="SKH826" s="18"/>
      <c r="SKI826" s="18"/>
      <c r="SKJ826" s="18"/>
      <c r="SKK826" s="18"/>
      <c r="SKL826" s="18"/>
      <c r="SKM826" s="18"/>
      <c r="SKN826" s="18"/>
      <c r="SKO826" s="18"/>
      <c r="SKP826" s="18"/>
      <c r="SKQ826" s="18"/>
      <c r="SKR826" s="18"/>
      <c r="SKS826" s="18"/>
      <c r="SKT826" s="18"/>
      <c r="SKU826" s="18"/>
      <c r="SKV826" s="18"/>
      <c r="SKW826" s="18"/>
      <c r="SKX826" s="18"/>
      <c r="SKY826" s="18"/>
      <c r="SKZ826" s="18"/>
      <c r="SLA826" s="18"/>
      <c r="SLB826" s="18"/>
      <c r="SLC826" s="18"/>
      <c r="SLD826" s="18"/>
      <c r="SLE826" s="18"/>
      <c r="SLF826" s="18"/>
      <c r="SLG826" s="18"/>
      <c r="SLH826" s="18"/>
      <c r="SLI826" s="18"/>
      <c r="SLJ826" s="18"/>
      <c r="SLK826" s="18"/>
      <c r="SLL826" s="18"/>
      <c r="SLM826" s="18"/>
      <c r="SLN826" s="18"/>
      <c r="SLO826" s="18"/>
      <c r="SLP826" s="18"/>
      <c r="SLQ826" s="18"/>
      <c r="SLR826" s="18"/>
      <c r="SLS826" s="18"/>
      <c r="SLT826" s="18"/>
      <c r="SLU826" s="18"/>
      <c r="SLV826" s="18"/>
      <c r="SLW826" s="18"/>
      <c r="SLX826" s="18"/>
      <c r="SLY826" s="18"/>
      <c r="SLZ826" s="18"/>
      <c r="SMA826" s="18"/>
      <c r="SMB826" s="18"/>
      <c r="SMC826" s="18"/>
      <c r="SMD826" s="18"/>
      <c r="SME826" s="18"/>
      <c r="SMF826" s="18"/>
      <c r="SMG826" s="18"/>
      <c r="SMH826" s="18"/>
      <c r="SMI826" s="18"/>
      <c r="SMJ826" s="18"/>
      <c r="SMK826" s="18"/>
      <c r="SML826" s="18"/>
      <c r="SMM826" s="18"/>
      <c r="SMN826" s="18"/>
      <c r="SMO826" s="18"/>
      <c r="SMP826" s="18"/>
      <c r="SMQ826" s="18"/>
      <c r="SMR826" s="18"/>
      <c r="SMS826" s="18"/>
      <c r="SMT826" s="18"/>
      <c r="SMU826" s="18"/>
      <c r="SMV826" s="18"/>
      <c r="SMW826" s="18"/>
      <c r="SMX826" s="18"/>
      <c r="SMY826" s="18"/>
      <c r="SMZ826" s="18"/>
      <c r="SNA826" s="18"/>
      <c r="SNB826" s="18"/>
      <c r="SNC826" s="18"/>
      <c r="SND826" s="18"/>
      <c r="SNE826" s="18"/>
      <c r="SNF826" s="18"/>
      <c r="SNG826" s="18"/>
      <c r="SNH826" s="18"/>
      <c r="SNI826" s="18"/>
      <c r="SNJ826" s="18"/>
      <c r="SNK826" s="18"/>
      <c r="SNL826" s="18"/>
      <c r="SNM826" s="18"/>
      <c r="SNN826" s="18"/>
      <c r="SNO826" s="18"/>
      <c r="SNP826" s="18"/>
      <c r="SNQ826" s="18"/>
      <c r="SNR826" s="18"/>
      <c r="SNS826" s="18"/>
      <c r="SNT826" s="18"/>
      <c r="SNU826" s="18"/>
      <c r="SNV826" s="18"/>
      <c r="SNW826" s="18"/>
      <c r="SNX826" s="18"/>
      <c r="SNY826" s="18"/>
      <c r="SNZ826" s="18"/>
      <c r="SOA826" s="18"/>
      <c r="SOB826" s="18"/>
      <c r="SOC826" s="18"/>
      <c r="SOD826" s="18"/>
      <c r="SOE826" s="18"/>
      <c r="SOF826" s="18"/>
      <c r="SOG826" s="18"/>
      <c r="SOH826" s="18"/>
      <c r="SOI826" s="18"/>
      <c r="SOJ826" s="18"/>
      <c r="SOK826" s="18"/>
      <c r="SOL826" s="18"/>
      <c r="SOM826" s="18"/>
      <c r="SON826" s="18"/>
      <c r="SOO826" s="18"/>
      <c r="SOP826" s="18"/>
      <c r="SOQ826" s="18"/>
      <c r="SOR826" s="18"/>
      <c r="SOS826" s="18"/>
      <c r="SOT826" s="18"/>
      <c r="SOU826" s="18"/>
      <c r="SOV826" s="18"/>
      <c r="SOW826" s="18"/>
      <c r="SOX826" s="18"/>
      <c r="SOY826" s="18"/>
      <c r="SOZ826" s="18"/>
      <c r="SPA826" s="18"/>
      <c r="SPB826" s="18"/>
      <c r="SPC826" s="18"/>
      <c r="SPD826" s="18"/>
      <c r="SPE826" s="18"/>
      <c r="SPF826" s="18"/>
      <c r="SPG826" s="18"/>
      <c r="SPH826" s="18"/>
      <c r="SPI826" s="18"/>
      <c r="SPJ826" s="18"/>
      <c r="SPK826" s="18"/>
      <c r="SPL826" s="18"/>
      <c r="SPM826" s="18"/>
      <c r="SPN826" s="18"/>
      <c r="SPO826" s="18"/>
      <c r="SPP826" s="18"/>
      <c r="SPQ826" s="18"/>
      <c r="SPR826" s="18"/>
      <c r="SPS826" s="18"/>
      <c r="SPT826" s="18"/>
      <c r="SPU826" s="18"/>
      <c r="SPV826" s="18"/>
      <c r="SPW826" s="18"/>
      <c r="SPX826" s="18"/>
      <c r="SPY826" s="18"/>
      <c r="SPZ826" s="18"/>
      <c r="SQA826" s="18"/>
      <c r="SQB826" s="18"/>
      <c r="SQC826" s="18"/>
      <c r="SQD826" s="18"/>
      <c r="SQE826" s="18"/>
      <c r="SQF826" s="18"/>
      <c r="SQG826" s="18"/>
      <c r="SQH826" s="18"/>
      <c r="SQI826" s="18"/>
      <c r="SQJ826" s="18"/>
      <c r="SQK826" s="18"/>
      <c r="SQL826" s="18"/>
      <c r="SQM826" s="18"/>
      <c r="SQN826" s="18"/>
      <c r="SQO826" s="18"/>
      <c r="SQP826" s="18"/>
      <c r="SQQ826" s="18"/>
      <c r="SQR826" s="18"/>
      <c r="SQS826" s="18"/>
      <c r="SQT826" s="18"/>
      <c r="SQU826" s="18"/>
      <c r="SQV826" s="18"/>
      <c r="SQW826" s="18"/>
      <c r="SQX826" s="18"/>
      <c r="SQY826" s="18"/>
      <c r="SQZ826" s="18"/>
      <c r="SRA826" s="18"/>
      <c r="SRB826" s="18"/>
      <c r="SRC826" s="18"/>
      <c r="SRD826" s="18"/>
      <c r="SRE826" s="18"/>
      <c r="SRF826" s="18"/>
      <c r="SRG826" s="18"/>
      <c r="SRH826" s="18"/>
      <c r="SRI826" s="18"/>
      <c r="SRJ826" s="18"/>
      <c r="SRK826" s="18"/>
      <c r="SRL826" s="18"/>
      <c r="SRM826" s="18"/>
      <c r="SRN826" s="18"/>
      <c r="SRO826" s="18"/>
      <c r="SRP826" s="18"/>
      <c r="SRQ826" s="18"/>
      <c r="SRR826" s="18"/>
      <c r="SRS826" s="18"/>
      <c r="SRT826" s="18"/>
      <c r="SRU826" s="18"/>
      <c r="SRV826" s="18"/>
      <c r="SRW826" s="18"/>
      <c r="SRX826" s="18"/>
      <c r="SRY826" s="18"/>
      <c r="SRZ826" s="18"/>
      <c r="SSA826" s="18"/>
      <c r="SSB826" s="18"/>
      <c r="SSC826" s="18"/>
      <c r="SSD826" s="18"/>
      <c r="SSE826" s="18"/>
      <c r="SSF826" s="18"/>
      <c r="SSG826" s="18"/>
      <c r="SSH826" s="18"/>
      <c r="SSI826" s="18"/>
      <c r="SSJ826" s="18"/>
      <c r="SSK826" s="18"/>
      <c r="SSL826" s="18"/>
      <c r="SSM826" s="18"/>
      <c r="SSN826" s="18"/>
      <c r="SSO826" s="18"/>
      <c r="SSP826" s="18"/>
      <c r="SSQ826" s="18"/>
      <c r="SSR826" s="18"/>
      <c r="SSS826" s="18"/>
      <c r="SST826" s="18"/>
      <c r="SSU826" s="18"/>
      <c r="SSV826" s="18"/>
      <c r="SSW826" s="18"/>
      <c r="SSX826" s="18"/>
      <c r="SSY826" s="18"/>
      <c r="SSZ826" s="18"/>
      <c r="STA826" s="18"/>
      <c r="STB826" s="18"/>
      <c r="STC826" s="18"/>
      <c r="STD826" s="18"/>
      <c r="STE826" s="18"/>
      <c r="STF826" s="18"/>
      <c r="STG826" s="18"/>
      <c r="STH826" s="18"/>
      <c r="STI826" s="18"/>
      <c r="STJ826" s="18"/>
      <c r="STK826" s="18"/>
      <c r="STL826" s="18"/>
      <c r="STM826" s="18"/>
      <c r="STN826" s="18"/>
      <c r="STO826" s="18"/>
      <c r="STP826" s="18"/>
      <c r="STQ826" s="18"/>
      <c r="STR826" s="18"/>
      <c r="STS826" s="18"/>
      <c r="STT826" s="18"/>
      <c r="STU826" s="18"/>
      <c r="STV826" s="18"/>
      <c r="STW826" s="18"/>
      <c r="STX826" s="18"/>
      <c r="STY826" s="18"/>
      <c r="STZ826" s="18"/>
      <c r="SUA826" s="18"/>
      <c r="SUB826" s="18"/>
      <c r="SUC826" s="18"/>
      <c r="SUD826" s="18"/>
      <c r="SUE826" s="18"/>
      <c r="SUF826" s="18"/>
      <c r="SUG826" s="18"/>
      <c r="SUH826" s="18"/>
      <c r="SUI826" s="18"/>
      <c r="SUJ826" s="18"/>
      <c r="SUK826" s="18"/>
      <c r="SUL826" s="18"/>
      <c r="SUM826" s="18"/>
      <c r="SUN826" s="18"/>
      <c r="SUO826" s="18"/>
      <c r="SUP826" s="18"/>
      <c r="SUQ826" s="18"/>
      <c r="SUR826" s="18"/>
      <c r="SUS826" s="18"/>
      <c r="SUT826" s="18"/>
      <c r="SUU826" s="18"/>
      <c r="SUV826" s="18"/>
      <c r="SUW826" s="18"/>
      <c r="SUX826" s="18"/>
      <c r="SUY826" s="18"/>
      <c r="SUZ826" s="18"/>
      <c r="SVA826" s="18"/>
      <c r="SVB826" s="18"/>
      <c r="SVC826" s="18"/>
      <c r="SVD826" s="18"/>
      <c r="SVE826" s="18"/>
      <c r="SVF826" s="18"/>
      <c r="SVG826" s="18"/>
      <c r="SVH826" s="18"/>
      <c r="SVI826" s="18"/>
      <c r="SVJ826" s="18"/>
      <c r="SVK826" s="18"/>
      <c r="SVL826" s="18"/>
      <c r="SVM826" s="18"/>
      <c r="SVN826" s="18"/>
      <c r="SVO826" s="18"/>
      <c r="SVP826" s="18"/>
      <c r="SVQ826" s="18"/>
      <c r="SVR826" s="18"/>
      <c r="SVS826" s="18"/>
      <c r="SVT826" s="18"/>
      <c r="SVU826" s="18"/>
      <c r="SVV826" s="18"/>
      <c r="SVW826" s="18"/>
      <c r="SVX826" s="18"/>
      <c r="SVY826" s="18"/>
      <c r="SVZ826" s="18"/>
      <c r="SWA826" s="18"/>
      <c r="SWB826" s="18"/>
      <c r="SWC826" s="18"/>
      <c r="SWD826" s="18"/>
      <c r="SWE826" s="18"/>
      <c r="SWF826" s="18"/>
      <c r="SWG826" s="18"/>
      <c r="SWH826" s="18"/>
      <c r="SWI826" s="18"/>
      <c r="SWJ826" s="18"/>
      <c r="SWK826" s="18"/>
      <c r="SWL826" s="18"/>
      <c r="SWM826" s="18"/>
      <c r="SWN826" s="18"/>
      <c r="SWO826" s="18"/>
      <c r="SWP826" s="18"/>
      <c r="SWQ826" s="18"/>
      <c r="SWR826" s="18"/>
      <c r="SWS826" s="18"/>
      <c r="SWT826" s="18"/>
      <c r="SWU826" s="18"/>
      <c r="SWV826" s="18"/>
      <c r="SWW826" s="18"/>
      <c r="SWX826" s="18"/>
      <c r="SWY826" s="18"/>
      <c r="SWZ826" s="18"/>
      <c r="SXA826" s="18"/>
      <c r="SXB826" s="18"/>
      <c r="SXC826" s="18"/>
      <c r="SXD826" s="18"/>
      <c r="SXE826" s="18"/>
      <c r="SXF826" s="18"/>
      <c r="SXG826" s="18"/>
      <c r="SXH826" s="18"/>
      <c r="SXI826" s="18"/>
      <c r="SXJ826" s="18"/>
      <c r="SXK826" s="18"/>
      <c r="SXL826" s="18"/>
      <c r="SXM826" s="18"/>
      <c r="SXN826" s="18"/>
      <c r="SXO826" s="18"/>
      <c r="SXP826" s="18"/>
      <c r="SXQ826" s="18"/>
      <c r="SXR826" s="18"/>
      <c r="SXS826" s="18"/>
      <c r="SXT826" s="18"/>
      <c r="SXU826" s="18"/>
      <c r="SXV826" s="18"/>
      <c r="SXW826" s="18"/>
      <c r="SXX826" s="18"/>
      <c r="SXY826" s="18"/>
      <c r="SXZ826" s="18"/>
      <c r="SYA826" s="18"/>
      <c r="SYB826" s="18"/>
      <c r="SYC826" s="18"/>
      <c r="SYD826" s="18"/>
      <c r="SYE826" s="18"/>
      <c r="SYF826" s="18"/>
      <c r="SYG826" s="18"/>
      <c r="SYH826" s="18"/>
      <c r="SYI826" s="18"/>
      <c r="SYJ826" s="18"/>
      <c r="SYK826" s="18"/>
      <c r="SYL826" s="18"/>
      <c r="SYM826" s="18"/>
      <c r="SYN826" s="18"/>
      <c r="SYO826" s="18"/>
      <c r="SYP826" s="18"/>
      <c r="SYQ826" s="18"/>
      <c r="SYR826" s="18"/>
      <c r="SYS826" s="18"/>
      <c r="SYT826" s="18"/>
      <c r="SYU826" s="18"/>
      <c r="SYV826" s="18"/>
      <c r="SYW826" s="18"/>
      <c r="SYX826" s="18"/>
      <c r="SYY826" s="18"/>
      <c r="SYZ826" s="18"/>
      <c r="SZA826" s="18"/>
      <c r="SZB826" s="18"/>
      <c r="SZC826" s="18"/>
      <c r="SZD826" s="18"/>
      <c r="SZE826" s="18"/>
      <c r="SZF826" s="18"/>
      <c r="SZG826" s="18"/>
      <c r="SZH826" s="18"/>
      <c r="SZI826" s="18"/>
      <c r="SZJ826" s="18"/>
      <c r="SZK826" s="18"/>
      <c r="SZL826" s="18"/>
      <c r="SZM826" s="18"/>
      <c r="SZN826" s="18"/>
      <c r="SZO826" s="18"/>
      <c r="SZP826" s="18"/>
      <c r="SZQ826" s="18"/>
      <c r="SZR826" s="18"/>
      <c r="SZS826" s="18"/>
      <c r="SZT826" s="18"/>
      <c r="SZU826" s="18"/>
      <c r="SZV826" s="18"/>
      <c r="SZW826" s="18"/>
      <c r="SZX826" s="18"/>
      <c r="SZY826" s="18"/>
      <c r="SZZ826" s="18"/>
      <c r="TAA826" s="18"/>
      <c r="TAB826" s="18"/>
      <c r="TAC826" s="18"/>
      <c r="TAD826" s="18"/>
      <c r="TAE826" s="18"/>
      <c r="TAF826" s="18"/>
      <c r="TAG826" s="18"/>
      <c r="TAH826" s="18"/>
      <c r="TAI826" s="18"/>
      <c r="TAJ826" s="18"/>
      <c r="TAK826" s="18"/>
      <c r="TAL826" s="18"/>
      <c r="TAM826" s="18"/>
      <c r="TAN826" s="18"/>
      <c r="TAO826" s="18"/>
      <c r="TAP826" s="18"/>
      <c r="TAQ826" s="18"/>
      <c r="TAR826" s="18"/>
      <c r="TAS826" s="18"/>
      <c r="TAT826" s="18"/>
      <c r="TAU826" s="18"/>
      <c r="TAV826" s="18"/>
      <c r="TAW826" s="18"/>
      <c r="TAX826" s="18"/>
      <c r="TAY826" s="18"/>
      <c r="TAZ826" s="18"/>
      <c r="TBA826" s="18"/>
      <c r="TBB826" s="18"/>
      <c r="TBC826" s="18"/>
      <c r="TBD826" s="18"/>
      <c r="TBE826" s="18"/>
      <c r="TBF826" s="18"/>
      <c r="TBG826" s="18"/>
      <c r="TBH826" s="18"/>
      <c r="TBI826" s="18"/>
      <c r="TBJ826" s="18"/>
      <c r="TBK826" s="18"/>
      <c r="TBL826" s="18"/>
      <c r="TBM826" s="18"/>
      <c r="TBN826" s="18"/>
      <c r="TBO826" s="18"/>
      <c r="TBP826" s="18"/>
      <c r="TBQ826" s="18"/>
      <c r="TBR826" s="18"/>
      <c r="TBS826" s="18"/>
      <c r="TBT826" s="18"/>
      <c r="TBU826" s="18"/>
      <c r="TBV826" s="18"/>
      <c r="TBW826" s="18"/>
      <c r="TBX826" s="18"/>
      <c r="TBY826" s="18"/>
      <c r="TBZ826" s="18"/>
      <c r="TCA826" s="18"/>
      <c r="TCB826" s="18"/>
      <c r="TCC826" s="18"/>
      <c r="TCD826" s="18"/>
      <c r="TCE826" s="18"/>
      <c r="TCF826" s="18"/>
      <c r="TCG826" s="18"/>
      <c r="TCH826" s="18"/>
      <c r="TCI826" s="18"/>
      <c r="TCJ826" s="18"/>
      <c r="TCK826" s="18"/>
      <c r="TCL826" s="18"/>
      <c r="TCM826" s="18"/>
      <c r="TCN826" s="18"/>
      <c r="TCO826" s="18"/>
      <c r="TCP826" s="18"/>
      <c r="TCQ826" s="18"/>
      <c r="TCR826" s="18"/>
      <c r="TCS826" s="18"/>
      <c r="TCT826" s="18"/>
      <c r="TCU826" s="18"/>
      <c r="TCV826" s="18"/>
      <c r="TCW826" s="18"/>
      <c r="TCX826" s="18"/>
      <c r="TCY826" s="18"/>
      <c r="TCZ826" s="18"/>
      <c r="TDA826" s="18"/>
      <c r="TDB826" s="18"/>
      <c r="TDC826" s="18"/>
      <c r="TDD826" s="18"/>
      <c r="TDE826" s="18"/>
      <c r="TDF826" s="18"/>
      <c r="TDG826" s="18"/>
      <c r="TDH826" s="18"/>
      <c r="TDI826" s="18"/>
      <c r="TDJ826" s="18"/>
      <c r="TDK826" s="18"/>
      <c r="TDL826" s="18"/>
      <c r="TDM826" s="18"/>
      <c r="TDN826" s="18"/>
      <c r="TDO826" s="18"/>
      <c r="TDP826" s="18"/>
      <c r="TDQ826" s="18"/>
      <c r="TDR826" s="18"/>
      <c r="TDS826" s="18"/>
      <c r="TDT826" s="18"/>
      <c r="TDU826" s="18"/>
      <c r="TDV826" s="18"/>
      <c r="TDW826" s="18"/>
      <c r="TDX826" s="18"/>
      <c r="TDY826" s="18"/>
      <c r="TDZ826" s="18"/>
      <c r="TEA826" s="18"/>
      <c r="TEB826" s="18"/>
      <c r="TEC826" s="18"/>
      <c r="TED826" s="18"/>
      <c r="TEE826" s="18"/>
      <c r="TEF826" s="18"/>
      <c r="TEG826" s="18"/>
      <c r="TEH826" s="18"/>
      <c r="TEI826" s="18"/>
      <c r="TEJ826" s="18"/>
      <c r="TEK826" s="18"/>
      <c r="TEL826" s="18"/>
      <c r="TEM826" s="18"/>
      <c r="TEN826" s="18"/>
      <c r="TEO826" s="18"/>
      <c r="TEP826" s="18"/>
      <c r="TEQ826" s="18"/>
      <c r="TER826" s="18"/>
      <c r="TES826" s="18"/>
      <c r="TET826" s="18"/>
      <c r="TEU826" s="18"/>
      <c r="TEV826" s="18"/>
      <c r="TEW826" s="18"/>
      <c r="TEX826" s="18"/>
      <c r="TEY826" s="18"/>
      <c r="TEZ826" s="18"/>
      <c r="TFA826" s="18"/>
      <c r="TFB826" s="18"/>
      <c r="TFC826" s="18"/>
      <c r="TFD826" s="18"/>
      <c r="TFE826" s="18"/>
      <c r="TFF826" s="18"/>
      <c r="TFG826" s="18"/>
      <c r="TFH826" s="18"/>
      <c r="TFI826" s="18"/>
      <c r="TFJ826" s="18"/>
      <c r="TFK826" s="18"/>
      <c r="TFL826" s="18"/>
      <c r="TFM826" s="18"/>
      <c r="TFN826" s="18"/>
      <c r="TFO826" s="18"/>
      <c r="TFP826" s="18"/>
      <c r="TFQ826" s="18"/>
      <c r="TFR826" s="18"/>
      <c r="TFS826" s="18"/>
      <c r="TFT826" s="18"/>
      <c r="TFU826" s="18"/>
      <c r="TFV826" s="18"/>
      <c r="TFW826" s="18"/>
      <c r="TFX826" s="18"/>
      <c r="TFY826" s="18"/>
      <c r="TFZ826" s="18"/>
      <c r="TGA826" s="18"/>
      <c r="TGB826" s="18"/>
      <c r="TGC826" s="18"/>
      <c r="TGD826" s="18"/>
      <c r="TGE826" s="18"/>
      <c r="TGF826" s="18"/>
      <c r="TGG826" s="18"/>
      <c r="TGH826" s="18"/>
      <c r="TGI826" s="18"/>
      <c r="TGJ826" s="18"/>
      <c r="TGK826" s="18"/>
      <c r="TGL826" s="18"/>
      <c r="TGM826" s="18"/>
      <c r="TGN826" s="18"/>
      <c r="TGO826" s="18"/>
      <c r="TGP826" s="18"/>
      <c r="TGQ826" s="18"/>
      <c r="TGR826" s="18"/>
      <c r="TGS826" s="18"/>
      <c r="TGT826" s="18"/>
      <c r="TGU826" s="18"/>
      <c r="TGV826" s="18"/>
      <c r="TGW826" s="18"/>
      <c r="TGX826" s="18"/>
      <c r="TGY826" s="18"/>
      <c r="TGZ826" s="18"/>
      <c r="THA826" s="18"/>
      <c r="THB826" s="18"/>
      <c r="THC826" s="18"/>
      <c r="THD826" s="18"/>
      <c r="THE826" s="18"/>
      <c r="THF826" s="18"/>
      <c r="THG826" s="18"/>
      <c r="THH826" s="18"/>
      <c r="THI826" s="18"/>
      <c r="THJ826" s="18"/>
      <c r="THK826" s="18"/>
      <c r="THL826" s="18"/>
      <c r="THM826" s="18"/>
      <c r="THN826" s="18"/>
      <c r="THO826" s="18"/>
      <c r="THP826" s="18"/>
      <c r="THQ826" s="18"/>
      <c r="THR826" s="18"/>
      <c r="THS826" s="18"/>
      <c r="THT826" s="18"/>
      <c r="THU826" s="18"/>
      <c r="THV826" s="18"/>
      <c r="THW826" s="18"/>
      <c r="THX826" s="18"/>
      <c r="THY826" s="18"/>
      <c r="THZ826" s="18"/>
      <c r="TIA826" s="18"/>
      <c r="TIB826" s="18"/>
      <c r="TIC826" s="18"/>
      <c r="TID826" s="18"/>
      <c r="TIE826" s="18"/>
      <c r="TIF826" s="18"/>
      <c r="TIG826" s="18"/>
      <c r="TIH826" s="18"/>
      <c r="TII826" s="18"/>
      <c r="TIJ826" s="18"/>
      <c r="TIK826" s="18"/>
      <c r="TIL826" s="18"/>
      <c r="TIM826" s="18"/>
      <c r="TIN826" s="18"/>
      <c r="TIO826" s="18"/>
      <c r="TIP826" s="18"/>
      <c r="TIQ826" s="18"/>
      <c r="TIR826" s="18"/>
      <c r="TIS826" s="18"/>
      <c r="TIT826" s="18"/>
      <c r="TIU826" s="18"/>
      <c r="TIV826" s="18"/>
      <c r="TIW826" s="18"/>
      <c r="TIX826" s="18"/>
      <c r="TIY826" s="18"/>
      <c r="TIZ826" s="18"/>
      <c r="TJA826" s="18"/>
      <c r="TJB826" s="18"/>
      <c r="TJC826" s="18"/>
      <c r="TJD826" s="18"/>
      <c r="TJE826" s="18"/>
      <c r="TJF826" s="18"/>
      <c r="TJG826" s="18"/>
      <c r="TJH826" s="18"/>
      <c r="TJI826" s="18"/>
      <c r="TJJ826" s="18"/>
      <c r="TJK826" s="18"/>
      <c r="TJL826" s="18"/>
      <c r="TJM826" s="18"/>
      <c r="TJN826" s="18"/>
      <c r="TJO826" s="18"/>
      <c r="TJP826" s="18"/>
      <c r="TJQ826" s="18"/>
      <c r="TJR826" s="18"/>
      <c r="TJS826" s="18"/>
      <c r="TJT826" s="18"/>
      <c r="TJU826" s="18"/>
      <c r="TJV826" s="18"/>
      <c r="TJW826" s="18"/>
      <c r="TJX826" s="18"/>
      <c r="TJY826" s="18"/>
      <c r="TJZ826" s="18"/>
      <c r="TKA826" s="18"/>
      <c r="TKB826" s="18"/>
      <c r="TKC826" s="18"/>
      <c r="TKD826" s="18"/>
      <c r="TKE826" s="18"/>
      <c r="TKF826" s="18"/>
      <c r="TKG826" s="18"/>
      <c r="TKH826" s="18"/>
      <c r="TKI826" s="18"/>
      <c r="TKJ826" s="18"/>
      <c r="TKK826" s="18"/>
      <c r="TKL826" s="18"/>
      <c r="TKM826" s="18"/>
      <c r="TKN826" s="18"/>
      <c r="TKO826" s="18"/>
      <c r="TKP826" s="18"/>
      <c r="TKQ826" s="18"/>
      <c r="TKR826" s="18"/>
      <c r="TKS826" s="18"/>
      <c r="TKT826" s="18"/>
      <c r="TKU826" s="18"/>
      <c r="TKV826" s="18"/>
      <c r="TKW826" s="18"/>
      <c r="TKX826" s="18"/>
      <c r="TKY826" s="18"/>
      <c r="TKZ826" s="18"/>
      <c r="TLA826" s="18"/>
      <c r="TLB826" s="18"/>
      <c r="TLC826" s="18"/>
      <c r="TLD826" s="18"/>
      <c r="TLE826" s="18"/>
      <c r="TLF826" s="18"/>
      <c r="TLG826" s="18"/>
      <c r="TLH826" s="18"/>
      <c r="TLI826" s="18"/>
      <c r="TLJ826" s="18"/>
      <c r="TLK826" s="18"/>
      <c r="TLL826" s="18"/>
      <c r="TLM826" s="18"/>
      <c r="TLN826" s="18"/>
      <c r="TLO826" s="18"/>
      <c r="TLP826" s="18"/>
      <c r="TLQ826" s="18"/>
      <c r="TLR826" s="18"/>
      <c r="TLS826" s="18"/>
      <c r="TLT826" s="18"/>
      <c r="TLU826" s="18"/>
      <c r="TLV826" s="18"/>
      <c r="TLW826" s="18"/>
      <c r="TLX826" s="18"/>
      <c r="TLY826" s="18"/>
      <c r="TLZ826" s="18"/>
      <c r="TMA826" s="18"/>
      <c r="TMB826" s="18"/>
      <c r="TMC826" s="18"/>
      <c r="TMD826" s="18"/>
      <c r="TME826" s="18"/>
      <c r="TMF826" s="18"/>
      <c r="TMG826" s="18"/>
      <c r="TMH826" s="18"/>
      <c r="TMI826" s="18"/>
      <c r="TMJ826" s="18"/>
      <c r="TMK826" s="18"/>
      <c r="TML826" s="18"/>
      <c r="TMM826" s="18"/>
      <c r="TMN826" s="18"/>
      <c r="TMO826" s="18"/>
      <c r="TMP826" s="18"/>
      <c r="TMQ826" s="18"/>
      <c r="TMR826" s="18"/>
      <c r="TMS826" s="18"/>
      <c r="TMT826" s="18"/>
      <c r="TMU826" s="18"/>
      <c r="TMV826" s="18"/>
      <c r="TMW826" s="18"/>
      <c r="TMX826" s="18"/>
      <c r="TMY826" s="18"/>
      <c r="TMZ826" s="18"/>
      <c r="TNA826" s="18"/>
      <c r="TNB826" s="18"/>
      <c r="TNC826" s="18"/>
      <c r="TND826" s="18"/>
      <c r="TNE826" s="18"/>
      <c r="TNF826" s="18"/>
      <c r="TNG826" s="18"/>
      <c r="TNH826" s="18"/>
      <c r="TNI826" s="18"/>
      <c r="TNJ826" s="18"/>
      <c r="TNK826" s="18"/>
      <c r="TNL826" s="18"/>
      <c r="TNM826" s="18"/>
      <c r="TNN826" s="18"/>
      <c r="TNO826" s="18"/>
      <c r="TNP826" s="18"/>
      <c r="TNQ826" s="18"/>
      <c r="TNR826" s="18"/>
      <c r="TNS826" s="18"/>
      <c r="TNT826" s="18"/>
      <c r="TNU826" s="18"/>
      <c r="TNV826" s="18"/>
      <c r="TNW826" s="18"/>
      <c r="TNX826" s="18"/>
      <c r="TNY826" s="18"/>
      <c r="TNZ826" s="18"/>
      <c r="TOA826" s="18"/>
      <c r="TOB826" s="18"/>
      <c r="TOC826" s="18"/>
      <c r="TOD826" s="18"/>
      <c r="TOE826" s="18"/>
      <c r="TOF826" s="18"/>
      <c r="TOG826" s="18"/>
      <c r="TOH826" s="18"/>
      <c r="TOI826" s="18"/>
      <c r="TOJ826" s="18"/>
      <c r="TOK826" s="18"/>
      <c r="TOL826" s="18"/>
      <c r="TOM826" s="18"/>
      <c r="TON826" s="18"/>
      <c r="TOO826" s="18"/>
      <c r="TOP826" s="18"/>
      <c r="TOQ826" s="18"/>
      <c r="TOR826" s="18"/>
      <c r="TOS826" s="18"/>
      <c r="TOT826" s="18"/>
      <c r="TOU826" s="18"/>
      <c r="TOV826" s="18"/>
      <c r="TOW826" s="18"/>
      <c r="TOX826" s="18"/>
      <c r="TOY826" s="18"/>
      <c r="TOZ826" s="18"/>
      <c r="TPA826" s="18"/>
      <c r="TPB826" s="18"/>
      <c r="TPC826" s="18"/>
      <c r="TPD826" s="18"/>
      <c r="TPE826" s="18"/>
      <c r="TPF826" s="18"/>
      <c r="TPG826" s="18"/>
      <c r="TPH826" s="18"/>
      <c r="TPI826" s="18"/>
      <c r="TPJ826" s="18"/>
      <c r="TPK826" s="18"/>
      <c r="TPL826" s="18"/>
      <c r="TPM826" s="18"/>
      <c r="TPN826" s="18"/>
      <c r="TPO826" s="18"/>
      <c r="TPP826" s="18"/>
      <c r="TPQ826" s="18"/>
      <c r="TPR826" s="18"/>
      <c r="TPS826" s="18"/>
      <c r="TPT826" s="18"/>
      <c r="TPU826" s="18"/>
      <c r="TPV826" s="18"/>
      <c r="TPW826" s="18"/>
      <c r="TPX826" s="18"/>
      <c r="TPY826" s="18"/>
      <c r="TPZ826" s="18"/>
      <c r="TQA826" s="18"/>
      <c r="TQB826" s="18"/>
      <c r="TQC826" s="18"/>
      <c r="TQD826" s="18"/>
      <c r="TQE826" s="18"/>
      <c r="TQF826" s="18"/>
      <c r="TQG826" s="18"/>
      <c r="TQH826" s="18"/>
      <c r="TQI826" s="18"/>
      <c r="TQJ826" s="18"/>
      <c r="TQK826" s="18"/>
      <c r="TQL826" s="18"/>
      <c r="TQM826" s="18"/>
      <c r="TQN826" s="18"/>
      <c r="TQO826" s="18"/>
      <c r="TQP826" s="18"/>
      <c r="TQQ826" s="18"/>
      <c r="TQR826" s="18"/>
      <c r="TQS826" s="18"/>
      <c r="TQT826" s="18"/>
      <c r="TQU826" s="18"/>
      <c r="TQV826" s="18"/>
      <c r="TQW826" s="18"/>
      <c r="TQX826" s="18"/>
      <c r="TQY826" s="18"/>
      <c r="TQZ826" s="18"/>
      <c r="TRA826" s="18"/>
      <c r="TRB826" s="18"/>
      <c r="TRC826" s="18"/>
      <c r="TRD826" s="18"/>
      <c r="TRE826" s="18"/>
      <c r="TRF826" s="18"/>
      <c r="TRG826" s="18"/>
      <c r="TRH826" s="18"/>
      <c r="TRI826" s="18"/>
      <c r="TRJ826" s="18"/>
      <c r="TRK826" s="18"/>
      <c r="TRL826" s="18"/>
      <c r="TRM826" s="18"/>
      <c r="TRN826" s="18"/>
      <c r="TRO826" s="18"/>
      <c r="TRP826" s="18"/>
      <c r="TRQ826" s="18"/>
      <c r="TRR826" s="18"/>
      <c r="TRS826" s="18"/>
      <c r="TRT826" s="18"/>
      <c r="TRU826" s="18"/>
      <c r="TRV826" s="18"/>
      <c r="TRW826" s="18"/>
      <c r="TRX826" s="18"/>
      <c r="TRY826" s="18"/>
      <c r="TRZ826" s="18"/>
      <c r="TSA826" s="18"/>
      <c r="TSB826" s="18"/>
      <c r="TSC826" s="18"/>
      <c r="TSD826" s="18"/>
      <c r="TSE826" s="18"/>
      <c r="TSF826" s="18"/>
      <c r="TSG826" s="18"/>
      <c r="TSH826" s="18"/>
      <c r="TSI826" s="18"/>
      <c r="TSJ826" s="18"/>
      <c r="TSK826" s="18"/>
      <c r="TSL826" s="18"/>
      <c r="TSM826" s="18"/>
      <c r="TSN826" s="18"/>
      <c r="TSO826" s="18"/>
      <c r="TSP826" s="18"/>
      <c r="TSQ826" s="18"/>
      <c r="TSR826" s="18"/>
      <c r="TSS826" s="18"/>
      <c r="TST826" s="18"/>
      <c r="TSU826" s="18"/>
      <c r="TSV826" s="18"/>
      <c r="TSW826" s="18"/>
      <c r="TSX826" s="18"/>
      <c r="TSY826" s="18"/>
      <c r="TSZ826" s="18"/>
      <c r="TTA826" s="18"/>
      <c r="TTB826" s="18"/>
      <c r="TTC826" s="18"/>
      <c r="TTD826" s="18"/>
      <c r="TTE826" s="18"/>
      <c r="TTF826" s="18"/>
      <c r="TTG826" s="18"/>
      <c r="TTH826" s="18"/>
      <c r="TTI826" s="18"/>
      <c r="TTJ826" s="18"/>
      <c r="TTK826" s="18"/>
      <c r="TTL826" s="18"/>
      <c r="TTM826" s="18"/>
      <c r="TTN826" s="18"/>
      <c r="TTO826" s="18"/>
      <c r="TTP826" s="18"/>
      <c r="TTQ826" s="18"/>
      <c r="TTR826" s="18"/>
      <c r="TTS826" s="18"/>
      <c r="TTT826" s="18"/>
      <c r="TTU826" s="18"/>
      <c r="TTV826" s="18"/>
      <c r="TTW826" s="18"/>
      <c r="TTX826" s="18"/>
      <c r="TTY826" s="18"/>
      <c r="TTZ826" s="18"/>
      <c r="TUA826" s="18"/>
      <c r="TUB826" s="18"/>
      <c r="TUC826" s="18"/>
      <c r="TUD826" s="18"/>
      <c r="TUE826" s="18"/>
      <c r="TUF826" s="18"/>
      <c r="TUG826" s="18"/>
      <c r="TUH826" s="18"/>
      <c r="TUI826" s="18"/>
      <c r="TUJ826" s="18"/>
      <c r="TUK826" s="18"/>
      <c r="TUL826" s="18"/>
      <c r="TUM826" s="18"/>
      <c r="TUN826" s="18"/>
      <c r="TUO826" s="18"/>
      <c r="TUP826" s="18"/>
      <c r="TUQ826" s="18"/>
      <c r="TUR826" s="18"/>
      <c r="TUS826" s="18"/>
      <c r="TUT826" s="18"/>
      <c r="TUU826" s="18"/>
      <c r="TUV826" s="18"/>
      <c r="TUW826" s="18"/>
      <c r="TUX826" s="18"/>
      <c r="TUY826" s="18"/>
      <c r="TUZ826" s="18"/>
      <c r="TVA826" s="18"/>
      <c r="TVB826" s="18"/>
      <c r="TVC826" s="18"/>
      <c r="TVD826" s="18"/>
      <c r="TVE826" s="18"/>
      <c r="TVF826" s="18"/>
      <c r="TVG826" s="18"/>
      <c r="TVH826" s="18"/>
      <c r="TVI826" s="18"/>
      <c r="TVJ826" s="18"/>
      <c r="TVK826" s="18"/>
      <c r="TVL826" s="18"/>
      <c r="TVM826" s="18"/>
      <c r="TVN826" s="18"/>
      <c r="TVO826" s="18"/>
      <c r="TVP826" s="18"/>
      <c r="TVQ826" s="18"/>
      <c r="TVR826" s="18"/>
      <c r="TVS826" s="18"/>
      <c r="TVT826" s="18"/>
      <c r="TVU826" s="18"/>
      <c r="TVV826" s="18"/>
      <c r="TVW826" s="18"/>
      <c r="TVX826" s="18"/>
      <c r="TVY826" s="18"/>
      <c r="TVZ826" s="18"/>
      <c r="TWA826" s="18"/>
      <c r="TWB826" s="18"/>
      <c r="TWC826" s="18"/>
      <c r="TWD826" s="18"/>
      <c r="TWE826" s="18"/>
      <c r="TWF826" s="18"/>
      <c r="TWG826" s="18"/>
      <c r="TWH826" s="18"/>
      <c r="TWI826" s="18"/>
      <c r="TWJ826" s="18"/>
      <c r="TWK826" s="18"/>
      <c r="TWL826" s="18"/>
      <c r="TWM826" s="18"/>
      <c r="TWN826" s="18"/>
      <c r="TWO826" s="18"/>
      <c r="TWP826" s="18"/>
      <c r="TWQ826" s="18"/>
      <c r="TWR826" s="18"/>
      <c r="TWS826" s="18"/>
      <c r="TWT826" s="18"/>
      <c r="TWU826" s="18"/>
      <c r="TWV826" s="18"/>
      <c r="TWW826" s="18"/>
      <c r="TWX826" s="18"/>
      <c r="TWY826" s="18"/>
      <c r="TWZ826" s="18"/>
      <c r="TXA826" s="18"/>
      <c r="TXB826" s="18"/>
      <c r="TXC826" s="18"/>
      <c r="TXD826" s="18"/>
      <c r="TXE826" s="18"/>
      <c r="TXF826" s="18"/>
      <c r="TXG826" s="18"/>
      <c r="TXH826" s="18"/>
      <c r="TXI826" s="18"/>
      <c r="TXJ826" s="18"/>
      <c r="TXK826" s="18"/>
      <c r="TXL826" s="18"/>
      <c r="TXM826" s="18"/>
      <c r="TXN826" s="18"/>
      <c r="TXO826" s="18"/>
      <c r="TXP826" s="18"/>
      <c r="TXQ826" s="18"/>
      <c r="TXR826" s="18"/>
      <c r="TXS826" s="18"/>
      <c r="TXT826" s="18"/>
      <c r="TXU826" s="18"/>
      <c r="TXV826" s="18"/>
      <c r="TXW826" s="18"/>
      <c r="TXX826" s="18"/>
      <c r="TXY826" s="18"/>
      <c r="TXZ826" s="18"/>
      <c r="TYA826" s="18"/>
      <c r="TYB826" s="18"/>
      <c r="TYC826" s="18"/>
      <c r="TYD826" s="18"/>
      <c r="TYE826" s="18"/>
      <c r="TYF826" s="18"/>
      <c r="TYG826" s="18"/>
      <c r="TYH826" s="18"/>
      <c r="TYI826" s="18"/>
      <c r="TYJ826" s="18"/>
      <c r="TYK826" s="18"/>
      <c r="TYL826" s="18"/>
      <c r="TYM826" s="18"/>
      <c r="TYN826" s="18"/>
      <c r="TYO826" s="18"/>
      <c r="TYP826" s="18"/>
      <c r="TYQ826" s="18"/>
      <c r="TYR826" s="18"/>
      <c r="TYS826" s="18"/>
      <c r="TYT826" s="18"/>
      <c r="TYU826" s="18"/>
      <c r="TYV826" s="18"/>
      <c r="TYW826" s="18"/>
      <c r="TYX826" s="18"/>
      <c r="TYY826" s="18"/>
      <c r="TYZ826" s="18"/>
      <c r="TZA826" s="18"/>
      <c r="TZB826" s="18"/>
      <c r="TZC826" s="18"/>
      <c r="TZD826" s="18"/>
      <c r="TZE826" s="18"/>
      <c r="TZF826" s="18"/>
      <c r="TZG826" s="18"/>
      <c r="TZH826" s="18"/>
      <c r="TZI826" s="18"/>
      <c r="TZJ826" s="18"/>
      <c r="TZK826" s="18"/>
      <c r="TZL826" s="18"/>
      <c r="TZM826" s="18"/>
      <c r="TZN826" s="18"/>
      <c r="TZO826" s="18"/>
      <c r="TZP826" s="18"/>
      <c r="TZQ826" s="18"/>
      <c r="TZR826" s="18"/>
      <c r="TZS826" s="18"/>
      <c r="TZT826" s="18"/>
      <c r="TZU826" s="18"/>
      <c r="TZV826" s="18"/>
      <c r="TZW826" s="18"/>
      <c r="TZX826" s="18"/>
      <c r="TZY826" s="18"/>
      <c r="TZZ826" s="18"/>
      <c r="UAA826" s="18"/>
      <c r="UAB826" s="18"/>
      <c r="UAC826" s="18"/>
      <c r="UAD826" s="18"/>
      <c r="UAE826" s="18"/>
      <c r="UAF826" s="18"/>
      <c r="UAG826" s="18"/>
      <c r="UAH826" s="18"/>
      <c r="UAI826" s="18"/>
      <c r="UAJ826" s="18"/>
      <c r="UAK826" s="18"/>
      <c r="UAL826" s="18"/>
      <c r="UAM826" s="18"/>
      <c r="UAN826" s="18"/>
      <c r="UAO826" s="18"/>
      <c r="UAP826" s="18"/>
      <c r="UAQ826" s="18"/>
      <c r="UAR826" s="18"/>
      <c r="UAS826" s="18"/>
      <c r="UAT826" s="18"/>
      <c r="UAU826" s="18"/>
      <c r="UAV826" s="18"/>
      <c r="UAW826" s="18"/>
      <c r="UAX826" s="18"/>
      <c r="UAY826" s="18"/>
      <c r="UAZ826" s="18"/>
      <c r="UBA826" s="18"/>
      <c r="UBB826" s="18"/>
      <c r="UBC826" s="18"/>
      <c r="UBD826" s="18"/>
      <c r="UBE826" s="18"/>
      <c r="UBF826" s="18"/>
      <c r="UBG826" s="18"/>
      <c r="UBH826" s="18"/>
      <c r="UBI826" s="18"/>
      <c r="UBJ826" s="18"/>
      <c r="UBK826" s="18"/>
      <c r="UBL826" s="18"/>
      <c r="UBM826" s="18"/>
      <c r="UBN826" s="18"/>
      <c r="UBO826" s="18"/>
      <c r="UBP826" s="18"/>
      <c r="UBQ826" s="18"/>
      <c r="UBR826" s="18"/>
      <c r="UBS826" s="18"/>
      <c r="UBT826" s="18"/>
      <c r="UBU826" s="18"/>
      <c r="UBV826" s="18"/>
      <c r="UBW826" s="18"/>
      <c r="UBX826" s="18"/>
      <c r="UBY826" s="18"/>
      <c r="UBZ826" s="18"/>
      <c r="UCA826" s="18"/>
      <c r="UCB826" s="18"/>
      <c r="UCC826" s="18"/>
      <c r="UCD826" s="18"/>
      <c r="UCE826" s="18"/>
      <c r="UCF826" s="18"/>
      <c r="UCG826" s="18"/>
      <c r="UCH826" s="18"/>
      <c r="UCI826" s="18"/>
      <c r="UCJ826" s="18"/>
      <c r="UCK826" s="18"/>
      <c r="UCL826" s="18"/>
      <c r="UCM826" s="18"/>
      <c r="UCN826" s="18"/>
      <c r="UCO826" s="18"/>
      <c r="UCP826" s="18"/>
      <c r="UCQ826" s="18"/>
      <c r="UCR826" s="18"/>
      <c r="UCS826" s="18"/>
      <c r="UCT826" s="18"/>
      <c r="UCU826" s="18"/>
      <c r="UCV826" s="18"/>
      <c r="UCW826" s="18"/>
      <c r="UCX826" s="18"/>
      <c r="UCY826" s="18"/>
      <c r="UCZ826" s="18"/>
      <c r="UDA826" s="18"/>
      <c r="UDB826" s="18"/>
      <c r="UDC826" s="18"/>
      <c r="UDD826" s="18"/>
      <c r="UDE826" s="18"/>
      <c r="UDF826" s="18"/>
      <c r="UDG826" s="18"/>
      <c r="UDH826" s="18"/>
      <c r="UDI826" s="18"/>
      <c r="UDJ826" s="18"/>
      <c r="UDK826" s="18"/>
      <c r="UDL826" s="18"/>
      <c r="UDM826" s="18"/>
      <c r="UDN826" s="18"/>
      <c r="UDO826" s="18"/>
      <c r="UDP826" s="18"/>
      <c r="UDQ826" s="18"/>
      <c r="UDR826" s="18"/>
      <c r="UDS826" s="18"/>
      <c r="UDT826" s="18"/>
      <c r="UDU826" s="18"/>
      <c r="UDV826" s="18"/>
      <c r="UDW826" s="18"/>
      <c r="UDX826" s="18"/>
      <c r="UDY826" s="18"/>
      <c r="UDZ826" s="18"/>
      <c r="UEA826" s="18"/>
      <c r="UEB826" s="18"/>
      <c r="UEC826" s="18"/>
      <c r="UED826" s="18"/>
      <c r="UEE826" s="18"/>
      <c r="UEF826" s="18"/>
      <c r="UEG826" s="18"/>
      <c r="UEH826" s="18"/>
      <c r="UEI826" s="18"/>
      <c r="UEJ826" s="18"/>
      <c r="UEK826" s="18"/>
      <c r="UEL826" s="18"/>
      <c r="UEM826" s="18"/>
      <c r="UEN826" s="18"/>
      <c r="UEO826" s="18"/>
      <c r="UEP826" s="18"/>
      <c r="UEQ826" s="18"/>
      <c r="UER826" s="18"/>
      <c r="UES826" s="18"/>
      <c r="UET826" s="18"/>
      <c r="UEU826" s="18"/>
      <c r="UEV826" s="18"/>
      <c r="UEW826" s="18"/>
      <c r="UEX826" s="18"/>
      <c r="UEY826" s="18"/>
      <c r="UEZ826" s="18"/>
      <c r="UFA826" s="18"/>
      <c r="UFB826" s="18"/>
      <c r="UFC826" s="18"/>
      <c r="UFD826" s="18"/>
      <c r="UFE826" s="18"/>
      <c r="UFF826" s="18"/>
      <c r="UFG826" s="18"/>
      <c r="UFH826" s="18"/>
      <c r="UFI826" s="18"/>
      <c r="UFJ826" s="18"/>
      <c r="UFK826" s="18"/>
      <c r="UFL826" s="18"/>
      <c r="UFM826" s="18"/>
      <c r="UFN826" s="18"/>
      <c r="UFO826" s="18"/>
      <c r="UFP826" s="18"/>
      <c r="UFQ826" s="18"/>
      <c r="UFR826" s="18"/>
      <c r="UFS826" s="18"/>
      <c r="UFT826" s="18"/>
      <c r="UFU826" s="18"/>
      <c r="UFV826" s="18"/>
      <c r="UFW826" s="18"/>
      <c r="UFX826" s="18"/>
      <c r="UFY826" s="18"/>
      <c r="UFZ826" s="18"/>
      <c r="UGA826" s="18"/>
      <c r="UGB826" s="18"/>
      <c r="UGC826" s="18"/>
      <c r="UGD826" s="18"/>
      <c r="UGE826" s="18"/>
      <c r="UGF826" s="18"/>
      <c r="UGG826" s="18"/>
      <c r="UGH826" s="18"/>
      <c r="UGI826" s="18"/>
      <c r="UGJ826" s="18"/>
      <c r="UGK826" s="18"/>
      <c r="UGL826" s="18"/>
      <c r="UGM826" s="18"/>
      <c r="UGN826" s="18"/>
      <c r="UGO826" s="18"/>
      <c r="UGP826" s="18"/>
      <c r="UGQ826" s="18"/>
      <c r="UGR826" s="18"/>
      <c r="UGS826" s="18"/>
      <c r="UGT826" s="18"/>
      <c r="UGU826" s="18"/>
      <c r="UGV826" s="18"/>
      <c r="UGW826" s="18"/>
      <c r="UGX826" s="18"/>
      <c r="UGY826" s="18"/>
      <c r="UGZ826" s="18"/>
      <c r="UHA826" s="18"/>
      <c r="UHB826" s="18"/>
      <c r="UHC826" s="18"/>
      <c r="UHD826" s="18"/>
      <c r="UHE826" s="18"/>
      <c r="UHF826" s="18"/>
      <c r="UHG826" s="18"/>
      <c r="UHH826" s="18"/>
      <c r="UHI826" s="18"/>
      <c r="UHJ826" s="18"/>
      <c r="UHK826" s="18"/>
      <c r="UHL826" s="18"/>
      <c r="UHM826" s="18"/>
      <c r="UHN826" s="18"/>
      <c r="UHO826" s="18"/>
      <c r="UHP826" s="18"/>
      <c r="UHQ826" s="18"/>
      <c r="UHR826" s="18"/>
      <c r="UHS826" s="18"/>
      <c r="UHT826" s="18"/>
      <c r="UHU826" s="18"/>
      <c r="UHV826" s="18"/>
      <c r="UHW826" s="18"/>
      <c r="UHX826" s="18"/>
      <c r="UHY826" s="18"/>
      <c r="UHZ826" s="18"/>
      <c r="UIA826" s="18"/>
      <c r="UIB826" s="18"/>
      <c r="UIC826" s="18"/>
      <c r="UID826" s="18"/>
      <c r="UIE826" s="18"/>
      <c r="UIF826" s="18"/>
      <c r="UIG826" s="18"/>
      <c r="UIH826" s="18"/>
      <c r="UII826" s="18"/>
      <c r="UIJ826" s="18"/>
      <c r="UIK826" s="18"/>
      <c r="UIL826" s="18"/>
      <c r="UIM826" s="18"/>
      <c r="UIN826" s="18"/>
      <c r="UIO826" s="18"/>
      <c r="UIP826" s="18"/>
      <c r="UIQ826" s="18"/>
      <c r="UIR826" s="18"/>
      <c r="UIS826" s="18"/>
      <c r="UIT826" s="18"/>
      <c r="UIU826" s="18"/>
      <c r="UIV826" s="18"/>
      <c r="UIW826" s="18"/>
      <c r="UIX826" s="18"/>
      <c r="UIY826" s="18"/>
      <c r="UIZ826" s="18"/>
      <c r="UJA826" s="18"/>
      <c r="UJB826" s="18"/>
      <c r="UJC826" s="18"/>
      <c r="UJD826" s="18"/>
      <c r="UJE826" s="18"/>
      <c r="UJF826" s="18"/>
      <c r="UJG826" s="18"/>
      <c r="UJH826" s="18"/>
      <c r="UJI826" s="18"/>
      <c r="UJJ826" s="18"/>
      <c r="UJK826" s="18"/>
      <c r="UJL826" s="18"/>
      <c r="UJM826" s="18"/>
      <c r="UJN826" s="18"/>
      <c r="UJO826" s="18"/>
      <c r="UJP826" s="18"/>
      <c r="UJQ826" s="18"/>
      <c r="UJR826" s="18"/>
      <c r="UJS826" s="18"/>
      <c r="UJT826" s="18"/>
      <c r="UJU826" s="18"/>
      <c r="UJV826" s="18"/>
      <c r="UJW826" s="18"/>
      <c r="UJX826" s="18"/>
      <c r="UJY826" s="18"/>
      <c r="UJZ826" s="18"/>
      <c r="UKA826" s="18"/>
      <c r="UKB826" s="18"/>
      <c r="UKC826" s="18"/>
      <c r="UKD826" s="18"/>
      <c r="UKE826" s="18"/>
      <c r="UKF826" s="18"/>
      <c r="UKG826" s="18"/>
      <c r="UKH826" s="18"/>
      <c r="UKI826" s="18"/>
      <c r="UKJ826" s="18"/>
      <c r="UKK826" s="18"/>
      <c r="UKL826" s="18"/>
      <c r="UKM826" s="18"/>
      <c r="UKN826" s="18"/>
      <c r="UKO826" s="18"/>
      <c r="UKP826" s="18"/>
      <c r="UKQ826" s="18"/>
      <c r="UKR826" s="18"/>
      <c r="UKS826" s="18"/>
      <c r="UKT826" s="18"/>
      <c r="UKU826" s="18"/>
      <c r="UKV826" s="18"/>
      <c r="UKW826" s="18"/>
      <c r="UKX826" s="18"/>
      <c r="UKY826" s="18"/>
      <c r="UKZ826" s="18"/>
      <c r="ULA826" s="18"/>
      <c r="ULB826" s="18"/>
      <c r="ULC826" s="18"/>
      <c r="ULD826" s="18"/>
      <c r="ULE826" s="18"/>
      <c r="ULF826" s="18"/>
      <c r="ULG826" s="18"/>
      <c r="ULH826" s="18"/>
      <c r="ULI826" s="18"/>
      <c r="ULJ826" s="18"/>
      <c r="ULK826" s="18"/>
      <c r="ULL826" s="18"/>
      <c r="ULM826" s="18"/>
      <c r="ULN826" s="18"/>
      <c r="ULO826" s="18"/>
      <c r="ULP826" s="18"/>
      <c r="ULQ826" s="18"/>
      <c r="ULR826" s="18"/>
      <c r="ULS826" s="18"/>
      <c r="ULT826" s="18"/>
      <c r="ULU826" s="18"/>
      <c r="ULV826" s="18"/>
      <c r="ULW826" s="18"/>
      <c r="ULX826" s="18"/>
      <c r="ULY826" s="18"/>
      <c r="ULZ826" s="18"/>
      <c r="UMA826" s="18"/>
      <c r="UMB826" s="18"/>
      <c r="UMC826" s="18"/>
      <c r="UMD826" s="18"/>
      <c r="UME826" s="18"/>
      <c r="UMF826" s="18"/>
      <c r="UMG826" s="18"/>
      <c r="UMH826" s="18"/>
      <c r="UMI826" s="18"/>
      <c r="UMJ826" s="18"/>
      <c r="UMK826" s="18"/>
      <c r="UML826" s="18"/>
      <c r="UMM826" s="18"/>
      <c r="UMN826" s="18"/>
      <c r="UMO826" s="18"/>
      <c r="UMP826" s="18"/>
      <c r="UMQ826" s="18"/>
      <c r="UMR826" s="18"/>
      <c r="UMS826" s="18"/>
      <c r="UMT826" s="18"/>
      <c r="UMU826" s="18"/>
      <c r="UMV826" s="18"/>
      <c r="UMW826" s="18"/>
      <c r="UMX826" s="18"/>
      <c r="UMY826" s="18"/>
      <c r="UMZ826" s="18"/>
      <c r="UNA826" s="18"/>
      <c r="UNB826" s="18"/>
      <c r="UNC826" s="18"/>
      <c r="UND826" s="18"/>
      <c r="UNE826" s="18"/>
      <c r="UNF826" s="18"/>
      <c r="UNG826" s="18"/>
      <c r="UNH826" s="18"/>
      <c r="UNI826" s="18"/>
      <c r="UNJ826" s="18"/>
      <c r="UNK826" s="18"/>
      <c r="UNL826" s="18"/>
      <c r="UNM826" s="18"/>
      <c r="UNN826" s="18"/>
      <c r="UNO826" s="18"/>
      <c r="UNP826" s="18"/>
      <c r="UNQ826" s="18"/>
      <c r="UNR826" s="18"/>
      <c r="UNS826" s="18"/>
      <c r="UNT826" s="18"/>
      <c r="UNU826" s="18"/>
      <c r="UNV826" s="18"/>
      <c r="UNW826" s="18"/>
      <c r="UNX826" s="18"/>
      <c r="UNY826" s="18"/>
      <c r="UNZ826" s="18"/>
      <c r="UOA826" s="18"/>
      <c r="UOB826" s="18"/>
      <c r="UOC826" s="18"/>
      <c r="UOD826" s="18"/>
      <c r="UOE826" s="18"/>
      <c r="UOF826" s="18"/>
      <c r="UOG826" s="18"/>
      <c r="UOH826" s="18"/>
      <c r="UOI826" s="18"/>
      <c r="UOJ826" s="18"/>
      <c r="UOK826" s="18"/>
      <c r="UOL826" s="18"/>
      <c r="UOM826" s="18"/>
      <c r="UON826" s="18"/>
      <c r="UOO826" s="18"/>
      <c r="UOP826" s="18"/>
      <c r="UOQ826" s="18"/>
      <c r="UOR826" s="18"/>
      <c r="UOS826" s="18"/>
      <c r="UOT826" s="18"/>
      <c r="UOU826" s="18"/>
      <c r="UOV826" s="18"/>
      <c r="UOW826" s="18"/>
      <c r="UOX826" s="18"/>
      <c r="UOY826" s="18"/>
      <c r="UOZ826" s="18"/>
      <c r="UPA826" s="18"/>
      <c r="UPB826" s="18"/>
      <c r="UPC826" s="18"/>
      <c r="UPD826" s="18"/>
      <c r="UPE826" s="18"/>
      <c r="UPF826" s="18"/>
      <c r="UPG826" s="18"/>
      <c r="UPH826" s="18"/>
      <c r="UPI826" s="18"/>
      <c r="UPJ826" s="18"/>
      <c r="UPK826" s="18"/>
      <c r="UPL826" s="18"/>
      <c r="UPM826" s="18"/>
      <c r="UPN826" s="18"/>
      <c r="UPO826" s="18"/>
      <c r="UPP826" s="18"/>
      <c r="UPQ826" s="18"/>
      <c r="UPR826" s="18"/>
      <c r="UPS826" s="18"/>
      <c r="UPT826" s="18"/>
      <c r="UPU826" s="18"/>
      <c r="UPV826" s="18"/>
      <c r="UPW826" s="18"/>
      <c r="UPX826" s="18"/>
      <c r="UPY826" s="18"/>
      <c r="UPZ826" s="18"/>
      <c r="UQA826" s="18"/>
      <c r="UQB826" s="18"/>
      <c r="UQC826" s="18"/>
      <c r="UQD826" s="18"/>
      <c r="UQE826" s="18"/>
      <c r="UQF826" s="18"/>
      <c r="UQG826" s="18"/>
      <c r="UQH826" s="18"/>
      <c r="UQI826" s="18"/>
      <c r="UQJ826" s="18"/>
      <c r="UQK826" s="18"/>
      <c r="UQL826" s="18"/>
      <c r="UQM826" s="18"/>
      <c r="UQN826" s="18"/>
      <c r="UQO826" s="18"/>
      <c r="UQP826" s="18"/>
      <c r="UQQ826" s="18"/>
      <c r="UQR826" s="18"/>
      <c r="UQS826" s="18"/>
      <c r="UQT826" s="18"/>
      <c r="UQU826" s="18"/>
      <c r="UQV826" s="18"/>
      <c r="UQW826" s="18"/>
      <c r="UQX826" s="18"/>
      <c r="UQY826" s="18"/>
      <c r="UQZ826" s="18"/>
      <c r="URA826" s="18"/>
      <c r="URB826" s="18"/>
      <c r="URC826" s="18"/>
      <c r="URD826" s="18"/>
      <c r="URE826" s="18"/>
      <c r="URF826" s="18"/>
      <c r="URG826" s="18"/>
      <c r="URH826" s="18"/>
      <c r="URI826" s="18"/>
      <c r="URJ826" s="18"/>
      <c r="URK826" s="18"/>
      <c r="URL826" s="18"/>
      <c r="URM826" s="18"/>
      <c r="URN826" s="18"/>
      <c r="URO826" s="18"/>
      <c r="URP826" s="18"/>
      <c r="URQ826" s="18"/>
      <c r="URR826" s="18"/>
      <c r="URS826" s="18"/>
      <c r="URT826" s="18"/>
      <c r="URU826" s="18"/>
      <c r="URV826" s="18"/>
      <c r="URW826" s="18"/>
      <c r="URX826" s="18"/>
      <c r="URY826" s="18"/>
      <c r="URZ826" s="18"/>
      <c r="USA826" s="18"/>
      <c r="USB826" s="18"/>
      <c r="USC826" s="18"/>
      <c r="USD826" s="18"/>
      <c r="USE826" s="18"/>
      <c r="USF826" s="18"/>
      <c r="USG826" s="18"/>
      <c r="USH826" s="18"/>
      <c r="USI826" s="18"/>
      <c r="USJ826" s="18"/>
      <c r="USK826" s="18"/>
      <c r="USL826" s="18"/>
      <c r="USM826" s="18"/>
      <c r="USN826" s="18"/>
      <c r="USO826" s="18"/>
      <c r="USP826" s="18"/>
      <c r="USQ826" s="18"/>
      <c r="USR826" s="18"/>
      <c r="USS826" s="18"/>
      <c r="UST826" s="18"/>
      <c r="USU826" s="18"/>
      <c r="USV826" s="18"/>
      <c r="USW826" s="18"/>
      <c r="USX826" s="18"/>
      <c r="USY826" s="18"/>
      <c r="USZ826" s="18"/>
      <c r="UTA826" s="18"/>
      <c r="UTB826" s="18"/>
      <c r="UTC826" s="18"/>
      <c r="UTD826" s="18"/>
      <c r="UTE826" s="18"/>
      <c r="UTF826" s="18"/>
      <c r="UTG826" s="18"/>
      <c r="UTH826" s="18"/>
      <c r="UTI826" s="18"/>
      <c r="UTJ826" s="18"/>
      <c r="UTK826" s="18"/>
      <c r="UTL826" s="18"/>
      <c r="UTM826" s="18"/>
      <c r="UTN826" s="18"/>
      <c r="UTO826" s="18"/>
      <c r="UTP826" s="18"/>
      <c r="UTQ826" s="18"/>
      <c r="UTR826" s="18"/>
      <c r="UTS826" s="18"/>
      <c r="UTT826" s="18"/>
      <c r="UTU826" s="18"/>
      <c r="UTV826" s="18"/>
      <c r="UTW826" s="18"/>
      <c r="UTX826" s="18"/>
      <c r="UTY826" s="18"/>
      <c r="UTZ826" s="18"/>
      <c r="UUA826" s="18"/>
      <c r="UUB826" s="18"/>
      <c r="UUC826" s="18"/>
      <c r="UUD826" s="18"/>
      <c r="UUE826" s="18"/>
      <c r="UUF826" s="18"/>
      <c r="UUG826" s="18"/>
      <c r="UUH826" s="18"/>
      <c r="UUI826" s="18"/>
      <c r="UUJ826" s="18"/>
      <c r="UUK826" s="18"/>
      <c r="UUL826" s="18"/>
      <c r="UUM826" s="18"/>
      <c r="UUN826" s="18"/>
      <c r="UUO826" s="18"/>
      <c r="UUP826" s="18"/>
      <c r="UUQ826" s="18"/>
      <c r="UUR826" s="18"/>
      <c r="UUS826" s="18"/>
      <c r="UUT826" s="18"/>
      <c r="UUU826" s="18"/>
      <c r="UUV826" s="18"/>
      <c r="UUW826" s="18"/>
      <c r="UUX826" s="18"/>
      <c r="UUY826" s="18"/>
      <c r="UUZ826" s="18"/>
      <c r="UVA826" s="18"/>
      <c r="UVB826" s="18"/>
      <c r="UVC826" s="18"/>
      <c r="UVD826" s="18"/>
      <c r="UVE826" s="18"/>
      <c r="UVF826" s="18"/>
      <c r="UVG826" s="18"/>
      <c r="UVH826" s="18"/>
      <c r="UVI826" s="18"/>
      <c r="UVJ826" s="18"/>
      <c r="UVK826" s="18"/>
      <c r="UVL826" s="18"/>
      <c r="UVM826" s="18"/>
      <c r="UVN826" s="18"/>
      <c r="UVO826" s="18"/>
      <c r="UVP826" s="18"/>
      <c r="UVQ826" s="18"/>
      <c r="UVR826" s="18"/>
      <c r="UVS826" s="18"/>
      <c r="UVT826" s="18"/>
      <c r="UVU826" s="18"/>
      <c r="UVV826" s="18"/>
      <c r="UVW826" s="18"/>
      <c r="UVX826" s="18"/>
      <c r="UVY826" s="18"/>
      <c r="UVZ826" s="18"/>
      <c r="UWA826" s="18"/>
      <c r="UWB826" s="18"/>
      <c r="UWC826" s="18"/>
      <c r="UWD826" s="18"/>
      <c r="UWE826" s="18"/>
      <c r="UWF826" s="18"/>
      <c r="UWG826" s="18"/>
      <c r="UWH826" s="18"/>
      <c r="UWI826" s="18"/>
      <c r="UWJ826" s="18"/>
      <c r="UWK826" s="18"/>
      <c r="UWL826" s="18"/>
      <c r="UWM826" s="18"/>
      <c r="UWN826" s="18"/>
      <c r="UWO826" s="18"/>
      <c r="UWP826" s="18"/>
      <c r="UWQ826" s="18"/>
      <c r="UWR826" s="18"/>
      <c r="UWS826" s="18"/>
      <c r="UWT826" s="18"/>
      <c r="UWU826" s="18"/>
      <c r="UWV826" s="18"/>
      <c r="UWW826" s="18"/>
      <c r="UWX826" s="18"/>
      <c r="UWY826" s="18"/>
      <c r="UWZ826" s="18"/>
      <c r="UXA826" s="18"/>
      <c r="UXB826" s="18"/>
      <c r="UXC826" s="18"/>
      <c r="UXD826" s="18"/>
      <c r="UXE826" s="18"/>
      <c r="UXF826" s="18"/>
      <c r="UXG826" s="18"/>
      <c r="UXH826" s="18"/>
      <c r="UXI826" s="18"/>
      <c r="UXJ826" s="18"/>
      <c r="UXK826" s="18"/>
      <c r="UXL826" s="18"/>
      <c r="UXM826" s="18"/>
      <c r="UXN826" s="18"/>
      <c r="UXO826" s="18"/>
      <c r="UXP826" s="18"/>
      <c r="UXQ826" s="18"/>
      <c r="UXR826" s="18"/>
      <c r="UXS826" s="18"/>
      <c r="UXT826" s="18"/>
      <c r="UXU826" s="18"/>
      <c r="UXV826" s="18"/>
      <c r="UXW826" s="18"/>
      <c r="UXX826" s="18"/>
      <c r="UXY826" s="18"/>
      <c r="UXZ826" s="18"/>
      <c r="UYA826" s="18"/>
      <c r="UYB826" s="18"/>
      <c r="UYC826" s="18"/>
      <c r="UYD826" s="18"/>
      <c r="UYE826" s="18"/>
      <c r="UYF826" s="18"/>
      <c r="UYG826" s="18"/>
      <c r="UYH826" s="18"/>
      <c r="UYI826" s="18"/>
      <c r="UYJ826" s="18"/>
      <c r="UYK826" s="18"/>
      <c r="UYL826" s="18"/>
      <c r="UYM826" s="18"/>
      <c r="UYN826" s="18"/>
      <c r="UYO826" s="18"/>
      <c r="UYP826" s="18"/>
      <c r="UYQ826" s="18"/>
      <c r="UYR826" s="18"/>
      <c r="UYS826" s="18"/>
      <c r="UYT826" s="18"/>
      <c r="UYU826" s="18"/>
      <c r="UYV826" s="18"/>
      <c r="UYW826" s="18"/>
      <c r="UYX826" s="18"/>
      <c r="UYY826" s="18"/>
      <c r="UYZ826" s="18"/>
      <c r="UZA826" s="18"/>
      <c r="UZB826" s="18"/>
      <c r="UZC826" s="18"/>
      <c r="UZD826" s="18"/>
      <c r="UZE826" s="18"/>
      <c r="UZF826" s="18"/>
      <c r="UZG826" s="18"/>
      <c r="UZH826" s="18"/>
      <c r="UZI826" s="18"/>
      <c r="UZJ826" s="18"/>
      <c r="UZK826" s="18"/>
      <c r="UZL826" s="18"/>
      <c r="UZM826" s="18"/>
      <c r="UZN826" s="18"/>
      <c r="UZO826" s="18"/>
      <c r="UZP826" s="18"/>
      <c r="UZQ826" s="18"/>
      <c r="UZR826" s="18"/>
      <c r="UZS826" s="18"/>
      <c r="UZT826" s="18"/>
      <c r="UZU826" s="18"/>
      <c r="UZV826" s="18"/>
      <c r="UZW826" s="18"/>
      <c r="UZX826" s="18"/>
      <c r="UZY826" s="18"/>
      <c r="UZZ826" s="18"/>
      <c r="VAA826" s="18"/>
      <c r="VAB826" s="18"/>
      <c r="VAC826" s="18"/>
      <c r="VAD826" s="18"/>
      <c r="VAE826" s="18"/>
      <c r="VAF826" s="18"/>
      <c r="VAG826" s="18"/>
      <c r="VAH826" s="18"/>
      <c r="VAI826" s="18"/>
      <c r="VAJ826" s="18"/>
      <c r="VAK826" s="18"/>
      <c r="VAL826" s="18"/>
      <c r="VAM826" s="18"/>
      <c r="VAN826" s="18"/>
      <c r="VAO826" s="18"/>
      <c r="VAP826" s="18"/>
      <c r="VAQ826" s="18"/>
      <c r="VAR826" s="18"/>
      <c r="VAS826" s="18"/>
      <c r="VAT826" s="18"/>
      <c r="VAU826" s="18"/>
      <c r="VAV826" s="18"/>
      <c r="VAW826" s="18"/>
      <c r="VAX826" s="18"/>
      <c r="VAY826" s="18"/>
      <c r="VAZ826" s="18"/>
      <c r="VBA826" s="18"/>
      <c r="VBB826" s="18"/>
      <c r="VBC826" s="18"/>
      <c r="VBD826" s="18"/>
      <c r="VBE826" s="18"/>
      <c r="VBF826" s="18"/>
      <c r="VBG826" s="18"/>
      <c r="VBH826" s="18"/>
      <c r="VBI826" s="18"/>
      <c r="VBJ826" s="18"/>
      <c r="VBK826" s="18"/>
      <c r="VBL826" s="18"/>
      <c r="VBM826" s="18"/>
      <c r="VBN826" s="18"/>
      <c r="VBO826" s="18"/>
      <c r="VBP826" s="18"/>
      <c r="VBQ826" s="18"/>
      <c r="VBR826" s="18"/>
      <c r="VBS826" s="18"/>
      <c r="VBT826" s="18"/>
      <c r="VBU826" s="18"/>
      <c r="VBV826" s="18"/>
      <c r="VBW826" s="18"/>
      <c r="VBX826" s="18"/>
      <c r="VBY826" s="18"/>
      <c r="VBZ826" s="18"/>
      <c r="VCA826" s="18"/>
      <c r="VCB826" s="18"/>
      <c r="VCC826" s="18"/>
      <c r="VCD826" s="18"/>
      <c r="VCE826" s="18"/>
      <c r="VCF826" s="18"/>
      <c r="VCG826" s="18"/>
      <c r="VCH826" s="18"/>
      <c r="VCI826" s="18"/>
      <c r="VCJ826" s="18"/>
      <c r="VCK826" s="18"/>
      <c r="VCL826" s="18"/>
      <c r="VCM826" s="18"/>
      <c r="VCN826" s="18"/>
      <c r="VCO826" s="18"/>
      <c r="VCP826" s="18"/>
      <c r="VCQ826" s="18"/>
      <c r="VCR826" s="18"/>
      <c r="VCS826" s="18"/>
      <c r="VCT826" s="18"/>
      <c r="VCU826" s="18"/>
      <c r="VCV826" s="18"/>
      <c r="VCW826" s="18"/>
      <c r="VCX826" s="18"/>
      <c r="VCY826" s="18"/>
      <c r="VCZ826" s="18"/>
      <c r="VDA826" s="18"/>
      <c r="VDB826" s="18"/>
      <c r="VDC826" s="18"/>
      <c r="VDD826" s="18"/>
      <c r="VDE826" s="18"/>
      <c r="VDF826" s="18"/>
      <c r="VDG826" s="18"/>
      <c r="VDH826" s="18"/>
      <c r="VDI826" s="18"/>
      <c r="VDJ826" s="18"/>
      <c r="VDK826" s="18"/>
      <c r="VDL826" s="18"/>
      <c r="VDM826" s="18"/>
      <c r="VDN826" s="18"/>
      <c r="VDO826" s="18"/>
      <c r="VDP826" s="18"/>
      <c r="VDQ826" s="18"/>
      <c r="VDR826" s="18"/>
      <c r="VDS826" s="18"/>
      <c r="VDT826" s="18"/>
      <c r="VDU826" s="18"/>
      <c r="VDV826" s="18"/>
      <c r="VDW826" s="18"/>
      <c r="VDX826" s="18"/>
      <c r="VDY826" s="18"/>
      <c r="VDZ826" s="18"/>
      <c r="VEA826" s="18"/>
      <c r="VEB826" s="18"/>
      <c r="VEC826" s="18"/>
      <c r="VED826" s="18"/>
      <c r="VEE826" s="18"/>
      <c r="VEF826" s="18"/>
      <c r="VEG826" s="18"/>
      <c r="VEH826" s="18"/>
      <c r="VEI826" s="18"/>
      <c r="VEJ826" s="18"/>
      <c r="VEK826" s="18"/>
      <c r="VEL826" s="18"/>
      <c r="VEM826" s="18"/>
      <c r="VEN826" s="18"/>
      <c r="VEO826" s="18"/>
      <c r="VEP826" s="18"/>
      <c r="VEQ826" s="18"/>
      <c r="VER826" s="18"/>
      <c r="VES826" s="18"/>
      <c r="VET826" s="18"/>
      <c r="VEU826" s="18"/>
      <c r="VEV826" s="18"/>
      <c r="VEW826" s="18"/>
      <c r="VEX826" s="18"/>
      <c r="VEY826" s="18"/>
      <c r="VEZ826" s="18"/>
      <c r="VFA826" s="18"/>
      <c r="VFB826" s="18"/>
      <c r="VFC826" s="18"/>
      <c r="VFD826" s="18"/>
      <c r="VFE826" s="18"/>
      <c r="VFF826" s="18"/>
      <c r="VFG826" s="18"/>
      <c r="VFH826" s="18"/>
      <c r="VFI826" s="18"/>
      <c r="VFJ826" s="18"/>
      <c r="VFK826" s="18"/>
      <c r="VFL826" s="18"/>
      <c r="VFM826" s="18"/>
      <c r="VFN826" s="18"/>
      <c r="VFO826" s="18"/>
      <c r="VFP826" s="18"/>
      <c r="VFQ826" s="18"/>
      <c r="VFR826" s="18"/>
      <c r="VFS826" s="18"/>
      <c r="VFT826" s="18"/>
      <c r="VFU826" s="18"/>
      <c r="VFV826" s="18"/>
      <c r="VFW826" s="18"/>
      <c r="VFX826" s="18"/>
      <c r="VFY826" s="18"/>
      <c r="VFZ826" s="18"/>
      <c r="VGA826" s="18"/>
      <c r="VGB826" s="18"/>
      <c r="VGC826" s="18"/>
      <c r="VGD826" s="18"/>
      <c r="VGE826" s="18"/>
      <c r="VGF826" s="18"/>
      <c r="VGG826" s="18"/>
      <c r="VGH826" s="18"/>
      <c r="VGI826" s="18"/>
      <c r="VGJ826" s="18"/>
      <c r="VGK826" s="18"/>
      <c r="VGL826" s="18"/>
      <c r="VGM826" s="18"/>
      <c r="VGN826" s="18"/>
      <c r="VGO826" s="18"/>
      <c r="VGP826" s="18"/>
      <c r="VGQ826" s="18"/>
      <c r="VGR826" s="18"/>
      <c r="VGS826" s="18"/>
      <c r="VGT826" s="18"/>
      <c r="VGU826" s="18"/>
      <c r="VGV826" s="18"/>
      <c r="VGW826" s="18"/>
      <c r="VGX826" s="18"/>
      <c r="VGY826" s="18"/>
      <c r="VGZ826" s="18"/>
      <c r="VHA826" s="18"/>
      <c r="VHB826" s="18"/>
      <c r="VHC826" s="18"/>
      <c r="VHD826" s="18"/>
      <c r="VHE826" s="18"/>
      <c r="VHF826" s="18"/>
      <c r="VHG826" s="18"/>
      <c r="VHH826" s="18"/>
      <c r="VHI826" s="18"/>
      <c r="VHJ826" s="18"/>
      <c r="VHK826" s="18"/>
      <c r="VHL826" s="18"/>
      <c r="VHM826" s="18"/>
      <c r="VHN826" s="18"/>
      <c r="VHO826" s="18"/>
      <c r="VHP826" s="18"/>
      <c r="VHQ826" s="18"/>
      <c r="VHR826" s="18"/>
      <c r="VHS826" s="18"/>
      <c r="VHT826" s="18"/>
      <c r="VHU826" s="18"/>
      <c r="VHV826" s="18"/>
      <c r="VHW826" s="18"/>
      <c r="VHX826" s="18"/>
      <c r="VHY826" s="18"/>
      <c r="VHZ826" s="18"/>
      <c r="VIA826" s="18"/>
      <c r="VIB826" s="18"/>
      <c r="VIC826" s="18"/>
      <c r="VID826" s="18"/>
      <c r="VIE826" s="18"/>
      <c r="VIF826" s="18"/>
      <c r="VIG826" s="18"/>
      <c r="VIH826" s="18"/>
      <c r="VII826" s="18"/>
      <c r="VIJ826" s="18"/>
      <c r="VIK826" s="18"/>
      <c r="VIL826" s="18"/>
      <c r="VIM826" s="18"/>
      <c r="VIN826" s="18"/>
      <c r="VIO826" s="18"/>
      <c r="VIP826" s="18"/>
      <c r="VIQ826" s="18"/>
      <c r="VIR826" s="18"/>
      <c r="VIS826" s="18"/>
      <c r="VIT826" s="18"/>
      <c r="VIU826" s="18"/>
      <c r="VIV826" s="18"/>
      <c r="VIW826" s="18"/>
      <c r="VIX826" s="18"/>
      <c r="VIY826" s="18"/>
      <c r="VIZ826" s="18"/>
      <c r="VJA826" s="18"/>
      <c r="VJB826" s="18"/>
      <c r="VJC826" s="18"/>
      <c r="VJD826" s="18"/>
      <c r="VJE826" s="18"/>
      <c r="VJF826" s="18"/>
      <c r="VJG826" s="18"/>
      <c r="VJH826" s="18"/>
      <c r="VJI826" s="18"/>
      <c r="VJJ826" s="18"/>
      <c r="VJK826" s="18"/>
      <c r="VJL826" s="18"/>
      <c r="VJM826" s="18"/>
      <c r="VJN826" s="18"/>
      <c r="VJO826" s="18"/>
      <c r="VJP826" s="18"/>
      <c r="VJQ826" s="18"/>
      <c r="VJR826" s="18"/>
      <c r="VJS826" s="18"/>
      <c r="VJT826" s="18"/>
      <c r="VJU826" s="18"/>
      <c r="VJV826" s="18"/>
      <c r="VJW826" s="18"/>
      <c r="VJX826" s="18"/>
      <c r="VJY826" s="18"/>
      <c r="VJZ826" s="18"/>
      <c r="VKA826" s="18"/>
      <c r="VKB826" s="18"/>
      <c r="VKC826" s="18"/>
      <c r="VKD826" s="18"/>
      <c r="VKE826" s="18"/>
      <c r="VKF826" s="18"/>
      <c r="VKG826" s="18"/>
      <c r="VKH826" s="18"/>
      <c r="VKI826" s="18"/>
      <c r="VKJ826" s="18"/>
      <c r="VKK826" s="18"/>
      <c r="VKL826" s="18"/>
      <c r="VKM826" s="18"/>
      <c r="VKN826" s="18"/>
      <c r="VKO826" s="18"/>
      <c r="VKP826" s="18"/>
      <c r="VKQ826" s="18"/>
      <c r="VKR826" s="18"/>
      <c r="VKS826" s="18"/>
      <c r="VKT826" s="18"/>
      <c r="VKU826" s="18"/>
      <c r="VKV826" s="18"/>
      <c r="VKW826" s="18"/>
      <c r="VKX826" s="18"/>
      <c r="VKY826" s="18"/>
      <c r="VKZ826" s="18"/>
      <c r="VLA826" s="18"/>
      <c r="VLB826" s="18"/>
      <c r="VLC826" s="18"/>
      <c r="VLD826" s="18"/>
      <c r="VLE826" s="18"/>
      <c r="VLF826" s="18"/>
      <c r="VLG826" s="18"/>
      <c r="VLH826" s="18"/>
      <c r="VLI826" s="18"/>
      <c r="VLJ826" s="18"/>
      <c r="VLK826" s="18"/>
      <c r="VLL826" s="18"/>
      <c r="VLM826" s="18"/>
      <c r="VLN826" s="18"/>
      <c r="VLO826" s="18"/>
      <c r="VLP826" s="18"/>
      <c r="VLQ826" s="18"/>
      <c r="VLR826" s="18"/>
      <c r="VLS826" s="18"/>
      <c r="VLT826" s="18"/>
      <c r="VLU826" s="18"/>
      <c r="VLV826" s="18"/>
      <c r="VLW826" s="18"/>
      <c r="VLX826" s="18"/>
      <c r="VLY826" s="18"/>
      <c r="VLZ826" s="18"/>
      <c r="VMA826" s="18"/>
      <c r="VMB826" s="18"/>
      <c r="VMC826" s="18"/>
      <c r="VMD826" s="18"/>
      <c r="VME826" s="18"/>
      <c r="VMF826" s="18"/>
      <c r="VMG826" s="18"/>
      <c r="VMH826" s="18"/>
      <c r="VMI826" s="18"/>
      <c r="VMJ826" s="18"/>
      <c r="VMK826" s="18"/>
      <c r="VML826" s="18"/>
      <c r="VMM826" s="18"/>
      <c r="VMN826" s="18"/>
      <c r="VMO826" s="18"/>
      <c r="VMP826" s="18"/>
      <c r="VMQ826" s="18"/>
      <c r="VMR826" s="18"/>
      <c r="VMS826" s="18"/>
      <c r="VMT826" s="18"/>
      <c r="VMU826" s="18"/>
      <c r="VMV826" s="18"/>
      <c r="VMW826" s="18"/>
      <c r="VMX826" s="18"/>
      <c r="VMY826" s="18"/>
      <c r="VMZ826" s="18"/>
      <c r="VNA826" s="18"/>
      <c r="VNB826" s="18"/>
      <c r="VNC826" s="18"/>
      <c r="VND826" s="18"/>
      <c r="VNE826" s="18"/>
      <c r="VNF826" s="18"/>
      <c r="VNG826" s="18"/>
      <c r="VNH826" s="18"/>
      <c r="VNI826" s="18"/>
      <c r="VNJ826" s="18"/>
      <c r="VNK826" s="18"/>
      <c r="VNL826" s="18"/>
      <c r="VNM826" s="18"/>
      <c r="VNN826" s="18"/>
      <c r="VNO826" s="18"/>
      <c r="VNP826" s="18"/>
      <c r="VNQ826" s="18"/>
      <c r="VNR826" s="18"/>
      <c r="VNS826" s="18"/>
      <c r="VNT826" s="18"/>
      <c r="VNU826" s="18"/>
      <c r="VNV826" s="18"/>
      <c r="VNW826" s="18"/>
      <c r="VNX826" s="18"/>
      <c r="VNY826" s="18"/>
      <c r="VNZ826" s="18"/>
      <c r="VOA826" s="18"/>
      <c r="VOB826" s="18"/>
      <c r="VOC826" s="18"/>
      <c r="VOD826" s="18"/>
      <c r="VOE826" s="18"/>
      <c r="VOF826" s="18"/>
      <c r="VOG826" s="18"/>
      <c r="VOH826" s="18"/>
      <c r="VOI826" s="18"/>
      <c r="VOJ826" s="18"/>
      <c r="VOK826" s="18"/>
      <c r="VOL826" s="18"/>
      <c r="VOM826" s="18"/>
      <c r="VON826" s="18"/>
      <c r="VOO826" s="18"/>
      <c r="VOP826" s="18"/>
      <c r="VOQ826" s="18"/>
      <c r="VOR826" s="18"/>
      <c r="VOS826" s="18"/>
      <c r="VOT826" s="18"/>
      <c r="VOU826" s="18"/>
      <c r="VOV826" s="18"/>
      <c r="VOW826" s="18"/>
      <c r="VOX826" s="18"/>
      <c r="VOY826" s="18"/>
      <c r="VOZ826" s="18"/>
      <c r="VPA826" s="18"/>
      <c r="VPB826" s="18"/>
      <c r="VPC826" s="18"/>
      <c r="VPD826" s="18"/>
      <c r="VPE826" s="18"/>
      <c r="VPF826" s="18"/>
      <c r="VPG826" s="18"/>
      <c r="VPH826" s="18"/>
      <c r="VPI826" s="18"/>
      <c r="VPJ826" s="18"/>
      <c r="VPK826" s="18"/>
      <c r="VPL826" s="18"/>
      <c r="VPM826" s="18"/>
      <c r="VPN826" s="18"/>
      <c r="VPO826" s="18"/>
      <c r="VPP826" s="18"/>
      <c r="VPQ826" s="18"/>
      <c r="VPR826" s="18"/>
      <c r="VPS826" s="18"/>
      <c r="VPT826" s="18"/>
      <c r="VPU826" s="18"/>
      <c r="VPV826" s="18"/>
      <c r="VPW826" s="18"/>
      <c r="VPX826" s="18"/>
      <c r="VPY826" s="18"/>
      <c r="VPZ826" s="18"/>
      <c r="VQA826" s="18"/>
      <c r="VQB826" s="18"/>
      <c r="VQC826" s="18"/>
      <c r="VQD826" s="18"/>
      <c r="VQE826" s="18"/>
      <c r="VQF826" s="18"/>
      <c r="VQG826" s="18"/>
      <c r="VQH826" s="18"/>
      <c r="VQI826" s="18"/>
      <c r="VQJ826" s="18"/>
      <c r="VQK826" s="18"/>
      <c r="VQL826" s="18"/>
      <c r="VQM826" s="18"/>
      <c r="VQN826" s="18"/>
      <c r="VQO826" s="18"/>
      <c r="VQP826" s="18"/>
      <c r="VQQ826" s="18"/>
      <c r="VQR826" s="18"/>
      <c r="VQS826" s="18"/>
      <c r="VQT826" s="18"/>
      <c r="VQU826" s="18"/>
      <c r="VQV826" s="18"/>
      <c r="VQW826" s="18"/>
      <c r="VQX826" s="18"/>
      <c r="VQY826" s="18"/>
      <c r="VQZ826" s="18"/>
      <c r="VRA826" s="18"/>
      <c r="VRB826" s="18"/>
      <c r="VRC826" s="18"/>
      <c r="VRD826" s="18"/>
      <c r="VRE826" s="18"/>
      <c r="VRF826" s="18"/>
      <c r="VRG826" s="18"/>
      <c r="VRH826" s="18"/>
      <c r="VRI826" s="18"/>
      <c r="VRJ826" s="18"/>
      <c r="VRK826" s="18"/>
      <c r="VRL826" s="18"/>
      <c r="VRM826" s="18"/>
      <c r="VRN826" s="18"/>
      <c r="VRO826" s="18"/>
      <c r="VRP826" s="18"/>
      <c r="VRQ826" s="18"/>
      <c r="VRR826" s="18"/>
      <c r="VRS826" s="18"/>
      <c r="VRT826" s="18"/>
      <c r="VRU826" s="18"/>
      <c r="VRV826" s="18"/>
      <c r="VRW826" s="18"/>
      <c r="VRX826" s="18"/>
      <c r="VRY826" s="18"/>
      <c r="VRZ826" s="18"/>
      <c r="VSA826" s="18"/>
      <c r="VSB826" s="18"/>
      <c r="VSC826" s="18"/>
      <c r="VSD826" s="18"/>
      <c r="VSE826" s="18"/>
      <c r="VSF826" s="18"/>
      <c r="VSG826" s="18"/>
      <c r="VSH826" s="18"/>
      <c r="VSI826" s="18"/>
      <c r="VSJ826" s="18"/>
      <c r="VSK826" s="18"/>
      <c r="VSL826" s="18"/>
      <c r="VSM826" s="18"/>
      <c r="VSN826" s="18"/>
      <c r="VSO826" s="18"/>
      <c r="VSP826" s="18"/>
      <c r="VSQ826" s="18"/>
      <c r="VSR826" s="18"/>
      <c r="VSS826" s="18"/>
      <c r="VST826" s="18"/>
      <c r="VSU826" s="18"/>
      <c r="VSV826" s="18"/>
      <c r="VSW826" s="18"/>
      <c r="VSX826" s="18"/>
      <c r="VSY826" s="18"/>
      <c r="VSZ826" s="18"/>
      <c r="VTA826" s="18"/>
      <c r="VTB826" s="18"/>
      <c r="VTC826" s="18"/>
      <c r="VTD826" s="18"/>
      <c r="VTE826" s="18"/>
      <c r="VTF826" s="18"/>
      <c r="VTG826" s="18"/>
      <c r="VTH826" s="18"/>
      <c r="VTI826" s="18"/>
      <c r="VTJ826" s="18"/>
      <c r="VTK826" s="18"/>
      <c r="VTL826" s="18"/>
      <c r="VTM826" s="18"/>
      <c r="VTN826" s="18"/>
      <c r="VTO826" s="18"/>
      <c r="VTP826" s="18"/>
      <c r="VTQ826" s="18"/>
      <c r="VTR826" s="18"/>
      <c r="VTS826" s="18"/>
      <c r="VTT826" s="18"/>
      <c r="VTU826" s="18"/>
      <c r="VTV826" s="18"/>
      <c r="VTW826" s="18"/>
      <c r="VTX826" s="18"/>
      <c r="VTY826" s="18"/>
      <c r="VTZ826" s="18"/>
      <c r="VUA826" s="18"/>
      <c r="VUB826" s="18"/>
      <c r="VUC826" s="18"/>
      <c r="VUD826" s="18"/>
      <c r="VUE826" s="18"/>
      <c r="VUF826" s="18"/>
      <c r="VUG826" s="18"/>
      <c r="VUH826" s="18"/>
      <c r="VUI826" s="18"/>
      <c r="VUJ826" s="18"/>
      <c r="VUK826" s="18"/>
      <c r="VUL826" s="18"/>
      <c r="VUM826" s="18"/>
      <c r="VUN826" s="18"/>
      <c r="VUO826" s="18"/>
      <c r="VUP826" s="18"/>
      <c r="VUQ826" s="18"/>
      <c r="VUR826" s="18"/>
      <c r="VUS826" s="18"/>
      <c r="VUT826" s="18"/>
      <c r="VUU826" s="18"/>
      <c r="VUV826" s="18"/>
      <c r="VUW826" s="18"/>
      <c r="VUX826" s="18"/>
      <c r="VUY826" s="18"/>
      <c r="VUZ826" s="18"/>
      <c r="VVA826" s="18"/>
      <c r="VVB826" s="18"/>
      <c r="VVC826" s="18"/>
      <c r="VVD826" s="18"/>
      <c r="VVE826" s="18"/>
      <c r="VVF826" s="18"/>
      <c r="VVG826" s="18"/>
      <c r="VVH826" s="18"/>
      <c r="VVI826" s="18"/>
      <c r="VVJ826" s="18"/>
      <c r="VVK826" s="18"/>
      <c r="VVL826" s="18"/>
      <c r="VVM826" s="18"/>
      <c r="VVN826" s="18"/>
      <c r="VVO826" s="18"/>
      <c r="VVP826" s="18"/>
      <c r="VVQ826" s="18"/>
      <c r="VVR826" s="18"/>
      <c r="VVS826" s="18"/>
      <c r="VVT826" s="18"/>
      <c r="VVU826" s="18"/>
      <c r="VVV826" s="18"/>
      <c r="VVW826" s="18"/>
      <c r="VVX826" s="18"/>
      <c r="VVY826" s="18"/>
      <c r="VVZ826" s="18"/>
      <c r="VWA826" s="18"/>
      <c r="VWB826" s="18"/>
      <c r="VWC826" s="18"/>
      <c r="VWD826" s="18"/>
      <c r="VWE826" s="18"/>
      <c r="VWF826" s="18"/>
      <c r="VWG826" s="18"/>
      <c r="VWH826" s="18"/>
      <c r="VWI826" s="18"/>
      <c r="VWJ826" s="18"/>
      <c r="VWK826" s="18"/>
      <c r="VWL826" s="18"/>
      <c r="VWM826" s="18"/>
      <c r="VWN826" s="18"/>
      <c r="VWO826" s="18"/>
      <c r="VWP826" s="18"/>
      <c r="VWQ826" s="18"/>
      <c r="VWR826" s="18"/>
      <c r="VWS826" s="18"/>
      <c r="VWT826" s="18"/>
      <c r="VWU826" s="18"/>
      <c r="VWV826" s="18"/>
      <c r="VWW826" s="18"/>
      <c r="VWX826" s="18"/>
      <c r="VWY826" s="18"/>
      <c r="VWZ826" s="18"/>
      <c r="VXA826" s="18"/>
      <c r="VXB826" s="18"/>
      <c r="VXC826" s="18"/>
      <c r="VXD826" s="18"/>
      <c r="VXE826" s="18"/>
      <c r="VXF826" s="18"/>
      <c r="VXG826" s="18"/>
      <c r="VXH826" s="18"/>
      <c r="VXI826" s="18"/>
      <c r="VXJ826" s="18"/>
      <c r="VXK826" s="18"/>
      <c r="VXL826" s="18"/>
      <c r="VXM826" s="18"/>
      <c r="VXN826" s="18"/>
      <c r="VXO826" s="18"/>
      <c r="VXP826" s="18"/>
      <c r="VXQ826" s="18"/>
      <c r="VXR826" s="18"/>
      <c r="VXS826" s="18"/>
      <c r="VXT826" s="18"/>
      <c r="VXU826" s="18"/>
      <c r="VXV826" s="18"/>
      <c r="VXW826" s="18"/>
      <c r="VXX826" s="18"/>
      <c r="VXY826" s="18"/>
      <c r="VXZ826" s="18"/>
      <c r="VYA826" s="18"/>
      <c r="VYB826" s="18"/>
      <c r="VYC826" s="18"/>
      <c r="VYD826" s="18"/>
      <c r="VYE826" s="18"/>
      <c r="VYF826" s="18"/>
      <c r="VYG826" s="18"/>
      <c r="VYH826" s="18"/>
      <c r="VYI826" s="18"/>
      <c r="VYJ826" s="18"/>
      <c r="VYK826" s="18"/>
      <c r="VYL826" s="18"/>
      <c r="VYM826" s="18"/>
      <c r="VYN826" s="18"/>
      <c r="VYO826" s="18"/>
      <c r="VYP826" s="18"/>
      <c r="VYQ826" s="18"/>
      <c r="VYR826" s="18"/>
      <c r="VYS826" s="18"/>
      <c r="VYT826" s="18"/>
      <c r="VYU826" s="18"/>
      <c r="VYV826" s="18"/>
      <c r="VYW826" s="18"/>
      <c r="VYX826" s="18"/>
      <c r="VYY826" s="18"/>
      <c r="VYZ826" s="18"/>
      <c r="VZA826" s="18"/>
      <c r="VZB826" s="18"/>
      <c r="VZC826" s="18"/>
      <c r="VZD826" s="18"/>
      <c r="VZE826" s="18"/>
      <c r="VZF826" s="18"/>
      <c r="VZG826" s="18"/>
      <c r="VZH826" s="18"/>
      <c r="VZI826" s="18"/>
      <c r="VZJ826" s="18"/>
      <c r="VZK826" s="18"/>
      <c r="VZL826" s="18"/>
      <c r="VZM826" s="18"/>
      <c r="VZN826" s="18"/>
      <c r="VZO826" s="18"/>
      <c r="VZP826" s="18"/>
      <c r="VZQ826" s="18"/>
      <c r="VZR826" s="18"/>
      <c r="VZS826" s="18"/>
      <c r="VZT826" s="18"/>
      <c r="VZU826" s="18"/>
      <c r="VZV826" s="18"/>
      <c r="VZW826" s="18"/>
      <c r="VZX826" s="18"/>
      <c r="VZY826" s="18"/>
      <c r="VZZ826" s="18"/>
      <c r="WAA826" s="18"/>
      <c r="WAB826" s="18"/>
      <c r="WAC826" s="18"/>
      <c r="WAD826" s="18"/>
      <c r="WAE826" s="18"/>
      <c r="WAF826" s="18"/>
      <c r="WAG826" s="18"/>
      <c r="WAH826" s="18"/>
      <c r="WAI826" s="18"/>
      <c r="WAJ826" s="18"/>
      <c r="WAK826" s="18"/>
      <c r="WAL826" s="18"/>
      <c r="WAM826" s="18"/>
      <c r="WAN826" s="18"/>
      <c r="WAO826" s="18"/>
      <c r="WAP826" s="18"/>
      <c r="WAQ826" s="18"/>
      <c r="WAR826" s="18"/>
      <c r="WAS826" s="18"/>
      <c r="WAT826" s="18"/>
      <c r="WAU826" s="18"/>
      <c r="WAV826" s="18"/>
      <c r="WAW826" s="18"/>
      <c r="WAX826" s="18"/>
      <c r="WAY826" s="18"/>
      <c r="WAZ826" s="18"/>
      <c r="WBA826" s="18"/>
      <c r="WBB826" s="18"/>
      <c r="WBC826" s="18"/>
      <c r="WBD826" s="18"/>
      <c r="WBE826" s="18"/>
      <c r="WBF826" s="18"/>
      <c r="WBG826" s="18"/>
      <c r="WBH826" s="18"/>
      <c r="WBI826" s="18"/>
      <c r="WBJ826" s="18"/>
      <c r="WBK826" s="18"/>
      <c r="WBL826" s="18"/>
      <c r="WBM826" s="18"/>
      <c r="WBN826" s="18"/>
      <c r="WBO826" s="18"/>
      <c r="WBP826" s="18"/>
      <c r="WBQ826" s="18"/>
      <c r="WBR826" s="18"/>
      <c r="WBS826" s="18"/>
      <c r="WBT826" s="18"/>
      <c r="WBU826" s="18"/>
      <c r="WBV826" s="18"/>
      <c r="WBW826" s="18"/>
      <c r="WBX826" s="18"/>
      <c r="WBY826" s="18"/>
      <c r="WBZ826" s="18"/>
      <c r="WCA826" s="18"/>
      <c r="WCB826" s="18"/>
      <c r="WCC826" s="18"/>
      <c r="WCD826" s="18"/>
      <c r="WCE826" s="18"/>
      <c r="WCF826" s="18"/>
      <c r="WCG826" s="18"/>
      <c r="WCH826" s="18"/>
      <c r="WCI826" s="18"/>
      <c r="WCJ826" s="18"/>
      <c r="WCK826" s="18"/>
      <c r="WCL826" s="18"/>
      <c r="WCM826" s="18"/>
      <c r="WCN826" s="18"/>
      <c r="WCO826" s="18"/>
      <c r="WCP826" s="18"/>
      <c r="WCQ826" s="18"/>
      <c r="WCR826" s="18"/>
      <c r="WCS826" s="18"/>
      <c r="WCT826" s="18"/>
      <c r="WCU826" s="18"/>
      <c r="WCV826" s="18"/>
      <c r="WCW826" s="18"/>
      <c r="WCX826" s="18"/>
      <c r="WCY826" s="18"/>
      <c r="WCZ826" s="18"/>
      <c r="WDA826" s="18"/>
      <c r="WDB826" s="18"/>
      <c r="WDC826" s="18"/>
      <c r="WDD826" s="18"/>
      <c r="WDE826" s="18"/>
      <c r="WDF826" s="18"/>
      <c r="WDG826" s="18"/>
      <c r="WDH826" s="18"/>
      <c r="WDI826" s="18"/>
      <c r="WDJ826" s="18"/>
      <c r="WDK826" s="18"/>
      <c r="WDL826" s="18"/>
      <c r="WDM826" s="18"/>
      <c r="WDN826" s="18"/>
      <c r="WDO826" s="18"/>
      <c r="WDP826" s="18"/>
      <c r="WDQ826" s="18"/>
      <c r="WDR826" s="18"/>
      <c r="WDS826" s="18"/>
      <c r="WDT826" s="18"/>
      <c r="WDU826" s="18"/>
      <c r="WDV826" s="18"/>
      <c r="WDW826" s="18"/>
      <c r="WDX826" s="18"/>
      <c r="WDY826" s="18"/>
      <c r="WDZ826" s="18"/>
      <c r="WEA826" s="18"/>
      <c r="WEB826" s="18"/>
      <c r="WEC826" s="18"/>
      <c r="WED826" s="18"/>
      <c r="WEE826" s="18"/>
      <c r="WEF826" s="18"/>
      <c r="WEG826" s="18"/>
      <c r="WEH826" s="18"/>
      <c r="WEI826" s="18"/>
      <c r="WEJ826" s="18"/>
      <c r="WEK826" s="18"/>
      <c r="WEL826" s="18"/>
      <c r="WEM826" s="18"/>
      <c r="WEN826" s="18"/>
      <c r="WEO826" s="18"/>
      <c r="WEP826" s="18"/>
      <c r="WEQ826" s="18"/>
      <c r="WER826" s="18"/>
      <c r="WES826" s="18"/>
      <c r="WET826" s="18"/>
      <c r="WEU826" s="18"/>
      <c r="WEV826" s="18"/>
      <c r="WEW826" s="18"/>
      <c r="WEX826" s="18"/>
      <c r="WEY826" s="18"/>
      <c r="WEZ826" s="18"/>
      <c r="WFA826" s="18"/>
      <c r="WFB826" s="18"/>
      <c r="WFC826" s="18"/>
      <c r="WFD826" s="18"/>
      <c r="WFE826" s="18"/>
      <c r="WFF826" s="18"/>
      <c r="WFG826" s="18"/>
      <c r="WFH826" s="18"/>
      <c r="WFI826" s="18"/>
      <c r="WFJ826" s="18"/>
      <c r="WFK826" s="18"/>
      <c r="WFL826" s="18"/>
      <c r="WFM826" s="18"/>
      <c r="WFN826" s="18"/>
      <c r="WFO826" s="18"/>
      <c r="WFP826" s="18"/>
      <c r="WFQ826" s="18"/>
      <c r="WFR826" s="18"/>
      <c r="WFS826" s="18"/>
      <c r="WFT826" s="18"/>
      <c r="WFU826" s="18"/>
      <c r="WFV826" s="18"/>
      <c r="WFW826" s="18"/>
      <c r="WFX826" s="18"/>
      <c r="WFY826" s="18"/>
      <c r="WFZ826" s="18"/>
      <c r="WGA826" s="18"/>
      <c r="WGB826" s="18"/>
      <c r="WGC826" s="18"/>
      <c r="WGD826" s="18"/>
      <c r="WGE826" s="18"/>
      <c r="WGF826" s="18"/>
      <c r="WGG826" s="18"/>
      <c r="WGH826" s="18"/>
      <c r="WGI826" s="18"/>
      <c r="WGJ826" s="18"/>
      <c r="WGK826" s="18"/>
      <c r="WGL826" s="18"/>
      <c r="WGM826" s="18"/>
      <c r="WGN826" s="18"/>
      <c r="WGO826" s="18"/>
      <c r="WGP826" s="18"/>
      <c r="WGQ826" s="18"/>
      <c r="WGR826" s="18"/>
      <c r="WGS826" s="18"/>
      <c r="WGT826" s="18"/>
      <c r="WGU826" s="18"/>
      <c r="WGV826" s="18"/>
      <c r="WGW826" s="18"/>
      <c r="WGX826" s="18"/>
      <c r="WGY826" s="18"/>
      <c r="WGZ826" s="18"/>
      <c r="WHA826" s="18"/>
      <c r="WHB826" s="18"/>
      <c r="WHC826" s="18"/>
      <c r="WHD826" s="18"/>
      <c r="WHE826" s="18"/>
      <c r="WHF826" s="18"/>
      <c r="WHG826" s="18"/>
      <c r="WHH826" s="18"/>
      <c r="WHI826" s="18"/>
      <c r="WHJ826" s="18"/>
      <c r="WHK826" s="18"/>
      <c r="WHL826" s="18"/>
      <c r="WHM826" s="18"/>
      <c r="WHN826" s="18"/>
      <c r="WHO826" s="18"/>
      <c r="WHP826" s="18"/>
      <c r="WHQ826" s="18"/>
      <c r="WHR826" s="18"/>
      <c r="WHS826" s="18"/>
      <c r="WHT826" s="18"/>
      <c r="WHU826" s="18"/>
      <c r="WHV826" s="18"/>
      <c r="WHW826" s="18"/>
      <c r="WHX826" s="18"/>
      <c r="WHY826" s="18"/>
      <c r="WHZ826" s="18"/>
      <c r="WIA826" s="18"/>
      <c r="WIB826" s="18"/>
      <c r="WIC826" s="18"/>
      <c r="WID826" s="18"/>
      <c r="WIE826" s="18"/>
      <c r="WIF826" s="18"/>
      <c r="WIG826" s="18"/>
      <c r="WIH826" s="18"/>
      <c r="WII826" s="18"/>
      <c r="WIJ826" s="18"/>
      <c r="WIK826" s="18"/>
      <c r="WIL826" s="18"/>
      <c r="WIM826" s="18"/>
      <c r="WIN826" s="18"/>
      <c r="WIO826" s="18"/>
      <c r="WIP826" s="18"/>
      <c r="WIQ826" s="18"/>
      <c r="WIR826" s="18"/>
      <c r="WIS826" s="18"/>
      <c r="WIT826" s="18"/>
      <c r="WIU826" s="18"/>
      <c r="WIV826" s="18"/>
      <c r="WIW826" s="18"/>
      <c r="WIX826" s="18"/>
      <c r="WIY826" s="18"/>
      <c r="WIZ826" s="18"/>
      <c r="WJA826" s="18"/>
      <c r="WJB826" s="18"/>
      <c r="WJC826" s="18"/>
      <c r="WJD826" s="18"/>
      <c r="WJE826" s="18"/>
      <c r="WJF826" s="18"/>
      <c r="WJG826" s="18"/>
      <c r="WJH826" s="18"/>
      <c r="WJI826" s="18"/>
      <c r="WJJ826" s="18"/>
      <c r="WJK826" s="18"/>
      <c r="WJL826" s="18"/>
      <c r="WJM826" s="18"/>
      <c r="WJN826" s="18"/>
      <c r="WJO826" s="18"/>
      <c r="WJP826" s="18"/>
      <c r="WJQ826" s="18"/>
      <c r="WJR826" s="18"/>
      <c r="WJS826" s="18"/>
      <c r="WJT826" s="18"/>
      <c r="WJU826" s="18"/>
      <c r="WJV826" s="18"/>
      <c r="WJW826" s="18"/>
      <c r="WJX826" s="18"/>
      <c r="WJY826" s="18"/>
      <c r="WJZ826" s="18"/>
      <c r="WKA826" s="18"/>
      <c r="WKB826" s="18"/>
      <c r="WKC826" s="18"/>
      <c r="WKD826" s="18"/>
      <c r="WKE826" s="18"/>
      <c r="WKF826" s="18"/>
      <c r="WKG826" s="18"/>
      <c r="WKH826" s="18"/>
      <c r="WKI826" s="18"/>
      <c r="WKJ826" s="18"/>
      <c r="WKK826" s="18"/>
      <c r="WKL826" s="18"/>
      <c r="WKM826" s="18"/>
      <c r="WKN826" s="18"/>
      <c r="WKO826" s="18"/>
      <c r="WKP826" s="18"/>
      <c r="WKQ826" s="18"/>
      <c r="WKR826" s="18"/>
      <c r="WKS826" s="18"/>
      <c r="WKT826" s="18"/>
      <c r="WKU826" s="18"/>
      <c r="WKV826" s="18"/>
      <c r="WKW826" s="18"/>
      <c r="WKX826" s="18"/>
      <c r="WKY826" s="18"/>
      <c r="WKZ826" s="18"/>
      <c r="WLA826" s="18"/>
      <c r="WLB826" s="18"/>
      <c r="WLC826" s="18"/>
      <c r="WLD826" s="18"/>
      <c r="WLE826" s="18"/>
      <c r="WLF826" s="18"/>
      <c r="WLG826" s="18"/>
      <c r="WLH826" s="18"/>
      <c r="WLI826" s="18"/>
      <c r="WLJ826" s="18"/>
      <c r="WLK826" s="18"/>
      <c r="WLL826" s="18"/>
      <c r="WLM826" s="18"/>
      <c r="WLN826" s="18"/>
      <c r="WLO826" s="18"/>
      <c r="WLP826" s="18"/>
      <c r="WLQ826" s="18"/>
      <c r="WLR826" s="18"/>
      <c r="WLS826" s="18"/>
      <c r="WLT826" s="18"/>
      <c r="WLU826" s="18"/>
      <c r="WLV826" s="18"/>
      <c r="WLW826" s="18"/>
      <c r="WLX826" s="18"/>
      <c r="WLY826" s="18"/>
      <c r="WLZ826" s="18"/>
      <c r="WMA826" s="18"/>
      <c r="WMB826" s="18"/>
      <c r="WMC826" s="18"/>
      <c r="WMD826" s="18"/>
      <c r="WME826" s="18"/>
      <c r="WMF826" s="18"/>
      <c r="WMG826" s="18"/>
      <c r="WMH826" s="18"/>
      <c r="WMI826" s="18"/>
      <c r="WMJ826" s="18"/>
      <c r="WMK826" s="18"/>
      <c r="WML826" s="18"/>
      <c r="WMM826" s="18"/>
      <c r="WMN826" s="18"/>
      <c r="WMO826" s="18"/>
      <c r="WMP826" s="18"/>
      <c r="WMQ826" s="18"/>
      <c r="WMR826" s="18"/>
      <c r="WMS826" s="18"/>
      <c r="WMT826" s="18"/>
      <c r="WMU826" s="18"/>
      <c r="WMV826" s="18"/>
      <c r="WMW826" s="18"/>
      <c r="WMX826" s="18"/>
      <c r="WMY826" s="18"/>
      <c r="WMZ826" s="18"/>
      <c r="WNA826" s="18"/>
      <c r="WNB826" s="18"/>
      <c r="WNC826" s="18"/>
      <c r="WND826" s="18"/>
      <c r="WNE826" s="18"/>
      <c r="WNF826" s="18"/>
      <c r="WNG826" s="18"/>
      <c r="WNH826" s="18"/>
      <c r="WNI826" s="18"/>
      <c r="WNJ826" s="18"/>
      <c r="WNK826" s="18"/>
      <c r="WNL826" s="18"/>
      <c r="WNM826" s="18"/>
      <c r="WNN826" s="18"/>
      <c r="WNO826" s="18"/>
      <c r="WNP826" s="18"/>
      <c r="WNQ826" s="18"/>
      <c r="WNR826" s="18"/>
      <c r="WNS826" s="18"/>
      <c r="WNT826" s="18"/>
      <c r="WNU826" s="18"/>
      <c r="WNV826" s="18"/>
      <c r="WNW826" s="18"/>
      <c r="WNX826" s="18"/>
      <c r="WNY826" s="18"/>
      <c r="WNZ826" s="18"/>
      <c r="WOA826" s="18"/>
      <c r="WOB826" s="18"/>
      <c r="WOC826" s="18"/>
      <c r="WOD826" s="18"/>
      <c r="WOE826" s="18"/>
      <c r="WOF826" s="18"/>
      <c r="WOG826" s="18"/>
      <c r="WOH826" s="18"/>
      <c r="WOI826" s="18"/>
      <c r="WOJ826" s="18"/>
      <c r="WOK826" s="18"/>
      <c r="WOL826" s="18"/>
      <c r="WOM826" s="18"/>
      <c r="WON826" s="18"/>
      <c r="WOO826" s="18"/>
      <c r="WOP826" s="18"/>
      <c r="WOQ826" s="18"/>
      <c r="WOR826" s="18"/>
      <c r="WOS826" s="18"/>
      <c r="WOT826" s="18"/>
      <c r="WOU826" s="18"/>
      <c r="WOV826" s="18"/>
      <c r="WOW826" s="18"/>
      <c r="WOX826" s="18"/>
      <c r="WOY826" s="18"/>
      <c r="WOZ826" s="18"/>
      <c r="WPA826" s="18"/>
      <c r="WPB826" s="18"/>
      <c r="WPC826" s="18"/>
      <c r="WPD826" s="18"/>
      <c r="WPE826" s="18"/>
      <c r="WPF826" s="18"/>
      <c r="WPG826" s="18"/>
      <c r="WPH826" s="18"/>
      <c r="WPI826" s="18"/>
      <c r="WPJ826" s="18"/>
      <c r="WPK826" s="18"/>
      <c r="WPL826" s="18"/>
      <c r="WPM826" s="18"/>
      <c r="WPN826" s="18"/>
      <c r="WPO826" s="18"/>
      <c r="WPP826" s="18"/>
      <c r="WPQ826" s="18"/>
      <c r="WPR826" s="18"/>
      <c r="WPS826" s="18"/>
      <c r="WPT826" s="18"/>
      <c r="WPU826" s="18"/>
      <c r="WPV826" s="18"/>
      <c r="WPW826" s="18"/>
      <c r="WPX826" s="18"/>
      <c r="WPY826" s="18"/>
      <c r="WPZ826" s="18"/>
      <c r="WQA826" s="18"/>
      <c r="WQB826" s="18"/>
      <c r="WQC826" s="18"/>
      <c r="WQD826" s="18"/>
      <c r="WQE826" s="18"/>
      <c r="WQF826" s="18"/>
      <c r="WQG826" s="18"/>
      <c r="WQH826" s="18"/>
      <c r="WQI826" s="18"/>
      <c r="WQJ826" s="18"/>
      <c r="WQK826" s="18"/>
      <c r="WQL826" s="18"/>
      <c r="WQM826" s="18"/>
      <c r="WQN826" s="18"/>
      <c r="WQO826" s="18"/>
      <c r="WQP826" s="18"/>
      <c r="WQQ826" s="18"/>
      <c r="WQR826" s="18"/>
      <c r="WQS826" s="18"/>
      <c r="WQT826" s="18"/>
      <c r="WQU826" s="18"/>
      <c r="WQV826" s="18"/>
      <c r="WQW826" s="18"/>
      <c r="WQX826" s="18"/>
      <c r="WQY826" s="18"/>
      <c r="WQZ826" s="18"/>
      <c r="WRA826" s="18"/>
      <c r="WRB826" s="18"/>
      <c r="WRC826" s="18"/>
      <c r="WRD826" s="18"/>
      <c r="WRE826" s="18"/>
      <c r="WRF826" s="18"/>
      <c r="WRG826" s="18"/>
      <c r="WRH826" s="18"/>
      <c r="WRI826" s="18"/>
      <c r="WRJ826" s="18"/>
      <c r="WRK826" s="18"/>
      <c r="WRL826" s="18"/>
      <c r="WRM826" s="18"/>
      <c r="WRN826" s="18"/>
      <c r="WRO826" s="18"/>
      <c r="WRP826" s="18"/>
      <c r="WRQ826" s="18"/>
      <c r="WRR826" s="18"/>
      <c r="WRS826" s="18"/>
      <c r="WRT826" s="18"/>
      <c r="WRU826" s="18"/>
      <c r="WRV826" s="18"/>
      <c r="WRW826" s="18"/>
      <c r="WRX826" s="18"/>
      <c r="WRY826" s="18"/>
      <c r="WRZ826" s="18"/>
      <c r="WSA826" s="18"/>
      <c r="WSB826" s="18"/>
      <c r="WSC826" s="18"/>
      <c r="WSD826" s="18"/>
      <c r="WSE826" s="18"/>
      <c r="WSF826" s="18"/>
      <c r="WSG826" s="18"/>
      <c r="WSH826" s="18"/>
      <c r="WSI826" s="18"/>
      <c r="WSJ826" s="18"/>
      <c r="WSK826" s="18"/>
      <c r="WSL826" s="18"/>
      <c r="WSM826" s="18"/>
      <c r="WSN826" s="18"/>
      <c r="WSO826" s="18"/>
      <c r="WSP826" s="18"/>
      <c r="WSQ826" s="18"/>
      <c r="WSR826" s="18"/>
      <c r="WSS826" s="18"/>
      <c r="WST826" s="18"/>
      <c r="WSU826" s="18"/>
      <c r="WSV826" s="18"/>
      <c r="WSW826" s="18"/>
      <c r="WSX826" s="18"/>
      <c r="WSY826" s="18"/>
      <c r="WSZ826" s="18"/>
      <c r="WTA826" s="18"/>
      <c r="WTB826" s="18"/>
      <c r="WTC826" s="18"/>
      <c r="WTD826" s="18"/>
      <c r="WTE826" s="18"/>
      <c r="WTF826" s="18"/>
      <c r="WTG826" s="18"/>
      <c r="WTH826" s="18"/>
      <c r="WTI826" s="18"/>
      <c r="WTJ826" s="18"/>
      <c r="WTK826" s="18"/>
      <c r="WTL826" s="18"/>
      <c r="WTM826" s="18"/>
      <c r="WTN826" s="18"/>
      <c r="WTO826" s="18"/>
      <c r="WTP826" s="18"/>
      <c r="WTQ826" s="18"/>
      <c r="WTR826" s="18"/>
      <c r="WTS826" s="18"/>
      <c r="WTT826" s="18"/>
      <c r="WTU826" s="18"/>
      <c r="WTV826" s="18"/>
      <c r="WTW826" s="18"/>
      <c r="WTX826" s="18"/>
      <c r="WTY826" s="18"/>
      <c r="WTZ826" s="18"/>
      <c r="WUA826" s="18"/>
      <c r="WUB826" s="18"/>
      <c r="WUC826" s="18"/>
      <c r="WUD826" s="18"/>
      <c r="WUE826" s="18"/>
      <c r="WUF826" s="18"/>
      <c r="WUG826" s="18"/>
      <c r="WUH826" s="18"/>
      <c r="WUI826" s="18"/>
      <c r="WUJ826" s="18"/>
      <c r="WUK826" s="18"/>
      <c r="WUL826" s="18"/>
      <c r="WUM826" s="18"/>
      <c r="WUN826" s="18"/>
      <c r="WUO826" s="18"/>
      <c r="WUP826" s="18"/>
      <c r="WUQ826" s="18"/>
      <c r="WUR826" s="18"/>
      <c r="WUS826" s="18"/>
      <c r="WUT826" s="18"/>
      <c r="WUU826" s="18"/>
      <c r="WUV826" s="18"/>
      <c r="WUW826" s="18"/>
      <c r="WUX826" s="18"/>
      <c r="WUY826" s="18"/>
      <c r="WUZ826" s="18"/>
      <c r="WVA826" s="18"/>
      <c r="WVB826" s="18"/>
      <c r="WVC826" s="18"/>
      <c r="WVD826" s="18"/>
      <c r="WVE826" s="18"/>
      <c r="WVF826" s="18"/>
      <c r="WVG826" s="18"/>
      <c r="WVH826" s="18"/>
      <c r="WVI826" s="18"/>
      <c r="WVJ826" s="18"/>
      <c r="WVK826" s="18"/>
      <c r="WVL826" s="18"/>
      <c r="WVM826" s="18"/>
      <c r="WVN826" s="18"/>
      <c r="WVO826" s="18"/>
      <c r="WVP826" s="18"/>
      <c r="WVQ826" s="18"/>
      <c r="WVR826" s="18"/>
      <c r="WVS826" s="18"/>
      <c r="WVT826" s="18"/>
      <c r="WVU826" s="18"/>
      <c r="WVV826" s="18"/>
      <c r="WVW826" s="18"/>
      <c r="WVX826" s="18"/>
      <c r="WVY826" s="18"/>
      <c r="WVZ826" s="18"/>
      <c r="WWA826" s="18"/>
      <c r="WWB826" s="18"/>
      <c r="WWC826" s="18"/>
      <c r="WWD826" s="18"/>
      <c r="WWE826" s="18"/>
      <c r="WWF826" s="18"/>
      <c r="WWG826" s="18"/>
      <c r="WWH826" s="18"/>
      <c r="WWI826" s="18"/>
      <c r="WWJ826" s="18"/>
      <c r="WWK826" s="18"/>
      <c r="WWL826" s="18"/>
      <c r="WWM826" s="18"/>
      <c r="WWN826" s="18"/>
      <c r="WWO826" s="18"/>
      <c r="WWP826" s="18"/>
      <c r="WWQ826" s="18"/>
      <c r="WWR826" s="18"/>
      <c r="WWS826" s="18"/>
      <c r="WWT826" s="18"/>
      <c r="WWU826" s="18"/>
      <c r="WWV826" s="18"/>
      <c r="WWW826" s="18"/>
      <c r="WWX826" s="18"/>
      <c r="WWY826" s="18"/>
      <c r="WWZ826" s="18"/>
      <c r="WXA826" s="18"/>
      <c r="WXB826" s="18"/>
      <c r="WXC826" s="18"/>
      <c r="WXD826" s="18"/>
      <c r="WXE826" s="18"/>
      <c r="WXF826" s="18"/>
      <c r="WXG826" s="18"/>
      <c r="WXH826" s="18"/>
      <c r="WXI826" s="18"/>
      <c r="WXJ826" s="18"/>
      <c r="WXK826" s="18"/>
      <c r="WXL826" s="18"/>
      <c r="WXM826" s="18"/>
      <c r="WXN826" s="18"/>
      <c r="WXO826" s="18"/>
      <c r="WXP826" s="18"/>
      <c r="WXQ826" s="18"/>
      <c r="WXR826" s="18"/>
      <c r="WXS826" s="18"/>
      <c r="WXT826" s="18"/>
      <c r="WXU826" s="18"/>
      <c r="WXV826" s="18"/>
      <c r="WXW826" s="18"/>
      <c r="WXX826" s="18"/>
      <c r="WXY826" s="18"/>
      <c r="WXZ826" s="18"/>
      <c r="WYA826" s="18"/>
      <c r="WYB826" s="18"/>
      <c r="WYC826" s="18"/>
      <c r="WYD826" s="18"/>
      <c r="WYE826" s="18"/>
      <c r="WYF826" s="18"/>
      <c r="WYG826" s="18"/>
      <c r="WYH826" s="18"/>
      <c r="WYI826" s="18"/>
      <c r="WYJ826" s="18"/>
      <c r="WYK826" s="18"/>
      <c r="WYL826" s="18"/>
      <c r="WYM826" s="18"/>
      <c r="WYN826" s="18"/>
      <c r="WYO826" s="18"/>
      <c r="WYP826" s="18"/>
      <c r="WYQ826" s="18"/>
      <c r="WYR826" s="18"/>
      <c r="WYS826" s="18"/>
      <c r="WYT826" s="18"/>
      <c r="WYU826" s="18"/>
      <c r="WYV826" s="18"/>
      <c r="WYW826" s="18"/>
      <c r="WYX826" s="18"/>
      <c r="WYY826" s="18"/>
      <c r="WYZ826" s="18"/>
      <c r="WZA826" s="18"/>
      <c r="WZB826" s="18"/>
      <c r="WZC826" s="18"/>
      <c r="WZD826" s="18"/>
      <c r="WZE826" s="18"/>
      <c r="WZF826" s="18"/>
      <c r="WZG826" s="18"/>
      <c r="WZH826" s="18"/>
      <c r="WZI826" s="18"/>
      <c r="WZJ826" s="18"/>
      <c r="WZK826" s="18"/>
      <c r="WZL826" s="18"/>
      <c r="WZM826" s="18"/>
      <c r="WZN826" s="18"/>
      <c r="WZO826" s="18"/>
      <c r="WZP826" s="18"/>
      <c r="WZQ826" s="18"/>
      <c r="WZR826" s="18"/>
      <c r="WZS826" s="18"/>
      <c r="WZT826" s="18"/>
      <c r="WZU826" s="18"/>
      <c r="WZV826" s="18"/>
      <c r="WZW826" s="18"/>
      <c r="WZX826" s="18"/>
      <c r="WZY826" s="18"/>
      <c r="WZZ826" s="18"/>
      <c r="XAA826" s="18"/>
      <c r="XAB826" s="18"/>
      <c r="XAC826" s="18"/>
      <c r="XAD826" s="18"/>
      <c r="XAE826" s="18"/>
      <c r="XAF826" s="18"/>
      <c r="XAG826" s="18"/>
      <c r="XAH826" s="18"/>
      <c r="XAI826" s="18"/>
      <c r="XAJ826" s="18"/>
      <c r="XAK826" s="18"/>
      <c r="XAL826" s="18"/>
      <c r="XAM826" s="18"/>
      <c r="XAN826" s="18"/>
      <c r="XAO826" s="18"/>
      <c r="XAP826" s="18"/>
      <c r="XAQ826" s="18"/>
      <c r="XAR826" s="18"/>
      <c r="XAS826" s="18"/>
      <c r="XAT826" s="18"/>
      <c r="XAU826" s="18"/>
      <c r="XAV826" s="18"/>
      <c r="XAW826" s="18"/>
      <c r="XAX826" s="18"/>
      <c r="XAY826" s="18"/>
      <c r="XAZ826" s="18"/>
      <c r="XBA826" s="18"/>
      <c r="XBB826" s="18"/>
      <c r="XBC826" s="18"/>
      <c r="XBD826" s="18"/>
      <c r="XBE826" s="18"/>
      <c r="XBF826" s="18"/>
      <c r="XBG826" s="18"/>
      <c r="XBH826" s="18"/>
      <c r="XBI826" s="18"/>
      <c r="XBJ826" s="18"/>
      <c r="XBK826" s="18"/>
      <c r="XBL826" s="18"/>
      <c r="XBM826" s="18"/>
      <c r="XBN826" s="18"/>
      <c r="XBO826" s="18"/>
      <c r="XBP826" s="18"/>
      <c r="XBQ826" s="18"/>
      <c r="XBR826" s="18"/>
      <c r="XBS826" s="18"/>
      <c r="XBT826" s="18"/>
      <c r="XBU826" s="18"/>
      <c r="XBV826" s="18"/>
      <c r="XBW826" s="18"/>
      <c r="XBX826" s="18"/>
      <c r="XBY826" s="18"/>
      <c r="XBZ826" s="18"/>
      <c r="XCA826" s="18"/>
      <c r="XCB826" s="18"/>
      <c r="XCC826" s="18"/>
      <c r="XCD826" s="18"/>
      <c r="XCE826" s="18"/>
      <c r="XCF826" s="18"/>
      <c r="XCG826" s="18"/>
      <c r="XCH826" s="18"/>
      <c r="XCI826" s="18"/>
      <c r="XCJ826" s="18"/>
      <c r="XCK826" s="18"/>
      <c r="XCL826" s="18"/>
      <c r="XCM826" s="18"/>
      <c r="XCN826" s="18"/>
      <c r="XCO826" s="18"/>
      <c r="XCP826" s="18"/>
      <c r="XCQ826" s="18"/>
      <c r="XCR826" s="18"/>
      <c r="XCS826" s="18"/>
      <c r="XCT826" s="18"/>
      <c r="XCU826" s="18"/>
      <c r="XCV826" s="18"/>
      <c r="XCW826" s="18"/>
      <c r="XCX826" s="18"/>
      <c r="XCY826" s="18"/>
      <c r="XCZ826" s="18"/>
      <c r="XDA826" s="18"/>
      <c r="XDB826" s="18"/>
      <c r="XDC826" s="18"/>
      <c r="XDD826" s="18"/>
      <c r="XDE826" s="18"/>
      <c r="XDF826" s="18"/>
      <c r="XDG826" s="18"/>
      <c r="XDH826" s="18"/>
      <c r="XDI826" s="18"/>
      <c r="XDJ826" s="18"/>
      <c r="XDK826" s="18"/>
      <c r="XDL826" s="18"/>
      <c r="XDM826" s="18"/>
      <c r="XDN826" s="18"/>
      <c r="XDO826" s="18"/>
      <c r="XDP826" s="18"/>
      <c r="XDQ826" s="18"/>
    </row>
    <row r="827" s="11" customFormat="1" ht="36" spans="1:16345">
      <c r="A827" s="32">
        <v>818</v>
      </c>
      <c r="B827" s="33" t="s">
        <v>2496</v>
      </c>
      <c r="C827" s="33" t="s">
        <v>31</v>
      </c>
      <c r="D827" s="33" t="s">
        <v>34</v>
      </c>
      <c r="E827" s="33" t="s">
        <v>1268</v>
      </c>
      <c r="F827" s="34">
        <v>44378</v>
      </c>
      <c r="G827" s="34">
        <v>44501</v>
      </c>
      <c r="H827" s="33" t="s">
        <v>2484</v>
      </c>
      <c r="I827" s="33" t="s">
        <v>2497</v>
      </c>
      <c r="J827" s="48">
        <v>18</v>
      </c>
      <c r="K827" s="48"/>
      <c r="L827" s="48">
        <v>18</v>
      </c>
      <c r="M827" s="48"/>
      <c r="N827" s="48"/>
      <c r="O827" s="48">
        <v>1</v>
      </c>
      <c r="P827" s="33">
        <v>15</v>
      </c>
      <c r="Q827" s="33">
        <v>58</v>
      </c>
      <c r="R827" s="48"/>
      <c r="S827" s="33">
        <v>15</v>
      </c>
      <c r="T827" s="33">
        <v>58</v>
      </c>
      <c r="U827" s="33" t="s">
        <v>2498</v>
      </c>
      <c r="V827" s="37" t="s">
        <v>39</v>
      </c>
      <c r="W827" s="33" t="s">
        <v>54</v>
      </c>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c r="GS827" s="18"/>
      <c r="GT827" s="18"/>
      <c r="GU827" s="18"/>
      <c r="GV827" s="18"/>
      <c r="GW827" s="18"/>
      <c r="GX827" s="18"/>
      <c r="GY827" s="18"/>
      <c r="GZ827" s="18"/>
      <c r="HA827" s="18"/>
      <c r="HB827" s="18"/>
      <c r="HC827" s="18"/>
      <c r="HD827" s="18"/>
      <c r="HE827" s="18"/>
      <c r="HF827" s="18"/>
      <c r="HG827" s="18"/>
      <c r="HH827" s="18"/>
      <c r="HI827" s="18"/>
      <c r="HJ827" s="18"/>
      <c r="HK827" s="18"/>
      <c r="HL827" s="18"/>
      <c r="HM827" s="18"/>
      <c r="HN827" s="18"/>
      <c r="HO827" s="18"/>
      <c r="HP827" s="18"/>
      <c r="HQ827" s="18"/>
      <c r="HR827" s="18"/>
      <c r="HS827" s="18"/>
      <c r="HT827" s="18"/>
      <c r="HU827" s="18"/>
      <c r="HV827" s="18"/>
      <c r="HW827" s="18"/>
      <c r="HX827" s="18"/>
      <c r="HY827" s="18"/>
      <c r="HZ827" s="18"/>
      <c r="IA827" s="18"/>
      <c r="IB827" s="18"/>
      <c r="IC827" s="18"/>
      <c r="ID827" s="18"/>
      <c r="IE827" s="18"/>
      <c r="IF827" s="18"/>
      <c r="IG827" s="18"/>
      <c r="IH827" s="18"/>
      <c r="II827" s="18"/>
      <c r="IJ827" s="18"/>
      <c r="IK827" s="18"/>
      <c r="IL827" s="18"/>
      <c r="IM827" s="18"/>
      <c r="IN827" s="18"/>
      <c r="IO827" s="18"/>
      <c r="IP827" s="18"/>
      <c r="IQ827" s="18"/>
      <c r="IR827" s="18"/>
      <c r="IS827" s="18"/>
      <c r="IT827" s="18"/>
      <c r="IU827" s="18"/>
      <c r="IV827" s="18"/>
      <c r="IW827" s="18"/>
      <c r="IX827" s="18"/>
      <c r="IY827" s="18"/>
      <c r="IZ827" s="18"/>
      <c r="JA827" s="18"/>
      <c r="JB827" s="18"/>
      <c r="JC827" s="18"/>
      <c r="JD827" s="18"/>
      <c r="JE827" s="18"/>
      <c r="JF827" s="18"/>
      <c r="JG827" s="18"/>
      <c r="JH827" s="18"/>
      <c r="JI827" s="18"/>
      <c r="JJ827" s="18"/>
      <c r="JK827" s="18"/>
      <c r="JL827" s="18"/>
      <c r="JM827" s="18"/>
      <c r="JN827" s="18"/>
      <c r="JO827" s="18"/>
      <c r="JP827" s="18"/>
      <c r="JQ827" s="18"/>
      <c r="JR827" s="18"/>
      <c r="JS827" s="18"/>
      <c r="JT827" s="18"/>
      <c r="JU827" s="18"/>
      <c r="JV827" s="18"/>
      <c r="JW827" s="18"/>
      <c r="JX827" s="18"/>
      <c r="JY827" s="18"/>
      <c r="JZ827" s="18"/>
      <c r="KA827" s="18"/>
      <c r="KB827" s="18"/>
      <c r="KC827" s="18"/>
      <c r="KD827" s="18"/>
      <c r="KE827" s="18"/>
      <c r="KF827" s="18"/>
      <c r="KG827" s="18"/>
      <c r="KH827" s="18"/>
      <c r="KI827" s="18"/>
      <c r="KJ827" s="18"/>
      <c r="KK827" s="18"/>
      <c r="KL827" s="18"/>
      <c r="KM827" s="18"/>
      <c r="KN827" s="18"/>
      <c r="KO827" s="18"/>
      <c r="KP827" s="18"/>
      <c r="KQ827" s="18"/>
      <c r="KR827" s="18"/>
      <c r="KS827" s="18"/>
      <c r="KT827" s="18"/>
      <c r="KU827" s="18"/>
      <c r="KV827" s="18"/>
      <c r="KW827" s="18"/>
      <c r="KX827" s="18"/>
      <c r="KY827" s="18"/>
      <c r="KZ827" s="18"/>
      <c r="LA827" s="18"/>
      <c r="LB827" s="18"/>
      <c r="LC827" s="18"/>
      <c r="LD827" s="18"/>
      <c r="LE827" s="18"/>
      <c r="LF827" s="18"/>
      <c r="LG827" s="18"/>
      <c r="LH827" s="18"/>
      <c r="LI827" s="18"/>
      <c r="LJ827" s="18"/>
      <c r="LK827" s="18"/>
      <c r="LL827" s="18"/>
      <c r="LM827" s="18"/>
      <c r="LN827" s="18"/>
      <c r="LO827" s="18"/>
      <c r="LP827" s="18"/>
      <c r="LQ827" s="18"/>
      <c r="LR827" s="18"/>
      <c r="LS827" s="18"/>
      <c r="LT827" s="18"/>
      <c r="LU827" s="18"/>
      <c r="LV827" s="18"/>
      <c r="LW827" s="18"/>
      <c r="LX827" s="18"/>
      <c r="LY827" s="18"/>
      <c r="LZ827" s="18"/>
      <c r="MA827" s="18"/>
      <c r="MB827" s="18"/>
      <c r="MC827" s="18"/>
      <c r="MD827" s="18"/>
      <c r="ME827" s="18"/>
      <c r="MF827" s="18"/>
      <c r="MG827" s="18"/>
      <c r="MH827" s="18"/>
      <c r="MI827" s="18"/>
      <c r="MJ827" s="18"/>
      <c r="MK827" s="18"/>
      <c r="ML827" s="18"/>
      <c r="MM827" s="18"/>
      <c r="MN827" s="18"/>
      <c r="MO827" s="18"/>
      <c r="MP827" s="18"/>
      <c r="MQ827" s="18"/>
      <c r="MR827" s="18"/>
      <c r="MS827" s="18"/>
      <c r="MT827" s="18"/>
      <c r="MU827" s="18"/>
      <c r="MV827" s="18"/>
      <c r="MW827" s="18"/>
      <c r="MX827" s="18"/>
      <c r="MY827" s="18"/>
      <c r="MZ827" s="18"/>
      <c r="NA827" s="18"/>
      <c r="NB827" s="18"/>
      <c r="NC827" s="18"/>
      <c r="ND827" s="18"/>
      <c r="NE827" s="18"/>
      <c r="NF827" s="18"/>
      <c r="NG827" s="18"/>
      <c r="NH827" s="18"/>
      <c r="NI827" s="18"/>
      <c r="NJ827" s="18"/>
      <c r="NK827" s="18"/>
      <c r="NL827" s="18"/>
      <c r="NM827" s="18"/>
      <c r="NN827" s="18"/>
      <c r="NO827" s="18"/>
      <c r="NP827" s="18"/>
      <c r="NQ827" s="18"/>
      <c r="NR827" s="18"/>
      <c r="NS827" s="18"/>
      <c r="NT827" s="18"/>
      <c r="NU827" s="18"/>
      <c r="NV827" s="18"/>
      <c r="NW827" s="18"/>
      <c r="NX827" s="18"/>
      <c r="NY827" s="18"/>
      <c r="NZ827" s="18"/>
      <c r="OA827" s="18"/>
      <c r="OB827" s="18"/>
      <c r="OC827" s="18"/>
      <c r="OD827" s="18"/>
      <c r="OE827" s="18"/>
      <c r="OF827" s="18"/>
      <c r="OG827" s="18"/>
      <c r="OH827" s="18"/>
      <c r="OI827" s="18"/>
      <c r="OJ827" s="18"/>
      <c r="OK827" s="18"/>
      <c r="OL827" s="18"/>
      <c r="OM827" s="18"/>
      <c r="ON827" s="18"/>
      <c r="OO827" s="18"/>
      <c r="OP827" s="18"/>
      <c r="OQ827" s="18"/>
      <c r="OR827" s="18"/>
      <c r="OS827" s="18"/>
      <c r="OT827" s="18"/>
      <c r="OU827" s="18"/>
      <c r="OV827" s="18"/>
      <c r="OW827" s="18"/>
      <c r="OX827" s="18"/>
      <c r="OY827" s="18"/>
      <c r="OZ827" s="18"/>
      <c r="PA827" s="18"/>
      <c r="PB827" s="18"/>
      <c r="PC827" s="18"/>
      <c r="PD827" s="18"/>
      <c r="PE827" s="18"/>
      <c r="PF827" s="18"/>
      <c r="PG827" s="18"/>
      <c r="PH827" s="18"/>
      <c r="PI827" s="18"/>
      <c r="PJ827" s="18"/>
      <c r="PK827" s="18"/>
      <c r="PL827" s="18"/>
      <c r="PM827" s="18"/>
      <c r="PN827" s="18"/>
      <c r="PO827" s="18"/>
      <c r="PP827" s="18"/>
      <c r="PQ827" s="18"/>
      <c r="PR827" s="18"/>
      <c r="PS827" s="18"/>
      <c r="PT827" s="18"/>
      <c r="PU827" s="18"/>
      <c r="PV827" s="18"/>
      <c r="PW827" s="18"/>
      <c r="PX827" s="18"/>
      <c r="PY827" s="18"/>
      <c r="PZ827" s="18"/>
      <c r="QA827" s="18"/>
      <c r="QB827" s="18"/>
      <c r="QC827" s="18"/>
      <c r="QD827" s="18"/>
      <c r="QE827" s="18"/>
      <c r="QF827" s="18"/>
      <c r="QG827" s="18"/>
      <c r="QH827" s="18"/>
      <c r="QI827" s="18"/>
      <c r="QJ827" s="18"/>
      <c r="QK827" s="18"/>
      <c r="QL827" s="18"/>
      <c r="QM827" s="18"/>
      <c r="QN827" s="18"/>
      <c r="QO827" s="18"/>
      <c r="QP827" s="18"/>
      <c r="QQ827" s="18"/>
      <c r="QR827" s="18"/>
      <c r="QS827" s="18"/>
      <c r="QT827" s="18"/>
      <c r="QU827" s="18"/>
      <c r="QV827" s="18"/>
      <c r="QW827" s="18"/>
      <c r="QX827" s="18"/>
      <c r="QY827" s="18"/>
      <c r="QZ827" s="18"/>
      <c r="RA827" s="18"/>
      <c r="RB827" s="18"/>
      <c r="RC827" s="18"/>
      <c r="RD827" s="18"/>
      <c r="RE827" s="18"/>
      <c r="RF827" s="18"/>
      <c r="RG827" s="18"/>
      <c r="RH827" s="18"/>
      <c r="RI827" s="18"/>
      <c r="RJ827" s="18"/>
      <c r="RK827" s="18"/>
      <c r="RL827" s="18"/>
      <c r="RM827" s="18"/>
      <c r="RN827" s="18"/>
      <c r="RO827" s="18"/>
      <c r="RP827" s="18"/>
      <c r="RQ827" s="18"/>
      <c r="RR827" s="18"/>
      <c r="RS827" s="18"/>
      <c r="RT827" s="18"/>
      <c r="RU827" s="18"/>
      <c r="RV827" s="18"/>
      <c r="RW827" s="18"/>
      <c r="RX827" s="18"/>
      <c r="RY827" s="18"/>
      <c r="RZ827" s="18"/>
      <c r="SA827" s="18"/>
      <c r="SB827" s="18"/>
      <c r="SC827" s="18"/>
      <c r="SD827" s="18"/>
      <c r="SE827" s="18"/>
      <c r="SF827" s="18"/>
      <c r="SG827" s="18"/>
      <c r="SH827" s="18"/>
      <c r="SI827" s="18"/>
      <c r="SJ827" s="18"/>
      <c r="SK827" s="18"/>
      <c r="SL827" s="18"/>
      <c r="SM827" s="18"/>
      <c r="SN827" s="18"/>
      <c r="SO827" s="18"/>
      <c r="SP827" s="18"/>
      <c r="SQ827" s="18"/>
      <c r="SR827" s="18"/>
      <c r="SS827" s="18"/>
      <c r="ST827" s="18"/>
      <c r="SU827" s="18"/>
      <c r="SV827" s="18"/>
      <c r="SW827" s="18"/>
      <c r="SX827" s="18"/>
      <c r="SY827" s="18"/>
      <c r="SZ827" s="18"/>
      <c r="TA827" s="18"/>
      <c r="TB827" s="18"/>
      <c r="TC827" s="18"/>
      <c r="TD827" s="18"/>
      <c r="TE827" s="18"/>
      <c r="TF827" s="18"/>
      <c r="TG827" s="18"/>
      <c r="TH827" s="18"/>
      <c r="TI827" s="18"/>
      <c r="TJ827" s="18"/>
      <c r="TK827" s="18"/>
      <c r="TL827" s="18"/>
      <c r="TM827" s="18"/>
      <c r="TN827" s="18"/>
      <c r="TO827" s="18"/>
      <c r="TP827" s="18"/>
      <c r="TQ827" s="18"/>
      <c r="TR827" s="18"/>
      <c r="TS827" s="18"/>
      <c r="TT827" s="18"/>
      <c r="TU827" s="18"/>
      <c r="TV827" s="18"/>
      <c r="TW827" s="18"/>
      <c r="TX827" s="18"/>
      <c r="TY827" s="18"/>
      <c r="TZ827" s="18"/>
      <c r="UA827" s="18"/>
      <c r="UB827" s="18"/>
      <c r="UC827" s="18"/>
      <c r="UD827" s="18"/>
      <c r="UE827" s="18"/>
      <c r="UF827" s="18"/>
      <c r="UG827" s="18"/>
      <c r="UH827" s="18"/>
      <c r="UI827" s="18"/>
      <c r="UJ827" s="18"/>
      <c r="UK827" s="18"/>
      <c r="UL827" s="18"/>
      <c r="UM827" s="18"/>
      <c r="UN827" s="18"/>
      <c r="UO827" s="18"/>
      <c r="UP827" s="18"/>
      <c r="UQ827" s="18"/>
      <c r="UR827" s="18"/>
      <c r="US827" s="18"/>
      <c r="UT827" s="18"/>
      <c r="UU827" s="18"/>
      <c r="UV827" s="18"/>
      <c r="UW827" s="18"/>
      <c r="UX827" s="18"/>
      <c r="UY827" s="18"/>
      <c r="UZ827" s="18"/>
      <c r="VA827" s="18"/>
      <c r="VB827" s="18"/>
      <c r="VC827" s="18"/>
      <c r="VD827" s="18"/>
      <c r="VE827" s="18"/>
      <c r="VF827" s="18"/>
      <c r="VG827" s="18"/>
      <c r="VH827" s="18"/>
      <c r="VI827" s="18"/>
      <c r="VJ827" s="18"/>
      <c r="VK827" s="18"/>
      <c r="VL827" s="18"/>
      <c r="VM827" s="18"/>
      <c r="VN827" s="18"/>
      <c r="VO827" s="18"/>
      <c r="VP827" s="18"/>
      <c r="VQ827" s="18"/>
      <c r="VR827" s="18"/>
      <c r="VS827" s="18"/>
      <c r="VT827" s="18"/>
      <c r="VU827" s="18"/>
      <c r="VV827" s="18"/>
      <c r="VW827" s="18"/>
      <c r="VX827" s="18"/>
      <c r="VY827" s="18"/>
      <c r="VZ827" s="18"/>
      <c r="WA827" s="18"/>
      <c r="WB827" s="18"/>
      <c r="WC827" s="18"/>
      <c r="WD827" s="18"/>
      <c r="WE827" s="18"/>
      <c r="WF827" s="18"/>
      <c r="WG827" s="18"/>
      <c r="WH827" s="18"/>
      <c r="WI827" s="18"/>
      <c r="WJ827" s="18"/>
      <c r="WK827" s="18"/>
      <c r="WL827" s="18"/>
      <c r="WM827" s="18"/>
      <c r="WN827" s="18"/>
      <c r="WO827" s="18"/>
      <c r="WP827" s="18"/>
      <c r="WQ827" s="18"/>
      <c r="WR827" s="18"/>
      <c r="WS827" s="18"/>
      <c r="WT827" s="18"/>
      <c r="WU827" s="18"/>
      <c r="WV827" s="18"/>
      <c r="WW827" s="18"/>
      <c r="WX827" s="18"/>
      <c r="WY827" s="18"/>
      <c r="WZ827" s="18"/>
      <c r="XA827" s="18"/>
      <c r="XB827" s="18"/>
      <c r="XC827" s="18"/>
      <c r="XD827" s="18"/>
      <c r="XE827" s="18"/>
      <c r="XF827" s="18"/>
      <c r="XG827" s="18"/>
      <c r="XH827" s="18"/>
      <c r="XI827" s="18"/>
      <c r="XJ827" s="18"/>
      <c r="XK827" s="18"/>
      <c r="XL827" s="18"/>
      <c r="XM827" s="18"/>
      <c r="XN827" s="18"/>
      <c r="XO827" s="18"/>
      <c r="XP827" s="18"/>
      <c r="XQ827" s="18"/>
      <c r="XR827" s="18"/>
      <c r="XS827" s="18"/>
      <c r="XT827" s="18"/>
      <c r="XU827" s="18"/>
      <c r="XV827" s="18"/>
      <c r="XW827" s="18"/>
      <c r="XX827" s="18"/>
      <c r="XY827" s="18"/>
      <c r="XZ827" s="18"/>
      <c r="YA827" s="18"/>
      <c r="YB827" s="18"/>
      <c r="YC827" s="18"/>
      <c r="YD827" s="18"/>
      <c r="YE827" s="18"/>
      <c r="YF827" s="18"/>
      <c r="YG827" s="18"/>
      <c r="YH827" s="18"/>
      <c r="YI827" s="18"/>
      <c r="YJ827" s="18"/>
      <c r="YK827" s="18"/>
      <c r="YL827" s="18"/>
      <c r="YM827" s="18"/>
      <c r="YN827" s="18"/>
      <c r="YO827" s="18"/>
      <c r="YP827" s="18"/>
      <c r="YQ827" s="18"/>
      <c r="YR827" s="18"/>
      <c r="YS827" s="18"/>
      <c r="YT827" s="18"/>
      <c r="YU827" s="18"/>
      <c r="YV827" s="18"/>
      <c r="YW827" s="18"/>
      <c r="YX827" s="18"/>
      <c r="YY827" s="18"/>
      <c r="YZ827" s="18"/>
      <c r="ZA827" s="18"/>
      <c r="ZB827" s="18"/>
      <c r="ZC827" s="18"/>
      <c r="ZD827" s="18"/>
      <c r="ZE827" s="18"/>
      <c r="ZF827" s="18"/>
      <c r="ZG827" s="18"/>
      <c r="ZH827" s="18"/>
      <c r="ZI827" s="18"/>
      <c r="ZJ827" s="18"/>
      <c r="ZK827" s="18"/>
      <c r="ZL827" s="18"/>
      <c r="ZM827" s="18"/>
      <c r="ZN827" s="18"/>
      <c r="ZO827" s="18"/>
      <c r="ZP827" s="18"/>
      <c r="ZQ827" s="18"/>
      <c r="ZR827" s="18"/>
      <c r="ZS827" s="18"/>
      <c r="ZT827" s="18"/>
      <c r="ZU827" s="18"/>
      <c r="ZV827" s="18"/>
      <c r="ZW827" s="18"/>
      <c r="ZX827" s="18"/>
      <c r="ZY827" s="18"/>
      <c r="ZZ827" s="18"/>
      <c r="AAA827" s="18"/>
      <c r="AAB827" s="18"/>
      <c r="AAC827" s="18"/>
      <c r="AAD827" s="18"/>
      <c r="AAE827" s="18"/>
      <c r="AAF827" s="18"/>
      <c r="AAG827" s="18"/>
      <c r="AAH827" s="18"/>
      <c r="AAI827" s="18"/>
      <c r="AAJ827" s="18"/>
      <c r="AAK827" s="18"/>
      <c r="AAL827" s="18"/>
      <c r="AAM827" s="18"/>
      <c r="AAN827" s="18"/>
      <c r="AAO827" s="18"/>
      <c r="AAP827" s="18"/>
      <c r="AAQ827" s="18"/>
      <c r="AAR827" s="18"/>
      <c r="AAS827" s="18"/>
      <c r="AAT827" s="18"/>
      <c r="AAU827" s="18"/>
      <c r="AAV827" s="18"/>
      <c r="AAW827" s="18"/>
      <c r="AAX827" s="18"/>
      <c r="AAY827" s="18"/>
      <c r="AAZ827" s="18"/>
      <c r="ABA827" s="18"/>
      <c r="ABB827" s="18"/>
      <c r="ABC827" s="18"/>
      <c r="ABD827" s="18"/>
      <c r="ABE827" s="18"/>
      <c r="ABF827" s="18"/>
      <c r="ABG827" s="18"/>
      <c r="ABH827" s="18"/>
      <c r="ABI827" s="18"/>
      <c r="ABJ827" s="18"/>
      <c r="ABK827" s="18"/>
      <c r="ABL827" s="18"/>
      <c r="ABM827" s="18"/>
      <c r="ABN827" s="18"/>
      <c r="ABO827" s="18"/>
      <c r="ABP827" s="18"/>
      <c r="ABQ827" s="18"/>
      <c r="ABR827" s="18"/>
      <c r="ABS827" s="18"/>
      <c r="ABT827" s="18"/>
      <c r="ABU827" s="18"/>
      <c r="ABV827" s="18"/>
      <c r="ABW827" s="18"/>
      <c r="ABX827" s="18"/>
      <c r="ABY827" s="18"/>
      <c r="ABZ827" s="18"/>
      <c r="ACA827" s="18"/>
      <c r="ACB827" s="18"/>
      <c r="ACC827" s="18"/>
      <c r="ACD827" s="18"/>
      <c r="ACE827" s="18"/>
      <c r="ACF827" s="18"/>
      <c r="ACG827" s="18"/>
      <c r="ACH827" s="18"/>
      <c r="ACI827" s="18"/>
      <c r="ACJ827" s="18"/>
      <c r="ACK827" s="18"/>
      <c r="ACL827" s="18"/>
      <c r="ACM827" s="18"/>
      <c r="ACN827" s="18"/>
      <c r="ACO827" s="18"/>
      <c r="ACP827" s="18"/>
      <c r="ACQ827" s="18"/>
      <c r="ACR827" s="18"/>
      <c r="ACS827" s="18"/>
      <c r="ACT827" s="18"/>
      <c r="ACU827" s="18"/>
      <c r="ACV827" s="18"/>
      <c r="ACW827" s="18"/>
      <c r="ACX827" s="18"/>
      <c r="ACY827" s="18"/>
      <c r="ACZ827" s="18"/>
      <c r="ADA827" s="18"/>
      <c r="ADB827" s="18"/>
      <c r="ADC827" s="18"/>
      <c r="ADD827" s="18"/>
      <c r="ADE827" s="18"/>
      <c r="ADF827" s="18"/>
      <c r="ADG827" s="18"/>
      <c r="ADH827" s="18"/>
      <c r="ADI827" s="18"/>
      <c r="ADJ827" s="18"/>
      <c r="ADK827" s="18"/>
      <c r="ADL827" s="18"/>
      <c r="ADM827" s="18"/>
      <c r="ADN827" s="18"/>
      <c r="ADO827" s="18"/>
      <c r="ADP827" s="18"/>
      <c r="ADQ827" s="18"/>
      <c r="ADR827" s="18"/>
      <c r="ADS827" s="18"/>
      <c r="ADT827" s="18"/>
      <c r="ADU827" s="18"/>
      <c r="ADV827" s="18"/>
      <c r="ADW827" s="18"/>
      <c r="ADX827" s="18"/>
      <c r="ADY827" s="18"/>
      <c r="ADZ827" s="18"/>
      <c r="AEA827" s="18"/>
      <c r="AEB827" s="18"/>
      <c r="AEC827" s="18"/>
      <c r="AED827" s="18"/>
      <c r="AEE827" s="18"/>
      <c r="AEF827" s="18"/>
      <c r="AEG827" s="18"/>
      <c r="AEH827" s="18"/>
      <c r="AEI827" s="18"/>
      <c r="AEJ827" s="18"/>
      <c r="AEK827" s="18"/>
      <c r="AEL827" s="18"/>
      <c r="AEM827" s="18"/>
      <c r="AEN827" s="18"/>
      <c r="AEO827" s="18"/>
      <c r="AEP827" s="18"/>
      <c r="AEQ827" s="18"/>
      <c r="AER827" s="18"/>
      <c r="AES827" s="18"/>
      <c r="AET827" s="18"/>
      <c r="AEU827" s="18"/>
      <c r="AEV827" s="18"/>
      <c r="AEW827" s="18"/>
      <c r="AEX827" s="18"/>
      <c r="AEY827" s="18"/>
      <c r="AEZ827" s="18"/>
      <c r="AFA827" s="18"/>
      <c r="AFB827" s="18"/>
      <c r="AFC827" s="18"/>
      <c r="AFD827" s="18"/>
      <c r="AFE827" s="18"/>
      <c r="AFF827" s="18"/>
      <c r="AFG827" s="18"/>
      <c r="AFH827" s="18"/>
      <c r="AFI827" s="18"/>
      <c r="AFJ827" s="18"/>
      <c r="AFK827" s="18"/>
      <c r="AFL827" s="18"/>
      <c r="AFM827" s="18"/>
      <c r="AFN827" s="18"/>
      <c r="AFO827" s="18"/>
      <c r="AFP827" s="18"/>
      <c r="AFQ827" s="18"/>
      <c r="AFR827" s="18"/>
      <c r="AFS827" s="18"/>
      <c r="AFT827" s="18"/>
      <c r="AFU827" s="18"/>
      <c r="AFV827" s="18"/>
      <c r="AFW827" s="18"/>
      <c r="AFX827" s="18"/>
      <c r="AFY827" s="18"/>
      <c r="AFZ827" s="18"/>
      <c r="AGA827" s="18"/>
      <c r="AGB827" s="18"/>
      <c r="AGC827" s="18"/>
      <c r="AGD827" s="18"/>
      <c r="AGE827" s="18"/>
      <c r="AGF827" s="18"/>
      <c r="AGG827" s="18"/>
      <c r="AGH827" s="18"/>
      <c r="AGI827" s="18"/>
      <c r="AGJ827" s="18"/>
      <c r="AGK827" s="18"/>
      <c r="AGL827" s="18"/>
      <c r="AGM827" s="18"/>
      <c r="AGN827" s="18"/>
      <c r="AGO827" s="18"/>
      <c r="AGP827" s="18"/>
      <c r="AGQ827" s="18"/>
      <c r="AGR827" s="18"/>
      <c r="AGS827" s="18"/>
      <c r="AGT827" s="18"/>
      <c r="AGU827" s="18"/>
      <c r="AGV827" s="18"/>
      <c r="AGW827" s="18"/>
      <c r="AGX827" s="18"/>
      <c r="AGY827" s="18"/>
      <c r="AGZ827" s="18"/>
      <c r="AHA827" s="18"/>
      <c r="AHB827" s="18"/>
      <c r="AHC827" s="18"/>
      <c r="AHD827" s="18"/>
      <c r="AHE827" s="18"/>
      <c r="AHF827" s="18"/>
      <c r="AHG827" s="18"/>
      <c r="AHH827" s="18"/>
      <c r="AHI827" s="18"/>
      <c r="AHJ827" s="18"/>
      <c r="AHK827" s="18"/>
      <c r="AHL827" s="18"/>
      <c r="AHM827" s="18"/>
      <c r="AHN827" s="18"/>
      <c r="AHO827" s="18"/>
      <c r="AHP827" s="18"/>
      <c r="AHQ827" s="18"/>
      <c r="AHR827" s="18"/>
      <c r="AHS827" s="18"/>
      <c r="AHT827" s="18"/>
      <c r="AHU827" s="18"/>
      <c r="AHV827" s="18"/>
      <c r="AHW827" s="18"/>
      <c r="AHX827" s="18"/>
      <c r="AHY827" s="18"/>
      <c r="AHZ827" s="18"/>
      <c r="AIA827" s="18"/>
      <c r="AIB827" s="18"/>
      <c r="AIC827" s="18"/>
      <c r="AID827" s="18"/>
      <c r="AIE827" s="18"/>
      <c r="AIF827" s="18"/>
      <c r="AIG827" s="18"/>
      <c r="AIH827" s="18"/>
      <c r="AII827" s="18"/>
      <c r="AIJ827" s="18"/>
      <c r="AIK827" s="18"/>
      <c r="AIL827" s="18"/>
      <c r="AIM827" s="18"/>
      <c r="AIN827" s="18"/>
      <c r="AIO827" s="18"/>
      <c r="AIP827" s="18"/>
      <c r="AIQ827" s="18"/>
      <c r="AIR827" s="18"/>
      <c r="AIS827" s="18"/>
      <c r="AIT827" s="18"/>
      <c r="AIU827" s="18"/>
      <c r="AIV827" s="18"/>
      <c r="AIW827" s="18"/>
      <c r="AIX827" s="18"/>
      <c r="AIY827" s="18"/>
      <c r="AIZ827" s="18"/>
      <c r="AJA827" s="18"/>
      <c r="AJB827" s="18"/>
      <c r="AJC827" s="18"/>
      <c r="AJD827" s="18"/>
      <c r="AJE827" s="18"/>
      <c r="AJF827" s="18"/>
      <c r="AJG827" s="18"/>
      <c r="AJH827" s="18"/>
      <c r="AJI827" s="18"/>
      <c r="AJJ827" s="18"/>
      <c r="AJK827" s="18"/>
      <c r="AJL827" s="18"/>
      <c r="AJM827" s="18"/>
      <c r="AJN827" s="18"/>
      <c r="AJO827" s="18"/>
      <c r="AJP827" s="18"/>
      <c r="AJQ827" s="18"/>
      <c r="AJR827" s="18"/>
      <c r="AJS827" s="18"/>
      <c r="AJT827" s="18"/>
      <c r="AJU827" s="18"/>
      <c r="AJV827" s="18"/>
      <c r="AJW827" s="18"/>
      <c r="AJX827" s="18"/>
      <c r="AJY827" s="18"/>
      <c r="AJZ827" s="18"/>
      <c r="AKA827" s="18"/>
      <c r="AKB827" s="18"/>
      <c r="AKC827" s="18"/>
      <c r="AKD827" s="18"/>
      <c r="AKE827" s="18"/>
      <c r="AKF827" s="18"/>
      <c r="AKG827" s="18"/>
      <c r="AKH827" s="18"/>
      <c r="AKI827" s="18"/>
      <c r="AKJ827" s="18"/>
      <c r="AKK827" s="18"/>
      <c r="AKL827" s="18"/>
      <c r="AKM827" s="18"/>
      <c r="AKN827" s="18"/>
      <c r="AKO827" s="18"/>
      <c r="AKP827" s="18"/>
      <c r="AKQ827" s="18"/>
      <c r="AKR827" s="18"/>
      <c r="AKS827" s="18"/>
      <c r="AKT827" s="18"/>
      <c r="AKU827" s="18"/>
      <c r="AKV827" s="18"/>
      <c r="AKW827" s="18"/>
      <c r="AKX827" s="18"/>
      <c r="AKY827" s="18"/>
      <c r="AKZ827" s="18"/>
      <c r="ALA827" s="18"/>
      <c r="ALB827" s="18"/>
      <c r="ALC827" s="18"/>
      <c r="ALD827" s="18"/>
      <c r="ALE827" s="18"/>
      <c r="ALF827" s="18"/>
      <c r="ALG827" s="18"/>
      <c r="ALH827" s="18"/>
      <c r="ALI827" s="18"/>
      <c r="ALJ827" s="18"/>
      <c r="ALK827" s="18"/>
      <c r="ALL827" s="18"/>
      <c r="ALM827" s="18"/>
      <c r="ALN827" s="18"/>
      <c r="ALO827" s="18"/>
      <c r="ALP827" s="18"/>
      <c r="ALQ827" s="18"/>
      <c r="ALR827" s="18"/>
      <c r="ALS827" s="18"/>
      <c r="ALT827" s="18"/>
      <c r="ALU827" s="18"/>
      <c r="ALV827" s="18"/>
      <c r="ALW827" s="18"/>
      <c r="ALX827" s="18"/>
      <c r="ALY827" s="18"/>
      <c r="ALZ827" s="18"/>
      <c r="AMA827" s="18"/>
      <c r="AMB827" s="18"/>
      <c r="AMC827" s="18"/>
      <c r="AMD827" s="18"/>
      <c r="AME827" s="18"/>
      <c r="AMF827" s="18"/>
      <c r="AMG827" s="18"/>
      <c r="AMH827" s="18"/>
      <c r="AMI827" s="18"/>
      <c r="AMJ827" s="18"/>
      <c r="AMK827" s="18"/>
      <c r="AML827" s="18"/>
      <c r="AMM827" s="18"/>
      <c r="AMN827" s="18"/>
      <c r="AMO827" s="18"/>
      <c r="AMP827" s="18"/>
      <c r="AMQ827" s="18"/>
      <c r="AMR827" s="18"/>
      <c r="AMS827" s="18"/>
      <c r="AMT827" s="18"/>
      <c r="AMU827" s="18"/>
      <c r="AMV827" s="18"/>
      <c r="AMW827" s="18"/>
      <c r="AMX827" s="18"/>
      <c r="AMY827" s="18"/>
      <c r="AMZ827" s="18"/>
      <c r="ANA827" s="18"/>
      <c r="ANB827" s="18"/>
      <c r="ANC827" s="18"/>
      <c r="AND827" s="18"/>
      <c r="ANE827" s="18"/>
      <c r="ANF827" s="18"/>
      <c r="ANG827" s="18"/>
      <c r="ANH827" s="18"/>
      <c r="ANI827" s="18"/>
      <c r="ANJ827" s="18"/>
      <c r="ANK827" s="18"/>
      <c r="ANL827" s="18"/>
      <c r="ANM827" s="18"/>
      <c r="ANN827" s="18"/>
      <c r="ANO827" s="18"/>
      <c r="ANP827" s="18"/>
      <c r="ANQ827" s="18"/>
      <c r="ANR827" s="18"/>
      <c r="ANS827" s="18"/>
      <c r="ANT827" s="18"/>
      <c r="ANU827" s="18"/>
      <c r="ANV827" s="18"/>
      <c r="ANW827" s="18"/>
      <c r="ANX827" s="18"/>
      <c r="ANY827" s="18"/>
      <c r="ANZ827" s="18"/>
      <c r="AOA827" s="18"/>
      <c r="AOB827" s="18"/>
      <c r="AOC827" s="18"/>
      <c r="AOD827" s="18"/>
      <c r="AOE827" s="18"/>
      <c r="AOF827" s="18"/>
      <c r="AOG827" s="18"/>
      <c r="AOH827" s="18"/>
      <c r="AOI827" s="18"/>
      <c r="AOJ827" s="18"/>
      <c r="AOK827" s="18"/>
      <c r="AOL827" s="18"/>
      <c r="AOM827" s="18"/>
      <c r="AON827" s="18"/>
      <c r="AOO827" s="18"/>
      <c r="AOP827" s="18"/>
      <c r="AOQ827" s="18"/>
      <c r="AOR827" s="18"/>
      <c r="AOS827" s="18"/>
      <c r="AOT827" s="18"/>
      <c r="AOU827" s="18"/>
      <c r="AOV827" s="18"/>
      <c r="AOW827" s="18"/>
      <c r="AOX827" s="18"/>
      <c r="AOY827" s="18"/>
      <c r="AOZ827" s="18"/>
      <c r="APA827" s="18"/>
      <c r="APB827" s="18"/>
      <c r="APC827" s="18"/>
      <c r="APD827" s="18"/>
      <c r="APE827" s="18"/>
      <c r="APF827" s="18"/>
      <c r="APG827" s="18"/>
      <c r="APH827" s="18"/>
      <c r="API827" s="18"/>
      <c r="APJ827" s="18"/>
      <c r="APK827" s="18"/>
      <c r="APL827" s="18"/>
      <c r="APM827" s="18"/>
      <c r="APN827" s="18"/>
      <c r="APO827" s="18"/>
      <c r="APP827" s="18"/>
      <c r="APQ827" s="18"/>
      <c r="APR827" s="18"/>
      <c r="APS827" s="18"/>
      <c r="APT827" s="18"/>
      <c r="APU827" s="18"/>
      <c r="APV827" s="18"/>
      <c r="APW827" s="18"/>
      <c r="APX827" s="18"/>
      <c r="APY827" s="18"/>
      <c r="APZ827" s="18"/>
      <c r="AQA827" s="18"/>
      <c r="AQB827" s="18"/>
      <c r="AQC827" s="18"/>
      <c r="AQD827" s="18"/>
      <c r="AQE827" s="18"/>
      <c r="AQF827" s="18"/>
      <c r="AQG827" s="18"/>
      <c r="AQH827" s="18"/>
      <c r="AQI827" s="18"/>
      <c r="AQJ827" s="18"/>
      <c r="AQK827" s="18"/>
      <c r="AQL827" s="18"/>
      <c r="AQM827" s="18"/>
      <c r="AQN827" s="18"/>
      <c r="AQO827" s="18"/>
      <c r="AQP827" s="18"/>
      <c r="AQQ827" s="18"/>
      <c r="AQR827" s="18"/>
      <c r="AQS827" s="18"/>
      <c r="AQT827" s="18"/>
      <c r="AQU827" s="18"/>
      <c r="AQV827" s="18"/>
      <c r="AQW827" s="18"/>
      <c r="AQX827" s="18"/>
      <c r="AQY827" s="18"/>
      <c r="AQZ827" s="18"/>
      <c r="ARA827" s="18"/>
      <c r="ARB827" s="18"/>
      <c r="ARC827" s="18"/>
      <c r="ARD827" s="18"/>
      <c r="ARE827" s="18"/>
      <c r="ARF827" s="18"/>
      <c r="ARG827" s="18"/>
      <c r="ARH827" s="18"/>
      <c r="ARI827" s="18"/>
      <c r="ARJ827" s="18"/>
      <c r="ARK827" s="18"/>
      <c r="ARL827" s="18"/>
      <c r="ARM827" s="18"/>
      <c r="ARN827" s="18"/>
      <c r="ARO827" s="18"/>
      <c r="ARP827" s="18"/>
      <c r="ARQ827" s="18"/>
      <c r="ARR827" s="18"/>
      <c r="ARS827" s="18"/>
      <c r="ART827" s="18"/>
      <c r="ARU827" s="18"/>
      <c r="ARV827" s="18"/>
      <c r="ARW827" s="18"/>
      <c r="ARX827" s="18"/>
      <c r="ARY827" s="18"/>
      <c r="ARZ827" s="18"/>
      <c r="ASA827" s="18"/>
      <c r="ASB827" s="18"/>
      <c r="ASC827" s="18"/>
      <c r="ASD827" s="18"/>
      <c r="ASE827" s="18"/>
      <c r="ASF827" s="18"/>
      <c r="ASG827" s="18"/>
      <c r="ASH827" s="18"/>
      <c r="ASI827" s="18"/>
      <c r="ASJ827" s="18"/>
      <c r="ASK827" s="18"/>
      <c r="ASL827" s="18"/>
      <c r="ASM827" s="18"/>
      <c r="ASN827" s="18"/>
      <c r="ASO827" s="18"/>
      <c r="ASP827" s="18"/>
      <c r="ASQ827" s="18"/>
      <c r="ASR827" s="18"/>
      <c r="ASS827" s="18"/>
      <c r="AST827" s="18"/>
      <c r="ASU827" s="18"/>
      <c r="ASV827" s="18"/>
      <c r="ASW827" s="18"/>
      <c r="ASX827" s="18"/>
      <c r="ASY827" s="18"/>
      <c r="ASZ827" s="18"/>
      <c r="ATA827" s="18"/>
      <c r="ATB827" s="18"/>
      <c r="ATC827" s="18"/>
      <c r="ATD827" s="18"/>
      <c r="ATE827" s="18"/>
      <c r="ATF827" s="18"/>
      <c r="ATG827" s="18"/>
      <c r="ATH827" s="18"/>
      <c r="ATI827" s="18"/>
      <c r="ATJ827" s="18"/>
      <c r="ATK827" s="18"/>
      <c r="ATL827" s="18"/>
      <c r="ATM827" s="18"/>
      <c r="ATN827" s="18"/>
      <c r="ATO827" s="18"/>
      <c r="ATP827" s="18"/>
      <c r="ATQ827" s="18"/>
      <c r="ATR827" s="18"/>
      <c r="ATS827" s="18"/>
      <c r="ATT827" s="18"/>
      <c r="ATU827" s="18"/>
      <c r="ATV827" s="18"/>
      <c r="ATW827" s="18"/>
      <c r="ATX827" s="18"/>
      <c r="ATY827" s="18"/>
      <c r="ATZ827" s="18"/>
      <c r="AUA827" s="18"/>
      <c r="AUB827" s="18"/>
      <c r="AUC827" s="18"/>
      <c r="AUD827" s="18"/>
      <c r="AUE827" s="18"/>
      <c r="AUF827" s="18"/>
      <c r="AUG827" s="18"/>
      <c r="AUH827" s="18"/>
      <c r="AUI827" s="18"/>
      <c r="AUJ827" s="18"/>
      <c r="AUK827" s="18"/>
      <c r="AUL827" s="18"/>
      <c r="AUM827" s="18"/>
      <c r="AUN827" s="18"/>
      <c r="AUO827" s="18"/>
      <c r="AUP827" s="18"/>
      <c r="AUQ827" s="18"/>
      <c r="AUR827" s="18"/>
      <c r="AUS827" s="18"/>
      <c r="AUT827" s="18"/>
      <c r="AUU827" s="18"/>
      <c r="AUV827" s="18"/>
      <c r="AUW827" s="18"/>
      <c r="AUX827" s="18"/>
      <c r="AUY827" s="18"/>
      <c r="AUZ827" s="18"/>
      <c r="AVA827" s="18"/>
      <c r="AVB827" s="18"/>
      <c r="AVC827" s="18"/>
      <c r="AVD827" s="18"/>
      <c r="AVE827" s="18"/>
      <c r="AVF827" s="18"/>
      <c r="AVG827" s="18"/>
      <c r="AVH827" s="18"/>
      <c r="AVI827" s="18"/>
      <c r="AVJ827" s="18"/>
      <c r="AVK827" s="18"/>
      <c r="AVL827" s="18"/>
      <c r="AVM827" s="18"/>
      <c r="AVN827" s="18"/>
      <c r="AVO827" s="18"/>
      <c r="AVP827" s="18"/>
      <c r="AVQ827" s="18"/>
      <c r="AVR827" s="18"/>
      <c r="AVS827" s="18"/>
      <c r="AVT827" s="18"/>
      <c r="AVU827" s="18"/>
      <c r="AVV827" s="18"/>
      <c r="AVW827" s="18"/>
      <c r="AVX827" s="18"/>
      <c r="AVY827" s="18"/>
      <c r="AVZ827" s="18"/>
      <c r="AWA827" s="18"/>
      <c r="AWB827" s="18"/>
      <c r="AWC827" s="18"/>
      <c r="AWD827" s="18"/>
      <c r="AWE827" s="18"/>
      <c r="AWF827" s="18"/>
      <c r="AWG827" s="18"/>
      <c r="AWH827" s="18"/>
      <c r="AWI827" s="18"/>
      <c r="AWJ827" s="18"/>
      <c r="AWK827" s="18"/>
      <c r="AWL827" s="18"/>
      <c r="AWM827" s="18"/>
      <c r="AWN827" s="18"/>
      <c r="AWO827" s="18"/>
      <c r="AWP827" s="18"/>
      <c r="AWQ827" s="18"/>
      <c r="AWR827" s="18"/>
      <c r="AWS827" s="18"/>
      <c r="AWT827" s="18"/>
      <c r="AWU827" s="18"/>
      <c r="AWV827" s="18"/>
      <c r="AWW827" s="18"/>
      <c r="AWX827" s="18"/>
      <c r="AWY827" s="18"/>
      <c r="AWZ827" s="18"/>
      <c r="AXA827" s="18"/>
      <c r="AXB827" s="18"/>
      <c r="AXC827" s="18"/>
      <c r="AXD827" s="18"/>
      <c r="AXE827" s="18"/>
      <c r="AXF827" s="18"/>
      <c r="AXG827" s="18"/>
      <c r="AXH827" s="18"/>
      <c r="AXI827" s="18"/>
      <c r="AXJ827" s="18"/>
      <c r="AXK827" s="18"/>
      <c r="AXL827" s="18"/>
      <c r="AXM827" s="18"/>
      <c r="AXN827" s="18"/>
      <c r="AXO827" s="18"/>
      <c r="AXP827" s="18"/>
      <c r="AXQ827" s="18"/>
      <c r="AXR827" s="18"/>
      <c r="AXS827" s="18"/>
      <c r="AXT827" s="18"/>
      <c r="AXU827" s="18"/>
      <c r="AXV827" s="18"/>
      <c r="AXW827" s="18"/>
      <c r="AXX827" s="18"/>
      <c r="AXY827" s="18"/>
      <c r="AXZ827" s="18"/>
      <c r="AYA827" s="18"/>
      <c r="AYB827" s="18"/>
      <c r="AYC827" s="18"/>
      <c r="AYD827" s="18"/>
      <c r="AYE827" s="18"/>
      <c r="AYF827" s="18"/>
      <c r="AYG827" s="18"/>
      <c r="AYH827" s="18"/>
      <c r="AYI827" s="18"/>
      <c r="AYJ827" s="18"/>
      <c r="AYK827" s="18"/>
      <c r="AYL827" s="18"/>
      <c r="AYM827" s="18"/>
      <c r="AYN827" s="18"/>
      <c r="AYO827" s="18"/>
      <c r="AYP827" s="18"/>
      <c r="AYQ827" s="18"/>
      <c r="AYR827" s="18"/>
      <c r="AYS827" s="18"/>
      <c r="AYT827" s="18"/>
      <c r="AYU827" s="18"/>
      <c r="AYV827" s="18"/>
      <c r="AYW827" s="18"/>
      <c r="AYX827" s="18"/>
      <c r="AYY827" s="18"/>
      <c r="AYZ827" s="18"/>
      <c r="AZA827" s="18"/>
      <c r="AZB827" s="18"/>
      <c r="AZC827" s="18"/>
      <c r="AZD827" s="18"/>
      <c r="AZE827" s="18"/>
      <c r="AZF827" s="18"/>
      <c r="AZG827" s="18"/>
      <c r="AZH827" s="18"/>
      <c r="AZI827" s="18"/>
      <c r="AZJ827" s="18"/>
      <c r="AZK827" s="18"/>
      <c r="AZL827" s="18"/>
      <c r="AZM827" s="18"/>
      <c r="AZN827" s="18"/>
      <c r="AZO827" s="18"/>
      <c r="AZP827" s="18"/>
      <c r="AZQ827" s="18"/>
      <c r="AZR827" s="18"/>
      <c r="AZS827" s="18"/>
      <c r="AZT827" s="18"/>
      <c r="AZU827" s="18"/>
      <c r="AZV827" s="18"/>
      <c r="AZW827" s="18"/>
      <c r="AZX827" s="18"/>
      <c r="AZY827" s="18"/>
      <c r="AZZ827" s="18"/>
      <c r="BAA827" s="18"/>
      <c r="BAB827" s="18"/>
      <c r="BAC827" s="18"/>
      <c r="BAD827" s="18"/>
      <c r="BAE827" s="18"/>
      <c r="BAF827" s="18"/>
      <c r="BAG827" s="18"/>
      <c r="BAH827" s="18"/>
      <c r="BAI827" s="18"/>
      <c r="BAJ827" s="18"/>
      <c r="BAK827" s="18"/>
      <c r="BAL827" s="18"/>
      <c r="BAM827" s="18"/>
      <c r="BAN827" s="18"/>
      <c r="BAO827" s="18"/>
      <c r="BAP827" s="18"/>
      <c r="BAQ827" s="18"/>
      <c r="BAR827" s="18"/>
      <c r="BAS827" s="18"/>
      <c r="BAT827" s="18"/>
      <c r="BAU827" s="18"/>
      <c r="BAV827" s="18"/>
      <c r="BAW827" s="18"/>
      <c r="BAX827" s="18"/>
      <c r="BAY827" s="18"/>
      <c r="BAZ827" s="18"/>
      <c r="BBA827" s="18"/>
      <c r="BBB827" s="18"/>
      <c r="BBC827" s="18"/>
      <c r="BBD827" s="18"/>
      <c r="BBE827" s="18"/>
      <c r="BBF827" s="18"/>
      <c r="BBG827" s="18"/>
      <c r="BBH827" s="18"/>
      <c r="BBI827" s="18"/>
      <c r="BBJ827" s="18"/>
      <c r="BBK827" s="18"/>
      <c r="BBL827" s="18"/>
      <c r="BBM827" s="18"/>
      <c r="BBN827" s="18"/>
      <c r="BBO827" s="18"/>
      <c r="BBP827" s="18"/>
      <c r="BBQ827" s="18"/>
      <c r="BBR827" s="18"/>
      <c r="BBS827" s="18"/>
      <c r="BBT827" s="18"/>
      <c r="BBU827" s="18"/>
      <c r="BBV827" s="18"/>
      <c r="BBW827" s="18"/>
      <c r="BBX827" s="18"/>
      <c r="BBY827" s="18"/>
      <c r="BBZ827" s="18"/>
      <c r="BCA827" s="18"/>
      <c r="BCB827" s="18"/>
      <c r="BCC827" s="18"/>
      <c r="BCD827" s="18"/>
      <c r="BCE827" s="18"/>
      <c r="BCF827" s="18"/>
      <c r="BCG827" s="18"/>
      <c r="BCH827" s="18"/>
      <c r="BCI827" s="18"/>
      <c r="BCJ827" s="18"/>
      <c r="BCK827" s="18"/>
      <c r="BCL827" s="18"/>
      <c r="BCM827" s="18"/>
      <c r="BCN827" s="18"/>
      <c r="BCO827" s="18"/>
      <c r="BCP827" s="18"/>
      <c r="BCQ827" s="18"/>
      <c r="BCR827" s="18"/>
      <c r="BCS827" s="18"/>
      <c r="BCT827" s="18"/>
      <c r="BCU827" s="18"/>
      <c r="BCV827" s="18"/>
      <c r="BCW827" s="18"/>
      <c r="BCX827" s="18"/>
      <c r="BCY827" s="18"/>
      <c r="BCZ827" s="18"/>
      <c r="BDA827" s="18"/>
      <c r="BDB827" s="18"/>
      <c r="BDC827" s="18"/>
      <c r="BDD827" s="18"/>
      <c r="BDE827" s="18"/>
      <c r="BDF827" s="18"/>
      <c r="BDG827" s="18"/>
      <c r="BDH827" s="18"/>
      <c r="BDI827" s="18"/>
      <c r="BDJ827" s="18"/>
      <c r="BDK827" s="18"/>
      <c r="BDL827" s="18"/>
      <c r="BDM827" s="18"/>
      <c r="BDN827" s="18"/>
      <c r="BDO827" s="18"/>
      <c r="BDP827" s="18"/>
      <c r="BDQ827" s="18"/>
      <c r="BDR827" s="18"/>
      <c r="BDS827" s="18"/>
      <c r="BDT827" s="18"/>
      <c r="BDU827" s="18"/>
      <c r="BDV827" s="18"/>
      <c r="BDW827" s="18"/>
      <c r="BDX827" s="18"/>
      <c r="BDY827" s="18"/>
      <c r="BDZ827" s="18"/>
      <c r="BEA827" s="18"/>
      <c r="BEB827" s="18"/>
      <c r="BEC827" s="18"/>
      <c r="BED827" s="18"/>
      <c r="BEE827" s="18"/>
      <c r="BEF827" s="18"/>
      <c r="BEG827" s="18"/>
      <c r="BEH827" s="18"/>
      <c r="BEI827" s="18"/>
      <c r="BEJ827" s="18"/>
      <c r="BEK827" s="18"/>
      <c r="BEL827" s="18"/>
      <c r="BEM827" s="18"/>
      <c r="BEN827" s="18"/>
      <c r="BEO827" s="18"/>
      <c r="BEP827" s="18"/>
      <c r="BEQ827" s="18"/>
      <c r="BER827" s="18"/>
      <c r="BES827" s="18"/>
      <c r="BET827" s="18"/>
      <c r="BEU827" s="18"/>
      <c r="BEV827" s="18"/>
      <c r="BEW827" s="18"/>
      <c r="BEX827" s="18"/>
      <c r="BEY827" s="18"/>
      <c r="BEZ827" s="18"/>
      <c r="BFA827" s="18"/>
      <c r="BFB827" s="18"/>
      <c r="BFC827" s="18"/>
      <c r="BFD827" s="18"/>
      <c r="BFE827" s="18"/>
      <c r="BFF827" s="18"/>
      <c r="BFG827" s="18"/>
      <c r="BFH827" s="18"/>
      <c r="BFI827" s="18"/>
      <c r="BFJ827" s="18"/>
      <c r="BFK827" s="18"/>
      <c r="BFL827" s="18"/>
      <c r="BFM827" s="18"/>
      <c r="BFN827" s="18"/>
      <c r="BFO827" s="18"/>
      <c r="BFP827" s="18"/>
      <c r="BFQ827" s="18"/>
      <c r="BFR827" s="18"/>
      <c r="BFS827" s="18"/>
      <c r="BFT827" s="18"/>
      <c r="BFU827" s="18"/>
      <c r="BFV827" s="18"/>
      <c r="BFW827" s="18"/>
      <c r="BFX827" s="18"/>
      <c r="BFY827" s="18"/>
      <c r="BFZ827" s="18"/>
      <c r="BGA827" s="18"/>
      <c r="BGB827" s="18"/>
      <c r="BGC827" s="18"/>
      <c r="BGD827" s="18"/>
      <c r="BGE827" s="18"/>
      <c r="BGF827" s="18"/>
      <c r="BGG827" s="18"/>
      <c r="BGH827" s="18"/>
      <c r="BGI827" s="18"/>
      <c r="BGJ827" s="18"/>
      <c r="BGK827" s="18"/>
      <c r="BGL827" s="18"/>
      <c r="BGM827" s="18"/>
      <c r="BGN827" s="18"/>
      <c r="BGO827" s="18"/>
      <c r="BGP827" s="18"/>
      <c r="BGQ827" s="18"/>
      <c r="BGR827" s="18"/>
      <c r="BGS827" s="18"/>
      <c r="BGT827" s="18"/>
      <c r="BGU827" s="18"/>
      <c r="BGV827" s="18"/>
      <c r="BGW827" s="18"/>
      <c r="BGX827" s="18"/>
      <c r="BGY827" s="18"/>
      <c r="BGZ827" s="18"/>
      <c r="BHA827" s="18"/>
      <c r="BHB827" s="18"/>
      <c r="BHC827" s="18"/>
      <c r="BHD827" s="18"/>
      <c r="BHE827" s="18"/>
      <c r="BHF827" s="18"/>
      <c r="BHG827" s="18"/>
      <c r="BHH827" s="18"/>
      <c r="BHI827" s="18"/>
      <c r="BHJ827" s="18"/>
      <c r="BHK827" s="18"/>
      <c r="BHL827" s="18"/>
      <c r="BHM827" s="18"/>
      <c r="BHN827" s="18"/>
      <c r="BHO827" s="18"/>
      <c r="BHP827" s="18"/>
      <c r="BHQ827" s="18"/>
      <c r="BHR827" s="18"/>
      <c r="BHS827" s="18"/>
      <c r="BHT827" s="18"/>
      <c r="BHU827" s="18"/>
      <c r="BHV827" s="18"/>
      <c r="BHW827" s="18"/>
      <c r="BHX827" s="18"/>
      <c r="BHY827" s="18"/>
      <c r="BHZ827" s="18"/>
      <c r="BIA827" s="18"/>
      <c r="BIB827" s="18"/>
      <c r="BIC827" s="18"/>
      <c r="BID827" s="18"/>
      <c r="BIE827" s="18"/>
      <c r="BIF827" s="18"/>
      <c r="BIG827" s="18"/>
      <c r="BIH827" s="18"/>
      <c r="BII827" s="18"/>
      <c r="BIJ827" s="18"/>
      <c r="BIK827" s="18"/>
      <c r="BIL827" s="18"/>
      <c r="BIM827" s="18"/>
      <c r="BIN827" s="18"/>
      <c r="BIO827" s="18"/>
      <c r="BIP827" s="18"/>
      <c r="BIQ827" s="18"/>
      <c r="BIR827" s="18"/>
      <c r="BIS827" s="18"/>
      <c r="BIT827" s="18"/>
      <c r="BIU827" s="18"/>
      <c r="BIV827" s="18"/>
      <c r="BIW827" s="18"/>
      <c r="BIX827" s="18"/>
      <c r="BIY827" s="18"/>
      <c r="BIZ827" s="18"/>
      <c r="BJA827" s="18"/>
      <c r="BJB827" s="18"/>
      <c r="BJC827" s="18"/>
      <c r="BJD827" s="18"/>
      <c r="BJE827" s="18"/>
      <c r="BJF827" s="18"/>
      <c r="BJG827" s="18"/>
      <c r="BJH827" s="18"/>
      <c r="BJI827" s="18"/>
      <c r="BJJ827" s="18"/>
      <c r="BJK827" s="18"/>
      <c r="BJL827" s="18"/>
      <c r="BJM827" s="18"/>
      <c r="BJN827" s="18"/>
      <c r="BJO827" s="18"/>
      <c r="BJP827" s="18"/>
      <c r="BJQ827" s="18"/>
      <c r="BJR827" s="18"/>
      <c r="BJS827" s="18"/>
      <c r="BJT827" s="18"/>
      <c r="BJU827" s="18"/>
      <c r="BJV827" s="18"/>
      <c r="BJW827" s="18"/>
      <c r="BJX827" s="18"/>
      <c r="BJY827" s="18"/>
      <c r="BJZ827" s="18"/>
      <c r="BKA827" s="18"/>
      <c r="BKB827" s="18"/>
      <c r="BKC827" s="18"/>
      <c r="BKD827" s="18"/>
      <c r="BKE827" s="18"/>
      <c r="BKF827" s="18"/>
      <c r="BKG827" s="18"/>
      <c r="BKH827" s="18"/>
      <c r="BKI827" s="18"/>
      <c r="BKJ827" s="18"/>
      <c r="BKK827" s="18"/>
      <c r="BKL827" s="18"/>
      <c r="BKM827" s="18"/>
      <c r="BKN827" s="18"/>
      <c r="BKO827" s="18"/>
      <c r="BKP827" s="18"/>
      <c r="BKQ827" s="18"/>
      <c r="BKR827" s="18"/>
      <c r="BKS827" s="18"/>
      <c r="BKT827" s="18"/>
      <c r="BKU827" s="18"/>
      <c r="BKV827" s="18"/>
      <c r="BKW827" s="18"/>
      <c r="BKX827" s="18"/>
      <c r="BKY827" s="18"/>
      <c r="BKZ827" s="18"/>
      <c r="BLA827" s="18"/>
      <c r="BLB827" s="18"/>
      <c r="BLC827" s="18"/>
      <c r="BLD827" s="18"/>
      <c r="BLE827" s="18"/>
      <c r="BLF827" s="18"/>
      <c r="BLG827" s="18"/>
      <c r="BLH827" s="18"/>
      <c r="BLI827" s="18"/>
      <c r="BLJ827" s="18"/>
      <c r="BLK827" s="18"/>
      <c r="BLL827" s="18"/>
      <c r="BLM827" s="18"/>
      <c r="BLN827" s="18"/>
      <c r="BLO827" s="18"/>
      <c r="BLP827" s="18"/>
      <c r="BLQ827" s="18"/>
      <c r="BLR827" s="18"/>
      <c r="BLS827" s="18"/>
      <c r="BLT827" s="18"/>
      <c r="BLU827" s="18"/>
      <c r="BLV827" s="18"/>
      <c r="BLW827" s="18"/>
      <c r="BLX827" s="18"/>
      <c r="BLY827" s="18"/>
      <c r="BLZ827" s="18"/>
      <c r="BMA827" s="18"/>
      <c r="BMB827" s="18"/>
      <c r="BMC827" s="18"/>
      <c r="BMD827" s="18"/>
      <c r="BME827" s="18"/>
      <c r="BMF827" s="18"/>
      <c r="BMG827" s="18"/>
      <c r="BMH827" s="18"/>
      <c r="BMI827" s="18"/>
      <c r="BMJ827" s="18"/>
      <c r="BMK827" s="18"/>
      <c r="BML827" s="18"/>
      <c r="BMM827" s="18"/>
      <c r="BMN827" s="18"/>
      <c r="BMO827" s="18"/>
      <c r="BMP827" s="18"/>
      <c r="BMQ827" s="18"/>
      <c r="BMR827" s="18"/>
      <c r="BMS827" s="18"/>
      <c r="BMT827" s="18"/>
      <c r="BMU827" s="18"/>
      <c r="BMV827" s="18"/>
      <c r="BMW827" s="18"/>
      <c r="BMX827" s="18"/>
      <c r="BMY827" s="18"/>
      <c r="BMZ827" s="18"/>
      <c r="BNA827" s="18"/>
      <c r="BNB827" s="18"/>
      <c r="BNC827" s="18"/>
      <c r="BND827" s="18"/>
      <c r="BNE827" s="18"/>
      <c r="BNF827" s="18"/>
      <c r="BNG827" s="18"/>
      <c r="BNH827" s="18"/>
      <c r="BNI827" s="18"/>
      <c r="BNJ827" s="18"/>
      <c r="BNK827" s="18"/>
      <c r="BNL827" s="18"/>
      <c r="BNM827" s="18"/>
      <c r="BNN827" s="18"/>
      <c r="BNO827" s="18"/>
      <c r="BNP827" s="18"/>
      <c r="BNQ827" s="18"/>
      <c r="BNR827" s="18"/>
      <c r="BNS827" s="18"/>
      <c r="BNT827" s="18"/>
      <c r="BNU827" s="18"/>
      <c r="BNV827" s="18"/>
      <c r="BNW827" s="18"/>
      <c r="BNX827" s="18"/>
      <c r="BNY827" s="18"/>
      <c r="BNZ827" s="18"/>
      <c r="BOA827" s="18"/>
      <c r="BOB827" s="18"/>
      <c r="BOC827" s="18"/>
      <c r="BOD827" s="18"/>
      <c r="BOE827" s="18"/>
      <c r="BOF827" s="18"/>
      <c r="BOG827" s="18"/>
      <c r="BOH827" s="18"/>
      <c r="BOI827" s="18"/>
      <c r="BOJ827" s="18"/>
      <c r="BOK827" s="18"/>
      <c r="BOL827" s="18"/>
      <c r="BOM827" s="18"/>
      <c r="BON827" s="18"/>
      <c r="BOO827" s="18"/>
      <c r="BOP827" s="18"/>
      <c r="BOQ827" s="18"/>
      <c r="BOR827" s="18"/>
      <c r="BOS827" s="18"/>
      <c r="BOT827" s="18"/>
      <c r="BOU827" s="18"/>
      <c r="BOV827" s="18"/>
      <c r="BOW827" s="18"/>
      <c r="BOX827" s="18"/>
      <c r="BOY827" s="18"/>
      <c r="BOZ827" s="18"/>
      <c r="BPA827" s="18"/>
      <c r="BPB827" s="18"/>
      <c r="BPC827" s="18"/>
      <c r="BPD827" s="18"/>
      <c r="BPE827" s="18"/>
      <c r="BPF827" s="18"/>
      <c r="BPG827" s="18"/>
      <c r="BPH827" s="18"/>
      <c r="BPI827" s="18"/>
      <c r="BPJ827" s="18"/>
      <c r="BPK827" s="18"/>
      <c r="BPL827" s="18"/>
      <c r="BPM827" s="18"/>
      <c r="BPN827" s="18"/>
      <c r="BPO827" s="18"/>
      <c r="BPP827" s="18"/>
      <c r="BPQ827" s="18"/>
      <c r="BPR827" s="18"/>
      <c r="BPS827" s="18"/>
      <c r="BPT827" s="18"/>
      <c r="BPU827" s="18"/>
      <c r="BPV827" s="18"/>
      <c r="BPW827" s="18"/>
      <c r="BPX827" s="18"/>
      <c r="BPY827" s="18"/>
      <c r="BPZ827" s="18"/>
      <c r="BQA827" s="18"/>
      <c r="BQB827" s="18"/>
      <c r="BQC827" s="18"/>
      <c r="BQD827" s="18"/>
      <c r="BQE827" s="18"/>
      <c r="BQF827" s="18"/>
      <c r="BQG827" s="18"/>
      <c r="BQH827" s="18"/>
      <c r="BQI827" s="18"/>
      <c r="BQJ827" s="18"/>
      <c r="BQK827" s="18"/>
      <c r="BQL827" s="18"/>
      <c r="BQM827" s="18"/>
      <c r="BQN827" s="18"/>
      <c r="BQO827" s="18"/>
      <c r="BQP827" s="18"/>
      <c r="BQQ827" s="18"/>
      <c r="BQR827" s="18"/>
      <c r="BQS827" s="18"/>
      <c r="BQT827" s="18"/>
      <c r="BQU827" s="18"/>
      <c r="BQV827" s="18"/>
      <c r="BQW827" s="18"/>
      <c r="BQX827" s="18"/>
      <c r="BQY827" s="18"/>
      <c r="BQZ827" s="18"/>
      <c r="BRA827" s="18"/>
      <c r="BRB827" s="18"/>
      <c r="BRC827" s="18"/>
      <c r="BRD827" s="18"/>
      <c r="BRE827" s="18"/>
      <c r="BRF827" s="18"/>
      <c r="BRG827" s="18"/>
      <c r="BRH827" s="18"/>
      <c r="BRI827" s="18"/>
      <c r="BRJ827" s="18"/>
      <c r="BRK827" s="18"/>
      <c r="BRL827" s="18"/>
      <c r="BRM827" s="18"/>
      <c r="BRN827" s="18"/>
      <c r="BRO827" s="18"/>
      <c r="BRP827" s="18"/>
      <c r="BRQ827" s="18"/>
      <c r="BRR827" s="18"/>
      <c r="BRS827" s="18"/>
      <c r="BRT827" s="18"/>
      <c r="BRU827" s="18"/>
      <c r="BRV827" s="18"/>
      <c r="BRW827" s="18"/>
      <c r="BRX827" s="18"/>
      <c r="BRY827" s="18"/>
      <c r="BRZ827" s="18"/>
      <c r="BSA827" s="18"/>
      <c r="BSB827" s="18"/>
      <c r="BSC827" s="18"/>
      <c r="BSD827" s="18"/>
      <c r="BSE827" s="18"/>
      <c r="BSF827" s="18"/>
      <c r="BSG827" s="18"/>
      <c r="BSH827" s="18"/>
      <c r="BSI827" s="18"/>
      <c r="BSJ827" s="18"/>
      <c r="BSK827" s="18"/>
      <c r="BSL827" s="18"/>
      <c r="BSM827" s="18"/>
      <c r="BSN827" s="18"/>
      <c r="BSO827" s="18"/>
      <c r="BSP827" s="18"/>
      <c r="BSQ827" s="18"/>
      <c r="BSR827" s="18"/>
      <c r="BSS827" s="18"/>
      <c r="BST827" s="18"/>
      <c r="BSU827" s="18"/>
      <c r="BSV827" s="18"/>
      <c r="BSW827" s="18"/>
      <c r="BSX827" s="18"/>
      <c r="BSY827" s="18"/>
      <c r="BSZ827" s="18"/>
      <c r="BTA827" s="18"/>
      <c r="BTB827" s="18"/>
      <c r="BTC827" s="18"/>
      <c r="BTD827" s="18"/>
      <c r="BTE827" s="18"/>
      <c r="BTF827" s="18"/>
      <c r="BTG827" s="18"/>
      <c r="BTH827" s="18"/>
      <c r="BTI827" s="18"/>
      <c r="BTJ827" s="18"/>
      <c r="BTK827" s="18"/>
      <c r="BTL827" s="18"/>
      <c r="BTM827" s="18"/>
      <c r="BTN827" s="18"/>
      <c r="BTO827" s="18"/>
      <c r="BTP827" s="18"/>
      <c r="BTQ827" s="18"/>
      <c r="BTR827" s="18"/>
      <c r="BTS827" s="18"/>
      <c r="BTT827" s="18"/>
      <c r="BTU827" s="18"/>
      <c r="BTV827" s="18"/>
      <c r="BTW827" s="18"/>
      <c r="BTX827" s="18"/>
      <c r="BTY827" s="18"/>
      <c r="BTZ827" s="18"/>
      <c r="BUA827" s="18"/>
      <c r="BUB827" s="18"/>
      <c r="BUC827" s="18"/>
      <c r="BUD827" s="18"/>
      <c r="BUE827" s="18"/>
      <c r="BUF827" s="18"/>
      <c r="BUG827" s="18"/>
      <c r="BUH827" s="18"/>
      <c r="BUI827" s="18"/>
      <c r="BUJ827" s="18"/>
      <c r="BUK827" s="18"/>
      <c r="BUL827" s="18"/>
      <c r="BUM827" s="18"/>
      <c r="BUN827" s="18"/>
      <c r="BUO827" s="18"/>
      <c r="BUP827" s="18"/>
      <c r="BUQ827" s="18"/>
      <c r="BUR827" s="18"/>
      <c r="BUS827" s="18"/>
      <c r="BUT827" s="18"/>
      <c r="BUU827" s="18"/>
      <c r="BUV827" s="18"/>
      <c r="BUW827" s="18"/>
      <c r="BUX827" s="18"/>
      <c r="BUY827" s="18"/>
      <c r="BUZ827" s="18"/>
      <c r="BVA827" s="18"/>
      <c r="BVB827" s="18"/>
      <c r="BVC827" s="18"/>
      <c r="BVD827" s="18"/>
      <c r="BVE827" s="18"/>
      <c r="BVF827" s="18"/>
      <c r="BVG827" s="18"/>
      <c r="BVH827" s="18"/>
      <c r="BVI827" s="18"/>
      <c r="BVJ827" s="18"/>
      <c r="BVK827" s="18"/>
      <c r="BVL827" s="18"/>
      <c r="BVM827" s="18"/>
      <c r="BVN827" s="18"/>
      <c r="BVO827" s="18"/>
      <c r="BVP827" s="18"/>
      <c r="BVQ827" s="18"/>
      <c r="BVR827" s="18"/>
      <c r="BVS827" s="18"/>
      <c r="BVT827" s="18"/>
      <c r="BVU827" s="18"/>
      <c r="BVV827" s="18"/>
      <c r="BVW827" s="18"/>
      <c r="BVX827" s="18"/>
      <c r="BVY827" s="18"/>
      <c r="BVZ827" s="18"/>
      <c r="BWA827" s="18"/>
      <c r="BWB827" s="18"/>
      <c r="BWC827" s="18"/>
      <c r="BWD827" s="18"/>
      <c r="BWE827" s="18"/>
      <c r="BWF827" s="18"/>
      <c r="BWG827" s="18"/>
      <c r="BWH827" s="18"/>
      <c r="BWI827" s="18"/>
      <c r="BWJ827" s="18"/>
      <c r="BWK827" s="18"/>
      <c r="BWL827" s="18"/>
      <c r="BWM827" s="18"/>
      <c r="BWN827" s="18"/>
      <c r="BWO827" s="18"/>
      <c r="BWP827" s="18"/>
      <c r="BWQ827" s="18"/>
      <c r="BWR827" s="18"/>
      <c r="BWS827" s="18"/>
      <c r="BWT827" s="18"/>
      <c r="BWU827" s="18"/>
      <c r="BWV827" s="18"/>
      <c r="BWW827" s="18"/>
      <c r="BWX827" s="18"/>
      <c r="BWY827" s="18"/>
      <c r="BWZ827" s="18"/>
      <c r="BXA827" s="18"/>
      <c r="BXB827" s="18"/>
      <c r="BXC827" s="18"/>
      <c r="BXD827" s="18"/>
      <c r="BXE827" s="18"/>
      <c r="BXF827" s="18"/>
      <c r="BXG827" s="18"/>
      <c r="BXH827" s="18"/>
      <c r="BXI827" s="18"/>
      <c r="BXJ827" s="18"/>
      <c r="BXK827" s="18"/>
      <c r="BXL827" s="18"/>
      <c r="BXM827" s="18"/>
      <c r="BXN827" s="18"/>
      <c r="BXO827" s="18"/>
      <c r="BXP827" s="18"/>
      <c r="BXQ827" s="18"/>
      <c r="BXR827" s="18"/>
      <c r="BXS827" s="18"/>
      <c r="BXT827" s="18"/>
      <c r="BXU827" s="18"/>
      <c r="BXV827" s="18"/>
      <c r="BXW827" s="18"/>
      <c r="BXX827" s="18"/>
      <c r="BXY827" s="18"/>
      <c r="BXZ827" s="18"/>
      <c r="BYA827" s="18"/>
      <c r="BYB827" s="18"/>
      <c r="BYC827" s="18"/>
      <c r="BYD827" s="18"/>
      <c r="BYE827" s="18"/>
      <c r="BYF827" s="18"/>
      <c r="BYG827" s="18"/>
      <c r="BYH827" s="18"/>
      <c r="BYI827" s="18"/>
      <c r="BYJ827" s="18"/>
      <c r="BYK827" s="18"/>
      <c r="BYL827" s="18"/>
      <c r="BYM827" s="18"/>
      <c r="BYN827" s="18"/>
      <c r="BYO827" s="18"/>
      <c r="BYP827" s="18"/>
      <c r="BYQ827" s="18"/>
      <c r="BYR827" s="18"/>
      <c r="BYS827" s="18"/>
      <c r="BYT827" s="18"/>
      <c r="BYU827" s="18"/>
      <c r="BYV827" s="18"/>
      <c r="BYW827" s="18"/>
      <c r="BYX827" s="18"/>
      <c r="BYY827" s="18"/>
      <c r="BYZ827" s="18"/>
      <c r="BZA827" s="18"/>
      <c r="BZB827" s="18"/>
      <c r="BZC827" s="18"/>
      <c r="BZD827" s="18"/>
      <c r="BZE827" s="18"/>
      <c r="BZF827" s="18"/>
      <c r="BZG827" s="18"/>
      <c r="BZH827" s="18"/>
      <c r="BZI827" s="18"/>
      <c r="BZJ827" s="18"/>
      <c r="BZK827" s="18"/>
      <c r="BZL827" s="18"/>
      <c r="BZM827" s="18"/>
      <c r="BZN827" s="18"/>
      <c r="BZO827" s="18"/>
      <c r="BZP827" s="18"/>
      <c r="BZQ827" s="18"/>
      <c r="BZR827" s="18"/>
      <c r="BZS827" s="18"/>
      <c r="BZT827" s="18"/>
      <c r="BZU827" s="18"/>
      <c r="BZV827" s="18"/>
      <c r="BZW827" s="18"/>
      <c r="BZX827" s="18"/>
      <c r="BZY827" s="18"/>
      <c r="BZZ827" s="18"/>
      <c r="CAA827" s="18"/>
      <c r="CAB827" s="18"/>
      <c r="CAC827" s="18"/>
      <c r="CAD827" s="18"/>
      <c r="CAE827" s="18"/>
      <c r="CAF827" s="18"/>
      <c r="CAG827" s="18"/>
      <c r="CAH827" s="18"/>
      <c r="CAI827" s="18"/>
      <c r="CAJ827" s="18"/>
      <c r="CAK827" s="18"/>
      <c r="CAL827" s="18"/>
      <c r="CAM827" s="18"/>
      <c r="CAN827" s="18"/>
      <c r="CAO827" s="18"/>
      <c r="CAP827" s="18"/>
      <c r="CAQ827" s="18"/>
      <c r="CAR827" s="18"/>
      <c r="CAS827" s="18"/>
      <c r="CAT827" s="18"/>
      <c r="CAU827" s="18"/>
      <c r="CAV827" s="18"/>
      <c r="CAW827" s="18"/>
      <c r="CAX827" s="18"/>
      <c r="CAY827" s="18"/>
      <c r="CAZ827" s="18"/>
      <c r="CBA827" s="18"/>
      <c r="CBB827" s="18"/>
      <c r="CBC827" s="18"/>
      <c r="CBD827" s="18"/>
      <c r="CBE827" s="18"/>
      <c r="CBF827" s="18"/>
      <c r="CBG827" s="18"/>
      <c r="CBH827" s="18"/>
      <c r="CBI827" s="18"/>
      <c r="CBJ827" s="18"/>
      <c r="CBK827" s="18"/>
      <c r="CBL827" s="18"/>
      <c r="CBM827" s="18"/>
      <c r="CBN827" s="18"/>
      <c r="CBO827" s="18"/>
      <c r="CBP827" s="18"/>
      <c r="CBQ827" s="18"/>
      <c r="CBR827" s="18"/>
      <c r="CBS827" s="18"/>
      <c r="CBT827" s="18"/>
      <c r="CBU827" s="18"/>
      <c r="CBV827" s="18"/>
      <c r="CBW827" s="18"/>
      <c r="CBX827" s="18"/>
      <c r="CBY827" s="18"/>
      <c r="CBZ827" s="18"/>
      <c r="CCA827" s="18"/>
      <c r="CCB827" s="18"/>
      <c r="CCC827" s="18"/>
      <c r="CCD827" s="18"/>
      <c r="CCE827" s="18"/>
      <c r="CCF827" s="18"/>
      <c r="CCG827" s="18"/>
      <c r="CCH827" s="18"/>
      <c r="CCI827" s="18"/>
      <c r="CCJ827" s="18"/>
      <c r="CCK827" s="18"/>
      <c r="CCL827" s="18"/>
      <c r="CCM827" s="18"/>
      <c r="CCN827" s="18"/>
      <c r="CCO827" s="18"/>
      <c r="CCP827" s="18"/>
      <c r="CCQ827" s="18"/>
      <c r="CCR827" s="18"/>
      <c r="CCS827" s="18"/>
      <c r="CCT827" s="18"/>
      <c r="CCU827" s="18"/>
      <c r="CCV827" s="18"/>
      <c r="CCW827" s="18"/>
      <c r="CCX827" s="18"/>
      <c r="CCY827" s="18"/>
      <c r="CCZ827" s="18"/>
      <c r="CDA827" s="18"/>
      <c r="CDB827" s="18"/>
      <c r="CDC827" s="18"/>
      <c r="CDD827" s="18"/>
      <c r="CDE827" s="18"/>
      <c r="CDF827" s="18"/>
      <c r="CDG827" s="18"/>
      <c r="CDH827" s="18"/>
      <c r="CDI827" s="18"/>
      <c r="CDJ827" s="18"/>
      <c r="CDK827" s="18"/>
      <c r="CDL827" s="18"/>
      <c r="CDM827" s="18"/>
      <c r="CDN827" s="18"/>
      <c r="CDO827" s="18"/>
      <c r="CDP827" s="18"/>
      <c r="CDQ827" s="18"/>
      <c r="CDR827" s="18"/>
      <c r="CDS827" s="18"/>
      <c r="CDT827" s="18"/>
      <c r="CDU827" s="18"/>
      <c r="CDV827" s="18"/>
      <c r="CDW827" s="18"/>
      <c r="CDX827" s="18"/>
      <c r="CDY827" s="18"/>
      <c r="CDZ827" s="18"/>
      <c r="CEA827" s="18"/>
      <c r="CEB827" s="18"/>
      <c r="CEC827" s="18"/>
      <c r="CED827" s="18"/>
      <c r="CEE827" s="18"/>
      <c r="CEF827" s="18"/>
      <c r="CEG827" s="18"/>
      <c r="CEH827" s="18"/>
      <c r="CEI827" s="18"/>
      <c r="CEJ827" s="18"/>
      <c r="CEK827" s="18"/>
      <c r="CEL827" s="18"/>
      <c r="CEM827" s="18"/>
      <c r="CEN827" s="18"/>
      <c r="CEO827" s="18"/>
      <c r="CEP827" s="18"/>
      <c r="CEQ827" s="18"/>
      <c r="CER827" s="18"/>
      <c r="CES827" s="18"/>
      <c r="CET827" s="18"/>
      <c r="CEU827" s="18"/>
      <c r="CEV827" s="18"/>
      <c r="CEW827" s="18"/>
      <c r="CEX827" s="18"/>
      <c r="CEY827" s="18"/>
      <c r="CEZ827" s="18"/>
      <c r="CFA827" s="18"/>
      <c r="CFB827" s="18"/>
      <c r="CFC827" s="18"/>
      <c r="CFD827" s="18"/>
      <c r="CFE827" s="18"/>
      <c r="CFF827" s="18"/>
      <c r="CFG827" s="18"/>
      <c r="CFH827" s="18"/>
      <c r="CFI827" s="18"/>
      <c r="CFJ827" s="18"/>
      <c r="CFK827" s="18"/>
      <c r="CFL827" s="18"/>
      <c r="CFM827" s="18"/>
      <c r="CFN827" s="18"/>
      <c r="CFO827" s="18"/>
      <c r="CFP827" s="18"/>
      <c r="CFQ827" s="18"/>
      <c r="CFR827" s="18"/>
      <c r="CFS827" s="18"/>
      <c r="CFT827" s="18"/>
      <c r="CFU827" s="18"/>
      <c r="CFV827" s="18"/>
      <c r="CFW827" s="18"/>
      <c r="CFX827" s="18"/>
      <c r="CFY827" s="18"/>
      <c r="CFZ827" s="18"/>
      <c r="CGA827" s="18"/>
      <c r="CGB827" s="18"/>
      <c r="CGC827" s="18"/>
      <c r="CGD827" s="18"/>
      <c r="CGE827" s="18"/>
      <c r="CGF827" s="18"/>
      <c r="CGG827" s="18"/>
      <c r="CGH827" s="18"/>
      <c r="CGI827" s="18"/>
      <c r="CGJ827" s="18"/>
      <c r="CGK827" s="18"/>
      <c r="CGL827" s="18"/>
      <c r="CGM827" s="18"/>
      <c r="CGN827" s="18"/>
      <c r="CGO827" s="18"/>
      <c r="CGP827" s="18"/>
      <c r="CGQ827" s="18"/>
      <c r="CGR827" s="18"/>
      <c r="CGS827" s="18"/>
      <c r="CGT827" s="18"/>
      <c r="CGU827" s="18"/>
      <c r="CGV827" s="18"/>
      <c r="CGW827" s="18"/>
      <c r="CGX827" s="18"/>
      <c r="CGY827" s="18"/>
      <c r="CGZ827" s="18"/>
      <c r="CHA827" s="18"/>
      <c r="CHB827" s="18"/>
      <c r="CHC827" s="18"/>
      <c r="CHD827" s="18"/>
      <c r="CHE827" s="18"/>
      <c r="CHF827" s="18"/>
      <c r="CHG827" s="18"/>
      <c r="CHH827" s="18"/>
      <c r="CHI827" s="18"/>
      <c r="CHJ827" s="18"/>
      <c r="CHK827" s="18"/>
      <c r="CHL827" s="18"/>
      <c r="CHM827" s="18"/>
      <c r="CHN827" s="18"/>
      <c r="CHO827" s="18"/>
      <c r="CHP827" s="18"/>
      <c r="CHQ827" s="18"/>
      <c r="CHR827" s="18"/>
      <c r="CHS827" s="18"/>
      <c r="CHT827" s="18"/>
      <c r="CHU827" s="18"/>
      <c r="CHV827" s="18"/>
      <c r="CHW827" s="18"/>
      <c r="CHX827" s="18"/>
      <c r="CHY827" s="18"/>
      <c r="CHZ827" s="18"/>
      <c r="CIA827" s="18"/>
      <c r="CIB827" s="18"/>
      <c r="CIC827" s="18"/>
      <c r="CID827" s="18"/>
      <c r="CIE827" s="18"/>
      <c r="CIF827" s="18"/>
      <c r="CIG827" s="18"/>
      <c r="CIH827" s="18"/>
      <c r="CII827" s="18"/>
      <c r="CIJ827" s="18"/>
      <c r="CIK827" s="18"/>
      <c r="CIL827" s="18"/>
      <c r="CIM827" s="18"/>
      <c r="CIN827" s="18"/>
      <c r="CIO827" s="18"/>
      <c r="CIP827" s="18"/>
      <c r="CIQ827" s="18"/>
      <c r="CIR827" s="18"/>
      <c r="CIS827" s="18"/>
      <c r="CIT827" s="18"/>
      <c r="CIU827" s="18"/>
      <c r="CIV827" s="18"/>
      <c r="CIW827" s="18"/>
      <c r="CIX827" s="18"/>
      <c r="CIY827" s="18"/>
      <c r="CIZ827" s="18"/>
      <c r="CJA827" s="18"/>
      <c r="CJB827" s="18"/>
      <c r="CJC827" s="18"/>
      <c r="CJD827" s="18"/>
      <c r="CJE827" s="18"/>
      <c r="CJF827" s="18"/>
      <c r="CJG827" s="18"/>
      <c r="CJH827" s="18"/>
      <c r="CJI827" s="18"/>
      <c r="CJJ827" s="18"/>
      <c r="CJK827" s="18"/>
      <c r="CJL827" s="18"/>
      <c r="CJM827" s="18"/>
      <c r="CJN827" s="18"/>
      <c r="CJO827" s="18"/>
      <c r="CJP827" s="18"/>
      <c r="CJQ827" s="18"/>
      <c r="CJR827" s="18"/>
      <c r="CJS827" s="18"/>
      <c r="CJT827" s="18"/>
      <c r="CJU827" s="18"/>
      <c r="CJV827" s="18"/>
      <c r="CJW827" s="18"/>
      <c r="CJX827" s="18"/>
      <c r="CJY827" s="18"/>
      <c r="CJZ827" s="18"/>
      <c r="CKA827" s="18"/>
      <c r="CKB827" s="18"/>
      <c r="CKC827" s="18"/>
      <c r="CKD827" s="18"/>
      <c r="CKE827" s="18"/>
      <c r="CKF827" s="18"/>
      <c r="CKG827" s="18"/>
      <c r="CKH827" s="18"/>
      <c r="CKI827" s="18"/>
      <c r="CKJ827" s="18"/>
      <c r="CKK827" s="18"/>
      <c r="CKL827" s="18"/>
      <c r="CKM827" s="18"/>
      <c r="CKN827" s="18"/>
      <c r="CKO827" s="18"/>
      <c r="CKP827" s="18"/>
      <c r="CKQ827" s="18"/>
      <c r="CKR827" s="18"/>
      <c r="CKS827" s="18"/>
      <c r="CKT827" s="18"/>
      <c r="CKU827" s="18"/>
      <c r="CKV827" s="18"/>
      <c r="CKW827" s="18"/>
      <c r="CKX827" s="18"/>
      <c r="CKY827" s="18"/>
      <c r="CKZ827" s="18"/>
      <c r="CLA827" s="18"/>
      <c r="CLB827" s="18"/>
      <c r="CLC827" s="18"/>
      <c r="CLD827" s="18"/>
      <c r="CLE827" s="18"/>
      <c r="CLF827" s="18"/>
      <c r="CLG827" s="18"/>
      <c r="CLH827" s="18"/>
      <c r="CLI827" s="18"/>
      <c r="CLJ827" s="18"/>
      <c r="CLK827" s="18"/>
      <c r="CLL827" s="18"/>
      <c r="CLM827" s="18"/>
      <c r="CLN827" s="18"/>
      <c r="CLO827" s="18"/>
      <c r="CLP827" s="18"/>
      <c r="CLQ827" s="18"/>
      <c r="CLR827" s="18"/>
      <c r="CLS827" s="18"/>
      <c r="CLT827" s="18"/>
      <c r="CLU827" s="18"/>
      <c r="CLV827" s="18"/>
      <c r="CLW827" s="18"/>
      <c r="CLX827" s="18"/>
      <c r="CLY827" s="18"/>
      <c r="CLZ827" s="18"/>
      <c r="CMA827" s="18"/>
      <c r="CMB827" s="18"/>
      <c r="CMC827" s="18"/>
      <c r="CMD827" s="18"/>
      <c r="CME827" s="18"/>
      <c r="CMF827" s="18"/>
      <c r="CMG827" s="18"/>
      <c r="CMH827" s="18"/>
      <c r="CMI827" s="18"/>
      <c r="CMJ827" s="18"/>
      <c r="CMK827" s="18"/>
      <c r="CML827" s="18"/>
      <c r="CMM827" s="18"/>
      <c r="CMN827" s="18"/>
      <c r="CMO827" s="18"/>
      <c r="CMP827" s="18"/>
      <c r="CMQ827" s="18"/>
      <c r="CMR827" s="18"/>
      <c r="CMS827" s="18"/>
      <c r="CMT827" s="18"/>
      <c r="CMU827" s="18"/>
      <c r="CMV827" s="18"/>
      <c r="CMW827" s="18"/>
      <c r="CMX827" s="18"/>
      <c r="CMY827" s="18"/>
      <c r="CMZ827" s="18"/>
      <c r="CNA827" s="18"/>
      <c r="CNB827" s="18"/>
      <c r="CNC827" s="18"/>
      <c r="CND827" s="18"/>
      <c r="CNE827" s="18"/>
      <c r="CNF827" s="18"/>
      <c r="CNG827" s="18"/>
      <c r="CNH827" s="18"/>
      <c r="CNI827" s="18"/>
      <c r="CNJ827" s="18"/>
      <c r="CNK827" s="18"/>
      <c r="CNL827" s="18"/>
      <c r="CNM827" s="18"/>
      <c r="CNN827" s="18"/>
      <c r="CNO827" s="18"/>
      <c r="CNP827" s="18"/>
      <c r="CNQ827" s="18"/>
      <c r="CNR827" s="18"/>
      <c r="CNS827" s="18"/>
      <c r="CNT827" s="18"/>
      <c r="CNU827" s="18"/>
      <c r="CNV827" s="18"/>
      <c r="CNW827" s="18"/>
      <c r="CNX827" s="18"/>
      <c r="CNY827" s="18"/>
      <c r="CNZ827" s="18"/>
      <c r="COA827" s="18"/>
      <c r="COB827" s="18"/>
      <c r="COC827" s="18"/>
      <c r="COD827" s="18"/>
      <c r="COE827" s="18"/>
      <c r="COF827" s="18"/>
      <c r="COG827" s="18"/>
      <c r="COH827" s="18"/>
      <c r="COI827" s="18"/>
      <c r="COJ827" s="18"/>
      <c r="COK827" s="18"/>
      <c r="COL827" s="18"/>
      <c r="COM827" s="18"/>
      <c r="CON827" s="18"/>
      <c r="COO827" s="18"/>
      <c r="COP827" s="18"/>
      <c r="COQ827" s="18"/>
      <c r="COR827" s="18"/>
      <c r="COS827" s="18"/>
      <c r="COT827" s="18"/>
      <c r="COU827" s="18"/>
      <c r="COV827" s="18"/>
      <c r="COW827" s="18"/>
      <c r="COX827" s="18"/>
      <c r="COY827" s="18"/>
      <c r="COZ827" s="18"/>
      <c r="CPA827" s="18"/>
      <c r="CPB827" s="18"/>
      <c r="CPC827" s="18"/>
      <c r="CPD827" s="18"/>
      <c r="CPE827" s="18"/>
      <c r="CPF827" s="18"/>
      <c r="CPG827" s="18"/>
      <c r="CPH827" s="18"/>
      <c r="CPI827" s="18"/>
      <c r="CPJ827" s="18"/>
      <c r="CPK827" s="18"/>
      <c r="CPL827" s="18"/>
      <c r="CPM827" s="18"/>
      <c r="CPN827" s="18"/>
      <c r="CPO827" s="18"/>
      <c r="CPP827" s="18"/>
      <c r="CPQ827" s="18"/>
      <c r="CPR827" s="18"/>
      <c r="CPS827" s="18"/>
      <c r="CPT827" s="18"/>
      <c r="CPU827" s="18"/>
      <c r="CPV827" s="18"/>
      <c r="CPW827" s="18"/>
      <c r="CPX827" s="18"/>
      <c r="CPY827" s="18"/>
      <c r="CPZ827" s="18"/>
      <c r="CQA827" s="18"/>
      <c r="CQB827" s="18"/>
      <c r="CQC827" s="18"/>
      <c r="CQD827" s="18"/>
      <c r="CQE827" s="18"/>
      <c r="CQF827" s="18"/>
      <c r="CQG827" s="18"/>
      <c r="CQH827" s="18"/>
      <c r="CQI827" s="18"/>
      <c r="CQJ827" s="18"/>
      <c r="CQK827" s="18"/>
      <c r="CQL827" s="18"/>
      <c r="CQM827" s="18"/>
      <c r="CQN827" s="18"/>
      <c r="CQO827" s="18"/>
      <c r="CQP827" s="18"/>
      <c r="CQQ827" s="18"/>
      <c r="CQR827" s="18"/>
      <c r="CQS827" s="18"/>
      <c r="CQT827" s="18"/>
      <c r="CQU827" s="18"/>
      <c r="CQV827" s="18"/>
      <c r="CQW827" s="18"/>
      <c r="CQX827" s="18"/>
      <c r="CQY827" s="18"/>
      <c r="CQZ827" s="18"/>
      <c r="CRA827" s="18"/>
      <c r="CRB827" s="18"/>
      <c r="CRC827" s="18"/>
      <c r="CRD827" s="18"/>
      <c r="CRE827" s="18"/>
      <c r="CRF827" s="18"/>
      <c r="CRG827" s="18"/>
      <c r="CRH827" s="18"/>
      <c r="CRI827" s="18"/>
      <c r="CRJ827" s="18"/>
      <c r="CRK827" s="18"/>
      <c r="CRL827" s="18"/>
      <c r="CRM827" s="18"/>
      <c r="CRN827" s="18"/>
      <c r="CRO827" s="18"/>
      <c r="CRP827" s="18"/>
      <c r="CRQ827" s="18"/>
      <c r="CRR827" s="18"/>
      <c r="CRS827" s="18"/>
      <c r="CRT827" s="18"/>
      <c r="CRU827" s="18"/>
      <c r="CRV827" s="18"/>
      <c r="CRW827" s="18"/>
      <c r="CRX827" s="18"/>
      <c r="CRY827" s="18"/>
      <c r="CRZ827" s="18"/>
      <c r="CSA827" s="18"/>
      <c r="CSB827" s="18"/>
      <c r="CSC827" s="18"/>
      <c r="CSD827" s="18"/>
      <c r="CSE827" s="18"/>
      <c r="CSF827" s="18"/>
      <c r="CSG827" s="18"/>
      <c r="CSH827" s="18"/>
      <c r="CSI827" s="18"/>
      <c r="CSJ827" s="18"/>
      <c r="CSK827" s="18"/>
      <c r="CSL827" s="18"/>
      <c r="CSM827" s="18"/>
      <c r="CSN827" s="18"/>
      <c r="CSO827" s="18"/>
      <c r="CSP827" s="18"/>
      <c r="CSQ827" s="18"/>
      <c r="CSR827" s="18"/>
      <c r="CSS827" s="18"/>
      <c r="CST827" s="18"/>
      <c r="CSU827" s="18"/>
      <c r="CSV827" s="18"/>
      <c r="CSW827" s="18"/>
      <c r="CSX827" s="18"/>
      <c r="CSY827" s="18"/>
      <c r="CSZ827" s="18"/>
      <c r="CTA827" s="18"/>
      <c r="CTB827" s="18"/>
      <c r="CTC827" s="18"/>
      <c r="CTD827" s="18"/>
      <c r="CTE827" s="18"/>
      <c r="CTF827" s="18"/>
      <c r="CTG827" s="18"/>
      <c r="CTH827" s="18"/>
      <c r="CTI827" s="18"/>
      <c r="CTJ827" s="18"/>
      <c r="CTK827" s="18"/>
      <c r="CTL827" s="18"/>
      <c r="CTM827" s="18"/>
      <c r="CTN827" s="18"/>
      <c r="CTO827" s="18"/>
      <c r="CTP827" s="18"/>
      <c r="CTQ827" s="18"/>
      <c r="CTR827" s="18"/>
      <c r="CTS827" s="18"/>
      <c r="CTT827" s="18"/>
      <c r="CTU827" s="18"/>
      <c r="CTV827" s="18"/>
      <c r="CTW827" s="18"/>
      <c r="CTX827" s="18"/>
      <c r="CTY827" s="18"/>
      <c r="CTZ827" s="18"/>
      <c r="CUA827" s="18"/>
      <c r="CUB827" s="18"/>
      <c r="CUC827" s="18"/>
      <c r="CUD827" s="18"/>
      <c r="CUE827" s="18"/>
      <c r="CUF827" s="18"/>
      <c r="CUG827" s="18"/>
      <c r="CUH827" s="18"/>
      <c r="CUI827" s="18"/>
      <c r="CUJ827" s="18"/>
      <c r="CUK827" s="18"/>
      <c r="CUL827" s="18"/>
      <c r="CUM827" s="18"/>
      <c r="CUN827" s="18"/>
      <c r="CUO827" s="18"/>
      <c r="CUP827" s="18"/>
      <c r="CUQ827" s="18"/>
      <c r="CUR827" s="18"/>
      <c r="CUS827" s="18"/>
      <c r="CUT827" s="18"/>
      <c r="CUU827" s="18"/>
      <c r="CUV827" s="18"/>
      <c r="CUW827" s="18"/>
      <c r="CUX827" s="18"/>
      <c r="CUY827" s="18"/>
      <c r="CUZ827" s="18"/>
      <c r="CVA827" s="18"/>
      <c r="CVB827" s="18"/>
      <c r="CVC827" s="18"/>
      <c r="CVD827" s="18"/>
      <c r="CVE827" s="18"/>
      <c r="CVF827" s="18"/>
      <c r="CVG827" s="18"/>
      <c r="CVH827" s="18"/>
      <c r="CVI827" s="18"/>
      <c r="CVJ827" s="18"/>
      <c r="CVK827" s="18"/>
      <c r="CVL827" s="18"/>
      <c r="CVM827" s="18"/>
      <c r="CVN827" s="18"/>
      <c r="CVO827" s="18"/>
      <c r="CVP827" s="18"/>
      <c r="CVQ827" s="18"/>
      <c r="CVR827" s="18"/>
      <c r="CVS827" s="18"/>
      <c r="CVT827" s="18"/>
      <c r="CVU827" s="18"/>
      <c r="CVV827" s="18"/>
      <c r="CVW827" s="18"/>
      <c r="CVX827" s="18"/>
      <c r="CVY827" s="18"/>
      <c r="CVZ827" s="18"/>
      <c r="CWA827" s="18"/>
      <c r="CWB827" s="18"/>
      <c r="CWC827" s="18"/>
      <c r="CWD827" s="18"/>
      <c r="CWE827" s="18"/>
      <c r="CWF827" s="18"/>
      <c r="CWG827" s="18"/>
      <c r="CWH827" s="18"/>
      <c r="CWI827" s="18"/>
      <c r="CWJ827" s="18"/>
      <c r="CWK827" s="18"/>
      <c r="CWL827" s="18"/>
      <c r="CWM827" s="18"/>
      <c r="CWN827" s="18"/>
      <c r="CWO827" s="18"/>
      <c r="CWP827" s="18"/>
      <c r="CWQ827" s="18"/>
      <c r="CWR827" s="18"/>
      <c r="CWS827" s="18"/>
      <c r="CWT827" s="18"/>
      <c r="CWU827" s="18"/>
      <c r="CWV827" s="18"/>
      <c r="CWW827" s="18"/>
      <c r="CWX827" s="18"/>
      <c r="CWY827" s="18"/>
      <c r="CWZ827" s="18"/>
      <c r="CXA827" s="18"/>
      <c r="CXB827" s="18"/>
      <c r="CXC827" s="18"/>
      <c r="CXD827" s="18"/>
      <c r="CXE827" s="18"/>
      <c r="CXF827" s="18"/>
      <c r="CXG827" s="18"/>
      <c r="CXH827" s="18"/>
      <c r="CXI827" s="18"/>
      <c r="CXJ827" s="18"/>
      <c r="CXK827" s="18"/>
      <c r="CXL827" s="18"/>
      <c r="CXM827" s="18"/>
      <c r="CXN827" s="18"/>
      <c r="CXO827" s="18"/>
      <c r="CXP827" s="18"/>
      <c r="CXQ827" s="18"/>
      <c r="CXR827" s="18"/>
      <c r="CXS827" s="18"/>
      <c r="CXT827" s="18"/>
      <c r="CXU827" s="18"/>
      <c r="CXV827" s="18"/>
      <c r="CXW827" s="18"/>
      <c r="CXX827" s="18"/>
      <c r="CXY827" s="18"/>
      <c r="CXZ827" s="18"/>
      <c r="CYA827" s="18"/>
      <c r="CYB827" s="18"/>
      <c r="CYC827" s="18"/>
      <c r="CYD827" s="18"/>
      <c r="CYE827" s="18"/>
      <c r="CYF827" s="18"/>
      <c r="CYG827" s="18"/>
      <c r="CYH827" s="18"/>
      <c r="CYI827" s="18"/>
      <c r="CYJ827" s="18"/>
      <c r="CYK827" s="18"/>
      <c r="CYL827" s="18"/>
      <c r="CYM827" s="18"/>
      <c r="CYN827" s="18"/>
      <c r="CYO827" s="18"/>
      <c r="CYP827" s="18"/>
      <c r="CYQ827" s="18"/>
      <c r="CYR827" s="18"/>
      <c r="CYS827" s="18"/>
      <c r="CYT827" s="18"/>
      <c r="CYU827" s="18"/>
      <c r="CYV827" s="18"/>
      <c r="CYW827" s="18"/>
      <c r="CYX827" s="18"/>
      <c r="CYY827" s="18"/>
      <c r="CYZ827" s="18"/>
      <c r="CZA827" s="18"/>
      <c r="CZB827" s="18"/>
      <c r="CZC827" s="18"/>
      <c r="CZD827" s="18"/>
      <c r="CZE827" s="18"/>
      <c r="CZF827" s="18"/>
      <c r="CZG827" s="18"/>
      <c r="CZH827" s="18"/>
      <c r="CZI827" s="18"/>
      <c r="CZJ827" s="18"/>
      <c r="CZK827" s="18"/>
      <c r="CZL827" s="18"/>
      <c r="CZM827" s="18"/>
      <c r="CZN827" s="18"/>
      <c r="CZO827" s="18"/>
      <c r="CZP827" s="18"/>
      <c r="CZQ827" s="18"/>
      <c r="CZR827" s="18"/>
      <c r="CZS827" s="18"/>
      <c r="CZT827" s="18"/>
      <c r="CZU827" s="18"/>
      <c r="CZV827" s="18"/>
      <c r="CZW827" s="18"/>
      <c r="CZX827" s="18"/>
      <c r="CZY827" s="18"/>
      <c r="CZZ827" s="18"/>
      <c r="DAA827" s="18"/>
      <c r="DAB827" s="18"/>
      <c r="DAC827" s="18"/>
      <c r="DAD827" s="18"/>
      <c r="DAE827" s="18"/>
      <c r="DAF827" s="18"/>
      <c r="DAG827" s="18"/>
      <c r="DAH827" s="18"/>
      <c r="DAI827" s="18"/>
      <c r="DAJ827" s="18"/>
      <c r="DAK827" s="18"/>
      <c r="DAL827" s="18"/>
      <c r="DAM827" s="18"/>
      <c r="DAN827" s="18"/>
      <c r="DAO827" s="18"/>
      <c r="DAP827" s="18"/>
      <c r="DAQ827" s="18"/>
      <c r="DAR827" s="18"/>
      <c r="DAS827" s="18"/>
      <c r="DAT827" s="18"/>
      <c r="DAU827" s="18"/>
      <c r="DAV827" s="18"/>
      <c r="DAW827" s="18"/>
      <c r="DAX827" s="18"/>
      <c r="DAY827" s="18"/>
      <c r="DAZ827" s="18"/>
      <c r="DBA827" s="18"/>
      <c r="DBB827" s="18"/>
      <c r="DBC827" s="18"/>
      <c r="DBD827" s="18"/>
      <c r="DBE827" s="18"/>
      <c r="DBF827" s="18"/>
      <c r="DBG827" s="18"/>
      <c r="DBH827" s="18"/>
      <c r="DBI827" s="18"/>
      <c r="DBJ827" s="18"/>
      <c r="DBK827" s="18"/>
      <c r="DBL827" s="18"/>
      <c r="DBM827" s="18"/>
      <c r="DBN827" s="18"/>
      <c r="DBO827" s="18"/>
      <c r="DBP827" s="18"/>
      <c r="DBQ827" s="18"/>
      <c r="DBR827" s="18"/>
      <c r="DBS827" s="18"/>
      <c r="DBT827" s="18"/>
      <c r="DBU827" s="18"/>
      <c r="DBV827" s="18"/>
      <c r="DBW827" s="18"/>
      <c r="DBX827" s="18"/>
      <c r="DBY827" s="18"/>
      <c r="DBZ827" s="18"/>
      <c r="DCA827" s="18"/>
      <c r="DCB827" s="18"/>
      <c r="DCC827" s="18"/>
      <c r="DCD827" s="18"/>
      <c r="DCE827" s="18"/>
      <c r="DCF827" s="18"/>
      <c r="DCG827" s="18"/>
      <c r="DCH827" s="18"/>
      <c r="DCI827" s="18"/>
      <c r="DCJ827" s="18"/>
      <c r="DCK827" s="18"/>
      <c r="DCL827" s="18"/>
      <c r="DCM827" s="18"/>
      <c r="DCN827" s="18"/>
      <c r="DCO827" s="18"/>
      <c r="DCP827" s="18"/>
      <c r="DCQ827" s="18"/>
      <c r="DCR827" s="18"/>
      <c r="DCS827" s="18"/>
      <c r="DCT827" s="18"/>
      <c r="DCU827" s="18"/>
      <c r="DCV827" s="18"/>
      <c r="DCW827" s="18"/>
      <c r="DCX827" s="18"/>
      <c r="DCY827" s="18"/>
      <c r="DCZ827" s="18"/>
      <c r="DDA827" s="18"/>
      <c r="DDB827" s="18"/>
      <c r="DDC827" s="18"/>
      <c r="DDD827" s="18"/>
      <c r="DDE827" s="18"/>
      <c r="DDF827" s="18"/>
      <c r="DDG827" s="18"/>
      <c r="DDH827" s="18"/>
      <c r="DDI827" s="18"/>
      <c r="DDJ827" s="18"/>
      <c r="DDK827" s="18"/>
      <c r="DDL827" s="18"/>
      <c r="DDM827" s="18"/>
      <c r="DDN827" s="18"/>
      <c r="DDO827" s="18"/>
      <c r="DDP827" s="18"/>
      <c r="DDQ827" s="18"/>
      <c r="DDR827" s="18"/>
      <c r="DDS827" s="18"/>
      <c r="DDT827" s="18"/>
      <c r="DDU827" s="18"/>
      <c r="DDV827" s="18"/>
      <c r="DDW827" s="18"/>
      <c r="DDX827" s="18"/>
      <c r="DDY827" s="18"/>
      <c r="DDZ827" s="18"/>
      <c r="DEA827" s="18"/>
      <c r="DEB827" s="18"/>
      <c r="DEC827" s="18"/>
      <c r="DED827" s="18"/>
      <c r="DEE827" s="18"/>
      <c r="DEF827" s="18"/>
      <c r="DEG827" s="18"/>
      <c r="DEH827" s="18"/>
      <c r="DEI827" s="18"/>
      <c r="DEJ827" s="18"/>
      <c r="DEK827" s="18"/>
      <c r="DEL827" s="18"/>
      <c r="DEM827" s="18"/>
      <c r="DEN827" s="18"/>
      <c r="DEO827" s="18"/>
      <c r="DEP827" s="18"/>
      <c r="DEQ827" s="18"/>
      <c r="DER827" s="18"/>
      <c r="DES827" s="18"/>
      <c r="DET827" s="18"/>
      <c r="DEU827" s="18"/>
      <c r="DEV827" s="18"/>
      <c r="DEW827" s="18"/>
      <c r="DEX827" s="18"/>
      <c r="DEY827" s="18"/>
      <c r="DEZ827" s="18"/>
      <c r="DFA827" s="18"/>
      <c r="DFB827" s="18"/>
      <c r="DFC827" s="18"/>
      <c r="DFD827" s="18"/>
      <c r="DFE827" s="18"/>
      <c r="DFF827" s="18"/>
      <c r="DFG827" s="18"/>
      <c r="DFH827" s="18"/>
      <c r="DFI827" s="18"/>
      <c r="DFJ827" s="18"/>
      <c r="DFK827" s="18"/>
      <c r="DFL827" s="18"/>
      <c r="DFM827" s="18"/>
      <c r="DFN827" s="18"/>
      <c r="DFO827" s="18"/>
      <c r="DFP827" s="18"/>
      <c r="DFQ827" s="18"/>
      <c r="DFR827" s="18"/>
      <c r="DFS827" s="18"/>
      <c r="DFT827" s="18"/>
      <c r="DFU827" s="18"/>
      <c r="DFV827" s="18"/>
      <c r="DFW827" s="18"/>
      <c r="DFX827" s="18"/>
      <c r="DFY827" s="18"/>
      <c r="DFZ827" s="18"/>
      <c r="DGA827" s="18"/>
      <c r="DGB827" s="18"/>
      <c r="DGC827" s="18"/>
      <c r="DGD827" s="18"/>
      <c r="DGE827" s="18"/>
      <c r="DGF827" s="18"/>
      <c r="DGG827" s="18"/>
      <c r="DGH827" s="18"/>
      <c r="DGI827" s="18"/>
      <c r="DGJ827" s="18"/>
      <c r="DGK827" s="18"/>
      <c r="DGL827" s="18"/>
      <c r="DGM827" s="18"/>
      <c r="DGN827" s="18"/>
      <c r="DGO827" s="18"/>
      <c r="DGP827" s="18"/>
      <c r="DGQ827" s="18"/>
      <c r="DGR827" s="18"/>
      <c r="DGS827" s="18"/>
      <c r="DGT827" s="18"/>
      <c r="DGU827" s="18"/>
      <c r="DGV827" s="18"/>
      <c r="DGW827" s="18"/>
      <c r="DGX827" s="18"/>
      <c r="DGY827" s="18"/>
      <c r="DGZ827" s="18"/>
      <c r="DHA827" s="18"/>
      <c r="DHB827" s="18"/>
      <c r="DHC827" s="18"/>
      <c r="DHD827" s="18"/>
      <c r="DHE827" s="18"/>
      <c r="DHF827" s="18"/>
      <c r="DHG827" s="18"/>
      <c r="DHH827" s="18"/>
      <c r="DHI827" s="18"/>
      <c r="DHJ827" s="18"/>
      <c r="DHK827" s="18"/>
      <c r="DHL827" s="18"/>
      <c r="DHM827" s="18"/>
      <c r="DHN827" s="18"/>
      <c r="DHO827" s="18"/>
      <c r="DHP827" s="18"/>
      <c r="DHQ827" s="18"/>
      <c r="DHR827" s="18"/>
      <c r="DHS827" s="18"/>
      <c r="DHT827" s="18"/>
      <c r="DHU827" s="18"/>
      <c r="DHV827" s="18"/>
      <c r="DHW827" s="18"/>
      <c r="DHX827" s="18"/>
      <c r="DHY827" s="18"/>
      <c r="DHZ827" s="18"/>
      <c r="DIA827" s="18"/>
      <c r="DIB827" s="18"/>
      <c r="DIC827" s="18"/>
      <c r="DID827" s="18"/>
      <c r="DIE827" s="18"/>
      <c r="DIF827" s="18"/>
      <c r="DIG827" s="18"/>
      <c r="DIH827" s="18"/>
      <c r="DII827" s="18"/>
      <c r="DIJ827" s="18"/>
      <c r="DIK827" s="18"/>
      <c r="DIL827" s="18"/>
      <c r="DIM827" s="18"/>
      <c r="DIN827" s="18"/>
      <c r="DIO827" s="18"/>
      <c r="DIP827" s="18"/>
      <c r="DIQ827" s="18"/>
      <c r="DIR827" s="18"/>
      <c r="DIS827" s="18"/>
      <c r="DIT827" s="18"/>
      <c r="DIU827" s="18"/>
      <c r="DIV827" s="18"/>
      <c r="DIW827" s="18"/>
      <c r="DIX827" s="18"/>
      <c r="DIY827" s="18"/>
      <c r="DIZ827" s="18"/>
      <c r="DJA827" s="18"/>
      <c r="DJB827" s="18"/>
      <c r="DJC827" s="18"/>
      <c r="DJD827" s="18"/>
      <c r="DJE827" s="18"/>
      <c r="DJF827" s="18"/>
      <c r="DJG827" s="18"/>
      <c r="DJH827" s="18"/>
      <c r="DJI827" s="18"/>
      <c r="DJJ827" s="18"/>
      <c r="DJK827" s="18"/>
      <c r="DJL827" s="18"/>
      <c r="DJM827" s="18"/>
      <c r="DJN827" s="18"/>
      <c r="DJO827" s="18"/>
      <c r="DJP827" s="18"/>
      <c r="DJQ827" s="18"/>
      <c r="DJR827" s="18"/>
      <c r="DJS827" s="18"/>
      <c r="DJT827" s="18"/>
      <c r="DJU827" s="18"/>
      <c r="DJV827" s="18"/>
      <c r="DJW827" s="18"/>
      <c r="DJX827" s="18"/>
      <c r="DJY827" s="18"/>
      <c r="DJZ827" s="18"/>
      <c r="DKA827" s="18"/>
      <c r="DKB827" s="18"/>
      <c r="DKC827" s="18"/>
      <c r="DKD827" s="18"/>
      <c r="DKE827" s="18"/>
      <c r="DKF827" s="18"/>
      <c r="DKG827" s="18"/>
      <c r="DKH827" s="18"/>
      <c r="DKI827" s="18"/>
      <c r="DKJ827" s="18"/>
      <c r="DKK827" s="18"/>
      <c r="DKL827" s="18"/>
      <c r="DKM827" s="18"/>
      <c r="DKN827" s="18"/>
      <c r="DKO827" s="18"/>
      <c r="DKP827" s="18"/>
      <c r="DKQ827" s="18"/>
      <c r="DKR827" s="18"/>
      <c r="DKS827" s="18"/>
      <c r="DKT827" s="18"/>
      <c r="DKU827" s="18"/>
      <c r="DKV827" s="18"/>
      <c r="DKW827" s="18"/>
      <c r="DKX827" s="18"/>
      <c r="DKY827" s="18"/>
      <c r="DKZ827" s="18"/>
      <c r="DLA827" s="18"/>
      <c r="DLB827" s="18"/>
      <c r="DLC827" s="18"/>
      <c r="DLD827" s="18"/>
      <c r="DLE827" s="18"/>
      <c r="DLF827" s="18"/>
      <c r="DLG827" s="18"/>
      <c r="DLH827" s="18"/>
      <c r="DLI827" s="18"/>
      <c r="DLJ827" s="18"/>
      <c r="DLK827" s="18"/>
      <c r="DLL827" s="18"/>
      <c r="DLM827" s="18"/>
      <c r="DLN827" s="18"/>
      <c r="DLO827" s="18"/>
      <c r="DLP827" s="18"/>
      <c r="DLQ827" s="18"/>
      <c r="DLR827" s="18"/>
      <c r="DLS827" s="18"/>
      <c r="DLT827" s="18"/>
      <c r="DLU827" s="18"/>
      <c r="DLV827" s="18"/>
      <c r="DLW827" s="18"/>
      <c r="DLX827" s="18"/>
      <c r="DLY827" s="18"/>
      <c r="DLZ827" s="18"/>
      <c r="DMA827" s="18"/>
      <c r="DMB827" s="18"/>
      <c r="DMC827" s="18"/>
      <c r="DMD827" s="18"/>
      <c r="DME827" s="18"/>
      <c r="DMF827" s="18"/>
      <c r="DMG827" s="18"/>
      <c r="DMH827" s="18"/>
      <c r="DMI827" s="18"/>
      <c r="DMJ827" s="18"/>
      <c r="DMK827" s="18"/>
      <c r="DML827" s="18"/>
      <c r="DMM827" s="18"/>
      <c r="DMN827" s="18"/>
      <c r="DMO827" s="18"/>
      <c r="DMP827" s="18"/>
      <c r="DMQ827" s="18"/>
      <c r="DMR827" s="18"/>
      <c r="DMS827" s="18"/>
      <c r="DMT827" s="18"/>
      <c r="DMU827" s="18"/>
      <c r="DMV827" s="18"/>
      <c r="DMW827" s="18"/>
      <c r="DMX827" s="18"/>
      <c r="DMY827" s="18"/>
      <c r="DMZ827" s="18"/>
      <c r="DNA827" s="18"/>
      <c r="DNB827" s="18"/>
      <c r="DNC827" s="18"/>
      <c r="DND827" s="18"/>
      <c r="DNE827" s="18"/>
      <c r="DNF827" s="18"/>
      <c r="DNG827" s="18"/>
      <c r="DNH827" s="18"/>
      <c r="DNI827" s="18"/>
      <c r="DNJ827" s="18"/>
      <c r="DNK827" s="18"/>
      <c r="DNL827" s="18"/>
      <c r="DNM827" s="18"/>
      <c r="DNN827" s="18"/>
      <c r="DNO827" s="18"/>
      <c r="DNP827" s="18"/>
      <c r="DNQ827" s="18"/>
      <c r="DNR827" s="18"/>
      <c r="DNS827" s="18"/>
      <c r="DNT827" s="18"/>
      <c r="DNU827" s="18"/>
      <c r="DNV827" s="18"/>
      <c r="DNW827" s="18"/>
      <c r="DNX827" s="18"/>
      <c r="DNY827" s="18"/>
      <c r="DNZ827" s="18"/>
      <c r="DOA827" s="18"/>
      <c r="DOB827" s="18"/>
      <c r="DOC827" s="18"/>
      <c r="DOD827" s="18"/>
      <c r="DOE827" s="18"/>
      <c r="DOF827" s="18"/>
      <c r="DOG827" s="18"/>
      <c r="DOH827" s="18"/>
      <c r="DOI827" s="18"/>
      <c r="DOJ827" s="18"/>
      <c r="DOK827" s="18"/>
      <c r="DOL827" s="18"/>
      <c r="DOM827" s="18"/>
      <c r="DON827" s="18"/>
      <c r="DOO827" s="18"/>
      <c r="DOP827" s="18"/>
      <c r="DOQ827" s="18"/>
      <c r="DOR827" s="18"/>
      <c r="DOS827" s="18"/>
      <c r="DOT827" s="18"/>
      <c r="DOU827" s="18"/>
      <c r="DOV827" s="18"/>
      <c r="DOW827" s="18"/>
      <c r="DOX827" s="18"/>
      <c r="DOY827" s="18"/>
      <c r="DOZ827" s="18"/>
      <c r="DPA827" s="18"/>
      <c r="DPB827" s="18"/>
      <c r="DPC827" s="18"/>
      <c r="DPD827" s="18"/>
      <c r="DPE827" s="18"/>
      <c r="DPF827" s="18"/>
      <c r="DPG827" s="18"/>
      <c r="DPH827" s="18"/>
      <c r="DPI827" s="18"/>
      <c r="DPJ827" s="18"/>
      <c r="DPK827" s="18"/>
      <c r="DPL827" s="18"/>
      <c r="DPM827" s="18"/>
      <c r="DPN827" s="18"/>
      <c r="DPO827" s="18"/>
      <c r="DPP827" s="18"/>
      <c r="DPQ827" s="18"/>
      <c r="DPR827" s="18"/>
      <c r="DPS827" s="18"/>
      <c r="DPT827" s="18"/>
      <c r="DPU827" s="18"/>
      <c r="DPV827" s="18"/>
      <c r="DPW827" s="18"/>
      <c r="DPX827" s="18"/>
      <c r="DPY827" s="18"/>
      <c r="DPZ827" s="18"/>
      <c r="DQA827" s="18"/>
      <c r="DQB827" s="18"/>
      <c r="DQC827" s="18"/>
      <c r="DQD827" s="18"/>
      <c r="DQE827" s="18"/>
      <c r="DQF827" s="18"/>
      <c r="DQG827" s="18"/>
      <c r="DQH827" s="18"/>
      <c r="DQI827" s="18"/>
      <c r="DQJ827" s="18"/>
      <c r="DQK827" s="18"/>
      <c r="DQL827" s="18"/>
      <c r="DQM827" s="18"/>
      <c r="DQN827" s="18"/>
      <c r="DQO827" s="18"/>
      <c r="DQP827" s="18"/>
      <c r="DQQ827" s="18"/>
      <c r="DQR827" s="18"/>
      <c r="DQS827" s="18"/>
      <c r="DQT827" s="18"/>
      <c r="DQU827" s="18"/>
      <c r="DQV827" s="18"/>
      <c r="DQW827" s="18"/>
      <c r="DQX827" s="18"/>
      <c r="DQY827" s="18"/>
      <c r="DQZ827" s="18"/>
      <c r="DRA827" s="18"/>
      <c r="DRB827" s="18"/>
      <c r="DRC827" s="18"/>
      <c r="DRD827" s="18"/>
      <c r="DRE827" s="18"/>
      <c r="DRF827" s="18"/>
      <c r="DRG827" s="18"/>
      <c r="DRH827" s="18"/>
      <c r="DRI827" s="18"/>
      <c r="DRJ827" s="18"/>
      <c r="DRK827" s="18"/>
      <c r="DRL827" s="18"/>
      <c r="DRM827" s="18"/>
      <c r="DRN827" s="18"/>
      <c r="DRO827" s="18"/>
      <c r="DRP827" s="18"/>
      <c r="DRQ827" s="18"/>
      <c r="DRR827" s="18"/>
      <c r="DRS827" s="18"/>
      <c r="DRT827" s="18"/>
      <c r="DRU827" s="18"/>
      <c r="DRV827" s="18"/>
      <c r="DRW827" s="18"/>
      <c r="DRX827" s="18"/>
      <c r="DRY827" s="18"/>
      <c r="DRZ827" s="18"/>
      <c r="DSA827" s="18"/>
      <c r="DSB827" s="18"/>
      <c r="DSC827" s="18"/>
      <c r="DSD827" s="18"/>
      <c r="DSE827" s="18"/>
      <c r="DSF827" s="18"/>
      <c r="DSG827" s="18"/>
      <c r="DSH827" s="18"/>
      <c r="DSI827" s="18"/>
      <c r="DSJ827" s="18"/>
      <c r="DSK827" s="18"/>
      <c r="DSL827" s="18"/>
      <c r="DSM827" s="18"/>
      <c r="DSN827" s="18"/>
      <c r="DSO827" s="18"/>
      <c r="DSP827" s="18"/>
      <c r="DSQ827" s="18"/>
      <c r="DSR827" s="18"/>
      <c r="DSS827" s="18"/>
      <c r="DST827" s="18"/>
      <c r="DSU827" s="18"/>
      <c r="DSV827" s="18"/>
      <c r="DSW827" s="18"/>
      <c r="DSX827" s="18"/>
      <c r="DSY827" s="18"/>
      <c r="DSZ827" s="18"/>
      <c r="DTA827" s="18"/>
      <c r="DTB827" s="18"/>
      <c r="DTC827" s="18"/>
      <c r="DTD827" s="18"/>
      <c r="DTE827" s="18"/>
      <c r="DTF827" s="18"/>
      <c r="DTG827" s="18"/>
      <c r="DTH827" s="18"/>
      <c r="DTI827" s="18"/>
      <c r="DTJ827" s="18"/>
      <c r="DTK827" s="18"/>
      <c r="DTL827" s="18"/>
      <c r="DTM827" s="18"/>
      <c r="DTN827" s="18"/>
      <c r="DTO827" s="18"/>
      <c r="DTP827" s="18"/>
      <c r="DTQ827" s="18"/>
      <c r="DTR827" s="18"/>
      <c r="DTS827" s="18"/>
      <c r="DTT827" s="18"/>
      <c r="DTU827" s="18"/>
      <c r="DTV827" s="18"/>
      <c r="DTW827" s="18"/>
      <c r="DTX827" s="18"/>
      <c r="DTY827" s="18"/>
      <c r="DTZ827" s="18"/>
      <c r="DUA827" s="18"/>
      <c r="DUB827" s="18"/>
      <c r="DUC827" s="18"/>
      <c r="DUD827" s="18"/>
      <c r="DUE827" s="18"/>
      <c r="DUF827" s="18"/>
      <c r="DUG827" s="18"/>
      <c r="DUH827" s="18"/>
      <c r="DUI827" s="18"/>
      <c r="DUJ827" s="18"/>
      <c r="DUK827" s="18"/>
      <c r="DUL827" s="18"/>
      <c r="DUM827" s="18"/>
      <c r="DUN827" s="18"/>
      <c r="DUO827" s="18"/>
      <c r="DUP827" s="18"/>
      <c r="DUQ827" s="18"/>
      <c r="DUR827" s="18"/>
      <c r="DUS827" s="18"/>
      <c r="DUT827" s="18"/>
      <c r="DUU827" s="18"/>
      <c r="DUV827" s="18"/>
      <c r="DUW827" s="18"/>
      <c r="DUX827" s="18"/>
      <c r="DUY827" s="18"/>
      <c r="DUZ827" s="18"/>
      <c r="DVA827" s="18"/>
      <c r="DVB827" s="18"/>
      <c r="DVC827" s="18"/>
      <c r="DVD827" s="18"/>
      <c r="DVE827" s="18"/>
      <c r="DVF827" s="18"/>
      <c r="DVG827" s="18"/>
      <c r="DVH827" s="18"/>
      <c r="DVI827" s="18"/>
      <c r="DVJ827" s="18"/>
      <c r="DVK827" s="18"/>
      <c r="DVL827" s="18"/>
      <c r="DVM827" s="18"/>
      <c r="DVN827" s="18"/>
      <c r="DVO827" s="18"/>
      <c r="DVP827" s="18"/>
      <c r="DVQ827" s="18"/>
      <c r="DVR827" s="18"/>
      <c r="DVS827" s="18"/>
      <c r="DVT827" s="18"/>
      <c r="DVU827" s="18"/>
      <c r="DVV827" s="18"/>
      <c r="DVW827" s="18"/>
      <c r="DVX827" s="18"/>
      <c r="DVY827" s="18"/>
      <c r="DVZ827" s="18"/>
      <c r="DWA827" s="18"/>
      <c r="DWB827" s="18"/>
      <c r="DWC827" s="18"/>
      <c r="DWD827" s="18"/>
      <c r="DWE827" s="18"/>
      <c r="DWF827" s="18"/>
      <c r="DWG827" s="18"/>
      <c r="DWH827" s="18"/>
      <c r="DWI827" s="18"/>
      <c r="DWJ827" s="18"/>
      <c r="DWK827" s="18"/>
      <c r="DWL827" s="18"/>
      <c r="DWM827" s="18"/>
      <c r="DWN827" s="18"/>
      <c r="DWO827" s="18"/>
      <c r="DWP827" s="18"/>
      <c r="DWQ827" s="18"/>
      <c r="DWR827" s="18"/>
      <c r="DWS827" s="18"/>
      <c r="DWT827" s="18"/>
      <c r="DWU827" s="18"/>
      <c r="DWV827" s="18"/>
      <c r="DWW827" s="18"/>
      <c r="DWX827" s="18"/>
      <c r="DWY827" s="18"/>
      <c r="DWZ827" s="18"/>
      <c r="DXA827" s="18"/>
      <c r="DXB827" s="18"/>
      <c r="DXC827" s="18"/>
      <c r="DXD827" s="18"/>
      <c r="DXE827" s="18"/>
      <c r="DXF827" s="18"/>
      <c r="DXG827" s="18"/>
      <c r="DXH827" s="18"/>
      <c r="DXI827" s="18"/>
      <c r="DXJ827" s="18"/>
      <c r="DXK827" s="18"/>
      <c r="DXL827" s="18"/>
      <c r="DXM827" s="18"/>
      <c r="DXN827" s="18"/>
      <c r="DXO827" s="18"/>
      <c r="DXP827" s="18"/>
      <c r="DXQ827" s="18"/>
      <c r="DXR827" s="18"/>
      <c r="DXS827" s="18"/>
      <c r="DXT827" s="18"/>
      <c r="DXU827" s="18"/>
      <c r="DXV827" s="18"/>
      <c r="DXW827" s="18"/>
      <c r="DXX827" s="18"/>
      <c r="DXY827" s="18"/>
      <c r="DXZ827" s="18"/>
      <c r="DYA827" s="18"/>
      <c r="DYB827" s="18"/>
      <c r="DYC827" s="18"/>
      <c r="DYD827" s="18"/>
      <c r="DYE827" s="18"/>
      <c r="DYF827" s="18"/>
      <c r="DYG827" s="18"/>
      <c r="DYH827" s="18"/>
      <c r="DYI827" s="18"/>
      <c r="DYJ827" s="18"/>
      <c r="DYK827" s="18"/>
      <c r="DYL827" s="18"/>
      <c r="DYM827" s="18"/>
      <c r="DYN827" s="18"/>
      <c r="DYO827" s="18"/>
      <c r="DYP827" s="18"/>
      <c r="DYQ827" s="18"/>
      <c r="DYR827" s="18"/>
      <c r="DYS827" s="18"/>
      <c r="DYT827" s="18"/>
      <c r="DYU827" s="18"/>
      <c r="DYV827" s="18"/>
      <c r="DYW827" s="18"/>
      <c r="DYX827" s="18"/>
      <c r="DYY827" s="18"/>
      <c r="DYZ827" s="18"/>
      <c r="DZA827" s="18"/>
      <c r="DZB827" s="18"/>
      <c r="DZC827" s="18"/>
      <c r="DZD827" s="18"/>
      <c r="DZE827" s="18"/>
      <c r="DZF827" s="18"/>
      <c r="DZG827" s="18"/>
      <c r="DZH827" s="18"/>
      <c r="DZI827" s="18"/>
      <c r="DZJ827" s="18"/>
      <c r="DZK827" s="18"/>
      <c r="DZL827" s="18"/>
      <c r="DZM827" s="18"/>
      <c r="DZN827" s="18"/>
      <c r="DZO827" s="18"/>
      <c r="DZP827" s="18"/>
      <c r="DZQ827" s="18"/>
      <c r="DZR827" s="18"/>
      <c r="DZS827" s="18"/>
      <c r="DZT827" s="18"/>
      <c r="DZU827" s="18"/>
      <c r="DZV827" s="18"/>
      <c r="DZW827" s="18"/>
      <c r="DZX827" s="18"/>
      <c r="DZY827" s="18"/>
      <c r="DZZ827" s="18"/>
      <c r="EAA827" s="18"/>
      <c r="EAB827" s="18"/>
      <c r="EAC827" s="18"/>
      <c r="EAD827" s="18"/>
      <c r="EAE827" s="18"/>
      <c r="EAF827" s="18"/>
      <c r="EAG827" s="18"/>
      <c r="EAH827" s="18"/>
      <c r="EAI827" s="18"/>
      <c r="EAJ827" s="18"/>
      <c r="EAK827" s="18"/>
      <c r="EAL827" s="18"/>
      <c r="EAM827" s="18"/>
      <c r="EAN827" s="18"/>
      <c r="EAO827" s="18"/>
      <c r="EAP827" s="18"/>
      <c r="EAQ827" s="18"/>
      <c r="EAR827" s="18"/>
      <c r="EAS827" s="18"/>
      <c r="EAT827" s="18"/>
      <c r="EAU827" s="18"/>
      <c r="EAV827" s="18"/>
      <c r="EAW827" s="18"/>
      <c r="EAX827" s="18"/>
      <c r="EAY827" s="18"/>
      <c r="EAZ827" s="18"/>
      <c r="EBA827" s="18"/>
      <c r="EBB827" s="18"/>
      <c r="EBC827" s="18"/>
      <c r="EBD827" s="18"/>
      <c r="EBE827" s="18"/>
      <c r="EBF827" s="18"/>
      <c r="EBG827" s="18"/>
      <c r="EBH827" s="18"/>
      <c r="EBI827" s="18"/>
      <c r="EBJ827" s="18"/>
      <c r="EBK827" s="18"/>
      <c r="EBL827" s="18"/>
      <c r="EBM827" s="18"/>
      <c r="EBN827" s="18"/>
      <c r="EBO827" s="18"/>
      <c r="EBP827" s="18"/>
      <c r="EBQ827" s="18"/>
      <c r="EBR827" s="18"/>
      <c r="EBS827" s="18"/>
      <c r="EBT827" s="18"/>
      <c r="EBU827" s="18"/>
      <c r="EBV827" s="18"/>
      <c r="EBW827" s="18"/>
      <c r="EBX827" s="18"/>
      <c r="EBY827" s="18"/>
      <c r="EBZ827" s="18"/>
      <c r="ECA827" s="18"/>
      <c r="ECB827" s="18"/>
      <c r="ECC827" s="18"/>
      <c r="ECD827" s="18"/>
      <c r="ECE827" s="18"/>
      <c r="ECF827" s="18"/>
      <c r="ECG827" s="18"/>
      <c r="ECH827" s="18"/>
      <c r="ECI827" s="18"/>
      <c r="ECJ827" s="18"/>
      <c r="ECK827" s="18"/>
      <c r="ECL827" s="18"/>
      <c r="ECM827" s="18"/>
      <c r="ECN827" s="18"/>
      <c r="ECO827" s="18"/>
      <c r="ECP827" s="18"/>
      <c r="ECQ827" s="18"/>
      <c r="ECR827" s="18"/>
      <c r="ECS827" s="18"/>
      <c r="ECT827" s="18"/>
      <c r="ECU827" s="18"/>
      <c r="ECV827" s="18"/>
      <c r="ECW827" s="18"/>
      <c r="ECX827" s="18"/>
      <c r="ECY827" s="18"/>
      <c r="ECZ827" s="18"/>
      <c r="EDA827" s="18"/>
      <c r="EDB827" s="18"/>
      <c r="EDC827" s="18"/>
      <c r="EDD827" s="18"/>
      <c r="EDE827" s="18"/>
      <c r="EDF827" s="18"/>
      <c r="EDG827" s="18"/>
      <c r="EDH827" s="18"/>
      <c r="EDI827" s="18"/>
      <c r="EDJ827" s="18"/>
      <c r="EDK827" s="18"/>
      <c r="EDL827" s="18"/>
      <c r="EDM827" s="18"/>
      <c r="EDN827" s="18"/>
      <c r="EDO827" s="18"/>
      <c r="EDP827" s="18"/>
      <c r="EDQ827" s="18"/>
      <c r="EDR827" s="18"/>
      <c r="EDS827" s="18"/>
      <c r="EDT827" s="18"/>
      <c r="EDU827" s="18"/>
      <c r="EDV827" s="18"/>
      <c r="EDW827" s="18"/>
      <c r="EDX827" s="18"/>
      <c r="EDY827" s="18"/>
      <c r="EDZ827" s="18"/>
      <c r="EEA827" s="18"/>
      <c r="EEB827" s="18"/>
      <c r="EEC827" s="18"/>
      <c r="EED827" s="18"/>
      <c r="EEE827" s="18"/>
      <c r="EEF827" s="18"/>
      <c r="EEG827" s="18"/>
      <c r="EEH827" s="18"/>
      <c r="EEI827" s="18"/>
      <c r="EEJ827" s="18"/>
      <c r="EEK827" s="18"/>
      <c r="EEL827" s="18"/>
      <c r="EEM827" s="18"/>
      <c r="EEN827" s="18"/>
      <c r="EEO827" s="18"/>
      <c r="EEP827" s="18"/>
      <c r="EEQ827" s="18"/>
      <c r="EER827" s="18"/>
      <c r="EES827" s="18"/>
      <c r="EET827" s="18"/>
      <c r="EEU827" s="18"/>
      <c r="EEV827" s="18"/>
      <c r="EEW827" s="18"/>
      <c r="EEX827" s="18"/>
      <c r="EEY827" s="18"/>
      <c r="EEZ827" s="18"/>
      <c r="EFA827" s="18"/>
      <c r="EFB827" s="18"/>
      <c r="EFC827" s="18"/>
      <c r="EFD827" s="18"/>
      <c r="EFE827" s="18"/>
      <c r="EFF827" s="18"/>
      <c r="EFG827" s="18"/>
      <c r="EFH827" s="18"/>
      <c r="EFI827" s="18"/>
      <c r="EFJ827" s="18"/>
      <c r="EFK827" s="18"/>
      <c r="EFL827" s="18"/>
      <c r="EFM827" s="18"/>
      <c r="EFN827" s="18"/>
      <c r="EFO827" s="18"/>
      <c r="EFP827" s="18"/>
      <c r="EFQ827" s="18"/>
      <c r="EFR827" s="18"/>
      <c r="EFS827" s="18"/>
      <c r="EFT827" s="18"/>
      <c r="EFU827" s="18"/>
      <c r="EFV827" s="18"/>
      <c r="EFW827" s="18"/>
      <c r="EFX827" s="18"/>
      <c r="EFY827" s="18"/>
      <c r="EFZ827" s="18"/>
      <c r="EGA827" s="18"/>
      <c r="EGB827" s="18"/>
      <c r="EGC827" s="18"/>
      <c r="EGD827" s="18"/>
      <c r="EGE827" s="18"/>
      <c r="EGF827" s="18"/>
      <c r="EGG827" s="18"/>
      <c r="EGH827" s="18"/>
      <c r="EGI827" s="18"/>
      <c r="EGJ827" s="18"/>
      <c r="EGK827" s="18"/>
      <c r="EGL827" s="18"/>
      <c r="EGM827" s="18"/>
      <c r="EGN827" s="18"/>
      <c r="EGO827" s="18"/>
      <c r="EGP827" s="18"/>
      <c r="EGQ827" s="18"/>
      <c r="EGR827" s="18"/>
      <c r="EGS827" s="18"/>
      <c r="EGT827" s="18"/>
      <c r="EGU827" s="18"/>
      <c r="EGV827" s="18"/>
      <c r="EGW827" s="18"/>
      <c r="EGX827" s="18"/>
      <c r="EGY827" s="18"/>
      <c r="EGZ827" s="18"/>
      <c r="EHA827" s="18"/>
      <c r="EHB827" s="18"/>
      <c r="EHC827" s="18"/>
      <c r="EHD827" s="18"/>
      <c r="EHE827" s="18"/>
      <c r="EHF827" s="18"/>
      <c r="EHG827" s="18"/>
      <c r="EHH827" s="18"/>
      <c r="EHI827" s="18"/>
      <c r="EHJ827" s="18"/>
      <c r="EHK827" s="18"/>
      <c r="EHL827" s="18"/>
      <c r="EHM827" s="18"/>
      <c r="EHN827" s="18"/>
      <c r="EHO827" s="18"/>
      <c r="EHP827" s="18"/>
      <c r="EHQ827" s="18"/>
      <c r="EHR827" s="18"/>
      <c r="EHS827" s="18"/>
      <c r="EHT827" s="18"/>
      <c r="EHU827" s="18"/>
      <c r="EHV827" s="18"/>
      <c r="EHW827" s="18"/>
      <c r="EHX827" s="18"/>
      <c r="EHY827" s="18"/>
      <c r="EHZ827" s="18"/>
      <c r="EIA827" s="18"/>
      <c r="EIB827" s="18"/>
      <c r="EIC827" s="18"/>
      <c r="EID827" s="18"/>
      <c r="EIE827" s="18"/>
      <c r="EIF827" s="18"/>
      <c r="EIG827" s="18"/>
      <c r="EIH827" s="18"/>
      <c r="EII827" s="18"/>
      <c r="EIJ827" s="18"/>
      <c r="EIK827" s="18"/>
      <c r="EIL827" s="18"/>
      <c r="EIM827" s="18"/>
      <c r="EIN827" s="18"/>
      <c r="EIO827" s="18"/>
      <c r="EIP827" s="18"/>
      <c r="EIQ827" s="18"/>
      <c r="EIR827" s="18"/>
      <c r="EIS827" s="18"/>
      <c r="EIT827" s="18"/>
      <c r="EIU827" s="18"/>
      <c r="EIV827" s="18"/>
      <c r="EIW827" s="18"/>
      <c r="EIX827" s="18"/>
      <c r="EIY827" s="18"/>
      <c r="EIZ827" s="18"/>
      <c r="EJA827" s="18"/>
      <c r="EJB827" s="18"/>
      <c r="EJC827" s="18"/>
      <c r="EJD827" s="18"/>
      <c r="EJE827" s="18"/>
      <c r="EJF827" s="18"/>
      <c r="EJG827" s="18"/>
      <c r="EJH827" s="18"/>
      <c r="EJI827" s="18"/>
      <c r="EJJ827" s="18"/>
      <c r="EJK827" s="18"/>
      <c r="EJL827" s="18"/>
      <c r="EJM827" s="18"/>
      <c r="EJN827" s="18"/>
      <c r="EJO827" s="18"/>
      <c r="EJP827" s="18"/>
      <c r="EJQ827" s="18"/>
      <c r="EJR827" s="18"/>
      <c r="EJS827" s="18"/>
      <c r="EJT827" s="18"/>
      <c r="EJU827" s="18"/>
      <c r="EJV827" s="18"/>
      <c r="EJW827" s="18"/>
      <c r="EJX827" s="18"/>
      <c r="EJY827" s="18"/>
      <c r="EJZ827" s="18"/>
      <c r="EKA827" s="18"/>
      <c r="EKB827" s="18"/>
      <c r="EKC827" s="18"/>
      <c r="EKD827" s="18"/>
      <c r="EKE827" s="18"/>
      <c r="EKF827" s="18"/>
      <c r="EKG827" s="18"/>
      <c r="EKH827" s="18"/>
      <c r="EKI827" s="18"/>
      <c r="EKJ827" s="18"/>
      <c r="EKK827" s="18"/>
      <c r="EKL827" s="18"/>
      <c r="EKM827" s="18"/>
      <c r="EKN827" s="18"/>
      <c r="EKO827" s="18"/>
      <c r="EKP827" s="18"/>
      <c r="EKQ827" s="18"/>
      <c r="EKR827" s="18"/>
      <c r="EKS827" s="18"/>
      <c r="EKT827" s="18"/>
      <c r="EKU827" s="18"/>
      <c r="EKV827" s="18"/>
      <c r="EKW827" s="18"/>
      <c r="EKX827" s="18"/>
      <c r="EKY827" s="18"/>
      <c r="EKZ827" s="18"/>
      <c r="ELA827" s="18"/>
      <c r="ELB827" s="18"/>
      <c r="ELC827" s="18"/>
      <c r="ELD827" s="18"/>
      <c r="ELE827" s="18"/>
      <c r="ELF827" s="18"/>
      <c r="ELG827" s="18"/>
      <c r="ELH827" s="18"/>
      <c r="ELI827" s="18"/>
      <c r="ELJ827" s="18"/>
      <c r="ELK827" s="18"/>
      <c r="ELL827" s="18"/>
      <c r="ELM827" s="18"/>
      <c r="ELN827" s="18"/>
      <c r="ELO827" s="18"/>
      <c r="ELP827" s="18"/>
      <c r="ELQ827" s="18"/>
      <c r="ELR827" s="18"/>
      <c r="ELS827" s="18"/>
      <c r="ELT827" s="18"/>
      <c r="ELU827" s="18"/>
      <c r="ELV827" s="18"/>
      <c r="ELW827" s="18"/>
      <c r="ELX827" s="18"/>
      <c r="ELY827" s="18"/>
      <c r="ELZ827" s="18"/>
      <c r="EMA827" s="18"/>
      <c r="EMB827" s="18"/>
      <c r="EMC827" s="18"/>
      <c r="EMD827" s="18"/>
      <c r="EME827" s="18"/>
      <c r="EMF827" s="18"/>
      <c r="EMG827" s="18"/>
      <c r="EMH827" s="18"/>
      <c r="EMI827" s="18"/>
      <c r="EMJ827" s="18"/>
      <c r="EMK827" s="18"/>
      <c r="EML827" s="18"/>
      <c r="EMM827" s="18"/>
      <c r="EMN827" s="18"/>
      <c r="EMO827" s="18"/>
      <c r="EMP827" s="18"/>
      <c r="EMQ827" s="18"/>
      <c r="EMR827" s="18"/>
      <c r="EMS827" s="18"/>
      <c r="EMT827" s="18"/>
      <c r="EMU827" s="18"/>
      <c r="EMV827" s="18"/>
      <c r="EMW827" s="18"/>
      <c r="EMX827" s="18"/>
      <c r="EMY827" s="18"/>
      <c r="EMZ827" s="18"/>
      <c r="ENA827" s="18"/>
      <c r="ENB827" s="18"/>
      <c r="ENC827" s="18"/>
      <c r="END827" s="18"/>
      <c r="ENE827" s="18"/>
      <c r="ENF827" s="18"/>
      <c r="ENG827" s="18"/>
      <c r="ENH827" s="18"/>
      <c r="ENI827" s="18"/>
      <c r="ENJ827" s="18"/>
      <c r="ENK827" s="18"/>
      <c r="ENL827" s="18"/>
      <c r="ENM827" s="18"/>
      <c r="ENN827" s="18"/>
      <c r="ENO827" s="18"/>
      <c r="ENP827" s="18"/>
      <c r="ENQ827" s="18"/>
      <c r="ENR827" s="18"/>
      <c r="ENS827" s="18"/>
      <c r="ENT827" s="18"/>
      <c r="ENU827" s="18"/>
      <c r="ENV827" s="18"/>
      <c r="ENW827" s="18"/>
      <c r="ENX827" s="18"/>
      <c r="ENY827" s="18"/>
      <c r="ENZ827" s="18"/>
      <c r="EOA827" s="18"/>
      <c r="EOB827" s="18"/>
      <c r="EOC827" s="18"/>
      <c r="EOD827" s="18"/>
      <c r="EOE827" s="18"/>
      <c r="EOF827" s="18"/>
      <c r="EOG827" s="18"/>
      <c r="EOH827" s="18"/>
      <c r="EOI827" s="18"/>
      <c r="EOJ827" s="18"/>
      <c r="EOK827" s="18"/>
      <c r="EOL827" s="18"/>
      <c r="EOM827" s="18"/>
      <c r="EON827" s="18"/>
      <c r="EOO827" s="18"/>
      <c r="EOP827" s="18"/>
      <c r="EOQ827" s="18"/>
      <c r="EOR827" s="18"/>
      <c r="EOS827" s="18"/>
      <c r="EOT827" s="18"/>
      <c r="EOU827" s="18"/>
      <c r="EOV827" s="18"/>
      <c r="EOW827" s="18"/>
      <c r="EOX827" s="18"/>
      <c r="EOY827" s="18"/>
      <c r="EOZ827" s="18"/>
      <c r="EPA827" s="18"/>
      <c r="EPB827" s="18"/>
      <c r="EPC827" s="18"/>
      <c r="EPD827" s="18"/>
      <c r="EPE827" s="18"/>
      <c r="EPF827" s="18"/>
      <c r="EPG827" s="18"/>
      <c r="EPH827" s="18"/>
      <c r="EPI827" s="18"/>
      <c r="EPJ827" s="18"/>
      <c r="EPK827" s="18"/>
      <c r="EPL827" s="18"/>
      <c r="EPM827" s="18"/>
      <c r="EPN827" s="18"/>
      <c r="EPO827" s="18"/>
      <c r="EPP827" s="18"/>
      <c r="EPQ827" s="18"/>
      <c r="EPR827" s="18"/>
      <c r="EPS827" s="18"/>
      <c r="EPT827" s="18"/>
      <c r="EPU827" s="18"/>
      <c r="EPV827" s="18"/>
      <c r="EPW827" s="18"/>
      <c r="EPX827" s="18"/>
      <c r="EPY827" s="18"/>
      <c r="EPZ827" s="18"/>
      <c r="EQA827" s="18"/>
      <c r="EQB827" s="18"/>
      <c r="EQC827" s="18"/>
      <c r="EQD827" s="18"/>
      <c r="EQE827" s="18"/>
      <c r="EQF827" s="18"/>
      <c r="EQG827" s="18"/>
      <c r="EQH827" s="18"/>
      <c r="EQI827" s="18"/>
      <c r="EQJ827" s="18"/>
      <c r="EQK827" s="18"/>
      <c r="EQL827" s="18"/>
      <c r="EQM827" s="18"/>
      <c r="EQN827" s="18"/>
      <c r="EQO827" s="18"/>
      <c r="EQP827" s="18"/>
      <c r="EQQ827" s="18"/>
      <c r="EQR827" s="18"/>
      <c r="EQS827" s="18"/>
      <c r="EQT827" s="18"/>
      <c r="EQU827" s="18"/>
      <c r="EQV827" s="18"/>
      <c r="EQW827" s="18"/>
      <c r="EQX827" s="18"/>
      <c r="EQY827" s="18"/>
      <c r="EQZ827" s="18"/>
      <c r="ERA827" s="18"/>
      <c r="ERB827" s="18"/>
      <c r="ERC827" s="18"/>
      <c r="ERD827" s="18"/>
      <c r="ERE827" s="18"/>
      <c r="ERF827" s="18"/>
      <c r="ERG827" s="18"/>
      <c r="ERH827" s="18"/>
      <c r="ERI827" s="18"/>
      <c r="ERJ827" s="18"/>
      <c r="ERK827" s="18"/>
      <c r="ERL827" s="18"/>
      <c r="ERM827" s="18"/>
      <c r="ERN827" s="18"/>
      <c r="ERO827" s="18"/>
      <c r="ERP827" s="18"/>
      <c r="ERQ827" s="18"/>
      <c r="ERR827" s="18"/>
      <c r="ERS827" s="18"/>
      <c r="ERT827" s="18"/>
      <c r="ERU827" s="18"/>
      <c r="ERV827" s="18"/>
      <c r="ERW827" s="18"/>
      <c r="ERX827" s="18"/>
      <c r="ERY827" s="18"/>
      <c r="ERZ827" s="18"/>
      <c r="ESA827" s="18"/>
      <c r="ESB827" s="18"/>
      <c r="ESC827" s="18"/>
      <c r="ESD827" s="18"/>
      <c r="ESE827" s="18"/>
      <c r="ESF827" s="18"/>
      <c r="ESG827" s="18"/>
      <c r="ESH827" s="18"/>
      <c r="ESI827" s="18"/>
      <c r="ESJ827" s="18"/>
      <c r="ESK827" s="18"/>
      <c r="ESL827" s="18"/>
      <c r="ESM827" s="18"/>
      <c r="ESN827" s="18"/>
      <c r="ESO827" s="18"/>
      <c r="ESP827" s="18"/>
      <c r="ESQ827" s="18"/>
      <c r="ESR827" s="18"/>
      <c r="ESS827" s="18"/>
      <c r="EST827" s="18"/>
      <c r="ESU827" s="18"/>
      <c r="ESV827" s="18"/>
      <c r="ESW827" s="18"/>
      <c r="ESX827" s="18"/>
      <c r="ESY827" s="18"/>
      <c r="ESZ827" s="18"/>
      <c r="ETA827" s="18"/>
      <c r="ETB827" s="18"/>
      <c r="ETC827" s="18"/>
      <c r="ETD827" s="18"/>
      <c r="ETE827" s="18"/>
      <c r="ETF827" s="18"/>
      <c r="ETG827" s="18"/>
      <c r="ETH827" s="18"/>
      <c r="ETI827" s="18"/>
      <c r="ETJ827" s="18"/>
      <c r="ETK827" s="18"/>
      <c r="ETL827" s="18"/>
      <c r="ETM827" s="18"/>
      <c r="ETN827" s="18"/>
      <c r="ETO827" s="18"/>
      <c r="ETP827" s="18"/>
      <c r="ETQ827" s="18"/>
      <c r="ETR827" s="18"/>
      <c r="ETS827" s="18"/>
      <c r="ETT827" s="18"/>
      <c r="ETU827" s="18"/>
      <c r="ETV827" s="18"/>
      <c r="ETW827" s="18"/>
      <c r="ETX827" s="18"/>
      <c r="ETY827" s="18"/>
      <c r="ETZ827" s="18"/>
      <c r="EUA827" s="18"/>
      <c r="EUB827" s="18"/>
      <c r="EUC827" s="18"/>
      <c r="EUD827" s="18"/>
      <c r="EUE827" s="18"/>
      <c r="EUF827" s="18"/>
      <c r="EUG827" s="18"/>
      <c r="EUH827" s="18"/>
      <c r="EUI827" s="18"/>
      <c r="EUJ827" s="18"/>
      <c r="EUK827" s="18"/>
      <c r="EUL827" s="18"/>
      <c r="EUM827" s="18"/>
      <c r="EUN827" s="18"/>
      <c r="EUO827" s="18"/>
      <c r="EUP827" s="18"/>
      <c r="EUQ827" s="18"/>
      <c r="EUR827" s="18"/>
      <c r="EUS827" s="18"/>
      <c r="EUT827" s="18"/>
      <c r="EUU827" s="18"/>
      <c r="EUV827" s="18"/>
      <c r="EUW827" s="18"/>
      <c r="EUX827" s="18"/>
      <c r="EUY827" s="18"/>
      <c r="EUZ827" s="18"/>
      <c r="EVA827" s="18"/>
      <c r="EVB827" s="18"/>
      <c r="EVC827" s="18"/>
      <c r="EVD827" s="18"/>
      <c r="EVE827" s="18"/>
      <c r="EVF827" s="18"/>
      <c r="EVG827" s="18"/>
      <c r="EVH827" s="18"/>
      <c r="EVI827" s="18"/>
      <c r="EVJ827" s="18"/>
      <c r="EVK827" s="18"/>
      <c r="EVL827" s="18"/>
      <c r="EVM827" s="18"/>
      <c r="EVN827" s="18"/>
      <c r="EVO827" s="18"/>
      <c r="EVP827" s="18"/>
      <c r="EVQ827" s="18"/>
      <c r="EVR827" s="18"/>
      <c r="EVS827" s="18"/>
      <c r="EVT827" s="18"/>
      <c r="EVU827" s="18"/>
      <c r="EVV827" s="18"/>
      <c r="EVW827" s="18"/>
      <c r="EVX827" s="18"/>
      <c r="EVY827" s="18"/>
      <c r="EVZ827" s="18"/>
      <c r="EWA827" s="18"/>
      <c r="EWB827" s="18"/>
      <c r="EWC827" s="18"/>
      <c r="EWD827" s="18"/>
      <c r="EWE827" s="18"/>
      <c r="EWF827" s="18"/>
      <c r="EWG827" s="18"/>
      <c r="EWH827" s="18"/>
      <c r="EWI827" s="18"/>
      <c r="EWJ827" s="18"/>
      <c r="EWK827" s="18"/>
      <c r="EWL827" s="18"/>
      <c r="EWM827" s="18"/>
      <c r="EWN827" s="18"/>
      <c r="EWO827" s="18"/>
      <c r="EWP827" s="18"/>
      <c r="EWQ827" s="18"/>
      <c r="EWR827" s="18"/>
      <c r="EWS827" s="18"/>
      <c r="EWT827" s="18"/>
      <c r="EWU827" s="18"/>
      <c r="EWV827" s="18"/>
      <c r="EWW827" s="18"/>
      <c r="EWX827" s="18"/>
      <c r="EWY827" s="18"/>
      <c r="EWZ827" s="18"/>
      <c r="EXA827" s="18"/>
      <c r="EXB827" s="18"/>
      <c r="EXC827" s="18"/>
      <c r="EXD827" s="18"/>
      <c r="EXE827" s="18"/>
      <c r="EXF827" s="18"/>
      <c r="EXG827" s="18"/>
      <c r="EXH827" s="18"/>
      <c r="EXI827" s="18"/>
      <c r="EXJ827" s="18"/>
      <c r="EXK827" s="18"/>
      <c r="EXL827" s="18"/>
      <c r="EXM827" s="18"/>
      <c r="EXN827" s="18"/>
      <c r="EXO827" s="18"/>
      <c r="EXP827" s="18"/>
      <c r="EXQ827" s="18"/>
      <c r="EXR827" s="18"/>
      <c r="EXS827" s="18"/>
      <c r="EXT827" s="18"/>
      <c r="EXU827" s="18"/>
      <c r="EXV827" s="18"/>
      <c r="EXW827" s="18"/>
      <c r="EXX827" s="18"/>
      <c r="EXY827" s="18"/>
      <c r="EXZ827" s="18"/>
      <c r="EYA827" s="18"/>
      <c r="EYB827" s="18"/>
      <c r="EYC827" s="18"/>
      <c r="EYD827" s="18"/>
      <c r="EYE827" s="18"/>
      <c r="EYF827" s="18"/>
      <c r="EYG827" s="18"/>
      <c r="EYH827" s="18"/>
      <c r="EYI827" s="18"/>
      <c r="EYJ827" s="18"/>
      <c r="EYK827" s="18"/>
      <c r="EYL827" s="18"/>
      <c r="EYM827" s="18"/>
      <c r="EYN827" s="18"/>
      <c r="EYO827" s="18"/>
      <c r="EYP827" s="18"/>
      <c r="EYQ827" s="18"/>
      <c r="EYR827" s="18"/>
      <c r="EYS827" s="18"/>
      <c r="EYT827" s="18"/>
      <c r="EYU827" s="18"/>
      <c r="EYV827" s="18"/>
      <c r="EYW827" s="18"/>
      <c r="EYX827" s="18"/>
      <c r="EYY827" s="18"/>
      <c r="EYZ827" s="18"/>
      <c r="EZA827" s="18"/>
      <c r="EZB827" s="18"/>
      <c r="EZC827" s="18"/>
      <c r="EZD827" s="18"/>
      <c r="EZE827" s="18"/>
      <c r="EZF827" s="18"/>
      <c r="EZG827" s="18"/>
      <c r="EZH827" s="18"/>
      <c r="EZI827" s="18"/>
      <c r="EZJ827" s="18"/>
      <c r="EZK827" s="18"/>
      <c r="EZL827" s="18"/>
      <c r="EZM827" s="18"/>
      <c r="EZN827" s="18"/>
      <c r="EZO827" s="18"/>
      <c r="EZP827" s="18"/>
      <c r="EZQ827" s="18"/>
      <c r="EZR827" s="18"/>
      <c r="EZS827" s="18"/>
      <c r="EZT827" s="18"/>
      <c r="EZU827" s="18"/>
      <c r="EZV827" s="18"/>
      <c r="EZW827" s="18"/>
      <c r="EZX827" s="18"/>
      <c r="EZY827" s="18"/>
      <c r="EZZ827" s="18"/>
      <c r="FAA827" s="18"/>
      <c r="FAB827" s="18"/>
      <c r="FAC827" s="18"/>
      <c r="FAD827" s="18"/>
      <c r="FAE827" s="18"/>
      <c r="FAF827" s="18"/>
      <c r="FAG827" s="18"/>
      <c r="FAH827" s="18"/>
      <c r="FAI827" s="18"/>
      <c r="FAJ827" s="18"/>
      <c r="FAK827" s="18"/>
      <c r="FAL827" s="18"/>
      <c r="FAM827" s="18"/>
      <c r="FAN827" s="18"/>
      <c r="FAO827" s="18"/>
      <c r="FAP827" s="18"/>
      <c r="FAQ827" s="18"/>
      <c r="FAR827" s="18"/>
      <c r="FAS827" s="18"/>
      <c r="FAT827" s="18"/>
      <c r="FAU827" s="18"/>
      <c r="FAV827" s="18"/>
      <c r="FAW827" s="18"/>
      <c r="FAX827" s="18"/>
      <c r="FAY827" s="18"/>
      <c r="FAZ827" s="18"/>
      <c r="FBA827" s="18"/>
      <c r="FBB827" s="18"/>
      <c r="FBC827" s="18"/>
      <c r="FBD827" s="18"/>
      <c r="FBE827" s="18"/>
      <c r="FBF827" s="18"/>
      <c r="FBG827" s="18"/>
      <c r="FBH827" s="18"/>
      <c r="FBI827" s="18"/>
      <c r="FBJ827" s="18"/>
      <c r="FBK827" s="18"/>
      <c r="FBL827" s="18"/>
      <c r="FBM827" s="18"/>
      <c r="FBN827" s="18"/>
      <c r="FBO827" s="18"/>
      <c r="FBP827" s="18"/>
      <c r="FBQ827" s="18"/>
      <c r="FBR827" s="18"/>
      <c r="FBS827" s="18"/>
      <c r="FBT827" s="18"/>
      <c r="FBU827" s="18"/>
      <c r="FBV827" s="18"/>
      <c r="FBW827" s="18"/>
      <c r="FBX827" s="18"/>
      <c r="FBY827" s="18"/>
      <c r="FBZ827" s="18"/>
      <c r="FCA827" s="18"/>
      <c r="FCB827" s="18"/>
      <c r="FCC827" s="18"/>
      <c r="FCD827" s="18"/>
      <c r="FCE827" s="18"/>
      <c r="FCF827" s="18"/>
      <c r="FCG827" s="18"/>
      <c r="FCH827" s="18"/>
      <c r="FCI827" s="18"/>
      <c r="FCJ827" s="18"/>
      <c r="FCK827" s="18"/>
      <c r="FCL827" s="18"/>
      <c r="FCM827" s="18"/>
      <c r="FCN827" s="18"/>
      <c r="FCO827" s="18"/>
      <c r="FCP827" s="18"/>
      <c r="FCQ827" s="18"/>
      <c r="FCR827" s="18"/>
      <c r="FCS827" s="18"/>
      <c r="FCT827" s="18"/>
      <c r="FCU827" s="18"/>
      <c r="FCV827" s="18"/>
      <c r="FCW827" s="18"/>
      <c r="FCX827" s="18"/>
      <c r="FCY827" s="18"/>
      <c r="FCZ827" s="18"/>
      <c r="FDA827" s="18"/>
      <c r="FDB827" s="18"/>
      <c r="FDC827" s="18"/>
      <c r="FDD827" s="18"/>
      <c r="FDE827" s="18"/>
      <c r="FDF827" s="18"/>
      <c r="FDG827" s="18"/>
      <c r="FDH827" s="18"/>
      <c r="FDI827" s="18"/>
      <c r="FDJ827" s="18"/>
      <c r="FDK827" s="18"/>
      <c r="FDL827" s="18"/>
      <c r="FDM827" s="18"/>
      <c r="FDN827" s="18"/>
      <c r="FDO827" s="18"/>
      <c r="FDP827" s="18"/>
      <c r="FDQ827" s="18"/>
      <c r="FDR827" s="18"/>
      <c r="FDS827" s="18"/>
      <c r="FDT827" s="18"/>
      <c r="FDU827" s="18"/>
      <c r="FDV827" s="18"/>
      <c r="FDW827" s="18"/>
      <c r="FDX827" s="18"/>
      <c r="FDY827" s="18"/>
      <c r="FDZ827" s="18"/>
      <c r="FEA827" s="18"/>
      <c r="FEB827" s="18"/>
      <c r="FEC827" s="18"/>
      <c r="FED827" s="18"/>
      <c r="FEE827" s="18"/>
      <c r="FEF827" s="18"/>
      <c r="FEG827" s="18"/>
      <c r="FEH827" s="18"/>
      <c r="FEI827" s="18"/>
      <c r="FEJ827" s="18"/>
      <c r="FEK827" s="18"/>
      <c r="FEL827" s="18"/>
      <c r="FEM827" s="18"/>
      <c r="FEN827" s="18"/>
      <c r="FEO827" s="18"/>
      <c r="FEP827" s="18"/>
      <c r="FEQ827" s="18"/>
      <c r="FER827" s="18"/>
      <c r="FES827" s="18"/>
      <c r="FET827" s="18"/>
      <c r="FEU827" s="18"/>
      <c r="FEV827" s="18"/>
      <c r="FEW827" s="18"/>
      <c r="FEX827" s="18"/>
      <c r="FEY827" s="18"/>
      <c r="FEZ827" s="18"/>
      <c r="FFA827" s="18"/>
      <c r="FFB827" s="18"/>
      <c r="FFC827" s="18"/>
      <c r="FFD827" s="18"/>
      <c r="FFE827" s="18"/>
      <c r="FFF827" s="18"/>
      <c r="FFG827" s="18"/>
      <c r="FFH827" s="18"/>
      <c r="FFI827" s="18"/>
      <c r="FFJ827" s="18"/>
      <c r="FFK827" s="18"/>
      <c r="FFL827" s="18"/>
      <c r="FFM827" s="18"/>
      <c r="FFN827" s="18"/>
      <c r="FFO827" s="18"/>
      <c r="FFP827" s="18"/>
      <c r="FFQ827" s="18"/>
      <c r="FFR827" s="18"/>
      <c r="FFS827" s="18"/>
      <c r="FFT827" s="18"/>
      <c r="FFU827" s="18"/>
      <c r="FFV827" s="18"/>
      <c r="FFW827" s="18"/>
      <c r="FFX827" s="18"/>
      <c r="FFY827" s="18"/>
      <c r="FFZ827" s="18"/>
      <c r="FGA827" s="18"/>
      <c r="FGB827" s="18"/>
      <c r="FGC827" s="18"/>
      <c r="FGD827" s="18"/>
      <c r="FGE827" s="18"/>
      <c r="FGF827" s="18"/>
      <c r="FGG827" s="18"/>
      <c r="FGH827" s="18"/>
      <c r="FGI827" s="18"/>
      <c r="FGJ827" s="18"/>
      <c r="FGK827" s="18"/>
      <c r="FGL827" s="18"/>
      <c r="FGM827" s="18"/>
      <c r="FGN827" s="18"/>
      <c r="FGO827" s="18"/>
      <c r="FGP827" s="18"/>
      <c r="FGQ827" s="18"/>
      <c r="FGR827" s="18"/>
      <c r="FGS827" s="18"/>
      <c r="FGT827" s="18"/>
      <c r="FGU827" s="18"/>
      <c r="FGV827" s="18"/>
      <c r="FGW827" s="18"/>
      <c r="FGX827" s="18"/>
      <c r="FGY827" s="18"/>
      <c r="FGZ827" s="18"/>
      <c r="FHA827" s="18"/>
      <c r="FHB827" s="18"/>
      <c r="FHC827" s="18"/>
      <c r="FHD827" s="18"/>
      <c r="FHE827" s="18"/>
      <c r="FHF827" s="18"/>
      <c r="FHG827" s="18"/>
      <c r="FHH827" s="18"/>
      <c r="FHI827" s="18"/>
      <c r="FHJ827" s="18"/>
      <c r="FHK827" s="18"/>
      <c r="FHL827" s="18"/>
      <c r="FHM827" s="18"/>
      <c r="FHN827" s="18"/>
      <c r="FHO827" s="18"/>
      <c r="FHP827" s="18"/>
      <c r="FHQ827" s="18"/>
      <c r="FHR827" s="18"/>
      <c r="FHS827" s="18"/>
      <c r="FHT827" s="18"/>
      <c r="FHU827" s="18"/>
      <c r="FHV827" s="18"/>
      <c r="FHW827" s="18"/>
      <c r="FHX827" s="18"/>
      <c r="FHY827" s="18"/>
      <c r="FHZ827" s="18"/>
      <c r="FIA827" s="18"/>
      <c r="FIB827" s="18"/>
      <c r="FIC827" s="18"/>
      <c r="FID827" s="18"/>
      <c r="FIE827" s="18"/>
      <c r="FIF827" s="18"/>
      <c r="FIG827" s="18"/>
      <c r="FIH827" s="18"/>
      <c r="FII827" s="18"/>
      <c r="FIJ827" s="18"/>
      <c r="FIK827" s="18"/>
      <c r="FIL827" s="18"/>
      <c r="FIM827" s="18"/>
      <c r="FIN827" s="18"/>
      <c r="FIO827" s="18"/>
      <c r="FIP827" s="18"/>
      <c r="FIQ827" s="18"/>
      <c r="FIR827" s="18"/>
      <c r="FIS827" s="18"/>
      <c r="FIT827" s="18"/>
      <c r="FIU827" s="18"/>
      <c r="FIV827" s="18"/>
      <c r="FIW827" s="18"/>
      <c r="FIX827" s="18"/>
      <c r="FIY827" s="18"/>
      <c r="FIZ827" s="18"/>
      <c r="FJA827" s="18"/>
      <c r="FJB827" s="18"/>
      <c r="FJC827" s="18"/>
      <c r="FJD827" s="18"/>
      <c r="FJE827" s="18"/>
      <c r="FJF827" s="18"/>
      <c r="FJG827" s="18"/>
      <c r="FJH827" s="18"/>
      <c r="FJI827" s="18"/>
      <c r="FJJ827" s="18"/>
      <c r="FJK827" s="18"/>
      <c r="FJL827" s="18"/>
      <c r="FJM827" s="18"/>
      <c r="FJN827" s="18"/>
      <c r="FJO827" s="18"/>
      <c r="FJP827" s="18"/>
      <c r="FJQ827" s="18"/>
      <c r="FJR827" s="18"/>
      <c r="FJS827" s="18"/>
      <c r="FJT827" s="18"/>
      <c r="FJU827" s="18"/>
      <c r="FJV827" s="18"/>
      <c r="FJW827" s="18"/>
      <c r="FJX827" s="18"/>
      <c r="FJY827" s="18"/>
      <c r="FJZ827" s="18"/>
      <c r="FKA827" s="18"/>
      <c r="FKB827" s="18"/>
      <c r="FKC827" s="18"/>
      <c r="FKD827" s="18"/>
      <c r="FKE827" s="18"/>
      <c r="FKF827" s="18"/>
      <c r="FKG827" s="18"/>
      <c r="FKH827" s="18"/>
      <c r="FKI827" s="18"/>
      <c r="FKJ827" s="18"/>
      <c r="FKK827" s="18"/>
      <c r="FKL827" s="18"/>
      <c r="FKM827" s="18"/>
      <c r="FKN827" s="18"/>
      <c r="FKO827" s="18"/>
      <c r="FKP827" s="18"/>
      <c r="FKQ827" s="18"/>
      <c r="FKR827" s="18"/>
      <c r="FKS827" s="18"/>
      <c r="FKT827" s="18"/>
      <c r="FKU827" s="18"/>
      <c r="FKV827" s="18"/>
      <c r="FKW827" s="18"/>
      <c r="FKX827" s="18"/>
      <c r="FKY827" s="18"/>
      <c r="FKZ827" s="18"/>
      <c r="FLA827" s="18"/>
      <c r="FLB827" s="18"/>
      <c r="FLC827" s="18"/>
      <c r="FLD827" s="18"/>
      <c r="FLE827" s="18"/>
      <c r="FLF827" s="18"/>
      <c r="FLG827" s="18"/>
      <c r="FLH827" s="18"/>
      <c r="FLI827" s="18"/>
      <c r="FLJ827" s="18"/>
      <c r="FLK827" s="18"/>
      <c r="FLL827" s="18"/>
      <c r="FLM827" s="18"/>
      <c r="FLN827" s="18"/>
      <c r="FLO827" s="18"/>
      <c r="FLP827" s="18"/>
      <c r="FLQ827" s="18"/>
      <c r="FLR827" s="18"/>
      <c r="FLS827" s="18"/>
      <c r="FLT827" s="18"/>
      <c r="FLU827" s="18"/>
      <c r="FLV827" s="18"/>
      <c r="FLW827" s="18"/>
      <c r="FLX827" s="18"/>
      <c r="FLY827" s="18"/>
      <c r="FLZ827" s="18"/>
      <c r="FMA827" s="18"/>
      <c r="FMB827" s="18"/>
      <c r="FMC827" s="18"/>
      <c r="FMD827" s="18"/>
      <c r="FME827" s="18"/>
      <c r="FMF827" s="18"/>
      <c r="FMG827" s="18"/>
      <c r="FMH827" s="18"/>
      <c r="FMI827" s="18"/>
      <c r="FMJ827" s="18"/>
      <c r="FMK827" s="18"/>
      <c r="FML827" s="18"/>
      <c r="FMM827" s="18"/>
      <c r="FMN827" s="18"/>
      <c r="FMO827" s="18"/>
      <c r="FMP827" s="18"/>
      <c r="FMQ827" s="18"/>
      <c r="FMR827" s="18"/>
      <c r="FMS827" s="18"/>
      <c r="FMT827" s="18"/>
      <c r="FMU827" s="18"/>
      <c r="FMV827" s="18"/>
      <c r="FMW827" s="18"/>
      <c r="FMX827" s="18"/>
      <c r="FMY827" s="18"/>
      <c r="FMZ827" s="18"/>
      <c r="FNA827" s="18"/>
      <c r="FNB827" s="18"/>
      <c r="FNC827" s="18"/>
      <c r="FND827" s="18"/>
      <c r="FNE827" s="18"/>
      <c r="FNF827" s="18"/>
      <c r="FNG827" s="18"/>
      <c r="FNH827" s="18"/>
      <c r="FNI827" s="18"/>
      <c r="FNJ827" s="18"/>
      <c r="FNK827" s="18"/>
      <c r="FNL827" s="18"/>
      <c r="FNM827" s="18"/>
      <c r="FNN827" s="18"/>
      <c r="FNO827" s="18"/>
      <c r="FNP827" s="18"/>
      <c r="FNQ827" s="18"/>
      <c r="FNR827" s="18"/>
      <c r="FNS827" s="18"/>
      <c r="FNT827" s="18"/>
      <c r="FNU827" s="18"/>
      <c r="FNV827" s="18"/>
      <c r="FNW827" s="18"/>
      <c r="FNX827" s="18"/>
      <c r="FNY827" s="18"/>
      <c r="FNZ827" s="18"/>
      <c r="FOA827" s="18"/>
      <c r="FOB827" s="18"/>
      <c r="FOC827" s="18"/>
      <c r="FOD827" s="18"/>
      <c r="FOE827" s="18"/>
      <c r="FOF827" s="18"/>
      <c r="FOG827" s="18"/>
      <c r="FOH827" s="18"/>
      <c r="FOI827" s="18"/>
      <c r="FOJ827" s="18"/>
      <c r="FOK827" s="18"/>
      <c r="FOL827" s="18"/>
      <c r="FOM827" s="18"/>
      <c r="FON827" s="18"/>
      <c r="FOO827" s="18"/>
      <c r="FOP827" s="18"/>
      <c r="FOQ827" s="18"/>
      <c r="FOR827" s="18"/>
      <c r="FOS827" s="18"/>
      <c r="FOT827" s="18"/>
      <c r="FOU827" s="18"/>
      <c r="FOV827" s="18"/>
      <c r="FOW827" s="18"/>
      <c r="FOX827" s="18"/>
      <c r="FOY827" s="18"/>
      <c r="FOZ827" s="18"/>
      <c r="FPA827" s="18"/>
      <c r="FPB827" s="18"/>
      <c r="FPC827" s="18"/>
      <c r="FPD827" s="18"/>
      <c r="FPE827" s="18"/>
      <c r="FPF827" s="18"/>
      <c r="FPG827" s="18"/>
      <c r="FPH827" s="18"/>
      <c r="FPI827" s="18"/>
      <c r="FPJ827" s="18"/>
      <c r="FPK827" s="18"/>
      <c r="FPL827" s="18"/>
      <c r="FPM827" s="18"/>
      <c r="FPN827" s="18"/>
      <c r="FPO827" s="18"/>
      <c r="FPP827" s="18"/>
      <c r="FPQ827" s="18"/>
      <c r="FPR827" s="18"/>
      <c r="FPS827" s="18"/>
      <c r="FPT827" s="18"/>
      <c r="FPU827" s="18"/>
      <c r="FPV827" s="18"/>
      <c r="FPW827" s="18"/>
      <c r="FPX827" s="18"/>
      <c r="FPY827" s="18"/>
      <c r="FPZ827" s="18"/>
      <c r="FQA827" s="18"/>
      <c r="FQB827" s="18"/>
      <c r="FQC827" s="18"/>
      <c r="FQD827" s="18"/>
      <c r="FQE827" s="18"/>
      <c r="FQF827" s="18"/>
      <c r="FQG827" s="18"/>
      <c r="FQH827" s="18"/>
      <c r="FQI827" s="18"/>
      <c r="FQJ827" s="18"/>
      <c r="FQK827" s="18"/>
      <c r="FQL827" s="18"/>
      <c r="FQM827" s="18"/>
      <c r="FQN827" s="18"/>
      <c r="FQO827" s="18"/>
      <c r="FQP827" s="18"/>
      <c r="FQQ827" s="18"/>
      <c r="FQR827" s="18"/>
      <c r="FQS827" s="18"/>
      <c r="FQT827" s="18"/>
      <c r="FQU827" s="18"/>
      <c r="FQV827" s="18"/>
      <c r="FQW827" s="18"/>
      <c r="FQX827" s="18"/>
      <c r="FQY827" s="18"/>
      <c r="FQZ827" s="18"/>
      <c r="FRA827" s="18"/>
      <c r="FRB827" s="18"/>
      <c r="FRC827" s="18"/>
      <c r="FRD827" s="18"/>
      <c r="FRE827" s="18"/>
      <c r="FRF827" s="18"/>
      <c r="FRG827" s="18"/>
      <c r="FRH827" s="18"/>
      <c r="FRI827" s="18"/>
      <c r="FRJ827" s="18"/>
      <c r="FRK827" s="18"/>
      <c r="FRL827" s="18"/>
      <c r="FRM827" s="18"/>
      <c r="FRN827" s="18"/>
      <c r="FRO827" s="18"/>
      <c r="FRP827" s="18"/>
      <c r="FRQ827" s="18"/>
      <c r="FRR827" s="18"/>
      <c r="FRS827" s="18"/>
      <c r="FRT827" s="18"/>
      <c r="FRU827" s="18"/>
      <c r="FRV827" s="18"/>
      <c r="FRW827" s="18"/>
      <c r="FRX827" s="18"/>
      <c r="FRY827" s="18"/>
      <c r="FRZ827" s="18"/>
      <c r="FSA827" s="18"/>
      <c r="FSB827" s="18"/>
      <c r="FSC827" s="18"/>
      <c r="FSD827" s="18"/>
      <c r="FSE827" s="18"/>
      <c r="FSF827" s="18"/>
      <c r="FSG827" s="18"/>
      <c r="FSH827" s="18"/>
      <c r="FSI827" s="18"/>
      <c r="FSJ827" s="18"/>
      <c r="FSK827" s="18"/>
      <c r="FSL827" s="18"/>
      <c r="FSM827" s="18"/>
      <c r="FSN827" s="18"/>
      <c r="FSO827" s="18"/>
      <c r="FSP827" s="18"/>
      <c r="FSQ827" s="18"/>
      <c r="FSR827" s="18"/>
      <c r="FSS827" s="18"/>
      <c r="FST827" s="18"/>
      <c r="FSU827" s="18"/>
      <c r="FSV827" s="18"/>
      <c r="FSW827" s="18"/>
      <c r="FSX827" s="18"/>
      <c r="FSY827" s="18"/>
      <c r="FSZ827" s="18"/>
      <c r="FTA827" s="18"/>
      <c r="FTB827" s="18"/>
      <c r="FTC827" s="18"/>
      <c r="FTD827" s="18"/>
      <c r="FTE827" s="18"/>
      <c r="FTF827" s="18"/>
      <c r="FTG827" s="18"/>
      <c r="FTH827" s="18"/>
      <c r="FTI827" s="18"/>
      <c r="FTJ827" s="18"/>
      <c r="FTK827" s="18"/>
      <c r="FTL827" s="18"/>
      <c r="FTM827" s="18"/>
      <c r="FTN827" s="18"/>
      <c r="FTO827" s="18"/>
      <c r="FTP827" s="18"/>
      <c r="FTQ827" s="18"/>
      <c r="FTR827" s="18"/>
      <c r="FTS827" s="18"/>
      <c r="FTT827" s="18"/>
      <c r="FTU827" s="18"/>
      <c r="FTV827" s="18"/>
      <c r="FTW827" s="18"/>
      <c r="FTX827" s="18"/>
      <c r="FTY827" s="18"/>
      <c r="FTZ827" s="18"/>
      <c r="FUA827" s="18"/>
      <c r="FUB827" s="18"/>
      <c r="FUC827" s="18"/>
      <c r="FUD827" s="18"/>
      <c r="FUE827" s="18"/>
      <c r="FUF827" s="18"/>
      <c r="FUG827" s="18"/>
      <c r="FUH827" s="18"/>
      <c r="FUI827" s="18"/>
      <c r="FUJ827" s="18"/>
      <c r="FUK827" s="18"/>
      <c r="FUL827" s="18"/>
      <c r="FUM827" s="18"/>
      <c r="FUN827" s="18"/>
      <c r="FUO827" s="18"/>
      <c r="FUP827" s="18"/>
      <c r="FUQ827" s="18"/>
      <c r="FUR827" s="18"/>
      <c r="FUS827" s="18"/>
      <c r="FUT827" s="18"/>
      <c r="FUU827" s="18"/>
      <c r="FUV827" s="18"/>
      <c r="FUW827" s="18"/>
      <c r="FUX827" s="18"/>
      <c r="FUY827" s="18"/>
      <c r="FUZ827" s="18"/>
      <c r="FVA827" s="18"/>
      <c r="FVB827" s="18"/>
      <c r="FVC827" s="18"/>
      <c r="FVD827" s="18"/>
      <c r="FVE827" s="18"/>
      <c r="FVF827" s="18"/>
      <c r="FVG827" s="18"/>
      <c r="FVH827" s="18"/>
      <c r="FVI827" s="18"/>
      <c r="FVJ827" s="18"/>
      <c r="FVK827" s="18"/>
      <c r="FVL827" s="18"/>
      <c r="FVM827" s="18"/>
      <c r="FVN827" s="18"/>
      <c r="FVO827" s="18"/>
      <c r="FVP827" s="18"/>
      <c r="FVQ827" s="18"/>
      <c r="FVR827" s="18"/>
      <c r="FVS827" s="18"/>
      <c r="FVT827" s="18"/>
      <c r="FVU827" s="18"/>
      <c r="FVV827" s="18"/>
      <c r="FVW827" s="18"/>
      <c r="FVX827" s="18"/>
      <c r="FVY827" s="18"/>
      <c r="FVZ827" s="18"/>
      <c r="FWA827" s="18"/>
      <c r="FWB827" s="18"/>
      <c r="FWC827" s="18"/>
      <c r="FWD827" s="18"/>
      <c r="FWE827" s="18"/>
      <c r="FWF827" s="18"/>
      <c r="FWG827" s="18"/>
      <c r="FWH827" s="18"/>
      <c r="FWI827" s="18"/>
      <c r="FWJ827" s="18"/>
      <c r="FWK827" s="18"/>
      <c r="FWL827" s="18"/>
      <c r="FWM827" s="18"/>
      <c r="FWN827" s="18"/>
      <c r="FWO827" s="18"/>
      <c r="FWP827" s="18"/>
      <c r="FWQ827" s="18"/>
      <c r="FWR827" s="18"/>
      <c r="FWS827" s="18"/>
      <c r="FWT827" s="18"/>
      <c r="FWU827" s="18"/>
      <c r="FWV827" s="18"/>
      <c r="FWW827" s="18"/>
      <c r="FWX827" s="18"/>
      <c r="FWY827" s="18"/>
      <c r="FWZ827" s="18"/>
      <c r="FXA827" s="18"/>
      <c r="FXB827" s="18"/>
      <c r="FXC827" s="18"/>
      <c r="FXD827" s="18"/>
      <c r="FXE827" s="18"/>
      <c r="FXF827" s="18"/>
      <c r="FXG827" s="18"/>
      <c r="FXH827" s="18"/>
      <c r="FXI827" s="18"/>
      <c r="FXJ827" s="18"/>
      <c r="FXK827" s="18"/>
      <c r="FXL827" s="18"/>
      <c r="FXM827" s="18"/>
      <c r="FXN827" s="18"/>
      <c r="FXO827" s="18"/>
      <c r="FXP827" s="18"/>
      <c r="FXQ827" s="18"/>
      <c r="FXR827" s="18"/>
      <c r="FXS827" s="18"/>
      <c r="FXT827" s="18"/>
      <c r="FXU827" s="18"/>
      <c r="FXV827" s="18"/>
      <c r="FXW827" s="18"/>
      <c r="FXX827" s="18"/>
      <c r="FXY827" s="18"/>
      <c r="FXZ827" s="18"/>
      <c r="FYA827" s="18"/>
      <c r="FYB827" s="18"/>
      <c r="FYC827" s="18"/>
      <c r="FYD827" s="18"/>
      <c r="FYE827" s="18"/>
      <c r="FYF827" s="18"/>
      <c r="FYG827" s="18"/>
      <c r="FYH827" s="18"/>
      <c r="FYI827" s="18"/>
      <c r="FYJ827" s="18"/>
      <c r="FYK827" s="18"/>
      <c r="FYL827" s="18"/>
      <c r="FYM827" s="18"/>
      <c r="FYN827" s="18"/>
      <c r="FYO827" s="18"/>
      <c r="FYP827" s="18"/>
      <c r="FYQ827" s="18"/>
      <c r="FYR827" s="18"/>
      <c r="FYS827" s="18"/>
      <c r="FYT827" s="18"/>
      <c r="FYU827" s="18"/>
      <c r="FYV827" s="18"/>
      <c r="FYW827" s="18"/>
      <c r="FYX827" s="18"/>
      <c r="FYY827" s="18"/>
      <c r="FYZ827" s="18"/>
      <c r="FZA827" s="18"/>
      <c r="FZB827" s="18"/>
      <c r="FZC827" s="18"/>
      <c r="FZD827" s="18"/>
      <c r="FZE827" s="18"/>
      <c r="FZF827" s="18"/>
      <c r="FZG827" s="18"/>
      <c r="FZH827" s="18"/>
      <c r="FZI827" s="18"/>
      <c r="FZJ827" s="18"/>
      <c r="FZK827" s="18"/>
      <c r="FZL827" s="18"/>
      <c r="FZM827" s="18"/>
      <c r="FZN827" s="18"/>
      <c r="FZO827" s="18"/>
      <c r="FZP827" s="18"/>
      <c r="FZQ827" s="18"/>
      <c r="FZR827" s="18"/>
      <c r="FZS827" s="18"/>
      <c r="FZT827" s="18"/>
      <c r="FZU827" s="18"/>
      <c r="FZV827" s="18"/>
      <c r="FZW827" s="18"/>
      <c r="FZX827" s="18"/>
      <c r="FZY827" s="18"/>
      <c r="FZZ827" s="18"/>
      <c r="GAA827" s="18"/>
      <c r="GAB827" s="18"/>
      <c r="GAC827" s="18"/>
      <c r="GAD827" s="18"/>
      <c r="GAE827" s="18"/>
      <c r="GAF827" s="18"/>
      <c r="GAG827" s="18"/>
      <c r="GAH827" s="18"/>
      <c r="GAI827" s="18"/>
      <c r="GAJ827" s="18"/>
      <c r="GAK827" s="18"/>
      <c r="GAL827" s="18"/>
      <c r="GAM827" s="18"/>
      <c r="GAN827" s="18"/>
      <c r="GAO827" s="18"/>
      <c r="GAP827" s="18"/>
      <c r="GAQ827" s="18"/>
      <c r="GAR827" s="18"/>
      <c r="GAS827" s="18"/>
      <c r="GAT827" s="18"/>
      <c r="GAU827" s="18"/>
      <c r="GAV827" s="18"/>
      <c r="GAW827" s="18"/>
      <c r="GAX827" s="18"/>
      <c r="GAY827" s="18"/>
      <c r="GAZ827" s="18"/>
      <c r="GBA827" s="18"/>
      <c r="GBB827" s="18"/>
      <c r="GBC827" s="18"/>
      <c r="GBD827" s="18"/>
      <c r="GBE827" s="18"/>
      <c r="GBF827" s="18"/>
      <c r="GBG827" s="18"/>
      <c r="GBH827" s="18"/>
      <c r="GBI827" s="18"/>
      <c r="GBJ827" s="18"/>
      <c r="GBK827" s="18"/>
      <c r="GBL827" s="18"/>
      <c r="GBM827" s="18"/>
      <c r="GBN827" s="18"/>
      <c r="GBO827" s="18"/>
      <c r="GBP827" s="18"/>
      <c r="GBQ827" s="18"/>
      <c r="GBR827" s="18"/>
      <c r="GBS827" s="18"/>
      <c r="GBT827" s="18"/>
      <c r="GBU827" s="18"/>
      <c r="GBV827" s="18"/>
      <c r="GBW827" s="18"/>
      <c r="GBX827" s="18"/>
      <c r="GBY827" s="18"/>
      <c r="GBZ827" s="18"/>
      <c r="GCA827" s="18"/>
      <c r="GCB827" s="18"/>
      <c r="GCC827" s="18"/>
      <c r="GCD827" s="18"/>
      <c r="GCE827" s="18"/>
      <c r="GCF827" s="18"/>
      <c r="GCG827" s="18"/>
      <c r="GCH827" s="18"/>
      <c r="GCI827" s="18"/>
      <c r="GCJ827" s="18"/>
      <c r="GCK827" s="18"/>
      <c r="GCL827" s="18"/>
      <c r="GCM827" s="18"/>
      <c r="GCN827" s="18"/>
      <c r="GCO827" s="18"/>
      <c r="GCP827" s="18"/>
      <c r="GCQ827" s="18"/>
      <c r="GCR827" s="18"/>
      <c r="GCS827" s="18"/>
      <c r="GCT827" s="18"/>
      <c r="GCU827" s="18"/>
      <c r="GCV827" s="18"/>
      <c r="GCW827" s="18"/>
      <c r="GCX827" s="18"/>
      <c r="GCY827" s="18"/>
      <c r="GCZ827" s="18"/>
      <c r="GDA827" s="18"/>
      <c r="GDB827" s="18"/>
      <c r="GDC827" s="18"/>
      <c r="GDD827" s="18"/>
      <c r="GDE827" s="18"/>
      <c r="GDF827" s="18"/>
      <c r="GDG827" s="18"/>
      <c r="GDH827" s="18"/>
      <c r="GDI827" s="18"/>
      <c r="GDJ827" s="18"/>
      <c r="GDK827" s="18"/>
      <c r="GDL827" s="18"/>
      <c r="GDM827" s="18"/>
      <c r="GDN827" s="18"/>
      <c r="GDO827" s="18"/>
      <c r="GDP827" s="18"/>
      <c r="GDQ827" s="18"/>
      <c r="GDR827" s="18"/>
      <c r="GDS827" s="18"/>
      <c r="GDT827" s="18"/>
      <c r="GDU827" s="18"/>
      <c r="GDV827" s="18"/>
      <c r="GDW827" s="18"/>
      <c r="GDX827" s="18"/>
      <c r="GDY827" s="18"/>
      <c r="GDZ827" s="18"/>
      <c r="GEA827" s="18"/>
      <c r="GEB827" s="18"/>
      <c r="GEC827" s="18"/>
      <c r="GED827" s="18"/>
      <c r="GEE827" s="18"/>
      <c r="GEF827" s="18"/>
      <c r="GEG827" s="18"/>
      <c r="GEH827" s="18"/>
      <c r="GEI827" s="18"/>
      <c r="GEJ827" s="18"/>
      <c r="GEK827" s="18"/>
      <c r="GEL827" s="18"/>
      <c r="GEM827" s="18"/>
      <c r="GEN827" s="18"/>
      <c r="GEO827" s="18"/>
      <c r="GEP827" s="18"/>
      <c r="GEQ827" s="18"/>
      <c r="GER827" s="18"/>
      <c r="GES827" s="18"/>
      <c r="GET827" s="18"/>
      <c r="GEU827" s="18"/>
      <c r="GEV827" s="18"/>
      <c r="GEW827" s="18"/>
      <c r="GEX827" s="18"/>
      <c r="GEY827" s="18"/>
      <c r="GEZ827" s="18"/>
      <c r="GFA827" s="18"/>
      <c r="GFB827" s="18"/>
      <c r="GFC827" s="18"/>
      <c r="GFD827" s="18"/>
      <c r="GFE827" s="18"/>
      <c r="GFF827" s="18"/>
      <c r="GFG827" s="18"/>
      <c r="GFH827" s="18"/>
      <c r="GFI827" s="18"/>
      <c r="GFJ827" s="18"/>
      <c r="GFK827" s="18"/>
      <c r="GFL827" s="18"/>
      <c r="GFM827" s="18"/>
      <c r="GFN827" s="18"/>
      <c r="GFO827" s="18"/>
      <c r="GFP827" s="18"/>
      <c r="GFQ827" s="18"/>
      <c r="GFR827" s="18"/>
      <c r="GFS827" s="18"/>
      <c r="GFT827" s="18"/>
      <c r="GFU827" s="18"/>
      <c r="GFV827" s="18"/>
      <c r="GFW827" s="18"/>
      <c r="GFX827" s="18"/>
      <c r="GFY827" s="18"/>
      <c r="GFZ827" s="18"/>
      <c r="GGA827" s="18"/>
      <c r="GGB827" s="18"/>
      <c r="GGC827" s="18"/>
      <c r="GGD827" s="18"/>
      <c r="GGE827" s="18"/>
      <c r="GGF827" s="18"/>
      <c r="GGG827" s="18"/>
      <c r="GGH827" s="18"/>
      <c r="GGI827" s="18"/>
      <c r="GGJ827" s="18"/>
      <c r="GGK827" s="18"/>
      <c r="GGL827" s="18"/>
      <c r="GGM827" s="18"/>
      <c r="GGN827" s="18"/>
      <c r="GGO827" s="18"/>
      <c r="GGP827" s="18"/>
      <c r="GGQ827" s="18"/>
      <c r="GGR827" s="18"/>
      <c r="GGS827" s="18"/>
      <c r="GGT827" s="18"/>
      <c r="GGU827" s="18"/>
      <c r="GGV827" s="18"/>
      <c r="GGW827" s="18"/>
      <c r="GGX827" s="18"/>
      <c r="GGY827" s="18"/>
      <c r="GGZ827" s="18"/>
      <c r="GHA827" s="18"/>
      <c r="GHB827" s="18"/>
      <c r="GHC827" s="18"/>
      <c r="GHD827" s="18"/>
      <c r="GHE827" s="18"/>
      <c r="GHF827" s="18"/>
      <c r="GHG827" s="18"/>
      <c r="GHH827" s="18"/>
      <c r="GHI827" s="18"/>
      <c r="GHJ827" s="18"/>
      <c r="GHK827" s="18"/>
      <c r="GHL827" s="18"/>
      <c r="GHM827" s="18"/>
      <c r="GHN827" s="18"/>
      <c r="GHO827" s="18"/>
      <c r="GHP827" s="18"/>
      <c r="GHQ827" s="18"/>
      <c r="GHR827" s="18"/>
      <c r="GHS827" s="18"/>
      <c r="GHT827" s="18"/>
      <c r="GHU827" s="18"/>
      <c r="GHV827" s="18"/>
      <c r="GHW827" s="18"/>
      <c r="GHX827" s="18"/>
      <c r="GHY827" s="18"/>
      <c r="GHZ827" s="18"/>
      <c r="GIA827" s="18"/>
      <c r="GIB827" s="18"/>
      <c r="GIC827" s="18"/>
      <c r="GID827" s="18"/>
      <c r="GIE827" s="18"/>
      <c r="GIF827" s="18"/>
      <c r="GIG827" s="18"/>
      <c r="GIH827" s="18"/>
      <c r="GII827" s="18"/>
      <c r="GIJ827" s="18"/>
      <c r="GIK827" s="18"/>
      <c r="GIL827" s="18"/>
      <c r="GIM827" s="18"/>
      <c r="GIN827" s="18"/>
      <c r="GIO827" s="18"/>
      <c r="GIP827" s="18"/>
      <c r="GIQ827" s="18"/>
      <c r="GIR827" s="18"/>
      <c r="GIS827" s="18"/>
      <c r="GIT827" s="18"/>
      <c r="GIU827" s="18"/>
      <c r="GIV827" s="18"/>
      <c r="GIW827" s="18"/>
      <c r="GIX827" s="18"/>
      <c r="GIY827" s="18"/>
      <c r="GIZ827" s="18"/>
      <c r="GJA827" s="18"/>
      <c r="GJB827" s="18"/>
      <c r="GJC827" s="18"/>
      <c r="GJD827" s="18"/>
      <c r="GJE827" s="18"/>
      <c r="GJF827" s="18"/>
      <c r="GJG827" s="18"/>
      <c r="GJH827" s="18"/>
      <c r="GJI827" s="18"/>
      <c r="GJJ827" s="18"/>
      <c r="GJK827" s="18"/>
      <c r="GJL827" s="18"/>
      <c r="GJM827" s="18"/>
      <c r="GJN827" s="18"/>
      <c r="GJO827" s="18"/>
      <c r="GJP827" s="18"/>
      <c r="GJQ827" s="18"/>
      <c r="GJR827" s="18"/>
      <c r="GJS827" s="18"/>
      <c r="GJT827" s="18"/>
      <c r="GJU827" s="18"/>
      <c r="GJV827" s="18"/>
      <c r="GJW827" s="18"/>
      <c r="GJX827" s="18"/>
      <c r="GJY827" s="18"/>
      <c r="GJZ827" s="18"/>
      <c r="GKA827" s="18"/>
      <c r="GKB827" s="18"/>
      <c r="GKC827" s="18"/>
      <c r="GKD827" s="18"/>
      <c r="GKE827" s="18"/>
      <c r="GKF827" s="18"/>
      <c r="GKG827" s="18"/>
      <c r="GKH827" s="18"/>
      <c r="GKI827" s="18"/>
      <c r="GKJ827" s="18"/>
      <c r="GKK827" s="18"/>
      <c r="GKL827" s="18"/>
      <c r="GKM827" s="18"/>
      <c r="GKN827" s="18"/>
      <c r="GKO827" s="18"/>
      <c r="GKP827" s="18"/>
      <c r="GKQ827" s="18"/>
      <c r="GKR827" s="18"/>
      <c r="GKS827" s="18"/>
      <c r="GKT827" s="18"/>
      <c r="GKU827" s="18"/>
      <c r="GKV827" s="18"/>
      <c r="GKW827" s="18"/>
      <c r="GKX827" s="18"/>
      <c r="GKY827" s="18"/>
      <c r="GKZ827" s="18"/>
      <c r="GLA827" s="18"/>
      <c r="GLB827" s="18"/>
      <c r="GLC827" s="18"/>
      <c r="GLD827" s="18"/>
      <c r="GLE827" s="18"/>
      <c r="GLF827" s="18"/>
      <c r="GLG827" s="18"/>
      <c r="GLH827" s="18"/>
      <c r="GLI827" s="18"/>
      <c r="GLJ827" s="18"/>
      <c r="GLK827" s="18"/>
      <c r="GLL827" s="18"/>
      <c r="GLM827" s="18"/>
      <c r="GLN827" s="18"/>
      <c r="GLO827" s="18"/>
      <c r="GLP827" s="18"/>
      <c r="GLQ827" s="18"/>
      <c r="GLR827" s="18"/>
      <c r="GLS827" s="18"/>
      <c r="GLT827" s="18"/>
      <c r="GLU827" s="18"/>
      <c r="GLV827" s="18"/>
      <c r="GLW827" s="18"/>
      <c r="GLX827" s="18"/>
      <c r="GLY827" s="18"/>
      <c r="GLZ827" s="18"/>
      <c r="GMA827" s="18"/>
      <c r="GMB827" s="18"/>
      <c r="GMC827" s="18"/>
      <c r="GMD827" s="18"/>
      <c r="GME827" s="18"/>
      <c r="GMF827" s="18"/>
      <c r="GMG827" s="18"/>
      <c r="GMH827" s="18"/>
      <c r="GMI827" s="18"/>
      <c r="GMJ827" s="18"/>
      <c r="GMK827" s="18"/>
      <c r="GML827" s="18"/>
      <c r="GMM827" s="18"/>
      <c r="GMN827" s="18"/>
      <c r="GMO827" s="18"/>
      <c r="GMP827" s="18"/>
      <c r="GMQ827" s="18"/>
      <c r="GMR827" s="18"/>
      <c r="GMS827" s="18"/>
      <c r="GMT827" s="18"/>
      <c r="GMU827" s="18"/>
      <c r="GMV827" s="18"/>
      <c r="GMW827" s="18"/>
      <c r="GMX827" s="18"/>
      <c r="GMY827" s="18"/>
      <c r="GMZ827" s="18"/>
      <c r="GNA827" s="18"/>
      <c r="GNB827" s="18"/>
      <c r="GNC827" s="18"/>
      <c r="GND827" s="18"/>
      <c r="GNE827" s="18"/>
      <c r="GNF827" s="18"/>
      <c r="GNG827" s="18"/>
      <c r="GNH827" s="18"/>
      <c r="GNI827" s="18"/>
      <c r="GNJ827" s="18"/>
      <c r="GNK827" s="18"/>
      <c r="GNL827" s="18"/>
      <c r="GNM827" s="18"/>
      <c r="GNN827" s="18"/>
      <c r="GNO827" s="18"/>
      <c r="GNP827" s="18"/>
      <c r="GNQ827" s="18"/>
      <c r="GNR827" s="18"/>
      <c r="GNS827" s="18"/>
      <c r="GNT827" s="18"/>
      <c r="GNU827" s="18"/>
      <c r="GNV827" s="18"/>
      <c r="GNW827" s="18"/>
      <c r="GNX827" s="18"/>
      <c r="GNY827" s="18"/>
      <c r="GNZ827" s="18"/>
      <c r="GOA827" s="18"/>
      <c r="GOB827" s="18"/>
      <c r="GOC827" s="18"/>
      <c r="GOD827" s="18"/>
      <c r="GOE827" s="18"/>
      <c r="GOF827" s="18"/>
      <c r="GOG827" s="18"/>
      <c r="GOH827" s="18"/>
      <c r="GOI827" s="18"/>
      <c r="GOJ827" s="18"/>
      <c r="GOK827" s="18"/>
      <c r="GOL827" s="18"/>
      <c r="GOM827" s="18"/>
      <c r="GON827" s="18"/>
      <c r="GOO827" s="18"/>
      <c r="GOP827" s="18"/>
      <c r="GOQ827" s="18"/>
      <c r="GOR827" s="18"/>
      <c r="GOS827" s="18"/>
      <c r="GOT827" s="18"/>
      <c r="GOU827" s="18"/>
      <c r="GOV827" s="18"/>
      <c r="GOW827" s="18"/>
      <c r="GOX827" s="18"/>
      <c r="GOY827" s="18"/>
      <c r="GOZ827" s="18"/>
      <c r="GPA827" s="18"/>
      <c r="GPB827" s="18"/>
      <c r="GPC827" s="18"/>
      <c r="GPD827" s="18"/>
      <c r="GPE827" s="18"/>
      <c r="GPF827" s="18"/>
      <c r="GPG827" s="18"/>
      <c r="GPH827" s="18"/>
      <c r="GPI827" s="18"/>
      <c r="GPJ827" s="18"/>
      <c r="GPK827" s="18"/>
      <c r="GPL827" s="18"/>
      <c r="GPM827" s="18"/>
      <c r="GPN827" s="18"/>
      <c r="GPO827" s="18"/>
      <c r="GPP827" s="18"/>
      <c r="GPQ827" s="18"/>
      <c r="GPR827" s="18"/>
      <c r="GPS827" s="18"/>
      <c r="GPT827" s="18"/>
      <c r="GPU827" s="18"/>
      <c r="GPV827" s="18"/>
      <c r="GPW827" s="18"/>
      <c r="GPX827" s="18"/>
      <c r="GPY827" s="18"/>
      <c r="GPZ827" s="18"/>
      <c r="GQA827" s="18"/>
      <c r="GQB827" s="18"/>
      <c r="GQC827" s="18"/>
      <c r="GQD827" s="18"/>
      <c r="GQE827" s="18"/>
      <c r="GQF827" s="18"/>
      <c r="GQG827" s="18"/>
      <c r="GQH827" s="18"/>
      <c r="GQI827" s="18"/>
      <c r="GQJ827" s="18"/>
      <c r="GQK827" s="18"/>
      <c r="GQL827" s="18"/>
      <c r="GQM827" s="18"/>
      <c r="GQN827" s="18"/>
      <c r="GQO827" s="18"/>
      <c r="GQP827" s="18"/>
      <c r="GQQ827" s="18"/>
      <c r="GQR827" s="18"/>
      <c r="GQS827" s="18"/>
      <c r="GQT827" s="18"/>
      <c r="GQU827" s="18"/>
      <c r="GQV827" s="18"/>
      <c r="GQW827" s="18"/>
      <c r="GQX827" s="18"/>
      <c r="GQY827" s="18"/>
      <c r="GQZ827" s="18"/>
      <c r="GRA827" s="18"/>
      <c r="GRB827" s="18"/>
      <c r="GRC827" s="18"/>
      <c r="GRD827" s="18"/>
      <c r="GRE827" s="18"/>
      <c r="GRF827" s="18"/>
      <c r="GRG827" s="18"/>
      <c r="GRH827" s="18"/>
      <c r="GRI827" s="18"/>
      <c r="GRJ827" s="18"/>
      <c r="GRK827" s="18"/>
      <c r="GRL827" s="18"/>
      <c r="GRM827" s="18"/>
      <c r="GRN827" s="18"/>
      <c r="GRO827" s="18"/>
      <c r="GRP827" s="18"/>
      <c r="GRQ827" s="18"/>
      <c r="GRR827" s="18"/>
      <c r="GRS827" s="18"/>
      <c r="GRT827" s="18"/>
      <c r="GRU827" s="18"/>
      <c r="GRV827" s="18"/>
      <c r="GRW827" s="18"/>
      <c r="GRX827" s="18"/>
      <c r="GRY827" s="18"/>
      <c r="GRZ827" s="18"/>
      <c r="GSA827" s="18"/>
      <c r="GSB827" s="18"/>
      <c r="GSC827" s="18"/>
      <c r="GSD827" s="18"/>
      <c r="GSE827" s="18"/>
      <c r="GSF827" s="18"/>
      <c r="GSG827" s="18"/>
      <c r="GSH827" s="18"/>
      <c r="GSI827" s="18"/>
      <c r="GSJ827" s="18"/>
      <c r="GSK827" s="18"/>
      <c r="GSL827" s="18"/>
      <c r="GSM827" s="18"/>
      <c r="GSN827" s="18"/>
      <c r="GSO827" s="18"/>
      <c r="GSP827" s="18"/>
      <c r="GSQ827" s="18"/>
      <c r="GSR827" s="18"/>
      <c r="GSS827" s="18"/>
      <c r="GST827" s="18"/>
      <c r="GSU827" s="18"/>
      <c r="GSV827" s="18"/>
      <c r="GSW827" s="18"/>
      <c r="GSX827" s="18"/>
      <c r="GSY827" s="18"/>
      <c r="GSZ827" s="18"/>
      <c r="GTA827" s="18"/>
      <c r="GTB827" s="18"/>
      <c r="GTC827" s="18"/>
      <c r="GTD827" s="18"/>
      <c r="GTE827" s="18"/>
      <c r="GTF827" s="18"/>
      <c r="GTG827" s="18"/>
      <c r="GTH827" s="18"/>
      <c r="GTI827" s="18"/>
      <c r="GTJ827" s="18"/>
      <c r="GTK827" s="18"/>
      <c r="GTL827" s="18"/>
      <c r="GTM827" s="18"/>
      <c r="GTN827" s="18"/>
      <c r="GTO827" s="18"/>
      <c r="GTP827" s="18"/>
      <c r="GTQ827" s="18"/>
      <c r="GTR827" s="18"/>
      <c r="GTS827" s="18"/>
      <c r="GTT827" s="18"/>
      <c r="GTU827" s="18"/>
      <c r="GTV827" s="18"/>
      <c r="GTW827" s="18"/>
      <c r="GTX827" s="18"/>
      <c r="GTY827" s="18"/>
      <c r="GTZ827" s="18"/>
      <c r="GUA827" s="18"/>
      <c r="GUB827" s="18"/>
      <c r="GUC827" s="18"/>
      <c r="GUD827" s="18"/>
      <c r="GUE827" s="18"/>
      <c r="GUF827" s="18"/>
      <c r="GUG827" s="18"/>
      <c r="GUH827" s="18"/>
      <c r="GUI827" s="18"/>
      <c r="GUJ827" s="18"/>
      <c r="GUK827" s="18"/>
      <c r="GUL827" s="18"/>
      <c r="GUM827" s="18"/>
      <c r="GUN827" s="18"/>
      <c r="GUO827" s="18"/>
      <c r="GUP827" s="18"/>
      <c r="GUQ827" s="18"/>
      <c r="GUR827" s="18"/>
      <c r="GUS827" s="18"/>
      <c r="GUT827" s="18"/>
      <c r="GUU827" s="18"/>
      <c r="GUV827" s="18"/>
      <c r="GUW827" s="18"/>
      <c r="GUX827" s="18"/>
      <c r="GUY827" s="18"/>
      <c r="GUZ827" s="18"/>
      <c r="GVA827" s="18"/>
      <c r="GVB827" s="18"/>
      <c r="GVC827" s="18"/>
      <c r="GVD827" s="18"/>
      <c r="GVE827" s="18"/>
      <c r="GVF827" s="18"/>
      <c r="GVG827" s="18"/>
      <c r="GVH827" s="18"/>
      <c r="GVI827" s="18"/>
      <c r="GVJ827" s="18"/>
      <c r="GVK827" s="18"/>
      <c r="GVL827" s="18"/>
      <c r="GVM827" s="18"/>
      <c r="GVN827" s="18"/>
      <c r="GVO827" s="18"/>
      <c r="GVP827" s="18"/>
      <c r="GVQ827" s="18"/>
      <c r="GVR827" s="18"/>
      <c r="GVS827" s="18"/>
      <c r="GVT827" s="18"/>
      <c r="GVU827" s="18"/>
      <c r="GVV827" s="18"/>
      <c r="GVW827" s="18"/>
      <c r="GVX827" s="18"/>
      <c r="GVY827" s="18"/>
      <c r="GVZ827" s="18"/>
      <c r="GWA827" s="18"/>
      <c r="GWB827" s="18"/>
      <c r="GWC827" s="18"/>
      <c r="GWD827" s="18"/>
      <c r="GWE827" s="18"/>
      <c r="GWF827" s="18"/>
      <c r="GWG827" s="18"/>
      <c r="GWH827" s="18"/>
      <c r="GWI827" s="18"/>
      <c r="GWJ827" s="18"/>
      <c r="GWK827" s="18"/>
      <c r="GWL827" s="18"/>
      <c r="GWM827" s="18"/>
      <c r="GWN827" s="18"/>
      <c r="GWO827" s="18"/>
      <c r="GWP827" s="18"/>
      <c r="GWQ827" s="18"/>
      <c r="GWR827" s="18"/>
      <c r="GWS827" s="18"/>
      <c r="GWT827" s="18"/>
      <c r="GWU827" s="18"/>
      <c r="GWV827" s="18"/>
      <c r="GWW827" s="18"/>
      <c r="GWX827" s="18"/>
      <c r="GWY827" s="18"/>
      <c r="GWZ827" s="18"/>
      <c r="GXA827" s="18"/>
      <c r="GXB827" s="18"/>
      <c r="GXC827" s="18"/>
      <c r="GXD827" s="18"/>
      <c r="GXE827" s="18"/>
      <c r="GXF827" s="18"/>
      <c r="GXG827" s="18"/>
      <c r="GXH827" s="18"/>
      <c r="GXI827" s="18"/>
      <c r="GXJ827" s="18"/>
      <c r="GXK827" s="18"/>
      <c r="GXL827" s="18"/>
      <c r="GXM827" s="18"/>
      <c r="GXN827" s="18"/>
      <c r="GXO827" s="18"/>
      <c r="GXP827" s="18"/>
      <c r="GXQ827" s="18"/>
      <c r="GXR827" s="18"/>
      <c r="GXS827" s="18"/>
      <c r="GXT827" s="18"/>
      <c r="GXU827" s="18"/>
      <c r="GXV827" s="18"/>
      <c r="GXW827" s="18"/>
      <c r="GXX827" s="18"/>
      <c r="GXY827" s="18"/>
      <c r="GXZ827" s="18"/>
      <c r="GYA827" s="18"/>
      <c r="GYB827" s="18"/>
      <c r="GYC827" s="18"/>
      <c r="GYD827" s="18"/>
      <c r="GYE827" s="18"/>
      <c r="GYF827" s="18"/>
      <c r="GYG827" s="18"/>
      <c r="GYH827" s="18"/>
      <c r="GYI827" s="18"/>
      <c r="GYJ827" s="18"/>
      <c r="GYK827" s="18"/>
      <c r="GYL827" s="18"/>
      <c r="GYM827" s="18"/>
      <c r="GYN827" s="18"/>
      <c r="GYO827" s="18"/>
      <c r="GYP827" s="18"/>
      <c r="GYQ827" s="18"/>
      <c r="GYR827" s="18"/>
      <c r="GYS827" s="18"/>
      <c r="GYT827" s="18"/>
      <c r="GYU827" s="18"/>
      <c r="GYV827" s="18"/>
      <c r="GYW827" s="18"/>
      <c r="GYX827" s="18"/>
      <c r="GYY827" s="18"/>
      <c r="GYZ827" s="18"/>
      <c r="GZA827" s="18"/>
      <c r="GZB827" s="18"/>
      <c r="GZC827" s="18"/>
      <c r="GZD827" s="18"/>
      <c r="GZE827" s="18"/>
      <c r="GZF827" s="18"/>
      <c r="GZG827" s="18"/>
      <c r="GZH827" s="18"/>
      <c r="GZI827" s="18"/>
      <c r="GZJ827" s="18"/>
      <c r="GZK827" s="18"/>
      <c r="GZL827" s="18"/>
      <c r="GZM827" s="18"/>
      <c r="GZN827" s="18"/>
      <c r="GZO827" s="18"/>
      <c r="GZP827" s="18"/>
      <c r="GZQ827" s="18"/>
      <c r="GZR827" s="18"/>
      <c r="GZS827" s="18"/>
      <c r="GZT827" s="18"/>
      <c r="GZU827" s="18"/>
      <c r="GZV827" s="18"/>
      <c r="GZW827" s="18"/>
      <c r="GZX827" s="18"/>
      <c r="GZY827" s="18"/>
      <c r="GZZ827" s="18"/>
      <c r="HAA827" s="18"/>
      <c r="HAB827" s="18"/>
      <c r="HAC827" s="18"/>
      <c r="HAD827" s="18"/>
      <c r="HAE827" s="18"/>
      <c r="HAF827" s="18"/>
      <c r="HAG827" s="18"/>
      <c r="HAH827" s="18"/>
      <c r="HAI827" s="18"/>
      <c r="HAJ827" s="18"/>
      <c r="HAK827" s="18"/>
      <c r="HAL827" s="18"/>
      <c r="HAM827" s="18"/>
      <c r="HAN827" s="18"/>
      <c r="HAO827" s="18"/>
      <c r="HAP827" s="18"/>
      <c r="HAQ827" s="18"/>
      <c r="HAR827" s="18"/>
      <c r="HAS827" s="18"/>
      <c r="HAT827" s="18"/>
      <c r="HAU827" s="18"/>
      <c r="HAV827" s="18"/>
      <c r="HAW827" s="18"/>
      <c r="HAX827" s="18"/>
      <c r="HAY827" s="18"/>
      <c r="HAZ827" s="18"/>
      <c r="HBA827" s="18"/>
      <c r="HBB827" s="18"/>
      <c r="HBC827" s="18"/>
      <c r="HBD827" s="18"/>
      <c r="HBE827" s="18"/>
      <c r="HBF827" s="18"/>
      <c r="HBG827" s="18"/>
      <c r="HBH827" s="18"/>
      <c r="HBI827" s="18"/>
      <c r="HBJ827" s="18"/>
      <c r="HBK827" s="18"/>
      <c r="HBL827" s="18"/>
      <c r="HBM827" s="18"/>
      <c r="HBN827" s="18"/>
      <c r="HBO827" s="18"/>
      <c r="HBP827" s="18"/>
      <c r="HBQ827" s="18"/>
      <c r="HBR827" s="18"/>
      <c r="HBS827" s="18"/>
      <c r="HBT827" s="18"/>
      <c r="HBU827" s="18"/>
      <c r="HBV827" s="18"/>
      <c r="HBW827" s="18"/>
      <c r="HBX827" s="18"/>
      <c r="HBY827" s="18"/>
      <c r="HBZ827" s="18"/>
      <c r="HCA827" s="18"/>
      <c r="HCB827" s="18"/>
      <c r="HCC827" s="18"/>
      <c r="HCD827" s="18"/>
      <c r="HCE827" s="18"/>
      <c r="HCF827" s="18"/>
      <c r="HCG827" s="18"/>
      <c r="HCH827" s="18"/>
      <c r="HCI827" s="18"/>
      <c r="HCJ827" s="18"/>
      <c r="HCK827" s="18"/>
      <c r="HCL827" s="18"/>
      <c r="HCM827" s="18"/>
      <c r="HCN827" s="18"/>
      <c r="HCO827" s="18"/>
      <c r="HCP827" s="18"/>
      <c r="HCQ827" s="18"/>
      <c r="HCR827" s="18"/>
      <c r="HCS827" s="18"/>
      <c r="HCT827" s="18"/>
      <c r="HCU827" s="18"/>
      <c r="HCV827" s="18"/>
      <c r="HCW827" s="18"/>
      <c r="HCX827" s="18"/>
      <c r="HCY827" s="18"/>
      <c r="HCZ827" s="18"/>
      <c r="HDA827" s="18"/>
      <c r="HDB827" s="18"/>
      <c r="HDC827" s="18"/>
      <c r="HDD827" s="18"/>
      <c r="HDE827" s="18"/>
      <c r="HDF827" s="18"/>
      <c r="HDG827" s="18"/>
      <c r="HDH827" s="18"/>
      <c r="HDI827" s="18"/>
      <c r="HDJ827" s="18"/>
      <c r="HDK827" s="18"/>
      <c r="HDL827" s="18"/>
      <c r="HDM827" s="18"/>
      <c r="HDN827" s="18"/>
      <c r="HDO827" s="18"/>
      <c r="HDP827" s="18"/>
      <c r="HDQ827" s="18"/>
      <c r="HDR827" s="18"/>
      <c r="HDS827" s="18"/>
      <c r="HDT827" s="18"/>
      <c r="HDU827" s="18"/>
      <c r="HDV827" s="18"/>
      <c r="HDW827" s="18"/>
      <c r="HDX827" s="18"/>
      <c r="HDY827" s="18"/>
      <c r="HDZ827" s="18"/>
      <c r="HEA827" s="18"/>
      <c r="HEB827" s="18"/>
      <c r="HEC827" s="18"/>
      <c r="HED827" s="18"/>
      <c r="HEE827" s="18"/>
      <c r="HEF827" s="18"/>
      <c r="HEG827" s="18"/>
      <c r="HEH827" s="18"/>
      <c r="HEI827" s="18"/>
      <c r="HEJ827" s="18"/>
      <c r="HEK827" s="18"/>
      <c r="HEL827" s="18"/>
      <c r="HEM827" s="18"/>
      <c r="HEN827" s="18"/>
      <c r="HEO827" s="18"/>
      <c r="HEP827" s="18"/>
      <c r="HEQ827" s="18"/>
      <c r="HER827" s="18"/>
      <c r="HES827" s="18"/>
      <c r="HET827" s="18"/>
      <c r="HEU827" s="18"/>
      <c r="HEV827" s="18"/>
      <c r="HEW827" s="18"/>
      <c r="HEX827" s="18"/>
      <c r="HEY827" s="18"/>
      <c r="HEZ827" s="18"/>
      <c r="HFA827" s="18"/>
      <c r="HFB827" s="18"/>
      <c r="HFC827" s="18"/>
      <c r="HFD827" s="18"/>
      <c r="HFE827" s="18"/>
      <c r="HFF827" s="18"/>
      <c r="HFG827" s="18"/>
      <c r="HFH827" s="18"/>
      <c r="HFI827" s="18"/>
      <c r="HFJ827" s="18"/>
      <c r="HFK827" s="18"/>
      <c r="HFL827" s="18"/>
      <c r="HFM827" s="18"/>
      <c r="HFN827" s="18"/>
      <c r="HFO827" s="18"/>
      <c r="HFP827" s="18"/>
      <c r="HFQ827" s="18"/>
      <c r="HFR827" s="18"/>
      <c r="HFS827" s="18"/>
      <c r="HFT827" s="18"/>
      <c r="HFU827" s="18"/>
      <c r="HFV827" s="18"/>
      <c r="HFW827" s="18"/>
      <c r="HFX827" s="18"/>
      <c r="HFY827" s="18"/>
      <c r="HFZ827" s="18"/>
      <c r="HGA827" s="18"/>
      <c r="HGB827" s="18"/>
      <c r="HGC827" s="18"/>
      <c r="HGD827" s="18"/>
      <c r="HGE827" s="18"/>
      <c r="HGF827" s="18"/>
      <c r="HGG827" s="18"/>
      <c r="HGH827" s="18"/>
      <c r="HGI827" s="18"/>
      <c r="HGJ827" s="18"/>
      <c r="HGK827" s="18"/>
      <c r="HGL827" s="18"/>
      <c r="HGM827" s="18"/>
      <c r="HGN827" s="18"/>
      <c r="HGO827" s="18"/>
      <c r="HGP827" s="18"/>
      <c r="HGQ827" s="18"/>
      <c r="HGR827" s="18"/>
      <c r="HGS827" s="18"/>
      <c r="HGT827" s="18"/>
      <c r="HGU827" s="18"/>
      <c r="HGV827" s="18"/>
      <c r="HGW827" s="18"/>
      <c r="HGX827" s="18"/>
      <c r="HGY827" s="18"/>
      <c r="HGZ827" s="18"/>
      <c r="HHA827" s="18"/>
      <c r="HHB827" s="18"/>
      <c r="HHC827" s="18"/>
      <c r="HHD827" s="18"/>
      <c r="HHE827" s="18"/>
      <c r="HHF827" s="18"/>
      <c r="HHG827" s="18"/>
      <c r="HHH827" s="18"/>
      <c r="HHI827" s="18"/>
      <c r="HHJ827" s="18"/>
      <c r="HHK827" s="18"/>
      <c r="HHL827" s="18"/>
      <c r="HHM827" s="18"/>
      <c r="HHN827" s="18"/>
      <c r="HHO827" s="18"/>
      <c r="HHP827" s="18"/>
      <c r="HHQ827" s="18"/>
      <c r="HHR827" s="18"/>
      <c r="HHS827" s="18"/>
      <c r="HHT827" s="18"/>
      <c r="HHU827" s="18"/>
      <c r="HHV827" s="18"/>
      <c r="HHW827" s="18"/>
      <c r="HHX827" s="18"/>
      <c r="HHY827" s="18"/>
      <c r="HHZ827" s="18"/>
      <c r="HIA827" s="18"/>
      <c r="HIB827" s="18"/>
      <c r="HIC827" s="18"/>
      <c r="HID827" s="18"/>
      <c r="HIE827" s="18"/>
      <c r="HIF827" s="18"/>
      <c r="HIG827" s="18"/>
      <c r="HIH827" s="18"/>
      <c r="HII827" s="18"/>
      <c r="HIJ827" s="18"/>
      <c r="HIK827" s="18"/>
      <c r="HIL827" s="18"/>
      <c r="HIM827" s="18"/>
      <c r="HIN827" s="18"/>
      <c r="HIO827" s="18"/>
      <c r="HIP827" s="18"/>
      <c r="HIQ827" s="18"/>
      <c r="HIR827" s="18"/>
      <c r="HIS827" s="18"/>
      <c r="HIT827" s="18"/>
      <c r="HIU827" s="18"/>
      <c r="HIV827" s="18"/>
      <c r="HIW827" s="18"/>
      <c r="HIX827" s="18"/>
      <c r="HIY827" s="18"/>
      <c r="HIZ827" s="18"/>
      <c r="HJA827" s="18"/>
      <c r="HJB827" s="18"/>
      <c r="HJC827" s="18"/>
      <c r="HJD827" s="18"/>
      <c r="HJE827" s="18"/>
      <c r="HJF827" s="18"/>
      <c r="HJG827" s="18"/>
      <c r="HJH827" s="18"/>
      <c r="HJI827" s="18"/>
      <c r="HJJ827" s="18"/>
      <c r="HJK827" s="18"/>
      <c r="HJL827" s="18"/>
      <c r="HJM827" s="18"/>
      <c r="HJN827" s="18"/>
      <c r="HJO827" s="18"/>
      <c r="HJP827" s="18"/>
      <c r="HJQ827" s="18"/>
      <c r="HJR827" s="18"/>
      <c r="HJS827" s="18"/>
      <c r="HJT827" s="18"/>
      <c r="HJU827" s="18"/>
      <c r="HJV827" s="18"/>
      <c r="HJW827" s="18"/>
      <c r="HJX827" s="18"/>
      <c r="HJY827" s="18"/>
      <c r="HJZ827" s="18"/>
      <c r="HKA827" s="18"/>
      <c r="HKB827" s="18"/>
      <c r="HKC827" s="18"/>
      <c r="HKD827" s="18"/>
      <c r="HKE827" s="18"/>
      <c r="HKF827" s="18"/>
      <c r="HKG827" s="18"/>
      <c r="HKH827" s="18"/>
      <c r="HKI827" s="18"/>
      <c r="HKJ827" s="18"/>
      <c r="HKK827" s="18"/>
      <c r="HKL827" s="18"/>
      <c r="HKM827" s="18"/>
      <c r="HKN827" s="18"/>
      <c r="HKO827" s="18"/>
      <c r="HKP827" s="18"/>
      <c r="HKQ827" s="18"/>
      <c r="HKR827" s="18"/>
      <c r="HKS827" s="18"/>
      <c r="HKT827" s="18"/>
      <c r="HKU827" s="18"/>
      <c r="HKV827" s="18"/>
      <c r="HKW827" s="18"/>
      <c r="HKX827" s="18"/>
      <c r="HKY827" s="18"/>
      <c r="HKZ827" s="18"/>
      <c r="HLA827" s="18"/>
      <c r="HLB827" s="18"/>
      <c r="HLC827" s="18"/>
      <c r="HLD827" s="18"/>
      <c r="HLE827" s="18"/>
      <c r="HLF827" s="18"/>
      <c r="HLG827" s="18"/>
      <c r="HLH827" s="18"/>
      <c r="HLI827" s="18"/>
      <c r="HLJ827" s="18"/>
      <c r="HLK827" s="18"/>
      <c r="HLL827" s="18"/>
      <c r="HLM827" s="18"/>
      <c r="HLN827" s="18"/>
      <c r="HLO827" s="18"/>
      <c r="HLP827" s="18"/>
      <c r="HLQ827" s="18"/>
      <c r="HLR827" s="18"/>
      <c r="HLS827" s="18"/>
      <c r="HLT827" s="18"/>
      <c r="HLU827" s="18"/>
      <c r="HLV827" s="18"/>
      <c r="HLW827" s="18"/>
      <c r="HLX827" s="18"/>
      <c r="HLY827" s="18"/>
      <c r="HLZ827" s="18"/>
      <c r="HMA827" s="18"/>
      <c r="HMB827" s="18"/>
      <c r="HMC827" s="18"/>
      <c r="HMD827" s="18"/>
      <c r="HME827" s="18"/>
      <c r="HMF827" s="18"/>
      <c r="HMG827" s="18"/>
      <c r="HMH827" s="18"/>
      <c r="HMI827" s="18"/>
      <c r="HMJ827" s="18"/>
      <c r="HMK827" s="18"/>
      <c r="HML827" s="18"/>
      <c r="HMM827" s="18"/>
      <c r="HMN827" s="18"/>
      <c r="HMO827" s="18"/>
      <c r="HMP827" s="18"/>
      <c r="HMQ827" s="18"/>
      <c r="HMR827" s="18"/>
      <c r="HMS827" s="18"/>
      <c r="HMT827" s="18"/>
      <c r="HMU827" s="18"/>
      <c r="HMV827" s="18"/>
      <c r="HMW827" s="18"/>
      <c r="HMX827" s="18"/>
      <c r="HMY827" s="18"/>
      <c r="HMZ827" s="18"/>
      <c r="HNA827" s="18"/>
      <c r="HNB827" s="18"/>
      <c r="HNC827" s="18"/>
      <c r="HND827" s="18"/>
      <c r="HNE827" s="18"/>
      <c r="HNF827" s="18"/>
      <c r="HNG827" s="18"/>
      <c r="HNH827" s="18"/>
      <c r="HNI827" s="18"/>
      <c r="HNJ827" s="18"/>
      <c r="HNK827" s="18"/>
      <c r="HNL827" s="18"/>
      <c r="HNM827" s="18"/>
      <c r="HNN827" s="18"/>
      <c r="HNO827" s="18"/>
      <c r="HNP827" s="18"/>
      <c r="HNQ827" s="18"/>
      <c r="HNR827" s="18"/>
      <c r="HNS827" s="18"/>
      <c r="HNT827" s="18"/>
      <c r="HNU827" s="18"/>
      <c r="HNV827" s="18"/>
      <c r="HNW827" s="18"/>
      <c r="HNX827" s="18"/>
      <c r="HNY827" s="18"/>
      <c r="HNZ827" s="18"/>
      <c r="HOA827" s="18"/>
      <c r="HOB827" s="18"/>
      <c r="HOC827" s="18"/>
      <c r="HOD827" s="18"/>
      <c r="HOE827" s="18"/>
      <c r="HOF827" s="18"/>
      <c r="HOG827" s="18"/>
      <c r="HOH827" s="18"/>
      <c r="HOI827" s="18"/>
      <c r="HOJ827" s="18"/>
      <c r="HOK827" s="18"/>
      <c r="HOL827" s="18"/>
      <c r="HOM827" s="18"/>
      <c r="HON827" s="18"/>
      <c r="HOO827" s="18"/>
      <c r="HOP827" s="18"/>
      <c r="HOQ827" s="18"/>
      <c r="HOR827" s="18"/>
      <c r="HOS827" s="18"/>
      <c r="HOT827" s="18"/>
      <c r="HOU827" s="18"/>
      <c r="HOV827" s="18"/>
      <c r="HOW827" s="18"/>
      <c r="HOX827" s="18"/>
      <c r="HOY827" s="18"/>
      <c r="HOZ827" s="18"/>
      <c r="HPA827" s="18"/>
      <c r="HPB827" s="18"/>
      <c r="HPC827" s="18"/>
      <c r="HPD827" s="18"/>
      <c r="HPE827" s="18"/>
      <c r="HPF827" s="18"/>
      <c r="HPG827" s="18"/>
      <c r="HPH827" s="18"/>
      <c r="HPI827" s="18"/>
      <c r="HPJ827" s="18"/>
      <c r="HPK827" s="18"/>
      <c r="HPL827" s="18"/>
      <c r="HPM827" s="18"/>
      <c r="HPN827" s="18"/>
      <c r="HPO827" s="18"/>
      <c r="HPP827" s="18"/>
      <c r="HPQ827" s="18"/>
      <c r="HPR827" s="18"/>
      <c r="HPS827" s="18"/>
      <c r="HPT827" s="18"/>
      <c r="HPU827" s="18"/>
      <c r="HPV827" s="18"/>
      <c r="HPW827" s="18"/>
      <c r="HPX827" s="18"/>
      <c r="HPY827" s="18"/>
      <c r="HPZ827" s="18"/>
      <c r="HQA827" s="18"/>
      <c r="HQB827" s="18"/>
      <c r="HQC827" s="18"/>
      <c r="HQD827" s="18"/>
      <c r="HQE827" s="18"/>
      <c r="HQF827" s="18"/>
      <c r="HQG827" s="18"/>
      <c r="HQH827" s="18"/>
      <c r="HQI827" s="18"/>
      <c r="HQJ827" s="18"/>
      <c r="HQK827" s="18"/>
      <c r="HQL827" s="18"/>
      <c r="HQM827" s="18"/>
      <c r="HQN827" s="18"/>
      <c r="HQO827" s="18"/>
      <c r="HQP827" s="18"/>
      <c r="HQQ827" s="18"/>
      <c r="HQR827" s="18"/>
      <c r="HQS827" s="18"/>
      <c r="HQT827" s="18"/>
      <c r="HQU827" s="18"/>
      <c r="HQV827" s="18"/>
      <c r="HQW827" s="18"/>
      <c r="HQX827" s="18"/>
      <c r="HQY827" s="18"/>
      <c r="HQZ827" s="18"/>
      <c r="HRA827" s="18"/>
      <c r="HRB827" s="18"/>
      <c r="HRC827" s="18"/>
      <c r="HRD827" s="18"/>
      <c r="HRE827" s="18"/>
      <c r="HRF827" s="18"/>
      <c r="HRG827" s="18"/>
      <c r="HRH827" s="18"/>
      <c r="HRI827" s="18"/>
      <c r="HRJ827" s="18"/>
      <c r="HRK827" s="18"/>
      <c r="HRL827" s="18"/>
      <c r="HRM827" s="18"/>
      <c r="HRN827" s="18"/>
      <c r="HRO827" s="18"/>
      <c r="HRP827" s="18"/>
      <c r="HRQ827" s="18"/>
      <c r="HRR827" s="18"/>
      <c r="HRS827" s="18"/>
      <c r="HRT827" s="18"/>
      <c r="HRU827" s="18"/>
      <c r="HRV827" s="18"/>
      <c r="HRW827" s="18"/>
      <c r="HRX827" s="18"/>
      <c r="HRY827" s="18"/>
      <c r="HRZ827" s="18"/>
      <c r="HSA827" s="18"/>
      <c r="HSB827" s="18"/>
      <c r="HSC827" s="18"/>
      <c r="HSD827" s="18"/>
      <c r="HSE827" s="18"/>
      <c r="HSF827" s="18"/>
      <c r="HSG827" s="18"/>
      <c r="HSH827" s="18"/>
      <c r="HSI827" s="18"/>
      <c r="HSJ827" s="18"/>
      <c r="HSK827" s="18"/>
      <c r="HSL827" s="18"/>
      <c r="HSM827" s="18"/>
      <c r="HSN827" s="18"/>
      <c r="HSO827" s="18"/>
      <c r="HSP827" s="18"/>
      <c r="HSQ827" s="18"/>
      <c r="HSR827" s="18"/>
      <c r="HSS827" s="18"/>
      <c r="HST827" s="18"/>
      <c r="HSU827" s="18"/>
      <c r="HSV827" s="18"/>
      <c r="HSW827" s="18"/>
      <c r="HSX827" s="18"/>
      <c r="HSY827" s="18"/>
      <c r="HSZ827" s="18"/>
      <c r="HTA827" s="18"/>
      <c r="HTB827" s="18"/>
      <c r="HTC827" s="18"/>
      <c r="HTD827" s="18"/>
      <c r="HTE827" s="18"/>
      <c r="HTF827" s="18"/>
      <c r="HTG827" s="18"/>
      <c r="HTH827" s="18"/>
      <c r="HTI827" s="18"/>
      <c r="HTJ827" s="18"/>
      <c r="HTK827" s="18"/>
      <c r="HTL827" s="18"/>
      <c r="HTM827" s="18"/>
      <c r="HTN827" s="18"/>
      <c r="HTO827" s="18"/>
      <c r="HTP827" s="18"/>
      <c r="HTQ827" s="18"/>
      <c r="HTR827" s="18"/>
      <c r="HTS827" s="18"/>
      <c r="HTT827" s="18"/>
      <c r="HTU827" s="18"/>
      <c r="HTV827" s="18"/>
      <c r="HTW827" s="18"/>
      <c r="HTX827" s="18"/>
      <c r="HTY827" s="18"/>
      <c r="HTZ827" s="18"/>
      <c r="HUA827" s="18"/>
      <c r="HUB827" s="18"/>
      <c r="HUC827" s="18"/>
      <c r="HUD827" s="18"/>
      <c r="HUE827" s="18"/>
      <c r="HUF827" s="18"/>
      <c r="HUG827" s="18"/>
      <c r="HUH827" s="18"/>
      <c r="HUI827" s="18"/>
      <c r="HUJ827" s="18"/>
      <c r="HUK827" s="18"/>
      <c r="HUL827" s="18"/>
      <c r="HUM827" s="18"/>
      <c r="HUN827" s="18"/>
      <c r="HUO827" s="18"/>
      <c r="HUP827" s="18"/>
      <c r="HUQ827" s="18"/>
      <c r="HUR827" s="18"/>
      <c r="HUS827" s="18"/>
      <c r="HUT827" s="18"/>
      <c r="HUU827" s="18"/>
      <c r="HUV827" s="18"/>
      <c r="HUW827" s="18"/>
      <c r="HUX827" s="18"/>
      <c r="HUY827" s="18"/>
      <c r="HUZ827" s="18"/>
      <c r="HVA827" s="18"/>
      <c r="HVB827" s="18"/>
      <c r="HVC827" s="18"/>
      <c r="HVD827" s="18"/>
      <c r="HVE827" s="18"/>
      <c r="HVF827" s="18"/>
      <c r="HVG827" s="18"/>
      <c r="HVH827" s="18"/>
      <c r="HVI827" s="18"/>
      <c r="HVJ827" s="18"/>
      <c r="HVK827" s="18"/>
      <c r="HVL827" s="18"/>
      <c r="HVM827" s="18"/>
      <c r="HVN827" s="18"/>
      <c r="HVO827" s="18"/>
      <c r="HVP827" s="18"/>
      <c r="HVQ827" s="18"/>
      <c r="HVR827" s="18"/>
      <c r="HVS827" s="18"/>
      <c r="HVT827" s="18"/>
      <c r="HVU827" s="18"/>
      <c r="HVV827" s="18"/>
      <c r="HVW827" s="18"/>
      <c r="HVX827" s="18"/>
      <c r="HVY827" s="18"/>
      <c r="HVZ827" s="18"/>
      <c r="HWA827" s="18"/>
      <c r="HWB827" s="18"/>
      <c r="HWC827" s="18"/>
      <c r="HWD827" s="18"/>
      <c r="HWE827" s="18"/>
      <c r="HWF827" s="18"/>
      <c r="HWG827" s="18"/>
      <c r="HWH827" s="18"/>
      <c r="HWI827" s="18"/>
      <c r="HWJ827" s="18"/>
      <c r="HWK827" s="18"/>
      <c r="HWL827" s="18"/>
      <c r="HWM827" s="18"/>
      <c r="HWN827" s="18"/>
      <c r="HWO827" s="18"/>
      <c r="HWP827" s="18"/>
      <c r="HWQ827" s="18"/>
      <c r="HWR827" s="18"/>
      <c r="HWS827" s="18"/>
      <c r="HWT827" s="18"/>
      <c r="HWU827" s="18"/>
      <c r="HWV827" s="18"/>
      <c r="HWW827" s="18"/>
      <c r="HWX827" s="18"/>
      <c r="HWY827" s="18"/>
      <c r="HWZ827" s="18"/>
      <c r="HXA827" s="18"/>
      <c r="HXB827" s="18"/>
      <c r="HXC827" s="18"/>
      <c r="HXD827" s="18"/>
      <c r="HXE827" s="18"/>
      <c r="HXF827" s="18"/>
      <c r="HXG827" s="18"/>
      <c r="HXH827" s="18"/>
      <c r="HXI827" s="18"/>
      <c r="HXJ827" s="18"/>
      <c r="HXK827" s="18"/>
      <c r="HXL827" s="18"/>
      <c r="HXM827" s="18"/>
      <c r="HXN827" s="18"/>
      <c r="HXO827" s="18"/>
      <c r="HXP827" s="18"/>
      <c r="HXQ827" s="18"/>
      <c r="HXR827" s="18"/>
      <c r="HXS827" s="18"/>
      <c r="HXT827" s="18"/>
      <c r="HXU827" s="18"/>
      <c r="HXV827" s="18"/>
      <c r="HXW827" s="18"/>
      <c r="HXX827" s="18"/>
      <c r="HXY827" s="18"/>
      <c r="HXZ827" s="18"/>
      <c r="HYA827" s="18"/>
      <c r="HYB827" s="18"/>
      <c r="HYC827" s="18"/>
      <c r="HYD827" s="18"/>
      <c r="HYE827" s="18"/>
      <c r="HYF827" s="18"/>
      <c r="HYG827" s="18"/>
      <c r="HYH827" s="18"/>
      <c r="HYI827" s="18"/>
      <c r="HYJ827" s="18"/>
      <c r="HYK827" s="18"/>
      <c r="HYL827" s="18"/>
      <c r="HYM827" s="18"/>
      <c r="HYN827" s="18"/>
      <c r="HYO827" s="18"/>
      <c r="HYP827" s="18"/>
      <c r="HYQ827" s="18"/>
      <c r="HYR827" s="18"/>
      <c r="HYS827" s="18"/>
      <c r="HYT827" s="18"/>
      <c r="HYU827" s="18"/>
      <c r="HYV827" s="18"/>
      <c r="HYW827" s="18"/>
      <c r="HYX827" s="18"/>
      <c r="HYY827" s="18"/>
      <c r="HYZ827" s="18"/>
      <c r="HZA827" s="18"/>
      <c r="HZB827" s="18"/>
      <c r="HZC827" s="18"/>
      <c r="HZD827" s="18"/>
      <c r="HZE827" s="18"/>
      <c r="HZF827" s="18"/>
      <c r="HZG827" s="18"/>
      <c r="HZH827" s="18"/>
      <c r="HZI827" s="18"/>
      <c r="HZJ827" s="18"/>
      <c r="HZK827" s="18"/>
      <c r="HZL827" s="18"/>
      <c r="HZM827" s="18"/>
      <c r="HZN827" s="18"/>
      <c r="HZO827" s="18"/>
      <c r="HZP827" s="18"/>
      <c r="HZQ827" s="18"/>
      <c r="HZR827" s="18"/>
      <c r="HZS827" s="18"/>
      <c r="HZT827" s="18"/>
      <c r="HZU827" s="18"/>
      <c r="HZV827" s="18"/>
      <c r="HZW827" s="18"/>
      <c r="HZX827" s="18"/>
      <c r="HZY827" s="18"/>
      <c r="HZZ827" s="18"/>
      <c r="IAA827" s="18"/>
      <c r="IAB827" s="18"/>
      <c r="IAC827" s="18"/>
      <c r="IAD827" s="18"/>
      <c r="IAE827" s="18"/>
      <c r="IAF827" s="18"/>
      <c r="IAG827" s="18"/>
      <c r="IAH827" s="18"/>
      <c r="IAI827" s="18"/>
      <c r="IAJ827" s="18"/>
      <c r="IAK827" s="18"/>
      <c r="IAL827" s="18"/>
      <c r="IAM827" s="18"/>
      <c r="IAN827" s="18"/>
      <c r="IAO827" s="18"/>
      <c r="IAP827" s="18"/>
      <c r="IAQ827" s="18"/>
      <c r="IAR827" s="18"/>
      <c r="IAS827" s="18"/>
      <c r="IAT827" s="18"/>
      <c r="IAU827" s="18"/>
      <c r="IAV827" s="18"/>
      <c r="IAW827" s="18"/>
      <c r="IAX827" s="18"/>
      <c r="IAY827" s="18"/>
      <c r="IAZ827" s="18"/>
      <c r="IBA827" s="18"/>
      <c r="IBB827" s="18"/>
      <c r="IBC827" s="18"/>
      <c r="IBD827" s="18"/>
      <c r="IBE827" s="18"/>
      <c r="IBF827" s="18"/>
      <c r="IBG827" s="18"/>
      <c r="IBH827" s="18"/>
      <c r="IBI827" s="18"/>
      <c r="IBJ827" s="18"/>
      <c r="IBK827" s="18"/>
      <c r="IBL827" s="18"/>
      <c r="IBM827" s="18"/>
      <c r="IBN827" s="18"/>
      <c r="IBO827" s="18"/>
      <c r="IBP827" s="18"/>
      <c r="IBQ827" s="18"/>
      <c r="IBR827" s="18"/>
      <c r="IBS827" s="18"/>
      <c r="IBT827" s="18"/>
      <c r="IBU827" s="18"/>
      <c r="IBV827" s="18"/>
      <c r="IBW827" s="18"/>
      <c r="IBX827" s="18"/>
      <c r="IBY827" s="18"/>
      <c r="IBZ827" s="18"/>
      <c r="ICA827" s="18"/>
      <c r="ICB827" s="18"/>
      <c r="ICC827" s="18"/>
      <c r="ICD827" s="18"/>
      <c r="ICE827" s="18"/>
      <c r="ICF827" s="18"/>
      <c r="ICG827" s="18"/>
      <c r="ICH827" s="18"/>
      <c r="ICI827" s="18"/>
      <c r="ICJ827" s="18"/>
      <c r="ICK827" s="18"/>
      <c r="ICL827" s="18"/>
      <c r="ICM827" s="18"/>
      <c r="ICN827" s="18"/>
      <c r="ICO827" s="18"/>
      <c r="ICP827" s="18"/>
      <c r="ICQ827" s="18"/>
      <c r="ICR827" s="18"/>
      <c r="ICS827" s="18"/>
      <c r="ICT827" s="18"/>
      <c r="ICU827" s="18"/>
      <c r="ICV827" s="18"/>
      <c r="ICW827" s="18"/>
      <c r="ICX827" s="18"/>
      <c r="ICY827" s="18"/>
      <c r="ICZ827" s="18"/>
      <c r="IDA827" s="18"/>
      <c r="IDB827" s="18"/>
      <c r="IDC827" s="18"/>
      <c r="IDD827" s="18"/>
      <c r="IDE827" s="18"/>
      <c r="IDF827" s="18"/>
      <c r="IDG827" s="18"/>
      <c r="IDH827" s="18"/>
      <c r="IDI827" s="18"/>
      <c r="IDJ827" s="18"/>
      <c r="IDK827" s="18"/>
      <c r="IDL827" s="18"/>
      <c r="IDM827" s="18"/>
      <c r="IDN827" s="18"/>
      <c r="IDO827" s="18"/>
      <c r="IDP827" s="18"/>
      <c r="IDQ827" s="18"/>
      <c r="IDR827" s="18"/>
      <c r="IDS827" s="18"/>
      <c r="IDT827" s="18"/>
      <c r="IDU827" s="18"/>
      <c r="IDV827" s="18"/>
      <c r="IDW827" s="18"/>
      <c r="IDX827" s="18"/>
      <c r="IDY827" s="18"/>
      <c r="IDZ827" s="18"/>
      <c r="IEA827" s="18"/>
      <c r="IEB827" s="18"/>
      <c r="IEC827" s="18"/>
      <c r="IED827" s="18"/>
      <c r="IEE827" s="18"/>
      <c r="IEF827" s="18"/>
      <c r="IEG827" s="18"/>
      <c r="IEH827" s="18"/>
      <c r="IEI827" s="18"/>
      <c r="IEJ827" s="18"/>
      <c r="IEK827" s="18"/>
      <c r="IEL827" s="18"/>
      <c r="IEM827" s="18"/>
      <c r="IEN827" s="18"/>
      <c r="IEO827" s="18"/>
      <c r="IEP827" s="18"/>
      <c r="IEQ827" s="18"/>
      <c r="IER827" s="18"/>
      <c r="IES827" s="18"/>
      <c r="IET827" s="18"/>
      <c r="IEU827" s="18"/>
      <c r="IEV827" s="18"/>
      <c r="IEW827" s="18"/>
      <c r="IEX827" s="18"/>
      <c r="IEY827" s="18"/>
      <c r="IEZ827" s="18"/>
      <c r="IFA827" s="18"/>
      <c r="IFB827" s="18"/>
      <c r="IFC827" s="18"/>
      <c r="IFD827" s="18"/>
      <c r="IFE827" s="18"/>
      <c r="IFF827" s="18"/>
      <c r="IFG827" s="18"/>
      <c r="IFH827" s="18"/>
      <c r="IFI827" s="18"/>
      <c r="IFJ827" s="18"/>
      <c r="IFK827" s="18"/>
      <c r="IFL827" s="18"/>
      <c r="IFM827" s="18"/>
      <c r="IFN827" s="18"/>
      <c r="IFO827" s="18"/>
      <c r="IFP827" s="18"/>
      <c r="IFQ827" s="18"/>
      <c r="IFR827" s="18"/>
      <c r="IFS827" s="18"/>
      <c r="IFT827" s="18"/>
      <c r="IFU827" s="18"/>
      <c r="IFV827" s="18"/>
      <c r="IFW827" s="18"/>
      <c r="IFX827" s="18"/>
      <c r="IFY827" s="18"/>
      <c r="IFZ827" s="18"/>
      <c r="IGA827" s="18"/>
      <c r="IGB827" s="18"/>
      <c r="IGC827" s="18"/>
      <c r="IGD827" s="18"/>
      <c r="IGE827" s="18"/>
      <c r="IGF827" s="18"/>
      <c r="IGG827" s="18"/>
      <c r="IGH827" s="18"/>
      <c r="IGI827" s="18"/>
      <c r="IGJ827" s="18"/>
      <c r="IGK827" s="18"/>
      <c r="IGL827" s="18"/>
      <c r="IGM827" s="18"/>
      <c r="IGN827" s="18"/>
      <c r="IGO827" s="18"/>
      <c r="IGP827" s="18"/>
      <c r="IGQ827" s="18"/>
      <c r="IGR827" s="18"/>
      <c r="IGS827" s="18"/>
      <c r="IGT827" s="18"/>
      <c r="IGU827" s="18"/>
      <c r="IGV827" s="18"/>
      <c r="IGW827" s="18"/>
      <c r="IGX827" s="18"/>
      <c r="IGY827" s="18"/>
      <c r="IGZ827" s="18"/>
      <c r="IHA827" s="18"/>
      <c r="IHB827" s="18"/>
      <c r="IHC827" s="18"/>
      <c r="IHD827" s="18"/>
      <c r="IHE827" s="18"/>
      <c r="IHF827" s="18"/>
      <c r="IHG827" s="18"/>
      <c r="IHH827" s="18"/>
      <c r="IHI827" s="18"/>
      <c r="IHJ827" s="18"/>
      <c r="IHK827" s="18"/>
      <c r="IHL827" s="18"/>
      <c r="IHM827" s="18"/>
      <c r="IHN827" s="18"/>
      <c r="IHO827" s="18"/>
      <c r="IHP827" s="18"/>
      <c r="IHQ827" s="18"/>
      <c r="IHR827" s="18"/>
      <c r="IHS827" s="18"/>
      <c r="IHT827" s="18"/>
      <c r="IHU827" s="18"/>
      <c r="IHV827" s="18"/>
      <c r="IHW827" s="18"/>
      <c r="IHX827" s="18"/>
      <c r="IHY827" s="18"/>
      <c r="IHZ827" s="18"/>
      <c r="IIA827" s="18"/>
      <c r="IIB827" s="18"/>
      <c r="IIC827" s="18"/>
      <c r="IID827" s="18"/>
      <c r="IIE827" s="18"/>
      <c r="IIF827" s="18"/>
      <c r="IIG827" s="18"/>
      <c r="IIH827" s="18"/>
      <c r="III827" s="18"/>
      <c r="IIJ827" s="18"/>
      <c r="IIK827" s="18"/>
      <c r="IIL827" s="18"/>
      <c r="IIM827" s="18"/>
      <c r="IIN827" s="18"/>
      <c r="IIO827" s="18"/>
      <c r="IIP827" s="18"/>
      <c r="IIQ827" s="18"/>
      <c r="IIR827" s="18"/>
      <c r="IIS827" s="18"/>
      <c r="IIT827" s="18"/>
      <c r="IIU827" s="18"/>
      <c r="IIV827" s="18"/>
      <c r="IIW827" s="18"/>
      <c r="IIX827" s="18"/>
      <c r="IIY827" s="18"/>
      <c r="IIZ827" s="18"/>
      <c r="IJA827" s="18"/>
      <c r="IJB827" s="18"/>
      <c r="IJC827" s="18"/>
      <c r="IJD827" s="18"/>
      <c r="IJE827" s="18"/>
      <c r="IJF827" s="18"/>
      <c r="IJG827" s="18"/>
      <c r="IJH827" s="18"/>
      <c r="IJI827" s="18"/>
      <c r="IJJ827" s="18"/>
      <c r="IJK827" s="18"/>
      <c r="IJL827" s="18"/>
      <c r="IJM827" s="18"/>
      <c r="IJN827" s="18"/>
      <c r="IJO827" s="18"/>
      <c r="IJP827" s="18"/>
      <c r="IJQ827" s="18"/>
      <c r="IJR827" s="18"/>
      <c r="IJS827" s="18"/>
      <c r="IJT827" s="18"/>
      <c r="IJU827" s="18"/>
      <c r="IJV827" s="18"/>
      <c r="IJW827" s="18"/>
      <c r="IJX827" s="18"/>
      <c r="IJY827" s="18"/>
      <c r="IJZ827" s="18"/>
      <c r="IKA827" s="18"/>
      <c r="IKB827" s="18"/>
      <c r="IKC827" s="18"/>
      <c r="IKD827" s="18"/>
      <c r="IKE827" s="18"/>
      <c r="IKF827" s="18"/>
      <c r="IKG827" s="18"/>
      <c r="IKH827" s="18"/>
      <c r="IKI827" s="18"/>
      <c r="IKJ827" s="18"/>
      <c r="IKK827" s="18"/>
      <c r="IKL827" s="18"/>
      <c r="IKM827" s="18"/>
      <c r="IKN827" s="18"/>
      <c r="IKO827" s="18"/>
      <c r="IKP827" s="18"/>
      <c r="IKQ827" s="18"/>
      <c r="IKR827" s="18"/>
      <c r="IKS827" s="18"/>
      <c r="IKT827" s="18"/>
      <c r="IKU827" s="18"/>
      <c r="IKV827" s="18"/>
      <c r="IKW827" s="18"/>
      <c r="IKX827" s="18"/>
      <c r="IKY827" s="18"/>
      <c r="IKZ827" s="18"/>
      <c r="ILA827" s="18"/>
      <c r="ILB827" s="18"/>
      <c r="ILC827" s="18"/>
      <c r="ILD827" s="18"/>
      <c r="ILE827" s="18"/>
      <c r="ILF827" s="18"/>
      <c r="ILG827" s="18"/>
      <c r="ILH827" s="18"/>
      <c r="ILI827" s="18"/>
      <c r="ILJ827" s="18"/>
      <c r="ILK827" s="18"/>
      <c r="ILL827" s="18"/>
      <c r="ILM827" s="18"/>
      <c r="ILN827" s="18"/>
      <c r="ILO827" s="18"/>
      <c r="ILP827" s="18"/>
      <c r="ILQ827" s="18"/>
      <c r="ILR827" s="18"/>
      <c r="ILS827" s="18"/>
      <c r="ILT827" s="18"/>
      <c r="ILU827" s="18"/>
      <c r="ILV827" s="18"/>
      <c r="ILW827" s="18"/>
      <c r="ILX827" s="18"/>
      <c r="ILY827" s="18"/>
      <c r="ILZ827" s="18"/>
      <c r="IMA827" s="18"/>
      <c r="IMB827" s="18"/>
      <c r="IMC827" s="18"/>
      <c r="IMD827" s="18"/>
      <c r="IME827" s="18"/>
      <c r="IMF827" s="18"/>
      <c r="IMG827" s="18"/>
      <c r="IMH827" s="18"/>
      <c r="IMI827" s="18"/>
      <c r="IMJ827" s="18"/>
      <c r="IMK827" s="18"/>
      <c r="IML827" s="18"/>
      <c r="IMM827" s="18"/>
      <c r="IMN827" s="18"/>
      <c r="IMO827" s="18"/>
      <c r="IMP827" s="18"/>
      <c r="IMQ827" s="18"/>
      <c r="IMR827" s="18"/>
      <c r="IMS827" s="18"/>
      <c r="IMT827" s="18"/>
      <c r="IMU827" s="18"/>
      <c r="IMV827" s="18"/>
      <c r="IMW827" s="18"/>
      <c r="IMX827" s="18"/>
      <c r="IMY827" s="18"/>
      <c r="IMZ827" s="18"/>
      <c r="INA827" s="18"/>
      <c r="INB827" s="18"/>
      <c r="INC827" s="18"/>
      <c r="IND827" s="18"/>
      <c r="INE827" s="18"/>
      <c r="INF827" s="18"/>
      <c r="ING827" s="18"/>
      <c r="INH827" s="18"/>
      <c r="INI827" s="18"/>
      <c r="INJ827" s="18"/>
      <c r="INK827" s="18"/>
      <c r="INL827" s="18"/>
      <c r="INM827" s="18"/>
      <c r="INN827" s="18"/>
      <c r="INO827" s="18"/>
      <c r="INP827" s="18"/>
      <c r="INQ827" s="18"/>
      <c r="INR827" s="18"/>
      <c r="INS827" s="18"/>
      <c r="INT827" s="18"/>
      <c r="INU827" s="18"/>
      <c r="INV827" s="18"/>
      <c r="INW827" s="18"/>
      <c r="INX827" s="18"/>
      <c r="INY827" s="18"/>
      <c r="INZ827" s="18"/>
      <c r="IOA827" s="18"/>
      <c r="IOB827" s="18"/>
      <c r="IOC827" s="18"/>
      <c r="IOD827" s="18"/>
      <c r="IOE827" s="18"/>
      <c r="IOF827" s="18"/>
      <c r="IOG827" s="18"/>
      <c r="IOH827" s="18"/>
      <c r="IOI827" s="18"/>
      <c r="IOJ827" s="18"/>
      <c r="IOK827" s="18"/>
      <c r="IOL827" s="18"/>
      <c r="IOM827" s="18"/>
      <c r="ION827" s="18"/>
      <c r="IOO827" s="18"/>
      <c r="IOP827" s="18"/>
      <c r="IOQ827" s="18"/>
      <c r="IOR827" s="18"/>
      <c r="IOS827" s="18"/>
      <c r="IOT827" s="18"/>
      <c r="IOU827" s="18"/>
      <c r="IOV827" s="18"/>
      <c r="IOW827" s="18"/>
      <c r="IOX827" s="18"/>
      <c r="IOY827" s="18"/>
      <c r="IOZ827" s="18"/>
      <c r="IPA827" s="18"/>
      <c r="IPB827" s="18"/>
      <c r="IPC827" s="18"/>
      <c r="IPD827" s="18"/>
      <c r="IPE827" s="18"/>
      <c r="IPF827" s="18"/>
      <c r="IPG827" s="18"/>
      <c r="IPH827" s="18"/>
      <c r="IPI827" s="18"/>
      <c r="IPJ827" s="18"/>
      <c r="IPK827" s="18"/>
      <c r="IPL827" s="18"/>
      <c r="IPM827" s="18"/>
      <c r="IPN827" s="18"/>
      <c r="IPO827" s="18"/>
      <c r="IPP827" s="18"/>
      <c r="IPQ827" s="18"/>
      <c r="IPR827" s="18"/>
      <c r="IPS827" s="18"/>
      <c r="IPT827" s="18"/>
      <c r="IPU827" s="18"/>
      <c r="IPV827" s="18"/>
      <c r="IPW827" s="18"/>
      <c r="IPX827" s="18"/>
      <c r="IPY827" s="18"/>
      <c r="IPZ827" s="18"/>
      <c r="IQA827" s="18"/>
      <c r="IQB827" s="18"/>
      <c r="IQC827" s="18"/>
      <c r="IQD827" s="18"/>
      <c r="IQE827" s="18"/>
      <c r="IQF827" s="18"/>
      <c r="IQG827" s="18"/>
      <c r="IQH827" s="18"/>
      <c r="IQI827" s="18"/>
      <c r="IQJ827" s="18"/>
      <c r="IQK827" s="18"/>
      <c r="IQL827" s="18"/>
      <c r="IQM827" s="18"/>
      <c r="IQN827" s="18"/>
      <c r="IQO827" s="18"/>
      <c r="IQP827" s="18"/>
      <c r="IQQ827" s="18"/>
      <c r="IQR827" s="18"/>
      <c r="IQS827" s="18"/>
      <c r="IQT827" s="18"/>
      <c r="IQU827" s="18"/>
      <c r="IQV827" s="18"/>
      <c r="IQW827" s="18"/>
      <c r="IQX827" s="18"/>
      <c r="IQY827" s="18"/>
      <c r="IQZ827" s="18"/>
      <c r="IRA827" s="18"/>
      <c r="IRB827" s="18"/>
      <c r="IRC827" s="18"/>
      <c r="IRD827" s="18"/>
      <c r="IRE827" s="18"/>
      <c r="IRF827" s="18"/>
      <c r="IRG827" s="18"/>
      <c r="IRH827" s="18"/>
      <c r="IRI827" s="18"/>
      <c r="IRJ827" s="18"/>
      <c r="IRK827" s="18"/>
      <c r="IRL827" s="18"/>
      <c r="IRM827" s="18"/>
      <c r="IRN827" s="18"/>
      <c r="IRO827" s="18"/>
      <c r="IRP827" s="18"/>
      <c r="IRQ827" s="18"/>
      <c r="IRR827" s="18"/>
      <c r="IRS827" s="18"/>
      <c r="IRT827" s="18"/>
      <c r="IRU827" s="18"/>
      <c r="IRV827" s="18"/>
      <c r="IRW827" s="18"/>
      <c r="IRX827" s="18"/>
      <c r="IRY827" s="18"/>
      <c r="IRZ827" s="18"/>
      <c r="ISA827" s="18"/>
      <c r="ISB827" s="18"/>
      <c r="ISC827" s="18"/>
      <c r="ISD827" s="18"/>
      <c r="ISE827" s="18"/>
      <c r="ISF827" s="18"/>
      <c r="ISG827" s="18"/>
      <c r="ISH827" s="18"/>
      <c r="ISI827" s="18"/>
      <c r="ISJ827" s="18"/>
      <c r="ISK827" s="18"/>
      <c r="ISL827" s="18"/>
      <c r="ISM827" s="18"/>
      <c r="ISN827" s="18"/>
      <c r="ISO827" s="18"/>
      <c r="ISP827" s="18"/>
      <c r="ISQ827" s="18"/>
      <c r="ISR827" s="18"/>
      <c r="ISS827" s="18"/>
      <c r="IST827" s="18"/>
      <c r="ISU827" s="18"/>
      <c r="ISV827" s="18"/>
      <c r="ISW827" s="18"/>
      <c r="ISX827" s="18"/>
      <c r="ISY827" s="18"/>
      <c r="ISZ827" s="18"/>
      <c r="ITA827" s="18"/>
      <c r="ITB827" s="18"/>
      <c r="ITC827" s="18"/>
      <c r="ITD827" s="18"/>
      <c r="ITE827" s="18"/>
      <c r="ITF827" s="18"/>
      <c r="ITG827" s="18"/>
      <c r="ITH827" s="18"/>
      <c r="ITI827" s="18"/>
      <c r="ITJ827" s="18"/>
      <c r="ITK827" s="18"/>
      <c r="ITL827" s="18"/>
      <c r="ITM827" s="18"/>
      <c r="ITN827" s="18"/>
      <c r="ITO827" s="18"/>
      <c r="ITP827" s="18"/>
      <c r="ITQ827" s="18"/>
      <c r="ITR827" s="18"/>
      <c r="ITS827" s="18"/>
      <c r="ITT827" s="18"/>
      <c r="ITU827" s="18"/>
      <c r="ITV827" s="18"/>
      <c r="ITW827" s="18"/>
      <c r="ITX827" s="18"/>
      <c r="ITY827" s="18"/>
      <c r="ITZ827" s="18"/>
      <c r="IUA827" s="18"/>
      <c r="IUB827" s="18"/>
      <c r="IUC827" s="18"/>
      <c r="IUD827" s="18"/>
      <c r="IUE827" s="18"/>
      <c r="IUF827" s="18"/>
      <c r="IUG827" s="18"/>
      <c r="IUH827" s="18"/>
      <c r="IUI827" s="18"/>
      <c r="IUJ827" s="18"/>
      <c r="IUK827" s="18"/>
      <c r="IUL827" s="18"/>
      <c r="IUM827" s="18"/>
      <c r="IUN827" s="18"/>
      <c r="IUO827" s="18"/>
      <c r="IUP827" s="18"/>
      <c r="IUQ827" s="18"/>
      <c r="IUR827" s="18"/>
      <c r="IUS827" s="18"/>
      <c r="IUT827" s="18"/>
      <c r="IUU827" s="18"/>
      <c r="IUV827" s="18"/>
      <c r="IUW827" s="18"/>
      <c r="IUX827" s="18"/>
      <c r="IUY827" s="18"/>
      <c r="IUZ827" s="18"/>
      <c r="IVA827" s="18"/>
      <c r="IVB827" s="18"/>
      <c r="IVC827" s="18"/>
      <c r="IVD827" s="18"/>
      <c r="IVE827" s="18"/>
      <c r="IVF827" s="18"/>
      <c r="IVG827" s="18"/>
      <c r="IVH827" s="18"/>
      <c r="IVI827" s="18"/>
      <c r="IVJ827" s="18"/>
      <c r="IVK827" s="18"/>
      <c r="IVL827" s="18"/>
      <c r="IVM827" s="18"/>
      <c r="IVN827" s="18"/>
      <c r="IVO827" s="18"/>
      <c r="IVP827" s="18"/>
      <c r="IVQ827" s="18"/>
      <c r="IVR827" s="18"/>
      <c r="IVS827" s="18"/>
      <c r="IVT827" s="18"/>
      <c r="IVU827" s="18"/>
      <c r="IVV827" s="18"/>
      <c r="IVW827" s="18"/>
      <c r="IVX827" s="18"/>
      <c r="IVY827" s="18"/>
      <c r="IVZ827" s="18"/>
      <c r="IWA827" s="18"/>
      <c r="IWB827" s="18"/>
      <c r="IWC827" s="18"/>
      <c r="IWD827" s="18"/>
      <c r="IWE827" s="18"/>
      <c r="IWF827" s="18"/>
      <c r="IWG827" s="18"/>
      <c r="IWH827" s="18"/>
      <c r="IWI827" s="18"/>
      <c r="IWJ827" s="18"/>
      <c r="IWK827" s="18"/>
      <c r="IWL827" s="18"/>
      <c r="IWM827" s="18"/>
      <c r="IWN827" s="18"/>
      <c r="IWO827" s="18"/>
      <c r="IWP827" s="18"/>
      <c r="IWQ827" s="18"/>
      <c r="IWR827" s="18"/>
      <c r="IWS827" s="18"/>
      <c r="IWT827" s="18"/>
      <c r="IWU827" s="18"/>
      <c r="IWV827" s="18"/>
      <c r="IWW827" s="18"/>
      <c r="IWX827" s="18"/>
      <c r="IWY827" s="18"/>
      <c r="IWZ827" s="18"/>
      <c r="IXA827" s="18"/>
      <c r="IXB827" s="18"/>
      <c r="IXC827" s="18"/>
      <c r="IXD827" s="18"/>
      <c r="IXE827" s="18"/>
      <c r="IXF827" s="18"/>
      <c r="IXG827" s="18"/>
      <c r="IXH827" s="18"/>
      <c r="IXI827" s="18"/>
      <c r="IXJ827" s="18"/>
      <c r="IXK827" s="18"/>
      <c r="IXL827" s="18"/>
      <c r="IXM827" s="18"/>
      <c r="IXN827" s="18"/>
      <c r="IXO827" s="18"/>
      <c r="IXP827" s="18"/>
      <c r="IXQ827" s="18"/>
      <c r="IXR827" s="18"/>
      <c r="IXS827" s="18"/>
      <c r="IXT827" s="18"/>
      <c r="IXU827" s="18"/>
      <c r="IXV827" s="18"/>
      <c r="IXW827" s="18"/>
      <c r="IXX827" s="18"/>
      <c r="IXY827" s="18"/>
      <c r="IXZ827" s="18"/>
      <c r="IYA827" s="18"/>
      <c r="IYB827" s="18"/>
      <c r="IYC827" s="18"/>
      <c r="IYD827" s="18"/>
      <c r="IYE827" s="18"/>
      <c r="IYF827" s="18"/>
      <c r="IYG827" s="18"/>
      <c r="IYH827" s="18"/>
      <c r="IYI827" s="18"/>
      <c r="IYJ827" s="18"/>
      <c r="IYK827" s="18"/>
      <c r="IYL827" s="18"/>
      <c r="IYM827" s="18"/>
      <c r="IYN827" s="18"/>
      <c r="IYO827" s="18"/>
      <c r="IYP827" s="18"/>
      <c r="IYQ827" s="18"/>
      <c r="IYR827" s="18"/>
      <c r="IYS827" s="18"/>
      <c r="IYT827" s="18"/>
      <c r="IYU827" s="18"/>
      <c r="IYV827" s="18"/>
      <c r="IYW827" s="18"/>
      <c r="IYX827" s="18"/>
      <c r="IYY827" s="18"/>
      <c r="IYZ827" s="18"/>
      <c r="IZA827" s="18"/>
      <c r="IZB827" s="18"/>
      <c r="IZC827" s="18"/>
      <c r="IZD827" s="18"/>
      <c r="IZE827" s="18"/>
      <c r="IZF827" s="18"/>
      <c r="IZG827" s="18"/>
      <c r="IZH827" s="18"/>
      <c r="IZI827" s="18"/>
      <c r="IZJ827" s="18"/>
      <c r="IZK827" s="18"/>
      <c r="IZL827" s="18"/>
      <c r="IZM827" s="18"/>
      <c r="IZN827" s="18"/>
      <c r="IZO827" s="18"/>
      <c r="IZP827" s="18"/>
      <c r="IZQ827" s="18"/>
      <c r="IZR827" s="18"/>
      <c r="IZS827" s="18"/>
      <c r="IZT827" s="18"/>
      <c r="IZU827" s="18"/>
      <c r="IZV827" s="18"/>
      <c r="IZW827" s="18"/>
      <c r="IZX827" s="18"/>
      <c r="IZY827" s="18"/>
      <c r="IZZ827" s="18"/>
      <c r="JAA827" s="18"/>
      <c r="JAB827" s="18"/>
      <c r="JAC827" s="18"/>
      <c r="JAD827" s="18"/>
      <c r="JAE827" s="18"/>
      <c r="JAF827" s="18"/>
      <c r="JAG827" s="18"/>
      <c r="JAH827" s="18"/>
      <c r="JAI827" s="18"/>
      <c r="JAJ827" s="18"/>
      <c r="JAK827" s="18"/>
      <c r="JAL827" s="18"/>
      <c r="JAM827" s="18"/>
      <c r="JAN827" s="18"/>
      <c r="JAO827" s="18"/>
      <c r="JAP827" s="18"/>
      <c r="JAQ827" s="18"/>
      <c r="JAR827" s="18"/>
      <c r="JAS827" s="18"/>
      <c r="JAT827" s="18"/>
      <c r="JAU827" s="18"/>
      <c r="JAV827" s="18"/>
      <c r="JAW827" s="18"/>
      <c r="JAX827" s="18"/>
      <c r="JAY827" s="18"/>
      <c r="JAZ827" s="18"/>
      <c r="JBA827" s="18"/>
      <c r="JBB827" s="18"/>
      <c r="JBC827" s="18"/>
      <c r="JBD827" s="18"/>
      <c r="JBE827" s="18"/>
      <c r="JBF827" s="18"/>
      <c r="JBG827" s="18"/>
      <c r="JBH827" s="18"/>
      <c r="JBI827" s="18"/>
      <c r="JBJ827" s="18"/>
      <c r="JBK827" s="18"/>
      <c r="JBL827" s="18"/>
      <c r="JBM827" s="18"/>
      <c r="JBN827" s="18"/>
      <c r="JBO827" s="18"/>
      <c r="JBP827" s="18"/>
      <c r="JBQ827" s="18"/>
      <c r="JBR827" s="18"/>
      <c r="JBS827" s="18"/>
      <c r="JBT827" s="18"/>
      <c r="JBU827" s="18"/>
      <c r="JBV827" s="18"/>
      <c r="JBW827" s="18"/>
      <c r="JBX827" s="18"/>
      <c r="JBY827" s="18"/>
      <c r="JBZ827" s="18"/>
      <c r="JCA827" s="18"/>
      <c r="JCB827" s="18"/>
      <c r="JCC827" s="18"/>
      <c r="JCD827" s="18"/>
      <c r="JCE827" s="18"/>
      <c r="JCF827" s="18"/>
      <c r="JCG827" s="18"/>
      <c r="JCH827" s="18"/>
      <c r="JCI827" s="18"/>
      <c r="JCJ827" s="18"/>
      <c r="JCK827" s="18"/>
      <c r="JCL827" s="18"/>
      <c r="JCM827" s="18"/>
      <c r="JCN827" s="18"/>
      <c r="JCO827" s="18"/>
      <c r="JCP827" s="18"/>
      <c r="JCQ827" s="18"/>
      <c r="JCR827" s="18"/>
      <c r="JCS827" s="18"/>
      <c r="JCT827" s="18"/>
      <c r="JCU827" s="18"/>
      <c r="JCV827" s="18"/>
      <c r="JCW827" s="18"/>
      <c r="JCX827" s="18"/>
      <c r="JCY827" s="18"/>
      <c r="JCZ827" s="18"/>
      <c r="JDA827" s="18"/>
      <c r="JDB827" s="18"/>
      <c r="JDC827" s="18"/>
      <c r="JDD827" s="18"/>
      <c r="JDE827" s="18"/>
      <c r="JDF827" s="18"/>
      <c r="JDG827" s="18"/>
      <c r="JDH827" s="18"/>
      <c r="JDI827" s="18"/>
      <c r="JDJ827" s="18"/>
      <c r="JDK827" s="18"/>
      <c r="JDL827" s="18"/>
      <c r="JDM827" s="18"/>
      <c r="JDN827" s="18"/>
      <c r="JDO827" s="18"/>
      <c r="JDP827" s="18"/>
      <c r="JDQ827" s="18"/>
      <c r="JDR827" s="18"/>
      <c r="JDS827" s="18"/>
      <c r="JDT827" s="18"/>
      <c r="JDU827" s="18"/>
      <c r="JDV827" s="18"/>
      <c r="JDW827" s="18"/>
      <c r="JDX827" s="18"/>
      <c r="JDY827" s="18"/>
      <c r="JDZ827" s="18"/>
      <c r="JEA827" s="18"/>
      <c r="JEB827" s="18"/>
      <c r="JEC827" s="18"/>
      <c r="JED827" s="18"/>
      <c r="JEE827" s="18"/>
      <c r="JEF827" s="18"/>
      <c r="JEG827" s="18"/>
      <c r="JEH827" s="18"/>
      <c r="JEI827" s="18"/>
      <c r="JEJ827" s="18"/>
      <c r="JEK827" s="18"/>
      <c r="JEL827" s="18"/>
      <c r="JEM827" s="18"/>
      <c r="JEN827" s="18"/>
      <c r="JEO827" s="18"/>
      <c r="JEP827" s="18"/>
      <c r="JEQ827" s="18"/>
      <c r="JER827" s="18"/>
      <c r="JES827" s="18"/>
      <c r="JET827" s="18"/>
      <c r="JEU827" s="18"/>
      <c r="JEV827" s="18"/>
      <c r="JEW827" s="18"/>
      <c r="JEX827" s="18"/>
      <c r="JEY827" s="18"/>
      <c r="JEZ827" s="18"/>
      <c r="JFA827" s="18"/>
      <c r="JFB827" s="18"/>
      <c r="JFC827" s="18"/>
      <c r="JFD827" s="18"/>
      <c r="JFE827" s="18"/>
      <c r="JFF827" s="18"/>
      <c r="JFG827" s="18"/>
      <c r="JFH827" s="18"/>
      <c r="JFI827" s="18"/>
      <c r="JFJ827" s="18"/>
      <c r="JFK827" s="18"/>
      <c r="JFL827" s="18"/>
      <c r="JFM827" s="18"/>
      <c r="JFN827" s="18"/>
      <c r="JFO827" s="18"/>
      <c r="JFP827" s="18"/>
      <c r="JFQ827" s="18"/>
      <c r="JFR827" s="18"/>
      <c r="JFS827" s="18"/>
      <c r="JFT827" s="18"/>
      <c r="JFU827" s="18"/>
      <c r="JFV827" s="18"/>
      <c r="JFW827" s="18"/>
      <c r="JFX827" s="18"/>
      <c r="JFY827" s="18"/>
      <c r="JFZ827" s="18"/>
      <c r="JGA827" s="18"/>
      <c r="JGB827" s="18"/>
      <c r="JGC827" s="18"/>
      <c r="JGD827" s="18"/>
      <c r="JGE827" s="18"/>
      <c r="JGF827" s="18"/>
      <c r="JGG827" s="18"/>
      <c r="JGH827" s="18"/>
      <c r="JGI827" s="18"/>
      <c r="JGJ827" s="18"/>
      <c r="JGK827" s="18"/>
      <c r="JGL827" s="18"/>
      <c r="JGM827" s="18"/>
      <c r="JGN827" s="18"/>
      <c r="JGO827" s="18"/>
      <c r="JGP827" s="18"/>
      <c r="JGQ827" s="18"/>
      <c r="JGR827" s="18"/>
      <c r="JGS827" s="18"/>
      <c r="JGT827" s="18"/>
      <c r="JGU827" s="18"/>
      <c r="JGV827" s="18"/>
      <c r="JGW827" s="18"/>
      <c r="JGX827" s="18"/>
      <c r="JGY827" s="18"/>
      <c r="JGZ827" s="18"/>
      <c r="JHA827" s="18"/>
      <c r="JHB827" s="18"/>
      <c r="JHC827" s="18"/>
      <c r="JHD827" s="18"/>
      <c r="JHE827" s="18"/>
      <c r="JHF827" s="18"/>
      <c r="JHG827" s="18"/>
      <c r="JHH827" s="18"/>
      <c r="JHI827" s="18"/>
      <c r="JHJ827" s="18"/>
      <c r="JHK827" s="18"/>
      <c r="JHL827" s="18"/>
      <c r="JHM827" s="18"/>
      <c r="JHN827" s="18"/>
      <c r="JHO827" s="18"/>
      <c r="JHP827" s="18"/>
      <c r="JHQ827" s="18"/>
      <c r="JHR827" s="18"/>
      <c r="JHS827" s="18"/>
      <c r="JHT827" s="18"/>
      <c r="JHU827" s="18"/>
      <c r="JHV827" s="18"/>
      <c r="JHW827" s="18"/>
      <c r="JHX827" s="18"/>
      <c r="JHY827" s="18"/>
      <c r="JHZ827" s="18"/>
      <c r="JIA827" s="18"/>
      <c r="JIB827" s="18"/>
      <c r="JIC827" s="18"/>
      <c r="JID827" s="18"/>
      <c r="JIE827" s="18"/>
      <c r="JIF827" s="18"/>
      <c r="JIG827" s="18"/>
      <c r="JIH827" s="18"/>
      <c r="JII827" s="18"/>
      <c r="JIJ827" s="18"/>
      <c r="JIK827" s="18"/>
      <c r="JIL827" s="18"/>
      <c r="JIM827" s="18"/>
      <c r="JIN827" s="18"/>
      <c r="JIO827" s="18"/>
      <c r="JIP827" s="18"/>
      <c r="JIQ827" s="18"/>
      <c r="JIR827" s="18"/>
      <c r="JIS827" s="18"/>
      <c r="JIT827" s="18"/>
      <c r="JIU827" s="18"/>
      <c r="JIV827" s="18"/>
      <c r="JIW827" s="18"/>
      <c r="JIX827" s="18"/>
      <c r="JIY827" s="18"/>
      <c r="JIZ827" s="18"/>
      <c r="JJA827" s="18"/>
      <c r="JJB827" s="18"/>
      <c r="JJC827" s="18"/>
      <c r="JJD827" s="18"/>
      <c r="JJE827" s="18"/>
      <c r="JJF827" s="18"/>
      <c r="JJG827" s="18"/>
      <c r="JJH827" s="18"/>
      <c r="JJI827" s="18"/>
      <c r="JJJ827" s="18"/>
      <c r="JJK827" s="18"/>
      <c r="JJL827" s="18"/>
      <c r="JJM827" s="18"/>
      <c r="JJN827" s="18"/>
      <c r="JJO827" s="18"/>
      <c r="JJP827" s="18"/>
      <c r="JJQ827" s="18"/>
      <c r="JJR827" s="18"/>
      <c r="JJS827" s="18"/>
      <c r="JJT827" s="18"/>
      <c r="JJU827" s="18"/>
      <c r="JJV827" s="18"/>
      <c r="JJW827" s="18"/>
      <c r="JJX827" s="18"/>
      <c r="JJY827" s="18"/>
      <c r="JJZ827" s="18"/>
      <c r="JKA827" s="18"/>
      <c r="JKB827" s="18"/>
      <c r="JKC827" s="18"/>
      <c r="JKD827" s="18"/>
      <c r="JKE827" s="18"/>
      <c r="JKF827" s="18"/>
      <c r="JKG827" s="18"/>
      <c r="JKH827" s="18"/>
      <c r="JKI827" s="18"/>
      <c r="JKJ827" s="18"/>
      <c r="JKK827" s="18"/>
      <c r="JKL827" s="18"/>
      <c r="JKM827" s="18"/>
      <c r="JKN827" s="18"/>
      <c r="JKO827" s="18"/>
      <c r="JKP827" s="18"/>
      <c r="JKQ827" s="18"/>
      <c r="JKR827" s="18"/>
      <c r="JKS827" s="18"/>
      <c r="JKT827" s="18"/>
      <c r="JKU827" s="18"/>
      <c r="JKV827" s="18"/>
      <c r="JKW827" s="18"/>
      <c r="JKX827" s="18"/>
      <c r="JKY827" s="18"/>
      <c r="JKZ827" s="18"/>
      <c r="JLA827" s="18"/>
      <c r="JLB827" s="18"/>
      <c r="JLC827" s="18"/>
      <c r="JLD827" s="18"/>
      <c r="JLE827" s="18"/>
      <c r="JLF827" s="18"/>
      <c r="JLG827" s="18"/>
      <c r="JLH827" s="18"/>
      <c r="JLI827" s="18"/>
      <c r="JLJ827" s="18"/>
      <c r="JLK827" s="18"/>
      <c r="JLL827" s="18"/>
      <c r="JLM827" s="18"/>
      <c r="JLN827" s="18"/>
      <c r="JLO827" s="18"/>
      <c r="JLP827" s="18"/>
      <c r="JLQ827" s="18"/>
      <c r="JLR827" s="18"/>
      <c r="JLS827" s="18"/>
      <c r="JLT827" s="18"/>
      <c r="JLU827" s="18"/>
      <c r="JLV827" s="18"/>
      <c r="JLW827" s="18"/>
      <c r="JLX827" s="18"/>
      <c r="JLY827" s="18"/>
      <c r="JLZ827" s="18"/>
      <c r="JMA827" s="18"/>
      <c r="JMB827" s="18"/>
      <c r="JMC827" s="18"/>
      <c r="JMD827" s="18"/>
      <c r="JME827" s="18"/>
      <c r="JMF827" s="18"/>
      <c r="JMG827" s="18"/>
      <c r="JMH827" s="18"/>
      <c r="JMI827" s="18"/>
      <c r="JMJ827" s="18"/>
      <c r="JMK827" s="18"/>
      <c r="JML827" s="18"/>
      <c r="JMM827" s="18"/>
      <c r="JMN827" s="18"/>
      <c r="JMO827" s="18"/>
      <c r="JMP827" s="18"/>
      <c r="JMQ827" s="18"/>
      <c r="JMR827" s="18"/>
      <c r="JMS827" s="18"/>
      <c r="JMT827" s="18"/>
      <c r="JMU827" s="18"/>
      <c r="JMV827" s="18"/>
      <c r="JMW827" s="18"/>
      <c r="JMX827" s="18"/>
      <c r="JMY827" s="18"/>
      <c r="JMZ827" s="18"/>
      <c r="JNA827" s="18"/>
      <c r="JNB827" s="18"/>
      <c r="JNC827" s="18"/>
      <c r="JND827" s="18"/>
      <c r="JNE827" s="18"/>
      <c r="JNF827" s="18"/>
      <c r="JNG827" s="18"/>
      <c r="JNH827" s="18"/>
      <c r="JNI827" s="18"/>
      <c r="JNJ827" s="18"/>
      <c r="JNK827" s="18"/>
      <c r="JNL827" s="18"/>
      <c r="JNM827" s="18"/>
      <c r="JNN827" s="18"/>
      <c r="JNO827" s="18"/>
      <c r="JNP827" s="18"/>
      <c r="JNQ827" s="18"/>
      <c r="JNR827" s="18"/>
      <c r="JNS827" s="18"/>
      <c r="JNT827" s="18"/>
      <c r="JNU827" s="18"/>
      <c r="JNV827" s="18"/>
      <c r="JNW827" s="18"/>
      <c r="JNX827" s="18"/>
      <c r="JNY827" s="18"/>
      <c r="JNZ827" s="18"/>
      <c r="JOA827" s="18"/>
      <c r="JOB827" s="18"/>
      <c r="JOC827" s="18"/>
      <c r="JOD827" s="18"/>
      <c r="JOE827" s="18"/>
      <c r="JOF827" s="18"/>
      <c r="JOG827" s="18"/>
      <c r="JOH827" s="18"/>
      <c r="JOI827" s="18"/>
      <c r="JOJ827" s="18"/>
      <c r="JOK827" s="18"/>
      <c r="JOL827" s="18"/>
      <c r="JOM827" s="18"/>
      <c r="JON827" s="18"/>
      <c r="JOO827" s="18"/>
      <c r="JOP827" s="18"/>
      <c r="JOQ827" s="18"/>
      <c r="JOR827" s="18"/>
      <c r="JOS827" s="18"/>
      <c r="JOT827" s="18"/>
      <c r="JOU827" s="18"/>
      <c r="JOV827" s="18"/>
      <c r="JOW827" s="18"/>
      <c r="JOX827" s="18"/>
      <c r="JOY827" s="18"/>
      <c r="JOZ827" s="18"/>
      <c r="JPA827" s="18"/>
      <c r="JPB827" s="18"/>
      <c r="JPC827" s="18"/>
      <c r="JPD827" s="18"/>
      <c r="JPE827" s="18"/>
      <c r="JPF827" s="18"/>
      <c r="JPG827" s="18"/>
      <c r="JPH827" s="18"/>
      <c r="JPI827" s="18"/>
      <c r="JPJ827" s="18"/>
      <c r="JPK827" s="18"/>
      <c r="JPL827" s="18"/>
      <c r="JPM827" s="18"/>
      <c r="JPN827" s="18"/>
      <c r="JPO827" s="18"/>
      <c r="JPP827" s="18"/>
      <c r="JPQ827" s="18"/>
      <c r="JPR827" s="18"/>
      <c r="JPS827" s="18"/>
      <c r="JPT827" s="18"/>
      <c r="JPU827" s="18"/>
      <c r="JPV827" s="18"/>
      <c r="JPW827" s="18"/>
      <c r="JPX827" s="18"/>
      <c r="JPY827" s="18"/>
      <c r="JPZ827" s="18"/>
      <c r="JQA827" s="18"/>
      <c r="JQB827" s="18"/>
      <c r="JQC827" s="18"/>
      <c r="JQD827" s="18"/>
      <c r="JQE827" s="18"/>
      <c r="JQF827" s="18"/>
      <c r="JQG827" s="18"/>
      <c r="JQH827" s="18"/>
      <c r="JQI827" s="18"/>
      <c r="JQJ827" s="18"/>
      <c r="JQK827" s="18"/>
      <c r="JQL827" s="18"/>
      <c r="JQM827" s="18"/>
      <c r="JQN827" s="18"/>
      <c r="JQO827" s="18"/>
      <c r="JQP827" s="18"/>
      <c r="JQQ827" s="18"/>
      <c r="JQR827" s="18"/>
      <c r="JQS827" s="18"/>
      <c r="JQT827" s="18"/>
      <c r="JQU827" s="18"/>
      <c r="JQV827" s="18"/>
      <c r="JQW827" s="18"/>
      <c r="JQX827" s="18"/>
      <c r="JQY827" s="18"/>
      <c r="JQZ827" s="18"/>
      <c r="JRA827" s="18"/>
      <c r="JRB827" s="18"/>
      <c r="JRC827" s="18"/>
      <c r="JRD827" s="18"/>
      <c r="JRE827" s="18"/>
      <c r="JRF827" s="18"/>
      <c r="JRG827" s="18"/>
      <c r="JRH827" s="18"/>
      <c r="JRI827" s="18"/>
      <c r="JRJ827" s="18"/>
      <c r="JRK827" s="18"/>
      <c r="JRL827" s="18"/>
      <c r="JRM827" s="18"/>
      <c r="JRN827" s="18"/>
      <c r="JRO827" s="18"/>
      <c r="JRP827" s="18"/>
      <c r="JRQ827" s="18"/>
      <c r="JRR827" s="18"/>
      <c r="JRS827" s="18"/>
      <c r="JRT827" s="18"/>
      <c r="JRU827" s="18"/>
      <c r="JRV827" s="18"/>
      <c r="JRW827" s="18"/>
      <c r="JRX827" s="18"/>
      <c r="JRY827" s="18"/>
      <c r="JRZ827" s="18"/>
      <c r="JSA827" s="18"/>
      <c r="JSB827" s="18"/>
      <c r="JSC827" s="18"/>
      <c r="JSD827" s="18"/>
      <c r="JSE827" s="18"/>
      <c r="JSF827" s="18"/>
      <c r="JSG827" s="18"/>
      <c r="JSH827" s="18"/>
      <c r="JSI827" s="18"/>
      <c r="JSJ827" s="18"/>
      <c r="JSK827" s="18"/>
      <c r="JSL827" s="18"/>
      <c r="JSM827" s="18"/>
      <c r="JSN827" s="18"/>
      <c r="JSO827" s="18"/>
      <c r="JSP827" s="18"/>
      <c r="JSQ827" s="18"/>
      <c r="JSR827" s="18"/>
      <c r="JSS827" s="18"/>
      <c r="JST827" s="18"/>
      <c r="JSU827" s="18"/>
      <c r="JSV827" s="18"/>
      <c r="JSW827" s="18"/>
      <c r="JSX827" s="18"/>
      <c r="JSY827" s="18"/>
      <c r="JSZ827" s="18"/>
      <c r="JTA827" s="18"/>
      <c r="JTB827" s="18"/>
      <c r="JTC827" s="18"/>
      <c r="JTD827" s="18"/>
      <c r="JTE827" s="18"/>
      <c r="JTF827" s="18"/>
      <c r="JTG827" s="18"/>
      <c r="JTH827" s="18"/>
      <c r="JTI827" s="18"/>
      <c r="JTJ827" s="18"/>
      <c r="JTK827" s="18"/>
      <c r="JTL827" s="18"/>
      <c r="JTM827" s="18"/>
      <c r="JTN827" s="18"/>
      <c r="JTO827" s="18"/>
      <c r="JTP827" s="18"/>
      <c r="JTQ827" s="18"/>
      <c r="JTR827" s="18"/>
      <c r="JTS827" s="18"/>
      <c r="JTT827" s="18"/>
      <c r="JTU827" s="18"/>
      <c r="JTV827" s="18"/>
      <c r="JTW827" s="18"/>
      <c r="JTX827" s="18"/>
      <c r="JTY827" s="18"/>
      <c r="JTZ827" s="18"/>
      <c r="JUA827" s="18"/>
      <c r="JUB827" s="18"/>
      <c r="JUC827" s="18"/>
      <c r="JUD827" s="18"/>
      <c r="JUE827" s="18"/>
      <c r="JUF827" s="18"/>
      <c r="JUG827" s="18"/>
      <c r="JUH827" s="18"/>
      <c r="JUI827" s="18"/>
      <c r="JUJ827" s="18"/>
      <c r="JUK827" s="18"/>
      <c r="JUL827" s="18"/>
      <c r="JUM827" s="18"/>
      <c r="JUN827" s="18"/>
      <c r="JUO827" s="18"/>
      <c r="JUP827" s="18"/>
      <c r="JUQ827" s="18"/>
      <c r="JUR827" s="18"/>
      <c r="JUS827" s="18"/>
      <c r="JUT827" s="18"/>
      <c r="JUU827" s="18"/>
      <c r="JUV827" s="18"/>
      <c r="JUW827" s="18"/>
      <c r="JUX827" s="18"/>
      <c r="JUY827" s="18"/>
      <c r="JUZ827" s="18"/>
      <c r="JVA827" s="18"/>
      <c r="JVB827" s="18"/>
      <c r="JVC827" s="18"/>
      <c r="JVD827" s="18"/>
      <c r="JVE827" s="18"/>
      <c r="JVF827" s="18"/>
      <c r="JVG827" s="18"/>
      <c r="JVH827" s="18"/>
      <c r="JVI827" s="18"/>
      <c r="JVJ827" s="18"/>
      <c r="JVK827" s="18"/>
      <c r="JVL827" s="18"/>
      <c r="JVM827" s="18"/>
      <c r="JVN827" s="18"/>
      <c r="JVO827" s="18"/>
      <c r="JVP827" s="18"/>
      <c r="JVQ827" s="18"/>
      <c r="JVR827" s="18"/>
      <c r="JVS827" s="18"/>
      <c r="JVT827" s="18"/>
      <c r="JVU827" s="18"/>
      <c r="JVV827" s="18"/>
      <c r="JVW827" s="18"/>
      <c r="JVX827" s="18"/>
      <c r="JVY827" s="18"/>
      <c r="JVZ827" s="18"/>
      <c r="JWA827" s="18"/>
      <c r="JWB827" s="18"/>
      <c r="JWC827" s="18"/>
      <c r="JWD827" s="18"/>
      <c r="JWE827" s="18"/>
      <c r="JWF827" s="18"/>
      <c r="JWG827" s="18"/>
      <c r="JWH827" s="18"/>
      <c r="JWI827" s="18"/>
      <c r="JWJ827" s="18"/>
      <c r="JWK827" s="18"/>
      <c r="JWL827" s="18"/>
      <c r="JWM827" s="18"/>
      <c r="JWN827" s="18"/>
      <c r="JWO827" s="18"/>
      <c r="JWP827" s="18"/>
      <c r="JWQ827" s="18"/>
      <c r="JWR827" s="18"/>
      <c r="JWS827" s="18"/>
      <c r="JWT827" s="18"/>
      <c r="JWU827" s="18"/>
      <c r="JWV827" s="18"/>
      <c r="JWW827" s="18"/>
      <c r="JWX827" s="18"/>
      <c r="JWY827" s="18"/>
      <c r="JWZ827" s="18"/>
      <c r="JXA827" s="18"/>
      <c r="JXB827" s="18"/>
      <c r="JXC827" s="18"/>
      <c r="JXD827" s="18"/>
      <c r="JXE827" s="18"/>
      <c r="JXF827" s="18"/>
      <c r="JXG827" s="18"/>
      <c r="JXH827" s="18"/>
      <c r="JXI827" s="18"/>
      <c r="JXJ827" s="18"/>
      <c r="JXK827" s="18"/>
      <c r="JXL827" s="18"/>
      <c r="JXM827" s="18"/>
      <c r="JXN827" s="18"/>
      <c r="JXO827" s="18"/>
      <c r="JXP827" s="18"/>
      <c r="JXQ827" s="18"/>
      <c r="JXR827" s="18"/>
      <c r="JXS827" s="18"/>
      <c r="JXT827" s="18"/>
      <c r="JXU827" s="18"/>
      <c r="JXV827" s="18"/>
      <c r="JXW827" s="18"/>
      <c r="JXX827" s="18"/>
      <c r="JXY827" s="18"/>
      <c r="JXZ827" s="18"/>
      <c r="JYA827" s="18"/>
      <c r="JYB827" s="18"/>
      <c r="JYC827" s="18"/>
      <c r="JYD827" s="18"/>
      <c r="JYE827" s="18"/>
      <c r="JYF827" s="18"/>
      <c r="JYG827" s="18"/>
      <c r="JYH827" s="18"/>
      <c r="JYI827" s="18"/>
      <c r="JYJ827" s="18"/>
      <c r="JYK827" s="18"/>
      <c r="JYL827" s="18"/>
      <c r="JYM827" s="18"/>
      <c r="JYN827" s="18"/>
      <c r="JYO827" s="18"/>
      <c r="JYP827" s="18"/>
      <c r="JYQ827" s="18"/>
      <c r="JYR827" s="18"/>
      <c r="JYS827" s="18"/>
      <c r="JYT827" s="18"/>
      <c r="JYU827" s="18"/>
      <c r="JYV827" s="18"/>
      <c r="JYW827" s="18"/>
      <c r="JYX827" s="18"/>
      <c r="JYY827" s="18"/>
      <c r="JYZ827" s="18"/>
      <c r="JZA827" s="18"/>
      <c r="JZB827" s="18"/>
      <c r="JZC827" s="18"/>
      <c r="JZD827" s="18"/>
      <c r="JZE827" s="18"/>
      <c r="JZF827" s="18"/>
      <c r="JZG827" s="18"/>
      <c r="JZH827" s="18"/>
      <c r="JZI827" s="18"/>
      <c r="JZJ827" s="18"/>
      <c r="JZK827" s="18"/>
      <c r="JZL827" s="18"/>
      <c r="JZM827" s="18"/>
      <c r="JZN827" s="18"/>
      <c r="JZO827" s="18"/>
      <c r="JZP827" s="18"/>
      <c r="JZQ827" s="18"/>
      <c r="JZR827" s="18"/>
      <c r="JZS827" s="18"/>
      <c r="JZT827" s="18"/>
      <c r="JZU827" s="18"/>
      <c r="JZV827" s="18"/>
      <c r="JZW827" s="18"/>
      <c r="JZX827" s="18"/>
      <c r="JZY827" s="18"/>
      <c r="JZZ827" s="18"/>
      <c r="KAA827" s="18"/>
      <c r="KAB827" s="18"/>
      <c r="KAC827" s="18"/>
      <c r="KAD827" s="18"/>
      <c r="KAE827" s="18"/>
      <c r="KAF827" s="18"/>
      <c r="KAG827" s="18"/>
      <c r="KAH827" s="18"/>
      <c r="KAI827" s="18"/>
      <c r="KAJ827" s="18"/>
      <c r="KAK827" s="18"/>
      <c r="KAL827" s="18"/>
      <c r="KAM827" s="18"/>
      <c r="KAN827" s="18"/>
      <c r="KAO827" s="18"/>
      <c r="KAP827" s="18"/>
      <c r="KAQ827" s="18"/>
      <c r="KAR827" s="18"/>
      <c r="KAS827" s="18"/>
      <c r="KAT827" s="18"/>
      <c r="KAU827" s="18"/>
      <c r="KAV827" s="18"/>
      <c r="KAW827" s="18"/>
      <c r="KAX827" s="18"/>
      <c r="KAY827" s="18"/>
      <c r="KAZ827" s="18"/>
      <c r="KBA827" s="18"/>
      <c r="KBB827" s="18"/>
      <c r="KBC827" s="18"/>
      <c r="KBD827" s="18"/>
      <c r="KBE827" s="18"/>
      <c r="KBF827" s="18"/>
      <c r="KBG827" s="18"/>
      <c r="KBH827" s="18"/>
      <c r="KBI827" s="18"/>
      <c r="KBJ827" s="18"/>
      <c r="KBK827" s="18"/>
      <c r="KBL827" s="18"/>
      <c r="KBM827" s="18"/>
      <c r="KBN827" s="18"/>
      <c r="KBO827" s="18"/>
      <c r="KBP827" s="18"/>
      <c r="KBQ827" s="18"/>
      <c r="KBR827" s="18"/>
      <c r="KBS827" s="18"/>
      <c r="KBT827" s="18"/>
      <c r="KBU827" s="18"/>
      <c r="KBV827" s="18"/>
      <c r="KBW827" s="18"/>
      <c r="KBX827" s="18"/>
      <c r="KBY827" s="18"/>
      <c r="KBZ827" s="18"/>
      <c r="KCA827" s="18"/>
      <c r="KCB827" s="18"/>
      <c r="KCC827" s="18"/>
      <c r="KCD827" s="18"/>
      <c r="KCE827" s="18"/>
      <c r="KCF827" s="18"/>
      <c r="KCG827" s="18"/>
      <c r="KCH827" s="18"/>
      <c r="KCI827" s="18"/>
      <c r="KCJ827" s="18"/>
      <c r="KCK827" s="18"/>
      <c r="KCL827" s="18"/>
      <c r="KCM827" s="18"/>
      <c r="KCN827" s="18"/>
      <c r="KCO827" s="18"/>
      <c r="KCP827" s="18"/>
      <c r="KCQ827" s="18"/>
      <c r="KCR827" s="18"/>
      <c r="KCS827" s="18"/>
      <c r="KCT827" s="18"/>
      <c r="KCU827" s="18"/>
      <c r="KCV827" s="18"/>
      <c r="KCW827" s="18"/>
      <c r="KCX827" s="18"/>
      <c r="KCY827" s="18"/>
      <c r="KCZ827" s="18"/>
      <c r="KDA827" s="18"/>
      <c r="KDB827" s="18"/>
      <c r="KDC827" s="18"/>
      <c r="KDD827" s="18"/>
      <c r="KDE827" s="18"/>
      <c r="KDF827" s="18"/>
      <c r="KDG827" s="18"/>
      <c r="KDH827" s="18"/>
      <c r="KDI827" s="18"/>
      <c r="KDJ827" s="18"/>
      <c r="KDK827" s="18"/>
      <c r="KDL827" s="18"/>
      <c r="KDM827" s="18"/>
      <c r="KDN827" s="18"/>
      <c r="KDO827" s="18"/>
      <c r="KDP827" s="18"/>
      <c r="KDQ827" s="18"/>
      <c r="KDR827" s="18"/>
      <c r="KDS827" s="18"/>
      <c r="KDT827" s="18"/>
      <c r="KDU827" s="18"/>
      <c r="KDV827" s="18"/>
      <c r="KDW827" s="18"/>
      <c r="KDX827" s="18"/>
      <c r="KDY827" s="18"/>
      <c r="KDZ827" s="18"/>
      <c r="KEA827" s="18"/>
      <c r="KEB827" s="18"/>
      <c r="KEC827" s="18"/>
      <c r="KED827" s="18"/>
      <c r="KEE827" s="18"/>
      <c r="KEF827" s="18"/>
      <c r="KEG827" s="18"/>
      <c r="KEH827" s="18"/>
      <c r="KEI827" s="18"/>
      <c r="KEJ827" s="18"/>
      <c r="KEK827" s="18"/>
      <c r="KEL827" s="18"/>
      <c r="KEM827" s="18"/>
      <c r="KEN827" s="18"/>
      <c r="KEO827" s="18"/>
      <c r="KEP827" s="18"/>
      <c r="KEQ827" s="18"/>
      <c r="KER827" s="18"/>
      <c r="KES827" s="18"/>
      <c r="KET827" s="18"/>
      <c r="KEU827" s="18"/>
      <c r="KEV827" s="18"/>
      <c r="KEW827" s="18"/>
      <c r="KEX827" s="18"/>
      <c r="KEY827" s="18"/>
      <c r="KEZ827" s="18"/>
      <c r="KFA827" s="18"/>
      <c r="KFB827" s="18"/>
      <c r="KFC827" s="18"/>
      <c r="KFD827" s="18"/>
      <c r="KFE827" s="18"/>
      <c r="KFF827" s="18"/>
      <c r="KFG827" s="18"/>
      <c r="KFH827" s="18"/>
      <c r="KFI827" s="18"/>
      <c r="KFJ827" s="18"/>
      <c r="KFK827" s="18"/>
      <c r="KFL827" s="18"/>
      <c r="KFM827" s="18"/>
      <c r="KFN827" s="18"/>
      <c r="KFO827" s="18"/>
      <c r="KFP827" s="18"/>
      <c r="KFQ827" s="18"/>
      <c r="KFR827" s="18"/>
      <c r="KFS827" s="18"/>
      <c r="KFT827" s="18"/>
      <c r="KFU827" s="18"/>
      <c r="KFV827" s="18"/>
      <c r="KFW827" s="18"/>
      <c r="KFX827" s="18"/>
      <c r="KFY827" s="18"/>
      <c r="KFZ827" s="18"/>
      <c r="KGA827" s="18"/>
      <c r="KGB827" s="18"/>
      <c r="KGC827" s="18"/>
      <c r="KGD827" s="18"/>
      <c r="KGE827" s="18"/>
      <c r="KGF827" s="18"/>
      <c r="KGG827" s="18"/>
      <c r="KGH827" s="18"/>
      <c r="KGI827" s="18"/>
      <c r="KGJ827" s="18"/>
      <c r="KGK827" s="18"/>
      <c r="KGL827" s="18"/>
      <c r="KGM827" s="18"/>
      <c r="KGN827" s="18"/>
      <c r="KGO827" s="18"/>
      <c r="KGP827" s="18"/>
      <c r="KGQ827" s="18"/>
      <c r="KGR827" s="18"/>
      <c r="KGS827" s="18"/>
      <c r="KGT827" s="18"/>
      <c r="KGU827" s="18"/>
      <c r="KGV827" s="18"/>
      <c r="KGW827" s="18"/>
      <c r="KGX827" s="18"/>
      <c r="KGY827" s="18"/>
      <c r="KGZ827" s="18"/>
      <c r="KHA827" s="18"/>
      <c r="KHB827" s="18"/>
      <c r="KHC827" s="18"/>
      <c r="KHD827" s="18"/>
      <c r="KHE827" s="18"/>
      <c r="KHF827" s="18"/>
      <c r="KHG827" s="18"/>
      <c r="KHH827" s="18"/>
      <c r="KHI827" s="18"/>
      <c r="KHJ827" s="18"/>
      <c r="KHK827" s="18"/>
      <c r="KHL827" s="18"/>
      <c r="KHM827" s="18"/>
      <c r="KHN827" s="18"/>
      <c r="KHO827" s="18"/>
      <c r="KHP827" s="18"/>
      <c r="KHQ827" s="18"/>
      <c r="KHR827" s="18"/>
      <c r="KHS827" s="18"/>
      <c r="KHT827" s="18"/>
      <c r="KHU827" s="18"/>
      <c r="KHV827" s="18"/>
      <c r="KHW827" s="18"/>
      <c r="KHX827" s="18"/>
      <c r="KHY827" s="18"/>
      <c r="KHZ827" s="18"/>
      <c r="KIA827" s="18"/>
      <c r="KIB827" s="18"/>
      <c r="KIC827" s="18"/>
      <c r="KID827" s="18"/>
      <c r="KIE827" s="18"/>
      <c r="KIF827" s="18"/>
      <c r="KIG827" s="18"/>
      <c r="KIH827" s="18"/>
      <c r="KII827" s="18"/>
      <c r="KIJ827" s="18"/>
      <c r="KIK827" s="18"/>
      <c r="KIL827" s="18"/>
      <c r="KIM827" s="18"/>
      <c r="KIN827" s="18"/>
      <c r="KIO827" s="18"/>
      <c r="KIP827" s="18"/>
      <c r="KIQ827" s="18"/>
      <c r="KIR827" s="18"/>
      <c r="KIS827" s="18"/>
      <c r="KIT827" s="18"/>
      <c r="KIU827" s="18"/>
      <c r="KIV827" s="18"/>
      <c r="KIW827" s="18"/>
      <c r="KIX827" s="18"/>
      <c r="KIY827" s="18"/>
      <c r="KIZ827" s="18"/>
      <c r="KJA827" s="18"/>
      <c r="KJB827" s="18"/>
      <c r="KJC827" s="18"/>
      <c r="KJD827" s="18"/>
      <c r="KJE827" s="18"/>
      <c r="KJF827" s="18"/>
      <c r="KJG827" s="18"/>
      <c r="KJH827" s="18"/>
      <c r="KJI827" s="18"/>
      <c r="KJJ827" s="18"/>
      <c r="KJK827" s="18"/>
      <c r="KJL827" s="18"/>
      <c r="KJM827" s="18"/>
      <c r="KJN827" s="18"/>
      <c r="KJO827" s="18"/>
      <c r="KJP827" s="18"/>
      <c r="KJQ827" s="18"/>
      <c r="KJR827" s="18"/>
      <c r="KJS827" s="18"/>
      <c r="KJT827" s="18"/>
      <c r="KJU827" s="18"/>
      <c r="KJV827" s="18"/>
      <c r="KJW827" s="18"/>
      <c r="KJX827" s="18"/>
      <c r="KJY827" s="18"/>
      <c r="KJZ827" s="18"/>
      <c r="KKA827" s="18"/>
      <c r="KKB827" s="18"/>
      <c r="KKC827" s="18"/>
      <c r="KKD827" s="18"/>
      <c r="KKE827" s="18"/>
      <c r="KKF827" s="18"/>
      <c r="KKG827" s="18"/>
      <c r="KKH827" s="18"/>
      <c r="KKI827" s="18"/>
      <c r="KKJ827" s="18"/>
      <c r="KKK827" s="18"/>
      <c r="KKL827" s="18"/>
      <c r="KKM827" s="18"/>
      <c r="KKN827" s="18"/>
      <c r="KKO827" s="18"/>
      <c r="KKP827" s="18"/>
      <c r="KKQ827" s="18"/>
      <c r="KKR827" s="18"/>
      <c r="KKS827" s="18"/>
      <c r="KKT827" s="18"/>
      <c r="KKU827" s="18"/>
      <c r="KKV827" s="18"/>
      <c r="KKW827" s="18"/>
      <c r="KKX827" s="18"/>
      <c r="KKY827" s="18"/>
      <c r="KKZ827" s="18"/>
      <c r="KLA827" s="18"/>
      <c r="KLB827" s="18"/>
      <c r="KLC827" s="18"/>
      <c r="KLD827" s="18"/>
      <c r="KLE827" s="18"/>
      <c r="KLF827" s="18"/>
      <c r="KLG827" s="18"/>
      <c r="KLH827" s="18"/>
      <c r="KLI827" s="18"/>
      <c r="KLJ827" s="18"/>
      <c r="KLK827" s="18"/>
      <c r="KLL827" s="18"/>
      <c r="KLM827" s="18"/>
      <c r="KLN827" s="18"/>
      <c r="KLO827" s="18"/>
      <c r="KLP827" s="18"/>
      <c r="KLQ827" s="18"/>
      <c r="KLR827" s="18"/>
      <c r="KLS827" s="18"/>
      <c r="KLT827" s="18"/>
      <c r="KLU827" s="18"/>
      <c r="KLV827" s="18"/>
      <c r="KLW827" s="18"/>
      <c r="KLX827" s="18"/>
      <c r="KLY827" s="18"/>
      <c r="KLZ827" s="18"/>
      <c r="KMA827" s="18"/>
      <c r="KMB827" s="18"/>
      <c r="KMC827" s="18"/>
      <c r="KMD827" s="18"/>
      <c r="KME827" s="18"/>
      <c r="KMF827" s="18"/>
      <c r="KMG827" s="18"/>
      <c r="KMH827" s="18"/>
      <c r="KMI827" s="18"/>
      <c r="KMJ827" s="18"/>
      <c r="KMK827" s="18"/>
      <c r="KML827" s="18"/>
      <c r="KMM827" s="18"/>
      <c r="KMN827" s="18"/>
      <c r="KMO827" s="18"/>
      <c r="KMP827" s="18"/>
      <c r="KMQ827" s="18"/>
      <c r="KMR827" s="18"/>
      <c r="KMS827" s="18"/>
      <c r="KMT827" s="18"/>
      <c r="KMU827" s="18"/>
      <c r="KMV827" s="18"/>
      <c r="KMW827" s="18"/>
      <c r="KMX827" s="18"/>
      <c r="KMY827" s="18"/>
      <c r="KMZ827" s="18"/>
      <c r="KNA827" s="18"/>
      <c r="KNB827" s="18"/>
      <c r="KNC827" s="18"/>
      <c r="KND827" s="18"/>
      <c r="KNE827" s="18"/>
      <c r="KNF827" s="18"/>
      <c r="KNG827" s="18"/>
      <c r="KNH827" s="18"/>
      <c r="KNI827" s="18"/>
      <c r="KNJ827" s="18"/>
      <c r="KNK827" s="18"/>
      <c r="KNL827" s="18"/>
      <c r="KNM827" s="18"/>
      <c r="KNN827" s="18"/>
      <c r="KNO827" s="18"/>
      <c r="KNP827" s="18"/>
      <c r="KNQ827" s="18"/>
      <c r="KNR827" s="18"/>
      <c r="KNS827" s="18"/>
      <c r="KNT827" s="18"/>
      <c r="KNU827" s="18"/>
      <c r="KNV827" s="18"/>
      <c r="KNW827" s="18"/>
      <c r="KNX827" s="18"/>
      <c r="KNY827" s="18"/>
      <c r="KNZ827" s="18"/>
      <c r="KOA827" s="18"/>
      <c r="KOB827" s="18"/>
      <c r="KOC827" s="18"/>
      <c r="KOD827" s="18"/>
      <c r="KOE827" s="18"/>
      <c r="KOF827" s="18"/>
      <c r="KOG827" s="18"/>
      <c r="KOH827" s="18"/>
      <c r="KOI827" s="18"/>
      <c r="KOJ827" s="18"/>
      <c r="KOK827" s="18"/>
      <c r="KOL827" s="18"/>
      <c r="KOM827" s="18"/>
      <c r="KON827" s="18"/>
      <c r="KOO827" s="18"/>
      <c r="KOP827" s="18"/>
      <c r="KOQ827" s="18"/>
      <c r="KOR827" s="18"/>
      <c r="KOS827" s="18"/>
      <c r="KOT827" s="18"/>
      <c r="KOU827" s="18"/>
      <c r="KOV827" s="18"/>
      <c r="KOW827" s="18"/>
      <c r="KOX827" s="18"/>
      <c r="KOY827" s="18"/>
      <c r="KOZ827" s="18"/>
      <c r="KPA827" s="18"/>
      <c r="KPB827" s="18"/>
      <c r="KPC827" s="18"/>
      <c r="KPD827" s="18"/>
      <c r="KPE827" s="18"/>
      <c r="KPF827" s="18"/>
      <c r="KPG827" s="18"/>
      <c r="KPH827" s="18"/>
      <c r="KPI827" s="18"/>
      <c r="KPJ827" s="18"/>
      <c r="KPK827" s="18"/>
      <c r="KPL827" s="18"/>
      <c r="KPM827" s="18"/>
      <c r="KPN827" s="18"/>
      <c r="KPO827" s="18"/>
      <c r="KPP827" s="18"/>
      <c r="KPQ827" s="18"/>
      <c r="KPR827" s="18"/>
      <c r="KPS827" s="18"/>
      <c r="KPT827" s="18"/>
      <c r="KPU827" s="18"/>
      <c r="KPV827" s="18"/>
      <c r="KPW827" s="18"/>
      <c r="KPX827" s="18"/>
      <c r="KPY827" s="18"/>
      <c r="KPZ827" s="18"/>
      <c r="KQA827" s="18"/>
      <c r="KQB827" s="18"/>
      <c r="KQC827" s="18"/>
      <c r="KQD827" s="18"/>
      <c r="KQE827" s="18"/>
      <c r="KQF827" s="18"/>
      <c r="KQG827" s="18"/>
      <c r="KQH827" s="18"/>
      <c r="KQI827" s="18"/>
      <c r="KQJ827" s="18"/>
      <c r="KQK827" s="18"/>
      <c r="KQL827" s="18"/>
      <c r="KQM827" s="18"/>
      <c r="KQN827" s="18"/>
      <c r="KQO827" s="18"/>
      <c r="KQP827" s="18"/>
      <c r="KQQ827" s="18"/>
      <c r="KQR827" s="18"/>
      <c r="KQS827" s="18"/>
      <c r="KQT827" s="18"/>
      <c r="KQU827" s="18"/>
      <c r="KQV827" s="18"/>
      <c r="KQW827" s="18"/>
      <c r="KQX827" s="18"/>
      <c r="KQY827" s="18"/>
      <c r="KQZ827" s="18"/>
      <c r="KRA827" s="18"/>
      <c r="KRB827" s="18"/>
      <c r="KRC827" s="18"/>
      <c r="KRD827" s="18"/>
      <c r="KRE827" s="18"/>
      <c r="KRF827" s="18"/>
      <c r="KRG827" s="18"/>
      <c r="KRH827" s="18"/>
      <c r="KRI827" s="18"/>
      <c r="KRJ827" s="18"/>
      <c r="KRK827" s="18"/>
      <c r="KRL827" s="18"/>
      <c r="KRM827" s="18"/>
      <c r="KRN827" s="18"/>
      <c r="KRO827" s="18"/>
      <c r="KRP827" s="18"/>
      <c r="KRQ827" s="18"/>
      <c r="KRR827" s="18"/>
      <c r="KRS827" s="18"/>
      <c r="KRT827" s="18"/>
      <c r="KRU827" s="18"/>
      <c r="KRV827" s="18"/>
      <c r="KRW827" s="18"/>
      <c r="KRX827" s="18"/>
      <c r="KRY827" s="18"/>
      <c r="KRZ827" s="18"/>
      <c r="KSA827" s="18"/>
      <c r="KSB827" s="18"/>
      <c r="KSC827" s="18"/>
      <c r="KSD827" s="18"/>
      <c r="KSE827" s="18"/>
      <c r="KSF827" s="18"/>
      <c r="KSG827" s="18"/>
      <c r="KSH827" s="18"/>
      <c r="KSI827" s="18"/>
      <c r="KSJ827" s="18"/>
      <c r="KSK827" s="18"/>
      <c r="KSL827" s="18"/>
      <c r="KSM827" s="18"/>
      <c r="KSN827" s="18"/>
      <c r="KSO827" s="18"/>
      <c r="KSP827" s="18"/>
      <c r="KSQ827" s="18"/>
      <c r="KSR827" s="18"/>
      <c r="KSS827" s="18"/>
      <c r="KST827" s="18"/>
      <c r="KSU827" s="18"/>
      <c r="KSV827" s="18"/>
      <c r="KSW827" s="18"/>
      <c r="KSX827" s="18"/>
      <c r="KSY827" s="18"/>
      <c r="KSZ827" s="18"/>
      <c r="KTA827" s="18"/>
      <c r="KTB827" s="18"/>
      <c r="KTC827" s="18"/>
      <c r="KTD827" s="18"/>
      <c r="KTE827" s="18"/>
      <c r="KTF827" s="18"/>
      <c r="KTG827" s="18"/>
      <c r="KTH827" s="18"/>
      <c r="KTI827" s="18"/>
      <c r="KTJ827" s="18"/>
      <c r="KTK827" s="18"/>
      <c r="KTL827" s="18"/>
      <c r="KTM827" s="18"/>
      <c r="KTN827" s="18"/>
      <c r="KTO827" s="18"/>
      <c r="KTP827" s="18"/>
      <c r="KTQ827" s="18"/>
      <c r="KTR827" s="18"/>
      <c r="KTS827" s="18"/>
      <c r="KTT827" s="18"/>
      <c r="KTU827" s="18"/>
      <c r="KTV827" s="18"/>
      <c r="KTW827" s="18"/>
      <c r="KTX827" s="18"/>
      <c r="KTY827" s="18"/>
      <c r="KTZ827" s="18"/>
      <c r="KUA827" s="18"/>
      <c r="KUB827" s="18"/>
      <c r="KUC827" s="18"/>
      <c r="KUD827" s="18"/>
      <c r="KUE827" s="18"/>
      <c r="KUF827" s="18"/>
      <c r="KUG827" s="18"/>
      <c r="KUH827" s="18"/>
      <c r="KUI827" s="18"/>
      <c r="KUJ827" s="18"/>
      <c r="KUK827" s="18"/>
      <c r="KUL827" s="18"/>
      <c r="KUM827" s="18"/>
      <c r="KUN827" s="18"/>
      <c r="KUO827" s="18"/>
      <c r="KUP827" s="18"/>
      <c r="KUQ827" s="18"/>
      <c r="KUR827" s="18"/>
      <c r="KUS827" s="18"/>
      <c r="KUT827" s="18"/>
      <c r="KUU827" s="18"/>
      <c r="KUV827" s="18"/>
      <c r="KUW827" s="18"/>
      <c r="KUX827" s="18"/>
      <c r="KUY827" s="18"/>
      <c r="KUZ827" s="18"/>
      <c r="KVA827" s="18"/>
      <c r="KVB827" s="18"/>
      <c r="KVC827" s="18"/>
      <c r="KVD827" s="18"/>
      <c r="KVE827" s="18"/>
      <c r="KVF827" s="18"/>
      <c r="KVG827" s="18"/>
      <c r="KVH827" s="18"/>
      <c r="KVI827" s="18"/>
      <c r="KVJ827" s="18"/>
      <c r="KVK827" s="18"/>
      <c r="KVL827" s="18"/>
      <c r="KVM827" s="18"/>
      <c r="KVN827" s="18"/>
      <c r="KVO827" s="18"/>
      <c r="KVP827" s="18"/>
      <c r="KVQ827" s="18"/>
      <c r="KVR827" s="18"/>
      <c r="KVS827" s="18"/>
      <c r="KVT827" s="18"/>
      <c r="KVU827" s="18"/>
      <c r="KVV827" s="18"/>
      <c r="KVW827" s="18"/>
      <c r="KVX827" s="18"/>
      <c r="KVY827" s="18"/>
      <c r="KVZ827" s="18"/>
      <c r="KWA827" s="18"/>
      <c r="KWB827" s="18"/>
      <c r="KWC827" s="18"/>
      <c r="KWD827" s="18"/>
      <c r="KWE827" s="18"/>
      <c r="KWF827" s="18"/>
      <c r="KWG827" s="18"/>
      <c r="KWH827" s="18"/>
      <c r="KWI827" s="18"/>
      <c r="KWJ827" s="18"/>
      <c r="KWK827" s="18"/>
      <c r="KWL827" s="18"/>
      <c r="KWM827" s="18"/>
      <c r="KWN827" s="18"/>
      <c r="KWO827" s="18"/>
      <c r="KWP827" s="18"/>
      <c r="KWQ827" s="18"/>
      <c r="KWR827" s="18"/>
      <c r="KWS827" s="18"/>
      <c r="KWT827" s="18"/>
      <c r="KWU827" s="18"/>
      <c r="KWV827" s="18"/>
      <c r="KWW827" s="18"/>
      <c r="KWX827" s="18"/>
      <c r="KWY827" s="18"/>
      <c r="KWZ827" s="18"/>
      <c r="KXA827" s="18"/>
      <c r="KXB827" s="18"/>
      <c r="KXC827" s="18"/>
      <c r="KXD827" s="18"/>
      <c r="KXE827" s="18"/>
      <c r="KXF827" s="18"/>
      <c r="KXG827" s="18"/>
      <c r="KXH827" s="18"/>
      <c r="KXI827" s="18"/>
      <c r="KXJ827" s="18"/>
      <c r="KXK827" s="18"/>
      <c r="KXL827" s="18"/>
      <c r="KXM827" s="18"/>
      <c r="KXN827" s="18"/>
      <c r="KXO827" s="18"/>
      <c r="KXP827" s="18"/>
      <c r="KXQ827" s="18"/>
      <c r="KXR827" s="18"/>
      <c r="KXS827" s="18"/>
      <c r="KXT827" s="18"/>
      <c r="KXU827" s="18"/>
      <c r="KXV827" s="18"/>
      <c r="KXW827" s="18"/>
      <c r="KXX827" s="18"/>
      <c r="KXY827" s="18"/>
      <c r="KXZ827" s="18"/>
      <c r="KYA827" s="18"/>
      <c r="KYB827" s="18"/>
      <c r="KYC827" s="18"/>
      <c r="KYD827" s="18"/>
      <c r="KYE827" s="18"/>
      <c r="KYF827" s="18"/>
      <c r="KYG827" s="18"/>
      <c r="KYH827" s="18"/>
      <c r="KYI827" s="18"/>
      <c r="KYJ827" s="18"/>
      <c r="KYK827" s="18"/>
      <c r="KYL827" s="18"/>
      <c r="KYM827" s="18"/>
      <c r="KYN827" s="18"/>
      <c r="KYO827" s="18"/>
      <c r="KYP827" s="18"/>
      <c r="KYQ827" s="18"/>
      <c r="KYR827" s="18"/>
      <c r="KYS827" s="18"/>
      <c r="KYT827" s="18"/>
      <c r="KYU827" s="18"/>
      <c r="KYV827" s="18"/>
      <c r="KYW827" s="18"/>
      <c r="KYX827" s="18"/>
      <c r="KYY827" s="18"/>
      <c r="KYZ827" s="18"/>
      <c r="KZA827" s="18"/>
      <c r="KZB827" s="18"/>
      <c r="KZC827" s="18"/>
      <c r="KZD827" s="18"/>
      <c r="KZE827" s="18"/>
      <c r="KZF827" s="18"/>
      <c r="KZG827" s="18"/>
      <c r="KZH827" s="18"/>
      <c r="KZI827" s="18"/>
      <c r="KZJ827" s="18"/>
      <c r="KZK827" s="18"/>
      <c r="KZL827" s="18"/>
      <c r="KZM827" s="18"/>
      <c r="KZN827" s="18"/>
      <c r="KZO827" s="18"/>
      <c r="KZP827" s="18"/>
      <c r="KZQ827" s="18"/>
      <c r="KZR827" s="18"/>
      <c r="KZS827" s="18"/>
      <c r="KZT827" s="18"/>
      <c r="KZU827" s="18"/>
      <c r="KZV827" s="18"/>
      <c r="KZW827" s="18"/>
      <c r="KZX827" s="18"/>
      <c r="KZY827" s="18"/>
      <c r="KZZ827" s="18"/>
      <c r="LAA827" s="18"/>
      <c r="LAB827" s="18"/>
      <c r="LAC827" s="18"/>
      <c r="LAD827" s="18"/>
      <c r="LAE827" s="18"/>
      <c r="LAF827" s="18"/>
      <c r="LAG827" s="18"/>
      <c r="LAH827" s="18"/>
      <c r="LAI827" s="18"/>
      <c r="LAJ827" s="18"/>
      <c r="LAK827" s="18"/>
      <c r="LAL827" s="18"/>
      <c r="LAM827" s="18"/>
      <c r="LAN827" s="18"/>
      <c r="LAO827" s="18"/>
      <c r="LAP827" s="18"/>
      <c r="LAQ827" s="18"/>
      <c r="LAR827" s="18"/>
      <c r="LAS827" s="18"/>
      <c r="LAT827" s="18"/>
      <c r="LAU827" s="18"/>
      <c r="LAV827" s="18"/>
      <c r="LAW827" s="18"/>
      <c r="LAX827" s="18"/>
      <c r="LAY827" s="18"/>
      <c r="LAZ827" s="18"/>
      <c r="LBA827" s="18"/>
      <c r="LBB827" s="18"/>
      <c r="LBC827" s="18"/>
      <c r="LBD827" s="18"/>
      <c r="LBE827" s="18"/>
      <c r="LBF827" s="18"/>
      <c r="LBG827" s="18"/>
      <c r="LBH827" s="18"/>
      <c r="LBI827" s="18"/>
      <c r="LBJ827" s="18"/>
      <c r="LBK827" s="18"/>
      <c r="LBL827" s="18"/>
      <c r="LBM827" s="18"/>
      <c r="LBN827" s="18"/>
      <c r="LBO827" s="18"/>
      <c r="LBP827" s="18"/>
      <c r="LBQ827" s="18"/>
      <c r="LBR827" s="18"/>
      <c r="LBS827" s="18"/>
      <c r="LBT827" s="18"/>
      <c r="LBU827" s="18"/>
      <c r="LBV827" s="18"/>
      <c r="LBW827" s="18"/>
      <c r="LBX827" s="18"/>
      <c r="LBY827" s="18"/>
      <c r="LBZ827" s="18"/>
      <c r="LCA827" s="18"/>
      <c r="LCB827" s="18"/>
      <c r="LCC827" s="18"/>
      <c r="LCD827" s="18"/>
      <c r="LCE827" s="18"/>
      <c r="LCF827" s="18"/>
      <c r="LCG827" s="18"/>
      <c r="LCH827" s="18"/>
      <c r="LCI827" s="18"/>
      <c r="LCJ827" s="18"/>
      <c r="LCK827" s="18"/>
      <c r="LCL827" s="18"/>
      <c r="LCM827" s="18"/>
      <c r="LCN827" s="18"/>
      <c r="LCO827" s="18"/>
      <c r="LCP827" s="18"/>
      <c r="LCQ827" s="18"/>
      <c r="LCR827" s="18"/>
      <c r="LCS827" s="18"/>
      <c r="LCT827" s="18"/>
      <c r="LCU827" s="18"/>
      <c r="LCV827" s="18"/>
      <c r="LCW827" s="18"/>
      <c r="LCX827" s="18"/>
      <c r="LCY827" s="18"/>
      <c r="LCZ827" s="18"/>
      <c r="LDA827" s="18"/>
      <c r="LDB827" s="18"/>
      <c r="LDC827" s="18"/>
      <c r="LDD827" s="18"/>
      <c r="LDE827" s="18"/>
      <c r="LDF827" s="18"/>
      <c r="LDG827" s="18"/>
      <c r="LDH827" s="18"/>
      <c r="LDI827" s="18"/>
      <c r="LDJ827" s="18"/>
      <c r="LDK827" s="18"/>
      <c r="LDL827" s="18"/>
      <c r="LDM827" s="18"/>
      <c r="LDN827" s="18"/>
      <c r="LDO827" s="18"/>
      <c r="LDP827" s="18"/>
      <c r="LDQ827" s="18"/>
      <c r="LDR827" s="18"/>
      <c r="LDS827" s="18"/>
      <c r="LDT827" s="18"/>
      <c r="LDU827" s="18"/>
      <c r="LDV827" s="18"/>
      <c r="LDW827" s="18"/>
      <c r="LDX827" s="18"/>
      <c r="LDY827" s="18"/>
      <c r="LDZ827" s="18"/>
      <c r="LEA827" s="18"/>
      <c r="LEB827" s="18"/>
      <c r="LEC827" s="18"/>
      <c r="LED827" s="18"/>
      <c r="LEE827" s="18"/>
      <c r="LEF827" s="18"/>
      <c r="LEG827" s="18"/>
      <c r="LEH827" s="18"/>
      <c r="LEI827" s="18"/>
      <c r="LEJ827" s="18"/>
      <c r="LEK827" s="18"/>
      <c r="LEL827" s="18"/>
      <c r="LEM827" s="18"/>
      <c r="LEN827" s="18"/>
      <c r="LEO827" s="18"/>
      <c r="LEP827" s="18"/>
      <c r="LEQ827" s="18"/>
      <c r="LER827" s="18"/>
      <c r="LES827" s="18"/>
      <c r="LET827" s="18"/>
      <c r="LEU827" s="18"/>
      <c r="LEV827" s="18"/>
      <c r="LEW827" s="18"/>
      <c r="LEX827" s="18"/>
      <c r="LEY827" s="18"/>
      <c r="LEZ827" s="18"/>
      <c r="LFA827" s="18"/>
      <c r="LFB827" s="18"/>
      <c r="LFC827" s="18"/>
      <c r="LFD827" s="18"/>
      <c r="LFE827" s="18"/>
      <c r="LFF827" s="18"/>
      <c r="LFG827" s="18"/>
      <c r="LFH827" s="18"/>
      <c r="LFI827" s="18"/>
      <c r="LFJ827" s="18"/>
      <c r="LFK827" s="18"/>
      <c r="LFL827" s="18"/>
      <c r="LFM827" s="18"/>
      <c r="LFN827" s="18"/>
      <c r="LFO827" s="18"/>
      <c r="LFP827" s="18"/>
      <c r="LFQ827" s="18"/>
      <c r="LFR827" s="18"/>
      <c r="LFS827" s="18"/>
      <c r="LFT827" s="18"/>
      <c r="LFU827" s="18"/>
      <c r="LFV827" s="18"/>
      <c r="LFW827" s="18"/>
      <c r="LFX827" s="18"/>
      <c r="LFY827" s="18"/>
      <c r="LFZ827" s="18"/>
      <c r="LGA827" s="18"/>
      <c r="LGB827" s="18"/>
      <c r="LGC827" s="18"/>
      <c r="LGD827" s="18"/>
      <c r="LGE827" s="18"/>
      <c r="LGF827" s="18"/>
      <c r="LGG827" s="18"/>
      <c r="LGH827" s="18"/>
      <c r="LGI827" s="18"/>
      <c r="LGJ827" s="18"/>
      <c r="LGK827" s="18"/>
      <c r="LGL827" s="18"/>
      <c r="LGM827" s="18"/>
      <c r="LGN827" s="18"/>
      <c r="LGO827" s="18"/>
      <c r="LGP827" s="18"/>
      <c r="LGQ827" s="18"/>
      <c r="LGR827" s="18"/>
      <c r="LGS827" s="18"/>
      <c r="LGT827" s="18"/>
      <c r="LGU827" s="18"/>
      <c r="LGV827" s="18"/>
      <c r="LGW827" s="18"/>
      <c r="LGX827" s="18"/>
      <c r="LGY827" s="18"/>
      <c r="LGZ827" s="18"/>
      <c r="LHA827" s="18"/>
      <c r="LHB827" s="18"/>
      <c r="LHC827" s="18"/>
      <c r="LHD827" s="18"/>
      <c r="LHE827" s="18"/>
      <c r="LHF827" s="18"/>
      <c r="LHG827" s="18"/>
      <c r="LHH827" s="18"/>
      <c r="LHI827" s="18"/>
      <c r="LHJ827" s="18"/>
      <c r="LHK827" s="18"/>
      <c r="LHL827" s="18"/>
      <c r="LHM827" s="18"/>
      <c r="LHN827" s="18"/>
      <c r="LHO827" s="18"/>
      <c r="LHP827" s="18"/>
      <c r="LHQ827" s="18"/>
      <c r="LHR827" s="18"/>
      <c r="LHS827" s="18"/>
      <c r="LHT827" s="18"/>
      <c r="LHU827" s="18"/>
      <c r="LHV827" s="18"/>
      <c r="LHW827" s="18"/>
      <c r="LHX827" s="18"/>
      <c r="LHY827" s="18"/>
      <c r="LHZ827" s="18"/>
      <c r="LIA827" s="18"/>
      <c r="LIB827" s="18"/>
      <c r="LIC827" s="18"/>
      <c r="LID827" s="18"/>
      <c r="LIE827" s="18"/>
      <c r="LIF827" s="18"/>
      <c r="LIG827" s="18"/>
      <c r="LIH827" s="18"/>
      <c r="LII827" s="18"/>
      <c r="LIJ827" s="18"/>
      <c r="LIK827" s="18"/>
      <c r="LIL827" s="18"/>
      <c r="LIM827" s="18"/>
      <c r="LIN827" s="18"/>
      <c r="LIO827" s="18"/>
      <c r="LIP827" s="18"/>
      <c r="LIQ827" s="18"/>
      <c r="LIR827" s="18"/>
      <c r="LIS827" s="18"/>
      <c r="LIT827" s="18"/>
      <c r="LIU827" s="18"/>
      <c r="LIV827" s="18"/>
      <c r="LIW827" s="18"/>
      <c r="LIX827" s="18"/>
      <c r="LIY827" s="18"/>
      <c r="LIZ827" s="18"/>
      <c r="LJA827" s="18"/>
      <c r="LJB827" s="18"/>
      <c r="LJC827" s="18"/>
      <c r="LJD827" s="18"/>
      <c r="LJE827" s="18"/>
      <c r="LJF827" s="18"/>
      <c r="LJG827" s="18"/>
      <c r="LJH827" s="18"/>
      <c r="LJI827" s="18"/>
      <c r="LJJ827" s="18"/>
      <c r="LJK827" s="18"/>
      <c r="LJL827" s="18"/>
      <c r="LJM827" s="18"/>
      <c r="LJN827" s="18"/>
      <c r="LJO827" s="18"/>
      <c r="LJP827" s="18"/>
      <c r="LJQ827" s="18"/>
      <c r="LJR827" s="18"/>
      <c r="LJS827" s="18"/>
      <c r="LJT827" s="18"/>
      <c r="LJU827" s="18"/>
      <c r="LJV827" s="18"/>
      <c r="LJW827" s="18"/>
      <c r="LJX827" s="18"/>
      <c r="LJY827" s="18"/>
      <c r="LJZ827" s="18"/>
      <c r="LKA827" s="18"/>
      <c r="LKB827" s="18"/>
      <c r="LKC827" s="18"/>
      <c r="LKD827" s="18"/>
      <c r="LKE827" s="18"/>
      <c r="LKF827" s="18"/>
      <c r="LKG827" s="18"/>
      <c r="LKH827" s="18"/>
      <c r="LKI827" s="18"/>
      <c r="LKJ827" s="18"/>
      <c r="LKK827" s="18"/>
      <c r="LKL827" s="18"/>
      <c r="LKM827" s="18"/>
      <c r="LKN827" s="18"/>
      <c r="LKO827" s="18"/>
      <c r="LKP827" s="18"/>
      <c r="LKQ827" s="18"/>
      <c r="LKR827" s="18"/>
      <c r="LKS827" s="18"/>
      <c r="LKT827" s="18"/>
      <c r="LKU827" s="18"/>
      <c r="LKV827" s="18"/>
      <c r="LKW827" s="18"/>
      <c r="LKX827" s="18"/>
      <c r="LKY827" s="18"/>
      <c r="LKZ827" s="18"/>
      <c r="LLA827" s="18"/>
      <c r="LLB827" s="18"/>
      <c r="LLC827" s="18"/>
      <c r="LLD827" s="18"/>
      <c r="LLE827" s="18"/>
      <c r="LLF827" s="18"/>
      <c r="LLG827" s="18"/>
      <c r="LLH827" s="18"/>
      <c r="LLI827" s="18"/>
      <c r="LLJ827" s="18"/>
      <c r="LLK827" s="18"/>
      <c r="LLL827" s="18"/>
      <c r="LLM827" s="18"/>
      <c r="LLN827" s="18"/>
      <c r="LLO827" s="18"/>
      <c r="LLP827" s="18"/>
      <c r="LLQ827" s="18"/>
      <c r="LLR827" s="18"/>
      <c r="LLS827" s="18"/>
      <c r="LLT827" s="18"/>
      <c r="LLU827" s="18"/>
      <c r="LLV827" s="18"/>
      <c r="LLW827" s="18"/>
      <c r="LLX827" s="18"/>
      <c r="LLY827" s="18"/>
      <c r="LLZ827" s="18"/>
      <c r="LMA827" s="18"/>
      <c r="LMB827" s="18"/>
      <c r="LMC827" s="18"/>
      <c r="LMD827" s="18"/>
      <c r="LME827" s="18"/>
      <c r="LMF827" s="18"/>
      <c r="LMG827" s="18"/>
      <c r="LMH827" s="18"/>
      <c r="LMI827" s="18"/>
      <c r="LMJ827" s="18"/>
      <c r="LMK827" s="18"/>
      <c r="LML827" s="18"/>
      <c r="LMM827" s="18"/>
      <c r="LMN827" s="18"/>
      <c r="LMO827" s="18"/>
      <c r="LMP827" s="18"/>
      <c r="LMQ827" s="18"/>
      <c r="LMR827" s="18"/>
      <c r="LMS827" s="18"/>
      <c r="LMT827" s="18"/>
      <c r="LMU827" s="18"/>
      <c r="LMV827" s="18"/>
      <c r="LMW827" s="18"/>
      <c r="LMX827" s="18"/>
      <c r="LMY827" s="18"/>
      <c r="LMZ827" s="18"/>
      <c r="LNA827" s="18"/>
      <c r="LNB827" s="18"/>
      <c r="LNC827" s="18"/>
      <c r="LND827" s="18"/>
      <c r="LNE827" s="18"/>
      <c r="LNF827" s="18"/>
      <c r="LNG827" s="18"/>
      <c r="LNH827" s="18"/>
      <c r="LNI827" s="18"/>
      <c r="LNJ827" s="18"/>
      <c r="LNK827" s="18"/>
      <c r="LNL827" s="18"/>
      <c r="LNM827" s="18"/>
      <c r="LNN827" s="18"/>
      <c r="LNO827" s="18"/>
      <c r="LNP827" s="18"/>
      <c r="LNQ827" s="18"/>
      <c r="LNR827" s="18"/>
      <c r="LNS827" s="18"/>
      <c r="LNT827" s="18"/>
      <c r="LNU827" s="18"/>
      <c r="LNV827" s="18"/>
      <c r="LNW827" s="18"/>
      <c r="LNX827" s="18"/>
      <c r="LNY827" s="18"/>
      <c r="LNZ827" s="18"/>
      <c r="LOA827" s="18"/>
      <c r="LOB827" s="18"/>
      <c r="LOC827" s="18"/>
      <c r="LOD827" s="18"/>
      <c r="LOE827" s="18"/>
      <c r="LOF827" s="18"/>
      <c r="LOG827" s="18"/>
      <c r="LOH827" s="18"/>
      <c r="LOI827" s="18"/>
      <c r="LOJ827" s="18"/>
      <c r="LOK827" s="18"/>
      <c r="LOL827" s="18"/>
      <c r="LOM827" s="18"/>
      <c r="LON827" s="18"/>
      <c r="LOO827" s="18"/>
      <c r="LOP827" s="18"/>
      <c r="LOQ827" s="18"/>
      <c r="LOR827" s="18"/>
      <c r="LOS827" s="18"/>
      <c r="LOT827" s="18"/>
      <c r="LOU827" s="18"/>
      <c r="LOV827" s="18"/>
      <c r="LOW827" s="18"/>
      <c r="LOX827" s="18"/>
      <c r="LOY827" s="18"/>
      <c r="LOZ827" s="18"/>
      <c r="LPA827" s="18"/>
      <c r="LPB827" s="18"/>
      <c r="LPC827" s="18"/>
      <c r="LPD827" s="18"/>
      <c r="LPE827" s="18"/>
      <c r="LPF827" s="18"/>
      <c r="LPG827" s="18"/>
      <c r="LPH827" s="18"/>
      <c r="LPI827" s="18"/>
      <c r="LPJ827" s="18"/>
      <c r="LPK827" s="18"/>
      <c r="LPL827" s="18"/>
      <c r="LPM827" s="18"/>
      <c r="LPN827" s="18"/>
      <c r="LPO827" s="18"/>
      <c r="LPP827" s="18"/>
      <c r="LPQ827" s="18"/>
      <c r="LPR827" s="18"/>
      <c r="LPS827" s="18"/>
      <c r="LPT827" s="18"/>
      <c r="LPU827" s="18"/>
      <c r="LPV827" s="18"/>
      <c r="LPW827" s="18"/>
      <c r="LPX827" s="18"/>
      <c r="LPY827" s="18"/>
      <c r="LPZ827" s="18"/>
      <c r="LQA827" s="18"/>
      <c r="LQB827" s="18"/>
      <c r="LQC827" s="18"/>
      <c r="LQD827" s="18"/>
      <c r="LQE827" s="18"/>
      <c r="LQF827" s="18"/>
      <c r="LQG827" s="18"/>
      <c r="LQH827" s="18"/>
      <c r="LQI827" s="18"/>
      <c r="LQJ827" s="18"/>
      <c r="LQK827" s="18"/>
      <c r="LQL827" s="18"/>
      <c r="LQM827" s="18"/>
      <c r="LQN827" s="18"/>
      <c r="LQO827" s="18"/>
      <c r="LQP827" s="18"/>
      <c r="LQQ827" s="18"/>
      <c r="LQR827" s="18"/>
      <c r="LQS827" s="18"/>
      <c r="LQT827" s="18"/>
      <c r="LQU827" s="18"/>
      <c r="LQV827" s="18"/>
      <c r="LQW827" s="18"/>
      <c r="LQX827" s="18"/>
      <c r="LQY827" s="18"/>
      <c r="LQZ827" s="18"/>
      <c r="LRA827" s="18"/>
      <c r="LRB827" s="18"/>
      <c r="LRC827" s="18"/>
      <c r="LRD827" s="18"/>
      <c r="LRE827" s="18"/>
      <c r="LRF827" s="18"/>
      <c r="LRG827" s="18"/>
      <c r="LRH827" s="18"/>
      <c r="LRI827" s="18"/>
      <c r="LRJ827" s="18"/>
      <c r="LRK827" s="18"/>
      <c r="LRL827" s="18"/>
      <c r="LRM827" s="18"/>
      <c r="LRN827" s="18"/>
      <c r="LRO827" s="18"/>
      <c r="LRP827" s="18"/>
      <c r="LRQ827" s="18"/>
      <c r="LRR827" s="18"/>
      <c r="LRS827" s="18"/>
      <c r="LRT827" s="18"/>
      <c r="LRU827" s="18"/>
      <c r="LRV827" s="18"/>
      <c r="LRW827" s="18"/>
      <c r="LRX827" s="18"/>
      <c r="LRY827" s="18"/>
      <c r="LRZ827" s="18"/>
      <c r="LSA827" s="18"/>
      <c r="LSB827" s="18"/>
      <c r="LSC827" s="18"/>
      <c r="LSD827" s="18"/>
      <c r="LSE827" s="18"/>
      <c r="LSF827" s="18"/>
      <c r="LSG827" s="18"/>
      <c r="LSH827" s="18"/>
      <c r="LSI827" s="18"/>
      <c r="LSJ827" s="18"/>
      <c r="LSK827" s="18"/>
      <c r="LSL827" s="18"/>
      <c r="LSM827" s="18"/>
      <c r="LSN827" s="18"/>
      <c r="LSO827" s="18"/>
      <c r="LSP827" s="18"/>
      <c r="LSQ827" s="18"/>
      <c r="LSR827" s="18"/>
      <c r="LSS827" s="18"/>
      <c r="LST827" s="18"/>
      <c r="LSU827" s="18"/>
      <c r="LSV827" s="18"/>
      <c r="LSW827" s="18"/>
      <c r="LSX827" s="18"/>
      <c r="LSY827" s="18"/>
      <c r="LSZ827" s="18"/>
      <c r="LTA827" s="18"/>
      <c r="LTB827" s="18"/>
      <c r="LTC827" s="18"/>
      <c r="LTD827" s="18"/>
      <c r="LTE827" s="18"/>
      <c r="LTF827" s="18"/>
      <c r="LTG827" s="18"/>
      <c r="LTH827" s="18"/>
      <c r="LTI827" s="18"/>
      <c r="LTJ827" s="18"/>
      <c r="LTK827" s="18"/>
      <c r="LTL827" s="18"/>
      <c r="LTM827" s="18"/>
      <c r="LTN827" s="18"/>
      <c r="LTO827" s="18"/>
      <c r="LTP827" s="18"/>
      <c r="LTQ827" s="18"/>
      <c r="LTR827" s="18"/>
      <c r="LTS827" s="18"/>
      <c r="LTT827" s="18"/>
      <c r="LTU827" s="18"/>
      <c r="LTV827" s="18"/>
      <c r="LTW827" s="18"/>
      <c r="LTX827" s="18"/>
      <c r="LTY827" s="18"/>
      <c r="LTZ827" s="18"/>
      <c r="LUA827" s="18"/>
      <c r="LUB827" s="18"/>
      <c r="LUC827" s="18"/>
      <c r="LUD827" s="18"/>
      <c r="LUE827" s="18"/>
      <c r="LUF827" s="18"/>
      <c r="LUG827" s="18"/>
      <c r="LUH827" s="18"/>
      <c r="LUI827" s="18"/>
      <c r="LUJ827" s="18"/>
      <c r="LUK827" s="18"/>
      <c r="LUL827" s="18"/>
      <c r="LUM827" s="18"/>
      <c r="LUN827" s="18"/>
      <c r="LUO827" s="18"/>
      <c r="LUP827" s="18"/>
      <c r="LUQ827" s="18"/>
      <c r="LUR827" s="18"/>
      <c r="LUS827" s="18"/>
      <c r="LUT827" s="18"/>
      <c r="LUU827" s="18"/>
      <c r="LUV827" s="18"/>
      <c r="LUW827" s="18"/>
      <c r="LUX827" s="18"/>
      <c r="LUY827" s="18"/>
      <c r="LUZ827" s="18"/>
      <c r="LVA827" s="18"/>
      <c r="LVB827" s="18"/>
      <c r="LVC827" s="18"/>
      <c r="LVD827" s="18"/>
      <c r="LVE827" s="18"/>
      <c r="LVF827" s="18"/>
      <c r="LVG827" s="18"/>
      <c r="LVH827" s="18"/>
      <c r="LVI827" s="18"/>
      <c r="LVJ827" s="18"/>
      <c r="LVK827" s="18"/>
      <c r="LVL827" s="18"/>
      <c r="LVM827" s="18"/>
      <c r="LVN827" s="18"/>
      <c r="LVO827" s="18"/>
      <c r="LVP827" s="18"/>
      <c r="LVQ827" s="18"/>
      <c r="LVR827" s="18"/>
      <c r="LVS827" s="18"/>
      <c r="LVT827" s="18"/>
      <c r="LVU827" s="18"/>
      <c r="LVV827" s="18"/>
      <c r="LVW827" s="18"/>
      <c r="LVX827" s="18"/>
      <c r="LVY827" s="18"/>
      <c r="LVZ827" s="18"/>
      <c r="LWA827" s="18"/>
      <c r="LWB827" s="18"/>
      <c r="LWC827" s="18"/>
      <c r="LWD827" s="18"/>
      <c r="LWE827" s="18"/>
      <c r="LWF827" s="18"/>
      <c r="LWG827" s="18"/>
      <c r="LWH827" s="18"/>
      <c r="LWI827" s="18"/>
      <c r="LWJ827" s="18"/>
      <c r="LWK827" s="18"/>
      <c r="LWL827" s="18"/>
      <c r="LWM827" s="18"/>
      <c r="LWN827" s="18"/>
      <c r="LWO827" s="18"/>
      <c r="LWP827" s="18"/>
      <c r="LWQ827" s="18"/>
      <c r="LWR827" s="18"/>
      <c r="LWS827" s="18"/>
      <c r="LWT827" s="18"/>
      <c r="LWU827" s="18"/>
      <c r="LWV827" s="18"/>
      <c r="LWW827" s="18"/>
      <c r="LWX827" s="18"/>
      <c r="LWY827" s="18"/>
      <c r="LWZ827" s="18"/>
      <c r="LXA827" s="18"/>
      <c r="LXB827" s="18"/>
      <c r="LXC827" s="18"/>
      <c r="LXD827" s="18"/>
      <c r="LXE827" s="18"/>
      <c r="LXF827" s="18"/>
      <c r="LXG827" s="18"/>
      <c r="LXH827" s="18"/>
      <c r="LXI827" s="18"/>
      <c r="LXJ827" s="18"/>
      <c r="LXK827" s="18"/>
      <c r="LXL827" s="18"/>
      <c r="LXM827" s="18"/>
      <c r="LXN827" s="18"/>
      <c r="LXO827" s="18"/>
      <c r="LXP827" s="18"/>
      <c r="LXQ827" s="18"/>
      <c r="LXR827" s="18"/>
      <c r="LXS827" s="18"/>
      <c r="LXT827" s="18"/>
      <c r="LXU827" s="18"/>
      <c r="LXV827" s="18"/>
      <c r="LXW827" s="18"/>
      <c r="LXX827" s="18"/>
      <c r="LXY827" s="18"/>
      <c r="LXZ827" s="18"/>
      <c r="LYA827" s="18"/>
      <c r="LYB827" s="18"/>
      <c r="LYC827" s="18"/>
      <c r="LYD827" s="18"/>
      <c r="LYE827" s="18"/>
      <c r="LYF827" s="18"/>
      <c r="LYG827" s="18"/>
      <c r="LYH827" s="18"/>
      <c r="LYI827" s="18"/>
      <c r="LYJ827" s="18"/>
      <c r="LYK827" s="18"/>
      <c r="LYL827" s="18"/>
      <c r="LYM827" s="18"/>
      <c r="LYN827" s="18"/>
      <c r="LYO827" s="18"/>
      <c r="LYP827" s="18"/>
      <c r="LYQ827" s="18"/>
      <c r="LYR827" s="18"/>
      <c r="LYS827" s="18"/>
      <c r="LYT827" s="18"/>
      <c r="LYU827" s="18"/>
      <c r="LYV827" s="18"/>
      <c r="LYW827" s="18"/>
      <c r="LYX827" s="18"/>
      <c r="LYY827" s="18"/>
      <c r="LYZ827" s="18"/>
      <c r="LZA827" s="18"/>
      <c r="LZB827" s="18"/>
      <c r="LZC827" s="18"/>
      <c r="LZD827" s="18"/>
      <c r="LZE827" s="18"/>
      <c r="LZF827" s="18"/>
      <c r="LZG827" s="18"/>
      <c r="LZH827" s="18"/>
      <c r="LZI827" s="18"/>
      <c r="LZJ827" s="18"/>
      <c r="LZK827" s="18"/>
      <c r="LZL827" s="18"/>
      <c r="LZM827" s="18"/>
      <c r="LZN827" s="18"/>
      <c r="LZO827" s="18"/>
      <c r="LZP827" s="18"/>
      <c r="LZQ827" s="18"/>
      <c r="LZR827" s="18"/>
      <c r="LZS827" s="18"/>
      <c r="LZT827" s="18"/>
      <c r="LZU827" s="18"/>
      <c r="LZV827" s="18"/>
      <c r="LZW827" s="18"/>
      <c r="LZX827" s="18"/>
      <c r="LZY827" s="18"/>
      <c r="LZZ827" s="18"/>
      <c r="MAA827" s="18"/>
      <c r="MAB827" s="18"/>
      <c r="MAC827" s="18"/>
      <c r="MAD827" s="18"/>
      <c r="MAE827" s="18"/>
      <c r="MAF827" s="18"/>
      <c r="MAG827" s="18"/>
      <c r="MAH827" s="18"/>
      <c r="MAI827" s="18"/>
      <c r="MAJ827" s="18"/>
      <c r="MAK827" s="18"/>
      <c r="MAL827" s="18"/>
      <c r="MAM827" s="18"/>
      <c r="MAN827" s="18"/>
      <c r="MAO827" s="18"/>
      <c r="MAP827" s="18"/>
      <c r="MAQ827" s="18"/>
      <c r="MAR827" s="18"/>
      <c r="MAS827" s="18"/>
      <c r="MAT827" s="18"/>
      <c r="MAU827" s="18"/>
      <c r="MAV827" s="18"/>
      <c r="MAW827" s="18"/>
      <c r="MAX827" s="18"/>
      <c r="MAY827" s="18"/>
      <c r="MAZ827" s="18"/>
      <c r="MBA827" s="18"/>
      <c r="MBB827" s="18"/>
      <c r="MBC827" s="18"/>
      <c r="MBD827" s="18"/>
      <c r="MBE827" s="18"/>
      <c r="MBF827" s="18"/>
      <c r="MBG827" s="18"/>
      <c r="MBH827" s="18"/>
      <c r="MBI827" s="18"/>
      <c r="MBJ827" s="18"/>
      <c r="MBK827" s="18"/>
      <c r="MBL827" s="18"/>
      <c r="MBM827" s="18"/>
      <c r="MBN827" s="18"/>
      <c r="MBO827" s="18"/>
      <c r="MBP827" s="18"/>
      <c r="MBQ827" s="18"/>
      <c r="MBR827" s="18"/>
      <c r="MBS827" s="18"/>
      <c r="MBT827" s="18"/>
      <c r="MBU827" s="18"/>
      <c r="MBV827" s="18"/>
      <c r="MBW827" s="18"/>
      <c r="MBX827" s="18"/>
      <c r="MBY827" s="18"/>
      <c r="MBZ827" s="18"/>
      <c r="MCA827" s="18"/>
      <c r="MCB827" s="18"/>
      <c r="MCC827" s="18"/>
      <c r="MCD827" s="18"/>
      <c r="MCE827" s="18"/>
      <c r="MCF827" s="18"/>
      <c r="MCG827" s="18"/>
      <c r="MCH827" s="18"/>
      <c r="MCI827" s="18"/>
      <c r="MCJ827" s="18"/>
      <c r="MCK827" s="18"/>
      <c r="MCL827" s="18"/>
      <c r="MCM827" s="18"/>
      <c r="MCN827" s="18"/>
      <c r="MCO827" s="18"/>
      <c r="MCP827" s="18"/>
      <c r="MCQ827" s="18"/>
      <c r="MCR827" s="18"/>
      <c r="MCS827" s="18"/>
      <c r="MCT827" s="18"/>
      <c r="MCU827" s="18"/>
      <c r="MCV827" s="18"/>
      <c r="MCW827" s="18"/>
      <c r="MCX827" s="18"/>
      <c r="MCY827" s="18"/>
      <c r="MCZ827" s="18"/>
      <c r="MDA827" s="18"/>
      <c r="MDB827" s="18"/>
      <c r="MDC827" s="18"/>
      <c r="MDD827" s="18"/>
      <c r="MDE827" s="18"/>
      <c r="MDF827" s="18"/>
      <c r="MDG827" s="18"/>
      <c r="MDH827" s="18"/>
      <c r="MDI827" s="18"/>
      <c r="MDJ827" s="18"/>
      <c r="MDK827" s="18"/>
      <c r="MDL827" s="18"/>
      <c r="MDM827" s="18"/>
      <c r="MDN827" s="18"/>
      <c r="MDO827" s="18"/>
      <c r="MDP827" s="18"/>
      <c r="MDQ827" s="18"/>
      <c r="MDR827" s="18"/>
      <c r="MDS827" s="18"/>
      <c r="MDT827" s="18"/>
      <c r="MDU827" s="18"/>
      <c r="MDV827" s="18"/>
      <c r="MDW827" s="18"/>
      <c r="MDX827" s="18"/>
      <c r="MDY827" s="18"/>
      <c r="MDZ827" s="18"/>
      <c r="MEA827" s="18"/>
      <c r="MEB827" s="18"/>
      <c r="MEC827" s="18"/>
      <c r="MED827" s="18"/>
      <c r="MEE827" s="18"/>
      <c r="MEF827" s="18"/>
      <c r="MEG827" s="18"/>
      <c r="MEH827" s="18"/>
      <c r="MEI827" s="18"/>
      <c r="MEJ827" s="18"/>
      <c r="MEK827" s="18"/>
      <c r="MEL827" s="18"/>
      <c r="MEM827" s="18"/>
      <c r="MEN827" s="18"/>
      <c r="MEO827" s="18"/>
      <c r="MEP827" s="18"/>
      <c r="MEQ827" s="18"/>
      <c r="MER827" s="18"/>
      <c r="MES827" s="18"/>
      <c r="MET827" s="18"/>
      <c r="MEU827" s="18"/>
      <c r="MEV827" s="18"/>
      <c r="MEW827" s="18"/>
      <c r="MEX827" s="18"/>
      <c r="MEY827" s="18"/>
      <c r="MEZ827" s="18"/>
      <c r="MFA827" s="18"/>
      <c r="MFB827" s="18"/>
      <c r="MFC827" s="18"/>
      <c r="MFD827" s="18"/>
      <c r="MFE827" s="18"/>
      <c r="MFF827" s="18"/>
      <c r="MFG827" s="18"/>
      <c r="MFH827" s="18"/>
      <c r="MFI827" s="18"/>
      <c r="MFJ827" s="18"/>
      <c r="MFK827" s="18"/>
      <c r="MFL827" s="18"/>
      <c r="MFM827" s="18"/>
      <c r="MFN827" s="18"/>
      <c r="MFO827" s="18"/>
      <c r="MFP827" s="18"/>
      <c r="MFQ827" s="18"/>
      <c r="MFR827" s="18"/>
      <c r="MFS827" s="18"/>
      <c r="MFT827" s="18"/>
      <c r="MFU827" s="18"/>
      <c r="MFV827" s="18"/>
      <c r="MFW827" s="18"/>
      <c r="MFX827" s="18"/>
      <c r="MFY827" s="18"/>
      <c r="MFZ827" s="18"/>
      <c r="MGA827" s="18"/>
      <c r="MGB827" s="18"/>
      <c r="MGC827" s="18"/>
      <c r="MGD827" s="18"/>
      <c r="MGE827" s="18"/>
      <c r="MGF827" s="18"/>
      <c r="MGG827" s="18"/>
      <c r="MGH827" s="18"/>
      <c r="MGI827" s="18"/>
      <c r="MGJ827" s="18"/>
      <c r="MGK827" s="18"/>
      <c r="MGL827" s="18"/>
      <c r="MGM827" s="18"/>
      <c r="MGN827" s="18"/>
      <c r="MGO827" s="18"/>
      <c r="MGP827" s="18"/>
      <c r="MGQ827" s="18"/>
      <c r="MGR827" s="18"/>
      <c r="MGS827" s="18"/>
      <c r="MGT827" s="18"/>
      <c r="MGU827" s="18"/>
      <c r="MGV827" s="18"/>
      <c r="MGW827" s="18"/>
      <c r="MGX827" s="18"/>
      <c r="MGY827" s="18"/>
      <c r="MGZ827" s="18"/>
      <c r="MHA827" s="18"/>
      <c r="MHB827" s="18"/>
      <c r="MHC827" s="18"/>
      <c r="MHD827" s="18"/>
      <c r="MHE827" s="18"/>
      <c r="MHF827" s="18"/>
      <c r="MHG827" s="18"/>
      <c r="MHH827" s="18"/>
      <c r="MHI827" s="18"/>
      <c r="MHJ827" s="18"/>
      <c r="MHK827" s="18"/>
      <c r="MHL827" s="18"/>
      <c r="MHM827" s="18"/>
      <c r="MHN827" s="18"/>
      <c r="MHO827" s="18"/>
      <c r="MHP827" s="18"/>
      <c r="MHQ827" s="18"/>
      <c r="MHR827" s="18"/>
      <c r="MHS827" s="18"/>
      <c r="MHT827" s="18"/>
      <c r="MHU827" s="18"/>
      <c r="MHV827" s="18"/>
      <c r="MHW827" s="18"/>
      <c r="MHX827" s="18"/>
      <c r="MHY827" s="18"/>
      <c r="MHZ827" s="18"/>
      <c r="MIA827" s="18"/>
      <c r="MIB827" s="18"/>
      <c r="MIC827" s="18"/>
      <c r="MID827" s="18"/>
      <c r="MIE827" s="18"/>
      <c r="MIF827" s="18"/>
      <c r="MIG827" s="18"/>
      <c r="MIH827" s="18"/>
      <c r="MII827" s="18"/>
      <c r="MIJ827" s="18"/>
      <c r="MIK827" s="18"/>
      <c r="MIL827" s="18"/>
      <c r="MIM827" s="18"/>
      <c r="MIN827" s="18"/>
      <c r="MIO827" s="18"/>
      <c r="MIP827" s="18"/>
      <c r="MIQ827" s="18"/>
      <c r="MIR827" s="18"/>
      <c r="MIS827" s="18"/>
      <c r="MIT827" s="18"/>
      <c r="MIU827" s="18"/>
      <c r="MIV827" s="18"/>
      <c r="MIW827" s="18"/>
      <c r="MIX827" s="18"/>
      <c r="MIY827" s="18"/>
      <c r="MIZ827" s="18"/>
      <c r="MJA827" s="18"/>
      <c r="MJB827" s="18"/>
      <c r="MJC827" s="18"/>
      <c r="MJD827" s="18"/>
      <c r="MJE827" s="18"/>
      <c r="MJF827" s="18"/>
      <c r="MJG827" s="18"/>
      <c r="MJH827" s="18"/>
      <c r="MJI827" s="18"/>
      <c r="MJJ827" s="18"/>
      <c r="MJK827" s="18"/>
      <c r="MJL827" s="18"/>
      <c r="MJM827" s="18"/>
      <c r="MJN827" s="18"/>
      <c r="MJO827" s="18"/>
      <c r="MJP827" s="18"/>
      <c r="MJQ827" s="18"/>
      <c r="MJR827" s="18"/>
      <c r="MJS827" s="18"/>
      <c r="MJT827" s="18"/>
      <c r="MJU827" s="18"/>
      <c r="MJV827" s="18"/>
      <c r="MJW827" s="18"/>
      <c r="MJX827" s="18"/>
      <c r="MJY827" s="18"/>
      <c r="MJZ827" s="18"/>
      <c r="MKA827" s="18"/>
      <c r="MKB827" s="18"/>
      <c r="MKC827" s="18"/>
      <c r="MKD827" s="18"/>
      <c r="MKE827" s="18"/>
      <c r="MKF827" s="18"/>
      <c r="MKG827" s="18"/>
      <c r="MKH827" s="18"/>
      <c r="MKI827" s="18"/>
      <c r="MKJ827" s="18"/>
      <c r="MKK827" s="18"/>
      <c r="MKL827" s="18"/>
      <c r="MKM827" s="18"/>
      <c r="MKN827" s="18"/>
      <c r="MKO827" s="18"/>
      <c r="MKP827" s="18"/>
      <c r="MKQ827" s="18"/>
      <c r="MKR827" s="18"/>
      <c r="MKS827" s="18"/>
      <c r="MKT827" s="18"/>
      <c r="MKU827" s="18"/>
      <c r="MKV827" s="18"/>
      <c r="MKW827" s="18"/>
      <c r="MKX827" s="18"/>
      <c r="MKY827" s="18"/>
      <c r="MKZ827" s="18"/>
      <c r="MLA827" s="18"/>
      <c r="MLB827" s="18"/>
      <c r="MLC827" s="18"/>
      <c r="MLD827" s="18"/>
      <c r="MLE827" s="18"/>
      <c r="MLF827" s="18"/>
      <c r="MLG827" s="18"/>
      <c r="MLH827" s="18"/>
      <c r="MLI827" s="18"/>
      <c r="MLJ827" s="18"/>
      <c r="MLK827" s="18"/>
      <c r="MLL827" s="18"/>
      <c r="MLM827" s="18"/>
      <c r="MLN827" s="18"/>
      <c r="MLO827" s="18"/>
      <c r="MLP827" s="18"/>
      <c r="MLQ827" s="18"/>
      <c r="MLR827" s="18"/>
      <c r="MLS827" s="18"/>
      <c r="MLT827" s="18"/>
      <c r="MLU827" s="18"/>
      <c r="MLV827" s="18"/>
      <c r="MLW827" s="18"/>
      <c r="MLX827" s="18"/>
      <c r="MLY827" s="18"/>
      <c r="MLZ827" s="18"/>
      <c r="MMA827" s="18"/>
      <c r="MMB827" s="18"/>
      <c r="MMC827" s="18"/>
      <c r="MMD827" s="18"/>
      <c r="MME827" s="18"/>
      <c r="MMF827" s="18"/>
      <c r="MMG827" s="18"/>
      <c r="MMH827" s="18"/>
      <c r="MMI827" s="18"/>
      <c r="MMJ827" s="18"/>
      <c r="MMK827" s="18"/>
      <c r="MML827" s="18"/>
      <c r="MMM827" s="18"/>
      <c r="MMN827" s="18"/>
      <c r="MMO827" s="18"/>
      <c r="MMP827" s="18"/>
      <c r="MMQ827" s="18"/>
      <c r="MMR827" s="18"/>
      <c r="MMS827" s="18"/>
      <c r="MMT827" s="18"/>
      <c r="MMU827" s="18"/>
      <c r="MMV827" s="18"/>
      <c r="MMW827" s="18"/>
      <c r="MMX827" s="18"/>
      <c r="MMY827" s="18"/>
      <c r="MMZ827" s="18"/>
      <c r="MNA827" s="18"/>
      <c r="MNB827" s="18"/>
      <c r="MNC827" s="18"/>
      <c r="MND827" s="18"/>
      <c r="MNE827" s="18"/>
      <c r="MNF827" s="18"/>
      <c r="MNG827" s="18"/>
      <c r="MNH827" s="18"/>
      <c r="MNI827" s="18"/>
      <c r="MNJ827" s="18"/>
      <c r="MNK827" s="18"/>
      <c r="MNL827" s="18"/>
      <c r="MNM827" s="18"/>
      <c r="MNN827" s="18"/>
      <c r="MNO827" s="18"/>
      <c r="MNP827" s="18"/>
      <c r="MNQ827" s="18"/>
      <c r="MNR827" s="18"/>
      <c r="MNS827" s="18"/>
      <c r="MNT827" s="18"/>
      <c r="MNU827" s="18"/>
      <c r="MNV827" s="18"/>
      <c r="MNW827" s="18"/>
      <c r="MNX827" s="18"/>
      <c r="MNY827" s="18"/>
      <c r="MNZ827" s="18"/>
      <c r="MOA827" s="18"/>
      <c r="MOB827" s="18"/>
      <c r="MOC827" s="18"/>
      <c r="MOD827" s="18"/>
      <c r="MOE827" s="18"/>
      <c r="MOF827" s="18"/>
      <c r="MOG827" s="18"/>
      <c r="MOH827" s="18"/>
      <c r="MOI827" s="18"/>
      <c r="MOJ827" s="18"/>
      <c r="MOK827" s="18"/>
      <c r="MOL827" s="18"/>
      <c r="MOM827" s="18"/>
      <c r="MON827" s="18"/>
      <c r="MOO827" s="18"/>
      <c r="MOP827" s="18"/>
      <c r="MOQ827" s="18"/>
      <c r="MOR827" s="18"/>
      <c r="MOS827" s="18"/>
      <c r="MOT827" s="18"/>
      <c r="MOU827" s="18"/>
      <c r="MOV827" s="18"/>
      <c r="MOW827" s="18"/>
      <c r="MOX827" s="18"/>
      <c r="MOY827" s="18"/>
      <c r="MOZ827" s="18"/>
      <c r="MPA827" s="18"/>
      <c r="MPB827" s="18"/>
      <c r="MPC827" s="18"/>
      <c r="MPD827" s="18"/>
      <c r="MPE827" s="18"/>
      <c r="MPF827" s="18"/>
      <c r="MPG827" s="18"/>
      <c r="MPH827" s="18"/>
      <c r="MPI827" s="18"/>
      <c r="MPJ827" s="18"/>
      <c r="MPK827" s="18"/>
      <c r="MPL827" s="18"/>
      <c r="MPM827" s="18"/>
      <c r="MPN827" s="18"/>
      <c r="MPO827" s="18"/>
      <c r="MPP827" s="18"/>
      <c r="MPQ827" s="18"/>
      <c r="MPR827" s="18"/>
      <c r="MPS827" s="18"/>
      <c r="MPT827" s="18"/>
      <c r="MPU827" s="18"/>
      <c r="MPV827" s="18"/>
      <c r="MPW827" s="18"/>
      <c r="MPX827" s="18"/>
      <c r="MPY827" s="18"/>
      <c r="MPZ827" s="18"/>
      <c r="MQA827" s="18"/>
      <c r="MQB827" s="18"/>
      <c r="MQC827" s="18"/>
      <c r="MQD827" s="18"/>
      <c r="MQE827" s="18"/>
      <c r="MQF827" s="18"/>
      <c r="MQG827" s="18"/>
      <c r="MQH827" s="18"/>
      <c r="MQI827" s="18"/>
      <c r="MQJ827" s="18"/>
      <c r="MQK827" s="18"/>
      <c r="MQL827" s="18"/>
      <c r="MQM827" s="18"/>
      <c r="MQN827" s="18"/>
      <c r="MQO827" s="18"/>
      <c r="MQP827" s="18"/>
      <c r="MQQ827" s="18"/>
      <c r="MQR827" s="18"/>
      <c r="MQS827" s="18"/>
      <c r="MQT827" s="18"/>
      <c r="MQU827" s="18"/>
      <c r="MQV827" s="18"/>
      <c r="MQW827" s="18"/>
      <c r="MQX827" s="18"/>
      <c r="MQY827" s="18"/>
      <c r="MQZ827" s="18"/>
      <c r="MRA827" s="18"/>
      <c r="MRB827" s="18"/>
      <c r="MRC827" s="18"/>
      <c r="MRD827" s="18"/>
      <c r="MRE827" s="18"/>
      <c r="MRF827" s="18"/>
      <c r="MRG827" s="18"/>
      <c r="MRH827" s="18"/>
      <c r="MRI827" s="18"/>
      <c r="MRJ827" s="18"/>
      <c r="MRK827" s="18"/>
      <c r="MRL827" s="18"/>
      <c r="MRM827" s="18"/>
      <c r="MRN827" s="18"/>
      <c r="MRO827" s="18"/>
      <c r="MRP827" s="18"/>
      <c r="MRQ827" s="18"/>
      <c r="MRR827" s="18"/>
      <c r="MRS827" s="18"/>
      <c r="MRT827" s="18"/>
      <c r="MRU827" s="18"/>
      <c r="MRV827" s="18"/>
      <c r="MRW827" s="18"/>
      <c r="MRX827" s="18"/>
      <c r="MRY827" s="18"/>
      <c r="MRZ827" s="18"/>
      <c r="MSA827" s="18"/>
      <c r="MSB827" s="18"/>
      <c r="MSC827" s="18"/>
      <c r="MSD827" s="18"/>
      <c r="MSE827" s="18"/>
      <c r="MSF827" s="18"/>
      <c r="MSG827" s="18"/>
      <c r="MSH827" s="18"/>
      <c r="MSI827" s="18"/>
      <c r="MSJ827" s="18"/>
      <c r="MSK827" s="18"/>
      <c r="MSL827" s="18"/>
      <c r="MSM827" s="18"/>
      <c r="MSN827" s="18"/>
      <c r="MSO827" s="18"/>
      <c r="MSP827" s="18"/>
      <c r="MSQ827" s="18"/>
      <c r="MSR827" s="18"/>
      <c r="MSS827" s="18"/>
      <c r="MST827" s="18"/>
      <c r="MSU827" s="18"/>
      <c r="MSV827" s="18"/>
      <c r="MSW827" s="18"/>
      <c r="MSX827" s="18"/>
      <c r="MSY827" s="18"/>
      <c r="MSZ827" s="18"/>
      <c r="MTA827" s="18"/>
      <c r="MTB827" s="18"/>
      <c r="MTC827" s="18"/>
      <c r="MTD827" s="18"/>
      <c r="MTE827" s="18"/>
      <c r="MTF827" s="18"/>
      <c r="MTG827" s="18"/>
      <c r="MTH827" s="18"/>
      <c r="MTI827" s="18"/>
      <c r="MTJ827" s="18"/>
      <c r="MTK827" s="18"/>
      <c r="MTL827" s="18"/>
      <c r="MTM827" s="18"/>
      <c r="MTN827" s="18"/>
      <c r="MTO827" s="18"/>
      <c r="MTP827" s="18"/>
      <c r="MTQ827" s="18"/>
      <c r="MTR827" s="18"/>
      <c r="MTS827" s="18"/>
      <c r="MTT827" s="18"/>
      <c r="MTU827" s="18"/>
      <c r="MTV827" s="18"/>
      <c r="MTW827" s="18"/>
      <c r="MTX827" s="18"/>
      <c r="MTY827" s="18"/>
      <c r="MTZ827" s="18"/>
      <c r="MUA827" s="18"/>
      <c r="MUB827" s="18"/>
      <c r="MUC827" s="18"/>
      <c r="MUD827" s="18"/>
      <c r="MUE827" s="18"/>
      <c r="MUF827" s="18"/>
      <c r="MUG827" s="18"/>
      <c r="MUH827" s="18"/>
      <c r="MUI827" s="18"/>
      <c r="MUJ827" s="18"/>
      <c r="MUK827" s="18"/>
      <c r="MUL827" s="18"/>
      <c r="MUM827" s="18"/>
      <c r="MUN827" s="18"/>
      <c r="MUO827" s="18"/>
      <c r="MUP827" s="18"/>
      <c r="MUQ827" s="18"/>
      <c r="MUR827" s="18"/>
      <c r="MUS827" s="18"/>
      <c r="MUT827" s="18"/>
      <c r="MUU827" s="18"/>
      <c r="MUV827" s="18"/>
      <c r="MUW827" s="18"/>
      <c r="MUX827" s="18"/>
      <c r="MUY827" s="18"/>
      <c r="MUZ827" s="18"/>
      <c r="MVA827" s="18"/>
      <c r="MVB827" s="18"/>
      <c r="MVC827" s="18"/>
      <c r="MVD827" s="18"/>
      <c r="MVE827" s="18"/>
      <c r="MVF827" s="18"/>
      <c r="MVG827" s="18"/>
      <c r="MVH827" s="18"/>
      <c r="MVI827" s="18"/>
      <c r="MVJ827" s="18"/>
      <c r="MVK827" s="18"/>
      <c r="MVL827" s="18"/>
      <c r="MVM827" s="18"/>
      <c r="MVN827" s="18"/>
      <c r="MVO827" s="18"/>
      <c r="MVP827" s="18"/>
      <c r="MVQ827" s="18"/>
      <c r="MVR827" s="18"/>
      <c r="MVS827" s="18"/>
      <c r="MVT827" s="18"/>
      <c r="MVU827" s="18"/>
      <c r="MVV827" s="18"/>
      <c r="MVW827" s="18"/>
      <c r="MVX827" s="18"/>
      <c r="MVY827" s="18"/>
      <c r="MVZ827" s="18"/>
      <c r="MWA827" s="18"/>
      <c r="MWB827" s="18"/>
      <c r="MWC827" s="18"/>
      <c r="MWD827" s="18"/>
      <c r="MWE827" s="18"/>
      <c r="MWF827" s="18"/>
      <c r="MWG827" s="18"/>
      <c r="MWH827" s="18"/>
      <c r="MWI827" s="18"/>
      <c r="MWJ827" s="18"/>
      <c r="MWK827" s="18"/>
      <c r="MWL827" s="18"/>
      <c r="MWM827" s="18"/>
      <c r="MWN827" s="18"/>
      <c r="MWO827" s="18"/>
      <c r="MWP827" s="18"/>
      <c r="MWQ827" s="18"/>
      <c r="MWR827" s="18"/>
      <c r="MWS827" s="18"/>
      <c r="MWT827" s="18"/>
      <c r="MWU827" s="18"/>
      <c r="MWV827" s="18"/>
      <c r="MWW827" s="18"/>
      <c r="MWX827" s="18"/>
      <c r="MWY827" s="18"/>
      <c r="MWZ827" s="18"/>
      <c r="MXA827" s="18"/>
      <c r="MXB827" s="18"/>
      <c r="MXC827" s="18"/>
      <c r="MXD827" s="18"/>
      <c r="MXE827" s="18"/>
      <c r="MXF827" s="18"/>
      <c r="MXG827" s="18"/>
      <c r="MXH827" s="18"/>
      <c r="MXI827" s="18"/>
      <c r="MXJ827" s="18"/>
      <c r="MXK827" s="18"/>
      <c r="MXL827" s="18"/>
      <c r="MXM827" s="18"/>
      <c r="MXN827" s="18"/>
      <c r="MXO827" s="18"/>
      <c r="MXP827" s="18"/>
      <c r="MXQ827" s="18"/>
      <c r="MXR827" s="18"/>
      <c r="MXS827" s="18"/>
      <c r="MXT827" s="18"/>
      <c r="MXU827" s="18"/>
      <c r="MXV827" s="18"/>
      <c r="MXW827" s="18"/>
      <c r="MXX827" s="18"/>
      <c r="MXY827" s="18"/>
      <c r="MXZ827" s="18"/>
      <c r="MYA827" s="18"/>
      <c r="MYB827" s="18"/>
      <c r="MYC827" s="18"/>
      <c r="MYD827" s="18"/>
      <c r="MYE827" s="18"/>
      <c r="MYF827" s="18"/>
      <c r="MYG827" s="18"/>
      <c r="MYH827" s="18"/>
      <c r="MYI827" s="18"/>
      <c r="MYJ827" s="18"/>
      <c r="MYK827" s="18"/>
      <c r="MYL827" s="18"/>
      <c r="MYM827" s="18"/>
      <c r="MYN827" s="18"/>
      <c r="MYO827" s="18"/>
      <c r="MYP827" s="18"/>
      <c r="MYQ827" s="18"/>
      <c r="MYR827" s="18"/>
      <c r="MYS827" s="18"/>
      <c r="MYT827" s="18"/>
      <c r="MYU827" s="18"/>
      <c r="MYV827" s="18"/>
      <c r="MYW827" s="18"/>
      <c r="MYX827" s="18"/>
      <c r="MYY827" s="18"/>
      <c r="MYZ827" s="18"/>
      <c r="MZA827" s="18"/>
      <c r="MZB827" s="18"/>
      <c r="MZC827" s="18"/>
      <c r="MZD827" s="18"/>
      <c r="MZE827" s="18"/>
      <c r="MZF827" s="18"/>
      <c r="MZG827" s="18"/>
      <c r="MZH827" s="18"/>
      <c r="MZI827" s="18"/>
      <c r="MZJ827" s="18"/>
      <c r="MZK827" s="18"/>
      <c r="MZL827" s="18"/>
      <c r="MZM827" s="18"/>
      <c r="MZN827" s="18"/>
      <c r="MZO827" s="18"/>
      <c r="MZP827" s="18"/>
      <c r="MZQ827" s="18"/>
      <c r="MZR827" s="18"/>
      <c r="MZS827" s="18"/>
      <c r="MZT827" s="18"/>
      <c r="MZU827" s="18"/>
      <c r="MZV827" s="18"/>
      <c r="MZW827" s="18"/>
      <c r="MZX827" s="18"/>
      <c r="MZY827" s="18"/>
      <c r="MZZ827" s="18"/>
      <c r="NAA827" s="18"/>
      <c r="NAB827" s="18"/>
      <c r="NAC827" s="18"/>
      <c r="NAD827" s="18"/>
      <c r="NAE827" s="18"/>
      <c r="NAF827" s="18"/>
      <c r="NAG827" s="18"/>
      <c r="NAH827" s="18"/>
      <c r="NAI827" s="18"/>
      <c r="NAJ827" s="18"/>
      <c r="NAK827" s="18"/>
      <c r="NAL827" s="18"/>
      <c r="NAM827" s="18"/>
      <c r="NAN827" s="18"/>
      <c r="NAO827" s="18"/>
      <c r="NAP827" s="18"/>
      <c r="NAQ827" s="18"/>
      <c r="NAR827" s="18"/>
      <c r="NAS827" s="18"/>
      <c r="NAT827" s="18"/>
      <c r="NAU827" s="18"/>
      <c r="NAV827" s="18"/>
      <c r="NAW827" s="18"/>
      <c r="NAX827" s="18"/>
      <c r="NAY827" s="18"/>
      <c r="NAZ827" s="18"/>
      <c r="NBA827" s="18"/>
      <c r="NBB827" s="18"/>
      <c r="NBC827" s="18"/>
      <c r="NBD827" s="18"/>
      <c r="NBE827" s="18"/>
      <c r="NBF827" s="18"/>
      <c r="NBG827" s="18"/>
      <c r="NBH827" s="18"/>
      <c r="NBI827" s="18"/>
      <c r="NBJ827" s="18"/>
      <c r="NBK827" s="18"/>
      <c r="NBL827" s="18"/>
      <c r="NBM827" s="18"/>
      <c r="NBN827" s="18"/>
      <c r="NBO827" s="18"/>
      <c r="NBP827" s="18"/>
      <c r="NBQ827" s="18"/>
      <c r="NBR827" s="18"/>
      <c r="NBS827" s="18"/>
      <c r="NBT827" s="18"/>
      <c r="NBU827" s="18"/>
      <c r="NBV827" s="18"/>
      <c r="NBW827" s="18"/>
      <c r="NBX827" s="18"/>
      <c r="NBY827" s="18"/>
      <c r="NBZ827" s="18"/>
      <c r="NCA827" s="18"/>
      <c r="NCB827" s="18"/>
      <c r="NCC827" s="18"/>
      <c r="NCD827" s="18"/>
      <c r="NCE827" s="18"/>
      <c r="NCF827" s="18"/>
      <c r="NCG827" s="18"/>
      <c r="NCH827" s="18"/>
      <c r="NCI827" s="18"/>
      <c r="NCJ827" s="18"/>
      <c r="NCK827" s="18"/>
      <c r="NCL827" s="18"/>
      <c r="NCM827" s="18"/>
      <c r="NCN827" s="18"/>
      <c r="NCO827" s="18"/>
      <c r="NCP827" s="18"/>
      <c r="NCQ827" s="18"/>
      <c r="NCR827" s="18"/>
      <c r="NCS827" s="18"/>
      <c r="NCT827" s="18"/>
      <c r="NCU827" s="18"/>
      <c r="NCV827" s="18"/>
      <c r="NCW827" s="18"/>
      <c r="NCX827" s="18"/>
      <c r="NCY827" s="18"/>
      <c r="NCZ827" s="18"/>
      <c r="NDA827" s="18"/>
      <c r="NDB827" s="18"/>
      <c r="NDC827" s="18"/>
      <c r="NDD827" s="18"/>
      <c r="NDE827" s="18"/>
      <c r="NDF827" s="18"/>
      <c r="NDG827" s="18"/>
      <c r="NDH827" s="18"/>
      <c r="NDI827" s="18"/>
      <c r="NDJ827" s="18"/>
      <c r="NDK827" s="18"/>
      <c r="NDL827" s="18"/>
      <c r="NDM827" s="18"/>
      <c r="NDN827" s="18"/>
      <c r="NDO827" s="18"/>
      <c r="NDP827" s="18"/>
      <c r="NDQ827" s="18"/>
      <c r="NDR827" s="18"/>
      <c r="NDS827" s="18"/>
      <c r="NDT827" s="18"/>
      <c r="NDU827" s="18"/>
      <c r="NDV827" s="18"/>
      <c r="NDW827" s="18"/>
      <c r="NDX827" s="18"/>
      <c r="NDY827" s="18"/>
      <c r="NDZ827" s="18"/>
      <c r="NEA827" s="18"/>
      <c r="NEB827" s="18"/>
      <c r="NEC827" s="18"/>
      <c r="NED827" s="18"/>
      <c r="NEE827" s="18"/>
      <c r="NEF827" s="18"/>
      <c r="NEG827" s="18"/>
      <c r="NEH827" s="18"/>
      <c r="NEI827" s="18"/>
      <c r="NEJ827" s="18"/>
      <c r="NEK827" s="18"/>
      <c r="NEL827" s="18"/>
      <c r="NEM827" s="18"/>
      <c r="NEN827" s="18"/>
      <c r="NEO827" s="18"/>
      <c r="NEP827" s="18"/>
      <c r="NEQ827" s="18"/>
      <c r="NER827" s="18"/>
      <c r="NES827" s="18"/>
      <c r="NET827" s="18"/>
      <c r="NEU827" s="18"/>
      <c r="NEV827" s="18"/>
      <c r="NEW827" s="18"/>
      <c r="NEX827" s="18"/>
      <c r="NEY827" s="18"/>
      <c r="NEZ827" s="18"/>
      <c r="NFA827" s="18"/>
      <c r="NFB827" s="18"/>
      <c r="NFC827" s="18"/>
      <c r="NFD827" s="18"/>
      <c r="NFE827" s="18"/>
      <c r="NFF827" s="18"/>
      <c r="NFG827" s="18"/>
      <c r="NFH827" s="18"/>
      <c r="NFI827" s="18"/>
      <c r="NFJ827" s="18"/>
      <c r="NFK827" s="18"/>
      <c r="NFL827" s="18"/>
      <c r="NFM827" s="18"/>
      <c r="NFN827" s="18"/>
      <c r="NFO827" s="18"/>
      <c r="NFP827" s="18"/>
      <c r="NFQ827" s="18"/>
      <c r="NFR827" s="18"/>
      <c r="NFS827" s="18"/>
      <c r="NFT827" s="18"/>
      <c r="NFU827" s="18"/>
      <c r="NFV827" s="18"/>
      <c r="NFW827" s="18"/>
      <c r="NFX827" s="18"/>
      <c r="NFY827" s="18"/>
      <c r="NFZ827" s="18"/>
      <c r="NGA827" s="18"/>
      <c r="NGB827" s="18"/>
      <c r="NGC827" s="18"/>
      <c r="NGD827" s="18"/>
      <c r="NGE827" s="18"/>
      <c r="NGF827" s="18"/>
      <c r="NGG827" s="18"/>
      <c r="NGH827" s="18"/>
      <c r="NGI827" s="18"/>
      <c r="NGJ827" s="18"/>
      <c r="NGK827" s="18"/>
      <c r="NGL827" s="18"/>
      <c r="NGM827" s="18"/>
      <c r="NGN827" s="18"/>
      <c r="NGO827" s="18"/>
      <c r="NGP827" s="18"/>
      <c r="NGQ827" s="18"/>
      <c r="NGR827" s="18"/>
      <c r="NGS827" s="18"/>
      <c r="NGT827" s="18"/>
      <c r="NGU827" s="18"/>
      <c r="NGV827" s="18"/>
      <c r="NGW827" s="18"/>
      <c r="NGX827" s="18"/>
      <c r="NGY827" s="18"/>
      <c r="NGZ827" s="18"/>
      <c r="NHA827" s="18"/>
      <c r="NHB827" s="18"/>
      <c r="NHC827" s="18"/>
      <c r="NHD827" s="18"/>
      <c r="NHE827" s="18"/>
      <c r="NHF827" s="18"/>
      <c r="NHG827" s="18"/>
      <c r="NHH827" s="18"/>
      <c r="NHI827" s="18"/>
      <c r="NHJ827" s="18"/>
      <c r="NHK827" s="18"/>
      <c r="NHL827" s="18"/>
      <c r="NHM827" s="18"/>
      <c r="NHN827" s="18"/>
      <c r="NHO827" s="18"/>
      <c r="NHP827" s="18"/>
      <c r="NHQ827" s="18"/>
      <c r="NHR827" s="18"/>
      <c r="NHS827" s="18"/>
      <c r="NHT827" s="18"/>
      <c r="NHU827" s="18"/>
      <c r="NHV827" s="18"/>
      <c r="NHW827" s="18"/>
      <c r="NHX827" s="18"/>
      <c r="NHY827" s="18"/>
      <c r="NHZ827" s="18"/>
      <c r="NIA827" s="18"/>
      <c r="NIB827" s="18"/>
      <c r="NIC827" s="18"/>
      <c r="NID827" s="18"/>
      <c r="NIE827" s="18"/>
      <c r="NIF827" s="18"/>
      <c r="NIG827" s="18"/>
      <c r="NIH827" s="18"/>
      <c r="NII827" s="18"/>
      <c r="NIJ827" s="18"/>
      <c r="NIK827" s="18"/>
      <c r="NIL827" s="18"/>
      <c r="NIM827" s="18"/>
      <c r="NIN827" s="18"/>
      <c r="NIO827" s="18"/>
      <c r="NIP827" s="18"/>
      <c r="NIQ827" s="18"/>
      <c r="NIR827" s="18"/>
      <c r="NIS827" s="18"/>
      <c r="NIT827" s="18"/>
      <c r="NIU827" s="18"/>
      <c r="NIV827" s="18"/>
      <c r="NIW827" s="18"/>
      <c r="NIX827" s="18"/>
      <c r="NIY827" s="18"/>
      <c r="NIZ827" s="18"/>
      <c r="NJA827" s="18"/>
      <c r="NJB827" s="18"/>
      <c r="NJC827" s="18"/>
      <c r="NJD827" s="18"/>
      <c r="NJE827" s="18"/>
      <c r="NJF827" s="18"/>
      <c r="NJG827" s="18"/>
      <c r="NJH827" s="18"/>
      <c r="NJI827" s="18"/>
      <c r="NJJ827" s="18"/>
      <c r="NJK827" s="18"/>
      <c r="NJL827" s="18"/>
      <c r="NJM827" s="18"/>
      <c r="NJN827" s="18"/>
      <c r="NJO827" s="18"/>
      <c r="NJP827" s="18"/>
      <c r="NJQ827" s="18"/>
      <c r="NJR827" s="18"/>
      <c r="NJS827" s="18"/>
      <c r="NJT827" s="18"/>
      <c r="NJU827" s="18"/>
      <c r="NJV827" s="18"/>
      <c r="NJW827" s="18"/>
      <c r="NJX827" s="18"/>
      <c r="NJY827" s="18"/>
      <c r="NJZ827" s="18"/>
      <c r="NKA827" s="18"/>
      <c r="NKB827" s="18"/>
      <c r="NKC827" s="18"/>
      <c r="NKD827" s="18"/>
      <c r="NKE827" s="18"/>
      <c r="NKF827" s="18"/>
      <c r="NKG827" s="18"/>
      <c r="NKH827" s="18"/>
      <c r="NKI827" s="18"/>
      <c r="NKJ827" s="18"/>
      <c r="NKK827" s="18"/>
      <c r="NKL827" s="18"/>
      <c r="NKM827" s="18"/>
      <c r="NKN827" s="18"/>
      <c r="NKO827" s="18"/>
      <c r="NKP827" s="18"/>
      <c r="NKQ827" s="18"/>
      <c r="NKR827" s="18"/>
      <c r="NKS827" s="18"/>
      <c r="NKT827" s="18"/>
      <c r="NKU827" s="18"/>
      <c r="NKV827" s="18"/>
      <c r="NKW827" s="18"/>
      <c r="NKX827" s="18"/>
      <c r="NKY827" s="18"/>
      <c r="NKZ827" s="18"/>
      <c r="NLA827" s="18"/>
      <c r="NLB827" s="18"/>
      <c r="NLC827" s="18"/>
      <c r="NLD827" s="18"/>
      <c r="NLE827" s="18"/>
      <c r="NLF827" s="18"/>
      <c r="NLG827" s="18"/>
      <c r="NLH827" s="18"/>
      <c r="NLI827" s="18"/>
      <c r="NLJ827" s="18"/>
      <c r="NLK827" s="18"/>
      <c r="NLL827" s="18"/>
      <c r="NLM827" s="18"/>
      <c r="NLN827" s="18"/>
      <c r="NLO827" s="18"/>
      <c r="NLP827" s="18"/>
      <c r="NLQ827" s="18"/>
      <c r="NLR827" s="18"/>
      <c r="NLS827" s="18"/>
      <c r="NLT827" s="18"/>
      <c r="NLU827" s="18"/>
      <c r="NLV827" s="18"/>
      <c r="NLW827" s="18"/>
      <c r="NLX827" s="18"/>
      <c r="NLY827" s="18"/>
      <c r="NLZ827" s="18"/>
      <c r="NMA827" s="18"/>
      <c r="NMB827" s="18"/>
      <c r="NMC827" s="18"/>
      <c r="NMD827" s="18"/>
      <c r="NME827" s="18"/>
      <c r="NMF827" s="18"/>
      <c r="NMG827" s="18"/>
      <c r="NMH827" s="18"/>
      <c r="NMI827" s="18"/>
      <c r="NMJ827" s="18"/>
      <c r="NMK827" s="18"/>
      <c r="NML827" s="18"/>
      <c r="NMM827" s="18"/>
      <c r="NMN827" s="18"/>
      <c r="NMO827" s="18"/>
      <c r="NMP827" s="18"/>
      <c r="NMQ827" s="18"/>
      <c r="NMR827" s="18"/>
      <c r="NMS827" s="18"/>
      <c r="NMT827" s="18"/>
      <c r="NMU827" s="18"/>
      <c r="NMV827" s="18"/>
      <c r="NMW827" s="18"/>
      <c r="NMX827" s="18"/>
      <c r="NMY827" s="18"/>
      <c r="NMZ827" s="18"/>
      <c r="NNA827" s="18"/>
      <c r="NNB827" s="18"/>
      <c r="NNC827" s="18"/>
      <c r="NND827" s="18"/>
      <c r="NNE827" s="18"/>
      <c r="NNF827" s="18"/>
      <c r="NNG827" s="18"/>
      <c r="NNH827" s="18"/>
      <c r="NNI827" s="18"/>
      <c r="NNJ827" s="18"/>
      <c r="NNK827" s="18"/>
      <c r="NNL827" s="18"/>
      <c r="NNM827" s="18"/>
      <c r="NNN827" s="18"/>
      <c r="NNO827" s="18"/>
      <c r="NNP827" s="18"/>
      <c r="NNQ827" s="18"/>
      <c r="NNR827" s="18"/>
      <c r="NNS827" s="18"/>
      <c r="NNT827" s="18"/>
      <c r="NNU827" s="18"/>
      <c r="NNV827" s="18"/>
      <c r="NNW827" s="18"/>
      <c r="NNX827" s="18"/>
      <c r="NNY827" s="18"/>
      <c r="NNZ827" s="18"/>
      <c r="NOA827" s="18"/>
      <c r="NOB827" s="18"/>
      <c r="NOC827" s="18"/>
      <c r="NOD827" s="18"/>
      <c r="NOE827" s="18"/>
      <c r="NOF827" s="18"/>
      <c r="NOG827" s="18"/>
      <c r="NOH827" s="18"/>
      <c r="NOI827" s="18"/>
      <c r="NOJ827" s="18"/>
      <c r="NOK827" s="18"/>
      <c r="NOL827" s="18"/>
      <c r="NOM827" s="18"/>
      <c r="NON827" s="18"/>
      <c r="NOO827" s="18"/>
      <c r="NOP827" s="18"/>
      <c r="NOQ827" s="18"/>
      <c r="NOR827" s="18"/>
      <c r="NOS827" s="18"/>
      <c r="NOT827" s="18"/>
      <c r="NOU827" s="18"/>
      <c r="NOV827" s="18"/>
      <c r="NOW827" s="18"/>
      <c r="NOX827" s="18"/>
      <c r="NOY827" s="18"/>
      <c r="NOZ827" s="18"/>
      <c r="NPA827" s="18"/>
      <c r="NPB827" s="18"/>
      <c r="NPC827" s="18"/>
      <c r="NPD827" s="18"/>
      <c r="NPE827" s="18"/>
      <c r="NPF827" s="18"/>
      <c r="NPG827" s="18"/>
      <c r="NPH827" s="18"/>
      <c r="NPI827" s="18"/>
      <c r="NPJ827" s="18"/>
      <c r="NPK827" s="18"/>
      <c r="NPL827" s="18"/>
      <c r="NPM827" s="18"/>
      <c r="NPN827" s="18"/>
      <c r="NPO827" s="18"/>
      <c r="NPP827" s="18"/>
      <c r="NPQ827" s="18"/>
      <c r="NPR827" s="18"/>
      <c r="NPS827" s="18"/>
      <c r="NPT827" s="18"/>
      <c r="NPU827" s="18"/>
      <c r="NPV827" s="18"/>
      <c r="NPW827" s="18"/>
      <c r="NPX827" s="18"/>
      <c r="NPY827" s="18"/>
      <c r="NPZ827" s="18"/>
      <c r="NQA827" s="18"/>
      <c r="NQB827" s="18"/>
      <c r="NQC827" s="18"/>
      <c r="NQD827" s="18"/>
      <c r="NQE827" s="18"/>
      <c r="NQF827" s="18"/>
      <c r="NQG827" s="18"/>
      <c r="NQH827" s="18"/>
      <c r="NQI827" s="18"/>
      <c r="NQJ827" s="18"/>
      <c r="NQK827" s="18"/>
      <c r="NQL827" s="18"/>
      <c r="NQM827" s="18"/>
      <c r="NQN827" s="18"/>
      <c r="NQO827" s="18"/>
      <c r="NQP827" s="18"/>
      <c r="NQQ827" s="18"/>
      <c r="NQR827" s="18"/>
      <c r="NQS827" s="18"/>
      <c r="NQT827" s="18"/>
      <c r="NQU827" s="18"/>
      <c r="NQV827" s="18"/>
      <c r="NQW827" s="18"/>
      <c r="NQX827" s="18"/>
      <c r="NQY827" s="18"/>
      <c r="NQZ827" s="18"/>
      <c r="NRA827" s="18"/>
      <c r="NRB827" s="18"/>
      <c r="NRC827" s="18"/>
      <c r="NRD827" s="18"/>
      <c r="NRE827" s="18"/>
      <c r="NRF827" s="18"/>
      <c r="NRG827" s="18"/>
      <c r="NRH827" s="18"/>
      <c r="NRI827" s="18"/>
      <c r="NRJ827" s="18"/>
      <c r="NRK827" s="18"/>
      <c r="NRL827" s="18"/>
      <c r="NRM827" s="18"/>
      <c r="NRN827" s="18"/>
      <c r="NRO827" s="18"/>
      <c r="NRP827" s="18"/>
      <c r="NRQ827" s="18"/>
      <c r="NRR827" s="18"/>
      <c r="NRS827" s="18"/>
      <c r="NRT827" s="18"/>
      <c r="NRU827" s="18"/>
      <c r="NRV827" s="18"/>
      <c r="NRW827" s="18"/>
      <c r="NRX827" s="18"/>
      <c r="NRY827" s="18"/>
      <c r="NRZ827" s="18"/>
      <c r="NSA827" s="18"/>
      <c r="NSB827" s="18"/>
      <c r="NSC827" s="18"/>
      <c r="NSD827" s="18"/>
      <c r="NSE827" s="18"/>
      <c r="NSF827" s="18"/>
      <c r="NSG827" s="18"/>
      <c r="NSH827" s="18"/>
      <c r="NSI827" s="18"/>
      <c r="NSJ827" s="18"/>
      <c r="NSK827" s="18"/>
      <c r="NSL827" s="18"/>
      <c r="NSM827" s="18"/>
      <c r="NSN827" s="18"/>
      <c r="NSO827" s="18"/>
      <c r="NSP827" s="18"/>
      <c r="NSQ827" s="18"/>
      <c r="NSR827" s="18"/>
      <c r="NSS827" s="18"/>
      <c r="NST827" s="18"/>
      <c r="NSU827" s="18"/>
      <c r="NSV827" s="18"/>
      <c r="NSW827" s="18"/>
      <c r="NSX827" s="18"/>
      <c r="NSY827" s="18"/>
      <c r="NSZ827" s="18"/>
      <c r="NTA827" s="18"/>
      <c r="NTB827" s="18"/>
      <c r="NTC827" s="18"/>
      <c r="NTD827" s="18"/>
      <c r="NTE827" s="18"/>
      <c r="NTF827" s="18"/>
      <c r="NTG827" s="18"/>
      <c r="NTH827" s="18"/>
      <c r="NTI827" s="18"/>
      <c r="NTJ827" s="18"/>
      <c r="NTK827" s="18"/>
      <c r="NTL827" s="18"/>
      <c r="NTM827" s="18"/>
      <c r="NTN827" s="18"/>
      <c r="NTO827" s="18"/>
      <c r="NTP827" s="18"/>
      <c r="NTQ827" s="18"/>
      <c r="NTR827" s="18"/>
      <c r="NTS827" s="18"/>
      <c r="NTT827" s="18"/>
      <c r="NTU827" s="18"/>
      <c r="NTV827" s="18"/>
      <c r="NTW827" s="18"/>
      <c r="NTX827" s="18"/>
      <c r="NTY827" s="18"/>
      <c r="NTZ827" s="18"/>
      <c r="NUA827" s="18"/>
      <c r="NUB827" s="18"/>
      <c r="NUC827" s="18"/>
      <c r="NUD827" s="18"/>
      <c r="NUE827" s="18"/>
      <c r="NUF827" s="18"/>
      <c r="NUG827" s="18"/>
      <c r="NUH827" s="18"/>
      <c r="NUI827" s="18"/>
      <c r="NUJ827" s="18"/>
      <c r="NUK827" s="18"/>
      <c r="NUL827" s="18"/>
      <c r="NUM827" s="18"/>
      <c r="NUN827" s="18"/>
      <c r="NUO827" s="18"/>
      <c r="NUP827" s="18"/>
      <c r="NUQ827" s="18"/>
      <c r="NUR827" s="18"/>
      <c r="NUS827" s="18"/>
      <c r="NUT827" s="18"/>
      <c r="NUU827" s="18"/>
      <c r="NUV827" s="18"/>
      <c r="NUW827" s="18"/>
      <c r="NUX827" s="18"/>
      <c r="NUY827" s="18"/>
      <c r="NUZ827" s="18"/>
      <c r="NVA827" s="18"/>
      <c r="NVB827" s="18"/>
      <c r="NVC827" s="18"/>
      <c r="NVD827" s="18"/>
      <c r="NVE827" s="18"/>
      <c r="NVF827" s="18"/>
      <c r="NVG827" s="18"/>
      <c r="NVH827" s="18"/>
      <c r="NVI827" s="18"/>
      <c r="NVJ827" s="18"/>
      <c r="NVK827" s="18"/>
      <c r="NVL827" s="18"/>
      <c r="NVM827" s="18"/>
      <c r="NVN827" s="18"/>
      <c r="NVO827" s="18"/>
      <c r="NVP827" s="18"/>
      <c r="NVQ827" s="18"/>
      <c r="NVR827" s="18"/>
      <c r="NVS827" s="18"/>
      <c r="NVT827" s="18"/>
      <c r="NVU827" s="18"/>
      <c r="NVV827" s="18"/>
      <c r="NVW827" s="18"/>
      <c r="NVX827" s="18"/>
      <c r="NVY827" s="18"/>
      <c r="NVZ827" s="18"/>
      <c r="NWA827" s="18"/>
      <c r="NWB827" s="18"/>
      <c r="NWC827" s="18"/>
      <c r="NWD827" s="18"/>
      <c r="NWE827" s="18"/>
      <c r="NWF827" s="18"/>
      <c r="NWG827" s="18"/>
      <c r="NWH827" s="18"/>
      <c r="NWI827" s="18"/>
      <c r="NWJ827" s="18"/>
      <c r="NWK827" s="18"/>
      <c r="NWL827" s="18"/>
      <c r="NWM827" s="18"/>
      <c r="NWN827" s="18"/>
      <c r="NWO827" s="18"/>
      <c r="NWP827" s="18"/>
      <c r="NWQ827" s="18"/>
      <c r="NWR827" s="18"/>
      <c r="NWS827" s="18"/>
      <c r="NWT827" s="18"/>
      <c r="NWU827" s="18"/>
      <c r="NWV827" s="18"/>
      <c r="NWW827" s="18"/>
      <c r="NWX827" s="18"/>
      <c r="NWY827" s="18"/>
      <c r="NWZ827" s="18"/>
      <c r="NXA827" s="18"/>
      <c r="NXB827" s="18"/>
      <c r="NXC827" s="18"/>
      <c r="NXD827" s="18"/>
      <c r="NXE827" s="18"/>
      <c r="NXF827" s="18"/>
      <c r="NXG827" s="18"/>
      <c r="NXH827" s="18"/>
      <c r="NXI827" s="18"/>
      <c r="NXJ827" s="18"/>
      <c r="NXK827" s="18"/>
      <c r="NXL827" s="18"/>
      <c r="NXM827" s="18"/>
      <c r="NXN827" s="18"/>
      <c r="NXO827" s="18"/>
      <c r="NXP827" s="18"/>
      <c r="NXQ827" s="18"/>
      <c r="NXR827" s="18"/>
      <c r="NXS827" s="18"/>
      <c r="NXT827" s="18"/>
      <c r="NXU827" s="18"/>
      <c r="NXV827" s="18"/>
      <c r="NXW827" s="18"/>
      <c r="NXX827" s="18"/>
      <c r="NXY827" s="18"/>
      <c r="NXZ827" s="18"/>
      <c r="NYA827" s="18"/>
      <c r="NYB827" s="18"/>
      <c r="NYC827" s="18"/>
      <c r="NYD827" s="18"/>
      <c r="NYE827" s="18"/>
      <c r="NYF827" s="18"/>
      <c r="NYG827" s="18"/>
      <c r="NYH827" s="18"/>
      <c r="NYI827" s="18"/>
      <c r="NYJ827" s="18"/>
      <c r="NYK827" s="18"/>
      <c r="NYL827" s="18"/>
      <c r="NYM827" s="18"/>
      <c r="NYN827" s="18"/>
      <c r="NYO827" s="18"/>
      <c r="NYP827" s="18"/>
      <c r="NYQ827" s="18"/>
      <c r="NYR827" s="18"/>
      <c r="NYS827" s="18"/>
      <c r="NYT827" s="18"/>
      <c r="NYU827" s="18"/>
      <c r="NYV827" s="18"/>
      <c r="NYW827" s="18"/>
      <c r="NYX827" s="18"/>
      <c r="NYY827" s="18"/>
      <c r="NYZ827" s="18"/>
      <c r="NZA827" s="18"/>
      <c r="NZB827" s="18"/>
      <c r="NZC827" s="18"/>
      <c r="NZD827" s="18"/>
      <c r="NZE827" s="18"/>
      <c r="NZF827" s="18"/>
      <c r="NZG827" s="18"/>
      <c r="NZH827" s="18"/>
      <c r="NZI827" s="18"/>
      <c r="NZJ827" s="18"/>
      <c r="NZK827" s="18"/>
      <c r="NZL827" s="18"/>
      <c r="NZM827" s="18"/>
      <c r="NZN827" s="18"/>
      <c r="NZO827" s="18"/>
      <c r="NZP827" s="18"/>
      <c r="NZQ827" s="18"/>
      <c r="NZR827" s="18"/>
      <c r="NZS827" s="18"/>
      <c r="NZT827" s="18"/>
      <c r="NZU827" s="18"/>
      <c r="NZV827" s="18"/>
      <c r="NZW827" s="18"/>
      <c r="NZX827" s="18"/>
      <c r="NZY827" s="18"/>
      <c r="NZZ827" s="18"/>
      <c r="OAA827" s="18"/>
      <c r="OAB827" s="18"/>
      <c r="OAC827" s="18"/>
      <c r="OAD827" s="18"/>
      <c r="OAE827" s="18"/>
      <c r="OAF827" s="18"/>
      <c r="OAG827" s="18"/>
      <c r="OAH827" s="18"/>
      <c r="OAI827" s="18"/>
      <c r="OAJ827" s="18"/>
      <c r="OAK827" s="18"/>
      <c r="OAL827" s="18"/>
      <c r="OAM827" s="18"/>
      <c r="OAN827" s="18"/>
      <c r="OAO827" s="18"/>
      <c r="OAP827" s="18"/>
      <c r="OAQ827" s="18"/>
      <c r="OAR827" s="18"/>
      <c r="OAS827" s="18"/>
      <c r="OAT827" s="18"/>
      <c r="OAU827" s="18"/>
      <c r="OAV827" s="18"/>
      <c r="OAW827" s="18"/>
      <c r="OAX827" s="18"/>
      <c r="OAY827" s="18"/>
      <c r="OAZ827" s="18"/>
      <c r="OBA827" s="18"/>
      <c r="OBB827" s="18"/>
      <c r="OBC827" s="18"/>
      <c r="OBD827" s="18"/>
      <c r="OBE827" s="18"/>
      <c r="OBF827" s="18"/>
      <c r="OBG827" s="18"/>
      <c r="OBH827" s="18"/>
      <c r="OBI827" s="18"/>
      <c r="OBJ827" s="18"/>
      <c r="OBK827" s="18"/>
      <c r="OBL827" s="18"/>
      <c r="OBM827" s="18"/>
      <c r="OBN827" s="18"/>
      <c r="OBO827" s="18"/>
      <c r="OBP827" s="18"/>
      <c r="OBQ827" s="18"/>
      <c r="OBR827" s="18"/>
      <c r="OBS827" s="18"/>
      <c r="OBT827" s="18"/>
      <c r="OBU827" s="18"/>
      <c r="OBV827" s="18"/>
      <c r="OBW827" s="18"/>
      <c r="OBX827" s="18"/>
      <c r="OBY827" s="18"/>
      <c r="OBZ827" s="18"/>
      <c r="OCA827" s="18"/>
      <c r="OCB827" s="18"/>
      <c r="OCC827" s="18"/>
      <c r="OCD827" s="18"/>
      <c r="OCE827" s="18"/>
      <c r="OCF827" s="18"/>
      <c r="OCG827" s="18"/>
      <c r="OCH827" s="18"/>
      <c r="OCI827" s="18"/>
      <c r="OCJ827" s="18"/>
      <c r="OCK827" s="18"/>
      <c r="OCL827" s="18"/>
      <c r="OCM827" s="18"/>
      <c r="OCN827" s="18"/>
      <c r="OCO827" s="18"/>
      <c r="OCP827" s="18"/>
      <c r="OCQ827" s="18"/>
      <c r="OCR827" s="18"/>
      <c r="OCS827" s="18"/>
      <c r="OCT827" s="18"/>
      <c r="OCU827" s="18"/>
      <c r="OCV827" s="18"/>
      <c r="OCW827" s="18"/>
      <c r="OCX827" s="18"/>
      <c r="OCY827" s="18"/>
      <c r="OCZ827" s="18"/>
      <c r="ODA827" s="18"/>
      <c r="ODB827" s="18"/>
      <c r="ODC827" s="18"/>
      <c r="ODD827" s="18"/>
      <c r="ODE827" s="18"/>
      <c r="ODF827" s="18"/>
      <c r="ODG827" s="18"/>
      <c r="ODH827" s="18"/>
      <c r="ODI827" s="18"/>
      <c r="ODJ827" s="18"/>
      <c r="ODK827" s="18"/>
      <c r="ODL827" s="18"/>
      <c r="ODM827" s="18"/>
      <c r="ODN827" s="18"/>
      <c r="ODO827" s="18"/>
      <c r="ODP827" s="18"/>
      <c r="ODQ827" s="18"/>
      <c r="ODR827" s="18"/>
      <c r="ODS827" s="18"/>
      <c r="ODT827" s="18"/>
      <c r="ODU827" s="18"/>
      <c r="ODV827" s="18"/>
      <c r="ODW827" s="18"/>
      <c r="ODX827" s="18"/>
      <c r="ODY827" s="18"/>
      <c r="ODZ827" s="18"/>
      <c r="OEA827" s="18"/>
      <c r="OEB827" s="18"/>
      <c r="OEC827" s="18"/>
      <c r="OED827" s="18"/>
      <c r="OEE827" s="18"/>
      <c r="OEF827" s="18"/>
      <c r="OEG827" s="18"/>
      <c r="OEH827" s="18"/>
      <c r="OEI827" s="18"/>
      <c r="OEJ827" s="18"/>
      <c r="OEK827" s="18"/>
      <c r="OEL827" s="18"/>
      <c r="OEM827" s="18"/>
      <c r="OEN827" s="18"/>
      <c r="OEO827" s="18"/>
      <c r="OEP827" s="18"/>
      <c r="OEQ827" s="18"/>
      <c r="OER827" s="18"/>
      <c r="OES827" s="18"/>
      <c r="OET827" s="18"/>
      <c r="OEU827" s="18"/>
      <c r="OEV827" s="18"/>
      <c r="OEW827" s="18"/>
      <c r="OEX827" s="18"/>
      <c r="OEY827" s="18"/>
      <c r="OEZ827" s="18"/>
      <c r="OFA827" s="18"/>
      <c r="OFB827" s="18"/>
      <c r="OFC827" s="18"/>
      <c r="OFD827" s="18"/>
      <c r="OFE827" s="18"/>
      <c r="OFF827" s="18"/>
      <c r="OFG827" s="18"/>
      <c r="OFH827" s="18"/>
      <c r="OFI827" s="18"/>
      <c r="OFJ827" s="18"/>
      <c r="OFK827" s="18"/>
      <c r="OFL827" s="18"/>
      <c r="OFM827" s="18"/>
      <c r="OFN827" s="18"/>
      <c r="OFO827" s="18"/>
      <c r="OFP827" s="18"/>
      <c r="OFQ827" s="18"/>
      <c r="OFR827" s="18"/>
      <c r="OFS827" s="18"/>
      <c r="OFT827" s="18"/>
      <c r="OFU827" s="18"/>
      <c r="OFV827" s="18"/>
      <c r="OFW827" s="18"/>
      <c r="OFX827" s="18"/>
      <c r="OFY827" s="18"/>
      <c r="OFZ827" s="18"/>
      <c r="OGA827" s="18"/>
      <c r="OGB827" s="18"/>
      <c r="OGC827" s="18"/>
      <c r="OGD827" s="18"/>
      <c r="OGE827" s="18"/>
      <c r="OGF827" s="18"/>
      <c r="OGG827" s="18"/>
      <c r="OGH827" s="18"/>
      <c r="OGI827" s="18"/>
      <c r="OGJ827" s="18"/>
      <c r="OGK827" s="18"/>
      <c r="OGL827" s="18"/>
      <c r="OGM827" s="18"/>
      <c r="OGN827" s="18"/>
      <c r="OGO827" s="18"/>
      <c r="OGP827" s="18"/>
      <c r="OGQ827" s="18"/>
      <c r="OGR827" s="18"/>
      <c r="OGS827" s="18"/>
      <c r="OGT827" s="18"/>
      <c r="OGU827" s="18"/>
      <c r="OGV827" s="18"/>
      <c r="OGW827" s="18"/>
      <c r="OGX827" s="18"/>
      <c r="OGY827" s="18"/>
      <c r="OGZ827" s="18"/>
      <c r="OHA827" s="18"/>
      <c r="OHB827" s="18"/>
      <c r="OHC827" s="18"/>
      <c r="OHD827" s="18"/>
      <c r="OHE827" s="18"/>
      <c r="OHF827" s="18"/>
      <c r="OHG827" s="18"/>
      <c r="OHH827" s="18"/>
      <c r="OHI827" s="18"/>
      <c r="OHJ827" s="18"/>
      <c r="OHK827" s="18"/>
      <c r="OHL827" s="18"/>
      <c r="OHM827" s="18"/>
      <c r="OHN827" s="18"/>
      <c r="OHO827" s="18"/>
      <c r="OHP827" s="18"/>
      <c r="OHQ827" s="18"/>
      <c r="OHR827" s="18"/>
      <c r="OHS827" s="18"/>
      <c r="OHT827" s="18"/>
      <c r="OHU827" s="18"/>
      <c r="OHV827" s="18"/>
      <c r="OHW827" s="18"/>
      <c r="OHX827" s="18"/>
      <c r="OHY827" s="18"/>
      <c r="OHZ827" s="18"/>
      <c r="OIA827" s="18"/>
      <c r="OIB827" s="18"/>
      <c r="OIC827" s="18"/>
      <c r="OID827" s="18"/>
      <c r="OIE827" s="18"/>
      <c r="OIF827" s="18"/>
      <c r="OIG827" s="18"/>
      <c r="OIH827" s="18"/>
      <c r="OII827" s="18"/>
      <c r="OIJ827" s="18"/>
      <c r="OIK827" s="18"/>
      <c r="OIL827" s="18"/>
      <c r="OIM827" s="18"/>
      <c r="OIN827" s="18"/>
      <c r="OIO827" s="18"/>
      <c r="OIP827" s="18"/>
      <c r="OIQ827" s="18"/>
      <c r="OIR827" s="18"/>
      <c r="OIS827" s="18"/>
      <c r="OIT827" s="18"/>
      <c r="OIU827" s="18"/>
      <c r="OIV827" s="18"/>
      <c r="OIW827" s="18"/>
      <c r="OIX827" s="18"/>
      <c r="OIY827" s="18"/>
      <c r="OIZ827" s="18"/>
      <c r="OJA827" s="18"/>
      <c r="OJB827" s="18"/>
      <c r="OJC827" s="18"/>
      <c r="OJD827" s="18"/>
      <c r="OJE827" s="18"/>
      <c r="OJF827" s="18"/>
      <c r="OJG827" s="18"/>
      <c r="OJH827" s="18"/>
      <c r="OJI827" s="18"/>
      <c r="OJJ827" s="18"/>
      <c r="OJK827" s="18"/>
      <c r="OJL827" s="18"/>
      <c r="OJM827" s="18"/>
      <c r="OJN827" s="18"/>
      <c r="OJO827" s="18"/>
      <c r="OJP827" s="18"/>
      <c r="OJQ827" s="18"/>
      <c r="OJR827" s="18"/>
      <c r="OJS827" s="18"/>
      <c r="OJT827" s="18"/>
      <c r="OJU827" s="18"/>
      <c r="OJV827" s="18"/>
      <c r="OJW827" s="18"/>
      <c r="OJX827" s="18"/>
      <c r="OJY827" s="18"/>
      <c r="OJZ827" s="18"/>
      <c r="OKA827" s="18"/>
      <c r="OKB827" s="18"/>
      <c r="OKC827" s="18"/>
      <c r="OKD827" s="18"/>
      <c r="OKE827" s="18"/>
      <c r="OKF827" s="18"/>
      <c r="OKG827" s="18"/>
      <c r="OKH827" s="18"/>
      <c r="OKI827" s="18"/>
      <c r="OKJ827" s="18"/>
      <c r="OKK827" s="18"/>
      <c r="OKL827" s="18"/>
      <c r="OKM827" s="18"/>
      <c r="OKN827" s="18"/>
      <c r="OKO827" s="18"/>
      <c r="OKP827" s="18"/>
      <c r="OKQ827" s="18"/>
      <c r="OKR827" s="18"/>
      <c r="OKS827" s="18"/>
      <c r="OKT827" s="18"/>
      <c r="OKU827" s="18"/>
      <c r="OKV827" s="18"/>
      <c r="OKW827" s="18"/>
      <c r="OKX827" s="18"/>
      <c r="OKY827" s="18"/>
      <c r="OKZ827" s="18"/>
      <c r="OLA827" s="18"/>
      <c r="OLB827" s="18"/>
      <c r="OLC827" s="18"/>
      <c r="OLD827" s="18"/>
      <c r="OLE827" s="18"/>
      <c r="OLF827" s="18"/>
      <c r="OLG827" s="18"/>
      <c r="OLH827" s="18"/>
      <c r="OLI827" s="18"/>
      <c r="OLJ827" s="18"/>
      <c r="OLK827" s="18"/>
      <c r="OLL827" s="18"/>
      <c r="OLM827" s="18"/>
      <c r="OLN827" s="18"/>
      <c r="OLO827" s="18"/>
      <c r="OLP827" s="18"/>
      <c r="OLQ827" s="18"/>
      <c r="OLR827" s="18"/>
      <c r="OLS827" s="18"/>
      <c r="OLT827" s="18"/>
      <c r="OLU827" s="18"/>
      <c r="OLV827" s="18"/>
      <c r="OLW827" s="18"/>
      <c r="OLX827" s="18"/>
      <c r="OLY827" s="18"/>
      <c r="OLZ827" s="18"/>
      <c r="OMA827" s="18"/>
      <c r="OMB827" s="18"/>
      <c r="OMC827" s="18"/>
      <c r="OMD827" s="18"/>
      <c r="OME827" s="18"/>
      <c r="OMF827" s="18"/>
      <c r="OMG827" s="18"/>
      <c r="OMH827" s="18"/>
      <c r="OMI827" s="18"/>
      <c r="OMJ827" s="18"/>
      <c r="OMK827" s="18"/>
      <c r="OML827" s="18"/>
      <c r="OMM827" s="18"/>
      <c r="OMN827" s="18"/>
      <c r="OMO827" s="18"/>
      <c r="OMP827" s="18"/>
      <c r="OMQ827" s="18"/>
      <c r="OMR827" s="18"/>
      <c r="OMS827" s="18"/>
      <c r="OMT827" s="18"/>
      <c r="OMU827" s="18"/>
      <c r="OMV827" s="18"/>
      <c r="OMW827" s="18"/>
      <c r="OMX827" s="18"/>
      <c r="OMY827" s="18"/>
      <c r="OMZ827" s="18"/>
      <c r="ONA827" s="18"/>
      <c r="ONB827" s="18"/>
      <c r="ONC827" s="18"/>
      <c r="OND827" s="18"/>
      <c r="ONE827" s="18"/>
      <c r="ONF827" s="18"/>
      <c r="ONG827" s="18"/>
      <c r="ONH827" s="18"/>
      <c r="ONI827" s="18"/>
      <c r="ONJ827" s="18"/>
      <c r="ONK827" s="18"/>
      <c r="ONL827" s="18"/>
      <c r="ONM827" s="18"/>
      <c r="ONN827" s="18"/>
      <c r="ONO827" s="18"/>
      <c r="ONP827" s="18"/>
      <c r="ONQ827" s="18"/>
      <c r="ONR827" s="18"/>
      <c r="ONS827" s="18"/>
      <c r="ONT827" s="18"/>
      <c r="ONU827" s="18"/>
      <c r="ONV827" s="18"/>
      <c r="ONW827" s="18"/>
      <c r="ONX827" s="18"/>
      <c r="ONY827" s="18"/>
      <c r="ONZ827" s="18"/>
      <c r="OOA827" s="18"/>
      <c r="OOB827" s="18"/>
      <c r="OOC827" s="18"/>
      <c r="OOD827" s="18"/>
      <c r="OOE827" s="18"/>
      <c r="OOF827" s="18"/>
      <c r="OOG827" s="18"/>
      <c r="OOH827" s="18"/>
      <c r="OOI827" s="18"/>
      <c r="OOJ827" s="18"/>
      <c r="OOK827" s="18"/>
      <c r="OOL827" s="18"/>
      <c r="OOM827" s="18"/>
      <c r="OON827" s="18"/>
      <c r="OOO827" s="18"/>
      <c r="OOP827" s="18"/>
      <c r="OOQ827" s="18"/>
      <c r="OOR827" s="18"/>
      <c r="OOS827" s="18"/>
      <c r="OOT827" s="18"/>
      <c r="OOU827" s="18"/>
      <c r="OOV827" s="18"/>
      <c r="OOW827" s="18"/>
      <c r="OOX827" s="18"/>
      <c r="OOY827" s="18"/>
      <c r="OOZ827" s="18"/>
      <c r="OPA827" s="18"/>
      <c r="OPB827" s="18"/>
      <c r="OPC827" s="18"/>
      <c r="OPD827" s="18"/>
      <c r="OPE827" s="18"/>
      <c r="OPF827" s="18"/>
      <c r="OPG827" s="18"/>
      <c r="OPH827" s="18"/>
      <c r="OPI827" s="18"/>
      <c r="OPJ827" s="18"/>
      <c r="OPK827" s="18"/>
      <c r="OPL827" s="18"/>
      <c r="OPM827" s="18"/>
      <c r="OPN827" s="18"/>
      <c r="OPO827" s="18"/>
      <c r="OPP827" s="18"/>
      <c r="OPQ827" s="18"/>
      <c r="OPR827" s="18"/>
      <c r="OPS827" s="18"/>
      <c r="OPT827" s="18"/>
      <c r="OPU827" s="18"/>
      <c r="OPV827" s="18"/>
      <c r="OPW827" s="18"/>
      <c r="OPX827" s="18"/>
      <c r="OPY827" s="18"/>
      <c r="OPZ827" s="18"/>
      <c r="OQA827" s="18"/>
      <c r="OQB827" s="18"/>
      <c r="OQC827" s="18"/>
      <c r="OQD827" s="18"/>
      <c r="OQE827" s="18"/>
      <c r="OQF827" s="18"/>
      <c r="OQG827" s="18"/>
      <c r="OQH827" s="18"/>
      <c r="OQI827" s="18"/>
      <c r="OQJ827" s="18"/>
      <c r="OQK827" s="18"/>
      <c r="OQL827" s="18"/>
      <c r="OQM827" s="18"/>
      <c r="OQN827" s="18"/>
      <c r="OQO827" s="18"/>
      <c r="OQP827" s="18"/>
      <c r="OQQ827" s="18"/>
      <c r="OQR827" s="18"/>
      <c r="OQS827" s="18"/>
      <c r="OQT827" s="18"/>
      <c r="OQU827" s="18"/>
      <c r="OQV827" s="18"/>
      <c r="OQW827" s="18"/>
      <c r="OQX827" s="18"/>
      <c r="OQY827" s="18"/>
      <c r="OQZ827" s="18"/>
      <c r="ORA827" s="18"/>
      <c r="ORB827" s="18"/>
      <c r="ORC827" s="18"/>
      <c r="ORD827" s="18"/>
      <c r="ORE827" s="18"/>
      <c r="ORF827" s="18"/>
      <c r="ORG827" s="18"/>
      <c r="ORH827" s="18"/>
      <c r="ORI827" s="18"/>
      <c r="ORJ827" s="18"/>
      <c r="ORK827" s="18"/>
      <c r="ORL827" s="18"/>
      <c r="ORM827" s="18"/>
      <c r="ORN827" s="18"/>
      <c r="ORO827" s="18"/>
      <c r="ORP827" s="18"/>
      <c r="ORQ827" s="18"/>
      <c r="ORR827" s="18"/>
      <c r="ORS827" s="18"/>
      <c r="ORT827" s="18"/>
      <c r="ORU827" s="18"/>
      <c r="ORV827" s="18"/>
      <c r="ORW827" s="18"/>
      <c r="ORX827" s="18"/>
      <c r="ORY827" s="18"/>
      <c r="ORZ827" s="18"/>
      <c r="OSA827" s="18"/>
      <c r="OSB827" s="18"/>
      <c r="OSC827" s="18"/>
      <c r="OSD827" s="18"/>
      <c r="OSE827" s="18"/>
      <c r="OSF827" s="18"/>
      <c r="OSG827" s="18"/>
      <c r="OSH827" s="18"/>
      <c r="OSI827" s="18"/>
      <c r="OSJ827" s="18"/>
      <c r="OSK827" s="18"/>
      <c r="OSL827" s="18"/>
      <c r="OSM827" s="18"/>
      <c r="OSN827" s="18"/>
      <c r="OSO827" s="18"/>
      <c r="OSP827" s="18"/>
      <c r="OSQ827" s="18"/>
      <c r="OSR827" s="18"/>
      <c r="OSS827" s="18"/>
      <c r="OST827" s="18"/>
      <c r="OSU827" s="18"/>
      <c r="OSV827" s="18"/>
      <c r="OSW827" s="18"/>
      <c r="OSX827" s="18"/>
      <c r="OSY827" s="18"/>
      <c r="OSZ827" s="18"/>
      <c r="OTA827" s="18"/>
      <c r="OTB827" s="18"/>
      <c r="OTC827" s="18"/>
      <c r="OTD827" s="18"/>
      <c r="OTE827" s="18"/>
      <c r="OTF827" s="18"/>
      <c r="OTG827" s="18"/>
      <c r="OTH827" s="18"/>
      <c r="OTI827" s="18"/>
      <c r="OTJ827" s="18"/>
      <c r="OTK827" s="18"/>
      <c r="OTL827" s="18"/>
      <c r="OTM827" s="18"/>
      <c r="OTN827" s="18"/>
      <c r="OTO827" s="18"/>
      <c r="OTP827" s="18"/>
      <c r="OTQ827" s="18"/>
      <c r="OTR827" s="18"/>
      <c r="OTS827" s="18"/>
      <c r="OTT827" s="18"/>
      <c r="OTU827" s="18"/>
      <c r="OTV827" s="18"/>
      <c r="OTW827" s="18"/>
      <c r="OTX827" s="18"/>
      <c r="OTY827" s="18"/>
      <c r="OTZ827" s="18"/>
      <c r="OUA827" s="18"/>
      <c r="OUB827" s="18"/>
      <c r="OUC827" s="18"/>
      <c r="OUD827" s="18"/>
      <c r="OUE827" s="18"/>
      <c r="OUF827" s="18"/>
      <c r="OUG827" s="18"/>
      <c r="OUH827" s="18"/>
      <c r="OUI827" s="18"/>
      <c r="OUJ827" s="18"/>
      <c r="OUK827" s="18"/>
      <c r="OUL827" s="18"/>
      <c r="OUM827" s="18"/>
      <c r="OUN827" s="18"/>
      <c r="OUO827" s="18"/>
      <c r="OUP827" s="18"/>
      <c r="OUQ827" s="18"/>
      <c r="OUR827" s="18"/>
      <c r="OUS827" s="18"/>
      <c r="OUT827" s="18"/>
      <c r="OUU827" s="18"/>
      <c r="OUV827" s="18"/>
      <c r="OUW827" s="18"/>
      <c r="OUX827" s="18"/>
      <c r="OUY827" s="18"/>
      <c r="OUZ827" s="18"/>
      <c r="OVA827" s="18"/>
      <c r="OVB827" s="18"/>
      <c r="OVC827" s="18"/>
      <c r="OVD827" s="18"/>
      <c r="OVE827" s="18"/>
      <c r="OVF827" s="18"/>
      <c r="OVG827" s="18"/>
      <c r="OVH827" s="18"/>
      <c r="OVI827" s="18"/>
      <c r="OVJ827" s="18"/>
      <c r="OVK827" s="18"/>
      <c r="OVL827" s="18"/>
      <c r="OVM827" s="18"/>
      <c r="OVN827" s="18"/>
      <c r="OVO827" s="18"/>
      <c r="OVP827" s="18"/>
      <c r="OVQ827" s="18"/>
      <c r="OVR827" s="18"/>
      <c r="OVS827" s="18"/>
      <c r="OVT827" s="18"/>
      <c r="OVU827" s="18"/>
      <c r="OVV827" s="18"/>
      <c r="OVW827" s="18"/>
      <c r="OVX827" s="18"/>
      <c r="OVY827" s="18"/>
      <c r="OVZ827" s="18"/>
      <c r="OWA827" s="18"/>
      <c r="OWB827" s="18"/>
      <c r="OWC827" s="18"/>
      <c r="OWD827" s="18"/>
      <c r="OWE827" s="18"/>
      <c r="OWF827" s="18"/>
      <c r="OWG827" s="18"/>
      <c r="OWH827" s="18"/>
      <c r="OWI827" s="18"/>
      <c r="OWJ827" s="18"/>
      <c r="OWK827" s="18"/>
      <c r="OWL827" s="18"/>
      <c r="OWM827" s="18"/>
      <c r="OWN827" s="18"/>
      <c r="OWO827" s="18"/>
      <c r="OWP827" s="18"/>
      <c r="OWQ827" s="18"/>
      <c r="OWR827" s="18"/>
      <c r="OWS827" s="18"/>
      <c r="OWT827" s="18"/>
      <c r="OWU827" s="18"/>
      <c r="OWV827" s="18"/>
      <c r="OWW827" s="18"/>
      <c r="OWX827" s="18"/>
      <c r="OWY827" s="18"/>
      <c r="OWZ827" s="18"/>
      <c r="OXA827" s="18"/>
      <c r="OXB827" s="18"/>
      <c r="OXC827" s="18"/>
      <c r="OXD827" s="18"/>
      <c r="OXE827" s="18"/>
      <c r="OXF827" s="18"/>
      <c r="OXG827" s="18"/>
      <c r="OXH827" s="18"/>
      <c r="OXI827" s="18"/>
      <c r="OXJ827" s="18"/>
      <c r="OXK827" s="18"/>
      <c r="OXL827" s="18"/>
      <c r="OXM827" s="18"/>
      <c r="OXN827" s="18"/>
      <c r="OXO827" s="18"/>
      <c r="OXP827" s="18"/>
      <c r="OXQ827" s="18"/>
      <c r="OXR827" s="18"/>
      <c r="OXS827" s="18"/>
      <c r="OXT827" s="18"/>
      <c r="OXU827" s="18"/>
      <c r="OXV827" s="18"/>
      <c r="OXW827" s="18"/>
      <c r="OXX827" s="18"/>
      <c r="OXY827" s="18"/>
      <c r="OXZ827" s="18"/>
      <c r="OYA827" s="18"/>
      <c r="OYB827" s="18"/>
      <c r="OYC827" s="18"/>
      <c r="OYD827" s="18"/>
      <c r="OYE827" s="18"/>
      <c r="OYF827" s="18"/>
      <c r="OYG827" s="18"/>
      <c r="OYH827" s="18"/>
      <c r="OYI827" s="18"/>
      <c r="OYJ827" s="18"/>
      <c r="OYK827" s="18"/>
      <c r="OYL827" s="18"/>
      <c r="OYM827" s="18"/>
      <c r="OYN827" s="18"/>
      <c r="OYO827" s="18"/>
      <c r="OYP827" s="18"/>
      <c r="OYQ827" s="18"/>
      <c r="OYR827" s="18"/>
      <c r="OYS827" s="18"/>
      <c r="OYT827" s="18"/>
      <c r="OYU827" s="18"/>
      <c r="OYV827" s="18"/>
      <c r="OYW827" s="18"/>
      <c r="OYX827" s="18"/>
      <c r="OYY827" s="18"/>
      <c r="OYZ827" s="18"/>
      <c r="OZA827" s="18"/>
      <c r="OZB827" s="18"/>
      <c r="OZC827" s="18"/>
      <c r="OZD827" s="18"/>
      <c r="OZE827" s="18"/>
      <c r="OZF827" s="18"/>
      <c r="OZG827" s="18"/>
      <c r="OZH827" s="18"/>
      <c r="OZI827" s="18"/>
      <c r="OZJ827" s="18"/>
      <c r="OZK827" s="18"/>
      <c r="OZL827" s="18"/>
      <c r="OZM827" s="18"/>
      <c r="OZN827" s="18"/>
      <c r="OZO827" s="18"/>
      <c r="OZP827" s="18"/>
      <c r="OZQ827" s="18"/>
      <c r="OZR827" s="18"/>
      <c r="OZS827" s="18"/>
      <c r="OZT827" s="18"/>
      <c r="OZU827" s="18"/>
      <c r="OZV827" s="18"/>
      <c r="OZW827" s="18"/>
      <c r="OZX827" s="18"/>
      <c r="OZY827" s="18"/>
      <c r="OZZ827" s="18"/>
      <c r="PAA827" s="18"/>
      <c r="PAB827" s="18"/>
      <c r="PAC827" s="18"/>
      <c r="PAD827" s="18"/>
      <c r="PAE827" s="18"/>
      <c r="PAF827" s="18"/>
      <c r="PAG827" s="18"/>
      <c r="PAH827" s="18"/>
      <c r="PAI827" s="18"/>
      <c r="PAJ827" s="18"/>
      <c r="PAK827" s="18"/>
      <c r="PAL827" s="18"/>
      <c r="PAM827" s="18"/>
      <c r="PAN827" s="18"/>
      <c r="PAO827" s="18"/>
      <c r="PAP827" s="18"/>
      <c r="PAQ827" s="18"/>
      <c r="PAR827" s="18"/>
      <c r="PAS827" s="18"/>
      <c r="PAT827" s="18"/>
      <c r="PAU827" s="18"/>
      <c r="PAV827" s="18"/>
      <c r="PAW827" s="18"/>
      <c r="PAX827" s="18"/>
      <c r="PAY827" s="18"/>
      <c r="PAZ827" s="18"/>
      <c r="PBA827" s="18"/>
      <c r="PBB827" s="18"/>
      <c r="PBC827" s="18"/>
      <c r="PBD827" s="18"/>
      <c r="PBE827" s="18"/>
      <c r="PBF827" s="18"/>
      <c r="PBG827" s="18"/>
      <c r="PBH827" s="18"/>
      <c r="PBI827" s="18"/>
      <c r="PBJ827" s="18"/>
      <c r="PBK827" s="18"/>
      <c r="PBL827" s="18"/>
      <c r="PBM827" s="18"/>
      <c r="PBN827" s="18"/>
      <c r="PBO827" s="18"/>
      <c r="PBP827" s="18"/>
      <c r="PBQ827" s="18"/>
      <c r="PBR827" s="18"/>
      <c r="PBS827" s="18"/>
      <c r="PBT827" s="18"/>
      <c r="PBU827" s="18"/>
      <c r="PBV827" s="18"/>
      <c r="PBW827" s="18"/>
      <c r="PBX827" s="18"/>
      <c r="PBY827" s="18"/>
      <c r="PBZ827" s="18"/>
      <c r="PCA827" s="18"/>
      <c r="PCB827" s="18"/>
      <c r="PCC827" s="18"/>
      <c r="PCD827" s="18"/>
      <c r="PCE827" s="18"/>
      <c r="PCF827" s="18"/>
      <c r="PCG827" s="18"/>
      <c r="PCH827" s="18"/>
      <c r="PCI827" s="18"/>
      <c r="PCJ827" s="18"/>
      <c r="PCK827" s="18"/>
      <c r="PCL827" s="18"/>
      <c r="PCM827" s="18"/>
      <c r="PCN827" s="18"/>
      <c r="PCO827" s="18"/>
      <c r="PCP827" s="18"/>
      <c r="PCQ827" s="18"/>
      <c r="PCR827" s="18"/>
      <c r="PCS827" s="18"/>
      <c r="PCT827" s="18"/>
      <c r="PCU827" s="18"/>
      <c r="PCV827" s="18"/>
      <c r="PCW827" s="18"/>
      <c r="PCX827" s="18"/>
      <c r="PCY827" s="18"/>
      <c r="PCZ827" s="18"/>
      <c r="PDA827" s="18"/>
      <c r="PDB827" s="18"/>
      <c r="PDC827" s="18"/>
      <c r="PDD827" s="18"/>
      <c r="PDE827" s="18"/>
      <c r="PDF827" s="18"/>
      <c r="PDG827" s="18"/>
      <c r="PDH827" s="18"/>
      <c r="PDI827" s="18"/>
      <c r="PDJ827" s="18"/>
      <c r="PDK827" s="18"/>
      <c r="PDL827" s="18"/>
      <c r="PDM827" s="18"/>
      <c r="PDN827" s="18"/>
      <c r="PDO827" s="18"/>
      <c r="PDP827" s="18"/>
      <c r="PDQ827" s="18"/>
      <c r="PDR827" s="18"/>
      <c r="PDS827" s="18"/>
      <c r="PDT827" s="18"/>
      <c r="PDU827" s="18"/>
      <c r="PDV827" s="18"/>
      <c r="PDW827" s="18"/>
      <c r="PDX827" s="18"/>
      <c r="PDY827" s="18"/>
      <c r="PDZ827" s="18"/>
      <c r="PEA827" s="18"/>
      <c r="PEB827" s="18"/>
      <c r="PEC827" s="18"/>
      <c r="PED827" s="18"/>
      <c r="PEE827" s="18"/>
      <c r="PEF827" s="18"/>
      <c r="PEG827" s="18"/>
      <c r="PEH827" s="18"/>
      <c r="PEI827" s="18"/>
      <c r="PEJ827" s="18"/>
      <c r="PEK827" s="18"/>
      <c r="PEL827" s="18"/>
      <c r="PEM827" s="18"/>
      <c r="PEN827" s="18"/>
      <c r="PEO827" s="18"/>
      <c r="PEP827" s="18"/>
      <c r="PEQ827" s="18"/>
      <c r="PER827" s="18"/>
      <c r="PES827" s="18"/>
      <c r="PET827" s="18"/>
      <c r="PEU827" s="18"/>
      <c r="PEV827" s="18"/>
      <c r="PEW827" s="18"/>
      <c r="PEX827" s="18"/>
      <c r="PEY827" s="18"/>
      <c r="PEZ827" s="18"/>
      <c r="PFA827" s="18"/>
      <c r="PFB827" s="18"/>
      <c r="PFC827" s="18"/>
      <c r="PFD827" s="18"/>
      <c r="PFE827" s="18"/>
      <c r="PFF827" s="18"/>
      <c r="PFG827" s="18"/>
      <c r="PFH827" s="18"/>
      <c r="PFI827" s="18"/>
      <c r="PFJ827" s="18"/>
      <c r="PFK827" s="18"/>
      <c r="PFL827" s="18"/>
      <c r="PFM827" s="18"/>
      <c r="PFN827" s="18"/>
      <c r="PFO827" s="18"/>
      <c r="PFP827" s="18"/>
      <c r="PFQ827" s="18"/>
      <c r="PFR827" s="18"/>
      <c r="PFS827" s="18"/>
      <c r="PFT827" s="18"/>
      <c r="PFU827" s="18"/>
      <c r="PFV827" s="18"/>
      <c r="PFW827" s="18"/>
      <c r="PFX827" s="18"/>
      <c r="PFY827" s="18"/>
      <c r="PFZ827" s="18"/>
      <c r="PGA827" s="18"/>
      <c r="PGB827" s="18"/>
      <c r="PGC827" s="18"/>
      <c r="PGD827" s="18"/>
      <c r="PGE827" s="18"/>
      <c r="PGF827" s="18"/>
      <c r="PGG827" s="18"/>
      <c r="PGH827" s="18"/>
      <c r="PGI827" s="18"/>
      <c r="PGJ827" s="18"/>
      <c r="PGK827" s="18"/>
      <c r="PGL827" s="18"/>
      <c r="PGM827" s="18"/>
      <c r="PGN827" s="18"/>
      <c r="PGO827" s="18"/>
      <c r="PGP827" s="18"/>
      <c r="PGQ827" s="18"/>
      <c r="PGR827" s="18"/>
      <c r="PGS827" s="18"/>
      <c r="PGT827" s="18"/>
      <c r="PGU827" s="18"/>
      <c r="PGV827" s="18"/>
      <c r="PGW827" s="18"/>
      <c r="PGX827" s="18"/>
      <c r="PGY827" s="18"/>
      <c r="PGZ827" s="18"/>
      <c r="PHA827" s="18"/>
      <c r="PHB827" s="18"/>
      <c r="PHC827" s="18"/>
      <c r="PHD827" s="18"/>
      <c r="PHE827" s="18"/>
      <c r="PHF827" s="18"/>
      <c r="PHG827" s="18"/>
      <c r="PHH827" s="18"/>
      <c r="PHI827" s="18"/>
      <c r="PHJ827" s="18"/>
      <c r="PHK827" s="18"/>
      <c r="PHL827" s="18"/>
      <c r="PHM827" s="18"/>
      <c r="PHN827" s="18"/>
      <c r="PHO827" s="18"/>
      <c r="PHP827" s="18"/>
      <c r="PHQ827" s="18"/>
      <c r="PHR827" s="18"/>
      <c r="PHS827" s="18"/>
      <c r="PHT827" s="18"/>
      <c r="PHU827" s="18"/>
      <c r="PHV827" s="18"/>
      <c r="PHW827" s="18"/>
      <c r="PHX827" s="18"/>
      <c r="PHY827" s="18"/>
      <c r="PHZ827" s="18"/>
      <c r="PIA827" s="18"/>
      <c r="PIB827" s="18"/>
      <c r="PIC827" s="18"/>
      <c r="PID827" s="18"/>
      <c r="PIE827" s="18"/>
      <c r="PIF827" s="18"/>
      <c r="PIG827" s="18"/>
      <c r="PIH827" s="18"/>
      <c r="PII827" s="18"/>
      <c r="PIJ827" s="18"/>
      <c r="PIK827" s="18"/>
      <c r="PIL827" s="18"/>
      <c r="PIM827" s="18"/>
      <c r="PIN827" s="18"/>
      <c r="PIO827" s="18"/>
      <c r="PIP827" s="18"/>
      <c r="PIQ827" s="18"/>
      <c r="PIR827" s="18"/>
      <c r="PIS827" s="18"/>
      <c r="PIT827" s="18"/>
      <c r="PIU827" s="18"/>
      <c r="PIV827" s="18"/>
      <c r="PIW827" s="18"/>
      <c r="PIX827" s="18"/>
      <c r="PIY827" s="18"/>
      <c r="PIZ827" s="18"/>
      <c r="PJA827" s="18"/>
      <c r="PJB827" s="18"/>
      <c r="PJC827" s="18"/>
      <c r="PJD827" s="18"/>
      <c r="PJE827" s="18"/>
      <c r="PJF827" s="18"/>
      <c r="PJG827" s="18"/>
      <c r="PJH827" s="18"/>
      <c r="PJI827" s="18"/>
      <c r="PJJ827" s="18"/>
      <c r="PJK827" s="18"/>
      <c r="PJL827" s="18"/>
      <c r="PJM827" s="18"/>
      <c r="PJN827" s="18"/>
      <c r="PJO827" s="18"/>
      <c r="PJP827" s="18"/>
      <c r="PJQ827" s="18"/>
      <c r="PJR827" s="18"/>
      <c r="PJS827" s="18"/>
      <c r="PJT827" s="18"/>
      <c r="PJU827" s="18"/>
      <c r="PJV827" s="18"/>
      <c r="PJW827" s="18"/>
      <c r="PJX827" s="18"/>
      <c r="PJY827" s="18"/>
      <c r="PJZ827" s="18"/>
      <c r="PKA827" s="18"/>
      <c r="PKB827" s="18"/>
      <c r="PKC827" s="18"/>
      <c r="PKD827" s="18"/>
      <c r="PKE827" s="18"/>
      <c r="PKF827" s="18"/>
      <c r="PKG827" s="18"/>
      <c r="PKH827" s="18"/>
      <c r="PKI827" s="18"/>
      <c r="PKJ827" s="18"/>
      <c r="PKK827" s="18"/>
      <c r="PKL827" s="18"/>
      <c r="PKM827" s="18"/>
      <c r="PKN827" s="18"/>
      <c r="PKO827" s="18"/>
      <c r="PKP827" s="18"/>
      <c r="PKQ827" s="18"/>
      <c r="PKR827" s="18"/>
      <c r="PKS827" s="18"/>
      <c r="PKT827" s="18"/>
      <c r="PKU827" s="18"/>
      <c r="PKV827" s="18"/>
      <c r="PKW827" s="18"/>
      <c r="PKX827" s="18"/>
      <c r="PKY827" s="18"/>
      <c r="PKZ827" s="18"/>
      <c r="PLA827" s="18"/>
      <c r="PLB827" s="18"/>
      <c r="PLC827" s="18"/>
      <c r="PLD827" s="18"/>
      <c r="PLE827" s="18"/>
      <c r="PLF827" s="18"/>
      <c r="PLG827" s="18"/>
      <c r="PLH827" s="18"/>
      <c r="PLI827" s="18"/>
      <c r="PLJ827" s="18"/>
      <c r="PLK827" s="18"/>
      <c r="PLL827" s="18"/>
      <c r="PLM827" s="18"/>
      <c r="PLN827" s="18"/>
      <c r="PLO827" s="18"/>
      <c r="PLP827" s="18"/>
      <c r="PLQ827" s="18"/>
      <c r="PLR827" s="18"/>
      <c r="PLS827" s="18"/>
      <c r="PLT827" s="18"/>
      <c r="PLU827" s="18"/>
      <c r="PLV827" s="18"/>
      <c r="PLW827" s="18"/>
      <c r="PLX827" s="18"/>
      <c r="PLY827" s="18"/>
      <c r="PLZ827" s="18"/>
      <c r="PMA827" s="18"/>
      <c r="PMB827" s="18"/>
      <c r="PMC827" s="18"/>
      <c r="PMD827" s="18"/>
      <c r="PME827" s="18"/>
      <c r="PMF827" s="18"/>
      <c r="PMG827" s="18"/>
      <c r="PMH827" s="18"/>
      <c r="PMI827" s="18"/>
      <c r="PMJ827" s="18"/>
      <c r="PMK827" s="18"/>
      <c r="PML827" s="18"/>
      <c r="PMM827" s="18"/>
      <c r="PMN827" s="18"/>
      <c r="PMO827" s="18"/>
      <c r="PMP827" s="18"/>
      <c r="PMQ827" s="18"/>
      <c r="PMR827" s="18"/>
      <c r="PMS827" s="18"/>
      <c r="PMT827" s="18"/>
      <c r="PMU827" s="18"/>
      <c r="PMV827" s="18"/>
      <c r="PMW827" s="18"/>
      <c r="PMX827" s="18"/>
      <c r="PMY827" s="18"/>
      <c r="PMZ827" s="18"/>
      <c r="PNA827" s="18"/>
      <c r="PNB827" s="18"/>
      <c r="PNC827" s="18"/>
      <c r="PND827" s="18"/>
      <c r="PNE827" s="18"/>
      <c r="PNF827" s="18"/>
      <c r="PNG827" s="18"/>
      <c r="PNH827" s="18"/>
      <c r="PNI827" s="18"/>
      <c r="PNJ827" s="18"/>
      <c r="PNK827" s="18"/>
      <c r="PNL827" s="18"/>
      <c r="PNM827" s="18"/>
      <c r="PNN827" s="18"/>
      <c r="PNO827" s="18"/>
      <c r="PNP827" s="18"/>
      <c r="PNQ827" s="18"/>
      <c r="PNR827" s="18"/>
      <c r="PNS827" s="18"/>
      <c r="PNT827" s="18"/>
      <c r="PNU827" s="18"/>
      <c r="PNV827" s="18"/>
      <c r="PNW827" s="18"/>
      <c r="PNX827" s="18"/>
      <c r="PNY827" s="18"/>
      <c r="PNZ827" s="18"/>
      <c r="POA827" s="18"/>
      <c r="POB827" s="18"/>
      <c r="POC827" s="18"/>
      <c r="POD827" s="18"/>
      <c r="POE827" s="18"/>
      <c r="POF827" s="18"/>
      <c r="POG827" s="18"/>
      <c r="POH827" s="18"/>
      <c r="POI827" s="18"/>
      <c r="POJ827" s="18"/>
      <c r="POK827" s="18"/>
      <c r="POL827" s="18"/>
      <c r="POM827" s="18"/>
      <c r="PON827" s="18"/>
      <c r="POO827" s="18"/>
      <c r="POP827" s="18"/>
      <c r="POQ827" s="18"/>
      <c r="POR827" s="18"/>
      <c r="POS827" s="18"/>
      <c r="POT827" s="18"/>
      <c r="POU827" s="18"/>
      <c r="POV827" s="18"/>
      <c r="POW827" s="18"/>
      <c r="POX827" s="18"/>
      <c r="POY827" s="18"/>
      <c r="POZ827" s="18"/>
      <c r="PPA827" s="18"/>
      <c r="PPB827" s="18"/>
      <c r="PPC827" s="18"/>
      <c r="PPD827" s="18"/>
      <c r="PPE827" s="18"/>
      <c r="PPF827" s="18"/>
      <c r="PPG827" s="18"/>
      <c r="PPH827" s="18"/>
      <c r="PPI827" s="18"/>
      <c r="PPJ827" s="18"/>
      <c r="PPK827" s="18"/>
      <c r="PPL827" s="18"/>
      <c r="PPM827" s="18"/>
      <c r="PPN827" s="18"/>
      <c r="PPO827" s="18"/>
      <c r="PPP827" s="18"/>
      <c r="PPQ827" s="18"/>
      <c r="PPR827" s="18"/>
      <c r="PPS827" s="18"/>
      <c r="PPT827" s="18"/>
      <c r="PPU827" s="18"/>
      <c r="PPV827" s="18"/>
      <c r="PPW827" s="18"/>
      <c r="PPX827" s="18"/>
      <c r="PPY827" s="18"/>
      <c r="PPZ827" s="18"/>
      <c r="PQA827" s="18"/>
      <c r="PQB827" s="18"/>
      <c r="PQC827" s="18"/>
      <c r="PQD827" s="18"/>
      <c r="PQE827" s="18"/>
      <c r="PQF827" s="18"/>
      <c r="PQG827" s="18"/>
      <c r="PQH827" s="18"/>
      <c r="PQI827" s="18"/>
      <c r="PQJ827" s="18"/>
      <c r="PQK827" s="18"/>
      <c r="PQL827" s="18"/>
      <c r="PQM827" s="18"/>
      <c r="PQN827" s="18"/>
      <c r="PQO827" s="18"/>
      <c r="PQP827" s="18"/>
      <c r="PQQ827" s="18"/>
      <c r="PQR827" s="18"/>
      <c r="PQS827" s="18"/>
      <c r="PQT827" s="18"/>
      <c r="PQU827" s="18"/>
      <c r="PQV827" s="18"/>
      <c r="PQW827" s="18"/>
      <c r="PQX827" s="18"/>
      <c r="PQY827" s="18"/>
      <c r="PQZ827" s="18"/>
      <c r="PRA827" s="18"/>
      <c r="PRB827" s="18"/>
      <c r="PRC827" s="18"/>
      <c r="PRD827" s="18"/>
      <c r="PRE827" s="18"/>
      <c r="PRF827" s="18"/>
      <c r="PRG827" s="18"/>
      <c r="PRH827" s="18"/>
      <c r="PRI827" s="18"/>
      <c r="PRJ827" s="18"/>
      <c r="PRK827" s="18"/>
      <c r="PRL827" s="18"/>
      <c r="PRM827" s="18"/>
      <c r="PRN827" s="18"/>
      <c r="PRO827" s="18"/>
      <c r="PRP827" s="18"/>
      <c r="PRQ827" s="18"/>
      <c r="PRR827" s="18"/>
      <c r="PRS827" s="18"/>
      <c r="PRT827" s="18"/>
      <c r="PRU827" s="18"/>
      <c r="PRV827" s="18"/>
      <c r="PRW827" s="18"/>
      <c r="PRX827" s="18"/>
      <c r="PRY827" s="18"/>
      <c r="PRZ827" s="18"/>
      <c r="PSA827" s="18"/>
      <c r="PSB827" s="18"/>
      <c r="PSC827" s="18"/>
      <c r="PSD827" s="18"/>
      <c r="PSE827" s="18"/>
      <c r="PSF827" s="18"/>
      <c r="PSG827" s="18"/>
      <c r="PSH827" s="18"/>
      <c r="PSI827" s="18"/>
      <c r="PSJ827" s="18"/>
      <c r="PSK827" s="18"/>
      <c r="PSL827" s="18"/>
      <c r="PSM827" s="18"/>
      <c r="PSN827" s="18"/>
      <c r="PSO827" s="18"/>
      <c r="PSP827" s="18"/>
      <c r="PSQ827" s="18"/>
      <c r="PSR827" s="18"/>
      <c r="PSS827" s="18"/>
      <c r="PST827" s="18"/>
      <c r="PSU827" s="18"/>
      <c r="PSV827" s="18"/>
      <c r="PSW827" s="18"/>
      <c r="PSX827" s="18"/>
      <c r="PSY827" s="18"/>
      <c r="PSZ827" s="18"/>
      <c r="PTA827" s="18"/>
      <c r="PTB827" s="18"/>
      <c r="PTC827" s="18"/>
      <c r="PTD827" s="18"/>
      <c r="PTE827" s="18"/>
      <c r="PTF827" s="18"/>
      <c r="PTG827" s="18"/>
      <c r="PTH827" s="18"/>
      <c r="PTI827" s="18"/>
      <c r="PTJ827" s="18"/>
      <c r="PTK827" s="18"/>
      <c r="PTL827" s="18"/>
      <c r="PTM827" s="18"/>
      <c r="PTN827" s="18"/>
      <c r="PTO827" s="18"/>
      <c r="PTP827" s="18"/>
      <c r="PTQ827" s="18"/>
      <c r="PTR827" s="18"/>
      <c r="PTS827" s="18"/>
      <c r="PTT827" s="18"/>
      <c r="PTU827" s="18"/>
      <c r="PTV827" s="18"/>
      <c r="PTW827" s="18"/>
      <c r="PTX827" s="18"/>
      <c r="PTY827" s="18"/>
      <c r="PTZ827" s="18"/>
      <c r="PUA827" s="18"/>
      <c r="PUB827" s="18"/>
      <c r="PUC827" s="18"/>
      <c r="PUD827" s="18"/>
      <c r="PUE827" s="18"/>
      <c r="PUF827" s="18"/>
      <c r="PUG827" s="18"/>
      <c r="PUH827" s="18"/>
      <c r="PUI827" s="18"/>
      <c r="PUJ827" s="18"/>
      <c r="PUK827" s="18"/>
      <c r="PUL827" s="18"/>
      <c r="PUM827" s="18"/>
      <c r="PUN827" s="18"/>
      <c r="PUO827" s="18"/>
      <c r="PUP827" s="18"/>
      <c r="PUQ827" s="18"/>
      <c r="PUR827" s="18"/>
      <c r="PUS827" s="18"/>
      <c r="PUT827" s="18"/>
      <c r="PUU827" s="18"/>
      <c r="PUV827" s="18"/>
      <c r="PUW827" s="18"/>
      <c r="PUX827" s="18"/>
      <c r="PUY827" s="18"/>
      <c r="PUZ827" s="18"/>
      <c r="PVA827" s="18"/>
      <c r="PVB827" s="18"/>
      <c r="PVC827" s="18"/>
      <c r="PVD827" s="18"/>
      <c r="PVE827" s="18"/>
      <c r="PVF827" s="18"/>
      <c r="PVG827" s="18"/>
      <c r="PVH827" s="18"/>
      <c r="PVI827" s="18"/>
      <c r="PVJ827" s="18"/>
      <c r="PVK827" s="18"/>
      <c r="PVL827" s="18"/>
      <c r="PVM827" s="18"/>
      <c r="PVN827" s="18"/>
      <c r="PVO827" s="18"/>
      <c r="PVP827" s="18"/>
      <c r="PVQ827" s="18"/>
      <c r="PVR827" s="18"/>
      <c r="PVS827" s="18"/>
      <c r="PVT827" s="18"/>
      <c r="PVU827" s="18"/>
      <c r="PVV827" s="18"/>
      <c r="PVW827" s="18"/>
      <c r="PVX827" s="18"/>
      <c r="PVY827" s="18"/>
      <c r="PVZ827" s="18"/>
      <c r="PWA827" s="18"/>
      <c r="PWB827" s="18"/>
      <c r="PWC827" s="18"/>
      <c r="PWD827" s="18"/>
      <c r="PWE827" s="18"/>
      <c r="PWF827" s="18"/>
      <c r="PWG827" s="18"/>
      <c r="PWH827" s="18"/>
      <c r="PWI827" s="18"/>
      <c r="PWJ827" s="18"/>
      <c r="PWK827" s="18"/>
      <c r="PWL827" s="18"/>
      <c r="PWM827" s="18"/>
      <c r="PWN827" s="18"/>
      <c r="PWO827" s="18"/>
      <c r="PWP827" s="18"/>
      <c r="PWQ827" s="18"/>
      <c r="PWR827" s="18"/>
      <c r="PWS827" s="18"/>
      <c r="PWT827" s="18"/>
      <c r="PWU827" s="18"/>
      <c r="PWV827" s="18"/>
      <c r="PWW827" s="18"/>
      <c r="PWX827" s="18"/>
      <c r="PWY827" s="18"/>
      <c r="PWZ827" s="18"/>
      <c r="PXA827" s="18"/>
      <c r="PXB827" s="18"/>
      <c r="PXC827" s="18"/>
      <c r="PXD827" s="18"/>
      <c r="PXE827" s="18"/>
      <c r="PXF827" s="18"/>
      <c r="PXG827" s="18"/>
      <c r="PXH827" s="18"/>
      <c r="PXI827" s="18"/>
      <c r="PXJ827" s="18"/>
      <c r="PXK827" s="18"/>
      <c r="PXL827" s="18"/>
      <c r="PXM827" s="18"/>
      <c r="PXN827" s="18"/>
      <c r="PXO827" s="18"/>
      <c r="PXP827" s="18"/>
      <c r="PXQ827" s="18"/>
      <c r="PXR827" s="18"/>
      <c r="PXS827" s="18"/>
      <c r="PXT827" s="18"/>
      <c r="PXU827" s="18"/>
      <c r="PXV827" s="18"/>
      <c r="PXW827" s="18"/>
      <c r="PXX827" s="18"/>
      <c r="PXY827" s="18"/>
      <c r="PXZ827" s="18"/>
      <c r="PYA827" s="18"/>
      <c r="PYB827" s="18"/>
      <c r="PYC827" s="18"/>
      <c r="PYD827" s="18"/>
      <c r="PYE827" s="18"/>
      <c r="PYF827" s="18"/>
      <c r="PYG827" s="18"/>
      <c r="PYH827" s="18"/>
      <c r="PYI827" s="18"/>
      <c r="PYJ827" s="18"/>
      <c r="PYK827" s="18"/>
      <c r="PYL827" s="18"/>
      <c r="PYM827" s="18"/>
      <c r="PYN827" s="18"/>
      <c r="PYO827" s="18"/>
      <c r="PYP827" s="18"/>
      <c r="PYQ827" s="18"/>
      <c r="PYR827" s="18"/>
      <c r="PYS827" s="18"/>
      <c r="PYT827" s="18"/>
      <c r="PYU827" s="18"/>
      <c r="PYV827" s="18"/>
      <c r="PYW827" s="18"/>
      <c r="PYX827" s="18"/>
      <c r="PYY827" s="18"/>
      <c r="PYZ827" s="18"/>
      <c r="PZA827" s="18"/>
      <c r="PZB827" s="18"/>
      <c r="PZC827" s="18"/>
      <c r="PZD827" s="18"/>
      <c r="PZE827" s="18"/>
      <c r="PZF827" s="18"/>
      <c r="PZG827" s="18"/>
      <c r="PZH827" s="18"/>
      <c r="PZI827" s="18"/>
      <c r="PZJ827" s="18"/>
      <c r="PZK827" s="18"/>
      <c r="PZL827" s="18"/>
      <c r="PZM827" s="18"/>
      <c r="PZN827" s="18"/>
      <c r="PZO827" s="18"/>
      <c r="PZP827" s="18"/>
      <c r="PZQ827" s="18"/>
      <c r="PZR827" s="18"/>
      <c r="PZS827" s="18"/>
      <c r="PZT827" s="18"/>
      <c r="PZU827" s="18"/>
      <c r="PZV827" s="18"/>
      <c r="PZW827" s="18"/>
      <c r="PZX827" s="18"/>
      <c r="PZY827" s="18"/>
      <c r="PZZ827" s="18"/>
      <c r="QAA827" s="18"/>
      <c r="QAB827" s="18"/>
      <c r="QAC827" s="18"/>
      <c r="QAD827" s="18"/>
      <c r="QAE827" s="18"/>
      <c r="QAF827" s="18"/>
      <c r="QAG827" s="18"/>
      <c r="QAH827" s="18"/>
      <c r="QAI827" s="18"/>
      <c r="QAJ827" s="18"/>
      <c r="QAK827" s="18"/>
      <c r="QAL827" s="18"/>
      <c r="QAM827" s="18"/>
      <c r="QAN827" s="18"/>
      <c r="QAO827" s="18"/>
      <c r="QAP827" s="18"/>
      <c r="QAQ827" s="18"/>
      <c r="QAR827" s="18"/>
      <c r="QAS827" s="18"/>
      <c r="QAT827" s="18"/>
      <c r="QAU827" s="18"/>
      <c r="QAV827" s="18"/>
      <c r="QAW827" s="18"/>
      <c r="QAX827" s="18"/>
      <c r="QAY827" s="18"/>
      <c r="QAZ827" s="18"/>
      <c r="QBA827" s="18"/>
      <c r="QBB827" s="18"/>
      <c r="QBC827" s="18"/>
      <c r="QBD827" s="18"/>
      <c r="QBE827" s="18"/>
      <c r="QBF827" s="18"/>
      <c r="QBG827" s="18"/>
      <c r="QBH827" s="18"/>
      <c r="QBI827" s="18"/>
      <c r="QBJ827" s="18"/>
      <c r="QBK827" s="18"/>
      <c r="QBL827" s="18"/>
      <c r="QBM827" s="18"/>
      <c r="QBN827" s="18"/>
      <c r="QBO827" s="18"/>
      <c r="QBP827" s="18"/>
      <c r="QBQ827" s="18"/>
      <c r="QBR827" s="18"/>
      <c r="QBS827" s="18"/>
      <c r="QBT827" s="18"/>
      <c r="QBU827" s="18"/>
      <c r="QBV827" s="18"/>
      <c r="QBW827" s="18"/>
      <c r="QBX827" s="18"/>
      <c r="QBY827" s="18"/>
      <c r="QBZ827" s="18"/>
      <c r="QCA827" s="18"/>
      <c r="QCB827" s="18"/>
      <c r="QCC827" s="18"/>
      <c r="QCD827" s="18"/>
      <c r="QCE827" s="18"/>
      <c r="QCF827" s="18"/>
      <c r="QCG827" s="18"/>
      <c r="QCH827" s="18"/>
      <c r="QCI827" s="18"/>
      <c r="QCJ827" s="18"/>
      <c r="QCK827" s="18"/>
      <c r="QCL827" s="18"/>
      <c r="QCM827" s="18"/>
      <c r="QCN827" s="18"/>
      <c r="QCO827" s="18"/>
      <c r="QCP827" s="18"/>
      <c r="QCQ827" s="18"/>
      <c r="QCR827" s="18"/>
      <c r="QCS827" s="18"/>
      <c r="QCT827" s="18"/>
      <c r="QCU827" s="18"/>
      <c r="QCV827" s="18"/>
      <c r="QCW827" s="18"/>
      <c r="QCX827" s="18"/>
      <c r="QCY827" s="18"/>
      <c r="QCZ827" s="18"/>
      <c r="QDA827" s="18"/>
      <c r="QDB827" s="18"/>
      <c r="QDC827" s="18"/>
      <c r="QDD827" s="18"/>
      <c r="QDE827" s="18"/>
      <c r="QDF827" s="18"/>
      <c r="QDG827" s="18"/>
      <c r="QDH827" s="18"/>
      <c r="QDI827" s="18"/>
      <c r="QDJ827" s="18"/>
      <c r="QDK827" s="18"/>
      <c r="QDL827" s="18"/>
      <c r="QDM827" s="18"/>
      <c r="QDN827" s="18"/>
      <c r="QDO827" s="18"/>
      <c r="QDP827" s="18"/>
      <c r="QDQ827" s="18"/>
      <c r="QDR827" s="18"/>
      <c r="QDS827" s="18"/>
      <c r="QDT827" s="18"/>
      <c r="QDU827" s="18"/>
      <c r="QDV827" s="18"/>
      <c r="QDW827" s="18"/>
      <c r="QDX827" s="18"/>
      <c r="QDY827" s="18"/>
      <c r="QDZ827" s="18"/>
      <c r="QEA827" s="18"/>
      <c r="QEB827" s="18"/>
      <c r="QEC827" s="18"/>
      <c r="QED827" s="18"/>
      <c r="QEE827" s="18"/>
      <c r="QEF827" s="18"/>
      <c r="QEG827" s="18"/>
      <c r="QEH827" s="18"/>
      <c r="QEI827" s="18"/>
      <c r="QEJ827" s="18"/>
      <c r="QEK827" s="18"/>
      <c r="QEL827" s="18"/>
      <c r="QEM827" s="18"/>
      <c r="QEN827" s="18"/>
      <c r="QEO827" s="18"/>
      <c r="QEP827" s="18"/>
      <c r="QEQ827" s="18"/>
      <c r="QER827" s="18"/>
      <c r="QES827" s="18"/>
      <c r="QET827" s="18"/>
      <c r="QEU827" s="18"/>
      <c r="QEV827" s="18"/>
      <c r="QEW827" s="18"/>
      <c r="QEX827" s="18"/>
      <c r="QEY827" s="18"/>
      <c r="QEZ827" s="18"/>
      <c r="QFA827" s="18"/>
      <c r="QFB827" s="18"/>
      <c r="QFC827" s="18"/>
      <c r="QFD827" s="18"/>
      <c r="QFE827" s="18"/>
      <c r="QFF827" s="18"/>
      <c r="QFG827" s="18"/>
      <c r="QFH827" s="18"/>
      <c r="QFI827" s="18"/>
      <c r="QFJ827" s="18"/>
      <c r="QFK827" s="18"/>
      <c r="QFL827" s="18"/>
      <c r="QFM827" s="18"/>
      <c r="QFN827" s="18"/>
      <c r="QFO827" s="18"/>
      <c r="QFP827" s="18"/>
      <c r="QFQ827" s="18"/>
      <c r="QFR827" s="18"/>
      <c r="QFS827" s="18"/>
      <c r="QFT827" s="18"/>
      <c r="QFU827" s="18"/>
      <c r="QFV827" s="18"/>
      <c r="QFW827" s="18"/>
      <c r="QFX827" s="18"/>
      <c r="QFY827" s="18"/>
      <c r="QFZ827" s="18"/>
      <c r="QGA827" s="18"/>
      <c r="QGB827" s="18"/>
      <c r="QGC827" s="18"/>
      <c r="QGD827" s="18"/>
      <c r="QGE827" s="18"/>
      <c r="QGF827" s="18"/>
      <c r="QGG827" s="18"/>
      <c r="QGH827" s="18"/>
      <c r="QGI827" s="18"/>
      <c r="QGJ827" s="18"/>
      <c r="QGK827" s="18"/>
      <c r="QGL827" s="18"/>
      <c r="QGM827" s="18"/>
      <c r="QGN827" s="18"/>
      <c r="QGO827" s="18"/>
      <c r="QGP827" s="18"/>
      <c r="QGQ827" s="18"/>
      <c r="QGR827" s="18"/>
      <c r="QGS827" s="18"/>
      <c r="QGT827" s="18"/>
      <c r="QGU827" s="18"/>
      <c r="QGV827" s="18"/>
      <c r="QGW827" s="18"/>
      <c r="QGX827" s="18"/>
      <c r="QGY827" s="18"/>
      <c r="QGZ827" s="18"/>
      <c r="QHA827" s="18"/>
      <c r="QHB827" s="18"/>
      <c r="QHC827" s="18"/>
      <c r="QHD827" s="18"/>
      <c r="QHE827" s="18"/>
      <c r="QHF827" s="18"/>
      <c r="QHG827" s="18"/>
      <c r="QHH827" s="18"/>
      <c r="QHI827" s="18"/>
      <c r="QHJ827" s="18"/>
      <c r="QHK827" s="18"/>
      <c r="QHL827" s="18"/>
      <c r="QHM827" s="18"/>
      <c r="QHN827" s="18"/>
      <c r="QHO827" s="18"/>
      <c r="QHP827" s="18"/>
      <c r="QHQ827" s="18"/>
      <c r="QHR827" s="18"/>
      <c r="QHS827" s="18"/>
      <c r="QHT827" s="18"/>
      <c r="QHU827" s="18"/>
      <c r="QHV827" s="18"/>
      <c r="QHW827" s="18"/>
      <c r="QHX827" s="18"/>
      <c r="QHY827" s="18"/>
      <c r="QHZ827" s="18"/>
      <c r="QIA827" s="18"/>
      <c r="QIB827" s="18"/>
      <c r="QIC827" s="18"/>
      <c r="QID827" s="18"/>
      <c r="QIE827" s="18"/>
      <c r="QIF827" s="18"/>
      <c r="QIG827" s="18"/>
      <c r="QIH827" s="18"/>
      <c r="QII827" s="18"/>
      <c r="QIJ827" s="18"/>
      <c r="QIK827" s="18"/>
      <c r="QIL827" s="18"/>
      <c r="QIM827" s="18"/>
      <c r="QIN827" s="18"/>
      <c r="QIO827" s="18"/>
      <c r="QIP827" s="18"/>
      <c r="QIQ827" s="18"/>
      <c r="QIR827" s="18"/>
      <c r="QIS827" s="18"/>
      <c r="QIT827" s="18"/>
      <c r="QIU827" s="18"/>
      <c r="QIV827" s="18"/>
      <c r="QIW827" s="18"/>
      <c r="QIX827" s="18"/>
      <c r="QIY827" s="18"/>
      <c r="QIZ827" s="18"/>
      <c r="QJA827" s="18"/>
      <c r="QJB827" s="18"/>
      <c r="QJC827" s="18"/>
      <c r="QJD827" s="18"/>
      <c r="QJE827" s="18"/>
      <c r="QJF827" s="18"/>
      <c r="QJG827" s="18"/>
      <c r="QJH827" s="18"/>
      <c r="QJI827" s="18"/>
      <c r="QJJ827" s="18"/>
      <c r="QJK827" s="18"/>
      <c r="QJL827" s="18"/>
      <c r="QJM827" s="18"/>
      <c r="QJN827" s="18"/>
      <c r="QJO827" s="18"/>
      <c r="QJP827" s="18"/>
      <c r="QJQ827" s="18"/>
      <c r="QJR827" s="18"/>
      <c r="QJS827" s="18"/>
      <c r="QJT827" s="18"/>
      <c r="QJU827" s="18"/>
      <c r="QJV827" s="18"/>
      <c r="QJW827" s="18"/>
      <c r="QJX827" s="18"/>
      <c r="QJY827" s="18"/>
      <c r="QJZ827" s="18"/>
      <c r="QKA827" s="18"/>
      <c r="QKB827" s="18"/>
      <c r="QKC827" s="18"/>
      <c r="QKD827" s="18"/>
      <c r="QKE827" s="18"/>
      <c r="QKF827" s="18"/>
      <c r="QKG827" s="18"/>
      <c r="QKH827" s="18"/>
      <c r="QKI827" s="18"/>
      <c r="QKJ827" s="18"/>
      <c r="QKK827" s="18"/>
      <c r="QKL827" s="18"/>
      <c r="QKM827" s="18"/>
      <c r="QKN827" s="18"/>
      <c r="QKO827" s="18"/>
      <c r="QKP827" s="18"/>
      <c r="QKQ827" s="18"/>
      <c r="QKR827" s="18"/>
      <c r="QKS827" s="18"/>
      <c r="QKT827" s="18"/>
      <c r="QKU827" s="18"/>
      <c r="QKV827" s="18"/>
      <c r="QKW827" s="18"/>
      <c r="QKX827" s="18"/>
      <c r="QKY827" s="18"/>
      <c r="QKZ827" s="18"/>
      <c r="QLA827" s="18"/>
      <c r="QLB827" s="18"/>
      <c r="QLC827" s="18"/>
      <c r="QLD827" s="18"/>
      <c r="QLE827" s="18"/>
      <c r="QLF827" s="18"/>
      <c r="QLG827" s="18"/>
      <c r="QLH827" s="18"/>
      <c r="QLI827" s="18"/>
      <c r="QLJ827" s="18"/>
      <c r="QLK827" s="18"/>
      <c r="QLL827" s="18"/>
      <c r="QLM827" s="18"/>
      <c r="QLN827" s="18"/>
      <c r="QLO827" s="18"/>
      <c r="QLP827" s="18"/>
      <c r="QLQ827" s="18"/>
      <c r="QLR827" s="18"/>
      <c r="QLS827" s="18"/>
      <c r="QLT827" s="18"/>
      <c r="QLU827" s="18"/>
      <c r="QLV827" s="18"/>
      <c r="QLW827" s="18"/>
      <c r="QLX827" s="18"/>
      <c r="QLY827" s="18"/>
      <c r="QLZ827" s="18"/>
      <c r="QMA827" s="18"/>
      <c r="QMB827" s="18"/>
      <c r="QMC827" s="18"/>
      <c r="QMD827" s="18"/>
      <c r="QME827" s="18"/>
      <c r="QMF827" s="18"/>
      <c r="QMG827" s="18"/>
      <c r="QMH827" s="18"/>
      <c r="QMI827" s="18"/>
      <c r="QMJ827" s="18"/>
      <c r="QMK827" s="18"/>
      <c r="QML827" s="18"/>
      <c r="QMM827" s="18"/>
      <c r="QMN827" s="18"/>
      <c r="QMO827" s="18"/>
      <c r="QMP827" s="18"/>
      <c r="QMQ827" s="18"/>
      <c r="QMR827" s="18"/>
      <c r="QMS827" s="18"/>
      <c r="QMT827" s="18"/>
      <c r="QMU827" s="18"/>
      <c r="QMV827" s="18"/>
      <c r="QMW827" s="18"/>
      <c r="QMX827" s="18"/>
      <c r="QMY827" s="18"/>
      <c r="QMZ827" s="18"/>
      <c r="QNA827" s="18"/>
      <c r="QNB827" s="18"/>
      <c r="QNC827" s="18"/>
      <c r="QND827" s="18"/>
      <c r="QNE827" s="18"/>
      <c r="QNF827" s="18"/>
      <c r="QNG827" s="18"/>
      <c r="QNH827" s="18"/>
      <c r="QNI827" s="18"/>
      <c r="QNJ827" s="18"/>
      <c r="QNK827" s="18"/>
      <c r="QNL827" s="18"/>
      <c r="QNM827" s="18"/>
      <c r="QNN827" s="18"/>
      <c r="QNO827" s="18"/>
      <c r="QNP827" s="18"/>
      <c r="QNQ827" s="18"/>
      <c r="QNR827" s="18"/>
      <c r="QNS827" s="18"/>
      <c r="QNT827" s="18"/>
      <c r="QNU827" s="18"/>
      <c r="QNV827" s="18"/>
      <c r="QNW827" s="18"/>
      <c r="QNX827" s="18"/>
      <c r="QNY827" s="18"/>
      <c r="QNZ827" s="18"/>
      <c r="QOA827" s="18"/>
      <c r="QOB827" s="18"/>
      <c r="QOC827" s="18"/>
      <c r="QOD827" s="18"/>
      <c r="QOE827" s="18"/>
      <c r="QOF827" s="18"/>
      <c r="QOG827" s="18"/>
      <c r="QOH827" s="18"/>
      <c r="QOI827" s="18"/>
      <c r="QOJ827" s="18"/>
      <c r="QOK827" s="18"/>
      <c r="QOL827" s="18"/>
      <c r="QOM827" s="18"/>
      <c r="QON827" s="18"/>
      <c r="QOO827" s="18"/>
      <c r="QOP827" s="18"/>
      <c r="QOQ827" s="18"/>
      <c r="QOR827" s="18"/>
      <c r="QOS827" s="18"/>
      <c r="QOT827" s="18"/>
      <c r="QOU827" s="18"/>
      <c r="QOV827" s="18"/>
      <c r="QOW827" s="18"/>
      <c r="QOX827" s="18"/>
      <c r="QOY827" s="18"/>
      <c r="QOZ827" s="18"/>
      <c r="QPA827" s="18"/>
      <c r="QPB827" s="18"/>
      <c r="QPC827" s="18"/>
      <c r="QPD827" s="18"/>
      <c r="QPE827" s="18"/>
      <c r="QPF827" s="18"/>
      <c r="QPG827" s="18"/>
      <c r="QPH827" s="18"/>
      <c r="QPI827" s="18"/>
      <c r="QPJ827" s="18"/>
      <c r="QPK827" s="18"/>
      <c r="QPL827" s="18"/>
      <c r="QPM827" s="18"/>
      <c r="QPN827" s="18"/>
      <c r="QPO827" s="18"/>
      <c r="QPP827" s="18"/>
      <c r="QPQ827" s="18"/>
      <c r="QPR827" s="18"/>
      <c r="QPS827" s="18"/>
      <c r="QPT827" s="18"/>
      <c r="QPU827" s="18"/>
      <c r="QPV827" s="18"/>
      <c r="QPW827" s="18"/>
      <c r="QPX827" s="18"/>
      <c r="QPY827" s="18"/>
      <c r="QPZ827" s="18"/>
      <c r="QQA827" s="18"/>
      <c r="QQB827" s="18"/>
      <c r="QQC827" s="18"/>
      <c r="QQD827" s="18"/>
      <c r="QQE827" s="18"/>
      <c r="QQF827" s="18"/>
      <c r="QQG827" s="18"/>
      <c r="QQH827" s="18"/>
      <c r="QQI827" s="18"/>
      <c r="QQJ827" s="18"/>
      <c r="QQK827" s="18"/>
      <c r="QQL827" s="18"/>
      <c r="QQM827" s="18"/>
      <c r="QQN827" s="18"/>
      <c r="QQO827" s="18"/>
      <c r="QQP827" s="18"/>
      <c r="QQQ827" s="18"/>
      <c r="QQR827" s="18"/>
      <c r="QQS827" s="18"/>
      <c r="QQT827" s="18"/>
      <c r="QQU827" s="18"/>
      <c r="QQV827" s="18"/>
      <c r="QQW827" s="18"/>
      <c r="QQX827" s="18"/>
      <c r="QQY827" s="18"/>
      <c r="QQZ827" s="18"/>
      <c r="QRA827" s="18"/>
      <c r="QRB827" s="18"/>
      <c r="QRC827" s="18"/>
      <c r="QRD827" s="18"/>
      <c r="QRE827" s="18"/>
      <c r="QRF827" s="18"/>
      <c r="QRG827" s="18"/>
      <c r="QRH827" s="18"/>
      <c r="QRI827" s="18"/>
      <c r="QRJ827" s="18"/>
      <c r="QRK827" s="18"/>
      <c r="QRL827" s="18"/>
      <c r="QRM827" s="18"/>
      <c r="QRN827" s="18"/>
      <c r="QRO827" s="18"/>
      <c r="QRP827" s="18"/>
      <c r="QRQ827" s="18"/>
      <c r="QRR827" s="18"/>
      <c r="QRS827" s="18"/>
      <c r="QRT827" s="18"/>
      <c r="QRU827" s="18"/>
      <c r="QRV827" s="18"/>
      <c r="QRW827" s="18"/>
      <c r="QRX827" s="18"/>
      <c r="QRY827" s="18"/>
      <c r="QRZ827" s="18"/>
      <c r="QSA827" s="18"/>
      <c r="QSB827" s="18"/>
      <c r="QSC827" s="18"/>
      <c r="QSD827" s="18"/>
      <c r="QSE827" s="18"/>
      <c r="QSF827" s="18"/>
      <c r="QSG827" s="18"/>
      <c r="QSH827" s="18"/>
      <c r="QSI827" s="18"/>
      <c r="QSJ827" s="18"/>
      <c r="QSK827" s="18"/>
      <c r="QSL827" s="18"/>
      <c r="QSM827" s="18"/>
      <c r="QSN827" s="18"/>
      <c r="QSO827" s="18"/>
      <c r="QSP827" s="18"/>
      <c r="QSQ827" s="18"/>
      <c r="QSR827" s="18"/>
      <c r="QSS827" s="18"/>
      <c r="QST827" s="18"/>
      <c r="QSU827" s="18"/>
      <c r="QSV827" s="18"/>
      <c r="QSW827" s="18"/>
      <c r="QSX827" s="18"/>
      <c r="QSY827" s="18"/>
      <c r="QSZ827" s="18"/>
      <c r="QTA827" s="18"/>
      <c r="QTB827" s="18"/>
      <c r="QTC827" s="18"/>
      <c r="QTD827" s="18"/>
      <c r="QTE827" s="18"/>
      <c r="QTF827" s="18"/>
      <c r="QTG827" s="18"/>
      <c r="QTH827" s="18"/>
      <c r="QTI827" s="18"/>
      <c r="QTJ827" s="18"/>
      <c r="QTK827" s="18"/>
      <c r="QTL827" s="18"/>
      <c r="QTM827" s="18"/>
      <c r="QTN827" s="18"/>
      <c r="QTO827" s="18"/>
      <c r="QTP827" s="18"/>
      <c r="QTQ827" s="18"/>
      <c r="QTR827" s="18"/>
      <c r="QTS827" s="18"/>
      <c r="QTT827" s="18"/>
      <c r="QTU827" s="18"/>
      <c r="QTV827" s="18"/>
      <c r="QTW827" s="18"/>
      <c r="QTX827" s="18"/>
      <c r="QTY827" s="18"/>
      <c r="QTZ827" s="18"/>
      <c r="QUA827" s="18"/>
      <c r="QUB827" s="18"/>
      <c r="QUC827" s="18"/>
      <c r="QUD827" s="18"/>
      <c r="QUE827" s="18"/>
      <c r="QUF827" s="18"/>
      <c r="QUG827" s="18"/>
      <c r="QUH827" s="18"/>
      <c r="QUI827" s="18"/>
      <c r="QUJ827" s="18"/>
      <c r="QUK827" s="18"/>
      <c r="QUL827" s="18"/>
      <c r="QUM827" s="18"/>
      <c r="QUN827" s="18"/>
      <c r="QUO827" s="18"/>
      <c r="QUP827" s="18"/>
      <c r="QUQ827" s="18"/>
      <c r="QUR827" s="18"/>
      <c r="QUS827" s="18"/>
      <c r="QUT827" s="18"/>
      <c r="QUU827" s="18"/>
      <c r="QUV827" s="18"/>
      <c r="QUW827" s="18"/>
      <c r="QUX827" s="18"/>
      <c r="QUY827" s="18"/>
      <c r="QUZ827" s="18"/>
      <c r="QVA827" s="18"/>
      <c r="QVB827" s="18"/>
      <c r="QVC827" s="18"/>
      <c r="QVD827" s="18"/>
      <c r="QVE827" s="18"/>
      <c r="QVF827" s="18"/>
      <c r="QVG827" s="18"/>
      <c r="QVH827" s="18"/>
      <c r="QVI827" s="18"/>
      <c r="QVJ827" s="18"/>
      <c r="QVK827" s="18"/>
      <c r="QVL827" s="18"/>
      <c r="QVM827" s="18"/>
      <c r="QVN827" s="18"/>
      <c r="QVO827" s="18"/>
      <c r="QVP827" s="18"/>
      <c r="QVQ827" s="18"/>
      <c r="QVR827" s="18"/>
      <c r="QVS827" s="18"/>
      <c r="QVT827" s="18"/>
      <c r="QVU827" s="18"/>
      <c r="QVV827" s="18"/>
      <c r="QVW827" s="18"/>
      <c r="QVX827" s="18"/>
      <c r="QVY827" s="18"/>
      <c r="QVZ827" s="18"/>
      <c r="QWA827" s="18"/>
      <c r="QWB827" s="18"/>
      <c r="QWC827" s="18"/>
      <c r="QWD827" s="18"/>
      <c r="QWE827" s="18"/>
      <c r="QWF827" s="18"/>
      <c r="QWG827" s="18"/>
      <c r="QWH827" s="18"/>
      <c r="QWI827" s="18"/>
      <c r="QWJ827" s="18"/>
      <c r="QWK827" s="18"/>
      <c r="QWL827" s="18"/>
      <c r="QWM827" s="18"/>
      <c r="QWN827" s="18"/>
      <c r="QWO827" s="18"/>
      <c r="QWP827" s="18"/>
      <c r="QWQ827" s="18"/>
      <c r="QWR827" s="18"/>
      <c r="QWS827" s="18"/>
      <c r="QWT827" s="18"/>
      <c r="QWU827" s="18"/>
      <c r="QWV827" s="18"/>
      <c r="QWW827" s="18"/>
      <c r="QWX827" s="18"/>
      <c r="QWY827" s="18"/>
      <c r="QWZ827" s="18"/>
      <c r="QXA827" s="18"/>
      <c r="QXB827" s="18"/>
      <c r="QXC827" s="18"/>
      <c r="QXD827" s="18"/>
      <c r="QXE827" s="18"/>
      <c r="QXF827" s="18"/>
      <c r="QXG827" s="18"/>
      <c r="QXH827" s="18"/>
      <c r="QXI827" s="18"/>
      <c r="QXJ827" s="18"/>
      <c r="QXK827" s="18"/>
      <c r="QXL827" s="18"/>
      <c r="QXM827" s="18"/>
      <c r="QXN827" s="18"/>
      <c r="QXO827" s="18"/>
      <c r="QXP827" s="18"/>
      <c r="QXQ827" s="18"/>
      <c r="QXR827" s="18"/>
      <c r="QXS827" s="18"/>
      <c r="QXT827" s="18"/>
      <c r="QXU827" s="18"/>
      <c r="QXV827" s="18"/>
      <c r="QXW827" s="18"/>
      <c r="QXX827" s="18"/>
      <c r="QXY827" s="18"/>
      <c r="QXZ827" s="18"/>
      <c r="QYA827" s="18"/>
      <c r="QYB827" s="18"/>
      <c r="QYC827" s="18"/>
      <c r="QYD827" s="18"/>
      <c r="QYE827" s="18"/>
      <c r="QYF827" s="18"/>
      <c r="QYG827" s="18"/>
      <c r="QYH827" s="18"/>
      <c r="QYI827" s="18"/>
      <c r="QYJ827" s="18"/>
      <c r="QYK827" s="18"/>
      <c r="QYL827" s="18"/>
      <c r="QYM827" s="18"/>
      <c r="QYN827" s="18"/>
      <c r="QYO827" s="18"/>
      <c r="QYP827" s="18"/>
      <c r="QYQ827" s="18"/>
      <c r="QYR827" s="18"/>
      <c r="QYS827" s="18"/>
      <c r="QYT827" s="18"/>
      <c r="QYU827" s="18"/>
      <c r="QYV827" s="18"/>
      <c r="QYW827" s="18"/>
      <c r="QYX827" s="18"/>
      <c r="QYY827" s="18"/>
      <c r="QYZ827" s="18"/>
      <c r="QZA827" s="18"/>
      <c r="QZB827" s="18"/>
      <c r="QZC827" s="18"/>
      <c r="QZD827" s="18"/>
      <c r="QZE827" s="18"/>
      <c r="QZF827" s="18"/>
      <c r="QZG827" s="18"/>
      <c r="QZH827" s="18"/>
      <c r="QZI827" s="18"/>
      <c r="QZJ827" s="18"/>
      <c r="QZK827" s="18"/>
      <c r="QZL827" s="18"/>
      <c r="QZM827" s="18"/>
      <c r="QZN827" s="18"/>
      <c r="QZO827" s="18"/>
      <c r="QZP827" s="18"/>
      <c r="QZQ827" s="18"/>
      <c r="QZR827" s="18"/>
      <c r="QZS827" s="18"/>
      <c r="QZT827" s="18"/>
      <c r="QZU827" s="18"/>
      <c r="QZV827" s="18"/>
      <c r="QZW827" s="18"/>
      <c r="QZX827" s="18"/>
      <c r="QZY827" s="18"/>
      <c r="QZZ827" s="18"/>
      <c r="RAA827" s="18"/>
      <c r="RAB827" s="18"/>
      <c r="RAC827" s="18"/>
      <c r="RAD827" s="18"/>
      <c r="RAE827" s="18"/>
      <c r="RAF827" s="18"/>
      <c r="RAG827" s="18"/>
      <c r="RAH827" s="18"/>
      <c r="RAI827" s="18"/>
      <c r="RAJ827" s="18"/>
      <c r="RAK827" s="18"/>
      <c r="RAL827" s="18"/>
      <c r="RAM827" s="18"/>
      <c r="RAN827" s="18"/>
      <c r="RAO827" s="18"/>
      <c r="RAP827" s="18"/>
      <c r="RAQ827" s="18"/>
      <c r="RAR827" s="18"/>
      <c r="RAS827" s="18"/>
      <c r="RAT827" s="18"/>
      <c r="RAU827" s="18"/>
      <c r="RAV827" s="18"/>
      <c r="RAW827" s="18"/>
      <c r="RAX827" s="18"/>
      <c r="RAY827" s="18"/>
      <c r="RAZ827" s="18"/>
      <c r="RBA827" s="18"/>
      <c r="RBB827" s="18"/>
      <c r="RBC827" s="18"/>
      <c r="RBD827" s="18"/>
      <c r="RBE827" s="18"/>
      <c r="RBF827" s="18"/>
      <c r="RBG827" s="18"/>
      <c r="RBH827" s="18"/>
      <c r="RBI827" s="18"/>
      <c r="RBJ827" s="18"/>
      <c r="RBK827" s="18"/>
      <c r="RBL827" s="18"/>
      <c r="RBM827" s="18"/>
      <c r="RBN827" s="18"/>
      <c r="RBO827" s="18"/>
      <c r="RBP827" s="18"/>
      <c r="RBQ827" s="18"/>
      <c r="RBR827" s="18"/>
      <c r="RBS827" s="18"/>
      <c r="RBT827" s="18"/>
      <c r="RBU827" s="18"/>
      <c r="RBV827" s="18"/>
      <c r="RBW827" s="18"/>
      <c r="RBX827" s="18"/>
      <c r="RBY827" s="18"/>
      <c r="RBZ827" s="18"/>
      <c r="RCA827" s="18"/>
      <c r="RCB827" s="18"/>
      <c r="RCC827" s="18"/>
      <c r="RCD827" s="18"/>
      <c r="RCE827" s="18"/>
      <c r="RCF827" s="18"/>
      <c r="RCG827" s="18"/>
      <c r="RCH827" s="18"/>
      <c r="RCI827" s="18"/>
      <c r="RCJ827" s="18"/>
      <c r="RCK827" s="18"/>
      <c r="RCL827" s="18"/>
      <c r="RCM827" s="18"/>
      <c r="RCN827" s="18"/>
      <c r="RCO827" s="18"/>
      <c r="RCP827" s="18"/>
      <c r="RCQ827" s="18"/>
      <c r="RCR827" s="18"/>
      <c r="RCS827" s="18"/>
      <c r="RCT827" s="18"/>
      <c r="RCU827" s="18"/>
      <c r="RCV827" s="18"/>
      <c r="RCW827" s="18"/>
      <c r="RCX827" s="18"/>
      <c r="RCY827" s="18"/>
      <c r="RCZ827" s="18"/>
      <c r="RDA827" s="18"/>
      <c r="RDB827" s="18"/>
      <c r="RDC827" s="18"/>
      <c r="RDD827" s="18"/>
      <c r="RDE827" s="18"/>
      <c r="RDF827" s="18"/>
      <c r="RDG827" s="18"/>
      <c r="RDH827" s="18"/>
      <c r="RDI827" s="18"/>
      <c r="RDJ827" s="18"/>
      <c r="RDK827" s="18"/>
      <c r="RDL827" s="18"/>
      <c r="RDM827" s="18"/>
      <c r="RDN827" s="18"/>
      <c r="RDO827" s="18"/>
      <c r="RDP827" s="18"/>
      <c r="RDQ827" s="18"/>
      <c r="RDR827" s="18"/>
      <c r="RDS827" s="18"/>
      <c r="RDT827" s="18"/>
      <c r="RDU827" s="18"/>
      <c r="RDV827" s="18"/>
      <c r="RDW827" s="18"/>
      <c r="RDX827" s="18"/>
      <c r="RDY827" s="18"/>
      <c r="RDZ827" s="18"/>
      <c r="REA827" s="18"/>
      <c r="REB827" s="18"/>
      <c r="REC827" s="18"/>
      <c r="RED827" s="18"/>
      <c r="REE827" s="18"/>
      <c r="REF827" s="18"/>
      <c r="REG827" s="18"/>
      <c r="REH827" s="18"/>
      <c r="REI827" s="18"/>
      <c r="REJ827" s="18"/>
      <c r="REK827" s="18"/>
      <c r="REL827" s="18"/>
      <c r="REM827" s="18"/>
      <c r="REN827" s="18"/>
      <c r="REO827" s="18"/>
      <c r="REP827" s="18"/>
      <c r="REQ827" s="18"/>
      <c r="RER827" s="18"/>
      <c r="RES827" s="18"/>
      <c r="RET827" s="18"/>
      <c r="REU827" s="18"/>
      <c r="REV827" s="18"/>
      <c r="REW827" s="18"/>
      <c r="REX827" s="18"/>
      <c r="REY827" s="18"/>
      <c r="REZ827" s="18"/>
      <c r="RFA827" s="18"/>
      <c r="RFB827" s="18"/>
      <c r="RFC827" s="18"/>
      <c r="RFD827" s="18"/>
      <c r="RFE827" s="18"/>
      <c r="RFF827" s="18"/>
      <c r="RFG827" s="18"/>
      <c r="RFH827" s="18"/>
      <c r="RFI827" s="18"/>
      <c r="RFJ827" s="18"/>
      <c r="RFK827" s="18"/>
      <c r="RFL827" s="18"/>
      <c r="RFM827" s="18"/>
      <c r="RFN827" s="18"/>
      <c r="RFO827" s="18"/>
      <c r="RFP827" s="18"/>
      <c r="RFQ827" s="18"/>
      <c r="RFR827" s="18"/>
      <c r="RFS827" s="18"/>
      <c r="RFT827" s="18"/>
      <c r="RFU827" s="18"/>
      <c r="RFV827" s="18"/>
      <c r="RFW827" s="18"/>
      <c r="RFX827" s="18"/>
      <c r="RFY827" s="18"/>
      <c r="RFZ827" s="18"/>
      <c r="RGA827" s="18"/>
      <c r="RGB827" s="18"/>
      <c r="RGC827" s="18"/>
      <c r="RGD827" s="18"/>
      <c r="RGE827" s="18"/>
      <c r="RGF827" s="18"/>
      <c r="RGG827" s="18"/>
      <c r="RGH827" s="18"/>
      <c r="RGI827" s="18"/>
      <c r="RGJ827" s="18"/>
      <c r="RGK827" s="18"/>
      <c r="RGL827" s="18"/>
      <c r="RGM827" s="18"/>
      <c r="RGN827" s="18"/>
      <c r="RGO827" s="18"/>
      <c r="RGP827" s="18"/>
      <c r="RGQ827" s="18"/>
      <c r="RGR827" s="18"/>
      <c r="RGS827" s="18"/>
      <c r="RGT827" s="18"/>
      <c r="RGU827" s="18"/>
      <c r="RGV827" s="18"/>
      <c r="RGW827" s="18"/>
      <c r="RGX827" s="18"/>
      <c r="RGY827" s="18"/>
      <c r="RGZ827" s="18"/>
      <c r="RHA827" s="18"/>
      <c r="RHB827" s="18"/>
      <c r="RHC827" s="18"/>
      <c r="RHD827" s="18"/>
      <c r="RHE827" s="18"/>
      <c r="RHF827" s="18"/>
      <c r="RHG827" s="18"/>
      <c r="RHH827" s="18"/>
      <c r="RHI827" s="18"/>
      <c r="RHJ827" s="18"/>
      <c r="RHK827" s="18"/>
      <c r="RHL827" s="18"/>
      <c r="RHM827" s="18"/>
      <c r="RHN827" s="18"/>
      <c r="RHO827" s="18"/>
      <c r="RHP827" s="18"/>
      <c r="RHQ827" s="18"/>
      <c r="RHR827" s="18"/>
      <c r="RHS827" s="18"/>
      <c r="RHT827" s="18"/>
      <c r="RHU827" s="18"/>
      <c r="RHV827" s="18"/>
      <c r="RHW827" s="18"/>
      <c r="RHX827" s="18"/>
      <c r="RHY827" s="18"/>
      <c r="RHZ827" s="18"/>
      <c r="RIA827" s="18"/>
      <c r="RIB827" s="18"/>
      <c r="RIC827" s="18"/>
      <c r="RID827" s="18"/>
      <c r="RIE827" s="18"/>
      <c r="RIF827" s="18"/>
      <c r="RIG827" s="18"/>
      <c r="RIH827" s="18"/>
      <c r="RII827" s="18"/>
      <c r="RIJ827" s="18"/>
      <c r="RIK827" s="18"/>
      <c r="RIL827" s="18"/>
      <c r="RIM827" s="18"/>
      <c r="RIN827" s="18"/>
      <c r="RIO827" s="18"/>
      <c r="RIP827" s="18"/>
      <c r="RIQ827" s="18"/>
      <c r="RIR827" s="18"/>
      <c r="RIS827" s="18"/>
      <c r="RIT827" s="18"/>
      <c r="RIU827" s="18"/>
      <c r="RIV827" s="18"/>
      <c r="RIW827" s="18"/>
      <c r="RIX827" s="18"/>
      <c r="RIY827" s="18"/>
      <c r="RIZ827" s="18"/>
      <c r="RJA827" s="18"/>
      <c r="RJB827" s="18"/>
      <c r="RJC827" s="18"/>
      <c r="RJD827" s="18"/>
      <c r="RJE827" s="18"/>
      <c r="RJF827" s="18"/>
      <c r="RJG827" s="18"/>
      <c r="RJH827" s="18"/>
      <c r="RJI827" s="18"/>
      <c r="RJJ827" s="18"/>
      <c r="RJK827" s="18"/>
      <c r="RJL827" s="18"/>
      <c r="RJM827" s="18"/>
      <c r="RJN827" s="18"/>
      <c r="RJO827" s="18"/>
      <c r="RJP827" s="18"/>
      <c r="RJQ827" s="18"/>
      <c r="RJR827" s="18"/>
      <c r="RJS827" s="18"/>
      <c r="RJT827" s="18"/>
      <c r="RJU827" s="18"/>
      <c r="RJV827" s="18"/>
      <c r="RJW827" s="18"/>
      <c r="RJX827" s="18"/>
      <c r="RJY827" s="18"/>
      <c r="RJZ827" s="18"/>
      <c r="RKA827" s="18"/>
      <c r="RKB827" s="18"/>
      <c r="RKC827" s="18"/>
      <c r="RKD827" s="18"/>
      <c r="RKE827" s="18"/>
      <c r="RKF827" s="18"/>
      <c r="RKG827" s="18"/>
      <c r="RKH827" s="18"/>
      <c r="RKI827" s="18"/>
      <c r="RKJ827" s="18"/>
      <c r="RKK827" s="18"/>
      <c r="RKL827" s="18"/>
      <c r="RKM827" s="18"/>
      <c r="RKN827" s="18"/>
      <c r="RKO827" s="18"/>
      <c r="RKP827" s="18"/>
      <c r="RKQ827" s="18"/>
      <c r="RKR827" s="18"/>
      <c r="RKS827" s="18"/>
      <c r="RKT827" s="18"/>
      <c r="RKU827" s="18"/>
      <c r="RKV827" s="18"/>
      <c r="RKW827" s="18"/>
      <c r="RKX827" s="18"/>
      <c r="RKY827" s="18"/>
      <c r="RKZ827" s="18"/>
      <c r="RLA827" s="18"/>
      <c r="RLB827" s="18"/>
      <c r="RLC827" s="18"/>
      <c r="RLD827" s="18"/>
      <c r="RLE827" s="18"/>
      <c r="RLF827" s="18"/>
      <c r="RLG827" s="18"/>
      <c r="RLH827" s="18"/>
      <c r="RLI827" s="18"/>
      <c r="RLJ827" s="18"/>
      <c r="RLK827" s="18"/>
      <c r="RLL827" s="18"/>
      <c r="RLM827" s="18"/>
      <c r="RLN827" s="18"/>
      <c r="RLO827" s="18"/>
      <c r="RLP827" s="18"/>
      <c r="RLQ827" s="18"/>
      <c r="RLR827" s="18"/>
      <c r="RLS827" s="18"/>
      <c r="RLT827" s="18"/>
      <c r="RLU827" s="18"/>
      <c r="RLV827" s="18"/>
      <c r="RLW827" s="18"/>
      <c r="RLX827" s="18"/>
      <c r="RLY827" s="18"/>
      <c r="RLZ827" s="18"/>
      <c r="RMA827" s="18"/>
      <c r="RMB827" s="18"/>
      <c r="RMC827" s="18"/>
      <c r="RMD827" s="18"/>
      <c r="RME827" s="18"/>
      <c r="RMF827" s="18"/>
      <c r="RMG827" s="18"/>
      <c r="RMH827" s="18"/>
      <c r="RMI827" s="18"/>
      <c r="RMJ827" s="18"/>
      <c r="RMK827" s="18"/>
      <c r="RML827" s="18"/>
      <c r="RMM827" s="18"/>
      <c r="RMN827" s="18"/>
      <c r="RMO827" s="18"/>
      <c r="RMP827" s="18"/>
      <c r="RMQ827" s="18"/>
      <c r="RMR827" s="18"/>
      <c r="RMS827" s="18"/>
      <c r="RMT827" s="18"/>
      <c r="RMU827" s="18"/>
      <c r="RMV827" s="18"/>
      <c r="RMW827" s="18"/>
      <c r="RMX827" s="18"/>
      <c r="RMY827" s="18"/>
      <c r="RMZ827" s="18"/>
      <c r="RNA827" s="18"/>
      <c r="RNB827" s="18"/>
      <c r="RNC827" s="18"/>
      <c r="RND827" s="18"/>
      <c r="RNE827" s="18"/>
      <c r="RNF827" s="18"/>
      <c r="RNG827" s="18"/>
      <c r="RNH827" s="18"/>
      <c r="RNI827" s="18"/>
      <c r="RNJ827" s="18"/>
      <c r="RNK827" s="18"/>
      <c r="RNL827" s="18"/>
      <c r="RNM827" s="18"/>
      <c r="RNN827" s="18"/>
      <c r="RNO827" s="18"/>
      <c r="RNP827" s="18"/>
      <c r="RNQ827" s="18"/>
      <c r="RNR827" s="18"/>
      <c r="RNS827" s="18"/>
      <c r="RNT827" s="18"/>
      <c r="RNU827" s="18"/>
      <c r="RNV827" s="18"/>
      <c r="RNW827" s="18"/>
      <c r="RNX827" s="18"/>
      <c r="RNY827" s="18"/>
      <c r="RNZ827" s="18"/>
      <c r="ROA827" s="18"/>
      <c r="ROB827" s="18"/>
      <c r="ROC827" s="18"/>
      <c r="ROD827" s="18"/>
      <c r="ROE827" s="18"/>
      <c r="ROF827" s="18"/>
      <c r="ROG827" s="18"/>
      <c r="ROH827" s="18"/>
      <c r="ROI827" s="18"/>
      <c r="ROJ827" s="18"/>
      <c r="ROK827" s="18"/>
      <c r="ROL827" s="18"/>
      <c r="ROM827" s="18"/>
      <c r="RON827" s="18"/>
      <c r="ROO827" s="18"/>
      <c r="ROP827" s="18"/>
      <c r="ROQ827" s="18"/>
      <c r="ROR827" s="18"/>
      <c r="ROS827" s="18"/>
      <c r="ROT827" s="18"/>
      <c r="ROU827" s="18"/>
      <c r="ROV827" s="18"/>
      <c r="ROW827" s="18"/>
      <c r="ROX827" s="18"/>
      <c r="ROY827" s="18"/>
      <c r="ROZ827" s="18"/>
      <c r="RPA827" s="18"/>
      <c r="RPB827" s="18"/>
      <c r="RPC827" s="18"/>
      <c r="RPD827" s="18"/>
      <c r="RPE827" s="18"/>
      <c r="RPF827" s="18"/>
      <c r="RPG827" s="18"/>
      <c r="RPH827" s="18"/>
      <c r="RPI827" s="18"/>
      <c r="RPJ827" s="18"/>
      <c r="RPK827" s="18"/>
      <c r="RPL827" s="18"/>
      <c r="RPM827" s="18"/>
      <c r="RPN827" s="18"/>
      <c r="RPO827" s="18"/>
      <c r="RPP827" s="18"/>
      <c r="RPQ827" s="18"/>
      <c r="RPR827" s="18"/>
      <c r="RPS827" s="18"/>
      <c r="RPT827" s="18"/>
      <c r="RPU827" s="18"/>
      <c r="RPV827" s="18"/>
      <c r="RPW827" s="18"/>
      <c r="RPX827" s="18"/>
      <c r="RPY827" s="18"/>
      <c r="RPZ827" s="18"/>
      <c r="RQA827" s="18"/>
      <c r="RQB827" s="18"/>
      <c r="RQC827" s="18"/>
      <c r="RQD827" s="18"/>
      <c r="RQE827" s="18"/>
      <c r="RQF827" s="18"/>
      <c r="RQG827" s="18"/>
      <c r="RQH827" s="18"/>
      <c r="RQI827" s="18"/>
      <c r="RQJ827" s="18"/>
      <c r="RQK827" s="18"/>
      <c r="RQL827" s="18"/>
      <c r="RQM827" s="18"/>
      <c r="RQN827" s="18"/>
      <c r="RQO827" s="18"/>
      <c r="RQP827" s="18"/>
      <c r="RQQ827" s="18"/>
      <c r="RQR827" s="18"/>
      <c r="RQS827" s="18"/>
      <c r="RQT827" s="18"/>
      <c r="RQU827" s="18"/>
      <c r="RQV827" s="18"/>
      <c r="RQW827" s="18"/>
      <c r="RQX827" s="18"/>
      <c r="RQY827" s="18"/>
      <c r="RQZ827" s="18"/>
      <c r="RRA827" s="18"/>
      <c r="RRB827" s="18"/>
      <c r="RRC827" s="18"/>
      <c r="RRD827" s="18"/>
      <c r="RRE827" s="18"/>
      <c r="RRF827" s="18"/>
      <c r="RRG827" s="18"/>
      <c r="RRH827" s="18"/>
      <c r="RRI827" s="18"/>
      <c r="RRJ827" s="18"/>
      <c r="RRK827" s="18"/>
      <c r="RRL827" s="18"/>
      <c r="RRM827" s="18"/>
      <c r="RRN827" s="18"/>
      <c r="RRO827" s="18"/>
      <c r="RRP827" s="18"/>
      <c r="RRQ827" s="18"/>
      <c r="RRR827" s="18"/>
      <c r="RRS827" s="18"/>
      <c r="RRT827" s="18"/>
      <c r="RRU827" s="18"/>
      <c r="RRV827" s="18"/>
      <c r="RRW827" s="18"/>
      <c r="RRX827" s="18"/>
      <c r="RRY827" s="18"/>
      <c r="RRZ827" s="18"/>
      <c r="RSA827" s="18"/>
      <c r="RSB827" s="18"/>
      <c r="RSC827" s="18"/>
      <c r="RSD827" s="18"/>
      <c r="RSE827" s="18"/>
      <c r="RSF827" s="18"/>
      <c r="RSG827" s="18"/>
      <c r="RSH827" s="18"/>
      <c r="RSI827" s="18"/>
      <c r="RSJ827" s="18"/>
      <c r="RSK827" s="18"/>
      <c r="RSL827" s="18"/>
      <c r="RSM827" s="18"/>
      <c r="RSN827" s="18"/>
      <c r="RSO827" s="18"/>
      <c r="RSP827" s="18"/>
      <c r="RSQ827" s="18"/>
      <c r="RSR827" s="18"/>
      <c r="RSS827" s="18"/>
      <c r="RST827" s="18"/>
      <c r="RSU827" s="18"/>
      <c r="RSV827" s="18"/>
      <c r="RSW827" s="18"/>
      <c r="RSX827" s="18"/>
      <c r="RSY827" s="18"/>
      <c r="RSZ827" s="18"/>
      <c r="RTA827" s="18"/>
      <c r="RTB827" s="18"/>
      <c r="RTC827" s="18"/>
      <c r="RTD827" s="18"/>
      <c r="RTE827" s="18"/>
      <c r="RTF827" s="18"/>
      <c r="RTG827" s="18"/>
      <c r="RTH827" s="18"/>
      <c r="RTI827" s="18"/>
      <c r="RTJ827" s="18"/>
      <c r="RTK827" s="18"/>
      <c r="RTL827" s="18"/>
      <c r="RTM827" s="18"/>
      <c r="RTN827" s="18"/>
      <c r="RTO827" s="18"/>
      <c r="RTP827" s="18"/>
      <c r="RTQ827" s="18"/>
      <c r="RTR827" s="18"/>
      <c r="RTS827" s="18"/>
      <c r="RTT827" s="18"/>
      <c r="RTU827" s="18"/>
      <c r="RTV827" s="18"/>
      <c r="RTW827" s="18"/>
      <c r="RTX827" s="18"/>
      <c r="RTY827" s="18"/>
      <c r="RTZ827" s="18"/>
      <c r="RUA827" s="18"/>
      <c r="RUB827" s="18"/>
      <c r="RUC827" s="18"/>
      <c r="RUD827" s="18"/>
      <c r="RUE827" s="18"/>
      <c r="RUF827" s="18"/>
      <c r="RUG827" s="18"/>
      <c r="RUH827" s="18"/>
      <c r="RUI827" s="18"/>
      <c r="RUJ827" s="18"/>
      <c r="RUK827" s="18"/>
      <c r="RUL827" s="18"/>
      <c r="RUM827" s="18"/>
      <c r="RUN827" s="18"/>
      <c r="RUO827" s="18"/>
      <c r="RUP827" s="18"/>
      <c r="RUQ827" s="18"/>
      <c r="RUR827" s="18"/>
      <c r="RUS827" s="18"/>
      <c r="RUT827" s="18"/>
      <c r="RUU827" s="18"/>
      <c r="RUV827" s="18"/>
      <c r="RUW827" s="18"/>
      <c r="RUX827" s="18"/>
      <c r="RUY827" s="18"/>
      <c r="RUZ827" s="18"/>
      <c r="RVA827" s="18"/>
      <c r="RVB827" s="18"/>
      <c r="RVC827" s="18"/>
      <c r="RVD827" s="18"/>
      <c r="RVE827" s="18"/>
      <c r="RVF827" s="18"/>
      <c r="RVG827" s="18"/>
      <c r="RVH827" s="18"/>
      <c r="RVI827" s="18"/>
      <c r="RVJ827" s="18"/>
      <c r="RVK827" s="18"/>
      <c r="RVL827" s="18"/>
      <c r="RVM827" s="18"/>
      <c r="RVN827" s="18"/>
      <c r="RVO827" s="18"/>
      <c r="RVP827" s="18"/>
      <c r="RVQ827" s="18"/>
      <c r="RVR827" s="18"/>
      <c r="RVS827" s="18"/>
      <c r="RVT827" s="18"/>
      <c r="RVU827" s="18"/>
      <c r="RVV827" s="18"/>
      <c r="RVW827" s="18"/>
      <c r="RVX827" s="18"/>
      <c r="RVY827" s="18"/>
      <c r="RVZ827" s="18"/>
      <c r="RWA827" s="18"/>
      <c r="RWB827" s="18"/>
      <c r="RWC827" s="18"/>
      <c r="RWD827" s="18"/>
      <c r="RWE827" s="18"/>
      <c r="RWF827" s="18"/>
      <c r="RWG827" s="18"/>
      <c r="RWH827" s="18"/>
      <c r="RWI827" s="18"/>
      <c r="RWJ827" s="18"/>
      <c r="RWK827" s="18"/>
      <c r="RWL827" s="18"/>
      <c r="RWM827" s="18"/>
      <c r="RWN827" s="18"/>
      <c r="RWO827" s="18"/>
      <c r="RWP827" s="18"/>
      <c r="RWQ827" s="18"/>
      <c r="RWR827" s="18"/>
      <c r="RWS827" s="18"/>
      <c r="RWT827" s="18"/>
      <c r="RWU827" s="18"/>
      <c r="RWV827" s="18"/>
      <c r="RWW827" s="18"/>
      <c r="RWX827" s="18"/>
      <c r="RWY827" s="18"/>
      <c r="RWZ827" s="18"/>
      <c r="RXA827" s="18"/>
      <c r="RXB827" s="18"/>
      <c r="RXC827" s="18"/>
      <c r="RXD827" s="18"/>
      <c r="RXE827" s="18"/>
      <c r="RXF827" s="18"/>
      <c r="RXG827" s="18"/>
      <c r="RXH827" s="18"/>
      <c r="RXI827" s="18"/>
      <c r="RXJ827" s="18"/>
      <c r="RXK827" s="18"/>
      <c r="RXL827" s="18"/>
      <c r="RXM827" s="18"/>
      <c r="RXN827" s="18"/>
      <c r="RXO827" s="18"/>
      <c r="RXP827" s="18"/>
      <c r="RXQ827" s="18"/>
      <c r="RXR827" s="18"/>
      <c r="RXS827" s="18"/>
      <c r="RXT827" s="18"/>
      <c r="RXU827" s="18"/>
      <c r="RXV827" s="18"/>
      <c r="RXW827" s="18"/>
      <c r="RXX827" s="18"/>
      <c r="RXY827" s="18"/>
      <c r="RXZ827" s="18"/>
      <c r="RYA827" s="18"/>
      <c r="RYB827" s="18"/>
      <c r="RYC827" s="18"/>
      <c r="RYD827" s="18"/>
      <c r="RYE827" s="18"/>
      <c r="RYF827" s="18"/>
      <c r="RYG827" s="18"/>
      <c r="RYH827" s="18"/>
      <c r="RYI827" s="18"/>
      <c r="RYJ827" s="18"/>
      <c r="RYK827" s="18"/>
      <c r="RYL827" s="18"/>
      <c r="RYM827" s="18"/>
      <c r="RYN827" s="18"/>
      <c r="RYO827" s="18"/>
      <c r="RYP827" s="18"/>
      <c r="RYQ827" s="18"/>
      <c r="RYR827" s="18"/>
      <c r="RYS827" s="18"/>
      <c r="RYT827" s="18"/>
      <c r="RYU827" s="18"/>
      <c r="RYV827" s="18"/>
      <c r="RYW827" s="18"/>
      <c r="RYX827" s="18"/>
      <c r="RYY827" s="18"/>
      <c r="RYZ827" s="18"/>
      <c r="RZA827" s="18"/>
      <c r="RZB827" s="18"/>
      <c r="RZC827" s="18"/>
      <c r="RZD827" s="18"/>
      <c r="RZE827" s="18"/>
      <c r="RZF827" s="18"/>
      <c r="RZG827" s="18"/>
      <c r="RZH827" s="18"/>
      <c r="RZI827" s="18"/>
      <c r="RZJ827" s="18"/>
      <c r="RZK827" s="18"/>
      <c r="RZL827" s="18"/>
      <c r="RZM827" s="18"/>
      <c r="RZN827" s="18"/>
      <c r="RZO827" s="18"/>
      <c r="RZP827" s="18"/>
      <c r="RZQ827" s="18"/>
      <c r="RZR827" s="18"/>
      <c r="RZS827" s="18"/>
      <c r="RZT827" s="18"/>
      <c r="RZU827" s="18"/>
      <c r="RZV827" s="18"/>
      <c r="RZW827" s="18"/>
      <c r="RZX827" s="18"/>
      <c r="RZY827" s="18"/>
      <c r="RZZ827" s="18"/>
      <c r="SAA827" s="18"/>
      <c r="SAB827" s="18"/>
      <c r="SAC827" s="18"/>
      <c r="SAD827" s="18"/>
      <c r="SAE827" s="18"/>
      <c r="SAF827" s="18"/>
      <c r="SAG827" s="18"/>
      <c r="SAH827" s="18"/>
      <c r="SAI827" s="18"/>
      <c r="SAJ827" s="18"/>
      <c r="SAK827" s="18"/>
      <c r="SAL827" s="18"/>
      <c r="SAM827" s="18"/>
      <c r="SAN827" s="18"/>
      <c r="SAO827" s="18"/>
      <c r="SAP827" s="18"/>
      <c r="SAQ827" s="18"/>
      <c r="SAR827" s="18"/>
      <c r="SAS827" s="18"/>
      <c r="SAT827" s="18"/>
      <c r="SAU827" s="18"/>
      <c r="SAV827" s="18"/>
      <c r="SAW827" s="18"/>
      <c r="SAX827" s="18"/>
      <c r="SAY827" s="18"/>
      <c r="SAZ827" s="18"/>
      <c r="SBA827" s="18"/>
      <c r="SBB827" s="18"/>
      <c r="SBC827" s="18"/>
      <c r="SBD827" s="18"/>
      <c r="SBE827" s="18"/>
      <c r="SBF827" s="18"/>
      <c r="SBG827" s="18"/>
      <c r="SBH827" s="18"/>
      <c r="SBI827" s="18"/>
      <c r="SBJ827" s="18"/>
      <c r="SBK827" s="18"/>
      <c r="SBL827" s="18"/>
      <c r="SBM827" s="18"/>
      <c r="SBN827" s="18"/>
      <c r="SBO827" s="18"/>
      <c r="SBP827" s="18"/>
      <c r="SBQ827" s="18"/>
      <c r="SBR827" s="18"/>
      <c r="SBS827" s="18"/>
      <c r="SBT827" s="18"/>
      <c r="SBU827" s="18"/>
      <c r="SBV827" s="18"/>
      <c r="SBW827" s="18"/>
      <c r="SBX827" s="18"/>
      <c r="SBY827" s="18"/>
      <c r="SBZ827" s="18"/>
      <c r="SCA827" s="18"/>
      <c r="SCB827" s="18"/>
      <c r="SCC827" s="18"/>
      <c r="SCD827" s="18"/>
      <c r="SCE827" s="18"/>
      <c r="SCF827" s="18"/>
      <c r="SCG827" s="18"/>
      <c r="SCH827" s="18"/>
      <c r="SCI827" s="18"/>
      <c r="SCJ827" s="18"/>
      <c r="SCK827" s="18"/>
      <c r="SCL827" s="18"/>
      <c r="SCM827" s="18"/>
      <c r="SCN827" s="18"/>
      <c r="SCO827" s="18"/>
      <c r="SCP827" s="18"/>
      <c r="SCQ827" s="18"/>
      <c r="SCR827" s="18"/>
      <c r="SCS827" s="18"/>
      <c r="SCT827" s="18"/>
      <c r="SCU827" s="18"/>
      <c r="SCV827" s="18"/>
      <c r="SCW827" s="18"/>
      <c r="SCX827" s="18"/>
      <c r="SCY827" s="18"/>
      <c r="SCZ827" s="18"/>
      <c r="SDA827" s="18"/>
      <c r="SDB827" s="18"/>
      <c r="SDC827" s="18"/>
      <c r="SDD827" s="18"/>
      <c r="SDE827" s="18"/>
      <c r="SDF827" s="18"/>
      <c r="SDG827" s="18"/>
      <c r="SDH827" s="18"/>
      <c r="SDI827" s="18"/>
      <c r="SDJ827" s="18"/>
      <c r="SDK827" s="18"/>
      <c r="SDL827" s="18"/>
      <c r="SDM827" s="18"/>
      <c r="SDN827" s="18"/>
      <c r="SDO827" s="18"/>
      <c r="SDP827" s="18"/>
      <c r="SDQ827" s="18"/>
      <c r="SDR827" s="18"/>
      <c r="SDS827" s="18"/>
      <c r="SDT827" s="18"/>
      <c r="SDU827" s="18"/>
      <c r="SDV827" s="18"/>
      <c r="SDW827" s="18"/>
      <c r="SDX827" s="18"/>
      <c r="SDY827" s="18"/>
      <c r="SDZ827" s="18"/>
      <c r="SEA827" s="18"/>
      <c r="SEB827" s="18"/>
      <c r="SEC827" s="18"/>
      <c r="SED827" s="18"/>
      <c r="SEE827" s="18"/>
      <c r="SEF827" s="18"/>
      <c r="SEG827" s="18"/>
      <c r="SEH827" s="18"/>
      <c r="SEI827" s="18"/>
      <c r="SEJ827" s="18"/>
      <c r="SEK827" s="18"/>
      <c r="SEL827" s="18"/>
      <c r="SEM827" s="18"/>
      <c r="SEN827" s="18"/>
      <c r="SEO827" s="18"/>
      <c r="SEP827" s="18"/>
      <c r="SEQ827" s="18"/>
      <c r="SER827" s="18"/>
      <c r="SES827" s="18"/>
      <c r="SET827" s="18"/>
      <c r="SEU827" s="18"/>
      <c r="SEV827" s="18"/>
      <c r="SEW827" s="18"/>
      <c r="SEX827" s="18"/>
      <c r="SEY827" s="18"/>
      <c r="SEZ827" s="18"/>
      <c r="SFA827" s="18"/>
      <c r="SFB827" s="18"/>
      <c r="SFC827" s="18"/>
      <c r="SFD827" s="18"/>
      <c r="SFE827" s="18"/>
      <c r="SFF827" s="18"/>
      <c r="SFG827" s="18"/>
      <c r="SFH827" s="18"/>
      <c r="SFI827" s="18"/>
      <c r="SFJ827" s="18"/>
      <c r="SFK827" s="18"/>
      <c r="SFL827" s="18"/>
      <c r="SFM827" s="18"/>
      <c r="SFN827" s="18"/>
      <c r="SFO827" s="18"/>
      <c r="SFP827" s="18"/>
      <c r="SFQ827" s="18"/>
      <c r="SFR827" s="18"/>
      <c r="SFS827" s="18"/>
      <c r="SFT827" s="18"/>
      <c r="SFU827" s="18"/>
      <c r="SFV827" s="18"/>
      <c r="SFW827" s="18"/>
      <c r="SFX827" s="18"/>
      <c r="SFY827" s="18"/>
      <c r="SFZ827" s="18"/>
      <c r="SGA827" s="18"/>
      <c r="SGB827" s="18"/>
      <c r="SGC827" s="18"/>
      <c r="SGD827" s="18"/>
      <c r="SGE827" s="18"/>
      <c r="SGF827" s="18"/>
      <c r="SGG827" s="18"/>
      <c r="SGH827" s="18"/>
      <c r="SGI827" s="18"/>
      <c r="SGJ827" s="18"/>
      <c r="SGK827" s="18"/>
      <c r="SGL827" s="18"/>
      <c r="SGM827" s="18"/>
      <c r="SGN827" s="18"/>
      <c r="SGO827" s="18"/>
      <c r="SGP827" s="18"/>
      <c r="SGQ827" s="18"/>
      <c r="SGR827" s="18"/>
      <c r="SGS827" s="18"/>
      <c r="SGT827" s="18"/>
      <c r="SGU827" s="18"/>
      <c r="SGV827" s="18"/>
      <c r="SGW827" s="18"/>
      <c r="SGX827" s="18"/>
      <c r="SGY827" s="18"/>
      <c r="SGZ827" s="18"/>
      <c r="SHA827" s="18"/>
      <c r="SHB827" s="18"/>
      <c r="SHC827" s="18"/>
      <c r="SHD827" s="18"/>
      <c r="SHE827" s="18"/>
      <c r="SHF827" s="18"/>
      <c r="SHG827" s="18"/>
      <c r="SHH827" s="18"/>
      <c r="SHI827" s="18"/>
      <c r="SHJ827" s="18"/>
      <c r="SHK827" s="18"/>
      <c r="SHL827" s="18"/>
      <c r="SHM827" s="18"/>
      <c r="SHN827" s="18"/>
      <c r="SHO827" s="18"/>
      <c r="SHP827" s="18"/>
      <c r="SHQ827" s="18"/>
      <c r="SHR827" s="18"/>
      <c r="SHS827" s="18"/>
      <c r="SHT827" s="18"/>
      <c r="SHU827" s="18"/>
      <c r="SHV827" s="18"/>
      <c r="SHW827" s="18"/>
      <c r="SHX827" s="18"/>
      <c r="SHY827" s="18"/>
      <c r="SHZ827" s="18"/>
      <c r="SIA827" s="18"/>
      <c r="SIB827" s="18"/>
      <c r="SIC827" s="18"/>
      <c r="SID827" s="18"/>
      <c r="SIE827" s="18"/>
      <c r="SIF827" s="18"/>
      <c r="SIG827" s="18"/>
      <c r="SIH827" s="18"/>
      <c r="SII827" s="18"/>
      <c r="SIJ827" s="18"/>
      <c r="SIK827" s="18"/>
      <c r="SIL827" s="18"/>
      <c r="SIM827" s="18"/>
      <c r="SIN827" s="18"/>
      <c r="SIO827" s="18"/>
      <c r="SIP827" s="18"/>
      <c r="SIQ827" s="18"/>
      <c r="SIR827" s="18"/>
      <c r="SIS827" s="18"/>
      <c r="SIT827" s="18"/>
      <c r="SIU827" s="18"/>
      <c r="SIV827" s="18"/>
      <c r="SIW827" s="18"/>
      <c r="SIX827" s="18"/>
      <c r="SIY827" s="18"/>
      <c r="SIZ827" s="18"/>
      <c r="SJA827" s="18"/>
      <c r="SJB827" s="18"/>
      <c r="SJC827" s="18"/>
      <c r="SJD827" s="18"/>
      <c r="SJE827" s="18"/>
      <c r="SJF827" s="18"/>
      <c r="SJG827" s="18"/>
      <c r="SJH827" s="18"/>
      <c r="SJI827" s="18"/>
      <c r="SJJ827" s="18"/>
      <c r="SJK827" s="18"/>
      <c r="SJL827" s="18"/>
      <c r="SJM827" s="18"/>
      <c r="SJN827" s="18"/>
      <c r="SJO827" s="18"/>
      <c r="SJP827" s="18"/>
      <c r="SJQ827" s="18"/>
      <c r="SJR827" s="18"/>
      <c r="SJS827" s="18"/>
      <c r="SJT827" s="18"/>
      <c r="SJU827" s="18"/>
      <c r="SJV827" s="18"/>
      <c r="SJW827" s="18"/>
      <c r="SJX827" s="18"/>
      <c r="SJY827" s="18"/>
      <c r="SJZ827" s="18"/>
      <c r="SKA827" s="18"/>
      <c r="SKB827" s="18"/>
      <c r="SKC827" s="18"/>
      <c r="SKD827" s="18"/>
      <c r="SKE827" s="18"/>
      <c r="SKF827" s="18"/>
      <c r="SKG827" s="18"/>
      <c r="SKH827" s="18"/>
      <c r="SKI827" s="18"/>
      <c r="SKJ827" s="18"/>
      <c r="SKK827" s="18"/>
      <c r="SKL827" s="18"/>
      <c r="SKM827" s="18"/>
      <c r="SKN827" s="18"/>
      <c r="SKO827" s="18"/>
      <c r="SKP827" s="18"/>
      <c r="SKQ827" s="18"/>
      <c r="SKR827" s="18"/>
      <c r="SKS827" s="18"/>
      <c r="SKT827" s="18"/>
      <c r="SKU827" s="18"/>
      <c r="SKV827" s="18"/>
      <c r="SKW827" s="18"/>
      <c r="SKX827" s="18"/>
      <c r="SKY827" s="18"/>
      <c r="SKZ827" s="18"/>
      <c r="SLA827" s="18"/>
      <c r="SLB827" s="18"/>
      <c r="SLC827" s="18"/>
      <c r="SLD827" s="18"/>
      <c r="SLE827" s="18"/>
      <c r="SLF827" s="18"/>
      <c r="SLG827" s="18"/>
      <c r="SLH827" s="18"/>
      <c r="SLI827" s="18"/>
      <c r="SLJ827" s="18"/>
      <c r="SLK827" s="18"/>
      <c r="SLL827" s="18"/>
      <c r="SLM827" s="18"/>
      <c r="SLN827" s="18"/>
      <c r="SLO827" s="18"/>
      <c r="SLP827" s="18"/>
      <c r="SLQ827" s="18"/>
      <c r="SLR827" s="18"/>
      <c r="SLS827" s="18"/>
      <c r="SLT827" s="18"/>
      <c r="SLU827" s="18"/>
      <c r="SLV827" s="18"/>
      <c r="SLW827" s="18"/>
      <c r="SLX827" s="18"/>
      <c r="SLY827" s="18"/>
      <c r="SLZ827" s="18"/>
      <c r="SMA827" s="18"/>
      <c r="SMB827" s="18"/>
      <c r="SMC827" s="18"/>
      <c r="SMD827" s="18"/>
      <c r="SME827" s="18"/>
      <c r="SMF827" s="18"/>
      <c r="SMG827" s="18"/>
      <c r="SMH827" s="18"/>
      <c r="SMI827" s="18"/>
      <c r="SMJ827" s="18"/>
      <c r="SMK827" s="18"/>
      <c r="SML827" s="18"/>
      <c r="SMM827" s="18"/>
      <c r="SMN827" s="18"/>
      <c r="SMO827" s="18"/>
      <c r="SMP827" s="18"/>
      <c r="SMQ827" s="18"/>
      <c r="SMR827" s="18"/>
      <c r="SMS827" s="18"/>
      <c r="SMT827" s="18"/>
      <c r="SMU827" s="18"/>
      <c r="SMV827" s="18"/>
      <c r="SMW827" s="18"/>
      <c r="SMX827" s="18"/>
      <c r="SMY827" s="18"/>
      <c r="SMZ827" s="18"/>
      <c r="SNA827" s="18"/>
      <c r="SNB827" s="18"/>
      <c r="SNC827" s="18"/>
      <c r="SND827" s="18"/>
      <c r="SNE827" s="18"/>
      <c r="SNF827" s="18"/>
      <c r="SNG827" s="18"/>
      <c r="SNH827" s="18"/>
      <c r="SNI827" s="18"/>
      <c r="SNJ827" s="18"/>
      <c r="SNK827" s="18"/>
      <c r="SNL827" s="18"/>
      <c r="SNM827" s="18"/>
      <c r="SNN827" s="18"/>
      <c r="SNO827" s="18"/>
      <c r="SNP827" s="18"/>
      <c r="SNQ827" s="18"/>
      <c r="SNR827" s="18"/>
      <c r="SNS827" s="18"/>
      <c r="SNT827" s="18"/>
      <c r="SNU827" s="18"/>
      <c r="SNV827" s="18"/>
      <c r="SNW827" s="18"/>
      <c r="SNX827" s="18"/>
      <c r="SNY827" s="18"/>
      <c r="SNZ827" s="18"/>
      <c r="SOA827" s="18"/>
      <c r="SOB827" s="18"/>
      <c r="SOC827" s="18"/>
      <c r="SOD827" s="18"/>
      <c r="SOE827" s="18"/>
      <c r="SOF827" s="18"/>
      <c r="SOG827" s="18"/>
      <c r="SOH827" s="18"/>
      <c r="SOI827" s="18"/>
      <c r="SOJ827" s="18"/>
      <c r="SOK827" s="18"/>
      <c r="SOL827" s="18"/>
      <c r="SOM827" s="18"/>
      <c r="SON827" s="18"/>
      <c r="SOO827" s="18"/>
      <c r="SOP827" s="18"/>
      <c r="SOQ827" s="18"/>
      <c r="SOR827" s="18"/>
      <c r="SOS827" s="18"/>
      <c r="SOT827" s="18"/>
      <c r="SOU827" s="18"/>
      <c r="SOV827" s="18"/>
      <c r="SOW827" s="18"/>
      <c r="SOX827" s="18"/>
      <c r="SOY827" s="18"/>
      <c r="SOZ827" s="18"/>
      <c r="SPA827" s="18"/>
      <c r="SPB827" s="18"/>
      <c r="SPC827" s="18"/>
      <c r="SPD827" s="18"/>
      <c r="SPE827" s="18"/>
      <c r="SPF827" s="18"/>
      <c r="SPG827" s="18"/>
      <c r="SPH827" s="18"/>
      <c r="SPI827" s="18"/>
      <c r="SPJ827" s="18"/>
      <c r="SPK827" s="18"/>
      <c r="SPL827" s="18"/>
      <c r="SPM827" s="18"/>
      <c r="SPN827" s="18"/>
      <c r="SPO827" s="18"/>
      <c r="SPP827" s="18"/>
      <c r="SPQ827" s="18"/>
      <c r="SPR827" s="18"/>
      <c r="SPS827" s="18"/>
      <c r="SPT827" s="18"/>
      <c r="SPU827" s="18"/>
      <c r="SPV827" s="18"/>
      <c r="SPW827" s="18"/>
      <c r="SPX827" s="18"/>
      <c r="SPY827" s="18"/>
      <c r="SPZ827" s="18"/>
      <c r="SQA827" s="18"/>
      <c r="SQB827" s="18"/>
      <c r="SQC827" s="18"/>
      <c r="SQD827" s="18"/>
      <c r="SQE827" s="18"/>
      <c r="SQF827" s="18"/>
      <c r="SQG827" s="18"/>
      <c r="SQH827" s="18"/>
      <c r="SQI827" s="18"/>
      <c r="SQJ827" s="18"/>
      <c r="SQK827" s="18"/>
      <c r="SQL827" s="18"/>
      <c r="SQM827" s="18"/>
      <c r="SQN827" s="18"/>
      <c r="SQO827" s="18"/>
      <c r="SQP827" s="18"/>
      <c r="SQQ827" s="18"/>
      <c r="SQR827" s="18"/>
      <c r="SQS827" s="18"/>
      <c r="SQT827" s="18"/>
      <c r="SQU827" s="18"/>
      <c r="SQV827" s="18"/>
      <c r="SQW827" s="18"/>
      <c r="SQX827" s="18"/>
      <c r="SQY827" s="18"/>
      <c r="SQZ827" s="18"/>
      <c r="SRA827" s="18"/>
      <c r="SRB827" s="18"/>
      <c r="SRC827" s="18"/>
      <c r="SRD827" s="18"/>
      <c r="SRE827" s="18"/>
      <c r="SRF827" s="18"/>
      <c r="SRG827" s="18"/>
      <c r="SRH827" s="18"/>
      <c r="SRI827" s="18"/>
      <c r="SRJ827" s="18"/>
      <c r="SRK827" s="18"/>
      <c r="SRL827" s="18"/>
      <c r="SRM827" s="18"/>
      <c r="SRN827" s="18"/>
      <c r="SRO827" s="18"/>
      <c r="SRP827" s="18"/>
      <c r="SRQ827" s="18"/>
      <c r="SRR827" s="18"/>
      <c r="SRS827" s="18"/>
      <c r="SRT827" s="18"/>
      <c r="SRU827" s="18"/>
      <c r="SRV827" s="18"/>
      <c r="SRW827" s="18"/>
      <c r="SRX827" s="18"/>
      <c r="SRY827" s="18"/>
      <c r="SRZ827" s="18"/>
      <c r="SSA827" s="18"/>
      <c r="SSB827" s="18"/>
      <c r="SSC827" s="18"/>
      <c r="SSD827" s="18"/>
      <c r="SSE827" s="18"/>
      <c r="SSF827" s="18"/>
      <c r="SSG827" s="18"/>
      <c r="SSH827" s="18"/>
      <c r="SSI827" s="18"/>
      <c r="SSJ827" s="18"/>
      <c r="SSK827" s="18"/>
      <c r="SSL827" s="18"/>
      <c r="SSM827" s="18"/>
      <c r="SSN827" s="18"/>
      <c r="SSO827" s="18"/>
      <c r="SSP827" s="18"/>
      <c r="SSQ827" s="18"/>
      <c r="SSR827" s="18"/>
      <c r="SSS827" s="18"/>
      <c r="SST827" s="18"/>
      <c r="SSU827" s="18"/>
      <c r="SSV827" s="18"/>
      <c r="SSW827" s="18"/>
      <c r="SSX827" s="18"/>
      <c r="SSY827" s="18"/>
      <c r="SSZ827" s="18"/>
      <c r="STA827" s="18"/>
      <c r="STB827" s="18"/>
      <c r="STC827" s="18"/>
      <c r="STD827" s="18"/>
      <c r="STE827" s="18"/>
      <c r="STF827" s="18"/>
      <c r="STG827" s="18"/>
      <c r="STH827" s="18"/>
      <c r="STI827" s="18"/>
      <c r="STJ827" s="18"/>
      <c r="STK827" s="18"/>
      <c r="STL827" s="18"/>
      <c r="STM827" s="18"/>
      <c r="STN827" s="18"/>
      <c r="STO827" s="18"/>
      <c r="STP827" s="18"/>
      <c r="STQ827" s="18"/>
      <c r="STR827" s="18"/>
      <c r="STS827" s="18"/>
      <c r="STT827" s="18"/>
      <c r="STU827" s="18"/>
      <c r="STV827" s="18"/>
      <c r="STW827" s="18"/>
      <c r="STX827" s="18"/>
      <c r="STY827" s="18"/>
      <c r="STZ827" s="18"/>
      <c r="SUA827" s="18"/>
      <c r="SUB827" s="18"/>
      <c r="SUC827" s="18"/>
      <c r="SUD827" s="18"/>
      <c r="SUE827" s="18"/>
      <c r="SUF827" s="18"/>
      <c r="SUG827" s="18"/>
      <c r="SUH827" s="18"/>
      <c r="SUI827" s="18"/>
      <c r="SUJ827" s="18"/>
      <c r="SUK827" s="18"/>
      <c r="SUL827" s="18"/>
      <c r="SUM827" s="18"/>
      <c r="SUN827" s="18"/>
      <c r="SUO827" s="18"/>
      <c r="SUP827" s="18"/>
      <c r="SUQ827" s="18"/>
      <c r="SUR827" s="18"/>
      <c r="SUS827" s="18"/>
      <c r="SUT827" s="18"/>
      <c r="SUU827" s="18"/>
      <c r="SUV827" s="18"/>
      <c r="SUW827" s="18"/>
      <c r="SUX827" s="18"/>
      <c r="SUY827" s="18"/>
      <c r="SUZ827" s="18"/>
      <c r="SVA827" s="18"/>
      <c r="SVB827" s="18"/>
      <c r="SVC827" s="18"/>
      <c r="SVD827" s="18"/>
      <c r="SVE827" s="18"/>
      <c r="SVF827" s="18"/>
      <c r="SVG827" s="18"/>
      <c r="SVH827" s="18"/>
      <c r="SVI827" s="18"/>
      <c r="SVJ827" s="18"/>
      <c r="SVK827" s="18"/>
      <c r="SVL827" s="18"/>
      <c r="SVM827" s="18"/>
      <c r="SVN827" s="18"/>
      <c r="SVO827" s="18"/>
      <c r="SVP827" s="18"/>
      <c r="SVQ827" s="18"/>
      <c r="SVR827" s="18"/>
      <c r="SVS827" s="18"/>
      <c r="SVT827" s="18"/>
      <c r="SVU827" s="18"/>
      <c r="SVV827" s="18"/>
      <c r="SVW827" s="18"/>
      <c r="SVX827" s="18"/>
      <c r="SVY827" s="18"/>
      <c r="SVZ827" s="18"/>
      <c r="SWA827" s="18"/>
      <c r="SWB827" s="18"/>
      <c r="SWC827" s="18"/>
      <c r="SWD827" s="18"/>
      <c r="SWE827" s="18"/>
      <c r="SWF827" s="18"/>
      <c r="SWG827" s="18"/>
      <c r="SWH827" s="18"/>
      <c r="SWI827" s="18"/>
      <c r="SWJ827" s="18"/>
      <c r="SWK827" s="18"/>
      <c r="SWL827" s="18"/>
      <c r="SWM827" s="18"/>
      <c r="SWN827" s="18"/>
      <c r="SWO827" s="18"/>
      <c r="SWP827" s="18"/>
      <c r="SWQ827" s="18"/>
      <c r="SWR827" s="18"/>
      <c r="SWS827" s="18"/>
      <c r="SWT827" s="18"/>
      <c r="SWU827" s="18"/>
      <c r="SWV827" s="18"/>
      <c r="SWW827" s="18"/>
      <c r="SWX827" s="18"/>
      <c r="SWY827" s="18"/>
      <c r="SWZ827" s="18"/>
      <c r="SXA827" s="18"/>
      <c r="SXB827" s="18"/>
      <c r="SXC827" s="18"/>
      <c r="SXD827" s="18"/>
      <c r="SXE827" s="18"/>
      <c r="SXF827" s="18"/>
      <c r="SXG827" s="18"/>
      <c r="SXH827" s="18"/>
      <c r="SXI827" s="18"/>
      <c r="SXJ827" s="18"/>
      <c r="SXK827" s="18"/>
      <c r="SXL827" s="18"/>
      <c r="SXM827" s="18"/>
      <c r="SXN827" s="18"/>
      <c r="SXO827" s="18"/>
      <c r="SXP827" s="18"/>
      <c r="SXQ827" s="18"/>
      <c r="SXR827" s="18"/>
      <c r="SXS827" s="18"/>
      <c r="SXT827" s="18"/>
      <c r="SXU827" s="18"/>
      <c r="SXV827" s="18"/>
      <c r="SXW827" s="18"/>
      <c r="SXX827" s="18"/>
      <c r="SXY827" s="18"/>
      <c r="SXZ827" s="18"/>
      <c r="SYA827" s="18"/>
      <c r="SYB827" s="18"/>
      <c r="SYC827" s="18"/>
      <c r="SYD827" s="18"/>
      <c r="SYE827" s="18"/>
      <c r="SYF827" s="18"/>
      <c r="SYG827" s="18"/>
      <c r="SYH827" s="18"/>
      <c r="SYI827" s="18"/>
      <c r="SYJ827" s="18"/>
      <c r="SYK827" s="18"/>
      <c r="SYL827" s="18"/>
      <c r="SYM827" s="18"/>
      <c r="SYN827" s="18"/>
      <c r="SYO827" s="18"/>
      <c r="SYP827" s="18"/>
      <c r="SYQ827" s="18"/>
      <c r="SYR827" s="18"/>
      <c r="SYS827" s="18"/>
      <c r="SYT827" s="18"/>
      <c r="SYU827" s="18"/>
      <c r="SYV827" s="18"/>
      <c r="SYW827" s="18"/>
      <c r="SYX827" s="18"/>
      <c r="SYY827" s="18"/>
      <c r="SYZ827" s="18"/>
      <c r="SZA827" s="18"/>
      <c r="SZB827" s="18"/>
      <c r="SZC827" s="18"/>
      <c r="SZD827" s="18"/>
      <c r="SZE827" s="18"/>
      <c r="SZF827" s="18"/>
      <c r="SZG827" s="18"/>
      <c r="SZH827" s="18"/>
      <c r="SZI827" s="18"/>
      <c r="SZJ827" s="18"/>
      <c r="SZK827" s="18"/>
      <c r="SZL827" s="18"/>
      <c r="SZM827" s="18"/>
      <c r="SZN827" s="18"/>
      <c r="SZO827" s="18"/>
      <c r="SZP827" s="18"/>
      <c r="SZQ827" s="18"/>
      <c r="SZR827" s="18"/>
      <c r="SZS827" s="18"/>
      <c r="SZT827" s="18"/>
      <c r="SZU827" s="18"/>
      <c r="SZV827" s="18"/>
      <c r="SZW827" s="18"/>
      <c r="SZX827" s="18"/>
      <c r="SZY827" s="18"/>
      <c r="SZZ827" s="18"/>
      <c r="TAA827" s="18"/>
      <c r="TAB827" s="18"/>
      <c r="TAC827" s="18"/>
      <c r="TAD827" s="18"/>
      <c r="TAE827" s="18"/>
      <c r="TAF827" s="18"/>
      <c r="TAG827" s="18"/>
      <c r="TAH827" s="18"/>
      <c r="TAI827" s="18"/>
      <c r="TAJ827" s="18"/>
      <c r="TAK827" s="18"/>
      <c r="TAL827" s="18"/>
      <c r="TAM827" s="18"/>
      <c r="TAN827" s="18"/>
      <c r="TAO827" s="18"/>
      <c r="TAP827" s="18"/>
      <c r="TAQ827" s="18"/>
      <c r="TAR827" s="18"/>
      <c r="TAS827" s="18"/>
      <c r="TAT827" s="18"/>
      <c r="TAU827" s="18"/>
      <c r="TAV827" s="18"/>
      <c r="TAW827" s="18"/>
      <c r="TAX827" s="18"/>
      <c r="TAY827" s="18"/>
      <c r="TAZ827" s="18"/>
      <c r="TBA827" s="18"/>
      <c r="TBB827" s="18"/>
      <c r="TBC827" s="18"/>
      <c r="TBD827" s="18"/>
      <c r="TBE827" s="18"/>
      <c r="TBF827" s="18"/>
      <c r="TBG827" s="18"/>
      <c r="TBH827" s="18"/>
      <c r="TBI827" s="18"/>
      <c r="TBJ827" s="18"/>
      <c r="TBK827" s="18"/>
      <c r="TBL827" s="18"/>
      <c r="TBM827" s="18"/>
      <c r="TBN827" s="18"/>
      <c r="TBO827" s="18"/>
      <c r="TBP827" s="18"/>
      <c r="TBQ827" s="18"/>
      <c r="TBR827" s="18"/>
      <c r="TBS827" s="18"/>
      <c r="TBT827" s="18"/>
      <c r="TBU827" s="18"/>
      <c r="TBV827" s="18"/>
      <c r="TBW827" s="18"/>
      <c r="TBX827" s="18"/>
      <c r="TBY827" s="18"/>
      <c r="TBZ827" s="18"/>
      <c r="TCA827" s="18"/>
      <c r="TCB827" s="18"/>
      <c r="TCC827" s="18"/>
      <c r="TCD827" s="18"/>
      <c r="TCE827" s="18"/>
      <c r="TCF827" s="18"/>
      <c r="TCG827" s="18"/>
      <c r="TCH827" s="18"/>
      <c r="TCI827" s="18"/>
      <c r="TCJ827" s="18"/>
      <c r="TCK827" s="18"/>
      <c r="TCL827" s="18"/>
      <c r="TCM827" s="18"/>
      <c r="TCN827" s="18"/>
      <c r="TCO827" s="18"/>
      <c r="TCP827" s="18"/>
      <c r="TCQ827" s="18"/>
      <c r="TCR827" s="18"/>
      <c r="TCS827" s="18"/>
      <c r="TCT827" s="18"/>
      <c r="TCU827" s="18"/>
      <c r="TCV827" s="18"/>
      <c r="TCW827" s="18"/>
      <c r="TCX827" s="18"/>
      <c r="TCY827" s="18"/>
      <c r="TCZ827" s="18"/>
      <c r="TDA827" s="18"/>
      <c r="TDB827" s="18"/>
      <c r="TDC827" s="18"/>
      <c r="TDD827" s="18"/>
      <c r="TDE827" s="18"/>
      <c r="TDF827" s="18"/>
      <c r="TDG827" s="18"/>
      <c r="TDH827" s="18"/>
      <c r="TDI827" s="18"/>
      <c r="TDJ827" s="18"/>
      <c r="TDK827" s="18"/>
      <c r="TDL827" s="18"/>
      <c r="TDM827" s="18"/>
      <c r="TDN827" s="18"/>
      <c r="TDO827" s="18"/>
      <c r="TDP827" s="18"/>
      <c r="TDQ827" s="18"/>
      <c r="TDR827" s="18"/>
      <c r="TDS827" s="18"/>
      <c r="TDT827" s="18"/>
      <c r="TDU827" s="18"/>
      <c r="TDV827" s="18"/>
      <c r="TDW827" s="18"/>
      <c r="TDX827" s="18"/>
      <c r="TDY827" s="18"/>
      <c r="TDZ827" s="18"/>
      <c r="TEA827" s="18"/>
      <c r="TEB827" s="18"/>
      <c r="TEC827" s="18"/>
      <c r="TED827" s="18"/>
      <c r="TEE827" s="18"/>
      <c r="TEF827" s="18"/>
      <c r="TEG827" s="18"/>
      <c r="TEH827" s="18"/>
      <c r="TEI827" s="18"/>
      <c r="TEJ827" s="18"/>
      <c r="TEK827" s="18"/>
      <c r="TEL827" s="18"/>
      <c r="TEM827" s="18"/>
      <c r="TEN827" s="18"/>
      <c r="TEO827" s="18"/>
      <c r="TEP827" s="18"/>
      <c r="TEQ827" s="18"/>
      <c r="TER827" s="18"/>
      <c r="TES827" s="18"/>
      <c r="TET827" s="18"/>
      <c r="TEU827" s="18"/>
      <c r="TEV827" s="18"/>
      <c r="TEW827" s="18"/>
      <c r="TEX827" s="18"/>
      <c r="TEY827" s="18"/>
      <c r="TEZ827" s="18"/>
      <c r="TFA827" s="18"/>
      <c r="TFB827" s="18"/>
      <c r="TFC827" s="18"/>
      <c r="TFD827" s="18"/>
      <c r="TFE827" s="18"/>
      <c r="TFF827" s="18"/>
      <c r="TFG827" s="18"/>
      <c r="TFH827" s="18"/>
      <c r="TFI827" s="18"/>
      <c r="TFJ827" s="18"/>
      <c r="TFK827" s="18"/>
      <c r="TFL827" s="18"/>
      <c r="TFM827" s="18"/>
      <c r="TFN827" s="18"/>
      <c r="TFO827" s="18"/>
      <c r="TFP827" s="18"/>
      <c r="TFQ827" s="18"/>
      <c r="TFR827" s="18"/>
      <c r="TFS827" s="18"/>
      <c r="TFT827" s="18"/>
      <c r="TFU827" s="18"/>
      <c r="TFV827" s="18"/>
      <c r="TFW827" s="18"/>
      <c r="TFX827" s="18"/>
      <c r="TFY827" s="18"/>
      <c r="TFZ827" s="18"/>
      <c r="TGA827" s="18"/>
      <c r="TGB827" s="18"/>
      <c r="TGC827" s="18"/>
      <c r="TGD827" s="18"/>
      <c r="TGE827" s="18"/>
      <c r="TGF827" s="18"/>
      <c r="TGG827" s="18"/>
      <c r="TGH827" s="18"/>
      <c r="TGI827" s="18"/>
      <c r="TGJ827" s="18"/>
      <c r="TGK827" s="18"/>
      <c r="TGL827" s="18"/>
      <c r="TGM827" s="18"/>
      <c r="TGN827" s="18"/>
      <c r="TGO827" s="18"/>
      <c r="TGP827" s="18"/>
      <c r="TGQ827" s="18"/>
      <c r="TGR827" s="18"/>
      <c r="TGS827" s="18"/>
      <c r="TGT827" s="18"/>
      <c r="TGU827" s="18"/>
      <c r="TGV827" s="18"/>
      <c r="TGW827" s="18"/>
      <c r="TGX827" s="18"/>
      <c r="TGY827" s="18"/>
      <c r="TGZ827" s="18"/>
      <c r="THA827" s="18"/>
      <c r="THB827" s="18"/>
      <c r="THC827" s="18"/>
      <c r="THD827" s="18"/>
      <c r="THE827" s="18"/>
      <c r="THF827" s="18"/>
      <c r="THG827" s="18"/>
      <c r="THH827" s="18"/>
      <c r="THI827" s="18"/>
      <c r="THJ827" s="18"/>
      <c r="THK827" s="18"/>
      <c r="THL827" s="18"/>
      <c r="THM827" s="18"/>
      <c r="THN827" s="18"/>
      <c r="THO827" s="18"/>
      <c r="THP827" s="18"/>
      <c r="THQ827" s="18"/>
      <c r="THR827" s="18"/>
      <c r="THS827" s="18"/>
      <c r="THT827" s="18"/>
      <c r="THU827" s="18"/>
      <c r="THV827" s="18"/>
      <c r="THW827" s="18"/>
      <c r="THX827" s="18"/>
      <c r="THY827" s="18"/>
      <c r="THZ827" s="18"/>
      <c r="TIA827" s="18"/>
      <c r="TIB827" s="18"/>
      <c r="TIC827" s="18"/>
      <c r="TID827" s="18"/>
      <c r="TIE827" s="18"/>
      <c r="TIF827" s="18"/>
      <c r="TIG827" s="18"/>
      <c r="TIH827" s="18"/>
      <c r="TII827" s="18"/>
      <c r="TIJ827" s="18"/>
      <c r="TIK827" s="18"/>
      <c r="TIL827" s="18"/>
      <c r="TIM827" s="18"/>
      <c r="TIN827" s="18"/>
      <c r="TIO827" s="18"/>
      <c r="TIP827" s="18"/>
      <c r="TIQ827" s="18"/>
      <c r="TIR827" s="18"/>
      <c r="TIS827" s="18"/>
      <c r="TIT827" s="18"/>
      <c r="TIU827" s="18"/>
      <c r="TIV827" s="18"/>
      <c r="TIW827" s="18"/>
      <c r="TIX827" s="18"/>
      <c r="TIY827" s="18"/>
      <c r="TIZ827" s="18"/>
      <c r="TJA827" s="18"/>
      <c r="TJB827" s="18"/>
      <c r="TJC827" s="18"/>
      <c r="TJD827" s="18"/>
      <c r="TJE827" s="18"/>
      <c r="TJF827" s="18"/>
      <c r="TJG827" s="18"/>
      <c r="TJH827" s="18"/>
      <c r="TJI827" s="18"/>
      <c r="TJJ827" s="18"/>
      <c r="TJK827" s="18"/>
      <c r="TJL827" s="18"/>
      <c r="TJM827" s="18"/>
      <c r="TJN827" s="18"/>
      <c r="TJO827" s="18"/>
      <c r="TJP827" s="18"/>
      <c r="TJQ827" s="18"/>
      <c r="TJR827" s="18"/>
      <c r="TJS827" s="18"/>
      <c r="TJT827" s="18"/>
      <c r="TJU827" s="18"/>
      <c r="TJV827" s="18"/>
      <c r="TJW827" s="18"/>
      <c r="TJX827" s="18"/>
      <c r="TJY827" s="18"/>
      <c r="TJZ827" s="18"/>
      <c r="TKA827" s="18"/>
      <c r="TKB827" s="18"/>
      <c r="TKC827" s="18"/>
      <c r="TKD827" s="18"/>
      <c r="TKE827" s="18"/>
      <c r="TKF827" s="18"/>
      <c r="TKG827" s="18"/>
      <c r="TKH827" s="18"/>
      <c r="TKI827" s="18"/>
      <c r="TKJ827" s="18"/>
      <c r="TKK827" s="18"/>
      <c r="TKL827" s="18"/>
      <c r="TKM827" s="18"/>
      <c r="TKN827" s="18"/>
      <c r="TKO827" s="18"/>
      <c r="TKP827" s="18"/>
      <c r="TKQ827" s="18"/>
      <c r="TKR827" s="18"/>
      <c r="TKS827" s="18"/>
      <c r="TKT827" s="18"/>
      <c r="TKU827" s="18"/>
      <c r="TKV827" s="18"/>
      <c r="TKW827" s="18"/>
      <c r="TKX827" s="18"/>
      <c r="TKY827" s="18"/>
      <c r="TKZ827" s="18"/>
      <c r="TLA827" s="18"/>
      <c r="TLB827" s="18"/>
      <c r="TLC827" s="18"/>
      <c r="TLD827" s="18"/>
      <c r="TLE827" s="18"/>
      <c r="TLF827" s="18"/>
      <c r="TLG827" s="18"/>
      <c r="TLH827" s="18"/>
      <c r="TLI827" s="18"/>
      <c r="TLJ827" s="18"/>
      <c r="TLK827" s="18"/>
      <c r="TLL827" s="18"/>
      <c r="TLM827" s="18"/>
      <c r="TLN827" s="18"/>
      <c r="TLO827" s="18"/>
      <c r="TLP827" s="18"/>
      <c r="TLQ827" s="18"/>
      <c r="TLR827" s="18"/>
      <c r="TLS827" s="18"/>
      <c r="TLT827" s="18"/>
      <c r="TLU827" s="18"/>
      <c r="TLV827" s="18"/>
      <c r="TLW827" s="18"/>
      <c r="TLX827" s="18"/>
      <c r="TLY827" s="18"/>
      <c r="TLZ827" s="18"/>
      <c r="TMA827" s="18"/>
      <c r="TMB827" s="18"/>
      <c r="TMC827" s="18"/>
      <c r="TMD827" s="18"/>
      <c r="TME827" s="18"/>
      <c r="TMF827" s="18"/>
      <c r="TMG827" s="18"/>
      <c r="TMH827" s="18"/>
      <c r="TMI827" s="18"/>
      <c r="TMJ827" s="18"/>
      <c r="TMK827" s="18"/>
      <c r="TML827" s="18"/>
      <c r="TMM827" s="18"/>
      <c r="TMN827" s="18"/>
      <c r="TMO827" s="18"/>
      <c r="TMP827" s="18"/>
      <c r="TMQ827" s="18"/>
      <c r="TMR827" s="18"/>
      <c r="TMS827" s="18"/>
      <c r="TMT827" s="18"/>
      <c r="TMU827" s="18"/>
      <c r="TMV827" s="18"/>
      <c r="TMW827" s="18"/>
      <c r="TMX827" s="18"/>
      <c r="TMY827" s="18"/>
      <c r="TMZ827" s="18"/>
      <c r="TNA827" s="18"/>
      <c r="TNB827" s="18"/>
      <c r="TNC827" s="18"/>
      <c r="TND827" s="18"/>
      <c r="TNE827" s="18"/>
      <c r="TNF827" s="18"/>
      <c r="TNG827" s="18"/>
      <c r="TNH827" s="18"/>
      <c r="TNI827" s="18"/>
      <c r="TNJ827" s="18"/>
      <c r="TNK827" s="18"/>
      <c r="TNL827" s="18"/>
      <c r="TNM827" s="18"/>
      <c r="TNN827" s="18"/>
      <c r="TNO827" s="18"/>
      <c r="TNP827" s="18"/>
      <c r="TNQ827" s="18"/>
      <c r="TNR827" s="18"/>
      <c r="TNS827" s="18"/>
      <c r="TNT827" s="18"/>
      <c r="TNU827" s="18"/>
      <c r="TNV827" s="18"/>
      <c r="TNW827" s="18"/>
      <c r="TNX827" s="18"/>
      <c r="TNY827" s="18"/>
      <c r="TNZ827" s="18"/>
      <c r="TOA827" s="18"/>
      <c r="TOB827" s="18"/>
      <c r="TOC827" s="18"/>
      <c r="TOD827" s="18"/>
      <c r="TOE827" s="18"/>
      <c r="TOF827" s="18"/>
      <c r="TOG827" s="18"/>
      <c r="TOH827" s="18"/>
      <c r="TOI827" s="18"/>
      <c r="TOJ827" s="18"/>
      <c r="TOK827" s="18"/>
      <c r="TOL827" s="18"/>
      <c r="TOM827" s="18"/>
      <c r="TON827" s="18"/>
      <c r="TOO827" s="18"/>
      <c r="TOP827" s="18"/>
      <c r="TOQ827" s="18"/>
      <c r="TOR827" s="18"/>
      <c r="TOS827" s="18"/>
      <c r="TOT827" s="18"/>
      <c r="TOU827" s="18"/>
      <c r="TOV827" s="18"/>
      <c r="TOW827" s="18"/>
      <c r="TOX827" s="18"/>
      <c r="TOY827" s="18"/>
      <c r="TOZ827" s="18"/>
      <c r="TPA827" s="18"/>
      <c r="TPB827" s="18"/>
      <c r="TPC827" s="18"/>
      <c r="TPD827" s="18"/>
      <c r="TPE827" s="18"/>
      <c r="TPF827" s="18"/>
      <c r="TPG827" s="18"/>
      <c r="TPH827" s="18"/>
      <c r="TPI827" s="18"/>
      <c r="TPJ827" s="18"/>
      <c r="TPK827" s="18"/>
      <c r="TPL827" s="18"/>
      <c r="TPM827" s="18"/>
      <c r="TPN827" s="18"/>
      <c r="TPO827" s="18"/>
      <c r="TPP827" s="18"/>
      <c r="TPQ827" s="18"/>
      <c r="TPR827" s="18"/>
      <c r="TPS827" s="18"/>
      <c r="TPT827" s="18"/>
      <c r="TPU827" s="18"/>
      <c r="TPV827" s="18"/>
      <c r="TPW827" s="18"/>
      <c r="TPX827" s="18"/>
      <c r="TPY827" s="18"/>
      <c r="TPZ827" s="18"/>
      <c r="TQA827" s="18"/>
      <c r="TQB827" s="18"/>
      <c r="TQC827" s="18"/>
      <c r="TQD827" s="18"/>
      <c r="TQE827" s="18"/>
      <c r="TQF827" s="18"/>
      <c r="TQG827" s="18"/>
      <c r="TQH827" s="18"/>
      <c r="TQI827" s="18"/>
      <c r="TQJ827" s="18"/>
      <c r="TQK827" s="18"/>
      <c r="TQL827" s="18"/>
      <c r="TQM827" s="18"/>
      <c r="TQN827" s="18"/>
      <c r="TQO827" s="18"/>
      <c r="TQP827" s="18"/>
      <c r="TQQ827" s="18"/>
      <c r="TQR827" s="18"/>
      <c r="TQS827" s="18"/>
      <c r="TQT827" s="18"/>
      <c r="TQU827" s="18"/>
      <c r="TQV827" s="18"/>
      <c r="TQW827" s="18"/>
      <c r="TQX827" s="18"/>
      <c r="TQY827" s="18"/>
      <c r="TQZ827" s="18"/>
      <c r="TRA827" s="18"/>
      <c r="TRB827" s="18"/>
      <c r="TRC827" s="18"/>
      <c r="TRD827" s="18"/>
      <c r="TRE827" s="18"/>
      <c r="TRF827" s="18"/>
      <c r="TRG827" s="18"/>
      <c r="TRH827" s="18"/>
      <c r="TRI827" s="18"/>
      <c r="TRJ827" s="18"/>
      <c r="TRK827" s="18"/>
      <c r="TRL827" s="18"/>
      <c r="TRM827" s="18"/>
      <c r="TRN827" s="18"/>
      <c r="TRO827" s="18"/>
      <c r="TRP827" s="18"/>
      <c r="TRQ827" s="18"/>
      <c r="TRR827" s="18"/>
      <c r="TRS827" s="18"/>
      <c r="TRT827" s="18"/>
      <c r="TRU827" s="18"/>
      <c r="TRV827" s="18"/>
      <c r="TRW827" s="18"/>
      <c r="TRX827" s="18"/>
      <c r="TRY827" s="18"/>
      <c r="TRZ827" s="18"/>
      <c r="TSA827" s="18"/>
      <c r="TSB827" s="18"/>
      <c r="TSC827" s="18"/>
      <c r="TSD827" s="18"/>
      <c r="TSE827" s="18"/>
      <c r="TSF827" s="18"/>
      <c r="TSG827" s="18"/>
      <c r="TSH827" s="18"/>
      <c r="TSI827" s="18"/>
      <c r="TSJ827" s="18"/>
      <c r="TSK827" s="18"/>
      <c r="TSL827" s="18"/>
      <c r="TSM827" s="18"/>
      <c r="TSN827" s="18"/>
      <c r="TSO827" s="18"/>
      <c r="TSP827" s="18"/>
      <c r="TSQ827" s="18"/>
      <c r="TSR827" s="18"/>
      <c r="TSS827" s="18"/>
      <c r="TST827" s="18"/>
      <c r="TSU827" s="18"/>
      <c r="TSV827" s="18"/>
      <c r="TSW827" s="18"/>
      <c r="TSX827" s="18"/>
      <c r="TSY827" s="18"/>
      <c r="TSZ827" s="18"/>
      <c r="TTA827" s="18"/>
      <c r="TTB827" s="18"/>
      <c r="TTC827" s="18"/>
      <c r="TTD827" s="18"/>
      <c r="TTE827" s="18"/>
      <c r="TTF827" s="18"/>
      <c r="TTG827" s="18"/>
      <c r="TTH827" s="18"/>
      <c r="TTI827" s="18"/>
      <c r="TTJ827" s="18"/>
      <c r="TTK827" s="18"/>
      <c r="TTL827" s="18"/>
      <c r="TTM827" s="18"/>
      <c r="TTN827" s="18"/>
      <c r="TTO827" s="18"/>
      <c r="TTP827" s="18"/>
      <c r="TTQ827" s="18"/>
      <c r="TTR827" s="18"/>
      <c r="TTS827" s="18"/>
      <c r="TTT827" s="18"/>
      <c r="TTU827" s="18"/>
      <c r="TTV827" s="18"/>
      <c r="TTW827" s="18"/>
      <c r="TTX827" s="18"/>
      <c r="TTY827" s="18"/>
      <c r="TTZ827" s="18"/>
      <c r="TUA827" s="18"/>
      <c r="TUB827" s="18"/>
      <c r="TUC827" s="18"/>
      <c r="TUD827" s="18"/>
      <c r="TUE827" s="18"/>
      <c r="TUF827" s="18"/>
      <c r="TUG827" s="18"/>
      <c r="TUH827" s="18"/>
      <c r="TUI827" s="18"/>
      <c r="TUJ827" s="18"/>
      <c r="TUK827" s="18"/>
      <c r="TUL827" s="18"/>
      <c r="TUM827" s="18"/>
      <c r="TUN827" s="18"/>
      <c r="TUO827" s="18"/>
      <c r="TUP827" s="18"/>
      <c r="TUQ827" s="18"/>
      <c r="TUR827" s="18"/>
      <c r="TUS827" s="18"/>
      <c r="TUT827" s="18"/>
      <c r="TUU827" s="18"/>
      <c r="TUV827" s="18"/>
      <c r="TUW827" s="18"/>
      <c r="TUX827" s="18"/>
      <c r="TUY827" s="18"/>
      <c r="TUZ827" s="18"/>
      <c r="TVA827" s="18"/>
      <c r="TVB827" s="18"/>
      <c r="TVC827" s="18"/>
      <c r="TVD827" s="18"/>
      <c r="TVE827" s="18"/>
      <c r="TVF827" s="18"/>
      <c r="TVG827" s="18"/>
      <c r="TVH827" s="18"/>
      <c r="TVI827" s="18"/>
      <c r="TVJ827" s="18"/>
      <c r="TVK827" s="18"/>
      <c r="TVL827" s="18"/>
      <c r="TVM827" s="18"/>
      <c r="TVN827" s="18"/>
      <c r="TVO827" s="18"/>
      <c r="TVP827" s="18"/>
      <c r="TVQ827" s="18"/>
      <c r="TVR827" s="18"/>
      <c r="TVS827" s="18"/>
      <c r="TVT827" s="18"/>
      <c r="TVU827" s="18"/>
      <c r="TVV827" s="18"/>
      <c r="TVW827" s="18"/>
      <c r="TVX827" s="18"/>
      <c r="TVY827" s="18"/>
      <c r="TVZ827" s="18"/>
      <c r="TWA827" s="18"/>
      <c r="TWB827" s="18"/>
      <c r="TWC827" s="18"/>
      <c r="TWD827" s="18"/>
      <c r="TWE827" s="18"/>
      <c r="TWF827" s="18"/>
      <c r="TWG827" s="18"/>
      <c r="TWH827" s="18"/>
      <c r="TWI827" s="18"/>
      <c r="TWJ827" s="18"/>
      <c r="TWK827" s="18"/>
      <c r="TWL827" s="18"/>
      <c r="TWM827" s="18"/>
      <c r="TWN827" s="18"/>
      <c r="TWO827" s="18"/>
      <c r="TWP827" s="18"/>
      <c r="TWQ827" s="18"/>
      <c r="TWR827" s="18"/>
      <c r="TWS827" s="18"/>
      <c r="TWT827" s="18"/>
      <c r="TWU827" s="18"/>
      <c r="TWV827" s="18"/>
      <c r="TWW827" s="18"/>
      <c r="TWX827" s="18"/>
      <c r="TWY827" s="18"/>
      <c r="TWZ827" s="18"/>
      <c r="TXA827" s="18"/>
      <c r="TXB827" s="18"/>
      <c r="TXC827" s="18"/>
      <c r="TXD827" s="18"/>
      <c r="TXE827" s="18"/>
      <c r="TXF827" s="18"/>
      <c r="TXG827" s="18"/>
      <c r="TXH827" s="18"/>
      <c r="TXI827" s="18"/>
      <c r="TXJ827" s="18"/>
      <c r="TXK827" s="18"/>
      <c r="TXL827" s="18"/>
      <c r="TXM827" s="18"/>
      <c r="TXN827" s="18"/>
      <c r="TXO827" s="18"/>
      <c r="TXP827" s="18"/>
      <c r="TXQ827" s="18"/>
      <c r="TXR827" s="18"/>
      <c r="TXS827" s="18"/>
      <c r="TXT827" s="18"/>
      <c r="TXU827" s="18"/>
      <c r="TXV827" s="18"/>
      <c r="TXW827" s="18"/>
      <c r="TXX827" s="18"/>
      <c r="TXY827" s="18"/>
      <c r="TXZ827" s="18"/>
      <c r="TYA827" s="18"/>
      <c r="TYB827" s="18"/>
      <c r="TYC827" s="18"/>
      <c r="TYD827" s="18"/>
      <c r="TYE827" s="18"/>
      <c r="TYF827" s="18"/>
      <c r="TYG827" s="18"/>
      <c r="TYH827" s="18"/>
      <c r="TYI827" s="18"/>
      <c r="TYJ827" s="18"/>
      <c r="TYK827" s="18"/>
      <c r="TYL827" s="18"/>
      <c r="TYM827" s="18"/>
      <c r="TYN827" s="18"/>
      <c r="TYO827" s="18"/>
      <c r="TYP827" s="18"/>
      <c r="TYQ827" s="18"/>
      <c r="TYR827" s="18"/>
      <c r="TYS827" s="18"/>
      <c r="TYT827" s="18"/>
      <c r="TYU827" s="18"/>
      <c r="TYV827" s="18"/>
      <c r="TYW827" s="18"/>
      <c r="TYX827" s="18"/>
      <c r="TYY827" s="18"/>
      <c r="TYZ827" s="18"/>
      <c r="TZA827" s="18"/>
      <c r="TZB827" s="18"/>
      <c r="TZC827" s="18"/>
      <c r="TZD827" s="18"/>
      <c r="TZE827" s="18"/>
      <c r="TZF827" s="18"/>
      <c r="TZG827" s="18"/>
      <c r="TZH827" s="18"/>
      <c r="TZI827" s="18"/>
      <c r="TZJ827" s="18"/>
      <c r="TZK827" s="18"/>
      <c r="TZL827" s="18"/>
      <c r="TZM827" s="18"/>
      <c r="TZN827" s="18"/>
      <c r="TZO827" s="18"/>
      <c r="TZP827" s="18"/>
      <c r="TZQ827" s="18"/>
      <c r="TZR827" s="18"/>
      <c r="TZS827" s="18"/>
      <c r="TZT827" s="18"/>
      <c r="TZU827" s="18"/>
      <c r="TZV827" s="18"/>
      <c r="TZW827" s="18"/>
      <c r="TZX827" s="18"/>
      <c r="TZY827" s="18"/>
      <c r="TZZ827" s="18"/>
      <c r="UAA827" s="18"/>
      <c r="UAB827" s="18"/>
      <c r="UAC827" s="18"/>
      <c r="UAD827" s="18"/>
      <c r="UAE827" s="18"/>
      <c r="UAF827" s="18"/>
      <c r="UAG827" s="18"/>
      <c r="UAH827" s="18"/>
      <c r="UAI827" s="18"/>
      <c r="UAJ827" s="18"/>
      <c r="UAK827" s="18"/>
      <c r="UAL827" s="18"/>
      <c r="UAM827" s="18"/>
      <c r="UAN827" s="18"/>
      <c r="UAO827" s="18"/>
      <c r="UAP827" s="18"/>
      <c r="UAQ827" s="18"/>
      <c r="UAR827" s="18"/>
      <c r="UAS827" s="18"/>
      <c r="UAT827" s="18"/>
      <c r="UAU827" s="18"/>
      <c r="UAV827" s="18"/>
      <c r="UAW827" s="18"/>
      <c r="UAX827" s="18"/>
      <c r="UAY827" s="18"/>
      <c r="UAZ827" s="18"/>
      <c r="UBA827" s="18"/>
      <c r="UBB827" s="18"/>
      <c r="UBC827" s="18"/>
      <c r="UBD827" s="18"/>
      <c r="UBE827" s="18"/>
      <c r="UBF827" s="18"/>
      <c r="UBG827" s="18"/>
      <c r="UBH827" s="18"/>
      <c r="UBI827" s="18"/>
      <c r="UBJ827" s="18"/>
      <c r="UBK827" s="18"/>
      <c r="UBL827" s="18"/>
      <c r="UBM827" s="18"/>
      <c r="UBN827" s="18"/>
      <c r="UBO827" s="18"/>
      <c r="UBP827" s="18"/>
      <c r="UBQ827" s="18"/>
      <c r="UBR827" s="18"/>
      <c r="UBS827" s="18"/>
      <c r="UBT827" s="18"/>
      <c r="UBU827" s="18"/>
      <c r="UBV827" s="18"/>
      <c r="UBW827" s="18"/>
      <c r="UBX827" s="18"/>
      <c r="UBY827" s="18"/>
      <c r="UBZ827" s="18"/>
      <c r="UCA827" s="18"/>
      <c r="UCB827" s="18"/>
      <c r="UCC827" s="18"/>
      <c r="UCD827" s="18"/>
      <c r="UCE827" s="18"/>
      <c r="UCF827" s="18"/>
      <c r="UCG827" s="18"/>
      <c r="UCH827" s="18"/>
      <c r="UCI827" s="18"/>
      <c r="UCJ827" s="18"/>
      <c r="UCK827" s="18"/>
      <c r="UCL827" s="18"/>
      <c r="UCM827" s="18"/>
      <c r="UCN827" s="18"/>
      <c r="UCO827" s="18"/>
      <c r="UCP827" s="18"/>
      <c r="UCQ827" s="18"/>
      <c r="UCR827" s="18"/>
      <c r="UCS827" s="18"/>
      <c r="UCT827" s="18"/>
      <c r="UCU827" s="18"/>
      <c r="UCV827" s="18"/>
      <c r="UCW827" s="18"/>
      <c r="UCX827" s="18"/>
      <c r="UCY827" s="18"/>
      <c r="UCZ827" s="18"/>
      <c r="UDA827" s="18"/>
      <c r="UDB827" s="18"/>
      <c r="UDC827" s="18"/>
      <c r="UDD827" s="18"/>
      <c r="UDE827" s="18"/>
      <c r="UDF827" s="18"/>
      <c r="UDG827" s="18"/>
      <c r="UDH827" s="18"/>
      <c r="UDI827" s="18"/>
      <c r="UDJ827" s="18"/>
      <c r="UDK827" s="18"/>
      <c r="UDL827" s="18"/>
      <c r="UDM827" s="18"/>
      <c r="UDN827" s="18"/>
      <c r="UDO827" s="18"/>
      <c r="UDP827" s="18"/>
      <c r="UDQ827" s="18"/>
      <c r="UDR827" s="18"/>
      <c r="UDS827" s="18"/>
      <c r="UDT827" s="18"/>
      <c r="UDU827" s="18"/>
      <c r="UDV827" s="18"/>
      <c r="UDW827" s="18"/>
      <c r="UDX827" s="18"/>
      <c r="UDY827" s="18"/>
      <c r="UDZ827" s="18"/>
      <c r="UEA827" s="18"/>
      <c r="UEB827" s="18"/>
      <c r="UEC827" s="18"/>
      <c r="UED827" s="18"/>
      <c r="UEE827" s="18"/>
      <c r="UEF827" s="18"/>
      <c r="UEG827" s="18"/>
      <c r="UEH827" s="18"/>
      <c r="UEI827" s="18"/>
      <c r="UEJ827" s="18"/>
      <c r="UEK827" s="18"/>
      <c r="UEL827" s="18"/>
      <c r="UEM827" s="18"/>
      <c r="UEN827" s="18"/>
      <c r="UEO827" s="18"/>
      <c r="UEP827" s="18"/>
      <c r="UEQ827" s="18"/>
      <c r="UER827" s="18"/>
      <c r="UES827" s="18"/>
      <c r="UET827" s="18"/>
      <c r="UEU827" s="18"/>
      <c r="UEV827" s="18"/>
      <c r="UEW827" s="18"/>
      <c r="UEX827" s="18"/>
      <c r="UEY827" s="18"/>
      <c r="UEZ827" s="18"/>
      <c r="UFA827" s="18"/>
      <c r="UFB827" s="18"/>
      <c r="UFC827" s="18"/>
      <c r="UFD827" s="18"/>
      <c r="UFE827" s="18"/>
      <c r="UFF827" s="18"/>
      <c r="UFG827" s="18"/>
      <c r="UFH827" s="18"/>
      <c r="UFI827" s="18"/>
      <c r="UFJ827" s="18"/>
      <c r="UFK827" s="18"/>
      <c r="UFL827" s="18"/>
      <c r="UFM827" s="18"/>
      <c r="UFN827" s="18"/>
      <c r="UFO827" s="18"/>
      <c r="UFP827" s="18"/>
      <c r="UFQ827" s="18"/>
      <c r="UFR827" s="18"/>
      <c r="UFS827" s="18"/>
      <c r="UFT827" s="18"/>
      <c r="UFU827" s="18"/>
      <c r="UFV827" s="18"/>
      <c r="UFW827" s="18"/>
      <c r="UFX827" s="18"/>
      <c r="UFY827" s="18"/>
      <c r="UFZ827" s="18"/>
      <c r="UGA827" s="18"/>
      <c r="UGB827" s="18"/>
      <c r="UGC827" s="18"/>
      <c r="UGD827" s="18"/>
      <c r="UGE827" s="18"/>
      <c r="UGF827" s="18"/>
      <c r="UGG827" s="18"/>
      <c r="UGH827" s="18"/>
      <c r="UGI827" s="18"/>
      <c r="UGJ827" s="18"/>
      <c r="UGK827" s="18"/>
      <c r="UGL827" s="18"/>
      <c r="UGM827" s="18"/>
      <c r="UGN827" s="18"/>
      <c r="UGO827" s="18"/>
      <c r="UGP827" s="18"/>
      <c r="UGQ827" s="18"/>
      <c r="UGR827" s="18"/>
      <c r="UGS827" s="18"/>
      <c r="UGT827" s="18"/>
      <c r="UGU827" s="18"/>
      <c r="UGV827" s="18"/>
      <c r="UGW827" s="18"/>
      <c r="UGX827" s="18"/>
      <c r="UGY827" s="18"/>
      <c r="UGZ827" s="18"/>
      <c r="UHA827" s="18"/>
      <c r="UHB827" s="18"/>
      <c r="UHC827" s="18"/>
      <c r="UHD827" s="18"/>
      <c r="UHE827" s="18"/>
      <c r="UHF827" s="18"/>
      <c r="UHG827" s="18"/>
      <c r="UHH827" s="18"/>
      <c r="UHI827" s="18"/>
      <c r="UHJ827" s="18"/>
      <c r="UHK827" s="18"/>
      <c r="UHL827" s="18"/>
      <c r="UHM827" s="18"/>
      <c r="UHN827" s="18"/>
      <c r="UHO827" s="18"/>
      <c r="UHP827" s="18"/>
      <c r="UHQ827" s="18"/>
      <c r="UHR827" s="18"/>
      <c r="UHS827" s="18"/>
      <c r="UHT827" s="18"/>
      <c r="UHU827" s="18"/>
      <c r="UHV827" s="18"/>
      <c r="UHW827" s="18"/>
      <c r="UHX827" s="18"/>
      <c r="UHY827" s="18"/>
      <c r="UHZ827" s="18"/>
      <c r="UIA827" s="18"/>
      <c r="UIB827" s="18"/>
      <c r="UIC827" s="18"/>
      <c r="UID827" s="18"/>
      <c r="UIE827" s="18"/>
      <c r="UIF827" s="18"/>
      <c r="UIG827" s="18"/>
      <c r="UIH827" s="18"/>
      <c r="UII827" s="18"/>
      <c r="UIJ827" s="18"/>
      <c r="UIK827" s="18"/>
      <c r="UIL827" s="18"/>
      <c r="UIM827" s="18"/>
      <c r="UIN827" s="18"/>
      <c r="UIO827" s="18"/>
      <c r="UIP827" s="18"/>
      <c r="UIQ827" s="18"/>
      <c r="UIR827" s="18"/>
      <c r="UIS827" s="18"/>
      <c r="UIT827" s="18"/>
      <c r="UIU827" s="18"/>
      <c r="UIV827" s="18"/>
      <c r="UIW827" s="18"/>
      <c r="UIX827" s="18"/>
      <c r="UIY827" s="18"/>
      <c r="UIZ827" s="18"/>
      <c r="UJA827" s="18"/>
      <c r="UJB827" s="18"/>
      <c r="UJC827" s="18"/>
      <c r="UJD827" s="18"/>
      <c r="UJE827" s="18"/>
      <c r="UJF827" s="18"/>
      <c r="UJG827" s="18"/>
      <c r="UJH827" s="18"/>
      <c r="UJI827" s="18"/>
      <c r="UJJ827" s="18"/>
      <c r="UJK827" s="18"/>
      <c r="UJL827" s="18"/>
      <c r="UJM827" s="18"/>
      <c r="UJN827" s="18"/>
      <c r="UJO827" s="18"/>
      <c r="UJP827" s="18"/>
      <c r="UJQ827" s="18"/>
      <c r="UJR827" s="18"/>
      <c r="UJS827" s="18"/>
      <c r="UJT827" s="18"/>
      <c r="UJU827" s="18"/>
      <c r="UJV827" s="18"/>
      <c r="UJW827" s="18"/>
      <c r="UJX827" s="18"/>
      <c r="UJY827" s="18"/>
      <c r="UJZ827" s="18"/>
      <c r="UKA827" s="18"/>
      <c r="UKB827" s="18"/>
      <c r="UKC827" s="18"/>
      <c r="UKD827" s="18"/>
      <c r="UKE827" s="18"/>
      <c r="UKF827" s="18"/>
      <c r="UKG827" s="18"/>
      <c r="UKH827" s="18"/>
      <c r="UKI827" s="18"/>
      <c r="UKJ827" s="18"/>
      <c r="UKK827" s="18"/>
      <c r="UKL827" s="18"/>
      <c r="UKM827" s="18"/>
      <c r="UKN827" s="18"/>
      <c r="UKO827" s="18"/>
      <c r="UKP827" s="18"/>
      <c r="UKQ827" s="18"/>
      <c r="UKR827" s="18"/>
      <c r="UKS827" s="18"/>
      <c r="UKT827" s="18"/>
      <c r="UKU827" s="18"/>
      <c r="UKV827" s="18"/>
      <c r="UKW827" s="18"/>
      <c r="UKX827" s="18"/>
      <c r="UKY827" s="18"/>
      <c r="UKZ827" s="18"/>
      <c r="ULA827" s="18"/>
      <c r="ULB827" s="18"/>
      <c r="ULC827" s="18"/>
      <c r="ULD827" s="18"/>
      <c r="ULE827" s="18"/>
      <c r="ULF827" s="18"/>
      <c r="ULG827" s="18"/>
      <c r="ULH827" s="18"/>
      <c r="ULI827" s="18"/>
      <c r="ULJ827" s="18"/>
      <c r="ULK827" s="18"/>
      <c r="ULL827" s="18"/>
      <c r="ULM827" s="18"/>
      <c r="ULN827" s="18"/>
      <c r="ULO827" s="18"/>
      <c r="ULP827" s="18"/>
      <c r="ULQ827" s="18"/>
      <c r="ULR827" s="18"/>
      <c r="ULS827" s="18"/>
      <c r="ULT827" s="18"/>
      <c r="ULU827" s="18"/>
      <c r="ULV827" s="18"/>
      <c r="ULW827" s="18"/>
      <c r="ULX827" s="18"/>
      <c r="ULY827" s="18"/>
      <c r="ULZ827" s="18"/>
      <c r="UMA827" s="18"/>
      <c r="UMB827" s="18"/>
      <c r="UMC827" s="18"/>
      <c r="UMD827" s="18"/>
      <c r="UME827" s="18"/>
      <c r="UMF827" s="18"/>
      <c r="UMG827" s="18"/>
      <c r="UMH827" s="18"/>
      <c r="UMI827" s="18"/>
      <c r="UMJ827" s="18"/>
      <c r="UMK827" s="18"/>
      <c r="UML827" s="18"/>
      <c r="UMM827" s="18"/>
      <c r="UMN827" s="18"/>
      <c r="UMO827" s="18"/>
      <c r="UMP827" s="18"/>
      <c r="UMQ827" s="18"/>
      <c r="UMR827" s="18"/>
      <c r="UMS827" s="18"/>
      <c r="UMT827" s="18"/>
      <c r="UMU827" s="18"/>
      <c r="UMV827" s="18"/>
      <c r="UMW827" s="18"/>
      <c r="UMX827" s="18"/>
      <c r="UMY827" s="18"/>
      <c r="UMZ827" s="18"/>
      <c r="UNA827" s="18"/>
      <c r="UNB827" s="18"/>
      <c r="UNC827" s="18"/>
      <c r="UND827" s="18"/>
      <c r="UNE827" s="18"/>
      <c r="UNF827" s="18"/>
      <c r="UNG827" s="18"/>
      <c r="UNH827" s="18"/>
      <c r="UNI827" s="18"/>
      <c r="UNJ827" s="18"/>
      <c r="UNK827" s="18"/>
      <c r="UNL827" s="18"/>
      <c r="UNM827" s="18"/>
      <c r="UNN827" s="18"/>
      <c r="UNO827" s="18"/>
      <c r="UNP827" s="18"/>
      <c r="UNQ827" s="18"/>
      <c r="UNR827" s="18"/>
      <c r="UNS827" s="18"/>
      <c r="UNT827" s="18"/>
      <c r="UNU827" s="18"/>
      <c r="UNV827" s="18"/>
      <c r="UNW827" s="18"/>
      <c r="UNX827" s="18"/>
      <c r="UNY827" s="18"/>
      <c r="UNZ827" s="18"/>
      <c r="UOA827" s="18"/>
      <c r="UOB827" s="18"/>
      <c r="UOC827" s="18"/>
      <c r="UOD827" s="18"/>
      <c r="UOE827" s="18"/>
      <c r="UOF827" s="18"/>
      <c r="UOG827" s="18"/>
      <c r="UOH827" s="18"/>
      <c r="UOI827" s="18"/>
      <c r="UOJ827" s="18"/>
      <c r="UOK827" s="18"/>
      <c r="UOL827" s="18"/>
      <c r="UOM827" s="18"/>
      <c r="UON827" s="18"/>
      <c r="UOO827" s="18"/>
      <c r="UOP827" s="18"/>
      <c r="UOQ827" s="18"/>
      <c r="UOR827" s="18"/>
      <c r="UOS827" s="18"/>
      <c r="UOT827" s="18"/>
      <c r="UOU827" s="18"/>
      <c r="UOV827" s="18"/>
      <c r="UOW827" s="18"/>
      <c r="UOX827" s="18"/>
      <c r="UOY827" s="18"/>
      <c r="UOZ827" s="18"/>
      <c r="UPA827" s="18"/>
      <c r="UPB827" s="18"/>
      <c r="UPC827" s="18"/>
      <c r="UPD827" s="18"/>
      <c r="UPE827" s="18"/>
      <c r="UPF827" s="18"/>
      <c r="UPG827" s="18"/>
      <c r="UPH827" s="18"/>
      <c r="UPI827" s="18"/>
      <c r="UPJ827" s="18"/>
      <c r="UPK827" s="18"/>
      <c r="UPL827" s="18"/>
      <c r="UPM827" s="18"/>
      <c r="UPN827" s="18"/>
      <c r="UPO827" s="18"/>
      <c r="UPP827" s="18"/>
      <c r="UPQ827" s="18"/>
      <c r="UPR827" s="18"/>
      <c r="UPS827" s="18"/>
      <c r="UPT827" s="18"/>
      <c r="UPU827" s="18"/>
      <c r="UPV827" s="18"/>
      <c r="UPW827" s="18"/>
      <c r="UPX827" s="18"/>
      <c r="UPY827" s="18"/>
      <c r="UPZ827" s="18"/>
      <c r="UQA827" s="18"/>
      <c r="UQB827" s="18"/>
      <c r="UQC827" s="18"/>
      <c r="UQD827" s="18"/>
      <c r="UQE827" s="18"/>
      <c r="UQF827" s="18"/>
      <c r="UQG827" s="18"/>
      <c r="UQH827" s="18"/>
      <c r="UQI827" s="18"/>
      <c r="UQJ827" s="18"/>
      <c r="UQK827" s="18"/>
      <c r="UQL827" s="18"/>
      <c r="UQM827" s="18"/>
      <c r="UQN827" s="18"/>
      <c r="UQO827" s="18"/>
      <c r="UQP827" s="18"/>
      <c r="UQQ827" s="18"/>
      <c r="UQR827" s="18"/>
      <c r="UQS827" s="18"/>
      <c r="UQT827" s="18"/>
      <c r="UQU827" s="18"/>
      <c r="UQV827" s="18"/>
      <c r="UQW827" s="18"/>
      <c r="UQX827" s="18"/>
      <c r="UQY827" s="18"/>
      <c r="UQZ827" s="18"/>
      <c r="URA827" s="18"/>
      <c r="URB827" s="18"/>
      <c r="URC827" s="18"/>
      <c r="URD827" s="18"/>
      <c r="URE827" s="18"/>
      <c r="URF827" s="18"/>
      <c r="URG827" s="18"/>
      <c r="URH827" s="18"/>
      <c r="URI827" s="18"/>
      <c r="URJ827" s="18"/>
      <c r="URK827" s="18"/>
      <c r="URL827" s="18"/>
      <c r="URM827" s="18"/>
      <c r="URN827" s="18"/>
      <c r="URO827" s="18"/>
      <c r="URP827" s="18"/>
      <c r="URQ827" s="18"/>
      <c r="URR827" s="18"/>
      <c r="URS827" s="18"/>
      <c r="URT827" s="18"/>
      <c r="URU827" s="18"/>
      <c r="URV827" s="18"/>
      <c r="URW827" s="18"/>
      <c r="URX827" s="18"/>
      <c r="URY827" s="18"/>
      <c r="URZ827" s="18"/>
      <c r="USA827" s="18"/>
      <c r="USB827" s="18"/>
      <c r="USC827" s="18"/>
      <c r="USD827" s="18"/>
      <c r="USE827" s="18"/>
      <c r="USF827" s="18"/>
      <c r="USG827" s="18"/>
      <c r="USH827" s="18"/>
      <c r="USI827" s="18"/>
      <c r="USJ827" s="18"/>
      <c r="USK827" s="18"/>
      <c r="USL827" s="18"/>
      <c r="USM827" s="18"/>
      <c r="USN827" s="18"/>
      <c r="USO827" s="18"/>
      <c r="USP827" s="18"/>
      <c r="USQ827" s="18"/>
      <c r="USR827" s="18"/>
      <c r="USS827" s="18"/>
      <c r="UST827" s="18"/>
      <c r="USU827" s="18"/>
      <c r="USV827" s="18"/>
      <c r="USW827" s="18"/>
      <c r="USX827" s="18"/>
      <c r="USY827" s="18"/>
      <c r="USZ827" s="18"/>
      <c r="UTA827" s="18"/>
      <c r="UTB827" s="18"/>
      <c r="UTC827" s="18"/>
      <c r="UTD827" s="18"/>
      <c r="UTE827" s="18"/>
      <c r="UTF827" s="18"/>
      <c r="UTG827" s="18"/>
      <c r="UTH827" s="18"/>
      <c r="UTI827" s="18"/>
      <c r="UTJ827" s="18"/>
      <c r="UTK827" s="18"/>
      <c r="UTL827" s="18"/>
      <c r="UTM827" s="18"/>
      <c r="UTN827" s="18"/>
      <c r="UTO827" s="18"/>
      <c r="UTP827" s="18"/>
      <c r="UTQ827" s="18"/>
      <c r="UTR827" s="18"/>
      <c r="UTS827" s="18"/>
      <c r="UTT827" s="18"/>
      <c r="UTU827" s="18"/>
      <c r="UTV827" s="18"/>
      <c r="UTW827" s="18"/>
      <c r="UTX827" s="18"/>
      <c r="UTY827" s="18"/>
      <c r="UTZ827" s="18"/>
      <c r="UUA827" s="18"/>
      <c r="UUB827" s="18"/>
      <c r="UUC827" s="18"/>
      <c r="UUD827" s="18"/>
      <c r="UUE827" s="18"/>
      <c r="UUF827" s="18"/>
      <c r="UUG827" s="18"/>
      <c r="UUH827" s="18"/>
      <c r="UUI827" s="18"/>
      <c r="UUJ827" s="18"/>
      <c r="UUK827" s="18"/>
      <c r="UUL827" s="18"/>
      <c r="UUM827" s="18"/>
      <c r="UUN827" s="18"/>
      <c r="UUO827" s="18"/>
      <c r="UUP827" s="18"/>
      <c r="UUQ827" s="18"/>
      <c r="UUR827" s="18"/>
      <c r="UUS827" s="18"/>
      <c r="UUT827" s="18"/>
      <c r="UUU827" s="18"/>
      <c r="UUV827" s="18"/>
      <c r="UUW827" s="18"/>
      <c r="UUX827" s="18"/>
      <c r="UUY827" s="18"/>
      <c r="UUZ827" s="18"/>
      <c r="UVA827" s="18"/>
      <c r="UVB827" s="18"/>
      <c r="UVC827" s="18"/>
      <c r="UVD827" s="18"/>
      <c r="UVE827" s="18"/>
      <c r="UVF827" s="18"/>
      <c r="UVG827" s="18"/>
      <c r="UVH827" s="18"/>
      <c r="UVI827" s="18"/>
      <c r="UVJ827" s="18"/>
      <c r="UVK827" s="18"/>
      <c r="UVL827" s="18"/>
      <c r="UVM827" s="18"/>
      <c r="UVN827" s="18"/>
      <c r="UVO827" s="18"/>
      <c r="UVP827" s="18"/>
      <c r="UVQ827" s="18"/>
      <c r="UVR827" s="18"/>
      <c r="UVS827" s="18"/>
      <c r="UVT827" s="18"/>
      <c r="UVU827" s="18"/>
      <c r="UVV827" s="18"/>
      <c r="UVW827" s="18"/>
      <c r="UVX827" s="18"/>
      <c r="UVY827" s="18"/>
      <c r="UVZ827" s="18"/>
      <c r="UWA827" s="18"/>
      <c r="UWB827" s="18"/>
      <c r="UWC827" s="18"/>
      <c r="UWD827" s="18"/>
      <c r="UWE827" s="18"/>
      <c r="UWF827" s="18"/>
      <c r="UWG827" s="18"/>
      <c r="UWH827" s="18"/>
      <c r="UWI827" s="18"/>
      <c r="UWJ827" s="18"/>
      <c r="UWK827" s="18"/>
      <c r="UWL827" s="18"/>
      <c r="UWM827" s="18"/>
      <c r="UWN827" s="18"/>
      <c r="UWO827" s="18"/>
      <c r="UWP827" s="18"/>
      <c r="UWQ827" s="18"/>
      <c r="UWR827" s="18"/>
      <c r="UWS827" s="18"/>
      <c r="UWT827" s="18"/>
      <c r="UWU827" s="18"/>
      <c r="UWV827" s="18"/>
      <c r="UWW827" s="18"/>
      <c r="UWX827" s="18"/>
      <c r="UWY827" s="18"/>
      <c r="UWZ827" s="18"/>
      <c r="UXA827" s="18"/>
      <c r="UXB827" s="18"/>
      <c r="UXC827" s="18"/>
      <c r="UXD827" s="18"/>
      <c r="UXE827" s="18"/>
      <c r="UXF827" s="18"/>
      <c r="UXG827" s="18"/>
      <c r="UXH827" s="18"/>
      <c r="UXI827" s="18"/>
      <c r="UXJ827" s="18"/>
      <c r="UXK827" s="18"/>
      <c r="UXL827" s="18"/>
      <c r="UXM827" s="18"/>
      <c r="UXN827" s="18"/>
      <c r="UXO827" s="18"/>
      <c r="UXP827" s="18"/>
      <c r="UXQ827" s="18"/>
      <c r="UXR827" s="18"/>
      <c r="UXS827" s="18"/>
      <c r="UXT827" s="18"/>
      <c r="UXU827" s="18"/>
      <c r="UXV827" s="18"/>
      <c r="UXW827" s="18"/>
      <c r="UXX827" s="18"/>
      <c r="UXY827" s="18"/>
      <c r="UXZ827" s="18"/>
      <c r="UYA827" s="18"/>
      <c r="UYB827" s="18"/>
      <c r="UYC827" s="18"/>
      <c r="UYD827" s="18"/>
      <c r="UYE827" s="18"/>
      <c r="UYF827" s="18"/>
      <c r="UYG827" s="18"/>
      <c r="UYH827" s="18"/>
      <c r="UYI827" s="18"/>
      <c r="UYJ827" s="18"/>
      <c r="UYK827" s="18"/>
      <c r="UYL827" s="18"/>
      <c r="UYM827" s="18"/>
      <c r="UYN827" s="18"/>
      <c r="UYO827" s="18"/>
      <c r="UYP827" s="18"/>
      <c r="UYQ827" s="18"/>
      <c r="UYR827" s="18"/>
      <c r="UYS827" s="18"/>
      <c r="UYT827" s="18"/>
      <c r="UYU827" s="18"/>
      <c r="UYV827" s="18"/>
      <c r="UYW827" s="18"/>
      <c r="UYX827" s="18"/>
      <c r="UYY827" s="18"/>
      <c r="UYZ827" s="18"/>
      <c r="UZA827" s="18"/>
      <c r="UZB827" s="18"/>
      <c r="UZC827" s="18"/>
      <c r="UZD827" s="18"/>
      <c r="UZE827" s="18"/>
      <c r="UZF827" s="18"/>
      <c r="UZG827" s="18"/>
      <c r="UZH827" s="18"/>
      <c r="UZI827" s="18"/>
      <c r="UZJ827" s="18"/>
      <c r="UZK827" s="18"/>
      <c r="UZL827" s="18"/>
      <c r="UZM827" s="18"/>
      <c r="UZN827" s="18"/>
      <c r="UZO827" s="18"/>
      <c r="UZP827" s="18"/>
      <c r="UZQ827" s="18"/>
      <c r="UZR827" s="18"/>
      <c r="UZS827" s="18"/>
      <c r="UZT827" s="18"/>
      <c r="UZU827" s="18"/>
      <c r="UZV827" s="18"/>
      <c r="UZW827" s="18"/>
      <c r="UZX827" s="18"/>
      <c r="UZY827" s="18"/>
      <c r="UZZ827" s="18"/>
      <c r="VAA827" s="18"/>
      <c r="VAB827" s="18"/>
      <c r="VAC827" s="18"/>
      <c r="VAD827" s="18"/>
      <c r="VAE827" s="18"/>
      <c r="VAF827" s="18"/>
      <c r="VAG827" s="18"/>
      <c r="VAH827" s="18"/>
      <c r="VAI827" s="18"/>
      <c r="VAJ827" s="18"/>
      <c r="VAK827" s="18"/>
      <c r="VAL827" s="18"/>
      <c r="VAM827" s="18"/>
      <c r="VAN827" s="18"/>
      <c r="VAO827" s="18"/>
      <c r="VAP827" s="18"/>
      <c r="VAQ827" s="18"/>
      <c r="VAR827" s="18"/>
      <c r="VAS827" s="18"/>
      <c r="VAT827" s="18"/>
      <c r="VAU827" s="18"/>
      <c r="VAV827" s="18"/>
      <c r="VAW827" s="18"/>
      <c r="VAX827" s="18"/>
      <c r="VAY827" s="18"/>
      <c r="VAZ827" s="18"/>
      <c r="VBA827" s="18"/>
      <c r="VBB827" s="18"/>
      <c r="VBC827" s="18"/>
      <c r="VBD827" s="18"/>
      <c r="VBE827" s="18"/>
      <c r="VBF827" s="18"/>
      <c r="VBG827" s="18"/>
      <c r="VBH827" s="18"/>
      <c r="VBI827" s="18"/>
      <c r="VBJ827" s="18"/>
      <c r="VBK827" s="18"/>
      <c r="VBL827" s="18"/>
      <c r="VBM827" s="18"/>
      <c r="VBN827" s="18"/>
      <c r="VBO827" s="18"/>
      <c r="VBP827" s="18"/>
      <c r="VBQ827" s="18"/>
      <c r="VBR827" s="18"/>
      <c r="VBS827" s="18"/>
      <c r="VBT827" s="18"/>
      <c r="VBU827" s="18"/>
      <c r="VBV827" s="18"/>
      <c r="VBW827" s="18"/>
      <c r="VBX827" s="18"/>
      <c r="VBY827" s="18"/>
      <c r="VBZ827" s="18"/>
      <c r="VCA827" s="18"/>
      <c r="VCB827" s="18"/>
      <c r="VCC827" s="18"/>
      <c r="VCD827" s="18"/>
      <c r="VCE827" s="18"/>
      <c r="VCF827" s="18"/>
      <c r="VCG827" s="18"/>
      <c r="VCH827" s="18"/>
      <c r="VCI827" s="18"/>
      <c r="VCJ827" s="18"/>
      <c r="VCK827" s="18"/>
      <c r="VCL827" s="18"/>
      <c r="VCM827" s="18"/>
      <c r="VCN827" s="18"/>
      <c r="VCO827" s="18"/>
      <c r="VCP827" s="18"/>
      <c r="VCQ827" s="18"/>
      <c r="VCR827" s="18"/>
      <c r="VCS827" s="18"/>
      <c r="VCT827" s="18"/>
      <c r="VCU827" s="18"/>
      <c r="VCV827" s="18"/>
      <c r="VCW827" s="18"/>
      <c r="VCX827" s="18"/>
      <c r="VCY827" s="18"/>
      <c r="VCZ827" s="18"/>
      <c r="VDA827" s="18"/>
      <c r="VDB827" s="18"/>
      <c r="VDC827" s="18"/>
      <c r="VDD827" s="18"/>
      <c r="VDE827" s="18"/>
      <c r="VDF827" s="18"/>
      <c r="VDG827" s="18"/>
      <c r="VDH827" s="18"/>
      <c r="VDI827" s="18"/>
      <c r="VDJ827" s="18"/>
      <c r="VDK827" s="18"/>
      <c r="VDL827" s="18"/>
      <c r="VDM827" s="18"/>
      <c r="VDN827" s="18"/>
      <c r="VDO827" s="18"/>
      <c r="VDP827" s="18"/>
      <c r="VDQ827" s="18"/>
      <c r="VDR827" s="18"/>
      <c r="VDS827" s="18"/>
      <c r="VDT827" s="18"/>
      <c r="VDU827" s="18"/>
      <c r="VDV827" s="18"/>
      <c r="VDW827" s="18"/>
      <c r="VDX827" s="18"/>
      <c r="VDY827" s="18"/>
      <c r="VDZ827" s="18"/>
      <c r="VEA827" s="18"/>
      <c r="VEB827" s="18"/>
      <c r="VEC827" s="18"/>
      <c r="VED827" s="18"/>
      <c r="VEE827" s="18"/>
      <c r="VEF827" s="18"/>
      <c r="VEG827" s="18"/>
      <c r="VEH827" s="18"/>
      <c r="VEI827" s="18"/>
      <c r="VEJ827" s="18"/>
      <c r="VEK827" s="18"/>
      <c r="VEL827" s="18"/>
      <c r="VEM827" s="18"/>
      <c r="VEN827" s="18"/>
      <c r="VEO827" s="18"/>
      <c r="VEP827" s="18"/>
      <c r="VEQ827" s="18"/>
      <c r="VER827" s="18"/>
      <c r="VES827" s="18"/>
      <c r="VET827" s="18"/>
      <c r="VEU827" s="18"/>
      <c r="VEV827" s="18"/>
      <c r="VEW827" s="18"/>
      <c r="VEX827" s="18"/>
      <c r="VEY827" s="18"/>
      <c r="VEZ827" s="18"/>
      <c r="VFA827" s="18"/>
      <c r="VFB827" s="18"/>
      <c r="VFC827" s="18"/>
      <c r="VFD827" s="18"/>
      <c r="VFE827" s="18"/>
      <c r="VFF827" s="18"/>
      <c r="VFG827" s="18"/>
      <c r="VFH827" s="18"/>
      <c r="VFI827" s="18"/>
      <c r="VFJ827" s="18"/>
      <c r="VFK827" s="18"/>
      <c r="VFL827" s="18"/>
      <c r="VFM827" s="18"/>
      <c r="VFN827" s="18"/>
      <c r="VFO827" s="18"/>
      <c r="VFP827" s="18"/>
      <c r="VFQ827" s="18"/>
      <c r="VFR827" s="18"/>
      <c r="VFS827" s="18"/>
      <c r="VFT827" s="18"/>
      <c r="VFU827" s="18"/>
      <c r="VFV827" s="18"/>
      <c r="VFW827" s="18"/>
      <c r="VFX827" s="18"/>
      <c r="VFY827" s="18"/>
      <c r="VFZ827" s="18"/>
      <c r="VGA827" s="18"/>
      <c r="VGB827" s="18"/>
      <c r="VGC827" s="18"/>
      <c r="VGD827" s="18"/>
      <c r="VGE827" s="18"/>
      <c r="VGF827" s="18"/>
      <c r="VGG827" s="18"/>
      <c r="VGH827" s="18"/>
      <c r="VGI827" s="18"/>
      <c r="VGJ827" s="18"/>
      <c r="VGK827" s="18"/>
      <c r="VGL827" s="18"/>
      <c r="VGM827" s="18"/>
      <c r="VGN827" s="18"/>
      <c r="VGO827" s="18"/>
      <c r="VGP827" s="18"/>
      <c r="VGQ827" s="18"/>
      <c r="VGR827" s="18"/>
      <c r="VGS827" s="18"/>
      <c r="VGT827" s="18"/>
      <c r="VGU827" s="18"/>
      <c r="VGV827" s="18"/>
      <c r="VGW827" s="18"/>
      <c r="VGX827" s="18"/>
      <c r="VGY827" s="18"/>
      <c r="VGZ827" s="18"/>
      <c r="VHA827" s="18"/>
      <c r="VHB827" s="18"/>
      <c r="VHC827" s="18"/>
      <c r="VHD827" s="18"/>
      <c r="VHE827" s="18"/>
      <c r="VHF827" s="18"/>
      <c r="VHG827" s="18"/>
      <c r="VHH827" s="18"/>
      <c r="VHI827" s="18"/>
      <c r="VHJ827" s="18"/>
      <c r="VHK827" s="18"/>
      <c r="VHL827" s="18"/>
      <c r="VHM827" s="18"/>
      <c r="VHN827" s="18"/>
      <c r="VHO827" s="18"/>
      <c r="VHP827" s="18"/>
      <c r="VHQ827" s="18"/>
      <c r="VHR827" s="18"/>
      <c r="VHS827" s="18"/>
      <c r="VHT827" s="18"/>
      <c r="VHU827" s="18"/>
      <c r="VHV827" s="18"/>
      <c r="VHW827" s="18"/>
      <c r="VHX827" s="18"/>
      <c r="VHY827" s="18"/>
      <c r="VHZ827" s="18"/>
      <c r="VIA827" s="18"/>
      <c r="VIB827" s="18"/>
      <c r="VIC827" s="18"/>
      <c r="VID827" s="18"/>
      <c r="VIE827" s="18"/>
      <c r="VIF827" s="18"/>
      <c r="VIG827" s="18"/>
      <c r="VIH827" s="18"/>
      <c r="VII827" s="18"/>
      <c r="VIJ827" s="18"/>
      <c r="VIK827" s="18"/>
      <c r="VIL827" s="18"/>
      <c r="VIM827" s="18"/>
      <c r="VIN827" s="18"/>
      <c r="VIO827" s="18"/>
      <c r="VIP827" s="18"/>
      <c r="VIQ827" s="18"/>
      <c r="VIR827" s="18"/>
      <c r="VIS827" s="18"/>
      <c r="VIT827" s="18"/>
      <c r="VIU827" s="18"/>
      <c r="VIV827" s="18"/>
      <c r="VIW827" s="18"/>
      <c r="VIX827" s="18"/>
      <c r="VIY827" s="18"/>
      <c r="VIZ827" s="18"/>
      <c r="VJA827" s="18"/>
      <c r="VJB827" s="18"/>
      <c r="VJC827" s="18"/>
      <c r="VJD827" s="18"/>
      <c r="VJE827" s="18"/>
      <c r="VJF827" s="18"/>
      <c r="VJG827" s="18"/>
      <c r="VJH827" s="18"/>
      <c r="VJI827" s="18"/>
      <c r="VJJ827" s="18"/>
      <c r="VJK827" s="18"/>
      <c r="VJL827" s="18"/>
      <c r="VJM827" s="18"/>
      <c r="VJN827" s="18"/>
      <c r="VJO827" s="18"/>
      <c r="VJP827" s="18"/>
      <c r="VJQ827" s="18"/>
      <c r="VJR827" s="18"/>
      <c r="VJS827" s="18"/>
      <c r="VJT827" s="18"/>
      <c r="VJU827" s="18"/>
      <c r="VJV827" s="18"/>
      <c r="VJW827" s="18"/>
      <c r="VJX827" s="18"/>
      <c r="VJY827" s="18"/>
      <c r="VJZ827" s="18"/>
      <c r="VKA827" s="18"/>
      <c r="VKB827" s="18"/>
      <c r="VKC827" s="18"/>
      <c r="VKD827" s="18"/>
      <c r="VKE827" s="18"/>
      <c r="VKF827" s="18"/>
      <c r="VKG827" s="18"/>
      <c r="VKH827" s="18"/>
      <c r="VKI827" s="18"/>
      <c r="VKJ827" s="18"/>
      <c r="VKK827" s="18"/>
      <c r="VKL827" s="18"/>
      <c r="VKM827" s="18"/>
      <c r="VKN827" s="18"/>
      <c r="VKO827" s="18"/>
      <c r="VKP827" s="18"/>
      <c r="VKQ827" s="18"/>
      <c r="VKR827" s="18"/>
      <c r="VKS827" s="18"/>
      <c r="VKT827" s="18"/>
      <c r="VKU827" s="18"/>
      <c r="VKV827" s="18"/>
      <c r="VKW827" s="18"/>
      <c r="VKX827" s="18"/>
      <c r="VKY827" s="18"/>
      <c r="VKZ827" s="18"/>
      <c r="VLA827" s="18"/>
      <c r="VLB827" s="18"/>
      <c r="VLC827" s="18"/>
      <c r="VLD827" s="18"/>
      <c r="VLE827" s="18"/>
      <c r="VLF827" s="18"/>
      <c r="VLG827" s="18"/>
      <c r="VLH827" s="18"/>
      <c r="VLI827" s="18"/>
      <c r="VLJ827" s="18"/>
      <c r="VLK827" s="18"/>
      <c r="VLL827" s="18"/>
      <c r="VLM827" s="18"/>
      <c r="VLN827" s="18"/>
      <c r="VLO827" s="18"/>
      <c r="VLP827" s="18"/>
      <c r="VLQ827" s="18"/>
      <c r="VLR827" s="18"/>
      <c r="VLS827" s="18"/>
      <c r="VLT827" s="18"/>
      <c r="VLU827" s="18"/>
      <c r="VLV827" s="18"/>
      <c r="VLW827" s="18"/>
      <c r="VLX827" s="18"/>
      <c r="VLY827" s="18"/>
      <c r="VLZ827" s="18"/>
      <c r="VMA827" s="18"/>
      <c r="VMB827" s="18"/>
      <c r="VMC827" s="18"/>
      <c r="VMD827" s="18"/>
      <c r="VME827" s="18"/>
      <c r="VMF827" s="18"/>
      <c r="VMG827" s="18"/>
      <c r="VMH827" s="18"/>
      <c r="VMI827" s="18"/>
      <c r="VMJ827" s="18"/>
      <c r="VMK827" s="18"/>
      <c r="VML827" s="18"/>
      <c r="VMM827" s="18"/>
      <c r="VMN827" s="18"/>
      <c r="VMO827" s="18"/>
      <c r="VMP827" s="18"/>
      <c r="VMQ827" s="18"/>
      <c r="VMR827" s="18"/>
      <c r="VMS827" s="18"/>
      <c r="VMT827" s="18"/>
      <c r="VMU827" s="18"/>
      <c r="VMV827" s="18"/>
      <c r="VMW827" s="18"/>
      <c r="VMX827" s="18"/>
      <c r="VMY827" s="18"/>
      <c r="VMZ827" s="18"/>
      <c r="VNA827" s="18"/>
      <c r="VNB827" s="18"/>
      <c r="VNC827" s="18"/>
      <c r="VND827" s="18"/>
      <c r="VNE827" s="18"/>
      <c r="VNF827" s="18"/>
      <c r="VNG827" s="18"/>
      <c r="VNH827" s="18"/>
      <c r="VNI827" s="18"/>
      <c r="VNJ827" s="18"/>
      <c r="VNK827" s="18"/>
      <c r="VNL827" s="18"/>
      <c r="VNM827" s="18"/>
      <c r="VNN827" s="18"/>
      <c r="VNO827" s="18"/>
      <c r="VNP827" s="18"/>
      <c r="VNQ827" s="18"/>
      <c r="VNR827" s="18"/>
      <c r="VNS827" s="18"/>
      <c r="VNT827" s="18"/>
      <c r="VNU827" s="18"/>
      <c r="VNV827" s="18"/>
      <c r="VNW827" s="18"/>
      <c r="VNX827" s="18"/>
      <c r="VNY827" s="18"/>
      <c r="VNZ827" s="18"/>
      <c r="VOA827" s="18"/>
      <c r="VOB827" s="18"/>
      <c r="VOC827" s="18"/>
      <c r="VOD827" s="18"/>
      <c r="VOE827" s="18"/>
      <c r="VOF827" s="18"/>
      <c r="VOG827" s="18"/>
      <c r="VOH827" s="18"/>
      <c r="VOI827" s="18"/>
      <c r="VOJ827" s="18"/>
      <c r="VOK827" s="18"/>
      <c r="VOL827" s="18"/>
      <c r="VOM827" s="18"/>
      <c r="VON827" s="18"/>
      <c r="VOO827" s="18"/>
      <c r="VOP827" s="18"/>
      <c r="VOQ827" s="18"/>
      <c r="VOR827" s="18"/>
      <c r="VOS827" s="18"/>
      <c r="VOT827" s="18"/>
      <c r="VOU827" s="18"/>
      <c r="VOV827" s="18"/>
      <c r="VOW827" s="18"/>
      <c r="VOX827" s="18"/>
      <c r="VOY827" s="18"/>
      <c r="VOZ827" s="18"/>
      <c r="VPA827" s="18"/>
      <c r="VPB827" s="18"/>
      <c r="VPC827" s="18"/>
      <c r="VPD827" s="18"/>
      <c r="VPE827" s="18"/>
      <c r="VPF827" s="18"/>
      <c r="VPG827" s="18"/>
      <c r="VPH827" s="18"/>
      <c r="VPI827" s="18"/>
      <c r="VPJ827" s="18"/>
      <c r="VPK827" s="18"/>
      <c r="VPL827" s="18"/>
      <c r="VPM827" s="18"/>
      <c r="VPN827" s="18"/>
      <c r="VPO827" s="18"/>
      <c r="VPP827" s="18"/>
      <c r="VPQ827" s="18"/>
      <c r="VPR827" s="18"/>
      <c r="VPS827" s="18"/>
      <c r="VPT827" s="18"/>
      <c r="VPU827" s="18"/>
      <c r="VPV827" s="18"/>
      <c r="VPW827" s="18"/>
      <c r="VPX827" s="18"/>
      <c r="VPY827" s="18"/>
      <c r="VPZ827" s="18"/>
      <c r="VQA827" s="18"/>
      <c r="VQB827" s="18"/>
      <c r="VQC827" s="18"/>
      <c r="VQD827" s="18"/>
      <c r="VQE827" s="18"/>
      <c r="VQF827" s="18"/>
      <c r="VQG827" s="18"/>
      <c r="VQH827" s="18"/>
      <c r="VQI827" s="18"/>
      <c r="VQJ827" s="18"/>
      <c r="VQK827" s="18"/>
      <c r="VQL827" s="18"/>
      <c r="VQM827" s="18"/>
      <c r="VQN827" s="18"/>
      <c r="VQO827" s="18"/>
      <c r="VQP827" s="18"/>
      <c r="VQQ827" s="18"/>
      <c r="VQR827" s="18"/>
      <c r="VQS827" s="18"/>
      <c r="VQT827" s="18"/>
      <c r="VQU827" s="18"/>
      <c r="VQV827" s="18"/>
      <c r="VQW827" s="18"/>
      <c r="VQX827" s="18"/>
      <c r="VQY827" s="18"/>
      <c r="VQZ827" s="18"/>
      <c r="VRA827" s="18"/>
      <c r="VRB827" s="18"/>
      <c r="VRC827" s="18"/>
      <c r="VRD827" s="18"/>
      <c r="VRE827" s="18"/>
      <c r="VRF827" s="18"/>
      <c r="VRG827" s="18"/>
      <c r="VRH827" s="18"/>
      <c r="VRI827" s="18"/>
      <c r="VRJ827" s="18"/>
      <c r="VRK827" s="18"/>
      <c r="VRL827" s="18"/>
      <c r="VRM827" s="18"/>
      <c r="VRN827" s="18"/>
      <c r="VRO827" s="18"/>
      <c r="VRP827" s="18"/>
      <c r="VRQ827" s="18"/>
      <c r="VRR827" s="18"/>
      <c r="VRS827" s="18"/>
      <c r="VRT827" s="18"/>
      <c r="VRU827" s="18"/>
      <c r="VRV827" s="18"/>
      <c r="VRW827" s="18"/>
      <c r="VRX827" s="18"/>
      <c r="VRY827" s="18"/>
      <c r="VRZ827" s="18"/>
      <c r="VSA827" s="18"/>
      <c r="VSB827" s="18"/>
      <c r="VSC827" s="18"/>
      <c r="VSD827" s="18"/>
      <c r="VSE827" s="18"/>
      <c r="VSF827" s="18"/>
      <c r="VSG827" s="18"/>
      <c r="VSH827" s="18"/>
      <c r="VSI827" s="18"/>
      <c r="VSJ827" s="18"/>
      <c r="VSK827" s="18"/>
      <c r="VSL827" s="18"/>
      <c r="VSM827" s="18"/>
      <c r="VSN827" s="18"/>
      <c r="VSO827" s="18"/>
      <c r="VSP827" s="18"/>
      <c r="VSQ827" s="18"/>
      <c r="VSR827" s="18"/>
      <c r="VSS827" s="18"/>
      <c r="VST827" s="18"/>
      <c r="VSU827" s="18"/>
      <c r="VSV827" s="18"/>
      <c r="VSW827" s="18"/>
      <c r="VSX827" s="18"/>
      <c r="VSY827" s="18"/>
      <c r="VSZ827" s="18"/>
      <c r="VTA827" s="18"/>
      <c r="VTB827" s="18"/>
      <c r="VTC827" s="18"/>
      <c r="VTD827" s="18"/>
      <c r="VTE827" s="18"/>
      <c r="VTF827" s="18"/>
      <c r="VTG827" s="18"/>
      <c r="VTH827" s="18"/>
      <c r="VTI827" s="18"/>
      <c r="VTJ827" s="18"/>
      <c r="VTK827" s="18"/>
      <c r="VTL827" s="18"/>
      <c r="VTM827" s="18"/>
      <c r="VTN827" s="18"/>
      <c r="VTO827" s="18"/>
      <c r="VTP827" s="18"/>
      <c r="VTQ827" s="18"/>
      <c r="VTR827" s="18"/>
      <c r="VTS827" s="18"/>
      <c r="VTT827" s="18"/>
      <c r="VTU827" s="18"/>
      <c r="VTV827" s="18"/>
      <c r="VTW827" s="18"/>
      <c r="VTX827" s="18"/>
      <c r="VTY827" s="18"/>
      <c r="VTZ827" s="18"/>
      <c r="VUA827" s="18"/>
      <c r="VUB827" s="18"/>
      <c r="VUC827" s="18"/>
      <c r="VUD827" s="18"/>
      <c r="VUE827" s="18"/>
      <c r="VUF827" s="18"/>
      <c r="VUG827" s="18"/>
      <c r="VUH827" s="18"/>
      <c r="VUI827" s="18"/>
      <c r="VUJ827" s="18"/>
      <c r="VUK827" s="18"/>
      <c r="VUL827" s="18"/>
      <c r="VUM827" s="18"/>
      <c r="VUN827" s="18"/>
      <c r="VUO827" s="18"/>
      <c r="VUP827" s="18"/>
      <c r="VUQ827" s="18"/>
      <c r="VUR827" s="18"/>
      <c r="VUS827" s="18"/>
      <c r="VUT827" s="18"/>
      <c r="VUU827" s="18"/>
      <c r="VUV827" s="18"/>
      <c r="VUW827" s="18"/>
      <c r="VUX827" s="18"/>
      <c r="VUY827" s="18"/>
      <c r="VUZ827" s="18"/>
      <c r="VVA827" s="18"/>
      <c r="VVB827" s="18"/>
      <c r="VVC827" s="18"/>
      <c r="VVD827" s="18"/>
      <c r="VVE827" s="18"/>
      <c r="VVF827" s="18"/>
      <c r="VVG827" s="18"/>
      <c r="VVH827" s="18"/>
      <c r="VVI827" s="18"/>
      <c r="VVJ827" s="18"/>
      <c r="VVK827" s="18"/>
      <c r="VVL827" s="18"/>
      <c r="VVM827" s="18"/>
      <c r="VVN827" s="18"/>
      <c r="VVO827" s="18"/>
      <c r="VVP827" s="18"/>
      <c r="VVQ827" s="18"/>
      <c r="VVR827" s="18"/>
      <c r="VVS827" s="18"/>
      <c r="VVT827" s="18"/>
      <c r="VVU827" s="18"/>
      <c r="VVV827" s="18"/>
      <c r="VVW827" s="18"/>
      <c r="VVX827" s="18"/>
      <c r="VVY827" s="18"/>
      <c r="VVZ827" s="18"/>
      <c r="VWA827" s="18"/>
      <c r="VWB827" s="18"/>
      <c r="VWC827" s="18"/>
      <c r="VWD827" s="18"/>
      <c r="VWE827" s="18"/>
      <c r="VWF827" s="18"/>
      <c r="VWG827" s="18"/>
      <c r="VWH827" s="18"/>
      <c r="VWI827" s="18"/>
      <c r="VWJ827" s="18"/>
      <c r="VWK827" s="18"/>
      <c r="VWL827" s="18"/>
      <c r="VWM827" s="18"/>
      <c r="VWN827" s="18"/>
      <c r="VWO827" s="18"/>
      <c r="VWP827" s="18"/>
      <c r="VWQ827" s="18"/>
      <c r="VWR827" s="18"/>
      <c r="VWS827" s="18"/>
      <c r="VWT827" s="18"/>
      <c r="VWU827" s="18"/>
      <c r="VWV827" s="18"/>
      <c r="VWW827" s="18"/>
      <c r="VWX827" s="18"/>
      <c r="VWY827" s="18"/>
      <c r="VWZ827" s="18"/>
      <c r="VXA827" s="18"/>
      <c r="VXB827" s="18"/>
      <c r="VXC827" s="18"/>
      <c r="VXD827" s="18"/>
      <c r="VXE827" s="18"/>
      <c r="VXF827" s="18"/>
      <c r="VXG827" s="18"/>
      <c r="VXH827" s="18"/>
      <c r="VXI827" s="18"/>
      <c r="VXJ827" s="18"/>
      <c r="VXK827" s="18"/>
      <c r="VXL827" s="18"/>
      <c r="VXM827" s="18"/>
      <c r="VXN827" s="18"/>
      <c r="VXO827" s="18"/>
      <c r="VXP827" s="18"/>
      <c r="VXQ827" s="18"/>
      <c r="VXR827" s="18"/>
      <c r="VXS827" s="18"/>
      <c r="VXT827" s="18"/>
      <c r="VXU827" s="18"/>
      <c r="VXV827" s="18"/>
      <c r="VXW827" s="18"/>
      <c r="VXX827" s="18"/>
      <c r="VXY827" s="18"/>
      <c r="VXZ827" s="18"/>
      <c r="VYA827" s="18"/>
      <c r="VYB827" s="18"/>
      <c r="VYC827" s="18"/>
      <c r="VYD827" s="18"/>
      <c r="VYE827" s="18"/>
      <c r="VYF827" s="18"/>
      <c r="VYG827" s="18"/>
      <c r="VYH827" s="18"/>
      <c r="VYI827" s="18"/>
      <c r="VYJ827" s="18"/>
      <c r="VYK827" s="18"/>
      <c r="VYL827" s="18"/>
      <c r="VYM827" s="18"/>
      <c r="VYN827" s="18"/>
      <c r="VYO827" s="18"/>
      <c r="VYP827" s="18"/>
      <c r="VYQ827" s="18"/>
      <c r="VYR827" s="18"/>
      <c r="VYS827" s="18"/>
      <c r="VYT827" s="18"/>
      <c r="VYU827" s="18"/>
      <c r="VYV827" s="18"/>
      <c r="VYW827" s="18"/>
      <c r="VYX827" s="18"/>
      <c r="VYY827" s="18"/>
      <c r="VYZ827" s="18"/>
      <c r="VZA827" s="18"/>
      <c r="VZB827" s="18"/>
      <c r="VZC827" s="18"/>
      <c r="VZD827" s="18"/>
      <c r="VZE827" s="18"/>
      <c r="VZF827" s="18"/>
      <c r="VZG827" s="18"/>
      <c r="VZH827" s="18"/>
      <c r="VZI827" s="18"/>
      <c r="VZJ827" s="18"/>
      <c r="VZK827" s="18"/>
      <c r="VZL827" s="18"/>
      <c r="VZM827" s="18"/>
      <c r="VZN827" s="18"/>
      <c r="VZO827" s="18"/>
      <c r="VZP827" s="18"/>
      <c r="VZQ827" s="18"/>
      <c r="VZR827" s="18"/>
      <c r="VZS827" s="18"/>
      <c r="VZT827" s="18"/>
      <c r="VZU827" s="18"/>
      <c r="VZV827" s="18"/>
      <c r="VZW827" s="18"/>
      <c r="VZX827" s="18"/>
      <c r="VZY827" s="18"/>
      <c r="VZZ827" s="18"/>
      <c r="WAA827" s="18"/>
      <c r="WAB827" s="18"/>
      <c r="WAC827" s="18"/>
      <c r="WAD827" s="18"/>
      <c r="WAE827" s="18"/>
      <c r="WAF827" s="18"/>
      <c r="WAG827" s="18"/>
      <c r="WAH827" s="18"/>
      <c r="WAI827" s="18"/>
      <c r="WAJ827" s="18"/>
      <c r="WAK827" s="18"/>
      <c r="WAL827" s="18"/>
      <c r="WAM827" s="18"/>
      <c r="WAN827" s="18"/>
      <c r="WAO827" s="18"/>
      <c r="WAP827" s="18"/>
      <c r="WAQ827" s="18"/>
      <c r="WAR827" s="18"/>
      <c r="WAS827" s="18"/>
      <c r="WAT827" s="18"/>
      <c r="WAU827" s="18"/>
      <c r="WAV827" s="18"/>
      <c r="WAW827" s="18"/>
      <c r="WAX827" s="18"/>
      <c r="WAY827" s="18"/>
      <c r="WAZ827" s="18"/>
      <c r="WBA827" s="18"/>
      <c r="WBB827" s="18"/>
      <c r="WBC827" s="18"/>
      <c r="WBD827" s="18"/>
      <c r="WBE827" s="18"/>
      <c r="WBF827" s="18"/>
      <c r="WBG827" s="18"/>
      <c r="WBH827" s="18"/>
      <c r="WBI827" s="18"/>
      <c r="WBJ827" s="18"/>
      <c r="WBK827" s="18"/>
      <c r="WBL827" s="18"/>
      <c r="WBM827" s="18"/>
      <c r="WBN827" s="18"/>
      <c r="WBO827" s="18"/>
      <c r="WBP827" s="18"/>
      <c r="WBQ827" s="18"/>
      <c r="WBR827" s="18"/>
      <c r="WBS827" s="18"/>
      <c r="WBT827" s="18"/>
      <c r="WBU827" s="18"/>
      <c r="WBV827" s="18"/>
      <c r="WBW827" s="18"/>
      <c r="WBX827" s="18"/>
      <c r="WBY827" s="18"/>
      <c r="WBZ827" s="18"/>
      <c r="WCA827" s="18"/>
      <c r="WCB827" s="18"/>
      <c r="WCC827" s="18"/>
      <c r="WCD827" s="18"/>
      <c r="WCE827" s="18"/>
      <c r="WCF827" s="18"/>
      <c r="WCG827" s="18"/>
      <c r="WCH827" s="18"/>
      <c r="WCI827" s="18"/>
      <c r="WCJ827" s="18"/>
      <c r="WCK827" s="18"/>
      <c r="WCL827" s="18"/>
      <c r="WCM827" s="18"/>
      <c r="WCN827" s="18"/>
      <c r="WCO827" s="18"/>
      <c r="WCP827" s="18"/>
      <c r="WCQ827" s="18"/>
      <c r="WCR827" s="18"/>
      <c r="WCS827" s="18"/>
      <c r="WCT827" s="18"/>
      <c r="WCU827" s="18"/>
      <c r="WCV827" s="18"/>
      <c r="WCW827" s="18"/>
      <c r="WCX827" s="18"/>
      <c r="WCY827" s="18"/>
      <c r="WCZ827" s="18"/>
      <c r="WDA827" s="18"/>
      <c r="WDB827" s="18"/>
      <c r="WDC827" s="18"/>
      <c r="WDD827" s="18"/>
      <c r="WDE827" s="18"/>
      <c r="WDF827" s="18"/>
      <c r="WDG827" s="18"/>
      <c r="WDH827" s="18"/>
      <c r="WDI827" s="18"/>
      <c r="WDJ827" s="18"/>
      <c r="WDK827" s="18"/>
      <c r="WDL827" s="18"/>
      <c r="WDM827" s="18"/>
      <c r="WDN827" s="18"/>
      <c r="WDO827" s="18"/>
      <c r="WDP827" s="18"/>
      <c r="WDQ827" s="18"/>
      <c r="WDR827" s="18"/>
      <c r="WDS827" s="18"/>
      <c r="WDT827" s="18"/>
      <c r="WDU827" s="18"/>
      <c r="WDV827" s="18"/>
      <c r="WDW827" s="18"/>
      <c r="WDX827" s="18"/>
      <c r="WDY827" s="18"/>
      <c r="WDZ827" s="18"/>
      <c r="WEA827" s="18"/>
      <c r="WEB827" s="18"/>
      <c r="WEC827" s="18"/>
      <c r="WED827" s="18"/>
      <c r="WEE827" s="18"/>
      <c r="WEF827" s="18"/>
      <c r="WEG827" s="18"/>
      <c r="WEH827" s="18"/>
      <c r="WEI827" s="18"/>
      <c r="WEJ827" s="18"/>
      <c r="WEK827" s="18"/>
      <c r="WEL827" s="18"/>
      <c r="WEM827" s="18"/>
      <c r="WEN827" s="18"/>
      <c r="WEO827" s="18"/>
      <c r="WEP827" s="18"/>
      <c r="WEQ827" s="18"/>
      <c r="WER827" s="18"/>
      <c r="WES827" s="18"/>
      <c r="WET827" s="18"/>
      <c r="WEU827" s="18"/>
      <c r="WEV827" s="18"/>
      <c r="WEW827" s="18"/>
      <c r="WEX827" s="18"/>
      <c r="WEY827" s="18"/>
      <c r="WEZ827" s="18"/>
      <c r="WFA827" s="18"/>
      <c r="WFB827" s="18"/>
      <c r="WFC827" s="18"/>
      <c r="WFD827" s="18"/>
      <c r="WFE827" s="18"/>
      <c r="WFF827" s="18"/>
      <c r="WFG827" s="18"/>
      <c r="WFH827" s="18"/>
      <c r="WFI827" s="18"/>
      <c r="WFJ827" s="18"/>
      <c r="WFK827" s="18"/>
      <c r="WFL827" s="18"/>
      <c r="WFM827" s="18"/>
      <c r="WFN827" s="18"/>
      <c r="WFO827" s="18"/>
      <c r="WFP827" s="18"/>
      <c r="WFQ827" s="18"/>
      <c r="WFR827" s="18"/>
      <c r="WFS827" s="18"/>
      <c r="WFT827" s="18"/>
      <c r="WFU827" s="18"/>
      <c r="WFV827" s="18"/>
      <c r="WFW827" s="18"/>
      <c r="WFX827" s="18"/>
      <c r="WFY827" s="18"/>
      <c r="WFZ827" s="18"/>
      <c r="WGA827" s="18"/>
      <c r="WGB827" s="18"/>
      <c r="WGC827" s="18"/>
      <c r="WGD827" s="18"/>
      <c r="WGE827" s="18"/>
      <c r="WGF827" s="18"/>
      <c r="WGG827" s="18"/>
      <c r="WGH827" s="18"/>
      <c r="WGI827" s="18"/>
      <c r="WGJ827" s="18"/>
      <c r="WGK827" s="18"/>
      <c r="WGL827" s="18"/>
      <c r="WGM827" s="18"/>
      <c r="WGN827" s="18"/>
      <c r="WGO827" s="18"/>
      <c r="WGP827" s="18"/>
      <c r="WGQ827" s="18"/>
      <c r="WGR827" s="18"/>
      <c r="WGS827" s="18"/>
      <c r="WGT827" s="18"/>
      <c r="WGU827" s="18"/>
      <c r="WGV827" s="18"/>
      <c r="WGW827" s="18"/>
      <c r="WGX827" s="18"/>
      <c r="WGY827" s="18"/>
      <c r="WGZ827" s="18"/>
      <c r="WHA827" s="18"/>
      <c r="WHB827" s="18"/>
      <c r="WHC827" s="18"/>
      <c r="WHD827" s="18"/>
      <c r="WHE827" s="18"/>
      <c r="WHF827" s="18"/>
      <c r="WHG827" s="18"/>
      <c r="WHH827" s="18"/>
      <c r="WHI827" s="18"/>
      <c r="WHJ827" s="18"/>
      <c r="WHK827" s="18"/>
      <c r="WHL827" s="18"/>
      <c r="WHM827" s="18"/>
      <c r="WHN827" s="18"/>
      <c r="WHO827" s="18"/>
      <c r="WHP827" s="18"/>
      <c r="WHQ827" s="18"/>
      <c r="WHR827" s="18"/>
      <c r="WHS827" s="18"/>
      <c r="WHT827" s="18"/>
      <c r="WHU827" s="18"/>
      <c r="WHV827" s="18"/>
      <c r="WHW827" s="18"/>
      <c r="WHX827" s="18"/>
      <c r="WHY827" s="18"/>
      <c r="WHZ827" s="18"/>
      <c r="WIA827" s="18"/>
      <c r="WIB827" s="18"/>
      <c r="WIC827" s="18"/>
      <c r="WID827" s="18"/>
      <c r="WIE827" s="18"/>
      <c r="WIF827" s="18"/>
      <c r="WIG827" s="18"/>
      <c r="WIH827" s="18"/>
      <c r="WII827" s="18"/>
      <c r="WIJ827" s="18"/>
      <c r="WIK827" s="18"/>
      <c r="WIL827" s="18"/>
      <c r="WIM827" s="18"/>
      <c r="WIN827" s="18"/>
      <c r="WIO827" s="18"/>
      <c r="WIP827" s="18"/>
      <c r="WIQ827" s="18"/>
      <c r="WIR827" s="18"/>
      <c r="WIS827" s="18"/>
      <c r="WIT827" s="18"/>
      <c r="WIU827" s="18"/>
      <c r="WIV827" s="18"/>
      <c r="WIW827" s="18"/>
      <c r="WIX827" s="18"/>
      <c r="WIY827" s="18"/>
      <c r="WIZ827" s="18"/>
      <c r="WJA827" s="18"/>
      <c r="WJB827" s="18"/>
      <c r="WJC827" s="18"/>
      <c r="WJD827" s="18"/>
      <c r="WJE827" s="18"/>
      <c r="WJF827" s="18"/>
      <c r="WJG827" s="18"/>
      <c r="WJH827" s="18"/>
      <c r="WJI827" s="18"/>
      <c r="WJJ827" s="18"/>
      <c r="WJK827" s="18"/>
      <c r="WJL827" s="18"/>
      <c r="WJM827" s="18"/>
      <c r="WJN827" s="18"/>
      <c r="WJO827" s="18"/>
      <c r="WJP827" s="18"/>
      <c r="WJQ827" s="18"/>
      <c r="WJR827" s="18"/>
      <c r="WJS827" s="18"/>
      <c r="WJT827" s="18"/>
      <c r="WJU827" s="18"/>
      <c r="WJV827" s="18"/>
      <c r="WJW827" s="18"/>
      <c r="WJX827" s="18"/>
      <c r="WJY827" s="18"/>
      <c r="WJZ827" s="18"/>
      <c r="WKA827" s="18"/>
      <c r="WKB827" s="18"/>
      <c r="WKC827" s="18"/>
      <c r="WKD827" s="18"/>
      <c r="WKE827" s="18"/>
      <c r="WKF827" s="18"/>
      <c r="WKG827" s="18"/>
      <c r="WKH827" s="18"/>
      <c r="WKI827" s="18"/>
      <c r="WKJ827" s="18"/>
      <c r="WKK827" s="18"/>
      <c r="WKL827" s="18"/>
      <c r="WKM827" s="18"/>
      <c r="WKN827" s="18"/>
      <c r="WKO827" s="18"/>
      <c r="WKP827" s="18"/>
      <c r="WKQ827" s="18"/>
      <c r="WKR827" s="18"/>
      <c r="WKS827" s="18"/>
      <c r="WKT827" s="18"/>
      <c r="WKU827" s="18"/>
      <c r="WKV827" s="18"/>
      <c r="WKW827" s="18"/>
      <c r="WKX827" s="18"/>
      <c r="WKY827" s="18"/>
      <c r="WKZ827" s="18"/>
      <c r="WLA827" s="18"/>
      <c r="WLB827" s="18"/>
      <c r="WLC827" s="18"/>
      <c r="WLD827" s="18"/>
      <c r="WLE827" s="18"/>
      <c r="WLF827" s="18"/>
      <c r="WLG827" s="18"/>
      <c r="WLH827" s="18"/>
      <c r="WLI827" s="18"/>
      <c r="WLJ827" s="18"/>
      <c r="WLK827" s="18"/>
      <c r="WLL827" s="18"/>
      <c r="WLM827" s="18"/>
      <c r="WLN827" s="18"/>
      <c r="WLO827" s="18"/>
      <c r="WLP827" s="18"/>
      <c r="WLQ827" s="18"/>
      <c r="WLR827" s="18"/>
      <c r="WLS827" s="18"/>
      <c r="WLT827" s="18"/>
      <c r="WLU827" s="18"/>
      <c r="WLV827" s="18"/>
      <c r="WLW827" s="18"/>
      <c r="WLX827" s="18"/>
      <c r="WLY827" s="18"/>
      <c r="WLZ827" s="18"/>
      <c r="WMA827" s="18"/>
      <c r="WMB827" s="18"/>
      <c r="WMC827" s="18"/>
      <c r="WMD827" s="18"/>
      <c r="WME827" s="18"/>
      <c r="WMF827" s="18"/>
      <c r="WMG827" s="18"/>
      <c r="WMH827" s="18"/>
      <c r="WMI827" s="18"/>
      <c r="WMJ827" s="18"/>
      <c r="WMK827" s="18"/>
      <c r="WML827" s="18"/>
      <c r="WMM827" s="18"/>
      <c r="WMN827" s="18"/>
      <c r="WMO827" s="18"/>
      <c r="WMP827" s="18"/>
      <c r="WMQ827" s="18"/>
      <c r="WMR827" s="18"/>
      <c r="WMS827" s="18"/>
      <c r="WMT827" s="18"/>
      <c r="WMU827" s="18"/>
      <c r="WMV827" s="18"/>
      <c r="WMW827" s="18"/>
      <c r="WMX827" s="18"/>
      <c r="WMY827" s="18"/>
      <c r="WMZ827" s="18"/>
      <c r="WNA827" s="18"/>
      <c r="WNB827" s="18"/>
      <c r="WNC827" s="18"/>
      <c r="WND827" s="18"/>
      <c r="WNE827" s="18"/>
      <c r="WNF827" s="18"/>
      <c r="WNG827" s="18"/>
      <c r="WNH827" s="18"/>
      <c r="WNI827" s="18"/>
      <c r="WNJ827" s="18"/>
      <c r="WNK827" s="18"/>
      <c r="WNL827" s="18"/>
      <c r="WNM827" s="18"/>
      <c r="WNN827" s="18"/>
      <c r="WNO827" s="18"/>
      <c r="WNP827" s="18"/>
      <c r="WNQ827" s="18"/>
      <c r="WNR827" s="18"/>
      <c r="WNS827" s="18"/>
      <c r="WNT827" s="18"/>
      <c r="WNU827" s="18"/>
      <c r="WNV827" s="18"/>
      <c r="WNW827" s="18"/>
      <c r="WNX827" s="18"/>
      <c r="WNY827" s="18"/>
      <c r="WNZ827" s="18"/>
      <c r="WOA827" s="18"/>
      <c r="WOB827" s="18"/>
      <c r="WOC827" s="18"/>
      <c r="WOD827" s="18"/>
      <c r="WOE827" s="18"/>
      <c r="WOF827" s="18"/>
      <c r="WOG827" s="18"/>
      <c r="WOH827" s="18"/>
      <c r="WOI827" s="18"/>
      <c r="WOJ827" s="18"/>
      <c r="WOK827" s="18"/>
      <c r="WOL827" s="18"/>
      <c r="WOM827" s="18"/>
      <c r="WON827" s="18"/>
      <c r="WOO827" s="18"/>
      <c r="WOP827" s="18"/>
      <c r="WOQ827" s="18"/>
      <c r="WOR827" s="18"/>
      <c r="WOS827" s="18"/>
      <c r="WOT827" s="18"/>
      <c r="WOU827" s="18"/>
      <c r="WOV827" s="18"/>
      <c r="WOW827" s="18"/>
      <c r="WOX827" s="18"/>
      <c r="WOY827" s="18"/>
      <c r="WOZ827" s="18"/>
      <c r="WPA827" s="18"/>
      <c r="WPB827" s="18"/>
      <c r="WPC827" s="18"/>
      <c r="WPD827" s="18"/>
      <c r="WPE827" s="18"/>
      <c r="WPF827" s="18"/>
      <c r="WPG827" s="18"/>
      <c r="WPH827" s="18"/>
      <c r="WPI827" s="18"/>
      <c r="WPJ827" s="18"/>
      <c r="WPK827" s="18"/>
      <c r="WPL827" s="18"/>
      <c r="WPM827" s="18"/>
      <c r="WPN827" s="18"/>
      <c r="WPO827" s="18"/>
      <c r="WPP827" s="18"/>
      <c r="WPQ827" s="18"/>
      <c r="WPR827" s="18"/>
      <c r="WPS827" s="18"/>
      <c r="WPT827" s="18"/>
      <c r="WPU827" s="18"/>
      <c r="WPV827" s="18"/>
      <c r="WPW827" s="18"/>
      <c r="WPX827" s="18"/>
      <c r="WPY827" s="18"/>
      <c r="WPZ827" s="18"/>
      <c r="WQA827" s="18"/>
      <c r="WQB827" s="18"/>
      <c r="WQC827" s="18"/>
      <c r="WQD827" s="18"/>
      <c r="WQE827" s="18"/>
      <c r="WQF827" s="18"/>
      <c r="WQG827" s="18"/>
      <c r="WQH827" s="18"/>
      <c r="WQI827" s="18"/>
      <c r="WQJ827" s="18"/>
      <c r="WQK827" s="18"/>
      <c r="WQL827" s="18"/>
      <c r="WQM827" s="18"/>
      <c r="WQN827" s="18"/>
      <c r="WQO827" s="18"/>
      <c r="WQP827" s="18"/>
      <c r="WQQ827" s="18"/>
      <c r="WQR827" s="18"/>
      <c r="WQS827" s="18"/>
      <c r="WQT827" s="18"/>
      <c r="WQU827" s="18"/>
      <c r="WQV827" s="18"/>
      <c r="WQW827" s="18"/>
      <c r="WQX827" s="18"/>
      <c r="WQY827" s="18"/>
      <c r="WQZ827" s="18"/>
      <c r="WRA827" s="18"/>
      <c r="WRB827" s="18"/>
      <c r="WRC827" s="18"/>
      <c r="WRD827" s="18"/>
      <c r="WRE827" s="18"/>
      <c r="WRF827" s="18"/>
      <c r="WRG827" s="18"/>
      <c r="WRH827" s="18"/>
      <c r="WRI827" s="18"/>
      <c r="WRJ827" s="18"/>
      <c r="WRK827" s="18"/>
      <c r="WRL827" s="18"/>
      <c r="WRM827" s="18"/>
      <c r="WRN827" s="18"/>
      <c r="WRO827" s="18"/>
      <c r="WRP827" s="18"/>
      <c r="WRQ827" s="18"/>
      <c r="WRR827" s="18"/>
      <c r="WRS827" s="18"/>
      <c r="WRT827" s="18"/>
      <c r="WRU827" s="18"/>
      <c r="WRV827" s="18"/>
      <c r="WRW827" s="18"/>
      <c r="WRX827" s="18"/>
      <c r="WRY827" s="18"/>
      <c r="WRZ827" s="18"/>
      <c r="WSA827" s="18"/>
      <c r="WSB827" s="18"/>
      <c r="WSC827" s="18"/>
      <c r="WSD827" s="18"/>
      <c r="WSE827" s="18"/>
      <c r="WSF827" s="18"/>
      <c r="WSG827" s="18"/>
      <c r="WSH827" s="18"/>
      <c r="WSI827" s="18"/>
      <c r="WSJ827" s="18"/>
      <c r="WSK827" s="18"/>
      <c r="WSL827" s="18"/>
      <c r="WSM827" s="18"/>
      <c r="WSN827" s="18"/>
      <c r="WSO827" s="18"/>
      <c r="WSP827" s="18"/>
      <c r="WSQ827" s="18"/>
      <c r="WSR827" s="18"/>
      <c r="WSS827" s="18"/>
      <c r="WST827" s="18"/>
      <c r="WSU827" s="18"/>
      <c r="WSV827" s="18"/>
      <c r="WSW827" s="18"/>
      <c r="WSX827" s="18"/>
      <c r="WSY827" s="18"/>
      <c r="WSZ827" s="18"/>
      <c r="WTA827" s="18"/>
      <c r="WTB827" s="18"/>
      <c r="WTC827" s="18"/>
      <c r="WTD827" s="18"/>
      <c r="WTE827" s="18"/>
      <c r="WTF827" s="18"/>
      <c r="WTG827" s="18"/>
      <c r="WTH827" s="18"/>
      <c r="WTI827" s="18"/>
      <c r="WTJ827" s="18"/>
      <c r="WTK827" s="18"/>
      <c r="WTL827" s="18"/>
      <c r="WTM827" s="18"/>
      <c r="WTN827" s="18"/>
      <c r="WTO827" s="18"/>
      <c r="WTP827" s="18"/>
      <c r="WTQ827" s="18"/>
      <c r="WTR827" s="18"/>
      <c r="WTS827" s="18"/>
      <c r="WTT827" s="18"/>
      <c r="WTU827" s="18"/>
      <c r="WTV827" s="18"/>
      <c r="WTW827" s="18"/>
      <c r="WTX827" s="18"/>
      <c r="WTY827" s="18"/>
      <c r="WTZ827" s="18"/>
      <c r="WUA827" s="18"/>
      <c r="WUB827" s="18"/>
      <c r="WUC827" s="18"/>
      <c r="WUD827" s="18"/>
      <c r="WUE827" s="18"/>
      <c r="WUF827" s="18"/>
      <c r="WUG827" s="18"/>
      <c r="WUH827" s="18"/>
      <c r="WUI827" s="18"/>
      <c r="WUJ827" s="18"/>
      <c r="WUK827" s="18"/>
      <c r="WUL827" s="18"/>
      <c r="WUM827" s="18"/>
      <c r="WUN827" s="18"/>
      <c r="WUO827" s="18"/>
      <c r="WUP827" s="18"/>
      <c r="WUQ827" s="18"/>
      <c r="WUR827" s="18"/>
      <c r="WUS827" s="18"/>
      <c r="WUT827" s="18"/>
      <c r="WUU827" s="18"/>
      <c r="WUV827" s="18"/>
      <c r="WUW827" s="18"/>
      <c r="WUX827" s="18"/>
      <c r="WUY827" s="18"/>
      <c r="WUZ827" s="18"/>
      <c r="WVA827" s="18"/>
      <c r="WVB827" s="18"/>
      <c r="WVC827" s="18"/>
      <c r="WVD827" s="18"/>
      <c r="WVE827" s="18"/>
      <c r="WVF827" s="18"/>
      <c r="WVG827" s="18"/>
      <c r="WVH827" s="18"/>
      <c r="WVI827" s="18"/>
      <c r="WVJ827" s="18"/>
      <c r="WVK827" s="18"/>
      <c r="WVL827" s="18"/>
      <c r="WVM827" s="18"/>
      <c r="WVN827" s="18"/>
      <c r="WVO827" s="18"/>
      <c r="WVP827" s="18"/>
      <c r="WVQ827" s="18"/>
      <c r="WVR827" s="18"/>
      <c r="WVS827" s="18"/>
      <c r="WVT827" s="18"/>
      <c r="WVU827" s="18"/>
      <c r="WVV827" s="18"/>
      <c r="WVW827" s="18"/>
      <c r="WVX827" s="18"/>
      <c r="WVY827" s="18"/>
      <c r="WVZ827" s="18"/>
      <c r="WWA827" s="18"/>
      <c r="WWB827" s="18"/>
      <c r="WWC827" s="18"/>
      <c r="WWD827" s="18"/>
      <c r="WWE827" s="18"/>
      <c r="WWF827" s="18"/>
      <c r="WWG827" s="18"/>
      <c r="WWH827" s="18"/>
      <c r="WWI827" s="18"/>
      <c r="WWJ827" s="18"/>
      <c r="WWK827" s="18"/>
      <c r="WWL827" s="18"/>
      <c r="WWM827" s="18"/>
      <c r="WWN827" s="18"/>
      <c r="WWO827" s="18"/>
      <c r="WWP827" s="18"/>
      <c r="WWQ827" s="18"/>
      <c r="WWR827" s="18"/>
      <c r="WWS827" s="18"/>
      <c r="WWT827" s="18"/>
      <c r="WWU827" s="18"/>
      <c r="WWV827" s="18"/>
      <c r="WWW827" s="18"/>
      <c r="WWX827" s="18"/>
      <c r="WWY827" s="18"/>
      <c r="WWZ827" s="18"/>
      <c r="WXA827" s="18"/>
      <c r="WXB827" s="18"/>
      <c r="WXC827" s="18"/>
      <c r="WXD827" s="18"/>
      <c r="WXE827" s="18"/>
      <c r="WXF827" s="18"/>
      <c r="WXG827" s="18"/>
      <c r="WXH827" s="18"/>
      <c r="WXI827" s="18"/>
      <c r="WXJ827" s="18"/>
      <c r="WXK827" s="18"/>
      <c r="WXL827" s="18"/>
      <c r="WXM827" s="18"/>
      <c r="WXN827" s="18"/>
      <c r="WXO827" s="18"/>
      <c r="WXP827" s="18"/>
      <c r="WXQ827" s="18"/>
      <c r="WXR827" s="18"/>
      <c r="WXS827" s="18"/>
      <c r="WXT827" s="18"/>
      <c r="WXU827" s="18"/>
      <c r="WXV827" s="18"/>
      <c r="WXW827" s="18"/>
      <c r="WXX827" s="18"/>
      <c r="WXY827" s="18"/>
      <c r="WXZ827" s="18"/>
      <c r="WYA827" s="18"/>
      <c r="WYB827" s="18"/>
      <c r="WYC827" s="18"/>
      <c r="WYD827" s="18"/>
      <c r="WYE827" s="18"/>
      <c r="WYF827" s="18"/>
      <c r="WYG827" s="18"/>
      <c r="WYH827" s="18"/>
      <c r="WYI827" s="18"/>
      <c r="WYJ827" s="18"/>
      <c r="WYK827" s="18"/>
      <c r="WYL827" s="18"/>
      <c r="WYM827" s="18"/>
      <c r="WYN827" s="18"/>
      <c r="WYO827" s="18"/>
      <c r="WYP827" s="18"/>
      <c r="WYQ827" s="18"/>
      <c r="WYR827" s="18"/>
      <c r="WYS827" s="18"/>
      <c r="WYT827" s="18"/>
      <c r="WYU827" s="18"/>
      <c r="WYV827" s="18"/>
      <c r="WYW827" s="18"/>
      <c r="WYX827" s="18"/>
      <c r="WYY827" s="18"/>
      <c r="WYZ827" s="18"/>
      <c r="WZA827" s="18"/>
      <c r="WZB827" s="18"/>
      <c r="WZC827" s="18"/>
      <c r="WZD827" s="18"/>
      <c r="WZE827" s="18"/>
      <c r="WZF827" s="18"/>
      <c r="WZG827" s="18"/>
      <c r="WZH827" s="18"/>
      <c r="WZI827" s="18"/>
      <c r="WZJ827" s="18"/>
      <c r="WZK827" s="18"/>
      <c r="WZL827" s="18"/>
      <c r="WZM827" s="18"/>
      <c r="WZN827" s="18"/>
      <c r="WZO827" s="18"/>
      <c r="WZP827" s="18"/>
      <c r="WZQ827" s="18"/>
      <c r="WZR827" s="18"/>
      <c r="WZS827" s="18"/>
      <c r="WZT827" s="18"/>
      <c r="WZU827" s="18"/>
      <c r="WZV827" s="18"/>
      <c r="WZW827" s="18"/>
      <c r="WZX827" s="18"/>
      <c r="WZY827" s="18"/>
      <c r="WZZ827" s="18"/>
      <c r="XAA827" s="18"/>
      <c r="XAB827" s="18"/>
      <c r="XAC827" s="18"/>
      <c r="XAD827" s="18"/>
      <c r="XAE827" s="18"/>
      <c r="XAF827" s="18"/>
      <c r="XAG827" s="18"/>
      <c r="XAH827" s="18"/>
      <c r="XAI827" s="18"/>
      <c r="XAJ827" s="18"/>
      <c r="XAK827" s="18"/>
      <c r="XAL827" s="18"/>
      <c r="XAM827" s="18"/>
      <c r="XAN827" s="18"/>
      <c r="XAO827" s="18"/>
      <c r="XAP827" s="18"/>
      <c r="XAQ827" s="18"/>
      <c r="XAR827" s="18"/>
      <c r="XAS827" s="18"/>
      <c r="XAT827" s="18"/>
      <c r="XAU827" s="18"/>
      <c r="XAV827" s="18"/>
      <c r="XAW827" s="18"/>
      <c r="XAX827" s="18"/>
      <c r="XAY827" s="18"/>
      <c r="XAZ827" s="18"/>
      <c r="XBA827" s="18"/>
      <c r="XBB827" s="18"/>
      <c r="XBC827" s="18"/>
      <c r="XBD827" s="18"/>
      <c r="XBE827" s="18"/>
      <c r="XBF827" s="18"/>
      <c r="XBG827" s="18"/>
      <c r="XBH827" s="18"/>
      <c r="XBI827" s="18"/>
      <c r="XBJ827" s="18"/>
      <c r="XBK827" s="18"/>
      <c r="XBL827" s="18"/>
      <c r="XBM827" s="18"/>
      <c r="XBN827" s="18"/>
      <c r="XBO827" s="18"/>
      <c r="XBP827" s="18"/>
      <c r="XBQ827" s="18"/>
      <c r="XBR827" s="18"/>
      <c r="XBS827" s="18"/>
      <c r="XBT827" s="18"/>
      <c r="XBU827" s="18"/>
      <c r="XBV827" s="18"/>
      <c r="XBW827" s="18"/>
      <c r="XBX827" s="18"/>
      <c r="XBY827" s="18"/>
      <c r="XBZ827" s="18"/>
      <c r="XCA827" s="18"/>
      <c r="XCB827" s="18"/>
      <c r="XCC827" s="18"/>
      <c r="XCD827" s="18"/>
      <c r="XCE827" s="18"/>
      <c r="XCF827" s="18"/>
      <c r="XCG827" s="18"/>
      <c r="XCH827" s="18"/>
      <c r="XCI827" s="18"/>
      <c r="XCJ827" s="18"/>
      <c r="XCK827" s="18"/>
      <c r="XCL827" s="18"/>
      <c r="XCM827" s="18"/>
      <c r="XCN827" s="18"/>
      <c r="XCO827" s="18"/>
      <c r="XCP827" s="18"/>
      <c r="XCQ827" s="18"/>
      <c r="XCR827" s="18"/>
      <c r="XCS827" s="18"/>
      <c r="XCT827" s="18"/>
      <c r="XCU827" s="18"/>
      <c r="XCV827" s="18"/>
      <c r="XCW827" s="18"/>
      <c r="XCX827" s="18"/>
      <c r="XCY827" s="18"/>
      <c r="XCZ827" s="18"/>
      <c r="XDA827" s="18"/>
      <c r="XDB827" s="18"/>
      <c r="XDC827" s="18"/>
      <c r="XDD827" s="18"/>
      <c r="XDE827" s="18"/>
      <c r="XDF827" s="18"/>
      <c r="XDG827" s="18"/>
      <c r="XDH827" s="18"/>
      <c r="XDI827" s="18"/>
      <c r="XDJ827" s="18"/>
      <c r="XDK827" s="18"/>
      <c r="XDL827" s="18"/>
      <c r="XDM827" s="18"/>
      <c r="XDN827" s="18"/>
      <c r="XDO827" s="18"/>
      <c r="XDP827" s="18"/>
      <c r="XDQ827" s="18"/>
    </row>
    <row r="828" s="11" customFormat="1" ht="36" spans="1:16345">
      <c r="A828" s="32">
        <v>819</v>
      </c>
      <c r="B828" s="33" t="s">
        <v>2499</v>
      </c>
      <c r="C828" s="33" t="s">
        <v>31</v>
      </c>
      <c r="D828" s="33" t="s">
        <v>34</v>
      </c>
      <c r="E828" s="33" t="s">
        <v>228</v>
      </c>
      <c r="F828" s="34">
        <v>44378</v>
      </c>
      <c r="G828" s="34">
        <v>44501</v>
      </c>
      <c r="H828" s="33" t="s">
        <v>2484</v>
      </c>
      <c r="I828" s="33" t="s">
        <v>2500</v>
      </c>
      <c r="J828" s="48">
        <v>15</v>
      </c>
      <c r="K828" s="48"/>
      <c r="L828" s="48">
        <v>15</v>
      </c>
      <c r="M828" s="48"/>
      <c r="N828" s="48"/>
      <c r="O828" s="48">
        <v>1</v>
      </c>
      <c r="P828" s="33">
        <v>30</v>
      </c>
      <c r="Q828" s="33">
        <v>115</v>
      </c>
      <c r="R828" s="48">
        <v>1</v>
      </c>
      <c r="S828" s="33">
        <v>30</v>
      </c>
      <c r="T828" s="33">
        <v>115</v>
      </c>
      <c r="U828" s="33" t="s">
        <v>2501</v>
      </c>
      <c r="V828" s="37" t="s">
        <v>39</v>
      </c>
      <c r="W828" s="33" t="s">
        <v>54</v>
      </c>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c r="GS828" s="18"/>
      <c r="GT828" s="18"/>
      <c r="GU828" s="18"/>
      <c r="GV828" s="18"/>
      <c r="GW828" s="18"/>
      <c r="GX828" s="18"/>
      <c r="GY828" s="18"/>
      <c r="GZ828" s="18"/>
      <c r="HA828" s="18"/>
      <c r="HB828" s="18"/>
      <c r="HC828" s="18"/>
      <c r="HD828" s="18"/>
      <c r="HE828" s="18"/>
      <c r="HF828" s="18"/>
      <c r="HG828" s="18"/>
      <c r="HH828" s="18"/>
      <c r="HI828" s="18"/>
      <c r="HJ828" s="18"/>
      <c r="HK828" s="18"/>
      <c r="HL828" s="18"/>
      <c r="HM828" s="18"/>
      <c r="HN828" s="18"/>
      <c r="HO828" s="18"/>
      <c r="HP828" s="18"/>
      <c r="HQ828" s="18"/>
      <c r="HR828" s="18"/>
      <c r="HS828" s="18"/>
      <c r="HT828" s="18"/>
      <c r="HU828" s="18"/>
      <c r="HV828" s="18"/>
      <c r="HW828" s="18"/>
      <c r="HX828" s="18"/>
      <c r="HY828" s="18"/>
      <c r="HZ828" s="18"/>
      <c r="IA828" s="18"/>
      <c r="IB828" s="18"/>
      <c r="IC828" s="18"/>
      <c r="ID828" s="18"/>
      <c r="IE828" s="18"/>
      <c r="IF828" s="18"/>
      <c r="IG828" s="18"/>
      <c r="IH828" s="18"/>
      <c r="II828" s="18"/>
      <c r="IJ828" s="18"/>
      <c r="IK828" s="18"/>
      <c r="IL828" s="18"/>
      <c r="IM828" s="18"/>
      <c r="IN828" s="18"/>
      <c r="IO828" s="18"/>
      <c r="IP828" s="18"/>
      <c r="IQ828" s="18"/>
      <c r="IR828" s="18"/>
      <c r="IS828" s="18"/>
      <c r="IT828" s="18"/>
      <c r="IU828" s="18"/>
      <c r="IV828" s="18"/>
      <c r="IW828" s="18"/>
      <c r="IX828" s="18"/>
      <c r="IY828" s="18"/>
      <c r="IZ828" s="18"/>
      <c r="JA828" s="18"/>
      <c r="JB828" s="18"/>
      <c r="JC828" s="18"/>
      <c r="JD828" s="18"/>
      <c r="JE828" s="18"/>
      <c r="JF828" s="18"/>
      <c r="JG828" s="18"/>
      <c r="JH828" s="18"/>
      <c r="JI828" s="18"/>
      <c r="JJ828" s="18"/>
      <c r="JK828" s="18"/>
      <c r="JL828" s="18"/>
      <c r="JM828" s="18"/>
      <c r="JN828" s="18"/>
      <c r="JO828" s="18"/>
      <c r="JP828" s="18"/>
      <c r="JQ828" s="18"/>
      <c r="JR828" s="18"/>
      <c r="JS828" s="18"/>
      <c r="JT828" s="18"/>
      <c r="JU828" s="18"/>
      <c r="JV828" s="18"/>
      <c r="JW828" s="18"/>
      <c r="JX828" s="18"/>
      <c r="JY828" s="18"/>
      <c r="JZ828" s="18"/>
      <c r="KA828" s="18"/>
      <c r="KB828" s="18"/>
      <c r="KC828" s="18"/>
      <c r="KD828" s="18"/>
      <c r="KE828" s="18"/>
      <c r="KF828" s="18"/>
      <c r="KG828" s="18"/>
      <c r="KH828" s="18"/>
      <c r="KI828" s="18"/>
      <c r="KJ828" s="18"/>
      <c r="KK828" s="18"/>
      <c r="KL828" s="18"/>
      <c r="KM828" s="18"/>
      <c r="KN828" s="18"/>
      <c r="KO828" s="18"/>
      <c r="KP828" s="18"/>
      <c r="KQ828" s="18"/>
      <c r="KR828" s="18"/>
      <c r="KS828" s="18"/>
      <c r="KT828" s="18"/>
      <c r="KU828" s="18"/>
      <c r="KV828" s="18"/>
      <c r="KW828" s="18"/>
      <c r="KX828" s="18"/>
      <c r="KY828" s="18"/>
      <c r="KZ828" s="18"/>
      <c r="LA828" s="18"/>
      <c r="LB828" s="18"/>
      <c r="LC828" s="18"/>
      <c r="LD828" s="18"/>
      <c r="LE828" s="18"/>
      <c r="LF828" s="18"/>
      <c r="LG828" s="18"/>
      <c r="LH828" s="18"/>
      <c r="LI828" s="18"/>
      <c r="LJ828" s="18"/>
      <c r="LK828" s="18"/>
      <c r="LL828" s="18"/>
      <c r="LM828" s="18"/>
      <c r="LN828" s="18"/>
      <c r="LO828" s="18"/>
      <c r="LP828" s="18"/>
      <c r="LQ828" s="18"/>
      <c r="LR828" s="18"/>
      <c r="LS828" s="18"/>
      <c r="LT828" s="18"/>
      <c r="LU828" s="18"/>
      <c r="LV828" s="18"/>
      <c r="LW828" s="18"/>
      <c r="LX828" s="18"/>
      <c r="LY828" s="18"/>
      <c r="LZ828" s="18"/>
      <c r="MA828" s="18"/>
      <c r="MB828" s="18"/>
      <c r="MC828" s="18"/>
      <c r="MD828" s="18"/>
      <c r="ME828" s="18"/>
      <c r="MF828" s="18"/>
      <c r="MG828" s="18"/>
      <c r="MH828" s="18"/>
      <c r="MI828" s="18"/>
      <c r="MJ828" s="18"/>
      <c r="MK828" s="18"/>
      <c r="ML828" s="18"/>
      <c r="MM828" s="18"/>
      <c r="MN828" s="18"/>
      <c r="MO828" s="18"/>
      <c r="MP828" s="18"/>
      <c r="MQ828" s="18"/>
      <c r="MR828" s="18"/>
      <c r="MS828" s="18"/>
      <c r="MT828" s="18"/>
      <c r="MU828" s="18"/>
      <c r="MV828" s="18"/>
      <c r="MW828" s="18"/>
      <c r="MX828" s="18"/>
      <c r="MY828" s="18"/>
      <c r="MZ828" s="18"/>
      <c r="NA828" s="18"/>
      <c r="NB828" s="18"/>
      <c r="NC828" s="18"/>
      <c r="ND828" s="18"/>
      <c r="NE828" s="18"/>
      <c r="NF828" s="18"/>
      <c r="NG828" s="18"/>
      <c r="NH828" s="18"/>
      <c r="NI828" s="18"/>
      <c r="NJ828" s="18"/>
      <c r="NK828" s="18"/>
      <c r="NL828" s="18"/>
      <c r="NM828" s="18"/>
      <c r="NN828" s="18"/>
      <c r="NO828" s="18"/>
      <c r="NP828" s="18"/>
      <c r="NQ828" s="18"/>
      <c r="NR828" s="18"/>
      <c r="NS828" s="18"/>
      <c r="NT828" s="18"/>
      <c r="NU828" s="18"/>
      <c r="NV828" s="18"/>
      <c r="NW828" s="18"/>
      <c r="NX828" s="18"/>
      <c r="NY828" s="18"/>
      <c r="NZ828" s="18"/>
      <c r="OA828" s="18"/>
      <c r="OB828" s="18"/>
      <c r="OC828" s="18"/>
      <c r="OD828" s="18"/>
      <c r="OE828" s="18"/>
      <c r="OF828" s="18"/>
      <c r="OG828" s="18"/>
      <c r="OH828" s="18"/>
      <c r="OI828" s="18"/>
      <c r="OJ828" s="18"/>
      <c r="OK828" s="18"/>
      <c r="OL828" s="18"/>
      <c r="OM828" s="18"/>
      <c r="ON828" s="18"/>
      <c r="OO828" s="18"/>
      <c r="OP828" s="18"/>
      <c r="OQ828" s="18"/>
      <c r="OR828" s="18"/>
      <c r="OS828" s="18"/>
      <c r="OT828" s="18"/>
      <c r="OU828" s="18"/>
      <c r="OV828" s="18"/>
      <c r="OW828" s="18"/>
      <c r="OX828" s="18"/>
      <c r="OY828" s="18"/>
      <c r="OZ828" s="18"/>
      <c r="PA828" s="18"/>
      <c r="PB828" s="18"/>
      <c r="PC828" s="18"/>
      <c r="PD828" s="18"/>
      <c r="PE828" s="18"/>
      <c r="PF828" s="18"/>
      <c r="PG828" s="18"/>
      <c r="PH828" s="18"/>
      <c r="PI828" s="18"/>
      <c r="PJ828" s="18"/>
      <c r="PK828" s="18"/>
      <c r="PL828" s="18"/>
      <c r="PM828" s="18"/>
      <c r="PN828" s="18"/>
      <c r="PO828" s="18"/>
      <c r="PP828" s="18"/>
      <c r="PQ828" s="18"/>
      <c r="PR828" s="18"/>
      <c r="PS828" s="18"/>
      <c r="PT828" s="18"/>
      <c r="PU828" s="18"/>
      <c r="PV828" s="18"/>
      <c r="PW828" s="18"/>
      <c r="PX828" s="18"/>
      <c r="PY828" s="18"/>
      <c r="PZ828" s="18"/>
      <c r="QA828" s="18"/>
      <c r="QB828" s="18"/>
      <c r="QC828" s="18"/>
      <c r="QD828" s="18"/>
      <c r="QE828" s="18"/>
      <c r="QF828" s="18"/>
      <c r="QG828" s="18"/>
      <c r="QH828" s="18"/>
      <c r="QI828" s="18"/>
      <c r="QJ828" s="18"/>
      <c r="QK828" s="18"/>
      <c r="QL828" s="18"/>
      <c r="QM828" s="18"/>
      <c r="QN828" s="18"/>
      <c r="QO828" s="18"/>
      <c r="QP828" s="18"/>
      <c r="QQ828" s="18"/>
      <c r="QR828" s="18"/>
      <c r="QS828" s="18"/>
      <c r="QT828" s="18"/>
      <c r="QU828" s="18"/>
      <c r="QV828" s="18"/>
      <c r="QW828" s="18"/>
      <c r="QX828" s="18"/>
      <c r="QY828" s="18"/>
      <c r="QZ828" s="18"/>
      <c r="RA828" s="18"/>
      <c r="RB828" s="18"/>
      <c r="RC828" s="18"/>
      <c r="RD828" s="18"/>
      <c r="RE828" s="18"/>
      <c r="RF828" s="18"/>
      <c r="RG828" s="18"/>
      <c r="RH828" s="18"/>
      <c r="RI828" s="18"/>
      <c r="RJ828" s="18"/>
      <c r="RK828" s="18"/>
      <c r="RL828" s="18"/>
      <c r="RM828" s="18"/>
      <c r="RN828" s="18"/>
      <c r="RO828" s="18"/>
      <c r="RP828" s="18"/>
      <c r="RQ828" s="18"/>
      <c r="RR828" s="18"/>
      <c r="RS828" s="18"/>
      <c r="RT828" s="18"/>
      <c r="RU828" s="18"/>
      <c r="RV828" s="18"/>
      <c r="RW828" s="18"/>
      <c r="RX828" s="18"/>
      <c r="RY828" s="18"/>
      <c r="RZ828" s="18"/>
      <c r="SA828" s="18"/>
      <c r="SB828" s="18"/>
      <c r="SC828" s="18"/>
      <c r="SD828" s="18"/>
      <c r="SE828" s="18"/>
      <c r="SF828" s="18"/>
      <c r="SG828" s="18"/>
      <c r="SH828" s="18"/>
      <c r="SI828" s="18"/>
      <c r="SJ828" s="18"/>
      <c r="SK828" s="18"/>
      <c r="SL828" s="18"/>
      <c r="SM828" s="18"/>
      <c r="SN828" s="18"/>
      <c r="SO828" s="18"/>
      <c r="SP828" s="18"/>
      <c r="SQ828" s="18"/>
      <c r="SR828" s="18"/>
      <c r="SS828" s="18"/>
      <c r="ST828" s="18"/>
      <c r="SU828" s="18"/>
      <c r="SV828" s="18"/>
      <c r="SW828" s="18"/>
      <c r="SX828" s="18"/>
      <c r="SY828" s="18"/>
      <c r="SZ828" s="18"/>
      <c r="TA828" s="18"/>
      <c r="TB828" s="18"/>
      <c r="TC828" s="18"/>
      <c r="TD828" s="18"/>
      <c r="TE828" s="18"/>
      <c r="TF828" s="18"/>
      <c r="TG828" s="18"/>
      <c r="TH828" s="18"/>
      <c r="TI828" s="18"/>
      <c r="TJ828" s="18"/>
      <c r="TK828" s="18"/>
      <c r="TL828" s="18"/>
      <c r="TM828" s="18"/>
      <c r="TN828" s="18"/>
      <c r="TO828" s="18"/>
      <c r="TP828" s="18"/>
      <c r="TQ828" s="18"/>
      <c r="TR828" s="18"/>
      <c r="TS828" s="18"/>
      <c r="TT828" s="18"/>
      <c r="TU828" s="18"/>
      <c r="TV828" s="18"/>
      <c r="TW828" s="18"/>
      <c r="TX828" s="18"/>
      <c r="TY828" s="18"/>
      <c r="TZ828" s="18"/>
      <c r="UA828" s="18"/>
      <c r="UB828" s="18"/>
      <c r="UC828" s="18"/>
      <c r="UD828" s="18"/>
      <c r="UE828" s="18"/>
      <c r="UF828" s="18"/>
      <c r="UG828" s="18"/>
      <c r="UH828" s="18"/>
      <c r="UI828" s="18"/>
      <c r="UJ828" s="18"/>
      <c r="UK828" s="18"/>
      <c r="UL828" s="18"/>
      <c r="UM828" s="18"/>
      <c r="UN828" s="18"/>
      <c r="UO828" s="18"/>
      <c r="UP828" s="18"/>
      <c r="UQ828" s="18"/>
      <c r="UR828" s="18"/>
      <c r="US828" s="18"/>
      <c r="UT828" s="18"/>
      <c r="UU828" s="18"/>
      <c r="UV828" s="18"/>
      <c r="UW828" s="18"/>
      <c r="UX828" s="18"/>
      <c r="UY828" s="18"/>
      <c r="UZ828" s="18"/>
      <c r="VA828" s="18"/>
      <c r="VB828" s="18"/>
      <c r="VC828" s="18"/>
      <c r="VD828" s="18"/>
      <c r="VE828" s="18"/>
      <c r="VF828" s="18"/>
      <c r="VG828" s="18"/>
      <c r="VH828" s="18"/>
      <c r="VI828" s="18"/>
      <c r="VJ828" s="18"/>
      <c r="VK828" s="18"/>
      <c r="VL828" s="18"/>
      <c r="VM828" s="18"/>
      <c r="VN828" s="18"/>
      <c r="VO828" s="18"/>
      <c r="VP828" s="18"/>
      <c r="VQ828" s="18"/>
      <c r="VR828" s="18"/>
      <c r="VS828" s="18"/>
      <c r="VT828" s="18"/>
      <c r="VU828" s="18"/>
      <c r="VV828" s="18"/>
      <c r="VW828" s="18"/>
      <c r="VX828" s="18"/>
      <c r="VY828" s="18"/>
      <c r="VZ828" s="18"/>
      <c r="WA828" s="18"/>
      <c r="WB828" s="18"/>
      <c r="WC828" s="18"/>
      <c r="WD828" s="18"/>
      <c r="WE828" s="18"/>
      <c r="WF828" s="18"/>
      <c r="WG828" s="18"/>
      <c r="WH828" s="18"/>
      <c r="WI828" s="18"/>
      <c r="WJ828" s="18"/>
      <c r="WK828" s="18"/>
      <c r="WL828" s="18"/>
      <c r="WM828" s="18"/>
      <c r="WN828" s="18"/>
      <c r="WO828" s="18"/>
      <c r="WP828" s="18"/>
      <c r="WQ828" s="18"/>
      <c r="WR828" s="18"/>
      <c r="WS828" s="18"/>
      <c r="WT828" s="18"/>
      <c r="WU828" s="18"/>
      <c r="WV828" s="18"/>
      <c r="WW828" s="18"/>
      <c r="WX828" s="18"/>
      <c r="WY828" s="18"/>
      <c r="WZ828" s="18"/>
      <c r="XA828" s="18"/>
      <c r="XB828" s="18"/>
      <c r="XC828" s="18"/>
      <c r="XD828" s="18"/>
      <c r="XE828" s="18"/>
      <c r="XF828" s="18"/>
      <c r="XG828" s="18"/>
      <c r="XH828" s="18"/>
      <c r="XI828" s="18"/>
      <c r="XJ828" s="18"/>
      <c r="XK828" s="18"/>
      <c r="XL828" s="18"/>
      <c r="XM828" s="18"/>
      <c r="XN828" s="18"/>
      <c r="XO828" s="18"/>
      <c r="XP828" s="18"/>
      <c r="XQ828" s="18"/>
      <c r="XR828" s="18"/>
      <c r="XS828" s="18"/>
      <c r="XT828" s="18"/>
      <c r="XU828" s="18"/>
      <c r="XV828" s="18"/>
      <c r="XW828" s="18"/>
      <c r="XX828" s="18"/>
      <c r="XY828" s="18"/>
      <c r="XZ828" s="18"/>
      <c r="YA828" s="18"/>
      <c r="YB828" s="18"/>
      <c r="YC828" s="18"/>
      <c r="YD828" s="18"/>
      <c r="YE828" s="18"/>
      <c r="YF828" s="18"/>
      <c r="YG828" s="18"/>
      <c r="YH828" s="18"/>
      <c r="YI828" s="18"/>
      <c r="YJ828" s="18"/>
      <c r="YK828" s="18"/>
      <c r="YL828" s="18"/>
      <c r="YM828" s="18"/>
      <c r="YN828" s="18"/>
      <c r="YO828" s="18"/>
      <c r="YP828" s="18"/>
      <c r="YQ828" s="18"/>
      <c r="YR828" s="18"/>
      <c r="YS828" s="18"/>
      <c r="YT828" s="18"/>
      <c r="YU828" s="18"/>
      <c r="YV828" s="18"/>
      <c r="YW828" s="18"/>
      <c r="YX828" s="18"/>
      <c r="YY828" s="18"/>
      <c r="YZ828" s="18"/>
      <c r="ZA828" s="18"/>
      <c r="ZB828" s="18"/>
      <c r="ZC828" s="18"/>
      <c r="ZD828" s="18"/>
      <c r="ZE828" s="18"/>
      <c r="ZF828" s="18"/>
      <c r="ZG828" s="18"/>
      <c r="ZH828" s="18"/>
      <c r="ZI828" s="18"/>
      <c r="ZJ828" s="18"/>
      <c r="ZK828" s="18"/>
      <c r="ZL828" s="18"/>
      <c r="ZM828" s="18"/>
      <c r="ZN828" s="18"/>
      <c r="ZO828" s="18"/>
      <c r="ZP828" s="18"/>
      <c r="ZQ828" s="18"/>
      <c r="ZR828" s="18"/>
      <c r="ZS828" s="18"/>
      <c r="ZT828" s="18"/>
      <c r="ZU828" s="18"/>
      <c r="ZV828" s="18"/>
      <c r="ZW828" s="18"/>
      <c r="ZX828" s="18"/>
      <c r="ZY828" s="18"/>
      <c r="ZZ828" s="18"/>
      <c r="AAA828" s="18"/>
      <c r="AAB828" s="18"/>
      <c r="AAC828" s="18"/>
      <c r="AAD828" s="18"/>
      <c r="AAE828" s="18"/>
      <c r="AAF828" s="18"/>
      <c r="AAG828" s="18"/>
      <c r="AAH828" s="18"/>
      <c r="AAI828" s="18"/>
      <c r="AAJ828" s="18"/>
      <c r="AAK828" s="18"/>
      <c r="AAL828" s="18"/>
      <c r="AAM828" s="18"/>
      <c r="AAN828" s="18"/>
      <c r="AAO828" s="18"/>
      <c r="AAP828" s="18"/>
      <c r="AAQ828" s="18"/>
      <c r="AAR828" s="18"/>
      <c r="AAS828" s="18"/>
      <c r="AAT828" s="18"/>
      <c r="AAU828" s="18"/>
      <c r="AAV828" s="18"/>
      <c r="AAW828" s="18"/>
      <c r="AAX828" s="18"/>
      <c r="AAY828" s="18"/>
      <c r="AAZ828" s="18"/>
      <c r="ABA828" s="18"/>
      <c r="ABB828" s="18"/>
      <c r="ABC828" s="18"/>
      <c r="ABD828" s="18"/>
      <c r="ABE828" s="18"/>
      <c r="ABF828" s="18"/>
      <c r="ABG828" s="18"/>
      <c r="ABH828" s="18"/>
      <c r="ABI828" s="18"/>
      <c r="ABJ828" s="18"/>
      <c r="ABK828" s="18"/>
      <c r="ABL828" s="18"/>
      <c r="ABM828" s="18"/>
      <c r="ABN828" s="18"/>
      <c r="ABO828" s="18"/>
      <c r="ABP828" s="18"/>
      <c r="ABQ828" s="18"/>
      <c r="ABR828" s="18"/>
      <c r="ABS828" s="18"/>
      <c r="ABT828" s="18"/>
      <c r="ABU828" s="18"/>
      <c r="ABV828" s="18"/>
      <c r="ABW828" s="18"/>
      <c r="ABX828" s="18"/>
      <c r="ABY828" s="18"/>
      <c r="ABZ828" s="18"/>
      <c r="ACA828" s="18"/>
      <c r="ACB828" s="18"/>
      <c r="ACC828" s="18"/>
      <c r="ACD828" s="18"/>
      <c r="ACE828" s="18"/>
      <c r="ACF828" s="18"/>
      <c r="ACG828" s="18"/>
      <c r="ACH828" s="18"/>
      <c r="ACI828" s="18"/>
      <c r="ACJ828" s="18"/>
      <c r="ACK828" s="18"/>
      <c r="ACL828" s="18"/>
      <c r="ACM828" s="18"/>
      <c r="ACN828" s="18"/>
      <c r="ACO828" s="18"/>
      <c r="ACP828" s="18"/>
      <c r="ACQ828" s="18"/>
      <c r="ACR828" s="18"/>
      <c r="ACS828" s="18"/>
      <c r="ACT828" s="18"/>
      <c r="ACU828" s="18"/>
      <c r="ACV828" s="18"/>
      <c r="ACW828" s="18"/>
      <c r="ACX828" s="18"/>
      <c r="ACY828" s="18"/>
      <c r="ACZ828" s="18"/>
      <c r="ADA828" s="18"/>
      <c r="ADB828" s="18"/>
      <c r="ADC828" s="18"/>
      <c r="ADD828" s="18"/>
      <c r="ADE828" s="18"/>
      <c r="ADF828" s="18"/>
      <c r="ADG828" s="18"/>
      <c r="ADH828" s="18"/>
      <c r="ADI828" s="18"/>
      <c r="ADJ828" s="18"/>
      <c r="ADK828" s="18"/>
      <c r="ADL828" s="18"/>
      <c r="ADM828" s="18"/>
      <c r="ADN828" s="18"/>
      <c r="ADO828" s="18"/>
      <c r="ADP828" s="18"/>
      <c r="ADQ828" s="18"/>
      <c r="ADR828" s="18"/>
      <c r="ADS828" s="18"/>
      <c r="ADT828" s="18"/>
      <c r="ADU828" s="18"/>
      <c r="ADV828" s="18"/>
      <c r="ADW828" s="18"/>
      <c r="ADX828" s="18"/>
      <c r="ADY828" s="18"/>
      <c r="ADZ828" s="18"/>
      <c r="AEA828" s="18"/>
      <c r="AEB828" s="18"/>
      <c r="AEC828" s="18"/>
      <c r="AED828" s="18"/>
      <c r="AEE828" s="18"/>
      <c r="AEF828" s="18"/>
      <c r="AEG828" s="18"/>
      <c r="AEH828" s="18"/>
      <c r="AEI828" s="18"/>
      <c r="AEJ828" s="18"/>
      <c r="AEK828" s="18"/>
      <c r="AEL828" s="18"/>
      <c r="AEM828" s="18"/>
      <c r="AEN828" s="18"/>
      <c r="AEO828" s="18"/>
      <c r="AEP828" s="18"/>
      <c r="AEQ828" s="18"/>
      <c r="AER828" s="18"/>
      <c r="AES828" s="18"/>
      <c r="AET828" s="18"/>
      <c r="AEU828" s="18"/>
      <c r="AEV828" s="18"/>
      <c r="AEW828" s="18"/>
      <c r="AEX828" s="18"/>
      <c r="AEY828" s="18"/>
      <c r="AEZ828" s="18"/>
      <c r="AFA828" s="18"/>
      <c r="AFB828" s="18"/>
      <c r="AFC828" s="18"/>
      <c r="AFD828" s="18"/>
      <c r="AFE828" s="18"/>
      <c r="AFF828" s="18"/>
      <c r="AFG828" s="18"/>
      <c r="AFH828" s="18"/>
      <c r="AFI828" s="18"/>
      <c r="AFJ828" s="18"/>
      <c r="AFK828" s="18"/>
      <c r="AFL828" s="18"/>
      <c r="AFM828" s="18"/>
      <c r="AFN828" s="18"/>
      <c r="AFO828" s="18"/>
      <c r="AFP828" s="18"/>
      <c r="AFQ828" s="18"/>
      <c r="AFR828" s="18"/>
      <c r="AFS828" s="18"/>
      <c r="AFT828" s="18"/>
      <c r="AFU828" s="18"/>
      <c r="AFV828" s="18"/>
      <c r="AFW828" s="18"/>
      <c r="AFX828" s="18"/>
      <c r="AFY828" s="18"/>
      <c r="AFZ828" s="18"/>
      <c r="AGA828" s="18"/>
      <c r="AGB828" s="18"/>
      <c r="AGC828" s="18"/>
      <c r="AGD828" s="18"/>
      <c r="AGE828" s="18"/>
      <c r="AGF828" s="18"/>
      <c r="AGG828" s="18"/>
      <c r="AGH828" s="18"/>
      <c r="AGI828" s="18"/>
      <c r="AGJ828" s="18"/>
      <c r="AGK828" s="18"/>
      <c r="AGL828" s="18"/>
      <c r="AGM828" s="18"/>
      <c r="AGN828" s="18"/>
      <c r="AGO828" s="18"/>
      <c r="AGP828" s="18"/>
      <c r="AGQ828" s="18"/>
      <c r="AGR828" s="18"/>
      <c r="AGS828" s="18"/>
      <c r="AGT828" s="18"/>
      <c r="AGU828" s="18"/>
      <c r="AGV828" s="18"/>
      <c r="AGW828" s="18"/>
      <c r="AGX828" s="18"/>
      <c r="AGY828" s="18"/>
      <c r="AGZ828" s="18"/>
      <c r="AHA828" s="18"/>
      <c r="AHB828" s="18"/>
      <c r="AHC828" s="18"/>
      <c r="AHD828" s="18"/>
      <c r="AHE828" s="18"/>
      <c r="AHF828" s="18"/>
      <c r="AHG828" s="18"/>
      <c r="AHH828" s="18"/>
      <c r="AHI828" s="18"/>
      <c r="AHJ828" s="18"/>
      <c r="AHK828" s="18"/>
      <c r="AHL828" s="18"/>
      <c r="AHM828" s="18"/>
      <c r="AHN828" s="18"/>
      <c r="AHO828" s="18"/>
      <c r="AHP828" s="18"/>
      <c r="AHQ828" s="18"/>
      <c r="AHR828" s="18"/>
      <c r="AHS828" s="18"/>
      <c r="AHT828" s="18"/>
      <c r="AHU828" s="18"/>
      <c r="AHV828" s="18"/>
      <c r="AHW828" s="18"/>
      <c r="AHX828" s="18"/>
      <c r="AHY828" s="18"/>
      <c r="AHZ828" s="18"/>
      <c r="AIA828" s="18"/>
      <c r="AIB828" s="18"/>
      <c r="AIC828" s="18"/>
      <c r="AID828" s="18"/>
      <c r="AIE828" s="18"/>
      <c r="AIF828" s="18"/>
      <c r="AIG828" s="18"/>
      <c r="AIH828" s="18"/>
      <c r="AII828" s="18"/>
      <c r="AIJ828" s="18"/>
      <c r="AIK828" s="18"/>
      <c r="AIL828" s="18"/>
      <c r="AIM828" s="18"/>
      <c r="AIN828" s="18"/>
      <c r="AIO828" s="18"/>
      <c r="AIP828" s="18"/>
      <c r="AIQ828" s="18"/>
      <c r="AIR828" s="18"/>
      <c r="AIS828" s="18"/>
      <c r="AIT828" s="18"/>
      <c r="AIU828" s="18"/>
      <c r="AIV828" s="18"/>
      <c r="AIW828" s="18"/>
      <c r="AIX828" s="18"/>
      <c r="AIY828" s="18"/>
      <c r="AIZ828" s="18"/>
      <c r="AJA828" s="18"/>
      <c r="AJB828" s="18"/>
      <c r="AJC828" s="18"/>
      <c r="AJD828" s="18"/>
      <c r="AJE828" s="18"/>
      <c r="AJF828" s="18"/>
      <c r="AJG828" s="18"/>
      <c r="AJH828" s="18"/>
      <c r="AJI828" s="18"/>
      <c r="AJJ828" s="18"/>
      <c r="AJK828" s="18"/>
      <c r="AJL828" s="18"/>
      <c r="AJM828" s="18"/>
      <c r="AJN828" s="18"/>
      <c r="AJO828" s="18"/>
      <c r="AJP828" s="18"/>
      <c r="AJQ828" s="18"/>
      <c r="AJR828" s="18"/>
      <c r="AJS828" s="18"/>
      <c r="AJT828" s="18"/>
      <c r="AJU828" s="18"/>
      <c r="AJV828" s="18"/>
      <c r="AJW828" s="18"/>
      <c r="AJX828" s="18"/>
      <c r="AJY828" s="18"/>
      <c r="AJZ828" s="18"/>
      <c r="AKA828" s="18"/>
      <c r="AKB828" s="18"/>
      <c r="AKC828" s="18"/>
      <c r="AKD828" s="18"/>
      <c r="AKE828" s="18"/>
      <c r="AKF828" s="18"/>
      <c r="AKG828" s="18"/>
      <c r="AKH828" s="18"/>
      <c r="AKI828" s="18"/>
      <c r="AKJ828" s="18"/>
      <c r="AKK828" s="18"/>
      <c r="AKL828" s="18"/>
      <c r="AKM828" s="18"/>
      <c r="AKN828" s="18"/>
      <c r="AKO828" s="18"/>
      <c r="AKP828" s="18"/>
      <c r="AKQ828" s="18"/>
      <c r="AKR828" s="18"/>
      <c r="AKS828" s="18"/>
      <c r="AKT828" s="18"/>
      <c r="AKU828" s="18"/>
      <c r="AKV828" s="18"/>
      <c r="AKW828" s="18"/>
      <c r="AKX828" s="18"/>
      <c r="AKY828" s="18"/>
      <c r="AKZ828" s="18"/>
      <c r="ALA828" s="18"/>
      <c r="ALB828" s="18"/>
      <c r="ALC828" s="18"/>
      <c r="ALD828" s="18"/>
      <c r="ALE828" s="18"/>
      <c r="ALF828" s="18"/>
      <c r="ALG828" s="18"/>
      <c r="ALH828" s="18"/>
      <c r="ALI828" s="18"/>
      <c r="ALJ828" s="18"/>
      <c r="ALK828" s="18"/>
      <c r="ALL828" s="18"/>
      <c r="ALM828" s="18"/>
      <c r="ALN828" s="18"/>
      <c r="ALO828" s="18"/>
      <c r="ALP828" s="18"/>
      <c r="ALQ828" s="18"/>
      <c r="ALR828" s="18"/>
      <c r="ALS828" s="18"/>
      <c r="ALT828" s="18"/>
      <c r="ALU828" s="18"/>
      <c r="ALV828" s="18"/>
      <c r="ALW828" s="18"/>
      <c r="ALX828" s="18"/>
      <c r="ALY828" s="18"/>
      <c r="ALZ828" s="18"/>
      <c r="AMA828" s="18"/>
      <c r="AMB828" s="18"/>
      <c r="AMC828" s="18"/>
      <c r="AMD828" s="18"/>
      <c r="AME828" s="18"/>
      <c r="AMF828" s="18"/>
      <c r="AMG828" s="18"/>
      <c r="AMH828" s="18"/>
      <c r="AMI828" s="18"/>
      <c r="AMJ828" s="18"/>
      <c r="AMK828" s="18"/>
      <c r="AML828" s="18"/>
      <c r="AMM828" s="18"/>
      <c r="AMN828" s="18"/>
      <c r="AMO828" s="18"/>
      <c r="AMP828" s="18"/>
      <c r="AMQ828" s="18"/>
      <c r="AMR828" s="18"/>
      <c r="AMS828" s="18"/>
      <c r="AMT828" s="18"/>
      <c r="AMU828" s="18"/>
      <c r="AMV828" s="18"/>
      <c r="AMW828" s="18"/>
      <c r="AMX828" s="18"/>
      <c r="AMY828" s="18"/>
      <c r="AMZ828" s="18"/>
      <c r="ANA828" s="18"/>
      <c r="ANB828" s="18"/>
      <c r="ANC828" s="18"/>
      <c r="AND828" s="18"/>
      <c r="ANE828" s="18"/>
      <c r="ANF828" s="18"/>
      <c r="ANG828" s="18"/>
      <c r="ANH828" s="18"/>
      <c r="ANI828" s="18"/>
      <c r="ANJ828" s="18"/>
      <c r="ANK828" s="18"/>
      <c r="ANL828" s="18"/>
      <c r="ANM828" s="18"/>
      <c r="ANN828" s="18"/>
      <c r="ANO828" s="18"/>
      <c r="ANP828" s="18"/>
      <c r="ANQ828" s="18"/>
      <c r="ANR828" s="18"/>
      <c r="ANS828" s="18"/>
      <c r="ANT828" s="18"/>
      <c r="ANU828" s="18"/>
      <c r="ANV828" s="18"/>
      <c r="ANW828" s="18"/>
      <c r="ANX828" s="18"/>
      <c r="ANY828" s="18"/>
      <c r="ANZ828" s="18"/>
      <c r="AOA828" s="18"/>
      <c r="AOB828" s="18"/>
      <c r="AOC828" s="18"/>
      <c r="AOD828" s="18"/>
      <c r="AOE828" s="18"/>
      <c r="AOF828" s="18"/>
      <c r="AOG828" s="18"/>
      <c r="AOH828" s="18"/>
      <c r="AOI828" s="18"/>
      <c r="AOJ828" s="18"/>
      <c r="AOK828" s="18"/>
      <c r="AOL828" s="18"/>
      <c r="AOM828" s="18"/>
      <c r="AON828" s="18"/>
      <c r="AOO828" s="18"/>
      <c r="AOP828" s="18"/>
      <c r="AOQ828" s="18"/>
      <c r="AOR828" s="18"/>
      <c r="AOS828" s="18"/>
      <c r="AOT828" s="18"/>
      <c r="AOU828" s="18"/>
      <c r="AOV828" s="18"/>
      <c r="AOW828" s="18"/>
      <c r="AOX828" s="18"/>
      <c r="AOY828" s="18"/>
      <c r="AOZ828" s="18"/>
      <c r="APA828" s="18"/>
      <c r="APB828" s="18"/>
      <c r="APC828" s="18"/>
      <c r="APD828" s="18"/>
      <c r="APE828" s="18"/>
      <c r="APF828" s="18"/>
      <c r="APG828" s="18"/>
      <c r="APH828" s="18"/>
      <c r="API828" s="18"/>
      <c r="APJ828" s="18"/>
      <c r="APK828" s="18"/>
      <c r="APL828" s="18"/>
      <c r="APM828" s="18"/>
      <c r="APN828" s="18"/>
      <c r="APO828" s="18"/>
      <c r="APP828" s="18"/>
      <c r="APQ828" s="18"/>
      <c r="APR828" s="18"/>
      <c r="APS828" s="18"/>
      <c r="APT828" s="18"/>
      <c r="APU828" s="18"/>
      <c r="APV828" s="18"/>
      <c r="APW828" s="18"/>
      <c r="APX828" s="18"/>
      <c r="APY828" s="18"/>
      <c r="APZ828" s="18"/>
      <c r="AQA828" s="18"/>
      <c r="AQB828" s="18"/>
      <c r="AQC828" s="18"/>
      <c r="AQD828" s="18"/>
      <c r="AQE828" s="18"/>
      <c r="AQF828" s="18"/>
      <c r="AQG828" s="18"/>
      <c r="AQH828" s="18"/>
      <c r="AQI828" s="18"/>
      <c r="AQJ828" s="18"/>
      <c r="AQK828" s="18"/>
      <c r="AQL828" s="18"/>
      <c r="AQM828" s="18"/>
      <c r="AQN828" s="18"/>
      <c r="AQO828" s="18"/>
      <c r="AQP828" s="18"/>
      <c r="AQQ828" s="18"/>
      <c r="AQR828" s="18"/>
      <c r="AQS828" s="18"/>
      <c r="AQT828" s="18"/>
      <c r="AQU828" s="18"/>
      <c r="AQV828" s="18"/>
      <c r="AQW828" s="18"/>
      <c r="AQX828" s="18"/>
      <c r="AQY828" s="18"/>
      <c r="AQZ828" s="18"/>
      <c r="ARA828" s="18"/>
      <c r="ARB828" s="18"/>
      <c r="ARC828" s="18"/>
      <c r="ARD828" s="18"/>
      <c r="ARE828" s="18"/>
      <c r="ARF828" s="18"/>
      <c r="ARG828" s="18"/>
      <c r="ARH828" s="18"/>
      <c r="ARI828" s="18"/>
      <c r="ARJ828" s="18"/>
      <c r="ARK828" s="18"/>
      <c r="ARL828" s="18"/>
      <c r="ARM828" s="18"/>
      <c r="ARN828" s="18"/>
      <c r="ARO828" s="18"/>
      <c r="ARP828" s="18"/>
      <c r="ARQ828" s="18"/>
      <c r="ARR828" s="18"/>
      <c r="ARS828" s="18"/>
      <c r="ART828" s="18"/>
      <c r="ARU828" s="18"/>
      <c r="ARV828" s="18"/>
      <c r="ARW828" s="18"/>
      <c r="ARX828" s="18"/>
      <c r="ARY828" s="18"/>
      <c r="ARZ828" s="18"/>
      <c r="ASA828" s="18"/>
      <c r="ASB828" s="18"/>
      <c r="ASC828" s="18"/>
      <c r="ASD828" s="18"/>
      <c r="ASE828" s="18"/>
      <c r="ASF828" s="18"/>
      <c r="ASG828" s="18"/>
      <c r="ASH828" s="18"/>
      <c r="ASI828" s="18"/>
      <c r="ASJ828" s="18"/>
      <c r="ASK828" s="18"/>
      <c r="ASL828" s="18"/>
      <c r="ASM828" s="18"/>
      <c r="ASN828" s="18"/>
      <c r="ASO828" s="18"/>
      <c r="ASP828" s="18"/>
      <c r="ASQ828" s="18"/>
      <c r="ASR828" s="18"/>
      <c r="ASS828" s="18"/>
      <c r="AST828" s="18"/>
      <c r="ASU828" s="18"/>
      <c r="ASV828" s="18"/>
      <c r="ASW828" s="18"/>
      <c r="ASX828" s="18"/>
      <c r="ASY828" s="18"/>
      <c r="ASZ828" s="18"/>
      <c r="ATA828" s="18"/>
      <c r="ATB828" s="18"/>
      <c r="ATC828" s="18"/>
      <c r="ATD828" s="18"/>
      <c r="ATE828" s="18"/>
      <c r="ATF828" s="18"/>
      <c r="ATG828" s="18"/>
      <c r="ATH828" s="18"/>
      <c r="ATI828" s="18"/>
      <c r="ATJ828" s="18"/>
      <c r="ATK828" s="18"/>
      <c r="ATL828" s="18"/>
      <c r="ATM828" s="18"/>
      <c r="ATN828" s="18"/>
      <c r="ATO828" s="18"/>
      <c r="ATP828" s="18"/>
      <c r="ATQ828" s="18"/>
      <c r="ATR828" s="18"/>
      <c r="ATS828" s="18"/>
      <c r="ATT828" s="18"/>
      <c r="ATU828" s="18"/>
      <c r="ATV828" s="18"/>
      <c r="ATW828" s="18"/>
      <c r="ATX828" s="18"/>
      <c r="ATY828" s="18"/>
      <c r="ATZ828" s="18"/>
      <c r="AUA828" s="18"/>
      <c r="AUB828" s="18"/>
      <c r="AUC828" s="18"/>
      <c r="AUD828" s="18"/>
      <c r="AUE828" s="18"/>
      <c r="AUF828" s="18"/>
      <c r="AUG828" s="18"/>
      <c r="AUH828" s="18"/>
      <c r="AUI828" s="18"/>
      <c r="AUJ828" s="18"/>
      <c r="AUK828" s="18"/>
      <c r="AUL828" s="18"/>
      <c r="AUM828" s="18"/>
      <c r="AUN828" s="18"/>
      <c r="AUO828" s="18"/>
      <c r="AUP828" s="18"/>
      <c r="AUQ828" s="18"/>
      <c r="AUR828" s="18"/>
      <c r="AUS828" s="18"/>
      <c r="AUT828" s="18"/>
      <c r="AUU828" s="18"/>
      <c r="AUV828" s="18"/>
      <c r="AUW828" s="18"/>
      <c r="AUX828" s="18"/>
      <c r="AUY828" s="18"/>
      <c r="AUZ828" s="18"/>
      <c r="AVA828" s="18"/>
      <c r="AVB828" s="18"/>
      <c r="AVC828" s="18"/>
      <c r="AVD828" s="18"/>
      <c r="AVE828" s="18"/>
      <c r="AVF828" s="18"/>
      <c r="AVG828" s="18"/>
      <c r="AVH828" s="18"/>
      <c r="AVI828" s="18"/>
      <c r="AVJ828" s="18"/>
      <c r="AVK828" s="18"/>
      <c r="AVL828" s="18"/>
      <c r="AVM828" s="18"/>
      <c r="AVN828" s="18"/>
      <c r="AVO828" s="18"/>
      <c r="AVP828" s="18"/>
      <c r="AVQ828" s="18"/>
      <c r="AVR828" s="18"/>
      <c r="AVS828" s="18"/>
      <c r="AVT828" s="18"/>
      <c r="AVU828" s="18"/>
      <c r="AVV828" s="18"/>
      <c r="AVW828" s="18"/>
      <c r="AVX828" s="18"/>
      <c r="AVY828" s="18"/>
      <c r="AVZ828" s="18"/>
      <c r="AWA828" s="18"/>
      <c r="AWB828" s="18"/>
      <c r="AWC828" s="18"/>
      <c r="AWD828" s="18"/>
      <c r="AWE828" s="18"/>
      <c r="AWF828" s="18"/>
      <c r="AWG828" s="18"/>
      <c r="AWH828" s="18"/>
      <c r="AWI828" s="18"/>
      <c r="AWJ828" s="18"/>
      <c r="AWK828" s="18"/>
      <c r="AWL828" s="18"/>
      <c r="AWM828" s="18"/>
      <c r="AWN828" s="18"/>
      <c r="AWO828" s="18"/>
      <c r="AWP828" s="18"/>
      <c r="AWQ828" s="18"/>
      <c r="AWR828" s="18"/>
      <c r="AWS828" s="18"/>
      <c r="AWT828" s="18"/>
      <c r="AWU828" s="18"/>
      <c r="AWV828" s="18"/>
      <c r="AWW828" s="18"/>
      <c r="AWX828" s="18"/>
      <c r="AWY828" s="18"/>
      <c r="AWZ828" s="18"/>
      <c r="AXA828" s="18"/>
      <c r="AXB828" s="18"/>
      <c r="AXC828" s="18"/>
      <c r="AXD828" s="18"/>
      <c r="AXE828" s="18"/>
      <c r="AXF828" s="18"/>
      <c r="AXG828" s="18"/>
      <c r="AXH828" s="18"/>
      <c r="AXI828" s="18"/>
      <c r="AXJ828" s="18"/>
      <c r="AXK828" s="18"/>
      <c r="AXL828" s="18"/>
      <c r="AXM828" s="18"/>
      <c r="AXN828" s="18"/>
      <c r="AXO828" s="18"/>
      <c r="AXP828" s="18"/>
      <c r="AXQ828" s="18"/>
      <c r="AXR828" s="18"/>
      <c r="AXS828" s="18"/>
      <c r="AXT828" s="18"/>
      <c r="AXU828" s="18"/>
      <c r="AXV828" s="18"/>
      <c r="AXW828" s="18"/>
      <c r="AXX828" s="18"/>
      <c r="AXY828" s="18"/>
      <c r="AXZ828" s="18"/>
      <c r="AYA828" s="18"/>
      <c r="AYB828" s="18"/>
      <c r="AYC828" s="18"/>
      <c r="AYD828" s="18"/>
      <c r="AYE828" s="18"/>
      <c r="AYF828" s="18"/>
      <c r="AYG828" s="18"/>
      <c r="AYH828" s="18"/>
      <c r="AYI828" s="18"/>
      <c r="AYJ828" s="18"/>
      <c r="AYK828" s="18"/>
      <c r="AYL828" s="18"/>
      <c r="AYM828" s="18"/>
      <c r="AYN828" s="18"/>
      <c r="AYO828" s="18"/>
      <c r="AYP828" s="18"/>
      <c r="AYQ828" s="18"/>
      <c r="AYR828" s="18"/>
      <c r="AYS828" s="18"/>
      <c r="AYT828" s="18"/>
      <c r="AYU828" s="18"/>
      <c r="AYV828" s="18"/>
      <c r="AYW828" s="18"/>
      <c r="AYX828" s="18"/>
      <c r="AYY828" s="18"/>
      <c r="AYZ828" s="18"/>
      <c r="AZA828" s="18"/>
      <c r="AZB828" s="18"/>
      <c r="AZC828" s="18"/>
      <c r="AZD828" s="18"/>
      <c r="AZE828" s="18"/>
      <c r="AZF828" s="18"/>
      <c r="AZG828" s="18"/>
      <c r="AZH828" s="18"/>
      <c r="AZI828" s="18"/>
      <c r="AZJ828" s="18"/>
      <c r="AZK828" s="18"/>
      <c r="AZL828" s="18"/>
      <c r="AZM828" s="18"/>
      <c r="AZN828" s="18"/>
      <c r="AZO828" s="18"/>
      <c r="AZP828" s="18"/>
      <c r="AZQ828" s="18"/>
      <c r="AZR828" s="18"/>
      <c r="AZS828" s="18"/>
      <c r="AZT828" s="18"/>
      <c r="AZU828" s="18"/>
      <c r="AZV828" s="18"/>
      <c r="AZW828" s="18"/>
      <c r="AZX828" s="18"/>
      <c r="AZY828" s="18"/>
      <c r="AZZ828" s="18"/>
      <c r="BAA828" s="18"/>
      <c r="BAB828" s="18"/>
      <c r="BAC828" s="18"/>
      <c r="BAD828" s="18"/>
      <c r="BAE828" s="18"/>
      <c r="BAF828" s="18"/>
      <c r="BAG828" s="18"/>
      <c r="BAH828" s="18"/>
      <c r="BAI828" s="18"/>
      <c r="BAJ828" s="18"/>
      <c r="BAK828" s="18"/>
      <c r="BAL828" s="18"/>
      <c r="BAM828" s="18"/>
      <c r="BAN828" s="18"/>
      <c r="BAO828" s="18"/>
      <c r="BAP828" s="18"/>
      <c r="BAQ828" s="18"/>
      <c r="BAR828" s="18"/>
      <c r="BAS828" s="18"/>
      <c r="BAT828" s="18"/>
      <c r="BAU828" s="18"/>
      <c r="BAV828" s="18"/>
      <c r="BAW828" s="18"/>
      <c r="BAX828" s="18"/>
      <c r="BAY828" s="18"/>
      <c r="BAZ828" s="18"/>
      <c r="BBA828" s="18"/>
      <c r="BBB828" s="18"/>
      <c r="BBC828" s="18"/>
      <c r="BBD828" s="18"/>
      <c r="BBE828" s="18"/>
      <c r="BBF828" s="18"/>
      <c r="BBG828" s="18"/>
      <c r="BBH828" s="18"/>
      <c r="BBI828" s="18"/>
      <c r="BBJ828" s="18"/>
      <c r="BBK828" s="18"/>
      <c r="BBL828" s="18"/>
      <c r="BBM828" s="18"/>
      <c r="BBN828" s="18"/>
      <c r="BBO828" s="18"/>
      <c r="BBP828" s="18"/>
      <c r="BBQ828" s="18"/>
      <c r="BBR828" s="18"/>
      <c r="BBS828" s="18"/>
      <c r="BBT828" s="18"/>
      <c r="BBU828" s="18"/>
      <c r="BBV828" s="18"/>
      <c r="BBW828" s="18"/>
      <c r="BBX828" s="18"/>
      <c r="BBY828" s="18"/>
      <c r="BBZ828" s="18"/>
      <c r="BCA828" s="18"/>
      <c r="BCB828" s="18"/>
      <c r="BCC828" s="18"/>
      <c r="BCD828" s="18"/>
      <c r="BCE828" s="18"/>
      <c r="BCF828" s="18"/>
      <c r="BCG828" s="18"/>
      <c r="BCH828" s="18"/>
      <c r="BCI828" s="18"/>
      <c r="BCJ828" s="18"/>
      <c r="BCK828" s="18"/>
      <c r="BCL828" s="18"/>
      <c r="BCM828" s="18"/>
      <c r="BCN828" s="18"/>
      <c r="BCO828" s="18"/>
      <c r="BCP828" s="18"/>
      <c r="BCQ828" s="18"/>
      <c r="BCR828" s="18"/>
      <c r="BCS828" s="18"/>
      <c r="BCT828" s="18"/>
      <c r="BCU828" s="18"/>
      <c r="BCV828" s="18"/>
      <c r="BCW828" s="18"/>
      <c r="BCX828" s="18"/>
      <c r="BCY828" s="18"/>
      <c r="BCZ828" s="18"/>
      <c r="BDA828" s="18"/>
      <c r="BDB828" s="18"/>
      <c r="BDC828" s="18"/>
      <c r="BDD828" s="18"/>
      <c r="BDE828" s="18"/>
      <c r="BDF828" s="18"/>
      <c r="BDG828" s="18"/>
      <c r="BDH828" s="18"/>
      <c r="BDI828" s="18"/>
      <c r="BDJ828" s="18"/>
      <c r="BDK828" s="18"/>
      <c r="BDL828" s="18"/>
      <c r="BDM828" s="18"/>
      <c r="BDN828" s="18"/>
      <c r="BDO828" s="18"/>
      <c r="BDP828" s="18"/>
      <c r="BDQ828" s="18"/>
      <c r="BDR828" s="18"/>
      <c r="BDS828" s="18"/>
      <c r="BDT828" s="18"/>
      <c r="BDU828" s="18"/>
      <c r="BDV828" s="18"/>
      <c r="BDW828" s="18"/>
      <c r="BDX828" s="18"/>
      <c r="BDY828" s="18"/>
      <c r="BDZ828" s="18"/>
      <c r="BEA828" s="18"/>
      <c r="BEB828" s="18"/>
      <c r="BEC828" s="18"/>
      <c r="BED828" s="18"/>
      <c r="BEE828" s="18"/>
      <c r="BEF828" s="18"/>
      <c r="BEG828" s="18"/>
      <c r="BEH828" s="18"/>
      <c r="BEI828" s="18"/>
      <c r="BEJ828" s="18"/>
      <c r="BEK828" s="18"/>
      <c r="BEL828" s="18"/>
      <c r="BEM828" s="18"/>
      <c r="BEN828" s="18"/>
      <c r="BEO828" s="18"/>
      <c r="BEP828" s="18"/>
      <c r="BEQ828" s="18"/>
      <c r="BER828" s="18"/>
      <c r="BES828" s="18"/>
      <c r="BET828" s="18"/>
      <c r="BEU828" s="18"/>
      <c r="BEV828" s="18"/>
      <c r="BEW828" s="18"/>
      <c r="BEX828" s="18"/>
      <c r="BEY828" s="18"/>
      <c r="BEZ828" s="18"/>
      <c r="BFA828" s="18"/>
      <c r="BFB828" s="18"/>
      <c r="BFC828" s="18"/>
      <c r="BFD828" s="18"/>
      <c r="BFE828" s="18"/>
      <c r="BFF828" s="18"/>
      <c r="BFG828" s="18"/>
      <c r="BFH828" s="18"/>
      <c r="BFI828" s="18"/>
      <c r="BFJ828" s="18"/>
      <c r="BFK828" s="18"/>
      <c r="BFL828" s="18"/>
      <c r="BFM828" s="18"/>
      <c r="BFN828" s="18"/>
      <c r="BFO828" s="18"/>
      <c r="BFP828" s="18"/>
      <c r="BFQ828" s="18"/>
      <c r="BFR828" s="18"/>
      <c r="BFS828" s="18"/>
      <c r="BFT828" s="18"/>
      <c r="BFU828" s="18"/>
      <c r="BFV828" s="18"/>
      <c r="BFW828" s="18"/>
      <c r="BFX828" s="18"/>
      <c r="BFY828" s="18"/>
      <c r="BFZ828" s="18"/>
      <c r="BGA828" s="18"/>
      <c r="BGB828" s="18"/>
      <c r="BGC828" s="18"/>
      <c r="BGD828" s="18"/>
      <c r="BGE828" s="18"/>
      <c r="BGF828" s="18"/>
      <c r="BGG828" s="18"/>
      <c r="BGH828" s="18"/>
      <c r="BGI828" s="18"/>
      <c r="BGJ828" s="18"/>
      <c r="BGK828" s="18"/>
      <c r="BGL828" s="18"/>
      <c r="BGM828" s="18"/>
      <c r="BGN828" s="18"/>
      <c r="BGO828" s="18"/>
      <c r="BGP828" s="18"/>
      <c r="BGQ828" s="18"/>
      <c r="BGR828" s="18"/>
      <c r="BGS828" s="18"/>
      <c r="BGT828" s="18"/>
      <c r="BGU828" s="18"/>
      <c r="BGV828" s="18"/>
      <c r="BGW828" s="18"/>
      <c r="BGX828" s="18"/>
      <c r="BGY828" s="18"/>
      <c r="BGZ828" s="18"/>
      <c r="BHA828" s="18"/>
      <c r="BHB828" s="18"/>
      <c r="BHC828" s="18"/>
      <c r="BHD828" s="18"/>
      <c r="BHE828" s="18"/>
      <c r="BHF828" s="18"/>
      <c r="BHG828" s="18"/>
      <c r="BHH828" s="18"/>
      <c r="BHI828" s="18"/>
      <c r="BHJ828" s="18"/>
      <c r="BHK828" s="18"/>
      <c r="BHL828" s="18"/>
      <c r="BHM828" s="18"/>
      <c r="BHN828" s="18"/>
      <c r="BHO828" s="18"/>
      <c r="BHP828" s="18"/>
      <c r="BHQ828" s="18"/>
      <c r="BHR828" s="18"/>
      <c r="BHS828" s="18"/>
      <c r="BHT828" s="18"/>
      <c r="BHU828" s="18"/>
      <c r="BHV828" s="18"/>
      <c r="BHW828" s="18"/>
      <c r="BHX828" s="18"/>
      <c r="BHY828" s="18"/>
      <c r="BHZ828" s="18"/>
      <c r="BIA828" s="18"/>
      <c r="BIB828" s="18"/>
      <c r="BIC828" s="18"/>
      <c r="BID828" s="18"/>
      <c r="BIE828" s="18"/>
      <c r="BIF828" s="18"/>
      <c r="BIG828" s="18"/>
      <c r="BIH828" s="18"/>
      <c r="BII828" s="18"/>
      <c r="BIJ828" s="18"/>
      <c r="BIK828" s="18"/>
      <c r="BIL828" s="18"/>
      <c r="BIM828" s="18"/>
      <c r="BIN828" s="18"/>
      <c r="BIO828" s="18"/>
      <c r="BIP828" s="18"/>
      <c r="BIQ828" s="18"/>
      <c r="BIR828" s="18"/>
      <c r="BIS828" s="18"/>
      <c r="BIT828" s="18"/>
      <c r="BIU828" s="18"/>
      <c r="BIV828" s="18"/>
      <c r="BIW828" s="18"/>
      <c r="BIX828" s="18"/>
      <c r="BIY828" s="18"/>
      <c r="BIZ828" s="18"/>
      <c r="BJA828" s="18"/>
      <c r="BJB828" s="18"/>
      <c r="BJC828" s="18"/>
      <c r="BJD828" s="18"/>
      <c r="BJE828" s="18"/>
      <c r="BJF828" s="18"/>
      <c r="BJG828" s="18"/>
      <c r="BJH828" s="18"/>
      <c r="BJI828" s="18"/>
      <c r="BJJ828" s="18"/>
      <c r="BJK828" s="18"/>
      <c r="BJL828" s="18"/>
      <c r="BJM828" s="18"/>
      <c r="BJN828" s="18"/>
      <c r="BJO828" s="18"/>
      <c r="BJP828" s="18"/>
      <c r="BJQ828" s="18"/>
      <c r="BJR828" s="18"/>
      <c r="BJS828" s="18"/>
      <c r="BJT828" s="18"/>
      <c r="BJU828" s="18"/>
      <c r="BJV828" s="18"/>
      <c r="BJW828" s="18"/>
      <c r="BJX828" s="18"/>
      <c r="BJY828" s="18"/>
      <c r="BJZ828" s="18"/>
      <c r="BKA828" s="18"/>
      <c r="BKB828" s="18"/>
      <c r="BKC828" s="18"/>
      <c r="BKD828" s="18"/>
      <c r="BKE828" s="18"/>
      <c r="BKF828" s="18"/>
      <c r="BKG828" s="18"/>
      <c r="BKH828" s="18"/>
      <c r="BKI828" s="18"/>
      <c r="BKJ828" s="18"/>
      <c r="BKK828" s="18"/>
      <c r="BKL828" s="18"/>
      <c r="BKM828" s="18"/>
      <c r="BKN828" s="18"/>
      <c r="BKO828" s="18"/>
      <c r="BKP828" s="18"/>
      <c r="BKQ828" s="18"/>
      <c r="BKR828" s="18"/>
      <c r="BKS828" s="18"/>
      <c r="BKT828" s="18"/>
      <c r="BKU828" s="18"/>
      <c r="BKV828" s="18"/>
      <c r="BKW828" s="18"/>
      <c r="BKX828" s="18"/>
      <c r="BKY828" s="18"/>
      <c r="BKZ828" s="18"/>
      <c r="BLA828" s="18"/>
      <c r="BLB828" s="18"/>
      <c r="BLC828" s="18"/>
      <c r="BLD828" s="18"/>
      <c r="BLE828" s="18"/>
      <c r="BLF828" s="18"/>
      <c r="BLG828" s="18"/>
      <c r="BLH828" s="18"/>
      <c r="BLI828" s="18"/>
      <c r="BLJ828" s="18"/>
      <c r="BLK828" s="18"/>
      <c r="BLL828" s="18"/>
      <c r="BLM828" s="18"/>
      <c r="BLN828" s="18"/>
      <c r="BLO828" s="18"/>
      <c r="BLP828" s="18"/>
      <c r="BLQ828" s="18"/>
      <c r="BLR828" s="18"/>
      <c r="BLS828" s="18"/>
      <c r="BLT828" s="18"/>
      <c r="BLU828" s="18"/>
      <c r="BLV828" s="18"/>
      <c r="BLW828" s="18"/>
      <c r="BLX828" s="18"/>
      <c r="BLY828" s="18"/>
      <c r="BLZ828" s="18"/>
      <c r="BMA828" s="18"/>
      <c r="BMB828" s="18"/>
      <c r="BMC828" s="18"/>
      <c r="BMD828" s="18"/>
      <c r="BME828" s="18"/>
      <c r="BMF828" s="18"/>
      <c r="BMG828" s="18"/>
      <c r="BMH828" s="18"/>
      <c r="BMI828" s="18"/>
      <c r="BMJ828" s="18"/>
      <c r="BMK828" s="18"/>
      <c r="BML828" s="18"/>
      <c r="BMM828" s="18"/>
      <c r="BMN828" s="18"/>
      <c r="BMO828" s="18"/>
      <c r="BMP828" s="18"/>
      <c r="BMQ828" s="18"/>
      <c r="BMR828" s="18"/>
      <c r="BMS828" s="18"/>
      <c r="BMT828" s="18"/>
      <c r="BMU828" s="18"/>
      <c r="BMV828" s="18"/>
      <c r="BMW828" s="18"/>
      <c r="BMX828" s="18"/>
      <c r="BMY828" s="18"/>
      <c r="BMZ828" s="18"/>
      <c r="BNA828" s="18"/>
      <c r="BNB828" s="18"/>
      <c r="BNC828" s="18"/>
      <c r="BND828" s="18"/>
      <c r="BNE828" s="18"/>
      <c r="BNF828" s="18"/>
      <c r="BNG828" s="18"/>
      <c r="BNH828" s="18"/>
      <c r="BNI828" s="18"/>
      <c r="BNJ828" s="18"/>
      <c r="BNK828" s="18"/>
      <c r="BNL828" s="18"/>
      <c r="BNM828" s="18"/>
      <c r="BNN828" s="18"/>
      <c r="BNO828" s="18"/>
      <c r="BNP828" s="18"/>
      <c r="BNQ828" s="18"/>
      <c r="BNR828" s="18"/>
      <c r="BNS828" s="18"/>
      <c r="BNT828" s="18"/>
      <c r="BNU828" s="18"/>
      <c r="BNV828" s="18"/>
      <c r="BNW828" s="18"/>
      <c r="BNX828" s="18"/>
      <c r="BNY828" s="18"/>
      <c r="BNZ828" s="18"/>
      <c r="BOA828" s="18"/>
      <c r="BOB828" s="18"/>
      <c r="BOC828" s="18"/>
      <c r="BOD828" s="18"/>
      <c r="BOE828" s="18"/>
      <c r="BOF828" s="18"/>
      <c r="BOG828" s="18"/>
      <c r="BOH828" s="18"/>
      <c r="BOI828" s="18"/>
      <c r="BOJ828" s="18"/>
      <c r="BOK828" s="18"/>
      <c r="BOL828" s="18"/>
      <c r="BOM828" s="18"/>
      <c r="BON828" s="18"/>
      <c r="BOO828" s="18"/>
      <c r="BOP828" s="18"/>
      <c r="BOQ828" s="18"/>
      <c r="BOR828" s="18"/>
      <c r="BOS828" s="18"/>
      <c r="BOT828" s="18"/>
      <c r="BOU828" s="18"/>
      <c r="BOV828" s="18"/>
      <c r="BOW828" s="18"/>
      <c r="BOX828" s="18"/>
      <c r="BOY828" s="18"/>
      <c r="BOZ828" s="18"/>
      <c r="BPA828" s="18"/>
      <c r="BPB828" s="18"/>
      <c r="BPC828" s="18"/>
      <c r="BPD828" s="18"/>
      <c r="BPE828" s="18"/>
      <c r="BPF828" s="18"/>
      <c r="BPG828" s="18"/>
      <c r="BPH828" s="18"/>
      <c r="BPI828" s="18"/>
      <c r="BPJ828" s="18"/>
      <c r="BPK828" s="18"/>
      <c r="BPL828" s="18"/>
      <c r="BPM828" s="18"/>
      <c r="BPN828" s="18"/>
      <c r="BPO828" s="18"/>
      <c r="BPP828" s="18"/>
      <c r="BPQ828" s="18"/>
      <c r="BPR828" s="18"/>
      <c r="BPS828" s="18"/>
      <c r="BPT828" s="18"/>
      <c r="BPU828" s="18"/>
      <c r="BPV828" s="18"/>
      <c r="BPW828" s="18"/>
      <c r="BPX828" s="18"/>
      <c r="BPY828" s="18"/>
      <c r="BPZ828" s="18"/>
      <c r="BQA828" s="18"/>
      <c r="BQB828" s="18"/>
      <c r="BQC828" s="18"/>
      <c r="BQD828" s="18"/>
      <c r="BQE828" s="18"/>
      <c r="BQF828" s="18"/>
      <c r="BQG828" s="18"/>
      <c r="BQH828" s="18"/>
      <c r="BQI828" s="18"/>
      <c r="BQJ828" s="18"/>
      <c r="BQK828" s="18"/>
      <c r="BQL828" s="18"/>
      <c r="BQM828" s="18"/>
      <c r="BQN828" s="18"/>
      <c r="BQO828" s="18"/>
      <c r="BQP828" s="18"/>
      <c r="BQQ828" s="18"/>
      <c r="BQR828" s="18"/>
      <c r="BQS828" s="18"/>
      <c r="BQT828" s="18"/>
      <c r="BQU828" s="18"/>
      <c r="BQV828" s="18"/>
      <c r="BQW828" s="18"/>
      <c r="BQX828" s="18"/>
      <c r="BQY828" s="18"/>
      <c r="BQZ828" s="18"/>
      <c r="BRA828" s="18"/>
      <c r="BRB828" s="18"/>
      <c r="BRC828" s="18"/>
      <c r="BRD828" s="18"/>
      <c r="BRE828" s="18"/>
      <c r="BRF828" s="18"/>
      <c r="BRG828" s="18"/>
      <c r="BRH828" s="18"/>
      <c r="BRI828" s="18"/>
      <c r="BRJ828" s="18"/>
      <c r="BRK828" s="18"/>
      <c r="BRL828" s="18"/>
      <c r="BRM828" s="18"/>
      <c r="BRN828" s="18"/>
      <c r="BRO828" s="18"/>
      <c r="BRP828" s="18"/>
      <c r="BRQ828" s="18"/>
      <c r="BRR828" s="18"/>
      <c r="BRS828" s="18"/>
      <c r="BRT828" s="18"/>
      <c r="BRU828" s="18"/>
      <c r="BRV828" s="18"/>
      <c r="BRW828" s="18"/>
      <c r="BRX828" s="18"/>
      <c r="BRY828" s="18"/>
      <c r="BRZ828" s="18"/>
      <c r="BSA828" s="18"/>
      <c r="BSB828" s="18"/>
      <c r="BSC828" s="18"/>
      <c r="BSD828" s="18"/>
      <c r="BSE828" s="18"/>
      <c r="BSF828" s="18"/>
      <c r="BSG828" s="18"/>
      <c r="BSH828" s="18"/>
      <c r="BSI828" s="18"/>
      <c r="BSJ828" s="18"/>
      <c r="BSK828" s="18"/>
      <c r="BSL828" s="18"/>
      <c r="BSM828" s="18"/>
      <c r="BSN828" s="18"/>
      <c r="BSO828" s="18"/>
      <c r="BSP828" s="18"/>
      <c r="BSQ828" s="18"/>
      <c r="BSR828" s="18"/>
      <c r="BSS828" s="18"/>
      <c r="BST828" s="18"/>
      <c r="BSU828" s="18"/>
      <c r="BSV828" s="18"/>
      <c r="BSW828" s="18"/>
      <c r="BSX828" s="18"/>
      <c r="BSY828" s="18"/>
      <c r="BSZ828" s="18"/>
      <c r="BTA828" s="18"/>
      <c r="BTB828" s="18"/>
      <c r="BTC828" s="18"/>
      <c r="BTD828" s="18"/>
      <c r="BTE828" s="18"/>
      <c r="BTF828" s="18"/>
      <c r="BTG828" s="18"/>
      <c r="BTH828" s="18"/>
      <c r="BTI828" s="18"/>
      <c r="BTJ828" s="18"/>
      <c r="BTK828" s="18"/>
      <c r="BTL828" s="18"/>
      <c r="BTM828" s="18"/>
      <c r="BTN828" s="18"/>
      <c r="BTO828" s="18"/>
      <c r="BTP828" s="18"/>
      <c r="BTQ828" s="18"/>
      <c r="BTR828" s="18"/>
      <c r="BTS828" s="18"/>
      <c r="BTT828" s="18"/>
      <c r="BTU828" s="18"/>
      <c r="BTV828" s="18"/>
      <c r="BTW828" s="18"/>
      <c r="BTX828" s="18"/>
      <c r="BTY828" s="18"/>
      <c r="BTZ828" s="18"/>
      <c r="BUA828" s="18"/>
      <c r="BUB828" s="18"/>
      <c r="BUC828" s="18"/>
      <c r="BUD828" s="18"/>
      <c r="BUE828" s="18"/>
      <c r="BUF828" s="18"/>
      <c r="BUG828" s="18"/>
      <c r="BUH828" s="18"/>
      <c r="BUI828" s="18"/>
      <c r="BUJ828" s="18"/>
      <c r="BUK828" s="18"/>
      <c r="BUL828" s="18"/>
      <c r="BUM828" s="18"/>
      <c r="BUN828" s="18"/>
      <c r="BUO828" s="18"/>
      <c r="BUP828" s="18"/>
      <c r="BUQ828" s="18"/>
      <c r="BUR828" s="18"/>
      <c r="BUS828" s="18"/>
      <c r="BUT828" s="18"/>
      <c r="BUU828" s="18"/>
      <c r="BUV828" s="18"/>
      <c r="BUW828" s="18"/>
      <c r="BUX828" s="18"/>
      <c r="BUY828" s="18"/>
      <c r="BUZ828" s="18"/>
      <c r="BVA828" s="18"/>
      <c r="BVB828" s="18"/>
      <c r="BVC828" s="18"/>
      <c r="BVD828" s="18"/>
      <c r="BVE828" s="18"/>
      <c r="BVF828" s="18"/>
      <c r="BVG828" s="18"/>
      <c r="BVH828" s="18"/>
      <c r="BVI828" s="18"/>
      <c r="BVJ828" s="18"/>
      <c r="BVK828" s="18"/>
      <c r="BVL828" s="18"/>
      <c r="BVM828" s="18"/>
      <c r="BVN828" s="18"/>
      <c r="BVO828" s="18"/>
      <c r="BVP828" s="18"/>
      <c r="BVQ828" s="18"/>
      <c r="BVR828" s="18"/>
      <c r="BVS828" s="18"/>
      <c r="BVT828" s="18"/>
      <c r="BVU828" s="18"/>
      <c r="BVV828" s="18"/>
      <c r="BVW828" s="18"/>
      <c r="BVX828" s="18"/>
      <c r="BVY828" s="18"/>
      <c r="BVZ828" s="18"/>
      <c r="BWA828" s="18"/>
      <c r="BWB828" s="18"/>
      <c r="BWC828" s="18"/>
      <c r="BWD828" s="18"/>
      <c r="BWE828" s="18"/>
      <c r="BWF828" s="18"/>
      <c r="BWG828" s="18"/>
      <c r="BWH828" s="18"/>
      <c r="BWI828" s="18"/>
      <c r="BWJ828" s="18"/>
      <c r="BWK828" s="18"/>
      <c r="BWL828" s="18"/>
      <c r="BWM828" s="18"/>
      <c r="BWN828" s="18"/>
      <c r="BWO828" s="18"/>
      <c r="BWP828" s="18"/>
      <c r="BWQ828" s="18"/>
      <c r="BWR828" s="18"/>
      <c r="BWS828" s="18"/>
      <c r="BWT828" s="18"/>
      <c r="BWU828" s="18"/>
      <c r="BWV828" s="18"/>
      <c r="BWW828" s="18"/>
      <c r="BWX828" s="18"/>
      <c r="BWY828" s="18"/>
      <c r="BWZ828" s="18"/>
      <c r="BXA828" s="18"/>
      <c r="BXB828" s="18"/>
      <c r="BXC828" s="18"/>
      <c r="BXD828" s="18"/>
      <c r="BXE828" s="18"/>
      <c r="BXF828" s="18"/>
      <c r="BXG828" s="18"/>
      <c r="BXH828" s="18"/>
      <c r="BXI828" s="18"/>
      <c r="BXJ828" s="18"/>
      <c r="BXK828" s="18"/>
      <c r="BXL828" s="18"/>
      <c r="BXM828" s="18"/>
      <c r="BXN828" s="18"/>
      <c r="BXO828" s="18"/>
      <c r="BXP828" s="18"/>
      <c r="BXQ828" s="18"/>
      <c r="BXR828" s="18"/>
      <c r="BXS828" s="18"/>
      <c r="BXT828" s="18"/>
      <c r="BXU828" s="18"/>
      <c r="BXV828" s="18"/>
      <c r="BXW828" s="18"/>
      <c r="BXX828" s="18"/>
      <c r="BXY828" s="18"/>
      <c r="BXZ828" s="18"/>
      <c r="BYA828" s="18"/>
      <c r="BYB828" s="18"/>
      <c r="BYC828" s="18"/>
      <c r="BYD828" s="18"/>
      <c r="BYE828" s="18"/>
      <c r="BYF828" s="18"/>
      <c r="BYG828" s="18"/>
      <c r="BYH828" s="18"/>
      <c r="BYI828" s="18"/>
      <c r="BYJ828" s="18"/>
      <c r="BYK828" s="18"/>
      <c r="BYL828" s="18"/>
      <c r="BYM828" s="18"/>
      <c r="BYN828" s="18"/>
      <c r="BYO828" s="18"/>
      <c r="BYP828" s="18"/>
      <c r="BYQ828" s="18"/>
      <c r="BYR828" s="18"/>
      <c r="BYS828" s="18"/>
      <c r="BYT828" s="18"/>
      <c r="BYU828" s="18"/>
      <c r="BYV828" s="18"/>
      <c r="BYW828" s="18"/>
      <c r="BYX828" s="18"/>
      <c r="BYY828" s="18"/>
      <c r="BYZ828" s="18"/>
      <c r="BZA828" s="18"/>
      <c r="BZB828" s="18"/>
      <c r="BZC828" s="18"/>
      <c r="BZD828" s="18"/>
      <c r="BZE828" s="18"/>
      <c r="BZF828" s="18"/>
      <c r="BZG828" s="18"/>
      <c r="BZH828" s="18"/>
      <c r="BZI828" s="18"/>
      <c r="BZJ828" s="18"/>
      <c r="BZK828" s="18"/>
      <c r="BZL828" s="18"/>
      <c r="BZM828" s="18"/>
      <c r="BZN828" s="18"/>
      <c r="BZO828" s="18"/>
      <c r="BZP828" s="18"/>
      <c r="BZQ828" s="18"/>
      <c r="BZR828" s="18"/>
      <c r="BZS828" s="18"/>
      <c r="BZT828" s="18"/>
      <c r="BZU828" s="18"/>
      <c r="BZV828" s="18"/>
      <c r="BZW828" s="18"/>
      <c r="BZX828" s="18"/>
      <c r="BZY828" s="18"/>
      <c r="BZZ828" s="18"/>
      <c r="CAA828" s="18"/>
      <c r="CAB828" s="18"/>
      <c r="CAC828" s="18"/>
      <c r="CAD828" s="18"/>
      <c r="CAE828" s="18"/>
      <c r="CAF828" s="18"/>
      <c r="CAG828" s="18"/>
      <c r="CAH828" s="18"/>
      <c r="CAI828" s="18"/>
      <c r="CAJ828" s="18"/>
      <c r="CAK828" s="18"/>
      <c r="CAL828" s="18"/>
      <c r="CAM828" s="18"/>
      <c r="CAN828" s="18"/>
      <c r="CAO828" s="18"/>
      <c r="CAP828" s="18"/>
      <c r="CAQ828" s="18"/>
      <c r="CAR828" s="18"/>
      <c r="CAS828" s="18"/>
      <c r="CAT828" s="18"/>
      <c r="CAU828" s="18"/>
      <c r="CAV828" s="18"/>
      <c r="CAW828" s="18"/>
      <c r="CAX828" s="18"/>
      <c r="CAY828" s="18"/>
      <c r="CAZ828" s="18"/>
      <c r="CBA828" s="18"/>
      <c r="CBB828" s="18"/>
      <c r="CBC828" s="18"/>
      <c r="CBD828" s="18"/>
      <c r="CBE828" s="18"/>
      <c r="CBF828" s="18"/>
      <c r="CBG828" s="18"/>
      <c r="CBH828" s="18"/>
      <c r="CBI828" s="18"/>
      <c r="CBJ828" s="18"/>
      <c r="CBK828" s="18"/>
      <c r="CBL828" s="18"/>
      <c r="CBM828" s="18"/>
      <c r="CBN828" s="18"/>
      <c r="CBO828" s="18"/>
      <c r="CBP828" s="18"/>
      <c r="CBQ828" s="18"/>
      <c r="CBR828" s="18"/>
      <c r="CBS828" s="18"/>
      <c r="CBT828" s="18"/>
      <c r="CBU828" s="18"/>
      <c r="CBV828" s="18"/>
      <c r="CBW828" s="18"/>
      <c r="CBX828" s="18"/>
      <c r="CBY828" s="18"/>
      <c r="CBZ828" s="18"/>
      <c r="CCA828" s="18"/>
      <c r="CCB828" s="18"/>
      <c r="CCC828" s="18"/>
      <c r="CCD828" s="18"/>
      <c r="CCE828" s="18"/>
      <c r="CCF828" s="18"/>
      <c r="CCG828" s="18"/>
      <c r="CCH828" s="18"/>
      <c r="CCI828" s="18"/>
      <c r="CCJ828" s="18"/>
      <c r="CCK828" s="18"/>
      <c r="CCL828" s="18"/>
      <c r="CCM828" s="18"/>
      <c r="CCN828" s="18"/>
      <c r="CCO828" s="18"/>
      <c r="CCP828" s="18"/>
      <c r="CCQ828" s="18"/>
      <c r="CCR828" s="18"/>
      <c r="CCS828" s="18"/>
      <c r="CCT828" s="18"/>
      <c r="CCU828" s="18"/>
      <c r="CCV828" s="18"/>
      <c r="CCW828" s="18"/>
      <c r="CCX828" s="18"/>
      <c r="CCY828" s="18"/>
      <c r="CCZ828" s="18"/>
      <c r="CDA828" s="18"/>
      <c r="CDB828" s="18"/>
      <c r="CDC828" s="18"/>
      <c r="CDD828" s="18"/>
      <c r="CDE828" s="18"/>
      <c r="CDF828" s="18"/>
      <c r="CDG828" s="18"/>
      <c r="CDH828" s="18"/>
      <c r="CDI828" s="18"/>
      <c r="CDJ828" s="18"/>
      <c r="CDK828" s="18"/>
      <c r="CDL828" s="18"/>
      <c r="CDM828" s="18"/>
      <c r="CDN828" s="18"/>
      <c r="CDO828" s="18"/>
      <c r="CDP828" s="18"/>
      <c r="CDQ828" s="18"/>
      <c r="CDR828" s="18"/>
      <c r="CDS828" s="18"/>
      <c r="CDT828" s="18"/>
      <c r="CDU828" s="18"/>
      <c r="CDV828" s="18"/>
      <c r="CDW828" s="18"/>
      <c r="CDX828" s="18"/>
      <c r="CDY828" s="18"/>
      <c r="CDZ828" s="18"/>
      <c r="CEA828" s="18"/>
      <c r="CEB828" s="18"/>
      <c r="CEC828" s="18"/>
      <c r="CED828" s="18"/>
      <c r="CEE828" s="18"/>
      <c r="CEF828" s="18"/>
      <c r="CEG828" s="18"/>
      <c r="CEH828" s="18"/>
      <c r="CEI828" s="18"/>
      <c r="CEJ828" s="18"/>
      <c r="CEK828" s="18"/>
      <c r="CEL828" s="18"/>
      <c r="CEM828" s="18"/>
      <c r="CEN828" s="18"/>
      <c r="CEO828" s="18"/>
      <c r="CEP828" s="18"/>
      <c r="CEQ828" s="18"/>
      <c r="CER828" s="18"/>
      <c r="CES828" s="18"/>
      <c r="CET828" s="18"/>
      <c r="CEU828" s="18"/>
      <c r="CEV828" s="18"/>
      <c r="CEW828" s="18"/>
      <c r="CEX828" s="18"/>
      <c r="CEY828" s="18"/>
      <c r="CEZ828" s="18"/>
      <c r="CFA828" s="18"/>
      <c r="CFB828" s="18"/>
      <c r="CFC828" s="18"/>
      <c r="CFD828" s="18"/>
      <c r="CFE828" s="18"/>
      <c r="CFF828" s="18"/>
      <c r="CFG828" s="18"/>
      <c r="CFH828" s="18"/>
      <c r="CFI828" s="18"/>
      <c r="CFJ828" s="18"/>
      <c r="CFK828" s="18"/>
      <c r="CFL828" s="18"/>
      <c r="CFM828" s="18"/>
      <c r="CFN828" s="18"/>
      <c r="CFO828" s="18"/>
      <c r="CFP828" s="18"/>
      <c r="CFQ828" s="18"/>
      <c r="CFR828" s="18"/>
      <c r="CFS828" s="18"/>
      <c r="CFT828" s="18"/>
      <c r="CFU828" s="18"/>
      <c r="CFV828" s="18"/>
      <c r="CFW828" s="18"/>
      <c r="CFX828" s="18"/>
      <c r="CFY828" s="18"/>
      <c r="CFZ828" s="18"/>
      <c r="CGA828" s="18"/>
      <c r="CGB828" s="18"/>
      <c r="CGC828" s="18"/>
      <c r="CGD828" s="18"/>
      <c r="CGE828" s="18"/>
      <c r="CGF828" s="18"/>
      <c r="CGG828" s="18"/>
      <c r="CGH828" s="18"/>
      <c r="CGI828" s="18"/>
      <c r="CGJ828" s="18"/>
      <c r="CGK828" s="18"/>
      <c r="CGL828" s="18"/>
      <c r="CGM828" s="18"/>
      <c r="CGN828" s="18"/>
      <c r="CGO828" s="18"/>
      <c r="CGP828" s="18"/>
      <c r="CGQ828" s="18"/>
      <c r="CGR828" s="18"/>
      <c r="CGS828" s="18"/>
      <c r="CGT828" s="18"/>
      <c r="CGU828" s="18"/>
      <c r="CGV828" s="18"/>
      <c r="CGW828" s="18"/>
      <c r="CGX828" s="18"/>
      <c r="CGY828" s="18"/>
      <c r="CGZ828" s="18"/>
      <c r="CHA828" s="18"/>
      <c r="CHB828" s="18"/>
      <c r="CHC828" s="18"/>
      <c r="CHD828" s="18"/>
      <c r="CHE828" s="18"/>
      <c r="CHF828" s="18"/>
      <c r="CHG828" s="18"/>
      <c r="CHH828" s="18"/>
      <c r="CHI828" s="18"/>
      <c r="CHJ828" s="18"/>
      <c r="CHK828" s="18"/>
      <c r="CHL828" s="18"/>
      <c r="CHM828" s="18"/>
      <c r="CHN828" s="18"/>
      <c r="CHO828" s="18"/>
      <c r="CHP828" s="18"/>
      <c r="CHQ828" s="18"/>
      <c r="CHR828" s="18"/>
      <c r="CHS828" s="18"/>
      <c r="CHT828" s="18"/>
      <c r="CHU828" s="18"/>
      <c r="CHV828" s="18"/>
      <c r="CHW828" s="18"/>
      <c r="CHX828" s="18"/>
      <c r="CHY828" s="18"/>
      <c r="CHZ828" s="18"/>
      <c r="CIA828" s="18"/>
      <c r="CIB828" s="18"/>
      <c r="CIC828" s="18"/>
      <c r="CID828" s="18"/>
      <c r="CIE828" s="18"/>
      <c r="CIF828" s="18"/>
      <c r="CIG828" s="18"/>
      <c r="CIH828" s="18"/>
      <c r="CII828" s="18"/>
      <c r="CIJ828" s="18"/>
      <c r="CIK828" s="18"/>
      <c r="CIL828" s="18"/>
      <c r="CIM828" s="18"/>
      <c r="CIN828" s="18"/>
      <c r="CIO828" s="18"/>
      <c r="CIP828" s="18"/>
      <c r="CIQ828" s="18"/>
      <c r="CIR828" s="18"/>
      <c r="CIS828" s="18"/>
      <c r="CIT828" s="18"/>
      <c r="CIU828" s="18"/>
      <c r="CIV828" s="18"/>
      <c r="CIW828" s="18"/>
      <c r="CIX828" s="18"/>
      <c r="CIY828" s="18"/>
      <c r="CIZ828" s="18"/>
      <c r="CJA828" s="18"/>
      <c r="CJB828" s="18"/>
      <c r="CJC828" s="18"/>
      <c r="CJD828" s="18"/>
      <c r="CJE828" s="18"/>
      <c r="CJF828" s="18"/>
      <c r="CJG828" s="18"/>
      <c r="CJH828" s="18"/>
      <c r="CJI828" s="18"/>
      <c r="CJJ828" s="18"/>
      <c r="CJK828" s="18"/>
      <c r="CJL828" s="18"/>
      <c r="CJM828" s="18"/>
      <c r="CJN828" s="18"/>
      <c r="CJO828" s="18"/>
      <c r="CJP828" s="18"/>
      <c r="CJQ828" s="18"/>
      <c r="CJR828" s="18"/>
      <c r="CJS828" s="18"/>
      <c r="CJT828" s="18"/>
      <c r="CJU828" s="18"/>
      <c r="CJV828" s="18"/>
      <c r="CJW828" s="18"/>
      <c r="CJX828" s="18"/>
      <c r="CJY828" s="18"/>
      <c r="CJZ828" s="18"/>
      <c r="CKA828" s="18"/>
      <c r="CKB828" s="18"/>
      <c r="CKC828" s="18"/>
      <c r="CKD828" s="18"/>
      <c r="CKE828" s="18"/>
      <c r="CKF828" s="18"/>
      <c r="CKG828" s="18"/>
      <c r="CKH828" s="18"/>
      <c r="CKI828" s="18"/>
      <c r="CKJ828" s="18"/>
      <c r="CKK828" s="18"/>
      <c r="CKL828" s="18"/>
      <c r="CKM828" s="18"/>
      <c r="CKN828" s="18"/>
      <c r="CKO828" s="18"/>
      <c r="CKP828" s="18"/>
      <c r="CKQ828" s="18"/>
      <c r="CKR828" s="18"/>
      <c r="CKS828" s="18"/>
      <c r="CKT828" s="18"/>
      <c r="CKU828" s="18"/>
      <c r="CKV828" s="18"/>
      <c r="CKW828" s="18"/>
      <c r="CKX828" s="18"/>
      <c r="CKY828" s="18"/>
      <c r="CKZ828" s="18"/>
      <c r="CLA828" s="18"/>
      <c r="CLB828" s="18"/>
      <c r="CLC828" s="18"/>
      <c r="CLD828" s="18"/>
      <c r="CLE828" s="18"/>
      <c r="CLF828" s="18"/>
      <c r="CLG828" s="18"/>
      <c r="CLH828" s="18"/>
      <c r="CLI828" s="18"/>
      <c r="CLJ828" s="18"/>
      <c r="CLK828" s="18"/>
      <c r="CLL828" s="18"/>
      <c r="CLM828" s="18"/>
      <c r="CLN828" s="18"/>
      <c r="CLO828" s="18"/>
      <c r="CLP828" s="18"/>
      <c r="CLQ828" s="18"/>
      <c r="CLR828" s="18"/>
      <c r="CLS828" s="18"/>
      <c r="CLT828" s="18"/>
      <c r="CLU828" s="18"/>
      <c r="CLV828" s="18"/>
      <c r="CLW828" s="18"/>
      <c r="CLX828" s="18"/>
      <c r="CLY828" s="18"/>
      <c r="CLZ828" s="18"/>
      <c r="CMA828" s="18"/>
      <c r="CMB828" s="18"/>
      <c r="CMC828" s="18"/>
      <c r="CMD828" s="18"/>
      <c r="CME828" s="18"/>
      <c r="CMF828" s="18"/>
      <c r="CMG828" s="18"/>
      <c r="CMH828" s="18"/>
      <c r="CMI828" s="18"/>
      <c r="CMJ828" s="18"/>
      <c r="CMK828" s="18"/>
      <c r="CML828" s="18"/>
      <c r="CMM828" s="18"/>
      <c r="CMN828" s="18"/>
      <c r="CMO828" s="18"/>
      <c r="CMP828" s="18"/>
      <c r="CMQ828" s="18"/>
      <c r="CMR828" s="18"/>
      <c r="CMS828" s="18"/>
      <c r="CMT828" s="18"/>
      <c r="CMU828" s="18"/>
      <c r="CMV828" s="18"/>
      <c r="CMW828" s="18"/>
      <c r="CMX828" s="18"/>
      <c r="CMY828" s="18"/>
      <c r="CMZ828" s="18"/>
      <c r="CNA828" s="18"/>
      <c r="CNB828" s="18"/>
      <c r="CNC828" s="18"/>
      <c r="CND828" s="18"/>
      <c r="CNE828" s="18"/>
      <c r="CNF828" s="18"/>
      <c r="CNG828" s="18"/>
      <c r="CNH828" s="18"/>
      <c r="CNI828" s="18"/>
      <c r="CNJ828" s="18"/>
      <c r="CNK828" s="18"/>
      <c r="CNL828" s="18"/>
      <c r="CNM828" s="18"/>
      <c r="CNN828" s="18"/>
      <c r="CNO828" s="18"/>
      <c r="CNP828" s="18"/>
      <c r="CNQ828" s="18"/>
      <c r="CNR828" s="18"/>
      <c r="CNS828" s="18"/>
      <c r="CNT828" s="18"/>
      <c r="CNU828" s="18"/>
      <c r="CNV828" s="18"/>
      <c r="CNW828" s="18"/>
      <c r="CNX828" s="18"/>
      <c r="CNY828" s="18"/>
      <c r="CNZ828" s="18"/>
      <c r="COA828" s="18"/>
      <c r="COB828" s="18"/>
      <c r="COC828" s="18"/>
      <c r="COD828" s="18"/>
      <c r="COE828" s="18"/>
      <c r="COF828" s="18"/>
      <c r="COG828" s="18"/>
      <c r="COH828" s="18"/>
      <c r="COI828" s="18"/>
      <c r="COJ828" s="18"/>
      <c r="COK828" s="18"/>
      <c r="COL828" s="18"/>
      <c r="COM828" s="18"/>
      <c r="CON828" s="18"/>
      <c r="COO828" s="18"/>
      <c r="COP828" s="18"/>
      <c r="COQ828" s="18"/>
      <c r="COR828" s="18"/>
      <c r="COS828" s="18"/>
      <c r="COT828" s="18"/>
      <c r="COU828" s="18"/>
      <c r="COV828" s="18"/>
      <c r="COW828" s="18"/>
      <c r="COX828" s="18"/>
      <c r="COY828" s="18"/>
      <c r="COZ828" s="18"/>
      <c r="CPA828" s="18"/>
      <c r="CPB828" s="18"/>
      <c r="CPC828" s="18"/>
      <c r="CPD828" s="18"/>
      <c r="CPE828" s="18"/>
      <c r="CPF828" s="18"/>
      <c r="CPG828" s="18"/>
      <c r="CPH828" s="18"/>
      <c r="CPI828" s="18"/>
      <c r="CPJ828" s="18"/>
      <c r="CPK828" s="18"/>
      <c r="CPL828" s="18"/>
      <c r="CPM828" s="18"/>
      <c r="CPN828" s="18"/>
      <c r="CPO828" s="18"/>
      <c r="CPP828" s="18"/>
      <c r="CPQ828" s="18"/>
      <c r="CPR828" s="18"/>
      <c r="CPS828" s="18"/>
      <c r="CPT828" s="18"/>
      <c r="CPU828" s="18"/>
      <c r="CPV828" s="18"/>
      <c r="CPW828" s="18"/>
      <c r="CPX828" s="18"/>
      <c r="CPY828" s="18"/>
      <c r="CPZ828" s="18"/>
      <c r="CQA828" s="18"/>
      <c r="CQB828" s="18"/>
      <c r="CQC828" s="18"/>
      <c r="CQD828" s="18"/>
      <c r="CQE828" s="18"/>
      <c r="CQF828" s="18"/>
      <c r="CQG828" s="18"/>
      <c r="CQH828" s="18"/>
      <c r="CQI828" s="18"/>
      <c r="CQJ828" s="18"/>
      <c r="CQK828" s="18"/>
      <c r="CQL828" s="18"/>
      <c r="CQM828" s="18"/>
      <c r="CQN828" s="18"/>
      <c r="CQO828" s="18"/>
      <c r="CQP828" s="18"/>
      <c r="CQQ828" s="18"/>
      <c r="CQR828" s="18"/>
      <c r="CQS828" s="18"/>
      <c r="CQT828" s="18"/>
      <c r="CQU828" s="18"/>
      <c r="CQV828" s="18"/>
      <c r="CQW828" s="18"/>
      <c r="CQX828" s="18"/>
      <c r="CQY828" s="18"/>
      <c r="CQZ828" s="18"/>
      <c r="CRA828" s="18"/>
      <c r="CRB828" s="18"/>
      <c r="CRC828" s="18"/>
      <c r="CRD828" s="18"/>
      <c r="CRE828" s="18"/>
      <c r="CRF828" s="18"/>
      <c r="CRG828" s="18"/>
      <c r="CRH828" s="18"/>
      <c r="CRI828" s="18"/>
      <c r="CRJ828" s="18"/>
      <c r="CRK828" s="18"/>
      <c r="CRL828" s="18"/>
      <c r="CRM828" s="18"/>
      <c r="CRN828" s="18"/>
      <c r="CRO828" s="18"/>
      <c r="CRP828" s="18"/>
      <c r="CRQ828" s="18"/>
      <c r="CRR828" s="18"/>
      <c r="CRS828" s="18"/>
      <c r="CRT828" s="18"/>
      <c r="CRU828" s="18"/>
      <c r="CRV828" s="18"/>
      <c r="CRW828" s="18"/>
      <c r="CRX828" s="18"/>
      <c r="CRY828" s="18"/>
      <c r="CRZ828" s="18"/>
      <c r="CSA828" s="18"/>
      <c r="CSB828" s="18"/>
      <c r="CSC828" s="18"/>
      <c r="CSD828" s="18"/>
      <c r="CSE828" s="18"/>
      <c r="CSF828" s="18"/>
      <c r="CSG828" s="18"/>
      <c r="CSH828" s="18"/>
      <c r="CSI828" s="18"/>
      <c r="CSJ828" s="18"/>
      <c r="CSK828" s="18"/>
      <c r="CSL828" s="18"/>
      <c r="CSM828" s="18"/>
      <c r="CSN828" s="18"/>
      <c r="CSO828" s="18"/>
      <c r="CSP828" s="18"/>
      <c r="CSQ828" s="18"/>
      <c r="CSR828" s="18"/>
      <c r="CSS828" s="18"/>
      <c r="CST828" s="18"/>
      <c r="CSU828" s="18"/>
      <c r="CSV828" s="18"/>
      <c r="CSW828" s="18"/>
      <c r="CSX828" s="18"/>
      <c r="CSY828" s="18"/>
      <c r="CSZ828" s="18"/>
      <c r="CTA828" s="18"/>
      <c r="CTB828" s="18"/>
      <c r="CTC828" s="18"/>
      <c r="CTD828" s="18"/>
      <c r="CTE828" s="18"/>
      <c r="CTF828" s="18"/>
      <c r="CTG828" s="18"/>
      <c r="CTH828" s="18"/>
      <c r="CTI828" s="18"/>
      <c r="CTJ828" s="18"/>
      <c r="CTK828" s="18"/>
      <c r="CTL828" s="18"/>
      <c r="CTM828" s="18"/>
      <c r="CTN828" s="18"/>
      <c r="CTO828" s="18"/>
      <c r="CTP828" s="18"/>
      <c r="CTQ828" s="18"/>
      <c r="CTR828" s="18"/>
      <c r="CTS828" s="18"/>
      <c r="CTT828" s="18"/>
      <c r="CTU828" s="18"/>
      <c r="CTV828" s="18"/>
      <c r="CTW828" s="18"/>
      <c r="CTX828" s="18"/>
      <c r="CTY828" s="18"/>
      <c r="CTZ828" s="18"/>
      <c r="CUA828" s="18"/>
      <c r="CUB828" s="18"/>
      <c r="CUC828" s="18"/>
      <c r="CUD828" s="18"/>
      <c r="CUE828" s="18"/>
      <c r="CUF828" s="18"/>
      <c r="CUG828" s="18"/>
      <c r="CUH828" s="18"/>
      <c r="CUI828" s="18"/>
      <c r="CUJ828" s="18"/>
      <c r="CUK828" s="18"/>
      <c r="CUL828" s="18"/>
      <c r="CUM828" s="18"/>
      <c r="CUN828" s="18"/>
      <c r="CUO828" s="18"/>
      <c r="CUP828" s="18"/>
      <c r="CUQ828" s="18"/>
      <c r="CUR828" s="18"/>
      <c r="CUS828" s="18"/>
      <c r="CUT828" s="18"/>
      <c r="CUU828" s="18"/>
      <c r="CUV828" s="18"/>
      <c r="CUW828" s="18"/>
      <c r="CUX828" s="18"/>
      <c r="CUY828" s="18"/>
      <c r="CUZ828" s="18"/>
      <c r="CVA828" s="18"/>
      <c r="CVB828" s="18"/>
      <c r="CVC828" s="18"/>
      <c r="CVD828" s="18"/>
      <c r="CVE828" s="18"/>
      <c r="CVF828" s="18"/>
      <c r="CVG828" s="18"/>
      <c r="CVH828" s="18"/>
      <c r="CVI828" s="18"/>
      <c r="CVJ828" s="18"/>
      <c r="CVK828" s="18"/>
      <c r="CVL828" s="18"/>
      <c r="CVM828" s="18"/>
      <c r="CVN828" s="18"/>
      <c r="CVO828" s="18"/>
      <c r="CVP828" s="18"/>
      <c r="CVQ828" s="18"/>
      <c r="CVR828" s="18"/>
      <c r="CVS828" s="18"/>
      <c r="CVT828" s="18"/>
      <c r="CVU828" s="18"/>
      <c r="CVV828" s="18"/>
      <c r="CVW828" s="18"/>
      <c r="CVX828" s="18"/>
      <c r="CVY828" s="18"/>
      <c r="CVZ828" s="18"/>
      <c r="CWA828" s="18"/>
      <c r="CWB828" s="18"/>
      <c r="CWC828" s="18"/>
      <c r="CWD828" s="18"/>
      <c r="CWE828" s="18"/>
      <c r="CWF828" s="18"/>
      <c r="CWG828" s="18"/>
      <c r="CWH828" s="18"/>
      <c r="CWI828" s="18"/>
      <c r="CWJ828" s="18"/>
      <c r="CWK828" s="18"/>
      <c r="CWL828" s="18"/>
      <c r="CWM828" s="18"/>
      <c r="CWN828" s="18"/>
      <c r="CWO828" s="18"/>
      <c r="CWP828" s="18"/>
      <c r="CWQ828" s="18"/>
      <c r="CWR828" s="18"/>
      <c r="CWS828" s="18"/>
      <c r="CWT828" s="18"/>
      <c r="CWU828" s="18"/>
      <c r="CWV828" s="18"/>
      <c r="CWW828" s="18"/>
      <c r="CWX828" s="18"/>
      <c r="CWY828" s="18"/>
      <c r="CWZ828" s="18"/>
      <c r="CXA828" s="18"/>
      <c r="CXB828" s="18"/>
      <c r="CXC828" s="18"/>
      <c r="CXD828" s="18"/>
      <c r="CXE828" s="18"/>
      <c r="CXF828" s="18"/>
      <c r="CXG828" s="18"/>
      <c r="CXH828" s="18"/>
      <c r="CXI828" s="18"/>
      <c r="CXJ828" s="18"/>
      <c r="CXK828" s="18"/>
      <c r="CXL828" s="18"/>
      <c r="CXM828" s="18"/>
      <c r="CXN828" s="18"/>
      <c r="CXO828" s="18"/>
      <c r="CXP828" s="18"/>
      <c r="CXQ828" s="18"/>
      <c r="CXR828" s="18"/>
      <c r="CXS828" s="18"/>
      <c r="CXT828" s="18"/>
      <c r="CXU828" s="18"/>
      <c r="CXV828" s="18"/>
      <c r="CXW828" s="18"/>
      <c r="CXX828" s="18"/>
      <c r="CXY828" s="18"/>
      <c r="CXZ828" s="18"/>
      <c r="CYA828" s="18"/>
      <c r="CYB828" s="18"/>
      <c r="CYC828" s="18"/>
      <c r="CYD828" s="18"/>
      <c r="CYE828" s="18"/>
      <c r="CYF828" s="18"/>
      <c r="CYG828" s="18"/>
      <c r="CYH828" s="18"/>
      <c r="CYI828" s="18"/>
      <c r="CYJ828" s="18"/>
      <c r="CYK828" s="18"/>
      <c r="CYL828" s="18"/>
      <c r="CYM828" s="18"/>
      <c r="CYN828" s="18"/>
      <c r="CYO828" s="18"/>
      <c r="CYP828" s="18"/>
      <c r="CYQ828" s="18"/>
      <c r="CYR828" s="18"/>
      <c r="CYS828" s="18"/>
      <c r="CYT828" s="18"/>
      <c r="CYU828" s="18"/>
      <c r="CYV828" s="18"/>
      <c r="CYW828" s="18"/>
      <c r="CYX828" s="18"/>
      <c r="CYY828" s="18"/>
      <c r="CYZ828" s="18"/>
      <c r="CZA828" s="18"/>
      <c r="CZB828" s="18"/>
      <c r="CZC828" s="18"/>
      <c r="CZD828" s="18"/>
      <c r="CZE828" s="18"/>
      <c r="CZF828" s="18"/>
      <c r="CZG828" s="18"/>
      <c r="CZH828" s="18"/>
      <c r="CZI828" s="18"/>
      <c r="CZJ828" s="18"/>
      <c r="CZK828" s="18"/>
      <c r="CZL828" s="18"/>
      <c r="CZM828" s="18"/>
      <c r="CZN828" s="18"/>
      <c r="CZO828" s="18"/>
      <c r="CZP828" s="18"/>
      <c r="CZQ828" s="18"/>
      <c r="CZR828" s="18"/>
      <c r="CZS828" s="18"/>
      <c r="CZT828" s="18"/>
      <c r="CZU828" s="18"/>
      <c r="CZV828" s="18"/>
      <c r="CZW828" s="18"/>
      <c r="CZX828" s="18"/>
      <c r="CZY828" s="18"/>
      <c r="CZZ828" s="18"/>
      <c r="DAA828" s="18"/>
      <c r="DAB828" s="18"/>
      <c r="DAC828" s="18"/>
      <c r="DAD828" s="18"/>
      <c r="DAE828" s="18"/>
      <c r="DAF828" s="18"/>
      <c r="DAG828" s="18"/>
      <c r="DAH828" s="18"/>
      <c r="DAI828" s="18"/>
      <c r="DAJ828" s="18"/>
      <c r="DAK828" s="18"/>
      <c r="DAL828" s="18"/>
      <c r="DAM828" s="18"/>
      <c r="DAN828" s="18"/>
      <c r="DAO828" s="18"/>
      <c r="DAP828" s="18"/>
      <c r="DAQ828" s="18"/>
      <c r="DAR828" s="18"/>
      <c r="DAS828" s="18"/>
      <c r="DAT828" s="18"/>
      <c r="DAU828" s="18"/>
      <c r="DAV828" s="18"/>
      <c r="DAW828" s="18"/>
      <c r="DAX828" s="18"/>
      <c r="DAY828" s="18"/>
      <c r="DAZ828" s="18"/>
      <c r="DBA828" s="18"/>
      <c r="DBB828" s="18"/>
      <c r="DBC828" s="18"/>
      <c r="DBD828" s="18"/>
      <c r="DBE828" s="18"/>
      <c r="DBF828" s="18"/>
      <c r="DBG828" s="18"/>
      <c r="DBH828" s="18"/>
      <c r="DBI828" s="18"/>
      <c r="DBJ828" s="18"/>
      <c r="DBK828" s="18"/>
      <c r="DBL828" s="18"/>
      <c r="DBM828" s="18"/>
      <c r="DBN828" s="18"/>
      <c r="DBO828" s="18"/>
      <c r="DBP828" s="18"/>
      <c r="DBQ828" s="18"/>
      <c r="DBR828" s="18"/>
      <c r="DBS828" s="18"/>
      <c r="DBT828" s="18"/>
      <c r="DBU828" s="18"/>
      <c r="DBV828" s="18"/>
      <c r="DBW828" s="18"/>
      <c r="DBX828" s="18"/>
      <c r="DBY828" s="18"/>
      <c r="DBZ828" s="18"/>
      <c r="DCA828" s="18"/>
      <c r="DCB828" s="18"/>
      <c r="DCC828" s="18"/>
      <c r="DCD828" s="18"/>
      <c r="DCE828" s="18"/>
      <c r="DCF828" s="18"/>
      <c r="DCG828" s="18"/>
      <c r="DCH828" s="18"/>
      <c r="DCI828" s="18"/>
      <c r="DCJ828" s="18"/>
      <c r="DCK828" s="18"/>
      <c r="DCL828" s="18"/>
      <c r="DCM828" s="18"/>
      <c r="DCN828" s="18"/>
      <c r="DCO828" s="18"/>
      <c r="DCP828" s="18"/>
      <c r="DCQ828" s="18"/>
      <c r="DCR828" s="18"/>
      <c r="DCS828" s="18"/>
      <c r="DCT828" s="18"/>
      <c r="DCU828" s="18"/>
      <c r="DCV828" s="18"/>
      <c r="DCW828" s="18"/>
      <c r="DCX828" s="18"/>
      <c r="DCY828" s="18"/>
      <c r="DCZ828" s="18"/>
      <c r="DDA828" s="18"/>
      <c r="DDB828" s="18"/>
      <c r="DDC828" s="18"/>
      <c r="DDD828" s="18"/>
      <c r="DDE828" s="18"/>
      <c r="DDF828" s="18"/>
      <c r="DDG828" s="18"/>
      <c r="DDH828" s="18"/>
      <c r="DDI828" s="18"/>
      <c r="DDJ828" s="18"/>
      <c r="DDK828" s="18"/>
      <c r="DDL828" s="18"/>
      <c r="DDM828" s="18"/>
      <c r="DDN828" s="18"/>
      <c r="DDO828" s="18"/>
      <c r="DDP828" s="18"/>
      <c r="DDQ828" s="18"/>
      <c r="DDR828" s="18"/>
      <c r="DDS828" s="18"/>
      <c r="DDT828" s="18"/>
      <c r="DDU828" s="18"/>
      <c r="DDV828" s="18"/>
      <c r="DDW828" s="18"/>
      <c r="DDX828" s="18"/>
      <c r="DDY828" s="18"/>
      <c r="DDZ828" s="18"/>
      <c r="DEA828" s="18"/>
      <c r="DEB828" s="18"/>
      <c r="DEC828" s="18"/>
      <c r="DED828" s="18"/>
      <c r="DEE828" s="18"/>
      <c r="DEF828" s="18"/>
      <c r="DEG828" s="18"/>
      <c r="DEH828" s="18"/>
      <c r="DEI828" s="18"/>
      <c r="DEJ828" s="18"/>
      <c r="DEK828" s="18"/>
      <c r="DEL828" s="18"/>
      <c r="DEM828" s="18"/>
      <c r="DEN828" s="18"/>
      <c r="DEO828" s="18"/>
      <c r="DEP828" s="18"/>
      <c r="DEQ828" s="18"/>
      <c r="DER828" s="18"/>
      <c r="DES828" s="18"/>
      <c r="DET828" s="18"/>
      <c r="DEU828" s="18"/>
      <c r="DEV828" s="18"/>
      <c r="DEW828" s="18"/>
      <c r="DEX828" s="18"/>
      <c r="DEY828" s="18"/>
      <c r="DEZ828" s="18"/>
      <c r="DFA828" s="18"/>
      <c r="DFB828" s="18"/>
      <c r="DFC828" s="18"/>
      <c r="DFD828" s="18"/>
      <c r="DFE828" s="18"/>
      <c r="DFF828" s="18"/>
      <c r="DFG828" s="18"/>
      <c r="DFH828" s="18"/>
      <c r="DFI828" s="18"/>
      <c r="DFJ828" s="18"/>
      <c r="DFK828" s="18"/>
      <c r="DFL828" s="18"/>
      <c r="DFM828" s="18"/>
      <c r="DFN828" s="18"/>
      <c r="DFO828" s="18"/>
      <c r="DFP828" s="18"/>
      <c r="DFQ828" s="18"/>
      <c r="DFR828" s="18"/>
      <c r="DFS828" s="18"/>
      <c r="DFT828" s="18"/>
      <c r="DFU828" s="18"/>
      <c r="DFV828" s="18"/>
      <c r="DFW828" s="18"/>
      <c r="DFX828" s="18"/>
      <c r="DFY828" s="18"/>
      <c r="DFZ828" s="18"/>
      <c r="DGA828" s="18"/>
      <c r="DGB828" s="18"/>
      <c r="DGC828" s="18"/>
      <c r="DGD828" s="18"/>
      <c r="DGE828" s="18"/>
      <c r="DGF828" s="18"/>
      <c r="DGG828" s="18"/>
      <c r="DGH828" s="18"/>
      <c r="DGI828" s="18"/>
      <c r="DGJ828" s="18"/>
      <c r="DGK828" s="18"/>
      <c r="DGL828" s="18"/>
      <c r="DGM828" s="18"/>
      <c r="DGN828" s="18"/>
      <c r="DGO828" s="18"/>
      <c r="DGP828" s="18"/>
      <c r="DGQ828" s="18"/>
      <c r="DGR828" s="18"/>
      <c r="DGS828" s="18"/>
      <c r="DGT828" s="18"/>
      <c r="DGU828" s="18"/>
      <c r="DGV828" s="18"/>
      <c r="DGW828" s="18"/>
      <c r="DGX828" s="18"/>
      <c r="DGY828" s="18"/>
      <c r="DGZ828" s="18"/>
      <c r="DHA828" s="18"/>
      <c r="DHB828" s="18"/>
      <c r="DHC828" s="18"/>
      <c r="DHD828" s="18"/>
      <c r="DHE828" s="18"/>
      <c r="DHF828" s="18"/>
      <c r="DHG828" s="18"/>
      <c r="DHH828" s="18"/>
      <c r="DHI828" s="18"/>
      <c r="DHJ828" s="18"/>
      <c r="DHK828" s="18"/>
      <c r="DHL828" s="18"/>
      <c r="DHM828" s="18"/>
      <c r="DHN828" s="18"/>
      <c r="DHO828" s="18"/>
      <c r="DHP828" s="18"/>
      <c r="DHQ828" s="18"/>
      <c r="DHR828" s="18"/>
      <c r="DHS828" s="18"/>
      <c r="DHT828" s="18"/>
      <c r="DHU828" s="18"/>
      <c r="DHV828" s="18"/>
      <c r="DHW828" s="18"/>
      <c r="DHX828" s="18"/>
      <c r="DHY828" s="18"/>
      <c r="DHZ828" s="18"/>
      <c r="DIA828" s="18"/>
      <c r="DIB828" s="18"/>
      <c r="DIC828" s="18"/>
      <c r="DID828" s="18"/>
      <c r="DIE828" s="18"/>
      <c r="DIF828" s="18"/>
      <c r="DIG828" s="18"/>
      <c r="DIH828" s="18"/>
      <c r="DII828" s="18"/>
      <c r="DIJ828" s="18"/>
      <c r="DIK828" s="18"/>
      <c r="DIL828" s="18"/>
      <c r="DIM828" s="18"/>
      <c r="DIN828" s="18"/>
      <c r="DIO828" s="18"/>
      <c r="DIP828" s="18"/>
      <c r="DIQ828" s="18"/>
      <c r="DIR828" s="18"/>
      <c r="DIS828" s="18"/>
      <c r="DIT828" s="18"/>
      <c r="DIU828" s="18"/>
      <c r="DIV828" s="18"/>
      <c r="DIW828" s="18"/>
      <c r="DIX828" s="18"/>
      <c r="DIY828" s="18"/>
      <c r="DIZ828" s="18"/>
      <c r="DJA828" s="18"/>
      <c r="DJB828" s="18"/>
      <c r="DJC828" s="18"/>
      <c r="DJD828" s="18"/>
      <c r="DJE828" s="18"/>
      <c r="DJF828" s="18"/>
      <c r="DJG828" s="18"/>
      <c r="DJH828" s="18"/>
      <c r="DJI828" s="18"/>
      <c r="DJJ828" s="18"/>
      <c r="DJK828" s="18"/>
      <c r="DJL828" s="18"/>
      <c r="DJM828" s="18"/>
      <c r="DJN828" s="18"/>
      <c r="DJO828" s="18"/>
      <c r="DJP828" s="18"/>
      <c r="DJQ828" s="18"/>
      <c r="DJR828" s="18"/>
      <c r="DJS828" s="18"/>
      <c r="DJT828" s="18"/>
      <c r="DJU828" s="18"/>
      <c r="DJV828" s="18"/>
      <c r="DJW828" s="18"/>
      <c r="DJX828" s="18"/>
      <c r="DJY828" s="18"/>
      <c r="DJZ828" s="18"/>
      <c r="DKA828" s="18"/>
      <c r="DKB828" s="18"/>
      <c r="DKC828" s="18"/>
      <c r="DKD828" s="18"/>
      <c r="DKE828" s="18"/>
      <c r="DKF828" s="18"/>
      <c r="DKG828" s="18"/>
      <c r="DKH828" s="18"/>
      <c r="DKI828" s="18"/>
      <c r="DKJ828" s="18"/>
      <c r="DKK828" s="18"/>
      <c r="DKL828" s="18"/>
      <c r="DKM828" s="18"/>
      <c r="DKN828" s="18"/>
      <c r="DKO828" s="18"/>
      <c r="DKP828" s="18"/>
      <c r="DKQ828" s="18"/>
      <c r="DKR828" s="18"/>
      <c r="DKS828" s="18"/>
      <c r="DKT828" s="18"/>
      <c r="DKU828" s="18"/>
      <c r="DKV828" s="18"/>
      <c r="DKW828" s="18"/>
      <c r="DKX828" s="18"/>
      <c r="DKY828" s="18"/>
      <c r="DKZ828" s="18"/>
      <c r="DLA828" s="18"/>
      <c r="DLB828" s="18"/>
      <c r="DLC828" s="18"/>
      <c r="DLD828" s="18"/>
      <c r="DLE828" s="18"/>
      <c r="DLF828" s="18"/>
      <c r="DLG828" s="18"/>
      <c r="DLH828" s="18"/>
      <c r="DLI828" s="18"/>
      <c r="DLJ828" s="18"/>
      <c r="DLK828" s="18"/>
      <c r="DLL828" s="18"/>
      <c r="DLM828" s="18"/>
      <c r="DLN828" s="18"/>
      <c r="DLO828" s="18"/>
      <c r="DLP828" s="18"/>
      <c r="DLQ828" s="18"/>
      <c r="DLR828" s="18"/>
      <c r="DLS828" s="18"/>
      <c r="DLT828" s="18"/>
      <c r="DLU828" s="18"/>
      <c r="DLV828" s="18"/>
      <c r="DLW828" s="18"/>
      <c r="DLX828" s="18"/>
      <c r="DLY828" s="18"/>
      <c r="DLZ828" s="18"/>
      <c r="DMA828" s="18"/>
      <c r="DMB828" s="18"/>
      <c r="DMC828" s="18"/>
      <c r="DMD828" s="18"/>
      <c r="DME828" s="18"/>
      <c r="DMF828" s="18"/>
      <c r="DMG828" s="18"/>
      <c r="DMH828" s="18"/>
      <c r="DMI828" s="18"/>
      <c r="DMJ828" s="18"/>
      <c r="DMK828" s="18"/>
      <c r="DML828" s="18"/>
      <c r="DMM828" s="18"/>
      <c r="DMN828" s="18"/>
      <c r="DMO828" s="18"/>
      <c r="DMP828" s="18"/>
      <c r="DMQ828" s="18"/>
      <c r="DMR828" s="18"/>
      <c r="DMS828" s="18"/>
      <c r="DMT828" s="18"/>
      <c r="DMU828" s="18"/>
      <c r="DMV828" s="18"/>
      <c r="DMW828" s="18"/>
      <c r="DMX828" s="18"/>
      <c r="DMY828" s="18"/>
      <c r="DMZ828" s="18"/>
      <c r="DNA828" s="18"/>
      <c r="DNB828" s="18"/>
      <c r="DNC828" s="18"/>
      <c r="DND828" s="18"/>
      <c r="DNE828" s="18"/>
      <c r="DNF828" s="18"/>
      <c r="DNG828" s="18"/>
      <c r="DNH828" s="18"/>
      <c r="DNI828" s="18"/>
      <c r="DNJ828" s="18"/>
      <c r="DNK828" s="18"/>
      <c r="DNL828" s="18"/>
      <c r="DNM828" s="18"/>
      <c r="DNN828" s="18"/>
      <c r="DNO828" s="18"/>
      <c r="DNP828" s="18"/>
      <c r="DNQ828" s="18"/>
      <c r="DNR828" s="18"/>
      <c r="DNS828" s="18"/>
      <c r="DNT828" s="18"/>
      <c r="DNU828" s="18"/>
      <c r="DNV828" s="18"/>
      <c r="DNW828" s="18"/>
      <c r="DNX828" s="18"/>
      <c r="DNY828" s="18"/>
      <c r="DNZ828" s="18"/>
      <c r="DOA828" s="18"/>
      <c r="DOB828" s="18"/>
      <c r="DOC828" s="18"/>
      <c r="DOD828" s="18"/>
      <c r="DOE828" s="18"/>
      <c r="DOF828" s="18"/>
      <c r="DOG828" s="18"/>
      <c r="DOH828" s="18"/>
      <c r="DOI828" s="18"/>
      <c r="DOJ828" s="18"/>
      <c r="DOK828" s="18"/>
      <c r="DOL828" s="18"/>
      <c r="DOM828" s="18"/>
      <c r="DON828" s="18"/>
      <c r="DOO828" s="18"/>
      <c r="DOP828" s="18"/>
      <c r="DOQ828" s="18"/>
      <c r="DOR828" s="18"/>
      <c r="DOS828" s="18"/>
      <c r="DOT828" s="18"/>
      <c r="DOU828" s="18"/>
      <c r="DOV828" s="18"/>
      <c r="DOW828" s="18"/>
      <c r="DOX828" s="18"/>
      <c r="DOY828" s="18"/>
      <c r="DOZ828" s="18"/>
      <c r="DPA828" s="18"/>
      <c r="DPB828" s="18"/>
      <c r="DPC828" s="18"/>
      <c r="DPD828" s="18"/>
      <c r="DPE828" s="18"/>
      <c r="DPF828" s="18"/>
      <c r="DPG828" s="18"/>
      <c r="DPH828" s="18"/>
      <c r="DPI828" s="18"/>
      <c r="DPJ828" s="18"/>
      <c r="DPK828" s="18"/>
      <c r="DPL828" s="18"/>
      <c r="DPM828" s="18"/>
      <c r="DPN828" s="18"/>
      <c r="DPO828" s="18"/>
      <c r="DPP828" s="18"/>
      <c r="DPQ828" s="18"/>
      <c r="DPR828" s="18"/>
      <c r="DPS828" s="18"/>
      <c r="DPT828" s="18"/>
      <c r="DPU828" s="18"/>
      <c r="DPV828" s="18"/>
      <c r="DPW828" s="18"/>
      <c r="DPX828" s="18"/>
      <c r="DPY828" s="18"/>
      <c r="DPZ828" s="18"/>
      <c r="DQA828" s="18"/>
      <c r="DQB828" s="18"/>
      <c r="DQC828" s="18"/>
      <c r="DQD828" s="18"/>
      <c r="DQE828" s="18"/>
      <c r="DQF828" s="18"/>
      <c r="DQG828" s="18"/>
      <c r="DQH828" s="18"/>
      <c r="DQI828" s="18"/>
      <c r="DQJ828" s="18"/>
      <c r="DQK828" s="18"/>
      <c r="DQL828" s="18"/>
      <c r="DQM828" s="18"/>
      <c r="DQN828" s="18"/>
      <c r="DQO828" s="18"/>
      <c r="DQP828" s="18"/>
      <c r="DQQ828" s="18"/>
      <c r="DQR828" s="18"/>
      <c r="DQS828" s="18"/>
      <c r="DQT828" s="18"/>
      <c r="DQU828" s="18"/>
      <c r="DQV828" s="18"/>
      <c r="DQW828" s="18"/>
      <c r="DQX828" s="18"/>
      <c r="DQY828" s="18"/>
      <c r="DQZ828" s="18"/>
      <c r="DRA828" s="18"/>
      <c r="DRB828" s="18"/>
      <c r="DRC828" s="18"/>
      <c r="DRD828" s="18"/>
      <c r="DRE828" s="18"/>
      <c r="DRF828" s="18"/>
      <c r="DRG828" s="18"/>
      <c r="DRH828" s="18"/>
      <c r="DRI828" s="18"/>
      <c r="DRJ828" s="18"/>
      <c r="DRK828" s="18"/>
      <c r="DRL828" s="18"/>
      <c r="DRM828" s="18"/>
      <c r="DRN828" s="18"/>
      <c r="DRO828" s="18"/>
      <c r="DRP828" s="18"/>
      <c r="DRQ828" s="18"/>
      <c r="DRR828" s="18"/>
      <c r="DRS828" s="18"/>
      <c r="DRT828" s="18"/>
      <c r="DRU828" s="18"/>
      <c r="DRV828" s="18"/>
      <c r="DRW828" s="18"/>
      <c r="DRX828" s="18"/>
      <c r="DRY828" s="18"/>
      <c r="DRZ828" s="18"/>
      <c r="DSA828" s="18"/>
      <c r="DSB828" s="18"/>
      <c r="DSC828" s="18"/>
      <c r="DSD828" s="18"/>
      <c r="DSE828" s="18"/>
      <c r="DSF828" s="18"/>
      <c r="DSG828" s="18"/>
      <c r="DSH828" s="18"/>
      <c r="DSI828" s="18"/>
      <c r="DSJ828" s="18"/>
      <c r="DSK828" s="18"/>
      <c r="DSL828" s="18"/>
      <c r="DSM828" s="18"/>
      <c r="DSN828" s="18"/>
      <c r="DSO828" s="18"/>
      <c r="DSP828" s="18"/>
      <c r="DSQ828" s="18"/>
      <c r="DSR828" s="18"/>
      <c r="DSS828" s="18"/>
      <c r="DST828" s="18"/>
      <c r="DSU828" s="18"/>
      <c r="DSV828" s="18"/>
      <c r="DSW828" s="18"/>
      <c r="DSX828" s="18"/>
      <c r="DSY828" s="18"/>
      <c r="DSZ828" s="18"/>
      <c r="DTA828" s="18"/>
      <c r="DTB828" s="18"/>
      <c r="DTC828" s="18"/>
      <c r="DTD828" s="18"/>
      <c r="DTE828" s="18"/>
      <c r="DTF828" s="18"/>
      <c r="DTG828" s="18"/>
      <c r="DTH828" s="18"/>
      <c r="DTI828" s="18"/>
      <c r="DTJ828" s="18"/>
      <c r="DTK828" s="18"/>
      <c r="DTL828" s="18"/>
      <c r="DTM828" s="18"/>
      <c r="DTN828" s="18"/>
      <c r="DTO828" s="18"/>
      <c r="DTP828" s="18"/>
      <c r="DTQ828" s="18"/>
      <c r="DTR828" s="18"/>
      <c r="DTS828" s="18"/>
      <c r="DTT828" s="18"/>
      <c r="DTU828" s="18"/>
      <c r="DTV828" s="18"/>
      <c r="DTW828" s="18"/>
      <c r="DTX828" s="18"/>
      <c r="DTY828" s="18"/>
      <c r="DTZ828" s="18"/>
      <c r="DUA828" s="18"/>
      <c r="DUB828" s="18"/>
      <c r="DUC828" s="18"/>
      <c r="DUD828" s="18"/>
      <c r="DUE828" s="18"/>
      <c r="DUF828" s="18"/>
      <c r="DUG828" s="18"/>
      <c r="DUH828" s="18"/>
      <c r="DUI828" s="18"/>
      <c r="DUJ828" s="18"/>
      <c r="DUK828" s="18"/>
      <c r="DUL828" s="18"/>
      <c r="DUM828" s="18"/>
      <c r="DUN828" s="18"/>
      <c r="DUO828" s="18"/>
      <c r="DUP828" s="18"/>
      <c r="DUQ828" s="18"/>
      <c r="DUR828" s="18"/>
      <c r="DUS828" s="18"/>
      <c r="DUT828" s="18"/>
      <c r="DUU828" s="18"/>
      <c r="DUV828" s="18"/>
      <c r="DUW828" s="18"/>
      <c r="DUX828" s="18"/>
      <c r="DUY828" s="18"/>
      <c r="DUZ828" s="18"/>
      <c r="DVA828" s="18"/>
      <c r="DVB828" s="18"/>
      <c r="DVC828" s="18"/>
      <c r="DVD828" s="18"/>
      <c r="DVE828" s="18"/>
      <c r="DVF828" s="18"/>
      <c r="DVG828" s="18"/>
      <c r="DVH828" s="18"/>
      <c r="DVI828" s="18"/>
      <c r="DVJ828" s="18"/>
      <c r="DVK828" s="18"/>
      <c r="DVL828" s="18"/>
      <c r="DVM828" s="18"/>
      <c r="DVN828" s="18"/>
      <c r="DVO828" s="18"/>
      <c r="DVP828" s="18"/>
      <c r="DVQ828" s="18"/>
      <c r="DVR828" s="18"/>
      <c r="DVS828" s="18"/>
      <c r="DVT828" s="18"/>
      <c r="DVU828" s="18"/>
      <c r="DVV828" s="18"/>
      <c r="DVW828" s="18"/>
      <c r="DVX828" s="18"/>
      <c r="DVY828" s="18"/>
      <c r="DVZ828" s="18"/>
      <c r="DWA828" s="18"/>
      <c r="DWB828" s="18"/>
      <c r="DWC828" s="18"/>
      <c r="DWD828" s="18"/>
      <c r="DWE828" s="18"/>
      <c r="DWF828" s="18"/>
      <c r="DWG828" s="18"/>
      <c r="DWH828" s="18"/>
      <c r="DWI828" s="18"/>
      <c r="DWJ828" s="18"/>
      <c r="DWK828" s="18"/>
      <c r="DWL828" s="18"/>
      <c r="DWM828" s="18"/>
      <c r="DWN828" s="18"/>
      <c r="DWO828" s="18"/>
      <c r="DWP828" s="18"/>
      <c r="DWQ828" s="18"/>
      <c r="DWR828" s="18"/>
      <c r="DWS828" s="18"/>
      <c r="DWT828" s="18"/>
      <c r="DWU828" s="18"/>
      <c r="DWV828" s="18"/>
      <c r="DWW828" s="18"/>
      <c r="DWX828" s="18"/>
      <c r="DWY828" s="18"/>
      <c r="DWZ828" s="18"/>
      <c r="DXA828" s="18"/>
      <c r="DXB828" s="18"/>
      <c r="DXC828" s="18"/>
      <c r="DXD828" s="18"/>
      <c r="DXE828" s="18"/>
      <c r="DXF828" s="18"/>
      <c r="DXG828" s="18"/>
      <c r="DXH828" s="18"/>
      <c r="DXI828" s="18"/>
      <c r="DXJ828" s="18"/>
      <c r="DXK828" s="18"/>
      <c r="DXL828" s="18"/>
      <c r="DXM828" s="18"/>
      <c r="DXN828" s="18"/>
      <c r="DXO828" s="18"/>
      <c r="DXP828" s="18"/>
      <c r="DXQ828" s="18"/>
      <c r="DXR828" s="18"/>
      <c r="DXS828" s="18"/>
      <c r="DXT828" s="18"/>
      <c r="DXU828" s="18"/>
      <c r="DXV828" s="18"/>
      <c r="DXW828" s="18"/>
      <c r="DXX828" s="18"/>
      <c r="DXY828" s="18"/>
      <c r="DXZ828" s="18"/>
      <c r="DYA828" s="18"/>
      <c r="DYB828" s="18"/>
      <c r="DYC828" s="18"/>
      <c r="DYD828" s="18"/>
      <c r="DYE828" s="18"/>
      <c r="DYF828" s="18"/>
      <c r="DYG828" s="18"/>
      <c r="DYH828" s="18"/>
      <c r="DYI828" s="18"/>
      <c r="DYJ828" s="18"/>
      <c r="DYK828" s="18"/>
      <c r="DYL828" s="18"/>
      <c r="DYM828" s="18"/>
      <c r="DYN828" s="18"/>
      <c r="DYO828" s="18"/>
      <c r="DYP828" s="18"/>
      <c r="DYQ828" s="18"/>
      <c r="DYR828" s="18"/>
      <c r="DYS828" s="18"/>
      <c r="DYT828" s="18"/>
      <c r="DYU828" s="18"/>
      <c r="DYV828" s="18"/>
      <c r="DYW828" s="18"/>
      <c r="DYX828" s="18"/>
      <c r="DYY828" s="18"/>
      <c r="DYZ828" s="18"/>
      <c r="DZA828" s="18"/>
      <c r="DZB828" s="18"/>
      <c r="DZC828" s="18"/>
      <c r="DZD828" s="18"/>
      <c r="DZE828" s="18"/>
      <c r="DZF828" s="18"/>
      <c r="DZG828" s="18"/>
      <c r="DZH828" s="18"/>
      <c r="DZI828" s="18"/>
      <c r="DZJ828" s="18"/>
      <c r="DZK828" s="18"/>
      <c r="DZL828" s="18"/>
      <c r="DZM828" s="18"/>
      <c r="DZN828" s="18"/>
      <c r="DZO828" s="18"/>
      <c r="DZP828" s="18"/>
      <c r="DZQ828" s="18"/>
      <c r="DZR828" s="18"/>
      <c r="DZS828" s="18"/>
      <c r="DZT828" s="18"/>
      <c r="DZU828" s="18"/>
      <c r="DZV828" s="18"/>
      <c r="DZW828" s="18"/>
      <c r="DZX828" s="18"/>
      <c r="DZY828" s="18"/>
      <c r="DZZ828" s="18"/>
      <c r="EAA828" s="18"/>
      <c r="EAB828" s="18"/>
      <c r="EAC828" s="18"/>
      <c r="EAD828" s="18"/>
      <c r="EAE828" s="18"/>
      <c r="EAF828" s="18"/>
      <c r="EAG828" s="18"/>
      <c r="EAH828" s="18"/>
      <c r="EAI828" s="18"/>
      <c r="EAJ828" s="18"/>
      <c r="EAK828" s="18"/>
      <c r="EAL828" s="18"/>
      <c r="EAM828" s="18"/>
      <c r="EAN828" s="18"/>
      <c r="EAO828" s="18"/>
      <c r="EAP828" s="18"/>
      <c r="EAQ828" s="18"/>
      <c r="EAR828" s="18"/>
      <c r="EAS828" s="18"/>
      <c r="EAT828" s="18"/>
      <c r="EAU828" s="18"/>
      <c r="EAV828" s="18"/>
      <c r="EAW828" s="18"/>
      <c r="EAX828" s="18"/>
      <c r="EAY828" s="18"/>
      <c r="EAZ828" s="18"/>
      <c r="EBA828" s="18"/>
      <c r="EBB828" s="18"/>
      <c r="EBC828" s="18"/>
      <c r="EBD828" s="18"/>
      <c r="EBE828" s="18"/>
      <c r="EBF828" s="18"/>
      <c r="EBG828" s="18"/>
      <c r="EBH828" s="18"/>
      <c r="EBI828" s="18"/>
      <c r="EBJ828" s="18"/>
      <c r="EBK828" s="18"/>
      <c r="EBL828" s="18"/>
      <c r="EBM828" s="18"/>
      <c r="EBN828" s="18"/>
      <c r="EBO828" s="18"/>
      <c r="EBP828" s="18"/>
      <c r="EBQ828" s="18"/>
      <c r="EBR828" s="18"/>
      <c r="EBS828" s="18"/>
      <c r="EBT828" s="18"/>
      <c r="EBU828" s="18"/>
      <c r="EBV828" s="18"/>
      <c r="EBW828" s="18"/>
      <c r="EBX828" s="18"/>
      <c r="EBY828" s="18"/>
      <c r="EBZ828" s="18"/>
      <c r="ECA828" s="18"/>
      <c r="ECB828" s="18"/>
      <c r="ECC828" s="18"/>
      <c r="ECD828" s="18"/>
      <c r="ECE828" s="18"/>
      <c r="ECF828" s="18"/>
      <c r="ECG828" s="18"/>
      <c r="ECH828" s="18"/>
      <c r="ECI828" s="18"/>
      <c r="ECJ828" s="18"/>
      <c r="ECK828" s="18"/>
      <c r="ECL828" s="18"/>
      <c r="ECM828" s="18"/>
      <c r="ECN828" s="18"/>
      <c r="ECO828" s="18"/>
      <c r="ECP828" s="18"/>
      <c r="ECQ828" s="18"/>
      <c r="ECR828" s="18"/>
      <c r="ECS828" s="18"/>
      <c r="ECT828" s="18"/>
      <c r="ECU828" s="18"/>
      <c r="ECV828" s="18"/>
      <c r="ECW828" s="18"/>
      <c r="ECX828" s="18"/>
      <c r="ECY828" s="18"/>
      <c r="ECZ828" s="18"/>
      <c r="EDA828" s="18"/>
      <c r="EDB828" s="18"/>
      <c r="EDC828" s="18"/>
      <c r="EDD828" s="18"/>
      <c r="EDE828" s="18"/>
      <c r="EDF828" s="18"/>
      <c r="EDG828" s="18"/>
      <c r="EDH828" s="18"/>
      <c r="EDI828" s="18"/>
      <c r="EDJ828" s="18"/>
      <c r="EDK828" s="18"/>
      <c r="EDL828" s="18"/>
      <c r="EDM828" s="18"/>
      <c r="EDN828" s="18"/>
      <c r="EDO828" s="18"/>
      <c r="EDP828" s="18"/>
      <c r="EDQ828" s="18"/>
      <c r="EDR828" s="18"/>
      <c r="EDS828" s="18"/>
      <c r="EDT828" s="18"/>
      <c r="EDU828" s="18"/>
      <c r="EDV828" s="18"/>
      <c r="EDW828" s="18"/>
      <c r="EDX828" s="18"/>
      <c r="EDY828" s="18"/>
      <c r="EDZ828" s="18"/>
      <c r="EEA828" s="18"/>
      <c r="EEB828" s="18"/>
      <c r="EEC828" s="18"/>
      <c r="EED828" s="18"/>
      <c r="EEE828" s="18"/>
      <c r="EEF828" s="18"/>
      <c r="EEG828" s="18"/>
      <c r="EEH828" s="18"/>
      <c r="EEI828" s="18"/>
      <c r="EEJ828" s="18"/>
      <c r="EEK828" s="18"/>
      <c r="EEL828" s="18"/>
      <c r="EEM828" s="18"/>
      <c r="EEN828" s="18"/>
      <c r="EEO828" s="18"/>
      <c r="EEP828" s="18"/>
      <c r="EEQ828" s="18"/>
      <c r="EER828" s="18"/>
      <c r="EES828" s="18"/>
      <c r="EET828" s="18"/>
      <c r="EEU828" s="18"/>
      <c r="EEV828" s="18"/>
      <c r="EEW828" s="18"/>
      <c r="EEX828" s="18"/>
      <c r="EEY828" s="18"/>
      <c r="EEZ828" s="18"/>
      <c r="EFA828" s="18"/>
      <c r="EFB828" s="18"/>
      <c r="EFC828" s="18"/>
      <c r="EFD828" s="18"/>
      <c r="EFE828" s="18"/>
      <c r="EFF828" s="18"/>
      <c r="EFG828" s="18"/>
      <c r="EFH828" s="18"/>
      <c r="EFI828" s="18"/>
      <c r="EFJ828" s="18"/>
      <c r="EFK828" s="18"/>
      <c r="EFL828" s="18"/>
      <c r="EFM828" s="18"/>
      <c r="EFN828" s="18"/>
      <c r="EFO828" s="18"/>
      <c r="EFP828" s="18"/>
      <c r="EFQ828" s="18"/>
      <c r="EFR828" s="18"/>
      <c r="EFS828" s="18"/>
      <c r="EFT828" s="18"/>
      <c r="EFU828" s="18"/>
      <c r="EFV828" s="18"/>
      <c r="EFW828" s="18"/>
      <c r="EFX828" s="18"/>
      <c r="EFY828" s="18"/>
      <c r="EFZ828" s="18"/>
      <c r="EGA828" s="18"/>
      <c r="EGB828" s="18"/>
      <c r="EGC828" s="18"/>
      <c r="EGD828" s="18"/>
      <c r="EGE828" s="18"/>
      <c r="EGF828" s="18"/>
      <c r="EGG828" s="18"/>
      <c r="EGH828" s="18"/>
      <c r="EGI828" s="18"/>
      <c r="EGJ828" s="18"/>
      <c r="EGK828" s="18"/>
      <c r="EGL828" s="18"/>
      <c r="EGM828" s="18"/>
      <c r="EGN828" s="18"/>
      <c r="EGO828" s="18"/>
      <c r="EGP828" s="18"/>
      <c r="EGQ828" s="18"/>
      <c r="EGR828" s="18"/>
      <c r="EGS828" s="18"/>
      <c r="EGT828" s="18"/>
      <c r="EGU828" s="18"/>
      <c r="EGV828" s="18"/>
      <c r="EGW828" s="18"/>
      <c r="EGX828" s="18"/>
      <c r="EGY828" s="18"/>
      <c r="EGZ828" s="18"/>
      <c r="EHA828" s="18"/>
      <c r="EHB828" s="18"/>
      <c r="EHC828" s="18"/>
      <c r="EHD828" s="18"/>
      <c r="EHE828" s="18"/>
      <c r="EHF828" s="18"/>
      <c r="EHG828" s="18"/>
      <c r="EHH828" s="18"/>
      <c r="EHI828" s="18"/>
      <c r="EHJ828" s="18"/>
      <c r="EHK828" s="18"/>
      <c r="EHL828" s="18"/>
      <c r="EHM828" s="18"/>
      <c r="EHN828" s="18"/>
      <c r="EHO828" s="18"/>
      <c r="EHP828" s="18"/>
      <c r="EHQ828" s="18"/>
      <c r="EHR828" s="18"/>
      <c r="EHS828" s="18"/>
      <c r="EHT828" s="18"/>
      <c r="EHU828" s="18"/>
      <c r="EHV828" s="18"/>
      <c r="EHW828" s="18"/>
      <c r="EHX828" s="18"/>
      <c r="EHY828" s="18"/>
      <c r="EHZ828" s="18"/>
      <c r="EIA828" s="18"/>
      <c r="EIB828" s="18"/>
      <c r="EIC828" s="18"/>
      <c r="EID828" s="18"/>
      <c r="EIE828" s="18"/>
      <c r="EIF828" s="18"/>
      <c r="EIG828" s="18"/>
      <c r="EIH828" s="18"/>
      <c r="EII828" s="18"/>
      <c r="EIJ828" s="18"/>
      <c r="EIK828" s="18"/>
      <c r="EIL828" s="18"/>
      <c r="EIM828" s="18"/>
      <c r="EIN828" s="18"/>
      <c r="EIO828" s="18"/>
      <c r="EIP828" s="18"/>
      <c r="EIQ828" s="18"/>
      <c r="EIR828" s="18"/>
      <c r="EIS828" s="18"/>
      <c r="EIT828" s="18"/>
      <c r="EIU828" s="18"/>
      <c r="EIV828" s="18"/>
      <c r="EIW828" s="18"/>
      <c r="EIX828" s="18"/>
      <c r="EIY828" s="18"/>
      <c r="EIZ828" s="18"/>
      <c r="EJA828" s="18"/>
      <c r="EJB828" s="18"/>
      <c r="EJC828" s="18"/>
      <c r="EJD828" s="18"/>
      <c r="EJE828" s="18"/>
      <c r="EJF828" s="18"/>
      <c r="EJG828" s="18"/>
      <c r="EJH828" s="18"/>
      <c r="EJI828" s="18"/>
      <c r="EJJ828" s="18"/>
      <c r="EJK828" s="18"/>
      <c r="EJL828" s="18"/>
      <c r="EJM828" s="18"/>
      <c r="EJN828" s="18"/>
      <c r="EJO828" s="18"/>
      <c r="EJP828" s="18"/>
      <c r="EJQ828" s="18"/>
      <c r="EJR828" s="18"/>
      <c r="EJS828" s="18"/>
      <c r="EJT828" s="18"/>
      <c r="EJU828" s="18"/>
      <c r="EJV828" s="18"/>
      <c r="EJW828" s="18"/>
      <c r="EJX828" s="18"/>
      <c r="EJY828" s="18"/>
      <c r="EJZ828" s="18"/>
      <c r="EKA828" s="18"/>
      <c r="EKB828" s="18"/>
      <c r="EKC828" s="18"/>
      <c r="EKD828" s="18"/>
      <c r="EKE828" s="18"/>
      <c r="EKF828" s="18"/>
      <c r="EKG828" s="18"/>
      <c r="EKH828" s="18"/>
      <c r="EKI828" s="18"/>
      <c r="EKJ828" s="18"/>
      <c r="EKK828" s="18"/>
      <c r="EKL828" s="18"/>
      <c r="EKM828" s="18"/>
      <c r="EKN828" s="18"/>
      <c r="EKO828" s="18"/>
      <c r="EKP828" s="18"/>
      <c r="EKQ828" s="18"/>
      <c r="EKR828" s="18"/>
      <c r="EKS828" s="18"/>
      <c r="EKT828" s="18"/>
      <c r="EKU828" s="18"/>
      <c r="EKV828" s="18"/>
      <c r="EKW828" s="18"/>
      <c r="EKX828" s="18"/>
      <c r="EKY828" s="18"/>
      <c r="EKZ828" s="18"/>
      <c r="ELA828" s="18"/>
      <c r="ELB828" s="18"/>
      <c r="ELC828" s="18"/>
      <c r="ELD828" s="18"/>
      <c r="ELE828" s="18"/>
      <c r="ELF828" s="18"/>
      <c r="ELG828" s="18"/>
      <c r="ELH828" s="18"/>
      <c r="ELI828" s="18"/>
      <c r="ELJ828" s="18"/>
      <c r="ELK828" s="18"/>
      <c r="ELL828" s="18"/>
      <c r="ELM828" s="18"/>
      <c r="ELN828" s="18"/>
      <c r="ELO828" s="18"/>
      <c r="ELP828" s="18"/>
      <c r="ELQ828" s="18"/>
      <c r="ELR828" s="18"/>
      <c r="ELS828" s="18"/>
      <c r="ELT828" s="18"/>
      <c r="ELU828" s="18"/>
      <c r="ELV828" s="18"/>
      <c r="ELW828" s="18"/>
      <c r="ELX828" s="18"/>
      <c r="ELY828" s="18"/>
      <c r="ELZ828" s="18"/>
      <c r="EMA828" s="18"/>
      <c r="EMB828" s="18"/>
      <c r="EMC828" s="18"/>
      <c r="EMD828" s="18"/>
      <c r="EME828" s="18"/>
      <c r="EMF828" s="18"/>
      <c r="EMG828" s="18"/>
      <c r="EMH828" s="18"/>
      <c r="EMI828" s="18"/>
      <c r="EMJ828" s="18"/>
      <c r="EMK828" s="18"/>
      <c r="EML828" s="18"/>
      <c r="EMM828" s="18"/>
      <c r="EMN828" s="18"/>
      <c r="EMO828" s="18"/>
      <c r="EMP828" s="18"/>
      <c r="EMQ828" s="18"/>
      <c r="EMR828" s="18"/>
      <c r="EMS828" s="18"/>
      <c r="EMT828" s="18"/>
      <c r="EMU828" s="18"/>
      <c r="EMV828" s="18"/>
      <c r="EMW828" s="18"/>
      <c r="EMX828" s="18"/>
      <c r="EMY828" s="18"/>
      <c r="EMZ828" s="18"/>
      <c r="ENA828" s="18"/>
      <c r="ENB828" s="18"/>
      <c r="ENC828" s="18"/>
      <c r="END828" s="18"/>
      <c r="ENE828" s="18"/>
      <c r="ENF828" s="18"/>
      <c r="ENG828" s="18"/>
      <c r="ENH828" s="18"/>
      <c r="ENI828" s="18"/>
      <c r="ENJ828" s="18"/>
      <c r="ENK828" s="18"/>
      <c r="ENL828" s="18"/>
      <c r="ENM828" s="18"/>
      <c r="ENN828" s="18"/>
      <c r="ENO828" s="18"/>
      <c r="ENP828" s="18"/>
      <c r="ENQ828" s="18"/>
      <c r="ENR828" s="18"/>
      <c r="ENS828" s="18"/>
      <c r="ENT828" s="18"/>
      <c r="ENU828" s="18"/>
      <c r="ENV828" s="18"/>
      <c r="ENW828" s="18"/>
      <c r="ENX828" s="18"/>
      <c r="ENY828" s="18"/>
      <c r="ENZ828" s="18"/>
      <c r="EOA828" s="18"/>
      <c r="EOB828" s="18"/>
      <c r="EOC828" s="18"/>
      <c r="EOD828" s="18"/>
      <c r="EOE828" s="18"/>
      <c r="EOF828" s="18"/>
      <c r="EOG828" s="18"/>
      <c r="EOH828" s="18"/>
      <c r="EOI828" s="18"/>
      <c r="EOJ828" s="18"/>
      <c r="EOK828" s="18"/>
      <c r="EOL828" s="18"/>
      <c r="EOM828" s="18"/>
      <c r="EON828" s="18"/>
      <c r="EOO828" s="18"/>
      <c r="EOP828" s="18"/>
      <c r="EOQ828" s="18"/>
      <c r="EOR828" s="18"/>
      <c r="EOS828" s="18"/>
      <c r="EOT828" s="18"/>
      <c r="EOU828" s="18"/>
      <c r="EOV828" s="18"/>
      <c r="EOW828" s="18"/>
      <c r="EOX828" s="18"/>
      <c r="EOY828" s="18"/>
      <c r="EOZ828" s="18"/>
      <c r="EPA828" s="18"/>
      <c r="EPB828" s="18"/>
      <c r="EPC828" s="18"/>
      <c r="EPD828" s="18"/>
      <c r="EPE828" s="18"/>
      <c r="EPF828" s="18"/>
      <c r="EPG828" s="18"/>
      <c r="EPH828" s="18"/>
      <c r="EPI828" s="18"/>
      <c r="EPJ828" s="18"/>
      <c r="EPK828" s="18"/>
      <c r="EPL828" s="18"/>
      <c r="EPM828" s="18"/>
      <c r="EPN828" s="18"/>
      <c r="EPO828" s="18"/>
      <c r="EPP828" s="18"/>
      <c r="EPQ828" s="18"/>
      <c r="EPR828" s="18"/>
      <c r="EPS828" s="18"/>
      <c r="EPT828" s="18"/>
      <c r="EPU828" s="18"/>
      <c r="EPV828" s="18"/>
      <c r="EPW828" s="18"/>
      <c r="EPX828" s="18"/>
      <c r="EPY828" s="18"/>
      <c r="EPZ828" s="18"/>
      <c r="EQA828" s="18"/>
      <c r="EQB828" s="18"/>
      <c r="EQC828" s="18"/>
      <c r="EQD828" s="18"/>
      <c r="EQE828" s="18"/>
      <c r="EQF828" s="18"/>
      <c r="EQG828" s="18"/>
      <c r="EQH828" s="18"/>
      <c r="EQI828" s="18"/>
      <c r="EQJ828" s="18"/>
      <c r="EQK828" s="18"/>
      <c r="EQL828" s="18"/>
      <c r="EQM828" s="18"/>
      <c r="EQN828" s="18"/>
      <c r="EQO828" s="18"/>
      <c r="EQP828" s="18"/>
      <c r="EQQ828" s="18"/>
      <c r="EQR828" s="18"/>
      <c r="EQS828" s="18"/>
      <c r="EQT828" s="18"/>
      <c r="EQU828" s="18"/>
      <c r="EQV828" s="18"/>
      <c r="EQW828" s="18"/>
      <c r="EQX828" s="18"/>
      <c r="EQY828" s="18"/>
      <c r="EQZ828" s="18"/>
      <c r="ERA828" s="18"/>
      <c r="ERB828" s="18"/>
      <c r="ERC828" s="18"/>
      <c r="ERD828" s="18"/>
      <c r="ERE828" s="18"/>
      <c r="ERF828" s="18"/>
      <c r="ERG828" s="18"/>
      <c r="ERH828" s="18"/>
      <c r="ERI828" s="18"/>
      <c r="ERJ828" s="18"/>
      <c r="ERK828" s="18"/>
      <c r="ERL828" s="18"/>
      <c r="ERM828" s="18"/>
      <c r="ERN828" s="18"/>
      <c r="ERO828" s="18"/>
      <c r="ERP828" s="18"/>
      <c r="ERQ828" s="18"/>
      <c r="ERR828" s="18"/>
      <c r="ERS828" s="18"/>
      <c r="ERT828" s="18"/>
      <c r="ERU828" s="18"/>
      <c r="ERV828" s="18"/>
      <c r="ERW828" s="18"/>
      <c r="ERX828" s="18"/>
      <c r="ERY828" s="18"/>
      <c r="ERZ828" s="18"/>
      <c r="ESA828" s="18"/>
      <c r="ESB828" s="18"/>
      <c r="ESC828" s="18"/>
      <c r="ESD828" s="18"/>
      <c r="ESE828" s="18"/>
      <c r="ESF828" s="18"/>
      <c r="ESG828" s="18"/>
      <c r="ESH828" s="18"/>
      <c r="ESI828" s="18"/>
      <c r="ESJ828" s="18"/>
      <c r="ESK828" s="18"/>
      <c r="ESL828" s="18"/>
      <c r="ESM828" s="18"/>
      <c r="ESN828" s="18"/>
      <c r="ESO828" s="18"/>
      <c r="ESP828" s="18"/>
      <c r="ESQ828" s="18"/>
      <c r="ESR828" s="18"/>
      <c r="ESS828" s="18"/>
      <c r="EST828" s="18"/>
      <c r="ESU828" s="18"/>
      <c r="ESV828" s="18"/>
      <c r="ESW828" s="18"/>
      <c r="ESX828" s="18"/>
      <c r="ESY828" s="18"/>
      <c r="ESZ828" s="18"/>
      <c r="ETA828" s="18"/>
      <c r="ETB828" s="18"/>
      <c r="ETC828" s="18"/>
      <c r="ETD828" s="18"/>
      <c r="ETE828" s="18"/>
      <c r="ETF828" s="18"/>
      <c r="ETG828" s="18"/>
      <c r="ETH828" s="18"/>
      <c r="ETI828" s="18"/>
      <c r="ETJ828" s="18"/>
      <c r="ETK828" s="18"/>
      <c r="ETL828" s="18"/>
      <c r="ETM828" s="18"/>
      <c r="ETN828" s="18"/>
      <c r="ETO828" s="18"/>
      <c r="ETP828" s="18"/>
      <c r="ETQ828" s="18"/>
      <c r="ETR828" s="18"/>
      <c r="ETS828" s="18"/>
      <c r="ETT828" s="18"/>
      <c r="ETU828" s="18"/>
      <c r="ETV828" s="18"/>
      <c r="ETW828" s="18"/>
      <c r="ETX828" s="18"/>
      <c r="ETY828" s="18"/>
      <c r="ETZ828" s="18"/>
      <c r="EUA828" s="18"/>
      <c r="EUB828" s="18"/>
      <c r="EUC828" s="18"/>
      <c r="EUD828" s="18"/>
      <c r="EUE828" s="18"/>
      <c r="EUF828" s="18"/>
      <c r="EUG828" s="18"/>
      <c r="EUH828" s="18"/>
      <c r="EUI828" s="18"/>
      <c r="EUJ828" s="18"/>
      <c r="EUK828" s="18"/>
      <c r="EUL828" s="18"/>
      <c r="EUM828" s="18"/>
      <c r="EUN828" s="18"/>
      <c r="EUO828" s="18"/>
      <c r="EUP828" s="18"/>
      <c r="EUQ828" s="18"/>
      <c r="EUR828" s="18"/>
      <c r="EUS828" s="18"/>
      <c r="EUT828" s="18"/>
      <c r="EUU828" s="18"/>
      <c r="EUV828" s="18"/>
      <c r="EUW828" s="18"/>
      <c r="EUX828" s="18"/>
      <c r="EUY828" s="18"/>
      <c r="EUZ828" s="18"/>
      <c r="EVA828" s="18"/>
      <c r="EVB828" s="18"/>
      <c r="EVC828" s="18"/>
      <c r="EVD828" s="18"/>
      <c r="EVE828" s="18"/>
      <c r="EVF828" s="18"/>
      <c r="EVG828" s="18"/>
      <c r="EVH828" s="18"/>
      <c r="EVI828" s="18"/>
      <c r="EVJ828" s="18"/>
      <c r="EVK828" s="18"/>
      <c r="EVL828" s="18"/>
      <c r="EVM828" s="18"/>
      <c r="EVN828" s="18"/>
      <c r="EVO828" s="18"/>
      <c r="EVP828" s="18"/>
      <c r="EVQ828" s="18"/>
      <c r="EVR828" s="18"/>
      <c r="EVS828" s="18"/>
      <c r="EVT828" s="18"/>
      <c r="EVU828" s="18"/>
      <c r="EVV828" s="18"/>
      <c r="EVW828" s="18"/>
      <c r="EVX828" s="18"/>
      <c r="EVY828" s="18"/>
      <c r="EVZ828" s="18"/>
      <c r="EWA828" s="18"/>
      <c r="EWB828" s="18"/>
      <c r="EWC828" s="18"/>
      <c r="EWD828" s="18"/>
      <c r="EWE828" s="18"/>
      <c r="EWF828" s="18"/>
      <c r="EWG828" s="18"/>
      <c r="EWH828" s="18"/>
      <c r="EWI828" s="18"/>
      <c r="EWJ828" s="18"/>
      <c r="EWK828" s="18"/>
      <c r="EWL828" s="18"/>
      <c r="EWM828" s="18"/>
      <c r="EWN828" s="18"/>
      <c r="EWO828" s="18"/>
      <c r="EWP828" s="18"/>
      <c r="EWQ828" s="18"/>
      <c r="EWR828" s="18"/>
      <c r="EWS828" s="18"/>
      <c r="EWT828" s="18"/>
      <c r="EWU828" s="18"/>
      <c r="EWV828" s="18"/>
      <c r="EWW828" s="18"/>
      <c r="EWX828" s="18"/>
      <c r="EWY828" s="18"/>
      <c r="EWZ828" s="18"/>
      <c r="EXA828" s="18"/>
      <c r="EXB828" s="18"/>
      <c r="EXC828" s="18"/>
      <c r="EXD828" s="18"/>
      <c r="EXE828" s="18"/>
      <c r="EXF828" s="18"/>
      <c r="EXG828" s="18"/>
      <c r="EXH828" s="18"/>
      <c r="EXI828" s="18"/>
      <c r="EXJ828" s="18"/>
      <c r="EXK828" s="18"/>
      <c r="EXL828" s="18"/>
      <c r="EXM828" s="18"/>
      <c r="EXN828" s="18"/>
      <c r="EXO828" s="18"/>
      <c r="EXP828" s="18"/>
      <c r="EXQ828" s="18"/>
      <c r="EXR828" s="18"/>
      <c r="EXS828" s="18"/>
      <c r="EXT828" s="18"/>
      <c r="EXU828" s="18"/>
      <c r="EXV828" s="18"/>
      <c r="EXW828" s="18"/>
      <c r="EXX828" s="18"/>
      <c r="EXY828" s="18"/>
      <c r="EXZ828" s="18"/>
      <c r="EYA828" s="18"/>
      <c r="EYB828" s="18"/>
      <c r="EYC828" s="18"/>
      <c r="EYD828" s="18"/>
      <c r="EYE828" s="18"/>
      <c r="EYF828" s="18"/>
      <c r="EYG828" s="18"/>
      <c r="EYH828" s="18"/>
      <c r="EYI828" s="18"/>
      <c r="EYJ828" s="18"/>
      <c r="EYK828" s="18"/>
      <c r="EYL828" s="18"/>
      <c r="EYM828" s="18"/>
      <c r="EYN828" s="18"/>
      <c r="EYO828" s="18"/>
      <c r="EYP828" s="18"/>
      <c r="EYQ828" s="18"/>
      <c r="EYR828" s="18"/>
      <c r="EYS828" s="18"/>
      <c r="EYT828" s="18"/>
      <c r="EYU828" s="18"/>
      <c r="EYV828" s="18"/>
      <c r="EYW828" s="18"/>
      <c r="EYX828" s="18"/>
      <c r="EYY828" s="18"/>
      <c r="EYZ828" s="18"/>
      <c r="EZA828" s="18"/>
      <c r="EZB828" s="18"/>
      <c r="EZC828" s="18"/>
      <c r="EZD828" s="18"/>
      <c r="EZE828" s="18"/>
      <c r="EZF828" s="18"/>
      <c r="EZG828" s="18"/>
      <c r="EZH828" s="18"/>
      <c r="EZI828" s="18"/>
      <c r="EZJ828" s="18"/>
      <c r="EZK828" s="18"/>
      <c r="EZL828" s="18"/>
      <c r="EZM828" s="18"/>
      <c r="EZN828" s="18"/>
      <c r="EZO828" s="18"/>
      <c r="EZP828" s="18"/>
      <c r="EZQ828" s="18"/>
      <c r="EZR828" s="18"/>
      <c r="EZS828" s="18"/>
      <c r="EZT828" s="18"/>
      <c r="EZU828" s="18"/>
      <c r="EZV828" s="18"/>
      <c r="EZW828" s="18"/>
      <c r="EZX828" s="18"/>
      <c r="EZY828" s="18"/>
      <c r="EZZ828" s="18"/>
      <c r="FAA828" s="18"/>
      <c r="FAB828" s="18"/>
      <c r="FAC828" s="18"/>
      <c r="FAD828" s="18"/>
      <c r="FAE828" s="18"/>
      <c r="FAF828" s="18"/>
      <c r="FAG828" s="18"/>
      <c r="FAH828" s="18"/>
      <c r="FAI828" s="18"/>
      <c r="FAJ828" s="18"/>
      <c r="FAK828" s="18"/>
      <c r="FAL828" s="18"/>
      <c r="FAM828" s="18"/>
      <c r="FAN828" s="18"/>
      <c r="FAO828" s="18"/>
      <c r="FAP828" s="18"/>
      <c r="FAQ828" s="18"/>
      <c r="FAR828" s="18"/>
      <c r="FAS828" s="18"/>
      <c r="FAT828" s="18"/>
      <c r="FAU828" s="18"/>
      <c r="FAV828" s="18"/>
      <c r="FAW828" s="18"/>
      <c r="FAX828" s="18"/>
      <c r="FAY828" s="18"/>
      <c r="FAZ828" s="18"/>
      <c r="FBA828" s="18"/>
      <c r="FBB828" s="18"/>
      <c r="FBC828" s="18"/>
      <c r="FBD828" s="18"/>
      <c r="FBE828" s="18"/>
      <c r="FBF828" s="18"/>
      <c r="FBG828" s="18"/>
      <c r="FBH828" s="18"/>
      <c r="FBI828" s="18"/>
      <c r="FBJ828" s="18"/>
      <c r="FBK828" s="18"/>
      <c r="FBL828" s="18"/>
      <c r="FBM828" s="18"/>
      <c r="FBN828" s="18"/>
      <c r="FBO828" s="18"/>
      <c r="FBP828" s="18"/>
      <c r="FBQ828" s="18"/>
      <c r="FBR828" s="18"/>
      <c r="FBS828" s="18"/>
      <c r="FBT828" s="18"/>
      <c r="FBU828" s="18"/>
      <c r="FBV828" s="18"/>
      <c r="FBW828" s="18"/>
      <c r="FBX828" s="18"/>
      <c r="FBY828" s="18"/>
      <c r="FBZ828" s="18"/>
      <c r="FCA828" s="18"/>
      <c r="FCB828" s="18"/>
      <c r="FCC828" s="18"/>
      <c r="FCD828" s="18"/>
      <c r="FCE828" s="18"/>
      <c r="FCF828" s="18"/>
      <c r="FCG828" s="18"/>
      <c r="FCH828" s="18"/>
      <c r="FCI828" s="18"/>
      <c r="FCJ828" s="18"/>
      <c r="FCK828" s="18"/>
      <c r="FCL828" s="18"/>
      <c r="FCM828" s="18"/>
      <c r="FCN828" s="18"/>
      <c r="FCO828" s="18"/>
      <c r="FCP828" s="18"/>
      <c r="FCQ828" s="18"/>
      <c r="FCR828" s="18"/>
      <c r="FCS828" s="18"/>
      <c r="FCT828" s="18"/>
      <c r="FCU828" s="18"/>
      <c r="FCV828" s="18"/>
      <c r="FCW828" s="18"/>
      <c r="FCX828" s="18"/>
      <c r="FCY828" s="18"/>
      <c r="FCZ828" s="18"/>
      <c r="FDA828" s="18"/>
      <c r="FDB828" s="18"/>
      <c r="FDC828" s="18"/>
      <c r="FDD828" s="18"/>
      <c r="FDE828" s="18"/>
      <c r="FDF828" s="18"/>
      <c r="FDG828" s="18"/>
      <c r="FDH828" s="18"/>
      <c r="FDI828" s="18"/>
      <c r="FDJ828" s="18"/>
      <c r="FDK828" s="18"/>
      <c r="FDL828" s="18"/>
      <c r="FDM828" s="18"/>
      <c r="FDN828" s="18"/>
      <c r="FDO828" s="18"/>
      <c r="FDP828" s="18"/>
      <c r="FDQ828" s="18"/>
      <c r="FDR828" s="18"/>
      <c r="FDS828" s="18"/>
      <c r="FDT828" s="18"/>
      <c r="FDU828" s="18"/>
      <c r="FDV828" s="18"/>
      <c r="FDW828" s="18"/>
      <c r="FDX828" s="18"/>
      <c r="FDY828" s="18"/>
      <c r="FDZ828" s="18"/>
      <c r="FEA828" s="18"/>
      <c r="FEB828" s="18"/>
      <c r="FEC828" s="18"/>
      <c r="FED828" s="18"/>
      <c r="FEE828" s="18"/>
      <c r="FEF828" s="18"/>
      <c r="FEG828" s="18"/>
      <c r="FEH828" s="18"/>
      <c r="FEI828" s="18"/>
      <c r="FEJ828" s="18"/>
      <c r="FEK828" s="18"/>
      <c r="FEL828" s="18"/>
      <c r="FEM828" s="18"/>
      <c r="FEN828" s="18"/>
      <c r="FEO828" s="18"/>
      <c r="FEP828" s="18"/>
      <c r="FEQ828" s="18"/>
      <c r="FER828" s="18"/>
      <c r="FES828" s="18"/>
      <c r="FET828" s="18"/>
      <c r="FEU828" s="18"/>
      <c r="FEV828" s="18"/>
      <c r="FEW828" s="18"/>
      <c r="FEX828" s="18"/>
      <c r="FEY828" s="18"/>
      <c r="FEZ828" s="18"/>
      <c r="FFA828" s="18"/>
      <c r="FFB828" s="18"/>
      <c r="FFC828" s="18"/>
      <c r="FFD828" s="18"/>
      <c r="FFE828" s="18"/>
      <c r="FFF828" s="18"/>
      <c r="FFG828" s="18"/>
      <c r="FFH828" s="18"/>
      <c r="FFI828" s="18"/>
      <c r="FFJ828" s="18"/>
      <c r="FFK828" s="18"/>
      <c r="FFL828" s="18"/>
      <c r="FFM828" s="18"/>
      <c r="FFN828" s="18"/>
      <c r="FFO828" s="18"/>
      <c r="FFP828" s="18"/>
      <c r="FFQ828" s="18"/>
      <c r="FFR828" s="18"/>
      <c r="FFS828" s="18"/>
      <c r="FFT828" s="18"/>
      <c r="FFU828" s="18"/>
      <c r="FFV828" s="18"/>
      <c r="FFW828" s="18"/>
      <c r="FFX828" s="18"/>
      <c r="FFY828" s="18"/>
      <c r="FFZ828" s="18"/>
      <c r="FGA828" s="18"/>
      <c r="FGB828" s="18"/>
      <c r="FGC828" s="18"/>
      <c r="FGD828" s="18"/>
      <c r="FGE828" s="18"/>
      <c r="FGF828" s="18"/>
      <c r="FGG828" s="18"/>
      <c r="FGH828" s="18"/>
      <c r="FGI828" s="18"/>
      <c r="FGJ828" s="18"/>
      <c r="FGK828" s="18"/>
      <c r="FGL828" s="18"/>
      <c r="FGM828" s="18"/>
      <c r="FGN828" s="18"/>
      <c r="FGO828" s="18"/>
      <c r="FGP828" s="18"/>
      <c r="FGQ828" s="18"/>
      <c r="FGR828" s="18"/>
      <c r="FGS828" s="18"/>
      <c r="FGT828" s="18"/>
      <c r="FGU828" s="18"/>
      <c r="FGV828" s="18"/>
      <c r="FGW828" s="18"/>
      <c r="FGX828" s="18"/>
      <c r="FGY828" s="18"/>
      <c r="FGZ828" s="18"/>
      <c r="FHA828" s="18"/>
      <c r="FHB828" s="18"/>
      <c r="FHC828" s="18"/>
      <c r="FHD828" s="18"/>
      <c r="FHE828" s="18"/>
      <c r="FHF828" s="18"/>
      <c r="FHG828" s="18"/>
      <c r="FHH828" s="18"/>
      <c r="FHI828" s="18"/>
      <c r="FHJ828" s="18"/>
      <c r="FHK828" s="18"/>
      <c r="FHL828" s="18"/>
      <c r="FHM828" s="18"/>
      <c r="FHN828" s="18"/>
      <c r="FHO828" s="18"/>
      <c r="FHP828" s="18"/>
      <c r="FHQ828" s="18"/>
      <c r="FHR828" s="18"/>
      <c r="FHS828" s="18"/>
      <c r="FHT828" s="18"/>
      <c r="FHU828" s="18"/>
      <c r="FHV828" s="18"/>
      <c r="FHW828" s="18"/>
      <c r="FHX828" s="18"/>
      <c r="FHY828" s="18"/>
      <c r="FHZ828" s="18"/>
      <c r="FIA828" s="18"/>
      <c r="FIB828" s="18"/>
      <c r="FIC828" s="18"/>
      <c r="FID828" s="18"/>
      <c r="FIE828" s="18"/>
      <c r="FIF828" s="18"/>
      <c r="FIG828" s="18"/>
      <c r="FIH828" s="18"/>
      <c r="FII828" s="18"/>
      <c r="FIJ828" s="18"/>
      <c r="FIK828" s="18"/>
      <c r="FIL828" s="18"/>
      <c r="FIM828" s="18"/>
      <c r="FIN828" s="18"/>
      <c r="FIO828" s="18"/>
      <c r="FIP828" s="18"/>
      <c r="FIQ828" s="18"/>
      <c r="FIR828" s="18"/>
      <c r="FIS828" s="18"/>
      <c r="FIT828" s="18"/>
      <c r="FIU828" s="18"/>
      <c r="FIV828" s="18"/>
      <c r="FIW828" s="18"/>
      <c r="FIX828" s="18"/>
      <c r="FIY828" s="18"/>
      <c r="FIZ828" s="18"/>
      <c r="FJA828" s="18"/>
      <c r="FJB828" s="18"/>
      <c r="FJC828" s="18"/>
      <c r="FJD828" s="18"/>
      <c r="FJE828" s="18"/>
      <c r="FJF828" s="18"/>
      <c r="FJG828" s="18"/>
      <c r="FJH828" s="18"/>
      <c r="FJI828" s="18"/>
      <c r="FJJ828" s="18"/>
      <c r="FJK828" s="18"/>
      <c r="FJL828" s="18"/>
      <c r="FJM828" s="18"/>
      <c r="FJN828" s="18"/>
      <c r="FJO828" s="18"/>
      <c r="FJP828" s="18"/>
      <c r="FJQ828" s="18"/>
      <c r="FJR828" s="18"/>
      <c r="FJS828" s="18"/>
      <c r="FJT828" s="18"/>
      <c r="FJU828" s="18"/>
      <c r="FJV828" s="18"/>
      <c r="FJW828" s="18"/>
      <c r="FJX828" s="18"/>
      <c r="FJY828" s="18"/>
      <c r="FJZ828" s="18"/>
      <c r="FKA828" s="18"/>
      <c r="FKB828" s="18"/>
      <c r="FKC828" s="18"/>
      <c r="FKD828" s="18"/>
      <c r="FKE828" s="18"/>
      <c r="FKF828" s="18"/>
      <c r="FKG828" s="18"/>
      <c r="FKH828" s="18"/>
      <c r="FKI828" s="18"/>
      <c r="FKJ828" s="18"/>
      <c r="FKK828" s="18"/>
      <c r="FKL828" s="18"/>
      <c r="FKM828" s="18"/>
      <c r="FKN828" s="18"/>
      <c r="FKO828" s="18"/>
      <c r="FKP828" s="18"/>
      <c r="FKQ828" s="18"/>
      <c r="FKR828" s="18"/>
      <c r="FKS828" s="18"/>
      <c r="FKT828" s="18"/>
      <c r="FKU828" s="18"/>
      <c r="FKV828" s="18"/>
      <c r="FKW828" s="18"/>
      <c r="FKX828" s="18"/>
      <c r="FKY828" s="18"/>
      <c r="FKZ828" s="18"/>
      <c r="FLA828" s="18"/>
      <c r="FLB828" s="18"/>
      <c r="FLC828" s="18"/>
      <c r="FLD828" s="18"/>
      <c r="FLE828" s="18"/>
      <c r="FLF828" s="18"/>
      <c r="FLG828" s="18"/>
      <c r="FLH828" s="18"/>
      <c r="FLI828" s="18"/>
      <c r="FLJ828" s="18"/>
      <c r="FLK828" s="18"/>
      <c r="FLL828" s="18"/>
      <c r="FLM828" s="18"/>
      <c r="FLN828" s="18"/>
      <c r="FLO828" s="18"/>
      <c r="FLP828" s="18"/>
      <c r="FLQ828" s="18"/>
      <c r="FLR828" s="18"/>
      <c r="FLS828" s="18"/>
      <c r="FLT828" s="18"/>
      <c r="FLU828" s="18"/>
      <c r="FLV828" s="18"/>
      <c r="FLW828" s="18"/>
      <c r="FLX828" s="18"/>
      <c r="FLY828" s="18"/>
      <c r="FLZ828" s="18"/>
      <c r="FMA828" s="18"/>
      <c r="FMB828" s="18"/>
      <c r="FMC828" s="18"/>
      <c r="FMD828" s="18"/>
      <c r="FME828" s="18"/>
      <c r="FMF828" s="18"/>
      <c r="FMG828" s="18"/>
      <c r="FMH828" s="18"/>
      <c r="FMI828" s="18"/>
      <c r="FMJ828" s="18"/>
      <c r="FMK828" s="18"/>
      <c r="FML828" s="18"/>
      <c r="FMM828" s="18"/>
      <c r="FMN828" s="18"/>
      <c r="FMO828" s="18"/>
      <c r="FMP828" s="18"/>
      <c r="FMQ828" s="18"/>
      <c r="FMR828" s="18"/>
      <c r="FMS828" s="18"/>
      <c r="FMT828" s="18"/>
      <c r="FMU828" s="18"/>
      <c r="FMV828" s="18"/>
      <c r="FMW828" s="18"/>
      <c r="FMX828" s="18"/>
      <c r="FMY828" s="18"/>
      <c r="FMZ828" s="18"/>
      <c r="FNA828" s="18"/>
      <c r="FNB828" s="18"/>
      <c r="FNC828" s="18"/>
      <c r="FND828" s="18"/>
      <c r="FNE828" s="18"/>
      <c r="FNF828" s="18"/>
      <c r="FNG828" s="18"/>
      <c r="FNH828" s="18"/>
      <c r="FNI828" s="18"/>
      <c r="FNJ828" s="18"/>
      <c r="FNK828" s="18"/>
      <c r="FNL828" s="18"/>
      <c r="FNM828" s="18"/>
      <c r="FNN828" s="18"/>
      <c r="FNO828" s="18"/>
      <c r="FNP828" s="18"/>
      <c r="FNQ828" s="18"/>
      <c r="FNR828" s="18"/>
      <c r="FNS828" s="18"/>
      <c r="FNT828" s="18"/>
      <c r="FNU828" s="18"/>
      <c r="FNV828" s="18"/>
      <c r="FNW828" s="18"/>
      <c r="FNX828" s="18"/>
      <c r="FNY828" s="18"/>
      <c r="FNZ828" s="18"/>
      <c r="FOA828" s="18"/>
      <c r="FOB828" s="18"/>
      <c r="FOC828" s="18"/>
      <c r="FOD828" s="18"/>
      <c r="FOE828" s="18"/>
      <c r="FOF828" s="18"/>
      <c r="FOG828" s="18"/>
      <c r="FOH828" s="18"/>
      <c r="FOI828" s="18"/>
      <c r="FOJ828" s="18"/>
      <c r="FOK828" s="18"/>
      <c r="FOL828" s="18"/>
      <c r="FOM828" s="18"/>
      <c r="FON828" s="18"/>
      <c r="FOO828" s="18"/>
      <c r="FOP828" s="18"/>
      <c r="FOQ828" s="18"/>
      <c r="FOR828" s="18"/>
      <c r="FOS828" s="18"/>
      <c r="FOT828" s="18"/>
      <c r="FOU828" s="18"/>
      <c r="FOV828" s="18"/>
      <c r="FOW828" s="18"/>
      <c r="FOX828" s="18"/>
      <c r="FOY828" s="18"/>
      <c r="FOZ828" s="18"/>
      <c r="FPA828" s="18"/>
      <c r="FPB828" s="18"/>
      <c r="FPC828" s="18"/>
      <c r="FPD828" s="18"/>
      <c r="FPE828" s="18"/>
      <c r="FPF828" s="18"/>
      <c r="FPG828" s="18"/>
      <c r="FPH828" s="18"/>
      <c r="FPI828" s="18"/>
      <c r="FPJ828" s="18"/>
      <c r="FPK828" s="18"/>
      <c r="FPL828" s="18"/>
      <c r="FPM828" s="18"/>
      <c r="FPN828" s="18"/>
      <c r="FPO828" s="18"/>
      <c r="FPP828" s="18"/>
      <c r="FPQ828" s="18"/>
      <c r="FPR828" s="18"/>
      <c r="FPS828" s="18"/>
      <c r="FPT828" s="18"/>
      <c r="FPU828" s="18"/>
      <c r="FPV828" s="18"/>
      <c r="FPW828" s="18"/>
      <c r="FPX828" s="18"/>
      <c r="FPY828" s="18"/>
      <c r="FPZ828" s="18"/>
      <c r="FQA828" s="18"/>
      <c r="FQB828" s="18"/>
      <c r="FQC828" s="18"/>
      <c r="FQD828" s="18"/>
      <c r="FQE828" s="18"/>
      <c r="FQF828" s="18"/>
      <c r="FQG828" s="18"/>
      <c r="FQH828" s="18"/>
      <c r="FQI828" s="18"/>
      <c r="FQJ828" s="18"/>
      <c r="FQK828" s="18"/>
      <c r="FQL828" s="18"/>
      <c r="FQM828" s="18"/>
      <c r="FQN828" s="18"/>
      <c r="FQO828" s="18"/>
      <c r="FQP828" s="18"/>
      <c r="FQQ828" s="18"/>
      <c r="FQR828" s="18"/>
      <c r="FQS828" s="18"/>
      <c r="FQT828" s="18"/>
      <c r="FQU828" s="18"/>
      <c r="FQV828" s="18"/>
      <c r="FQW828" s="18"/>
      <c r="FQX828" s="18"/>
      <c r="FQY828" s="18"/>
      <c r="FQZ828" s="18"/>
      <c r="FRA828" s="18"/>
      <c r="FRB828" s="18"/>
      <c r="FRC828" s="18"/>
      <c r="FRD828" s="18"/>
      <c r="FRE828" s="18"/>
      <c r="FRF828" s="18"/>
      <c r="FRG828" s="18"/>
      <c r="FRH828" s="18"/>
      <c r="FRI828" s="18"/>
      <c r="FRJ828" s="18"/>
      <c r="FRK828" s="18"/>
      <c r="FRL828" s="18"/>
      <c r="FRM828" s="18"/>
      <c r="FRN828" s="18"/>
      <c r="FRO828" s="18"/>
      <c r="FRP828" s="18"/>
      <c r="FRQ828" s="18"/>
      <c r="FRR828" s="18"/>
      <c r="FRS828" s="18"/>
      <c r="FRT828" s="18"/>
      <c r="FRU828" s="18"/>
      <c r="FRV828" s="18"/>
      <c r="FRW828" s="18"/>
      <c r="FRX828" s="18"/>
      <c r="FRY828" s="18"/>
      <c r="FRZ828" s="18"/>
      <c r="FSA828" s="18"/>
      <c r="FSB828" s="18"/>
      <c r="FSC828" s="18"/>
      <c r="FSD828" s="18"/>
      <c r="FSE828" s="18"/>
      <c r="FSF828" s="18"/>
      <c r="FSG828" s="18"/>
      <c r="FSH828" s="18"/>
      <c r="FSI828" s="18"/>
      <c r="FSJ828" s="18"/>
      <c r="FSK828" s="18"/>
      <c r="FSL828" s="18"/>
      <c r="FSM828" s="18"/>
      <c r="FSN828" s="18"/>
      <c r="FSO828" s="18"/>
      <c r="FSP828" s="18"/>
      <c r="FSQ828" s="18"/>
      <c r="FSR828" s="18"/>
      <c r="FSS828" s="18"/>
      <c r="FST828" s="18"/>
      <c r="FSU828" s="18"/>
      <c r="FSV828" s="18"/>
      <c r="FSW828" s="18"/>
      <c r="FSX828" s="18"/>
      <c r="FSY828" s="18"/>
      <c r="FSZ828" s="18"/>
      <c r="FTA828" s="18"/>
      <c r="FTB828" s="18"/>
      <c r="FTC828" s="18"/>
      <c r="FTD828" s="18"/>
      <c r="FTE828" s="18"/>
      <c r="FTF828" s="18"/>
      <c r="FTG828" s="18"/>
      <c r="FTH828" s="18"/>
      <c r="FTI828" s="18"/>
      <c r="FTJ828" s="18"/>
      <c r="FTK828" s="18"/>
      <c r="FTL828" s="18"/>
      <c r="FTM828" s="18"/>
      <c r="FTN828" s="18"/>
      <c r="FTO828" s="18"/>
      <c r="FTP828" s="18"/>
      <c r="FTQ828" s="18"/>
      <c r="FTR828" s="18"/>
      <c r="FTS828" s="18"/>
      <c r="FTT828" s="18"/>
      <c r="FTU828" s="18"/>
      <c r="FTV828" s="18"/>
      <c r="FTW828" s="18"/>
      <c r="FTX828" s="18"/>
      <c r="FTY828" s="18"/>
      <c r="FTZ828" s="18"/>
      <c r="FUA828" s="18"/>
      <c r="FUB828" s="18"/>
      <c r="FUC828" s="18"/>
      <c r="FUD828" s="18"/>
      <c r="FUE828" s="18"/>
      <c r="FUF828" s="18"/>
      <c r="FUG828" s="18"/>
      <c r="FUH828" s="18"/>
      <c r="FUI828" s="18"/>
      <c r="FUJ828" s="18"/>
      <c r="FUK828" s="18"/>
      <c r="FUL828" s="18"/>
      <c r="FUM828" s="18"/>
      <c r="FUN828" s="18"/>
      <c r="FUO828" s="18"/>
      <c r="FUP828" s="18"/>
      <c r="FUQ828" s="18"/>
      <c r="FUR828" s="18"/>
      <c r="FUS828" s="18"/>
      <c r="FUT828" s="18"/>
      <c r="FUU828" s="18"/>
      <c r="FUV828" s="18"/>
      <c r="FUW828" s="18"/>
      <c r="FUX828" s="18"/>
      <c r="FUY828" s="18"/>
      <c r="FUZ828" s="18"/>
      <c r="FVA828" s="18"/>
      <c r="FVB828" s="18"/>
      <c r="FVC828" s="18"/>
      <c r="FVD828" s="18"/>
      <c r="FVE828" s="18"/>
      <c r="FVF828" s="18"/>
      <c r="FVG828" s="18"/>
      <c r="FVH828" s="18"/>
      <c r="FVI828" s="18"/>
      <c r="FVJ828" s="18"/>
      <c r="FVK828" s="18"/>
      <c r="FVL828" s="18"/>
      <c r="FVM828" s="18"/>
      <c r="FVN828" s="18"/>
      <c r="FVO828" s="18"/>
      <c r="FVP828" s="18"/>
      <c r="FVQ828" s="18"/>
      <c r="FVR828" s="18"/>
      <c r="FVS828" s="18"/>
      <c r="FVT828" s="18"/>
      <c r="FVU828" s="18"/>
      <c r="FVV828" s="18"/>
      <c r="FVW828" s="18"/>
      <c r="FVX828" s="18"/>
      <c r="FVY828" s="18"/>
      <c r="FVZ828" s="18"/>
      <c r="FWA828" s="18"/>
      <c r="FWB828" s="18"/>
      <c r="FWC828" s="18"/>
      <c r="FWD828" s="18"/>
      <c r="FWE828" s="18"/>
      <c r="FWF828" s="18"/>
      <c r="FWG828" s="18"/>
      <c r="FWH828" s="18"/>
      <c r="FWI828" s="18"/>
      <c r="FWJ828" s="18"/>
      <c r="FWK828" s="18"/>
      <c r="FWL828" s="18"/>
      <c r="FWM828" s="18"/>
      <c r="FWN828" s="18"/>
      <c r="FWO828" s="18"/>
      <c r="FWP828" s="18"/>
      <c r="FWQ828" s="18"/>
      <c r="FWR828" s="18"/>
      <c r="FWS828" s="18"/>
      <c r="FWT828" s="18"/>
      <c r="FWU828" s="18"/>
      <c r="FWV828" s="18"/>
      <c r="FWW828" s="18"/>
      <c r="FWX828" s="18"/>
      <c r="FWY828" s="18"/>
      <c r="FWZ828" s="18"/>
      <c r="FXA828" s="18"/>
      <c r="FXB828" s="18"/>
      <c r="FXC828" s="18"/>
      <c r="FXD828" s="18"/>
      <c r="FXE828" s="18"/>
      <c r="FXF828" s="18"/>
      <c r="FXG828" s="18"/>
      <c r="FXH828" s="18"/>
      <c r="FXI828" s="18"/>
      <c r="FXJ828" s="18"/>
      <c r="FXK828" s="18"/>
      <c r="FXL828" s="18"/>
      <c r="FXM828" s="18"/>
      <c r="FXN828" s="18"/>
      <c r="FXO828" s="18"/>
      <c r="FXP828" s="18"/>
      <c r="FXQ828" s="18"/>
      <c r="FXR828" s="18"/>
      <c r="FXS828" s="18"/>
      <c r="FXT828" s="18"/>
      <c r="FXU828" s="18"/>
      <c r="FXV828" s="18"/>
      <c r="FXW828" s="18"/>
      <c r="FXX828" s="18"/>
      <c r="FXY828" s="18"/>
      <c r="FXZ828" s="18"/>
      <c r="FYA828" s="18"/>
      <c r="FYB828" s="18"/>
      <c r="FYC828" s="18"/>
      <c r="FYD828" s="18"/>
      <c r="FYE828" s="18"/>
      <c r="FYF828" s="18"/>
      <c r="FYG828" s="18"/>
      <c r="FYH828" s="18"/>
      <c r="FYI828" s="18"/>
      <c r="FYJ828" s="18"/>
      <c r="FYK828" s="18"/>
      <c r="FYL828" s="18"/>
      <c r="FYM828" s="18"/>
      <c r="FYN828" s="18"/>
      <c r="FYO828" s="18"/>
      <c r="FYP828" s="18"/>
      <c r="FYQ828" s="18"/>
      <c r="FYR828" s="18"/>
      <c r="FYS828" s="18"/>
      <c r="FYT828" s="18"/>
      <c r="FYU828" s="18"/>
      <c r="FYV828" s="18"/>
      <c r="FYW828" s="18"/>
      <c r="FYX828" s="18"/>
      <c r="FYY828" s="18"/>
      <c r="FYZ828" s="18"/>
      <c r="FZA828" s="18"/>
      <c r="FZB828" s="18"/>
      <c r="FZC828" s="18"/>
      <c r="FZD828" s="18"/>
      <c r="FZE828" s="18"/>
      <c r="FZF828" s="18"/>
      <c r="FZG828" s="18"/>
      <c r="FZH828" s="18"/>
      <c r="FZI828" s="18"/>
      <c r="FZJ828" s="18"/>
      <c r="FZK828" s="18"/>
      <c r="FZL828" s="18"/>
      <c r="FZM828" s="18"/>
      <c r="FZN828" s="18"/>
      <c r="FZO828" s="18"/>
      <c r="FZP828" s="18"/>
      <c r="FZQ828" s="18"/>
      <c r="FZR828" s="18"/>
      <c r="FZS828" s="18"/>
      <c r="FZT828" s="18"/>
      <c r="FZU828" s="18"/>
      <c r="FZV828" s="18"/>
      <c r="FZW828" s="18"/>
      <c r="FZX828" s="18"/>
      <c r="FZY828" s="18"/>
      <c r="FZZ828" s="18"/>
      <c r="GAA828" s="18"/>
      <c r="GAB828" s="18"/>
      <c r="GAC828" s="18"/>
      <c r="GAD828" s="18"/>
      <c r="GAE828" s="18"/>
      <c r="GAF828" s="18"/>
      <c r="GAG828" s="18"/>
      <c r="GAH828" s="18"/>
      <c r="GAI828" s="18"/>
      <c r="GAJ828" s="18"/>
      <c r="GAK828" s="18"/>
      <c r="GAL828" s="18"/>
      <c r="GAM828" s="18"/>
      <c r="GAN828" s="18"/>
      <c r="GAO828" s="18"/>
      <c r="GAP828" s="18"/>
      <c r="GAQ828" s="18"/>
      <c r="GAR828" s="18"/>
      <c r="GAS828" s="18"/>
      <c r="GAT828" s="18"/>
      <c r="GAU828" s="18"/>
      <c r="GAV828" s="18"/>
      <c r="GAW828" s="18"/>
      <c r="GAX828" s="18"/>
      <c r="GAY828" s="18"/>
      <c r="GAZ828" s="18"/>
      <c r="GBA828" s="18"/>
      <c r="GBB828" s="18"/>
      <c r="GBC828" s="18"/>
      <c r="GBD828" s="18"/>
      <c r="GBE828" s="18"/>
      <c r="GBF828" s="18"/>
      <c r="GBG828" s="18"/>
      <c r="GBH828" s="18"/>
      <c r="GBI828" s="18"/>
      <c r="GBJ828" s="18"/>
      <c r="GBK828" s="18"/>
      <c r="GBL828" s="18"/>
      <c r="GBM828" s="18"/>
      <c r="GBN828" s="18"/>
      <c r="GBO828" s="18"/>
      <c r="GBP828" s="18"/>
      <c r="GBQ828" s="18"/>
      <c r="GBR828" s="18"/>
      <c r="GBS828" s="18"/>
      <c r="GBT828" s="18"/>
      <c r="GBU828" s="18"/>
      <c r="GBV828" s="18"/>
      <c r="GBW828" s="18"/>
      <c r="GBX828" s="18"/>
      <c r="GBY828" s="18"/>
      <c r="GBZ828" s="18"/>
      <c r="GCA828" s="18"/>
      <c r="GCB828" s="18"/>
      <c r="GCC828" s="18"/>
      <c r="GCD828" s="18"/>
      <c r="GCE828" s="18"/>
      <c r="GCF828" s="18"/>
      <c r="GCG828" s="18"/>
      <c r="GCH828" s="18"/>
      <c r="GCI828" s="18"/>
      <c r="GCJ828" s="18"/>
      <c r="GCK828" s="18"/>
      <c r="GCL828" s="18"/>
      <c r="GCM828" s="18"/>
      <c r="GCN828" s="18"/>
      <c r="GCO828" s="18"/>
      <c r="GCP828" s="18"/>
      <c r="GCQ828" s="18"/>
      <c r="GCR828" s="18"/>
      <c r="GCS828" s="18"/>
      <c r="GCT828" s="18"/>
      <c r="GCU828" s="18"/>
      <c r="GCV828" s="18"/>
      <c r="GCW828" s="18"/>
      <c r="GCX828" s="18"/>
      <c r="GCY828" s="18"/>
      <c r="GCZ828" s="18"/>
      <c r="GDA828" s="18"/>
      <c r="GDB828" s="18"/>
      <c r="GDC828" s="18"/>
      <c r="GDD828" s="18"/>
      <c r="GDE828" s="18"/>
      <c r="GDF828" s="18"/>
      <c r="GDG828" s="18"/>
      <c r="GDH828" s="18"/>
      <c r="GDI828" s="18"/>
      <c r="GDJ828" s="18"/>
      <c r="GDK828" s="18"/>
      <c r="GDL828" s="18"/>
      <c r="GDM828" s="18"/>
      <c r="GDN828" s="18"/>
      <c r="GDO828" s="18"/>
      <c r="GDP828" s="18"/>
      <c r="GDQ828" s="18"/>
      <c r="GDR828" s="18"/>
      <c r="GDS828" s="18"/>
      <c r="GDT828" s="18"/>
      <c r="GDU828" s="18"/>
      <c r="GDV828" s="18"/>
      <c r="GDW828" s="18"/>
      <c r="GDX828" s="18"/>
      <c r="GDY828" s="18"/>
      <c r="GDZ828" s="18"/>
      <c r="GEA828" s="18"/>
      <c r="GEB828" s="18"/>
      <c r="GEC828" s="18"/>
      <c r="GED828" s="18"/>
      <c r="GEE828" s="18"/>
      <c r="GEF828" s="18"/>
      <c r="GEG828" s="18"/>
      <c r="GEH828" s="18"/>
      <c r="GEI828" s="18"/>
      <c r="GEJ828" s="18"/>
      <c r="GEK828" s="18"/>
      <c r="GEL828" s="18"/>
      <c r="GEM828" s="18"/>
      <c r="GEN828" s="18"/>
      <c r="GEO828" s="18"/>
      <c r="GEP828" s="18"/>
      <c r="GEQ828" s="18"/>
      <c r="GER828" s="18"/>
      <c r="GES828" s="18"/>
      <c r="GET828" s="18"/>
      <c r="GEU828" s="18"/>
      <c r="GEV828" s="18"/>
      <c r="GEW828" s="18"/>
      <c r="GEX828" s="18"/>
      <c r="GEY828" s="18"/>
      <c r="GEZ828" s="18"/>
      <c r="GFA828" s="18"/>
      <c r="GFB828" s="18"/>
      <c r="GFC828" s="18"/>
      <c r="GFD828" s="18"/>
      <c r="GFE828" s="18"/>
      <c r="GFF828" s="18"/>
      <c r="GFG828" s="18"/>
      <c r="GFH828" s="18"/>
      <c r="GFI828" s="18"/>
      <c r="GFJ828" s="18"/>
      <c r="GFK828" s="18"/>
      <c r="GFL828" s="18"/>
      <c r="GFM828" s="18"/>
      <c r="GFN828" s="18"/>
      <c r="GFO828" s="18"/>
      <c r="GFP828" s="18"/>
      <c r="GFQ828" s="18"/>
      <c r="GFR828" s="18"/>
      <c r="GFS828" s="18"/>
      <c r="GFT828" s="18"/>
      <c r="GFU828" s="18"/>
      <c r="GFV828" s="18"/>
      <c r="GFW828" s="18"/>
      <c r="GFX828" s="18"/>
      <c r="GFY828" s="18"/>
      <c r="GFZ828" s="18"/>
      <c r="GGA828" s="18"/>
      <c r="GGB828" s="18"/>
      <c r="GGC828" s="18"/>
      <c r="GGD828" s="18"/>
      <c r="GGE828" s="18"/>
      <c r="GGF828" s="18"/>
      <c r="GGG828" s="18"/>
      <c r="GGH828" s="18"/>
      <c r="GGI828" s="18"/>
      <c r="GGJ828" s="18"/>
      <c r="GGK828" s="18"/>
      <c r="GGL828" s="18"/>
      <c r="GGM828" s="18"/>
      <c r="GGN828" s="18"/>
      <c r="GGO828" s="18"/>
      <c r="GGP828" s="18"/>
      <c r="GGQ828" s="18"/>
      <c r="GGR828" s="18"/>
      <c r="GGS828" s="18"/>
      <c r="GGT828" s="18"/>
      <c r="GGU828" s="18"/>
      <c r="GGV828" s="18"/>
      <c r="GGW828" s="18"/>
      <c r="GGX828" s="18"/>
      <c r="GGY828" s="18"/>
      <c r="GGZ828" s="18"/>
      <c r="GHA828" s="18"/>
      <c r="GHB828" s="18"/>
      <c r="GHC828" s="18"/>
      <c r="GHD828" s="18"/>
      <c r="GHE828" s="18"/>
      <c r="GHF828" s="18"/>
      <c r="GHG828" s="18"/>
      <c r="GHH828" s="18"/>
      <c r="GHI828" s="18"/>
      <c r="GHJ828" s="18"/>
      <c r="GHK828" s="18"/>
      <c r="GHL828" s="18"/>
      <c r="GHM828" s="18"/>
      <c r="GHN828" s="18"/>
      <c r="GHO828" s="18"/>
      <c r="GHP828" s="18"/>
      <c r="GHQ828" s="18"/>
      <c r="GHR828" s="18"/>
      <c r="GHS828" s="18"/>
      <c r="GHT828" s="18"/>
      <c r="GHU828" s="18"/>
      <c r="GHV828" s="18"/>
      <c r="GHW828" s="18"/>
      <c r="GHX828" s="18"/>
      <c r="GHY828" s="18"/>
      <c r="GHZ828" s="18"/>
      <c r="GIA828" s="18"/>
      <c r="GIB828" s="18"/>
      <c r="GIC828" s="18"/>
      <c r="GID828" s="18"/>
      <c r="GIE828" s="18"/>
      <c r="GIF828" s="18"/>
      <c r="GIG828" s="18"/>
      <c r="GIH828" s="18"/>
      <c r="GII828" s="18"/>
      <c r="GIJ828" s="18"/>
      <c r="GIK828" s="18"/>
      <c r="GIL828" s="18"/>
      <c r="GIM828" s="18"/>
      <c r="GIN828" s="18"/>
      <c r="GIO828" s="18"/>
      <c r="GIP828" s="18"/>
      <c r="GIQ828" s="18"/>
      <c r="GIR828" s="18"/>
      <c r="GIS828" s="18"/>
      <c r="GIT828" s="18"/>
      <c r="GIU828" s="18"/>
      <c r="GIV828" s="18"/>
      <c r="GIW828" s="18"/>
      <c r="GIX828" s="18"/>
      <c r="GIY828" s="18"/>
      <c r="GIZ828" s="18"/>
      <c r="GJA828" s="18"/>
      <c r="GJB828" s="18"/>
      <c r="GJC828" s="18"/>
      <c r="GJD828" s="18"/>
      <c r="GJE828" s="18"/>
      <c r="GJF828" s="18"/>
      <c r="GJG828" s="18"/>
      <c r="GJH828" s="18"/>
      <c r="GJI828" s="18"/>
      <c r="GJJ828" s="18"/>
      <c r="GJK828" s="18"/>
      <c r="GJL828" s="18"/>
      <c r="GJM828" s="18"/>
      <c r="GJN828" s="18"/>
      <c r="GJO828" s="18"/>
      <c r="GJP828" s="18"/>
      <c r="GJQ828" s="18"/>
      <c r="GJR828" s="18"/>
      <c r="GJS828" s="18"/>
      <c r="GJT828" s="18"/>
      <c r="GJU828" s="18"/>
      <c r="GJV828" s="18"/>
      <c r="GJW828" s="18"/>
      <c r="GJX828" s="18"/>
      <c r="GJY828" s="18"/>
      <c r="GJZ828" s="18"/>
      <c r="GKA828" s="18"/>
      <c r="GKB828" s="18"/>
      <c r="GKC828" s="18"/>
      <c r="GKD828" s="18"/>
      <c r="GKE828" s="18"/>
      <c r="GKF828" s="18"/>
      <c r="GKG828" s="18"/>
      <c r="GKH828" s="18"/>
      <c r="GKI828" s="18"/>
      <c r="GKJ828" s="18"/>
      <c r="GKK828" s="18"/>
      <c r="GKL828" s="18"/>
      <c r="GKM828" s="18"/>
      <c r="GKN828" s="18"/>
      <c r="GKO828" s="18"/>
      <c r="GKP828" s="18"/>
      <c r="GKQ828" s="18"/>
      <c r="GKR828" s="18"/>
      <c r="GKS828" s="18"/>
      <c r="GKT828" s="18"/>
      <c r="GKU828" s="18"/>
      <c r="GKV828" s="18"/>
      <c r="GKW828" s="18"/>
      <c r="GKX828" s="18"/>
      <c r="GKY828" s="18"/>
      <c r="GKZ828" s="18"/>
      <c r="GLA828" s="18"/>
      <c r="GLB828" s="18"/>
      <c r="GLC828" s="18"/>
      <c r="GLD828" s="18"/>
      <c r="GLE828" s="18"/>
      <c r="GLF828" s="18"/>
      <c r="GLG828" s="18"/>
      <c r="GLH828" s="18"/>
      <c r="GLI828" s="18"/>
      <c r="GLJ828" s="18"/>
      <c r="GLK828" s="18"/>
      <c r="GLL828" s="18"/>
      <c r="GLM828" s="18"/>
      <c r="GLN828" s="18"/>
      <c r="GLO828" s="18"/>
      <c r="GLP828" s="18"/>
      <c r="GLQ828" s="18"/>
      <c r="GLR828" s="18"/>
      <c r="GLS828" s="18"/>
      <c r="GLT828" s="18"/>
      <c r="GLU828" s="18"/>
      <c r="GLV828" s="18"/>
      <c r="GLW828" s="18"/>
      <c r="GLX828" s="18"/>
      <c r="GLY828" s="18"/>
      <c r="GLZ828" s="18"/>
      <c r="GMA828" s="18"/>
      <c r="GMB828" s="18"/>
      <c r="GMC828" s="18"/>
      <c r="GMD828" s="18"/>
      <c r="GME828" s="18"/>
      <c r="GMF828" s="18"/>
      <c r="GMG828" s="18"/>
      <c r="GMH828" s="18"/>
      <c r="GMI828" s="18"/>
      <c r="GMJ828" s="18"/>
      <c r="GMK828" s="18"/>
      <c r="GML828" s="18"/>
      <c r="GMM828" s="18"/>
      <c r="GMN828" s="18"/>
      <c r="GMO828" s="18"/>
      <c r="GMP828" s="18"/>
      <c r="GMQ828" s="18"/>
      <c r="GMR828" s="18"/>
      <c r="GMS828" s="18"/>
      <c r="GMT828" s="18"/>
      <c r="GMU828" s="18"/>
      <c r="GMV828" s="18"/>
      <c r="GMW828" s="18"/>
      <c r="GMX828" s="18"/>
      <c r="GMY828" s="18"/>
      <c r="GMZ828" s="18"/>
      <c r="GNA828" s="18"/>
      <c r="GNB828" s="18"/>
      <c r="GNC828" s="18"/>
      <c r="GND828" s="18"/>
      <c r="GNE828" s="18"/>
      <c r="GNF828" s="18"/>
      <c r="GNG828" s="18"/>
      <c r="GNH828" s="18"/>
      <c r="GNI828" s="18"/>
      <c r="GNJ828" s="18"/>
      <c r="GNK828" s="18"/>
      <c r="GNL828" s="18"/>
      <c r="GNM828" s="18"/>
      <c r="GNN828" s="18"/>
      <c r="GNO828" s="18"/>
      <c r="GNP828" s="18"/>
      <c r="GNQ828" s="18"/>
      <c r="GNR828" s="18"/>
      <c r="GNS828" s="18"/>
      <c r="GNT828" s="18"/>
      <c r="GNU828" s="18"/>
      <c r="GNV828" s="18"/>
      <c r="GNW828" s="18"/>
      <c r="GNX828" s="18"/>
      <c r="GNY828" s="18"/>
      <c r="GNZ828" s="18"/>
      <c r="GOA828" s="18"/>
      <c r="GOB828" s="18"/>
      <c r="GOC828" s="18"/>
      <c r="GOD828" s="18"/>
      <c r="GOE828" s="18"/>
      <c r="GOF828" s="18"/>
      <c r="GOG828" s="18"/>
      <c r="GOH828" s="18"/>
      <c r="GOI828" s="18"/>
      <c r="GOJ828" s="18"/>
      <c r="GOK828" s="18"/>
      <c r="GOL828" s="18"/>
      <c r="GOM828" s="18"/>
      <c r="GON828" s="18"/>
      <c r="GOO828" s="18"/>
      <c r="GOP828" s="18"/>
      <c r="GOQ828" s="18"/>
      <c r="GOR828" s="18"/>
      <c r="GOS828" s="18"/>
      <c r="GOT828" s="18"/>
      <c r="GOU828" s="18"/>
      <c r="GOV828" s="18"/>
      <c r="GOW828" s="18"/>
      <c r="GOX828" s="18"/>
      <c r="GOY828" s="18"/>
      <c r="GOZ828" s="18"/>
      <c r="GPA828" s="18"/>
      <c r="GPB828" s="18"/>
      <c r="GPC828" s="18"/>
      <c r="GPD828" s="18"/>
      <c r="GPE828" s="18"/>
      <c r="GPF828" s="18"/>
      <c r="GPG828" s="18"/>
      <c r="GPH828" s="18"/>
      <c r="GPI828" s="18"/>
      <c r="GPJ828" s="18"/>
      <c r="GPK828" s="18"/>
      <c r="GPL828" s="18"/>
      <c r="GPM828" s="18"/>
      <c r="GPN828" s="18"/>
      <c r="GPO828" s="18"/>
      <c r="GPP828" s="18"/>
      <c r="GPQ828" s="18"/>
      <c r="GPR828" s="18"/>
      <c r="GPS828" s="18"/>
      <c r="GPT828" s="18"/>
      <c r="GPU828" s="18"/>
      <c r="GPV828" s="18"/>
      <c r="GPW828" s="18"/>
      <c r="GPX828" s="18"/>
      <c r="GPY828" s="18"/>
      <c r="GPZ828" s="18"/>
      <c r="GQA828" s="18"/>
      <c r="GQB828" s="18"/>
      <c r="GQC828" s="18"/>
      <c r="GQD828" s="18"/>
      <c r="GQE828" s="18"/>
      <c r="GQF828" s="18"/>
      <c r="GQG828" s="18"/>
      <c r="GQH828" s="18"/>
      <c r="GQI828" s="18"/>
      <c r="GQJ828" s="18"/>
      <c r="GQK828" s="18"/>
      <c r="GQL828" s="18"/>
      <c r="GQM828" s="18"/>
      <c r="GQN828" s="18"/>
      <c r="GQO828" s="18"/>
      <c r="GQP828" s="18"/>
      <c r="GQQ828" s="18"/>
      <c r="GQR828" s="18"/>
      <c r="GQS828" s="18"/>
      <c r="GQT828" s="18"/>
      <c r="GQU828" s="18"/>
      <c r="GQV828" s="18"/>
      <c r="GQW828" s="18"/>
      <c r="GQX828" s="18"/>
      <c r="GQY828" s="18"/>
      <c r="GQZ828" s="18"/>
      <c r="GRA828" s="18"/>
      <c r="GRB828" s="18"/>
      <c r="GRC828" s="18"/>
      <c r="GRD828" s="18"/>
      <c r="GRE828" s="18"/>
      <c r="GRF828" s="18"/>
      <c r="GRG828" s="18"/>
      <c r="GRH828" s="18"/>
      <c r="GRI828" s="18"/>
      <c r="GRJ828" s="18"/>
      <c r="GRK828" s="18"/>
      <c r="GRL828" s="18"/>
      <c r="GRM828" s="18"/>
      <c r="GRN828" s="18"/>
      <c r="GRO828" s="18"/>
      <c r="GRP828" s="18"/>
      <c r="GRQ828" s="18"/>
      <c r="GRR828" s="18"/>
      <c r="GRS828" s="18"/>
      <c r="GRT828" s="18"/>
      <c r="GRU828" s="18"/>
      <c r="GRV828" s="18"/>
      <c r="GRW828" s="18"/>
      <c r="GRX828" s="18"/>
      <c r="GRY828" s="18"/>
      <c r="GRZ828" s="18"/>
      <c r="GSA828" s="18"/>
      <c r="GSB828" s="18"/>
      <c r="GSC828" s="18"/>
      <c r="GSD828" s="18"/>
      <c r="GSE828" s="18"/>
      <c r="GSF828" s="18"/>
      <c r="GSG828" s="18"/>
      <c r="GSH828" s="18"/>
      <c r="GSI828" s="18"/>
      <c r="GSJ828" s="18"/>
      <c r="GSK828" s="18"/>
      <c r="GSL828" s="18"/>
      <c r="GSM828" s="18"/>
      <c r="GSN828" s="18"/>
      <c r="GSO828" s="18"/>
      <c r="GSP828" s="18"/>
      <c r="GSQ828" s="18"/>
      <c r="GSR828" s="18"/>
      <c r="GSS828" s="18"/>
      <c r="GST828" s="18"/>
      <c r="GSU828" s="18"/>
      <c r="GSV828" s="18"/>
      <c r="GSW828" s="18"/>
      <c r="GSX828" s="18"/>
      <c r="GSY828" s="18"/>
      <c r="GSZ828" s="18"/>
      <c r="GTA828" s="18"/>
      <c r="GTB828" s="18"/>
      <c r="GTC828" s="18"/>
      <c r="GTD828" s="18"/>
      <c r="GTE828" s="18"/>
      <c r="GTF828" s="18"/>
      <c r="GTG828" s="18"/>
      <c r="GTH828" s="18"/>
      <c r="GTI828" s="18"/>
      <c r="GTJ828" s="18"/>
      <c r="GTK828" s="18"/>
      <c r="GTL828" s="18"/>
      <c r="GTM828" s="18"/>
      <c r="GTN828" s="18"/>
      <c r="GTO828" s="18"/>
      <c r="GTP828" s="18"/>
      <c r="GTQ828" s="18"/>
      <c r="GTR828" s="18"/>
      <c r="GTS828" s="18"/>
      <c r="GTT828" s="18"/>
      <c r="GTU828" s="18"/>
      <c r="GTV828" s="18"/>
      <c r="GTW828" s="18"/>
      <c r="GTX828" s="18"/>
      <c r="GTY828" s="18"/>
      <c r="GTZ828" s="18"/>
      <c r="GUA828" s="18"/>
      <c r="GUB828" s="18"/>
      <c r="GUC828" s="18"/>
      <c r="GUD828" s="18"/>
      <c r="GUE828" s="18"/>
      <c r="GUF828" s="18"/>
      <c r="GUG828" s="18"/>
      <c r="GUH828" s="18"/>
      <c r="GUI828" s="18"/>
      <c r="GUJ828" s="18"/>
      <c r="GUK828" s="18"/>
      <c r="GUL828" s="18"/>
      <c r="GUM828" s="18"/>
      <c r="GUN828" s="18"/>
      <c r="GUO828" s="18"/>
      <c r="GUP828" s="18"/>
      <c r="GUQ828" s="18"/>
      <c r="GUR828" s="18"/>
      <c r="GUS828" s="18"/>
      <c r="GUT828" s="18"/>
      <c r="GUU828" s="18"/>
      <c r="GUV828" s="18"/>
      <c r="GUW828" s="18"/>
      <c r="GUX828" s="18"/>
      <c r="GUY828" s="18"/>
      <c r="GUZ828" s="18"/>
      <c r="GVA828" s="18"/>
      <c r="GVB828" s="18"/>
      <c r="GVC828" s="18"/>
      <c r="GVD828" s="18"/>
      <c r="GVE828" s="18"/>
      <c r="GVF828" s="18"/>
      <c r="GVG828" s="18"/>
      <c r="GVH828" s="18"/>
      <c r="GVI828" s="18"/>
      <c r="GVJ828" s="18"/>
      <c r="GVK828" s="18"/>
      <c r="GVL828" s="18"/>
      <c r="GVM828" s="18"/>
      <c r="GVN828" s="18"/>
      <c r="GVO828" s="18"/>
      <c r="GVP828" s="18"/>
      <c r="GVQ828" s="18"/>
      <c r="GVR828" s="18"/>
      <c r="GVS828" s="18"/>
      <c r="GVT828" s="18"/>
      <c r="GVU828" s="18"/>
      <c r="GVV828" s="18"/>
      <c r="GVW828" s="18"/>
      <c r="GVX828" s="18"/>
      <c r="GVY828" s="18"/>
      <c r="GVZ828" s="18"/>
      <c r="GWA828" s="18"/>
      <c r="GWB828" s="18"/>
      <c r="GWC828" s="18"/>
      <c r="GWD828" s="18"/>
      <c r="GWE828" s="18"/>
      <c r="GWF828" s="18"/>
      <c r="GWG828" s="18"/>
      <c r="GWH828" s="18"/>
      <c r="GWI828" s="18"/>
      <c r="GWJ828" s="18"/>
      <c r="GWK828" s="18"/>
      <c r="GWL828" s="18"/>
      <c r="GWM828" s="18"/>
      <c r="GWN828" s="18"/>
      <c r="GWO828" s="18"/>
      <c r="GWP828" s="18"/>
      <c r="GWQ828" s="18"/>
      <c r="GWR828" s="18"/>
      <c r="GWS828" s="18"/>
      <c r="GWT828" s="18"/>
      <c r="GWU828" s="18"/>
      <c r="GWV828" s="18"/>
      <c r="GWW828" s="18"/>
      <c r="GWX828" s="18"/>
      <c r="GWY828" s="18"/>
      <c r="GWZ828" s="18"/>
      <c r="GXA828" s="18"/>
      <c r="GXB828" s="18"/>
      <c r="GXC828" s="18"/>
      <c r="GXD828" s="18"/>
      <c r="GXE828" s="18"/>
      <c r="GXF828" s="18"/>
      <c r="GXG828" s="18"/>
      <c r="GXH828" s="18"/>
      <c r="GXI828" s="18"/>
      <c r="GXJ828" s="18"/>
      <c r="GXK828" s="18"/>
      <c r="GXL828" s="18"/>
      <c r="GXM828" s="18"/>
      <c r="GXN828" s="18"/>
      <c r="GXO828" s="18"/>
      <c r="GXP828" s="18"/>
      <c r="GXQ828" s="18"/>
      <c r="GXR828" s="18"/>
      <c r="GXS828" s="18"/>
      <c r="GXT828" s="18"/>
      <c r="GXU828" s="18"/>
      <c r="GXV828" s="18"/>
      <c r="GXW828" s="18"/>
      <c r="GXX828" s="18"/>
      <c r="GXY828" s="18"/>
      <c r="GXZ828" s="18"/>
      <c r="GYA828" s="18"/>
      <c r="GYB828" s="18"/>
      <c r="GYC828" s="18"/>
      <c r="GYD828" s="18"/>
      <c r="GYE828" s="18"/>
      <c r="GYF828" s="18"/>
      <c r="GYG828" s="18"/>
      <c r="GYH828" s="18"/>
      <c r="GYI828" s="18"/>
      <c r="GYJ828" s="18"/>
      <c r="GYK828" s="18"/>
      <c r="GYL828" s="18"/>
      <c r="GYM828" s="18"/>
      <c r="GYN828" s="18"/>
      <c r="GYO828" s="18"/>
      <c r="GYP828" s="18"/>
      <c r="GYQ828" s="18"/>
      <c r="GYR828" s="18"/>
      <c r="GYS828" s="18"/>
      <c r="GYT828" s="18"/>
      <c r="GYU828" s="18"/>
      <c r="GYV828" s="18"/>
      <c r="GYW828" s="18"/>
      <c r="GYX828" s="18"/>
      <c r="GYY828" s="18"/>
      <c r="GYZ828" s="18"/>
      <c r="GZA828" s="18"/>
      <c r="GZB828" s="18"/>
      <c r="GZC828" s="18"/>
      <c r="GZD828" s="18"/>
      <c r="GZE828" s="18"/>
      <c r="GZF828" s="18"/>
      <c r="GZG828" s="18"/>
      <c r="GZH828" s="18"/>
      <c r="GZI828" s="18"/>
      <c r="GZJ828" s="18"/>
      <c r="GZK828" s="18"/>
      <c r="GZL828" s="18"/>
      <c r="GZM828" s="18"/>
      <c r="GZN828" s="18"/>
      <c r="GZO828" s="18"/>
      <c r="GZP828" s="18"/>
      <c r="GZQ828" s="18"/>
      <c r="GZR828" s="18"/>
      <c r="GZS828" s="18"/>
      <c r="GZT828" s="18"/>
      <c r="GZU828" s="18"/>
      <c r="GZV828" s="18"/>
      <c r="GZW828" s="18"/>
      <c r="GZX828" s="18"/>
      <c r="GZY828" s="18"/>
      <c r="GZZ828" s="18"/>
      <c r="HAA828" s="18"/>
      <c r="HAB828" s="18"/>
      <c r="HAC828" s="18"/>
      <c r="HAD828" s="18"/>
      <c r="HAE828" s="18"/>
      <c r="HAF828" s="18"/>
      <c r="HAG828" s="18"/>
      <c r="HAH828" s="18"/>
      <c r="HAI828" s="18"/>
      <c r="HAJ828" s="18"/>
      <c r="HAK828" s="18"/>
      <c r="HAL828" s="18"/>
      <c r="HAM828" s="18"/>
      <c r="HAN828" s="18"/>
      <c r="HAO828" s="18"/>
      <c r="HAP828" s="18"/>
      <c r="HAQ828" s="18"/>
      <c r="HAR828" s="18"/>
      <c r="HAS828" s="18"/>
      <c r="HAT828" s="18"/>
      <c r="HAU828" s="18"/>
      <c r="HAV828" s="18"/>
      <c r="HAW828" s="18"/>
      <c r="HAX828" s="18"/>
      <c r="HAY828" s="18"/>
      <c r="HAZ828" s="18"/>
      <c r="HBA828" s="18"/>
      <c r="HBB828" s="18"/>
      <c r="HBC828" s="18"/>
      <c r="HBD828" s="18"/>
      <c r="HBE828" s="18"/>
      <c r="HBF828" s="18"/>
      <c r="HBG828" s="18"/>
      <c r="HBH828" s="18"/>
      <c r="HBI828" s="18"/>
      <c r="HBJ828" s="18"/>
      <c r="HBK828" s="18"/>
      <c r="HBL828" s="18"/>
      <c r="HBM828" s="18"/>
      <c r="HBN828" s="18"/>
      <c r="HBO828" s="18"/>
      <c r="HBP828" s="18"/>
      <c r="HBQ828" s="18"/>
      <c r="HBR828" s="18"/>
      <c r="HBS828" s="18"/>
      <c r="HBT828" s="18"/>
      <c r="HBU828" s="18"/>
      <c r="HBV828" s="18"/>
      <c r="HBW828" s="18"/>
      <c r="HBX828" s="18"/>
      <c r="HBY828" s="18"/>
      <c r="HBZ828" s="18"/>
      <c r="HCA828" s="18"/>
      <c r="HCB828" s="18"/>
      <c r="HCC828" s="18"/>
      <c r="HCD828" s="18"/>
      <c r="HCE828" s="18"/>
      <c r="HCF828" s="18"/>
      <c r="HCG828" s="18"/>
      <c r="HCH828" s="18"/>
      <c r="HCI828" s="18"/>
      <c r="HCJ828" s="18"/>
      <c r="HCK828" s="18"/>
      <c r="HCL828" s="18"/>
      <c r="HCM828" s="18"/>
      <c r="HCN828" s="18"/>
      <c r="HCO828" s="18"/>
      <c r="HCP828" s="18"/>
      <c r="HCQ828" s="18"/>
      <c r="HCR828" s="18"/>
      <c r="HCS828" s="18"/>
      <c r="HCT828" s="18"/>
      <c r="HCU828" s="18"/>
      <c r="HCV828" s="18"/>
      <c r="HCW828" s="18"/>
      <c r="HCX828" s="18"/>
      <c r="HCY828" s="18"/>
      <c r="HCZ828" s="18"/>
      <c r="HDA828" s="18"/>
      <c r="HDB828" s="18"/>
      <c r="HDC828" s="18"/>
      <c r="HDD828" s="18"/>
      <c r="HDE828" s="18"/>
      <c r="HDF828" s="18"/>
      <c r="HDG828" s="18"/>
      <c r="HDH828" s="18"/>
      <c r="HDI828" s="18"/>
      <c r="HDJ828" s="18"/>
      <c r="HDK828" s="18"/>
      <c r="HDL828" s="18"/>
      <c r="HDM828" s="18"/>
      <c r="HDN828" s="18"/>
      <c r="HDO828" s="18"/>
      <c r="HDP828" s="18"/>
      <c r="HDQ828" s="18"/>
      <c r="HDR828" s="18"/>
      <c r="HDS828" s="18"/>
      <c r="HDT828" s="18"/>
      <c r="HDU828" s="18"/>
      <c r="HDV828" s="18"/>
      <c r="HDW828" s="18"/>
      <c r="HDX828" s="18"/>
      <c r="HDY828" s="18"/>
      <c r="HDZ828" s="18"/>
      <c r="HEA828" s="18"/>
      <c r="HEB828" s="18"/>
      <c r="HEC828" s="18"/>
      <c r="HED828" s="18"/>
      <c r="HEE828" s="18"/>
      <c r="HEF828" s="18"/>
      <c r="HEG828" s="18"/>
      <c r="HEH828" s="18"/>
      <c r="HEI828" s="18"/>
      <c r="HEJ828" s="18"/>
      <c r="HEK828" s="18"/>
      <c r="HEL828" s="18"/>
      <c r="HEM828" s="18"/>
      <c r="HEN828" s="18"/>
      <c r="HEO828" s="18"/>
      <c r="HEP828" s="18"/>
      <c r="HEQ828" s="18"/>
      <c r="HER828" s="18"/>
      <c r="HES828" s="18"/>
      <c r="HET828" s="18"/>
      <c r="HEU828" s="18"/>
      <c r="HEV828" s="18"/>
      <c r="HEW828" s="18"/>
      <c r="HEX828" s="18"/>
      <c r="HEY828" s="18"/>
      <c r="HEZ828" s="18"/>
      <c r="HFA828" s="18"/>
      <c r="HFB828" s="18"/>
      <c r="HFC828" s="18"/>
      <c r="HFD828" s="18"/>
      <c r="HFE828" s="18"/>
      <c r="HFF828" s="18"/>
      <c r="HFG828" s="18"/>
      <c r="HFH828" s="18"/>
      <c r="HFI828" s="18"/>
      <c r="HFJ828" s="18"/>
      <c r="HFK828" s="18"/>
      <c r="HFL828" s="18"/>
      <c r="HFM828" s="18"/>
      <c r="HFN828" s="18"/>
      <c r="HFO828" s="18"/>
      <c r="HFP828" s="18"/>
      <c r="HFQ828" s="18"/>
      <c r="HFR828" s="18"/>
      <c r="HFS828" s="18"/>
      <c r="HFT828" s="18"/>
      <c r="HFU828" s="18"/>
      <c r="HFV828" s="18"/>
      <c r="HFW828" s="18"/>
      <c r="HFX828" s="18"/>
      <c r="HFY828" s="18"/>
      <c r="HFZ828" s="18"/>
      <c r="HGA828" s="18"/>
      <c r="HGB828" s="18"/>
      <c r="HGC828" s="18"/>
      <c r="HGD828" s="18"/>
      <c r="HGE828" s="18"/>
      <c r="HGF828" s="18"/>
      <c r="HGG828" s="18"/>
      <c r="HGH828" s="18"/>
      <c r="HGI828" s="18"/>
      <c r="HGJ828" s="18"/>
      <c r="HGK828" s="18"/>
      <c r="HGL828" s="18"/>
      <c r="HGM828" s="18"/>
      <c r="HGN828" s="18"/>
      <c r="HGO828" s="18"/>
      <c r="HGP828" s="18"/>
      <c r="HGQ828" s="18"/>
      <c r="HGR828" s="18"/>
      <c r="HGS828" s="18"/>
      <c r="HGT828" s="18"/>
      <c r="HGU828" s="18"/>
      <c r="HGV828" s="18"/>
      <c r="HGW828" s="18"/>
      <c r="HGX828" s="18"/>
      <c r="HGY828" s="18"/>
      <c r="HGZ828" s="18"/>
      <c r="HHA828" s="18"/>
      <c r="HHB828" s="18"/>
      <c r="HHC828" s="18"/>
      <c r="HHD828" s="18"/>
      <c r="HHE828" s="18"/>
      <c r="HHF828" s="18"/>
      <c r="HHG828" s="18"/>
      <c r="HHH828" s="18"/>
      <c r="HHI828" s="18"/>
      <c r="HHJ828" s="18"/>
      <c r="HHK828" s="18"/>
      <c r="HHL828" s="18"/>
      <c r="HHM828" s="18"/>
      <c r="HHN828" s="18"/>
      <c r="HHO828" s="18"/>
      <c r="HHP828" s="18"/>
      <c r="HHQ828" s="18"/>
      <c r="HHR828" s="18"/>
      <c r="HHS828" s="18"/>
      <c r="HHT828" s="18"/>
      <c r="HHU828" s="18"/>
      <c r="HHV828" s="18"/>
      <c r="HHW828" s="18"/>
      <c r="HHX828" s="18"/>
      <c r="HHY828" s="18"/>
      <c r="HHZ828" s="18"/>
      <c r="HIA828" s="18"/>
      <c r="HIB828" s="18"/>
      <c r="HIC828" s="18"/>
      <c r="HID828" s="18"/>
      <c r="HIE828" s="18"/>
      <c r="HIF828" s="18"/>
      <c r="HIG828" s="18"/>
      <c r="HIH828" s="18"/>
      <c r="HII828" s="18"/>
      <c r="HIJ828" s="18"/>
      <c r="HIK828" s="18"/>
      <c r="HIL828" s="18"/>
      <c r="HIM828" s="18"/>
      <c r="HIN828" s="18"/>
      <c r="HIO828" s="18"/>
      <c r="HIP828" s="18"/>
      <c r="HIQ828" s="18"/>
      <c r="HIR828" s="18"/>
      <c r="HIS828" s="18"/>
      <c r="HIT828" s="18"/>
      <c r="HIU828" s="18"/>
      <c r="HIV828" s="18"/>
      <c r="HIW828" s="18"/>
      <c r="HIX828" s="18"/>
      <c r="HIY828" s="18"/>
      <c r="HIZ828" s="18"/>
      <c r="HJA828" s="18"/>
      <c r="HJB828" s="18"/>
      <c r="HJC828" s="18"/>
      <c r="HJD828" s="18"/>
      <c r="HJE828" s="18"/>
      <c r="HJF828" s="18"/>
      <c r="HJG828" s="18"/>
      <c r="HJH828" s="18"/>
      <c r="HJI828" s="18"/>
      <c r="HJJ828" s="18"/>
      <c r="HJK828" s="18"/>
      <c r="HJL828" s="18"/>
      <c r="HJM828" s="18"/>
      <c r="HJN828" s="18"/>
      <c r="HJO828" s="18"/>
      <c r="HJP828" s="18"/>
      <c r="HJQ828" s="18"/>
      <c r="HJR828" s="18"/>
      <c r="HJS828" s="18"/>
      <c r="HJT828" s="18"/>
      <c r="HJU828" s="18"/>
      <c r="HJV828" s="18"/>
      <c r="HJW828" s="18"/>
      <c r="HJX828" s="18"/>
      <c r="HJY828" s="18"/>
      <c r="HJZ828" s="18"/>
      <c r="HKA828" s="18"/>
      <c r="HKB828" s="18"/>
      <c r="HKC828" s="18"/>
      <c r="HKD828" s="18"/>
      <c r="HKE828" s="18"/>
      <c r="HKF828" s="18"/>
      <c r="HKG828" s="18"/>
      <c r="HKH828" s="18"/>
      <c r="HKI828" s="18"/>
      <c r="HKJ828" s="18"/>
      <c r="HKK828" s="18"/>
      <c r="HKL828" s="18"/>
      <c r="HKM828" s="18"/>
      <c r="HKN828" s="18"/>
      <c r="HKO828" s="18"/>
      <c r="HKP828" s="18"/>
      <c r="HKQ828" s="18"/>
      <c r="HKR828" s="18"/>
      <c r="HKS828" s="18"/>
      <c r="HKT828" s="18"/>
      <c r="HKU828" s="18"/>
      <c r="HKV828" s="18"/>
      <c r="HKW828" s="18"/>
      <c r="HKX828" s="18"/>
      <c r="HKY828" s="18"/>
      <c r="HKZ828" s="18"/>
      <c r="HLA828" s="18"/>
      <c r="HLB828" s="18"/>
      <c r="HLC828" s="18"/>
      <c r="HLD828" s="18"/>
      <c r="HLE828" s="18"/>
      <c r="HLF828" s="18"/>
      <c r="HLG828" s="18"/>
      <c r="HLH828" s="18"/>
      <c r="HLI828" s="18"/>
      <c r="HLJ828" s="18"/>
      <c r="HLK828" s="18"/>
      <c r="HLL828" s="18"/>
      <c r="HLM828" s="18"/>
      <c r="HLN828" s="18"/>
      <c r="HLO828" s="18"/>
      <c r="HLP828" s="18"/>
      <c r="HLQ828" s="18"/>
      <c r="HLR828" s="18"/>
      <c r="HLS828" s="18"/>
      <c r="HLT828" s="18"/>
      <c r="HLU828" s="18"/>
      <c r="HLV828" s="18"/>
      <c r="HLW828" s="18"/>
      <c r="HLX828" s="18"/>
      <c r="HLY828" s="18"/>
      <c r="HLZ828" s="18"/>
      <c r="HMA828" s="18"/>
      <c r="HMB828" s="18"/>
      <c r="HMC828" s="18"/>
      <c r="HMD828" s="18"/>
      <c r="HME828" s="18"/>
      <c r="HMF828" s="18"/>
      <c r="HMG828" s="18"/>
      <c r="HMH828" s="18"/>
      <c r="HMI828" s="18"/>
      <c r="HMJ828" s="18"/>
      <c r="HMK828" s="18"/>
      <c r="HML828" s="18"/>
      <c r="HMM828" s="18"/>
      <c r="HMN828" s="18"/>
      <c r="HMO828" s="18"/>
      <c r="HMP828" s="18"/>
      <c r="HMQ828" s="18"/>
      <c r="HMR828" s="18"/>
      <c r="HMS828" s="18"/>
      <c r="HMT828" s="18"/>
      <c r="HMU828" s="18"/>
      <c r="HMV828" s="18"/>
      <c r="HMW828" s="18"/>
      <c r="HMX828" s="18"/>
      <c r="HMY828" s="18"/>
      <c r="HMZ828" s="18"/>
      <c r="HNA828" s="18"/>
      <c r="HNB828" s="18"/>
      <c r="HNC828" s="18"/>
      <c r="HND828" s="18"/>
      <c r="HNE828" s="18"/>
      <c r="HNF828" s="18"/>
      <c r="HNG828" s="18"/>
      <c r="HNH828" s="18"/>
      <c r="HNI828" s="18"/>
      <c r="HNJ828" s="18"/>
      <c r="HNK828" s="18"/>
      <c r="HNL828" s="18"/>
      <c r="HNM828" s="18"/>
      <c r="HNN828" s="18"/>
      <c r="HNO828" s="18"/>
      <c r="HNP828" s="18"/>
      <c r="HNQ828" s="18"/>
      <c r="HNR828" s="18"/>
      <c r="HNS828" s="18"/>
      <c r="HNT828" s="18"/>
      <c r="HNU828" s="18"/>
      <c r="HNV828" s="18"/>
      <c r="HNW828" s="18"/>
      <c r="HNX828" s="18"/>
      <c r="HNY828" s="18"/>
      <c r="HNZ828" s="18"/>
      <c r="HOA828" s="18"/>
      <c r="HOB828" s="18"/>
      <c r="HOC828" s="18"/>
      <c r="HOD828" s="18"/>
      <c r="HOE828" s="18"/>
      <c r="HOF828" s="18"/>
      <c r="HOG828" s="18"/>
      <c r="HOH828" s="18"/>
      <c r="HOI828" s="18"/>
      <c r="HOJ828" s="18"/>
      <c r="HOK828" s="18"/>
      <c r="HOL828" s="18"/>
      <c r="HOM828" s="18"/>
      <c r="HON828" s="18"/>
      <c r="HOO828" s="18"/>
      <c r="HOP828" s="18"/>
      <c r="HOQ828" s="18"/>
      <c r="HOR828" s="18"/>
      <c r="HOS828" s="18"/>
      <c r="HOT828" s="18"/>
      <c r="HOU828" s="18"/>
      <c r="HOV828" s="18"/>
      <c r="HOW828" s="18"/>
      <c r="HOX828" s="18"/>
      <c r="HOY828" s="18"/>
      <c r="HOZ828" s="18"/>
      <c r="HPA828" s="18"/>
      <c r="HPB828" s="18"/>
      <c r="HPC828" s="18"/>
      <c r="HPD828" s="18"/>
      <c r="HPE828" s="18"/>
      <c r="HPF828" s="18"/>
      <c r="HPG828" s="18"/>
      <c r="HPH828" s="18"/>
      <c r="HPI828" s="18"/>
      <c r="HPJ828" s="18"/>
      <c r="HPK828" s="18"/>
      <c r="HPL828" s="18"/>
      <c r="HPM828" s="18"/>
      <c r="HPN828" s="18"/>
      <c r="HPO828" s="18"/>
      <c r="HPP828" s="18"/>
      <c r="HPQ828" s="18"/>
      <c r="HPR828" s="18"/>
      <c r="HPS828" s="18"/>
      <c r="HPT828" s="18"/>
      <c r="HPU828" s="18"/>
      <c r="HPV828" s="18"/>
      <c r="HPW828" s="18"/>
      <c r="HPX828" s="18"/>
      <c r="HPY828" s="18"/>
      <c r="HPZ828" s="18"/>
      <c r="HQA828" s="18"/>
      <c r="HQB828" s="18"/>
      <c r="HQC828" s="18"/>
      <c r="HQD828" s="18"/>
      <c r="HQE828" s="18"/>
      <c r="HQF828" s="18"/>
      <c r="HQG828" s="18"/>
      <c r="HQH828" s="18"/>
      <c r="HQI828" s="18"/>
      <c r="HQJ828" s="18"/>
      <c r="HQK828" s="18"/>
      <c r="HQL828" s="18"/>
      <c r="HQM828" s="18"/>
      <c r="HQN828" s="18"/>
      <c r="HQO828" s="18"/>
      <c r="HQP828" s="18"/>
      <c r="HQQ828" s="18"/>
      <c r="HQR828" s="18"/>
      <c r="HQS828" s="18"/>
      <c r="HQT828" s="18"/>
      <c r="HQU828" s="18"/>
      <c r="HQV828" s="18"/>
      <c r="HQW828" s="18"/>
      <c r="HQX828" s="18"/>
      <c r="HQY828" s="18"/>
      <c r="HQZ828" s="18"/>
      <c r="HRA828" s="18"/>
      <c r="HRB828" s="18"/>
      <c r="HRC828" s="18"/>
      <c r="HRD828" s="18"/>
      <c r="HRE828" s="18"/>
      <c r="HRF828" s="18"/>
      <c r="HRG828" s="18"/>
      <c r="HRH828" s="18"/>
      <c r="HRI828" s="18"/>
      <c r="HRJ828" s="18"/>
      <c r="HRK828" s="18"/>
      <c r="HRL828" s="18"/>
      <c r="HRM828" s="18"/>
      <c r="HRN828" s="18"/>
      <c r="HRO828" s="18"/>
      <c r="HRP828" s="18"/>
      <c r="HRQ828" s="18"/>
      <c r="HRR828" s="18"/>
      <c r="HRS828" s="18"/>
      <c r="HRT828" s="18"/>
      <c r="HRU828" s="18"/>
      <c r="HRV828" s="18"/>
      <c r="HRW828" s="18"/>
      <c r="HRX828" s="18"/>
      <c r="HRY828" s="18"/>
      <c r="HRZ828" s="18"/>
      <c r="HSA828" s="18"/>
      <c r="HSB828" s="18"/>
      <c r="HSC828" s="18"/>
      <c r="HSD828" s="18"/>
      <c r="HSE828" s="18"/>
      <c r="HSF828" s="18"/>
      <c r="HSG828" s="18"/>
      <c r="HSH828" s="18"/>
      <c r="HSI828" s="18"/>
      <c r="HSJ828" s="18"/>
      <c r="HSK828" s="18"/>
      <c r="HSL828" s="18"/>
      <c r="HSM828" s="18"/>
      <c r="HSN828" s="18"/>
      <c r="HSO828" s="18"/>
      <c r="HSP828" s="18"/>
      <c r="HSQ828" s="18"/>
      <c r="HSR828" s="18"/>
      <c r="HSS828" s="18"/>
      <c r="HST828" s="18"/>
      <c r="HSU828" s="18"/>
      <c r="HSV828" s="18"/>
      <c r="HSW828" s="18"/>
      <c r="HSX828" s="18"/>
      <c r="HSY828" s="18"/>
      <c r="HSZ828" s="18"/>
      <c r="HTA828" s="18"/>
      <c r="HTB828" s="18"/>
      <c r="HTC828" s="18"/>
      <c r="HTD828" s="18"/>
      <c r="HTE828" s="18"/>
      <c r="HTF828" s="18"/>
      <c r="HTG828" s="18"/>
      <c r="HTH828" s="18"/>
      <c r="HTI828" s="18"/>
      <c r="HTJ828" s="18"/>
      <c r="HTK828" s="18"/>
      <c r="HTL828" s="18"/>
      <c r="HTM828" s="18"/>
      <c r="HTN828" s="18"/>
      <c r="HTO828" s="18"/>
      <c r="HTP828" s="18"/>
      <c r="HTQ828" s="18"/>
      <c r="HTR828" s="18"/>
      <c r="HTS828" s="18"/>
      <c r="HTT828" s="18"/>
      <c r="HTU828" s="18"/>
      <c r="HTV828" s="18"/>
      <c r="HTW828" s="18"/>
      <c r="HTX828" s="18"/>
      <c r="HTY828" s="18"/>
      <c r="HTZ828" s="18"/>
      <c r="HUA828" s="18"/>
      <c r="HUB828" s="18"/>
      <c r="HUC828" s="18"/>
      <c r="HUD828" s="18"/>
      <c r="HUE828" s="18"/>
      <c r="HUF828" s="18"/>
      <c r="HUG828" s="18"/>
      <c r="HUH828" s="18"/>
      <c r="HUI828" s="18"/>
      <c r="HUJ828" s="18"/>
      <c r="HUK828" s="18"/>
      <c r="HUL828" s="18"/>
      <c r="HUM828" s="18"/>
      <c r="HUN828" s="18"/>
      <c r="HUO828" s="18"/>
      <c r="HUP828" s="18"/>
      <c r="HUQ828" s="18"/>
      <c r="HUR828" s="18"/>
      <c r="HUS828" s="18"/>
      <c r="HUT828" s="18"/>
      <c r="HUU828" s="18"/>
      <c r="HUV828" s="18"/>
      <c r="HUW828" s="18"/>
      <c r="HUX828" s="18"/>
      <c r="HUY828" s="18"/>
      <c r="HUZ828" s="18"/>
      <c r="HVA828" s="18"/>
      <c r="HVB828" s="18"/>
      <c r="HVC828" s="18"/>
      <c r="HVD828" s="18"/>
      <c r="HVE828" s="18"/>
      <c r="HVF828" s="18"/>
      <c r="HVG828" s="18"/>
      <c r="HVH828" s="18"/>
      <c r="HVI828" s="18"/>
      <c r="HVJ828" s="18"/>
      <c r="HVK828" s="18"/>
      <c r="HVL828" s="18"/>
      <c r="HVM828" s="18"/>
      <c r="HVN828" s="18"/>
      <c r="HVO828" s="18"/>
      <c r="HVP828" s="18"/>
      <c r="HVQ828" s="18"/>
      <c r="HVR828" s="18"/>
      <c r="HVS828" s="18"/>
      <c r="HVT828" s="18"/>
      <c r="HVU828" s="18"/>
      <c r="HVV828" s="18"/>
      <c r="HVW828" s="18"/>
      <c r="HVX828" s="18"/>
      <c r="HVY828" s="18"/>
      <c r="HVZ828" s="18"/>
      <c r="HWA828" s="18"/>
      <c r="HWB828" s="18"/>
      <c r="HWC828" s="18"/>
      <c r="HWD828" s="18"/>
      <c r="HWE828" s="18"/>
      <c r="HWF828" s="18"/>
      <c r="HWG828" s="18"/>
      <c r="HWH828" s="18"/>
      <c r="HWI828" s="18"/>
      <c r="HWJ828" s="18"/>
      <c r="HWK828" s="18"/>
      <c r="HWL828" s="18"/>
      <c r="HWM828" s="18"/>
      <c r="HWN828" s="18"/>
      <c r="HWO828" s="18"/>
      <c r="HWP828" s="18"/>
      <c r="HWQ828" s="18"/>
      <c r="HWR828" s="18"/>
      <c r="HWS828" s="18"/>
      <c r="HWT828" s="18"/>
      <c r="HWU828" s="18"/>
      <c r="HWV828" s="18"/>
      <c r="HWW828" s="18"/>
      <c r="HWX828" s="18"/>
      <c r="HWY828" s="18"/>
      <c r="HWZ828" s="18"/>
      <c r="HXA828" s="18"/>
      <c r="HXB828" s="18"/>
      <c r="HXC828" s="18"/>
      <c r="HXD828" s="18"/>
      <c r="HXE828" s="18"/>
      <c r="HXF828" s="18"/>
      <c r="HXG828" s="18"/>
      <c r="HXH828" s="18"/>
      <c r="HXI828" s="18"/>
      <c r="HXJ828" s="18"/>
      <c r="HXK828" s="18"/>
      <c r="HXL828" s="18"/>
      <c r="HXM828" s="18"/>
      <c r="HXN828" s="18"/>
      <c r="HXO828" s="18"/>
      <c r="HXP828" s="18"/>
      <c r="HXQ828" s="18"/>
      <c r="HXR828" s="18"/>
      <c r="HXS828" s="18"/>
      <c r="HXT828" s="18"/>
      <c r="HXU828" s="18"/>
      <c r="HXV828" s="18"/>
      <c r="HXW828" s="18"/>
      <c r="HXX828" s="18"/>
      <c r="HXY828" s="18"/>
      <c r="HXZ828" s="18"/>
      <c r="HYA828" s="18"/>
      <c r="HYB828" s="18"/>
      <c r="HYC828" s="18"/>
      <c r="HYD828" s="18"/>
      <c r="HYE828" s="18"/>
      <c r="HYF828" s="18"/>
      <c r="HYG828" s="18"/>
      <c r="HYH828" s="18"/>
      <c r="HYI828" s="18"/>
      <c r="HYJ828" s="18"/>
      <c r="HYK828" s="18"/>
      <c r="HYL828" s="18"/>
      <c r="HYM828" s="18"/>
      <c r="HYN828" s="18"/>
      <c r="HYO828" s="18"/>
      <c r="HYP828" s="18"/>
      <c r="HYQ828" s="18"/>
      <c r="HYR828" s="18"/>
      <c r="HYS828" s="18"/>
      <c r="HYT828" s="18"/>
      <c r="HYU828" s="18"/>
      <c r="HYV828" s="18"/>
      <c r="HYW828" s="18"/>
      <c r="HYX828" s="18"/>
      <c r="HYY828" s="18"/>
      <c r="HYZ828" s="18"/>
      <c r="HZA828" s="18"/>
      <c r="HZB828" s="18"/>
      <c r="HZC828" s="18"/>
      <c r="HZD828" s="18"/>
      <c r="HZE828" s="18"/>
      <c r="HZF828" s="18"/>
      <c r="HZG828" s="18"/>
      <c r="HZH828" s="18"/>
      <c r="HZI828" s="18"/>
      <c r="HZJ828" s="18"/>
      <c r="HZK828" s="18"/>
      <c r="HZL828" s="18"/>
      <c r="HZM828" s="18"/>
      <c r="HZN828" s="18"/>
      <c r="HZO828" s="18"/>
      <c r="HZP828" s="18"/>
      <c r="HZQ828" s="18"/>
      <c r="HZR828" s="18"/>
      <c r="HZS828" s="18"/>
      <c r="HZT828" s="18"/>
      <c r="HZU828" s="18"/>
      <c r="HZV828" s="18"/>
      <c r="HZW828" s="18"/>
      <c r="HZX828" s="18"/>
      <c r="HZY828" s="18"/>
      <c r="HZZ828" s="18"/>
      <c r="IAA828" s="18"/>
      <c r="IAB828" s="18"/>
      <c r="IAC828" s="18"/>
      <c r="IAD828" s="18"/>
      <c r="IAE828" s="18"/>
      <c r="IAF828" s="18"/>
      <c r="IAG828" s="18"/>
      <c r="IAH828" s="18"/>
      <c r="IAI828" s="18"/>
      <c r="IAJ828" s="18"/>
      <c r="IAK828" s="18"/>
      <c r="IAL828" s="18"/>
      <c r="IAM828" s="18"/>
      <c r="IAN828" s="18"/>
      <c r="IAO828" s="18"/>
      <c r="IAP828" s="18"/>
      <c r="IAQ828" s="18"/>
      <c r="IAR828" s="18"/>
      <c r="IAS828" s="18"/>
      <c r="IAT828" s="18"/>
      <c r="IAU828" s="18"/>
      <c r="IAV828" s="18"/>
      <c r="IAW828" s="18"/>
      <c r="IAX828" s="18"/>
      <c r="IAY828" s="18"/>
      <c r="IAZ828" s="18"/>
      <c r="IBA828" s="18"/>
      <c r="IBB828" s="18"/>
      <c r="IBC828" s="18"/>
      <c r="IBD828" s="18"/>
      <c r="IBE828" s="18"/>
      <c r="IBF828" s="18"/>
      <c r="IBG828" s="18"/>
      <c r="IBH828" s="18"/>
      <c r="IBI828" s="18"/>
      <c r="IBJ828" s="18"/>
      <c r="IBK828" s="18"/>
      <c r="IBL828" s="18"/>
      <c r="IBM828" s="18"/>
      <c r="IBN828" s="18"/>
      <c r="IBO828" s="18"/>
      <c r="IBP828" s="18"/>
      <c r="IBQ828" s="18"/>
      <c r="IBR828" s="18"/>
      <c r="IBS828" s="18"/>
      <c r="IBT828" s="18"/>
      <c r="IBU828" s="18"/>
      <c r="IBV828" s="18"/>
      <c r="IBW828" s="18"/>
      <c r="IBX828" s="18"/>
      <c r="IBY828" s="18"/>
      <c r="IBZ828" s="18"/>
      <c r="ICA828" s="18"/>
      <c r="ICB828" s="18"/>
      <c r="ICC828" s="18"/>
      <c r="ICD828" s="18"/>
      <c r="ICE828" s="18"/>
      <c r="ICF828" s="18"/>
      <c r="ICG828" s="18"/>
      <c r="ICH828" s="18"/>
      <c r="ICI828" s="18"/>
      <c r="ICJ828" s="18"/>
      <c r="ICK828" s="18"/>
      <c r="ICL828" s="18"/>
      <c r="ICM828" s="18"/>
      <c r="ICN828" s="18"/>
      <c r="ICO828" s="18"/>
      <c r="ICP828" s="18"/>
      <c r="ICQ828" s="18"/>
      <c r="ICR828" s="18"/>
      <c r="ICS828" s="18"/>
      <c r="ICT828" s="18"/>
      <c r="ICU828" s="18"/>
      <c r="ICV828" s="18"/>
      <c r="ICW828" s="18"/>
      <c r="ICX828" s="18"/>
      <c r="ICY828" s="18"/>
      <c r="ICZ828" s="18"/>
      <c r="IDA828" s="18"/>
      <c r="IDB828" s="18"/>
      <c r="IDC828" s="18"/>
      <c r="IDD828" s="18"/>
      <c r="IDE828" s="18"/>
      <c r="IDF828" s="18"/>
      <c r="IDG828" s="18"/>
      <c r="IDH828" s="18"/>
      <c r="IDI828" s="18"/>
      <c r="IDJ828" s="18"/>
      <c r="IDK828" s="18"/>
      <c r="IDL828" s="18"/>
      <c r="IDM828" s="18"/>
      <c r="IDN828" s="18"/>
      <c r="IDO828" s="18"/>
      <c r="IDP828" s="18"/>
      <c r="IDQ828" s="18"/>
      <c r="IDR828" s="18"/>
      <c r="IDS828" s="18"/>
      <c r="IDT828" s="18"/>
      <c r="IDU828" s="18"/>
      <c r="IDV828" s="18"/>
      <c r="IDW828" s="18"/>
      <c r="IDX828" s="18"/>
      <c r="IDY828" s="18"/>
      <c r="IDZ828" s="18"/>
      <c r="IEA828" s="18"/>
      <c r="IEB828" s="18"/>
      <c r="IEC828" s="18"/>
      <c r="IED828" s="18"/>
      <c r="IEE828" s="18"/>
      <c r="IEF828" s="18"/>
      <c r="IEG828" s="18"/>
      <c r="IEH828" s="18"/>
      <c r="IEI828" s="18"/>
      <c r="IEJ828" s="18"/>
      <c r="IEK828" s="18"/>
      <c r="IEL828" s="18"/>
      <c r="IEM828" s="18"/>
      <c r="IEN828" s="18"/>
      <c r="IEO828" s="18"/>
      <c r="IEP828" s="18"/>
      <c r="IEQ828" s="18"/>
      <c r="IER828" s="18"/>
      <c r="IES828" s="18"/>
      <c r="IET828" s="18"/>
      <c r="IEU828" s="18"/>
      <c r="IEV828" s="18"/>
      <c r="IEW828" s="18"/>
      <c r="IEX828" s="18"/>
      <c r="IEY828" s="18"/>
      <c r="IEZ828" s="18"/>
      <c r="IFA828" s="18"/>
      <c r="IFB828" s="18"/>
      <c r="IFC828" s="18"/>
      <c r="IFD828" s="18"/>
      <c r="IFE828" s="18"/>
      <c r="IFF828" s="18"/>
      <c r="IFG828" s="18"/>
      <c r="IFH828" s="18"/>
      <c r="IFI828" s="18"/>
      <c r="IFJ828" s="18"/>
      <c r="IFK828" s="18"/>
      <c r="IFL828" s="18"/>
      <c r="IFM828" s="18"/>
      <c r="IFN828" s="18"/>
      <c r="IFO828" s="18"/>
      <c r="IFP828" s="18"/>
      <c r="IFQ828" s="18"/>
      <c r="IFR828" s="18"/>
      <c r="IFS828" s="18"/>
      <c r="IFT828" s="18"/>
      <c r="IFU828" s="18"/>
      <c r="IFV828" s="18"/>
      <c r="IFW828" s="18"/>
      <c r="IFX828" s="18"/>
      <c r="IFY828" s="18"/>
      <c r="IFZ828" s="18"/>
      <c r="IGA828" s="18"/>
      <c r="IGB828" s="18"/>
      <c r="IGC828" s="18"/>
      <c r="IGD828" s="18"/>
      <c r="IGE828" s="18"/>
      <c r="IGF828" s="18"/>
      <c r="IGG828" s="18"/>
      <c r="IGH828" s="18"/>
      <c r="IGI828" s="18"/>
      <c r="IGJ828" s="18"/>
      <c r="IGK828" s="18"/>
      <c r="IGL828" s="18"/>
      <c r="IGM828" s="18"/>
      <c r="IGN828" s="18"/>
      <c r="IGO828" s="18"/>
      <c r="IGP828" s="18"/>
      <c r="IGQ828" s="18"/>
      <c r="IGR828" s="18"/>
      <c r="IGS828" s="18"/>
      <c r="IGT828" s="18"/>
      <c r="IGU828" s="18"/>
      <c r="IGV828" s="18"/>
      <c r="IGW828" s="18"/>
      <c r="IGX828" s="18"/>
      <c r="IGY828" s="18"/>
      <c r="IGZ828" s="18"/>
      <c r="IHA828" s="18"/>
      <c r="IHB828" s="18"/>
      <c r="IHC828" s="18"/>
      <c r="IHD828" s="18"/>
      <c r="IHE828" s="18"/>
      <c r="IHF828" s="18"/>
      <c r="IHG828" s="18"/>
      <c r="IHH828" s="18"/>
      <c r="IHI828" s="18"/>
      <c r="IHJ828" s="18"/>
      <c r="IHK828" s="18"/>
      <c r="IHL828" s="18"/>
      <c r="IHM828" s="18"/>
      <c r="IHN828" s="18"/>
      <c r="IHO828" s="18"/>
      <c r="IHP828" s="18"/>
      <c r="IHQ828" s="18"/>
      <c r="IHR828" s="18"/>
      <c r="IHS828" s="18"/>
      <c r="IHT828" s="18"/>
      <c r="IHU828" s="18"/>
      <c r="IHV828" s="18"/>
      <c r="IHW828" s="18"/>
      <c r="IHX828" s="18"/>
      <c r="IHY828" s="18"/>
      <c r="IHZ828" s="18"/>
      <c r="IIA828" s="18"/>
      <c r="IIB828" s="18"/>
      <c r="IIC828" s="18"/>
      <c r="IID828" s="18"/>
      <c r="IIE828" s="18"/>
      <c r="IIF828" s="18"/>
      <c r="IIG828" s="18"/>
      <c r="IIH828" s="18"/>
      <c r="III828" s="18"/>
      <c r="IIJ828" s="18"/>
      <c r="IIK828" s="18"/>
      <c r="IIL828" s="18"/>
      <c r="IIM828" s="18"/>
      <c r="IIN828" s="18"/>
      <c r="IIO828" s="18"/>
      <c r="IIP828" s="18"/>
      <c r="IIQ828" s="18"/>
      <c r="IIR828" s="18"/>
      <c r="IIS828" s="18"/>
      <c r="IIT828" s="18"/>
      <c r="IIU828" s="18"/>
      <c r="IIV828" s="18"/>
      <c r="IIW828" s="18"/>
      <c r="IIX828" s="18"/>
      <c r="IIY828" s="18"/>
      <c r="IIZ828" s="18"/>
      <c r="IJA828" s="18"/>
      <c r="IJB828" s="18"/>
      <c r="IJC828" s="18"/>
      <c r="IJD828" s="18"/>
      <c r="IJE828" s="18"/>
      <c r="IJF828" s="18"/>
      <c r="IJG828" s="18"/>
      <c r="IJH828" s="18"/>
      <c r="IJI828" s="18"/>
      <c r="IJJ828" s="18"/>
      <c r="IJK828" s="18"/>
      <c r="IJL828" s="18"/>
      <c r="IJM828" s="18"/>
      <c r="IJN828" s="18"/>
      <c r="IJO828" s="18"/>
      <c r="IJP828" s="18"/>
      <c r="IJQ828" s="18"/>
      <c r="IJR828" s="18"/>
      <c r="IJS828" s="18"/>
      <c r="IJT828" s="18"/>
      <c r="IJU828" s="18"/>
      <c r="IJV828" s="18"/>
      <c r="IJW828" s="18"/>
      <c r="IJX828" s="18"/>
      <c r="IJY828" s="18"/>
      <c r="IJZ828" s="18"/>
      <c r="IKA828" s="18"/>
      <c r="IKB828" s="18"/>
      <c r="IKC828" s="18"/>
      <c r="IKD828" s="18"/>
      <c r="IKE828" s="18"/>
      <c r="IKF828" s="18"/>
      <c r="IKG828" s="18"/>
      <c r="IKH828" s="18"/>
      <c r="IKI828" s="18"/>
      <c r="IKJ828" s="18"/>
      <c r="IKK828" s="18"/>
      <c r="IKL828" s="18"/>
      <c r="IKM828" s="18"/>
      <c r="IKN828" s="18"/>
      <c r="IKO828" s="18"/>
      <c r="IKP828" s="18"/>
      <c r="IKQ828" s="18"/>
      <c r="IKR828" s="18"/>
      <c r="IKS828" s="18"/>
      <c r="IKT828" s="18"/>
      <c r="IKU828" s="18"/>
      <c r="IKV828" s="18"/>
      <c r="IKW828" s="18"/>
      <c r="IKX828" s="18"/>
      <c r="IKY828" s="18"/>
      <c r="IKZ828" s="18"/>
      <c r="ILA828" s="18"/>
      <c r="ILB828" s="18"/>
      <c r="ILC828" s="18"/>
      <c r="ILD828" s="18"/>
      <c r="ILE828" s="18"/>
      <c r="ILF828" s="18"/>
      <c r="ILG828" s="18"/>
      <c r="ILH828" s="18"/>
      <c r="ILI828" s="18"/>
      <c r="ILJ828" s="18"/>
      <c r="ILK828" s="18"/>
      <c r="ILL828" s="18"/>
      <c r="ILM828" s="18"/>
      <c r="ILN828" s="18"/>
      <c r="ILO828" s="18"/>
      <c r="ILP828" s="18"/>
      <c r="ILQ828" s="18"/>
      <c r="ILR828" s="18"/>
      <c r="ILS828" s="18"/>
      <c r="ILT828" s="18"/>
      <c r="ILU828" s="18"/>
      <c r="ILV828" s="18"/>
      <c r="ILW828" s="18"/>
      <c r="ILX828" s="18"/>
      <c r="ILY828" s="18"/>
      <c r="ILZ828" s="18"/>
      <c r="IMA828" s="18"/>
      <c r="IMB828" s="18"/>
      <c r="IMC828" s="18"/>
      <c r="IMD828" s="18"/>
      <c r="IME828" s="18"/>
      <c r="IMF828" s="18"/>
      <c r="IMG828" s="18"/>
      <c r="IMH828" s="18"/>
      <c r="IMI828" s="18"/>
      <c r="IMJ828" s="18"/>
      <c r="IMK828" s="18"/>
      <c r="IML828" s="18"/>
      <c r="IMM828" s="18"/>
      <c r="IMN828" s="18"/>
      <c r="IMO828" s="18"/>
      <c r="IMP828" s="18"/>
      <c r="IMQ828" s="18"/>
      <c r="IMR828" s="18"/>
      <c r="IMS828" s="18"/>
      <c r="IMT828" s="18"/>
      <c r="IMU828" s="18"/>
      <c r="IMV828" s="18"/>
      <c r="IMW828" s="18"/>
      <c r="IMX828" s="18"/>
      <c r="IMY828" s="18"/>
      <c r="IMZ828" s="18"/>
      <c r="INA828" s="18"/>
      <c r="INB828" s="18"/>
      <c r="INC828" s="18"/>
      <c r="IND828" s="18"/>
      <c r="INE828" s="18"/>
      <c r="INF828" s="18"/>
      <c r="ING828" s="18"/>
      <c r="INH828" s="18"/>
      <c r="INI828" s="18"/>
      <c r="INJ828" s="18"/>
      <c r="INK828" s="18"/>
      <c r="INL828" s="18"/>
      <c r="INM828" s="18"/>
      <c r="INN828" s="18"/>
      <c r="INO828" s="18"/>
      <c r="INP828" s="18"/>
      <c r="INQ828" s="18"/>
      <c r="INR828" s="18"/>
      <c r="INS828" s="18"/>
      <c r="INT828" s="18"/>
      <c r="INU828" s="18"/>
      <c r="INV828" s="18"/>
      <c r="INW828" s="18"/>
      <c r="INX828" s="18"/>
      <c r="INY828" s="18"/>
      <c r="INZ828" s="18"/>
      <c r="IOA828" s="18"/>
      <c r="IOB828" s="18"/>
      <c r="IOC828" s="18"/>
      <c r="IOD828" s="18"/>
      <c r="IOE828" s="18"/>
      <c r="IOF828" s="18"/>
      <c r="IOG828" s="18"/>
      <c r="IOH828" s="18"/>
      <c r="IOI828" s="18"/>
      <c r="IOJ828" s="18"/>
      <c r="IOK828" s="18"/>
      <c r="IOL828" s="18"/>
      <c r="IOM828" s="18"/>
      <c r="ION828" s="18"/>
      <c r="IOO828" s="18"/>
      <c r="IOP828" s="18"/>
      <c r="IOQ828" s="18"/>
      <c r="IOR828" s="18"/>
      <c r="IOS828" s="18"/>
      <c r="IOT828" s="18"/>
      <c r="IOU828" s="18"/>
      <c r="IOV828" s="18"/>
      <c r="IOW828" s="18"/>
      <c r="IOX828" s="18"/>
      <c r="IOY828" s="18"/>
      <c r="IOZ828" s="18"/>
      <c r="IPA828" s="18"/>
      <c r="IPB828" s="18"/>
      <c r="IPC828" s="18"/>
      <c r="IPD828" s="18"/>
      <c r="IPE828" s="18"/>
      <c r="IPF828" s="18"/>
      <c r="IPG828" s="18"/>
      <c r="IPH828" s="18"/>
      <c r="IPI828" s="18"/>
      <c r="IPJ828" s="18"/>
      <c r="IPK828" s="18"/>
      <c r="IPL828" s="18"/>
      <c r="IPM828" s="18"/>
      <c r="IPN828" s="18"/>
      <c r="IPO828" s="18"/>
      <c r="IPP828" s="18"/>
      <c r="IPQ828" s="18"/>
      <c r="IPR828" s="18"/>
      <c r="IPS828" s="18"/>
      <c r="IPT828" s="18"/>
      <c r="IPU828" s="18"/>
      <c r="IPV828" s="18"/>
      <c r="IPW828" s="18"/>
      <c r="IPX828" s="18"/>
      <c r="IPY828" s="18"/>
      <c r="IPZ828" s="18"/>
      <c r="IQA828" s="18"/>
      <c r="IQB828" s="18"/>
      <c r="IQC828" s="18"/>
      <c r="IQD828" s="18"/>
      <c r="IQE828" s="18"/>
      <c r="IQF828" s="18"/>
      <c r="IQG828" s="18"/>
      <c r="IQH828" s="18"/>
      <c r="IQI828" s="18"/>
      <c r="IQJ828" s="18"/>
      <c r="IQK828" s="18"/>
      <c r="IQL828" s="18"/>
      <c r="IQM828" s="18"/>
      <c r="IQN828" s="18"/>
      <c r="IQO828" s="18"/>
      <c r="IQP828" s="18"/>
      <c r="IQQ828" s="18"/>
      <c r="IQR828" s="18"/>
      <c r="IQS828" s="18"/>
      <c r="IQT828" s="18"/>
      <c r="IQU828" s="18"/>
      <c r="IQV828" s="18"/>
      <c r="IQW828" s="18"/>
      <c r="IQX828" s="18"/>
      <c r="IQY828" s="18"/>
      <c r="IQZ828" s="18"/>
      <c r="IRA828" s="18"/>
      <c r="IRB828" s="18"/>
      <c r="IRC828" s="18"/>
      <c r="IRD828" s="18"/>
      <c r="IRE828" s="18"/>
      <c r="IRF828" s="18"/>
      <c r="IRG828" s="18"/>
      <c r="IRH828" s="18"/>
      <c r="IRI828" s="18"/>
      <c r="IRJ828" s="18"/>
      <c r="IRK828" s="18"/>
      <c r="IRL828" s="18"/>
      <c r="IRM828" s="18"/>
      <c r="IRN828" s="18"/>
      <c r="IRO828" s="18"/>
      <c r="IRP828" s="18"/>
      <c r="IRQ828" s="18"/>
      <c r="IRR828" s="18"/>
      <c r="IRS828" s="18"/>
      <c r="IRT828" s="18"/>
      <c r="IRU828" s="18"/>
      <c r="IRV828" s="18"/>
      <c r="IRW828" s="18"/>
      <c r="IRX828" s="18"/>
      <c r="IRY828" s="18"/>
      <c r="IRZ828" s="18"/>
      <c r="ISA828" s="18"/>
      <c r="ISB828" s="18"/>
      <c r="ISC828" s="18"/>
      <c r="ISD828" s="18"/>
      <c r="ISE828" s="18"/>
      <c r="ISF828" s="18"/>
      <c r="ISG828" s="18"/>
      <c r="ISH828" s="18"/>
      <c r="ISI828" s="18"/>
      <c r="ISJ828" s="18"/>
      <c r="ISK828" s="18"/>
      <c r="ISL828" s="18"/>
      <c r="ISM828" s="18"/>
      <c r="ISN828" s="18"/>
      <c r="ISO828" s="18"/>
      <c r="ISP828" s="18"/>
      <c r="ISQ828" s="18"/>
      <c r="ISR828" s="18"/>
      <c r="ISS828" s="18"/>
      <c r="IST828" s="18"/>
      <c r="ISU828" s="18"/>
      <c r="ISV828" s="18"/>
      <c r="ISW828" s="18"/>
      <c r="ISX828" s="18"/>
      <c r="ISY828" s="18"/>
      <c r="ISZ828" s="18"/>
      <c r="ITA828" s="18"/>
      <c r="ITB828" s="18"/>
      <c r="ITC828" s="18"/>
      <c r="ITD828" s="18"/>
      <c r="ITE828" s="18"/>
      <c r="ITF828" s="18"/>
      <c r="ITG828" s="18"/>
      <c r="ITH828" s="18"/>
      <c r="ITI828" s="18"/>
      <c r="ITJ828" s="18"/>
      <c r="ITK828" s="18"/>
      <c r="ITL828" s="18"/>
      <c r="ITM828" s="18"/>
      <c r="ITN828" s="18"/>
      <c r="ITO828" s="18"/>
      <c r="ITP828" s="18"/>
      <c r="ITQ828" s="18"/>
      <c r="ITR828" s="18"/>
      <c r="ITS828" s="18"/>
      <c r="ITT828" s="18"/>
      <c r="ITU828" s="18"/>
      <c r="ITV828" s="18"/>
      <c r="ITW828" s="18"/>
      <c r="ITX828" s="18"/>
      <c r="ITY828" s="18"/>
      <c r="ITZ828" s="18"/>
      <c r="IUA828" s="18"/>
      <c r="IUB828" s="18"/>
      <c r="IUC828" s="18"/>
      <c r="IUD828" s="18"/>
      <c r="IUE828" s="18"/>
      <c r="IUF828" s="18"/>
      <c r="IUG828" s="18"/>
      <c r="IUH828" s="18"/>
      <c r="IUI828" s="18"/>
      <c r="IUJ828" s="18"/>
      <c r="IUK828" s="18"/>
      <c r="IUL828" s="18"/>
      <c r="IUM828" s="18"/>
      <c r="IUN828" s="18"/>
      <c r="IUO828" s="18"/>
      <c r="IUP828" s="18"/>
      <c r="IUQ828" s="18"/>
      <c r="IUR828" s="18"/>
      <c r="IUS828" s="18"/>
      <c r="IUT828" s="18"/>
      <c r="IUU828" s="18"/>
      <c r="IUV828" s="18"/>
      <c r="IUW828" s="18"/>
      <c r="IUX828" s="18"/>
      <c r="IUY828" s="18"/>
      <c r="IUZ828" s="18"/>
      <c r="IVA828" s="18"/>
      <c r="IVB828" s="18"/>
      <c r="IVC828" s="18"/>
      <c r="IVD828" s="18"/>
      <c r="IVE828" s="18"/>
      <c r="IVF828" s="18"/>
      <c r="IVG828" s="18"/>
      <c r="IVH828" s="18"/>
      <c r="IVI828" s="18"/>
      <c r="IVJ828" s="18"/>
      <c r="IVK828" s="18"/>
      <c r="IVL828" s="18"/>
      <c r="IVM828" s="18"/>
      <c r="IVN828" s="18"/>
      <c r="IVO828" s="18"/>
      <c r="IVP828" s="18"/>
      <c r="IVQ828" s="18"/>
      <c r="IVR828" s="18"/>
      <c r="IVS828" s="18"/>
      <c r="IVT828" s="18"/>
      <c r="IVU828" s="18"/>
      <c r="IVV828" s="18"/>
      <c r="IVW828" s="18"/>
      <c r="IVX828" s="18"/>
      <c r="IVY828" s="18"/>
      <c r="IVZ828" s="18"/>
      <c r="IWA828" s="18"/>
      <c r="IWB828" s="18"/>
      <c r="IWC828" s="18"/>
      <c r="IWD828" s="18"/>
      <c r="IWE828" s="18"/>
      <c r="IWF828" s="18"/>
      <c r="IWG828" s="18"/>
      <c r="IWH828" s="18"/>
      <c r="IWI828" s="18"/>
      <c r="IWJ828" s="18"/>
      <c r="IWK828" s="18"/>
      <c r="IWL828" s="18"/>
      <c r="IWM828" s="18"/>
      <c r="IWN828" s="18"/>
      <c r="IWO828" s="18"/>
      <c r="IWP828" s="18"/>
      <c r="IWQ828" s="18"/>
      <c r="IWR828" s="18"/>
      <c r="IWS828" s="18"/>
      <c r="IWT828" s="18"/>
      <c r="IWU828" s="18"/>
      <c r="IWV828" s="18"/>
      <c r="IWW828" s="18"/>
      <c r="IWX828" s="18"/>
      <c r="IWY828" s="18"/>
      <c r="IWZ828" s="18"/>
      <c r="IXA828" s="18"/>
      <c r="IXB828" s="18"/>
      <c r="IXC828" s="18"/>
      <c r="IXD828" s="18"/>
      <c r="IXE828" s="18"/>
      <c r="IXF828" s="18"/>
      <c r="IXG828" s="18"/>
      <c r="IXH828" s="18"/>
      <c r="IXI828" s="18"/>
      <c r="IXJ828" s="18"/>
      <c r="IXK828" s="18"/>
      <c r="IXL828" s="18"/>
      <c r="IXM828" s="18"/>
      <c r="IXN828" s="18"/>
      <c r="IXO828" s="18"/>
      <c r="IXP828" s="18"/>
      <c r="IXQ828" s="18"/>
      <c r="IXR828" s="18"/>
      <c r="IXS828" s="18"/>
      <c r="IXT828" s="18"/>
      <c r="IXU828" s="18"/>
      <c r="IXV828" s="18"/>
      <c r="IXW828" s="18"/>
      <c r="IXX828" s="18"/>
      <c r="IXY828" s="18"/>
      <c r="IXZ828" s="18"/>
      <c r="IYA828" s="18"/>
      <c r="IYB828" s="18"/>
      <c r="IYC828" s="18"/>
      <c r="IYD828" s="18"/>
      <c r="IYE828" s="18"/>
      <c r="IYF828" s="18"/>
      <c r="IYG828" s="18"/>
      <c r="IYH828" s="18"/>
      <c r="IYI828" s="18"/>
      <c r="IYJ828" s="18"/>
      <c r="IYK828" s="18"/>
      <c r="IYL828" s="18"/>
      <c r="IYM828" s="18"/>
      <c r="IYN828" s="18"/>
      <c r="IYO828" s="18"/>
      <c r="IYP828" s="18"/>
      <c r="IYQ828" s="18"/>
      <c r="IYR828" s="18"/>
      <c r="IYS828" s="18"/>
      <c r="IYT828" s="18"/>
      <c r="IYU828" s="18"/>
      <c r="IYV828" s="18"/>
      <c r="IYW828" s="18"/>
      <c r="IYX828" s="18"/>
      <c r="IYY828" s="18"/>
      <c r="IYZ828" s="18"/>
      <c r="IZA828" s="18"/>
      <c r="IZB828" s="18"/>
      <c r="IZC828" s="18"/>
      <c r="IZD828" s="18"/>
      <c r="IZE828" s="18"/>
      <c r="IZF828" s="18"/>
      <c r="IZG828" s="18"/>
      <c r="IZH828" s="18"/>
      <c r="IZI828" s="18"/>
      <c r="IZJ828" s="18"/>
      <c r="IZK828" s="18"/>
      <c r="IZL828" s="18"/>
      <c r="IZM828" s="18"/>
      <c r="IZN828" s="18"/>
      <c r="IZO828" s="18"/>
      <c r="IZP828" s="18"/>
      <c r="IZQ828" s="18"/>
      <c r="IZR828" s="18"/>
      <c r="IZS828" s="18"/>
      <c r="IZT828" s="18"/>
      <c r="IZU828" s="18"/>
      <c r="IZV828" s="18"/>
      <c r="IZW828" s="18"/>
      <c r="IZX828" s="18"/>
      <c r="IZY828" s="18"/>
      <c r="IZZ828" s="18"/>
      <c r="JAA828" s="18"/>
      <c r="JAB828" s="18"/>
      <c r="JAC828" s="18"/>
      <c r="JAD828" s="18"/>
      <c r="JAE828" s="18"/>
      <c r="JAF828" s="18"/>
      <c r="JAG828" s="18"/>
      <c r="JAH828" s="18"/>
      <c r="JAI828" s="18"/>
      <c r="JAJ828" s="18"/>
      <c r="JAK828" s="18"/>
      <c r="JAL828" s="18"/>
      <c r="JAM828" s="18"/>
      <c r="JAN828" s="18"/>
      <c r="JAO828" s="18"/>
      <c r="JAP828" s="18"/>
      <c r="JAQ828" s="18"/>
      <c r="JAR828" s="18"/>
      <c r="JAS828" s="18"/>
      <c r="JAT828" s="18"/>
      <c r="JAU828" s="18"/>
      <c r="JAV828" s="18"/>
      <c r="JAW828" s="18"/>
      <c r="JAX828" s="18"/>
      <c r="JAY828" s="18"/>
      <c r="JAZ828" s="18"/>
      <c r="JBA828" s="18"/>
      <c r="JBB828" s="18"/>
      <c r="JBC828" s="18"/>
      <c r="JBD828" s="18"/>
      <c r="JBE828" s="18"/>
      <c r="JBF828" s="18"/>
      <c r="JBG828" s="18"/>
      <c r="JBH828" s="18"/>
      <c r="JBI828" s="18"/>
      <c r="JBJ828" s="18"/>
      <c r="JBK828" s="18"/>
      <c r="JBL828" s="18"/>
      <c r="JBM828" s="18"/>
      <c r="JBN828" s="18"/>
      <c r="JBO828" s="18"/>
      <c r="JBP828" s="18"/>
      <c r="JBQ828" s="18"/>
      <c r="JBR828" s="18"/>
      <c r="JBS828" s="18"/>
      <c r="JBT828" s="18"/>
      <c r="JBU828" s="18"/>
      <c r="JBV828" s="18"/>
      <c r="JBW828" s="18"/>
      <c r="JBX828" s="18"/>
      <c r="JBY828" s="18"/>
      <c r="JBZ828" s="18"/>
      <c r="JCA828" s="18"/>
      <c r="JCB828" s="18"/>
      <c r="JCC828" s="18"/>
      <c r="JCD828" s="18"/>
      <c r="JCE828" s="18"/>
      <c r="JCF828" s="18"/>
      <c r="JCG828" s="18"/>
      <c r="JCH828" s="18"/>
      <c r="JCI828" s="18"/>
      <c r="JCJ828" s="18"/>
      <c r="JCK828" s="18"/>
      <c r="JCL828" s="18"/>
      <c r="JCM828" s="18"/>
      <c r="JCN828" s="18"/>
      <c r="JCO828" s="18"/>
      <c r="JCP828" s="18"/>
      <c r="JCQ828" s="18"/>
      <c r="JCR828" s="18"/>
      <c r="JCS828" s="18"/>
      <c r="JCT828" s="18"/>
      <c r="JCU828" s="18"/>
      <c r="JCV828" s="18"/>
      <c r="JCW828" s="18"/>
      <c r="JCX828" s="18"/>
      <c r="JCY828" s="18"/>
      <c r="JCZ828" s="18"/>
      <c r="JDA828" s="18"/>
      <c r="JDB828" s="18"/>
      <c r="JDC828" s="18"/>
      <c r="JDD828" s="18"/>
      <c r="JDE828" s="18"/>
      <c r="JDF828" s="18"/>
      <c r="JDG828" s="18"/>
      <c r="JDH828" s="18"/>
      <c r="JDI828" s="18"/>
      <c r="JDJ828" s="18"/>
      <c r="JDK828" s="18"/>
      <c r="JDL828" s="18"/>
      <c r="JDM828" s="18"/>
      <c r="JDN828" s="18"/>
      <c r="JDO828" s="18"/>
      <c r="JDP828" s="18"/>
      <c r="JDQ828" s="18"/>
      <c r="JDR828" s="18"/>
      <c r="JDS828" s="18"/>
      <c r="JDT828" s="18"/>
      <c r="JDU828" s="18"/>
      <c r="JDV828" s="18"/>
      <c r="JDW828" s="18"/>
      <c r="JDX828" s="18"/>
      <c r="JDY828" s="18"/>
      <c r="JDZ828" s="18"/>
      <c r="JEA828" s="18"/>
      <c r="JEB828" s="18"/>
      <c r="JEC828" s="18"/>
      <c r="JED828" s="18"/>
      <c r="JEE828" s="18"/>
      <c r="JEF828" s="18"/>
      <c r="JEG828" s="18"/>
      <c r="JEH828" s="18"/>
      <c r="JEI828" s="18"/>
      <c r="JEJ828" s="18"/>
      <c r="JEK828" s="18"/>
      <c r="JEL828" s="18"/>
      <c r="JEM828" s="18"/>
      <c r="JEN828" s="18"/>
      <c r="JEO828" s="18"/>
      <c r="JEP828" s="18"/>
      <c r="JEQ828" s="18"/>
      <c r="JER828" s="18"/>
      <c r="JES828" s="18"/>
      <c r="JET828" s="18"/>
      <c r="JEU828" s="18"/>
      <c r="JEV828" s="18"/>
      <c r="JEW828" s="18"/>
      <c r="JEX828" s="18"/>
      <c r="JEY828" s="18"/>
      <c r="JEZ828" s="18"/>
      <c r="JFA828" s="18"/>
      <c r="JFB828" s="18"/>
      <c r="JFC828" s="18"/>
      <c r="JFD828" s="18"/>
      <c r="JFE828" s="18"/>
      <c r="JFF828" s="18"/>
      <c r="JFG828" s="18"/>
      <c r="JFH828" s="18"/>
      <c r="JFI828" s="18"/>
      <c r="JFJ828" s="18"/>
      <c r="JFK828" s="18"/>
      <c r="JFL828" s="18"/>
      <c r="JFM828" s="18"/>
      <c r="JFN828" s="18"/>
      <c r="JFO828" s="18"/>
      <c r="JFP828" s="18"/>
      <c r="JFQ828" s="18"/>
      <c r="JFR828" s="18"/>
      <c r="JFS828" s="18"/>
      <c r="JFT828" s="18"/>
      <c r="JFU828" s="18"/>
      <c r="JFV828" s="18"/>
      <c r="JFW828" s="18"/>
      <c r="JFX828" s="18"/>
      <c r="JFY828" s="18"/>
      <c r="JFZ828" s="18"/>
      <c r="JGA828" s="18"/>
      <c r="JGB828" s="18"/>
      <c r="JGC828" s="18"/>
      <c r="JGD828" s="18"/>
      <c r="JGE828" s="18"/>
      <c r="JGF828" s="18"/>
      <c r="JGG828" s="18"/>
      <c r="JGH828" s="18"/>
      <c r="JGI828" s="18"/>
      <c r="JGJ828" s="18"/>
      <c r="JGK828" s="18"/>
      <c r="JGL828" s="18"/>
      <c r="JGM828" s="18"/>
      <c r="JGN828" s="18"/>
      <c r="JGO828" s="18"/>
      <c r="JGP828" s="18"/>
      <c r="JGQ828" s="18"/>
      <c r="JGR828" s="18"/>
      <c r="JGS828" s="18"/>
      <c r="JGT828" s="18"/>
      <c r="JGU828" s="18"/>
      <c r="JGV828" s="18"/>
      <c r="JGW828" s="18"/>
      <c r="JGX828" s="18"/>
      <c r="JGY828" s="18"/>
      <c r="JGZ828" s="18"/>
      <c r="JHA828" s="18"/>
      <c r="JHB828" s="18"/>
      <c r="JHC828" s="18"/>
      <c r="JHD828" s="18"/>
      <c r="JHE828" s="18"/>
      <c r="JHF828" s="18"/>
      <c r="JHG828" s="18"/>
      <c r="JHH828" s="18"/>
      <c r="JHI828" s="18"/>
      <c r="JHJ828" s="18"/>
      <c r="JHK828" s="18"/>
      <c r="JHL828" s="18"/>
      <c r="JHM828" s="18"/>
      <c r="JHN828" s="18"/>
      <c r="JHO828" s="18"/>
      <c r="JHP828" s="18"/>
      <c r="JHQ828" s="18"/>
      <c r="JHR828" s="18"/>
      <c r="JHS828" s="18"/>
      <c r="JHT828" s="18"/>
      <c r="JHU828" s="18"/>
      <c r="JHV828" s="18"/>
      <c r="JHW828" s="18"/>
      <c r="JHX828" s="18"/>
      <c r="JHY828" s="18"/>
      <c r="JHZ828" s="18"/>
      <c r="JIA828" s="18"/>
      <c r="JIB828" s="18"/>
      <c r="JIC828" s="18"/>
      <c r="JID828" s="18"/>
      <c r="JIE828" s="18"/>
      <c r="JIF828" s="18"/>
      <c r="JIG828" s="18"/>
      <c r="JIH828" s="18"/>
      <c r="JII828" s="18"/>
      <c r="JIJ828" s="18"/>
      <c r="JIK828" s="18"/>
      <c r="JIL828" s="18"/>
      <c r="JIM828" s="18"/>
      <c r="JIN828" s="18"/>
      <c r="JIO828" s="18"/>
      <c r="JIP828" s="18"/>
      <c r="JIQ828" s="18"/>
      <c r="JIR828" s="18"/>
      <c r="JIS828" s="18"/>
      <c r="JIT828" s="18"/>
      <c r="JIU828" s="18"/>
      <c r="JIV828" s="18"/>
      <c r="JIW828" s="18"/>
      <c r="JIX828" s="18"/>
      <c r="JIY828" s="18"/>
      <c r="JIZ828" s="18"/>
      <c r="JJA828" s="18"/>
      <c r="JJB828" s="18"/>
      <c r="JJC828" s="18"/>
      <c r="JJD828" s="18"/>
      <c r="JJE828" s="18"/>
      <c r="JJF828" s="18"/>
      <c r="JJG828" s="18"/>
      <c r="JJH828" s="18"/>
      <c r="JJI828" s="18"/>
      <c r="JJJ828" s="18"/>
      <c r="JJK828" s="18"/>
      <c r="JJL828" s="18"/>
      <c r="JJM828" s="18"/>
      <c r="JJN828" s="18"/>
      <c r="JJO828" s="18"/>
      <c r="JJP828" s="18"/>
      <c r="JJQ828" s="18"/>
      <c r="JJR828" s="18"/>
      <c r="JJS828" s="18"/>
      <c r="JJT828" s="18"/>
      <c r="JJU828" s="18"/>
      <c r="JJV828" s="18"/>
      <c r="JJW828" s="18"/>
      <c r="JJX828" s="18"/>
      <c r="JJY828" s="18"/>
      <c r="JJZ828" s="18"/>
      <c r="JKA828" s="18"/>
      <c r="JKB828" s="18"/>
      <c r="JKC828" s="18"/>
      <c r="JKD828" s="18"/>
      <c r="JKE828" s="18"/>
      <c r="JKF828" s="18"/>
      <c r="JKG828" s="18"/>
      <c r="JKH828" s="18"/>
      <c r="JKI828" s="18"/>
      <c r="JKJ828" s="18"/>
      <c r="JKK828" s="18"/>
      <c r="JKL828" s="18"/>
      <c r="JKM828" s="18"/>
      <c r="JKN828" s="18"/>
      <c r="JKO828" s="18"/>
      <c r="JKP828" s="18"/>
      <c r="JKQ828" s="18"/>
      <c r="JKR828" s="18"/>
      <c r="JKS828" s="18"/>
      <c r="JKT828" s="18"/>
      <c r="JKU828" s="18"/>
      <c r="JKV828" s="18"/>
      <c r="JKW828" s="18"/>
      <c r="JKX828" s="18"/>
      <c r="JKY828" s="18"/>
      <c r="JKZ828" s="18"/>
      <c r="JLA828" s="18"/>
      <c r="JLB828" s="18"/>
      <c r="JLC828" s="18"/>
      <c r="JLD828" s="18"/>
      <c r="JLE828" s="18"/>
      <c r="JLF828" s="18"/>
      <c r="JLG828" s="18"/>
      <c r="JLH828" s="18"/>
      <c r="JLI828" s="18"/>
      <c r="JLJ828" s="18"/>
      <c r="JLK828" s="18"/>
      <c r="JLL828" s="18"/>
      <c r="JLM828" s="18"/>
      <c r="JLN828" s="18"/>
      <c r="JLO828" s="18"/>
      <c r="JLP828" s="18"/>
      <c r="JLQ828" s="18"/>
      <c r="JLR828" s="18"/>
      <c r="JLS828" s="18"/>
      <c r="JLT828" s="18"/>
      <c r="JLU828" s="18"/>
      <c r="JLV828" s="18"/>
      <c r="JLW828" s="18"/>
      <c r="JLX828" s="18"/>
      <c r="JLY828" s="18"/>
      <c r="JLZ828" s="18"/>
      <c r="JMA828" s="18"/>
      <c r="JMB828" s="18"/>
      <c r="JMC828" s="18"/>
      <c r="JMD828" s="18"/>
      <c r="JME828" s="18"/>
      <c r="JMF828" s="18"/>
      <c r="JMG828" s="18"/>
      <c r="JMH828" s="18"/>
      <c r="JMI828" s="18"/>
      <c r="JMJ828" s="18"/>
      <c r="JMK828" s="18"/>
      <c r="JML828" s="18"/>
      <c r="JMM828" s="18"/>
      <c r="JMN828" s="18"/>
      <c r="JMO828" s="18"/>
      <c r="JMP828" s="18"/>
      <c r="JMQ828" s="18"/>
      <c r="JMR828" s="18"/>
      <c r="JMS828" s="18"/>
      <c r="JMT828" s="18"/>
      <c r="JMU828" s="18"/>
      <c r="JMV828" s="18"/>
      <c r="JMW828" s="18"/>
      <c r="JMX828" s="18"/>
      <c r="JMY828" s="18"/>
      <c r="JMZ828" s="18"/>
      <c r="JNA828" s="18"/>
      <c r="JNB828" s="18"/>
      <c r="JNC828" s="18"/>
      <c r="JND828" s="18"/>
      <c r="JNE828" s="18"/>
      <c r="JNF828" s="18"/>
      <c r="JNG828" s="18"/>
      <c r="JNH828" s="18"/>
      <c r="JNI828" s="18"/>
      <c r="JNJ828" s="18"/>
      <c r="JNK828" s="18"/>
      <c r="JNL828" s="18"/>
      <c r="JNM828" s="18"/>
      <c r="JNN828" s="18"/>
      <c r="JNO828" s="18"/>
      <c r="JNP828" s="18"/>
      <c r="JNQ828" s="18"/>
      <c r="JNR828" s="18"/>
      <c r="JNS828" s="18"/>
      <c r="JNT828" s="18"/>
      <c r="JNU828" s="18"/>
      <c r="JNV828" s="18"/>
      <c r="JNW828" s="18"/>
      <c r="JNX828" s="18"/>
      <c r="JNY828" s="18"/>
      <c r="JNZ828" s="18"/>
      <c r="JOA828" s="18"/>
      <c r="JOB828" s="18"/>
      <c r="JOC828" s="18"/>
      <c r="JOD828" s="18"/>
      <c r="JOE828" s="18"/>
      <c r="JOF828" s="18"/>
      <c r="JOG828" s="18"/>
      <c r="JOH828" s="18"/>
      <c r="JOI828" s="18"/>
      <c r="JOJ828" s="18"/>
      <c r="JOK828" s="18"/>
      <c r="JOL828" s="18"/>
      <c r="JOM828" s="18"/>
      <c r="JON828" s="18"/>
      <c r="JOO828" s="18"/>
      <c r="JOP828" s="18"/>
      <c r="JOQ828" s="18"/>
      <c r="JOR828" s="18"/>
      <c r="JOS828" s="18"/>
      <c r="JOT828" s="18"/>
      <c r="JOU828" s="18"/>
      <c r="JOV828" s="18"/>
      <c r="JOW828" s="18"/>
      <c r="JOX828" s="18"/>
      <c r="JOY828" s="18"/>
      <c r="JOZ828" s="18"/>
      <c r="JPA828" s="18"/>
      <c r="JPB828" s="18"/>
      <c r="JPC828" s="18"/>
      <c r="JPD828" s="18"/>
      <c r="JPE828" s="18"/>
      <c r="JPF828" s="18"/>
      <c r="JPG828" s="18"/>
      <c r="JPH828" s="18"/>
      <c r="JPI828" s="18"/>
      <c r="JPJ828" s="18"/>
      <c r="JPK828" s="18"/>
      <c r="JPL828" s="18"/>
      <c r="JPM828" s="18"/>
      <c r="JPN828" s="18"/>
      <c r="JPO828" s="18"/>
      <c r="JPP828" s="18"/>
      <c r="JPQ828" s="18"/>
      <c r="JPR828" s="18"/>
      <c r="JPS828" s="18"/>
      <c r="JPT828" s="18"/>
      <c r="JPU828" s="18"/>
      <c r="JPV828" s="18"/>
      <c r="JPW828" s="18"/>
      <c r="JPX828" s="18"/>
      <c r="JPY828" s="18"/>
      <c r="JPZ828" s="18"/>
      <c r="JQA828" s="18"/>
      <c r="JQB828" s="18"/>
      <c r="JQC828" s="18"/>
      <c r="JQD828" s="18"/>
      <c r="JQE828" s="18"/>
      <c r="JQF828" s="18"/>
      <c r="JQG828" s="18"/>
      <c r="JQH828" s="18"/>
      <c r="JQI828" s="18"/>
      <c r="JQJ828" s="18"/>
      <c r="JQK828" s="18"/>
      <c r="JQL828" s="18"/>
      <c r="JQM828" s="18"/>
      <c r="JQN828" s="18"/>
      <c r="JQO828" s="18"/>
      <c r="JQP828" s="18"/>
      <c r="JQQ828" s="18"/>
      <c r="JQR828" s="18"/>
      <c r="JQS828" s="18"/>
      <c r="JQT828" s="18"/>
      <c r="JQU828" s="18"/>
      <c r="JQV828" s="18"/>
      <c r="JQW828" s="18"/>
      <c r="JQX828" s="18"/>
      <c r="JQY828" s="18"/>
      <c r="JQZ828" s="18"/>
      <c r="JRA828" s="18"/>
      <c r="JRB828" s="18"/>
      <c r="JRC828" s="18"/>
      <c r="JRD828" s="18"/>
      <c r="JRE828" s="18"/>
      <c r="JRF828" s="18"/>
      <c r="JRG828" s="18"/>
      <c r="JRH828" s="18"/>
      <c r="JRI828" s="18"/>
      <c r="JRJ828" s="18"/>
      <c r="JRK828" s="18"/>
      <c r="JRL828" s="18"/>
      <c r="JRM828" s="18"/>
      <c r="JRN828" s="18"/>
      <c r="JRO828" s="18"/>
      <c r="JRP828" s="18"/>
      <c r="JRQ828" s="18"/>
      <c r="JRR828" s="18"/>
      <c r="JRS828" s="18"/>
      <c r="JRT828" s="18"/>
      <c r="JRU828" s="18"/>
      <c r="JRV828" s="18"/>
      <c r="JRW828" s="18"/>
      <c r="JRX828" s="18"/>
      <c r="JRY828" s="18"/>
      <c r="JRZ828" s="18"/>
      <c r="JSA828" s="18"/>
      <c r="JSB828" s="18"/>
      <c r="JSC828" s="18"/>
      <c r="JSD828" s="18"/>
      <c r="JSE828" s="18"/>
      <c r="JSF828" s="18"/>
      <c r="JSG828" s="18"/>
      <c r="JSH828" s="18"/>
      <c r="JSI828" s="18"/>
      <c r="JSJ828" s="18"/>
      <c r="JSK828" s="18"/>
      <c r="JSL828" s="18"/>
      <c r="JSM828" s="18"/>
      <c r="JSN828" s="18"/>
      <c r="JSO828" s="18"/>
      <c r="JSP828" s="18"/>
      <c r="JSQ828" s="18"/>
      <c r="JSR828" s="18"/>
      <c r="JSS828" s="18"/>
      <c r="JST828" s="18"/>
      <c r="JSU828" s="18"/>
      <c r="JSV828" s="18"/>
      <c r="JSW828" s="18"/>
      <c r="JSX828" s="18"/>
      <c r="JSY828" s="18"/>
      <c r="JSZ828" s="18"/>
      <c r="JTA828" s="18"/>
      <c r="JTB828" s="18"/>
      <c r="JTC828" s="18"/>
      <c r="JTD828" s="18"/>
      <c r="JTE828" s="18"/>
      <c r="JTF828" s="18"/>
      <c r="JTG828" s="18"/>
      <c r="JTH828" s="18"/>
      <c r="JTI828" s="18"/>
      <c r="JTJ828" s="18"/>
      <c r="JTK828" s="18"/>
      <c r="JTL828" s="18"/>
      <c r="JTM828" s="18"/>
      <c r="JTN828" s="18"/>
      <c r="JTO828" s="18"/>
      <c r="JTP828" s="18"/>
      <c r="JTQ828" s="18"/>
      <c r="JTR828" s="18"/>
      <c r="JTS828" s="18"/>
      <c r="JTT828" s="18"/>
      <c r="JTU828" s="18"/>
      <c r="JTV828" s="18"/>
      <c r="JTW828" s="18"/>
      <c r="JTX828" s="18"/>
      <c r="JTY828" s="18"/>
      <c r="JTZ828" s="18"/>
      <c r="JUA828" s="18"/>
      <c r="JUB828" s="18"/>
      <c r="JUC828" s="18"/>
      <c r="JUD828" s="18"/>
      <c r="JUE828" s="18"/>
      <c r="JUF828" s="18"/>
      <c r="JUG828" s="18"/>
      <c r="JUH828" s="18"/>
      <c r="JUI828" s="18"/>
      <c r="JUJ828" s="18"/>
      <c r="JUK828" s="18"/>
      <c r="JUL828" s="18"/>
      <c r="JUM828" s="18"/>
      <c r="JUN828" s="18"/>
      <c r="JUO828" s="18"/>
      <c r="JUP828" s="18"/>
      <c r="JUQ828" s="18"/>
      <c r="JUR828" s="18"/>
      <c r="JUS828" s="18"/>
      <c r="JUT828" s="18"/>
      <c r="JUU828" s="18"/>
      <c r="JUV828" s="18"/>
      <c r="JUW828" s="18"/>
      <c r="JUX828" s="18"/>
      <c r="JUY828" s="18"/>
      <c r="JUZ828" s="18"/>
      <c r="JVA828" s="18"/>
      <c r="JVB828" s="18"/>
      <c r="JVC828" s="18"/>
      <c r="JVD828" s="18"/>
      <c r="JVE828" s="18"/>
      <c r="JVF828" s="18"/>
      <c r="JVG828" s="18"/>
      <c r="JVH828" s="18"/>
      <c r="JVI828" s="18"/>
      <c r="JVJ828" s="18"/>
      <c r="JVK828" s="18"/>
      <c r="JVL828" s="18"/>
      <c r="JVM828" s="18"/>
      <c r="JVN828" s="18"/>
      <c r="JVO828" s="18"/>
      <c r="JVP828" s="18"/>
      <c r="JVQ828" s="18"/>
      <c r="JVR828" s="18"/>
      <c r="JVS828" s="18"/>
      <c r="JVT828" s="18"/>
      <c r="JVU828" s="18"/>
      <c r="JVV828" s="18"/>
      <c r="JVW828" s="18"/>
      <c r="JVX828" s="18"/>
      <c r="JVY828" s="18"/>
      <c r="JVZ828" s="18"/>
      <c r="JWA828" s="18"/>
      <c r="JWB828" s="18"/>
      <c r="JWC828" s="18"/>
      <c r="JWD828" s="18"/>
      <c r="JWE828" s="18"/>
      <c r="JWF828" s="18"/>
      <c r="JWG828" s="18"/>
      <c r="JWH828" s="18"/>
      <c r="JWI828" s="18"/>
      <c r="JWJ828" s="18"/>
      <c r="JWK828" s="18"/>
      <c r="JWL828" s="18"/>
      <c r="JWM828" s="18"/>
      <c r="JWN828" s="18"/>
      <c r="JWO828" s="18"/>
      <c r="JWP828" s="18"/>
      <c r="JWQ828" s="18"/>
      <c r="JWR828" s="18"/>
      <c r="JWS828" s="18"/>
      <c r="JWT828" s="18"/>
      <c r="JWU828" s="18"/>
      <c r="JWV828" s="18"/>
      <c r="JWW828" s="18"/>
      <c r="JWX828" s="18"/>
      <c r="JWY828" s="18"/>
      <c r="JWZ828" s="18"/>
      <c r="JXA828" s="18"/>
      <c r="JXB828" s="18"/>
      <c r="JXC828" s="18"/>
      <c r="JXD828" s="18"/>
      <c r="JXE828" s="18"/>
      <c r="JXF828" s="18"/>
      <c r="JXG828" s="18"/>
      <c r="JXH828" s="18"/>
      <c r="JXI828" s="18"/>
      <c r="JXJ828" s="18"/>
      <c r="JXK828" s="18"/>
      <c r="JXL828" s="18"/>
      <c r="JXM828" s="18"/>
      <c r="JXN828" s="18"/>
      <c r="JXO828" s="18"/>
      <c r="JXP828" s="18"/>
      <c r="JXQ828" s="18"/>
      <c r="JXR828" s="18"/>
      <c r="JXS828" s="18"/>
      <c r="JXT828" s="18"/>
      <c r="JXU828" s="18"/>
      <c r="JXV828" s="18"/>
      <c r="JXW828" s="18"/>
      <c r="JXX828" s="18"/>
      <c r="JXY828" s="18"/>
      <c r="JXZ828" s="18"/>
      <c r="JYA828" s="18"/>
      <c r="JYB828" s="18"/>
      <c r="JYC828" s="18"/>
      <c r="JYD828" s="18"/>
      <c r="JYE828" s="18"/>
      <c r="JYF828" s="18"/>
      <c r="JYG828" s="18"/>
      <c r="JYH828" s="18"/>
      <c r="JYI828" s="18"/>
      <c r="JYJ828" s="18"/>
      <c r="JYK828" s="18"/>
      <c r="JYL828" s="18"/>
      <c r="JYM828" s="18"/>
      <c r="JYN828" s="18"/>
      <c r="JYO828" s="18"/>
      <c r="JYP828" s="18"/>
      <c r="JYQ828" s="18"/>
      <c r="JYR828" s="18"/>
      <c r="JYS828" s="18"/>
      <c r="JYT828" s="18"/>
      <c r="JYU828" s="18"/>
      <c r="JYV828" s="18"/>
      <c r="JYW828" s="18"/>
      <c r="JYX828" s="18"/>
      <c r="JYY828" s="18"/>
      <c r="JYZ828" s="18"/>
      <c r="JZA828" s="18"/>
      <c r="JZB828" s="18"/>
      <c r="JZC828" s="18"/>
      <c r="JZD828" s="18"/>
      <c r="JZE828" s="18"/>
      <c r="JZF828" s="18"/>
      <c r="JZG828" s="18"/>
      <c r="JZH828" s="18"/>
      <c r="JZI828" s="18"/>
      <c r="JZJ828" s="18"/>
      <c r="JZK828" s="18"/>
      <c r="JZL828" s="18"/>
      <c r="JZM828" s="18"/>
      <c r="JZN828" s="18"/>
      <c r="JZO828" s="18"/>
      <c r="JZP828" s="18"/>
      <c r="JZQ828" s="18"/>
      <c r="JZR828" s="18"/>
      <c r="JZS828" s="18"/>
      <c r="JZT828" s="18"/>
      <c r="JZU828" s="18"/>
      <c r="JZV828" s="18"/>
      <c r="JZW828" s="18"/>
      <c r="JZX828" s="18"/>
      <c r="JZY828" s="18"/>
      <c r="JZZ828" s="18"/>
      <c r="KAA828" s="18"/>
      <c r="KAB828" s="18"/>
      <c r="KAC828" s="18"/>
      <c r="KAD828" s="18"/>
      <c r="KAE828" s="18"/>
      <c r="KAF828" s="18"/>
      <c r="KAG828" s="18"/>
      <c r="KAH828" s="18"/>
      <c r="KAI828" s="18"/>
      <c r="KAJ828" s="18"/>
      <c r="KAK828" s="18"/>
      <c r="KAL828" s="18"/>
      <c r="KAM828" s="18"/>
      <c r="KAN828" s="18"/>
      <c r="KAO828" s="18"/>
      <c r="KAP828" s="18"/>
      <c r="KAQ828" s="18"/>
      <c r="KAR828" s="18"/>
      <c r="KAS828" s="18"/>
      <c r="KAT828" s="18"/>
      <c r="KAU828" s="18"/>
      <c r="KAV828" s="18"/>
      <c r="KAW828" s="18"/>
      <c r="KAX828" s="18"/>
      <c r="KAY828" s="18"/>
      <c r="KAZ828" s="18"/>
      <c r="KBA828" s="18"/>
      <c r="KBB828" s="18"/>
      <c r="KBC828" s="18"/>
      <c r="KBD828" s="18"/>
      <c r="KBE828" s="18"/>
      <c r="KBF828" s="18"/>
      <c r="KBG828" s="18"/>
      <c r="KBH828" s="18"/>
      <c r="KBI828" s="18"/>
      <c r="KBJ828" s="18"/>
      <c r="KBK828" s="18"/>
      <c r="KBL828" s="18"/>
      <c r="KBM828" s="18"/>
      <c r="KBN828" s="18"/>
      <c r="KBO828" s="18"/>
      <c r="KBP828" s="18"/>
      <c r="KBQ828" s="18"/>
      <c r="KBR828" s="18"/>
      <c r="KBS828" s="18"/>
      <c r="KBT828" s="18"/>
      <c r="KBU828" s="18"/>
      <c r="KBV828" s="18"/>
      <c r="KBW828" s="18"/>
      <c r="KBX828" s="18"/>
      <c r="KBY828" s="18"/>
      <c r="KBZ828" s="18"/>
      <c r="KCA828" s="18"/>
      <c r="KCB828" s="18"/>
      <c r="KCC828" s="18"/>
      <c r="KCD828" s="18"/>
      <c r="KCE828" s="18"/>
      <c r="KCF828" s="18"/>
      <c r="KCG828" s="18"/>
      <c r="KCH828" s="18"/>
      <c r="KCI828" s="18"/>
      <c r="KCJ828" s="18"/>
      <c r="KCK828" s="18"/>
      <c r="KCL828" s="18"/>
      <c r="KCM828" s="18"/>
      <c r="KCN828" s="18"/>
      <c r="KCO828" s="18"/>
      <c r="KCP828" s="18"/>
      <c r="KCQ828" s="18"/>
      <c r="KCR828" s="18"/>
      <c r="KCS828" s="18"/>
      <c r="KCT828" s="18"/>
      <c r="KCU828" s="18"/>
      <c r="KCV828" s="18"/>
      <c r="KCW828" s="18"/>
      <c r="KCX828" s="18"/>
      <c r="KCY828" s="18"/>
      <c r="KCZ828" s="18"/>
      <c r="KDA828" s="18"/>
      <c r="KDB828" s="18"/>
      <c r="KDC828" s="18"/>
      <c r="KDD828" s="18"/>
      <c r="KDE828" s="18"/>
      <c r="KDF828" s="18"/>
      <c r="KDG828" s="18"/>
      <c r="KDH828" s="18"/>
      <c r="KDI828" s="18"/>
      <c r="KDJ828" s="18"/>
      <c r="KDK828" s="18"/>
      <c r="KDL828" s="18"/>
      <c r="KDM828" s="18"/>
      <c r="KDN828" s="18"/>
      <c r="KDO828" s="18"/>
      <c r="KDP828" s="18"/>
      <c r="KDQ828" s="18"/>
      <c r="KDR828" s="18"/>
      <c r="KDS828" s="18"/>
      <c r="KDT828" s="18"/>
      <c r="KDU828" s="18"/>
      <c r="KDV828" s="18"/>
      <c r="KDW828" s="18"/>
      <c r="KDX828" s="18"/>
      <c r="KDY828" s="18"/>
      <c r="KDZ828" s="18"/>
      <c r="KEA828" s="18"/>
      <c r="KEB828" s="18"/>
      <c r="KEC828" s="18"/>
      <c r="KED828" s="18"/>
      <c r="KEE828" s="18"/>
      <c r="KEF828" s="18"/>
      <c r="KEG828" s="18"/>
      <c r="KEH828" s="18"/>
      <c r="KEI828" s="18"/>
      <c r="KEJ828" s="18"/>
      <c r="KEK828" s="18"/>
      <c r="KEL828" s="18"/>
      <c r="KEM828" s="18"/>
      <c r="KEN828" s="18"/>
      <c r="KEO828" s="18"/>
      <c r="KEP828" s="18"/>
      <c r="KEQ828" s="18"/>
      <c r="KER828" s="18"/>
      <c r="KES828" s="18"/>
      <c r="KET828" s="18"/>
      <c r="KEU828" s="18"/>
      <c r="KEV828" s="18"/>
      <c r="KEW828" s="18"/>
      <c r="KEX828" s="18"/>
      <c r="KEY828" s="18"/>
      <c r="KEZ828" s="18"/>
      <c r="KFA828" s="18"/>
      <c r="KFB828" s="18"/>
      <c r="KFC828" s="18"/>
      <c r="KFD828" s="18"/>
      <c r="KFE828" s="18"/>
      <c r="KFF828" s="18"/>
      <c r="KFG828" s="18"/>
      <c r="KFH828" s="18"/>
      <c r="KFI828" s="18"/>
      <c r="KFJ828" s="18"/>
      <c r="KFK828" s="18"/>
      <c r="KFL828" s="18"/>
      <c r="KFM828" s="18"/>
      <c r="KFN828" s="18"/>
      <c r="KFO828" s="18"/>
      <c r="KFP828" s="18"/>
      <c r="KFQ828" s="18"/>
      <c r="KFR828" s="18"/>
      <c r="KFS828" s="18"/>
      <c r="KFT828" s="18"/>
      <c r="KFU828" s="18"/>
      <c r="KFV828" s="18"/>
      <c r="KFW828" s="18"/>
      <c r="KFX828" s="18"/>
      <c r="KFY828" s="18"/>
      <c r="KFZ828" s="18"/>
      <c r="KGA828" s="18"/>
      <c r="KGB828" s="18"/>
      <c r="KGC828" s="18"/>
      <c r="KGD828" s="18"/>
      <c r="KGE828" s="18"/>
      <c r="KGF828" s="18"/>
      <c r="KGG828" s="18"/>
      <c r="KGH828" s="18"/>
      <c r="KGI828" s="18"/>
      <c r="KGJ828" s="18"/>
      <c r="KGK828" s="18"/>
      <c r="KGL828" s="18"/>
      <c r="KGM828" s="18"/>
      <c r="KGN828" s="18"/>
      <c r="KGO828" s="18"/>
      <c r="KGP828" s="18"/>
      <c r="KGQ828" s="18"/>
      <c r="KGR828" s="18"/>
      <c r="KGS828" s="18"/>
      <c r="KGT828" s="18"/>
      <c r="KGU828" s="18"/>
      <c r="KGV828" s="18"/>
      <c r="KGW828" s="18"/>
      <c r="KGX828" s="18"/>
      <c r="KGY828" s="18"/>
      <c r="KGZ828" s="18"/>
      <c r="KHA828" s="18"/>
      <c r="KHB828" s="18"/>
      <c r="KHC828" s="18"/>
      <c r="KHD828" s="18"/>
      <c r="KHE828" s="18"/>
      <c r="KHF828" s="18"/>
      <c r="KHG828" s="18"/>
      <c r="KHH828" s="18"/>
      <c r="KHI828" s="18"/>
      <c r="KHJ828" s="18"/>
      <c r="KHK828" s="18"/>
      <c r="KHL828" s="18"/>
      <c r="KHM828" s="18"/>
      <c r="KHN828" s="18"/>
      <c r="KHO828" s="18"/>
      <c r="KHP828" s="18"/>
      <c r="KHQ828" s="18"/>
      <c r="KHR828" s="18"/>
      <c r="KHS828" s="18"/>
      <c r="KHT828" s="18"/>
      <c r="KHU828" s="18"/>
      <c r="KHV828" s="18"/>
      <c r="KHW828" s="18"/>
      <c r="KHX828" s="18"/>
      <c r="KHY828" s="18"/>
      <c r="KHZ828" s="18"/>
      <c r="KIA828" s="18"/>
      <c r="KIB828" s="18"/>
      <c r="KIC828" s="18"/>
      <c r="KID828" s="18"/>
      <c r="KIE828" s="18"/>
      <c r="KIF828" s="18"/>
      <c r="KIG828" s="18"/>
      <c r="KIH828" s="18"/>
      <c r="KII828" s="18"/>
      <c r="KIJ828" s="18"/>
      <c r="KIK828" s="18"/>
      <c r="KIL828" s="18"/>
      <c r="KIM828" s="18"/>
      <c r="KIN828" s="18"/>
      <c r="KIO828" s="18"/>
      <c r="KIP828" s="18"/>
      <c r="KIQ828" s="18"/>
      <c r="KIR828" s="18"/>
      <c r="KIS828" s="18"/>
      <c r="KIT828" s="18"/>
      <c r="KIU828" s="18"/>
      <c r="KIV828" s="18"/>
      <c r="KIW828" s="18"/>
      <c r="KIX828" s="18"/>
      <c r="KIY828" s="18"/>
      <c r="KIZ828" s="18"/>
      <c r="KJA828" s="18"/>
      <c r="KJB828" s="18"/>
      <c r="KJC828" s="18"/>
      <c r="KJD828" s="18"/>
      <c r="KJE828" s="18"/>
      <c r="KJF828" s="18"/>
      <c r="KJG828" s="18"/>
      <c r="KJH828" s="18"/>
      <c r="KJI828" s="18"/>
      <c r="KJJ828" s="18"/>
      <c r="KJK828" s="18"/>
      <c r="KJL828" s="18"/>
      <c r="KJM828" s="18"/>
      <c r="KJN828" s="18"/>
      <c r="KJO828" s="18"/>
      <c r="KJP828" s="18"/>
      <c r="KJQ828" s="18"/>
      <c r="KJR828" s="18"/>
      <c r="KJS828" s="18"/>
      <c r="KJT828" s="18"/>
      <c r="KJU828" s="18"/>
      <c r="KJV828" s="18"/>
      <c r="KJW828" s="18"/>
      <c r="KJX828" s="18"/>
      <c r="KJY828" s="18"/>
      <c r="KJZ828" s="18"/>
      <c r="KKA828" s="18"/>
      <c r="KKB828" s="18"/>
      <c r="KKC828" s="18"/>
      <c r="KKD828" s="18"/>
      <c r="KKE828" s="18"/>
      <c r="KKF828" s="18"/>
      <c r="KKG828" s="18"/>
      <c r="KKH828" s="18"/>
      <c r="KKI828" s="18"/>
      <c r="KKJ828" s="18"/>
      <c r="KKK828" s="18"/>
      <c r="KKL828" s="18"/>
      <c r="KKM828" s="18"/>
      <c r="KKN828" s="18"/>
      <c r="KKO828" s="18"/>
      <c r="KKP828" s="18"/>
      <c r="KKQ828" s="18"/>
      <c r="KKR828" s="18"/>
      <c r="KKS828" s="18"/>
      <c r="KKT828" s="18"/>
      <c r="KKU828" s="18"/>
      <c r="KKV828" s="18"/>
      <c r="KKW828" s="18"/>
      <c r="KKX828" s="18"/>
      <c r="KKY828" s="18"/>
      <c r="KKZ828" s="18"/>
      <c r="KLA828" s="18"/>
      <c r="KLB828" s="18"/>
      <c r="KLC828" s="18"/>
      <c r="KLD828" s="18"/>
      <c r="KLE828" s="18"/>
      <c r="KLF828" s="18"/>
      <c r="KLG828" s="18"/>
      <c r="KLH828" s="18"/>
      <c r="KLI828" s="18"/>
      <c r="KLJ828" s="18"/>
      <c r="KLK828" s="18"/>
      <c r="KLL828" s="18"/>
      <c r="KLM828" s="18"/>
      <c r="KLN828" s="18"/>
      <c r="KLO828" s="18"/>
      <c r="KLP828" s="18"/>
      <c r="KLQ828" s="18"/>
      <c r="KLR828" s="18"/>
      <c r="KLS828" s="18"/>
      <c r="KLT828" s="18"/>
      <c r="KLU828" s="18"/>
      <c r="KLV828" s="18"/>
      <c r="KLW828" s="18"/>
      <c r="KLX828" s="18"/>
      <c r="KLY828" s="18"/>
      <c r="KLZ828" s="18"/>
      <c r="KMA828" s="18"/>
      <c r="KMB828" s="18"/>
      <c r="KMC828" s="18"/>
      <c r="KMD828" s="18"/>
      <c r="KME828" s="18"/>
      <c r="KMF828" s="18"/>
      <c r="KMG828" s="18"/>
      <c r="KMH828" s="18"/>
      <c r="KMI828" s="18"/>
      <c r="KMJ828" s="18"/>
      <c r="KMK828" s="18"/>
      <c r="KML828" s="18"/>
      <c r="KMM828" s="18"/>
      <c r="KMN828" s="18"/>
      <c r="KMO828" s="18"/>
      <c r="KMP828" s="18"/>
      <c r="KMQ828" s="18"/>
      <c r="KMR828" s="18"/>
      <c r="KMS828" s="18"/>
      <c r="KMT828" s="18"/>
      <c r="KMU828" s="18"/>
      <c r="KMV828" s="18"/>
      <c r="KMW828" s="18"/>
      <c r="KMX828" s="18"/>
      <c r="KMY828" s="18"/>
      <c r="KMZ828" s="18"/>
      <c r="KNA828" s="18"/>
      <c r="KNB828" s="18"/>
      <c r="KNC828" s="18"/>
      <c r="KND828" s="18"/>
      <c r="KNE828" s="18"/>
      <c r="KNF828" s="18"/>
      <c r="KNG828" s="18"/>
      <c r="KNH828" s="18"/>
      <c r="KNI828" s="18"/>
      <c r="KNJ828" s="18"/>
      <c r="KNK828" s="18"/>
      <c r="KNL828" s="18"/>
      <c r="KNM828" s="18"/>
      <c r="KNN828" s="18"/>
      <c r="KNO828" s="18"/>
      <c r="KNP828" s="18"/>
      <c r="KNQ828" s="18"/>
      <c r="KNR828" s="18"/>
      <c r="KNS828" s="18"/>
      <c r="KNT828" s="18"/>
      <c r="KNU828" s="18"/>
      <c r="KNV828" s="18"/>
      <c r="KNW828" s="18"/>
      <c r="KNX828" s="18"/>
      <c r="KNY828" s="18"/>
      <c r="KNZ828" s="18"/>
      <c r="KOA828" s="18"/>
      <c r="KOB828" s="18"/>
      <c r="KOC828" s="18"/>
      <c r="KOD828" s="18"/>
      <c r="KOE828" s="18"/>
      <c r="KOF828" s="18"/>
      <c r="KOG828" s="18"/>
      <c r="KOH828" s="18"/>
      <c r="KOI828" s="18"/>
      <c r="KOJ828" s="18"/>
      <c r="KOK828" s="18"/>
      <c r="KOL828" s="18"/>
      <c r="KOM828" s="18"/>
      <c r="KON828" s="18"/>
      <c r="KOO828" s="18"/>
      <c r="KOP828" s="18"/>
      <c r="KOQ828" s="18"/>
      <c r="KOR828" s="18"/>
      <c r="KOS828" s="18"/>
      <c r="KOT828" s="18"/>
      <c r="KOU828" s="18"/>
      <c r="KOV828" s="18"/>
      <c r="KOW828" s="18"/>
      <c r="KOX828" s="18"/>
      <c r="KOY828" s="18"/>
      <c r="KOZ828" s="18"/>
      <c r="KPA828" s="18"/>
      <c r="KPB828" s="18"/>
      <c r="KPC828" s="18"/>
      <c r="KPD828" s="18"/>
      <c r="KPE828" s="18"/>
      <c r="KPF828" s="18"/>
      <c r="KPG828" s="18"/>
      <c r="KPH828" s="18"/>
      <c r="KPI828" s="18"/>
      <c r="KPJ828" s="18"/>
      <c r="KPK828" s="18"/>
      <c r="KPL828" s="18"/>
      <c r="KPM828" s="18"/>
      <c r="KPN828" s="18"/>
      <c r="KPO828" s="18"/>
      <c r="KPP828" s="18"/>
      <c r="KPQ828" s="18"/>
      <c r="KPR828" s="18"/>
      <c r="KPS828" s="18"/>
      <c r="KPT828" s="18"/>
      <c r="KPU828" s="18"/>
      <c r="KPV828" s="18"/>
      <c r="KPW828" s="18"/>
      <c r="KPX828" s="18"/>
      <c r="KPY828" s="18"/>
      <c r="KPZ828" s="18"/>
      <c r="KQA828" s="18"/>
      <c r="KQB828" s="18"/>
      <c r="KQC828" s="18"/>
      <c r="KQD828" s="18"/>
      <c r="KQE828" s="18"/>
      <c r="KQF828" s="18"/>
      <c r="KQG828" s="18"/>
      <c r="KQH828" s="18"/>
      <c r="KQI828" s="18"/>
      <c r="KQJ828" s="18"/>
      <c r="KQK828" s="18"/>
      <c r="KQL828" s="18"/>
      <c r="KQM828" s="18"/>
      <c r="KQN828" s="18"/>
      <c r="KQO828" s="18"/>
      <c r="KQP828" s="18"/>
      <c r="KQQ828" s="18"/>
      <c r="KQR828" s="18"/>
      <c r="KQS828" s="18"/>
      <c r="KQT828" s="18"/>
      <c r="KQU828" s="18"/>
      <c r="KQV828" s="18"/>
      <c r="KQW828" s="18"/>
      <c r="KQX828" s="18"/>
      <c r="KQY828" s="18"/>
      <c r="KQZ828" s="18"/>
      <c r="KRA828" s="18"/>
      <c r="KRB828" s="18"/>
      <c r="KRC828" s="18"/>
      <c r="KRD828" s="18"/>
      <c r="KRE828" s="18"/>
      <c r="KRF828" s="18"/>
      <c r="KRG828" s="18"/>
      <c r="KRH828" s="18"/>
      <c r="KRI828" s="18"/>
      <c r="KRJ828" s="18"/>
      <c r="KRK828" s="18"/>
      <c r="KRL828" s="18"/>
      <c r="KRM828" s="18"/>
      <c r="KRN828" s="18"/>
      <c r="KRO828" s="18"/>
      <c r="KRP828" s="18"/>
      <c r="KRQ828" s="18"/>
      <c r="KRR828" s="18"/>
      <c r="KRS828" s="18"/>
      <c r="KRT828" s="18"/>
      <c r="KRU828" s="18"/>
      <c r="KRV828" s="18"/>
      <c r="KRW828" s="18"/>
      <c r="KRX828" s="18"/>
      <c r="KRY828" s="18"/>
      <c r="KRZ828" s="18"/>
      <c r="KSA828" s="18"/>
      <c r="KSB828" s="18"/>
      <c r="KSC828" s="18"/>
      <c r="KSD828" s="18"/>
      <c r="KSE828" s="18"/>
      <c r="KSF828" s="18"/>
      <c r="KSG828" s="18"/>
      <c r="KSH828" s="18"/>
      <c r="KSI828" s="18"/>
      <c r="KSJ828" s="18"/>
      <c r="KSK828" s="18"/>
      <c r="KSL828" s="18"/>
      <c r="KSM828" s="18"/>
      <c r="KSN828" s="18"/>
      <c r="KSO828" s="18"/>
      <c r="KSP828" s="18"/>
      <c r="KSQ828" s="18"/>
      <c r="KSR828" s="18"/>
      <c r="KSS828" s="18"/>
      <c r="KST828" s="18"/>
      <c r="KSU828" s="18"/>
      <c r="KSV828" s="18"/>
      <c r="KSW828" s="18"/>
      <c r="KSX828" s="18"/>
      <c r="KSY828" s="18"/>
      <c r="KSZ828" s="18"/>
      <c r="KTA828" s="18"/>
      <c r="KTB828" s="18"/>
      <c r="KTC828" s="18"/>
      <c r="KTD828" s="18"/>
      <c r="KTE828" s="18"/>
      <c r="KTF828" s="18"/>
      <c r="KTG828" s="18"/>
      <c r="KTH828" s="18"/>
      <c r="KTI828" s="18"/>
      <c r="KTJ828" s="18"/>
      <c r="KTK828" s="18"/>
      <c r="KTL828" s="18"/>
      <c r="KTM828" s="18"/>
      <c r="KTN828" s="18"/>
      <c r="KTO828" s="18"/>
      <c r="KTP828" s="18"/>
      <c r="KTQ828" s="18"/>
      <c r="KTR828" s="18"/>
      <c r="KTS828" s="18"/>
      <c r="KTT828" s="18"/>
      <c r="KTU828" s="18"/>
      <c r="KTV828" s="18"/>
      <c r="KTW828" s="18"/>
      <c r="KTX828" s="18"/>
      <c r="KTY828" s="18"/>
      <c r="KTZ828" s="18"/>
      <c r="KUA828" s="18"/>
      <c r="KUB828" s="18"/>
      <c r="KUC828" s="18"/>
      <c r="KUD828" s="18"/>
      <c r="KUE828" s="18"/>
      <c r="KUF828" s="18"/>
      <c r="KUG828" s="18"/>
      <c r="KUH828" s="18"/>
      <c r="KUI828" s="18"/>
      <c r="KUJ828" s="18"/>
      <c r="KUK828" s="18"/>
      <c r="KUL828" s="18"/>
      <c r="KUM828" s="18"/>
      <c r="KUN828" s="18"/>
      <c r="KUO828" s="18"/>
      <c r="KUP828" s="18"/>
      <c r="KUQ828" s="18"/>
      <c r="KUR828" s="18"/>
      <c r="KUS828" s="18"/>
      <c r="KUT828" s="18"/>
      <c r="KUU828" s="18"/>
      <c r="KUV828" s="18"/>
      <c r="KUW828" s="18"/>
      <c r="KUX828" s="18"/>
      <c r="KUY828" s="18"/>
      <c r="KUZ828" s="18"/>
      <c r="KVA828" s="18"/>
      <c r="KVB828" s="18"/>
      <c r="KVC828" s="18"/>
      <c r="KVD828" s="18"/>
      <c r="KVE828" s="18"/>
      <c r="KVF828" s="18"/>
      <c r="KVG828" s="18"/>
      <c r="KVH828" s="18"/>
      <c r="KVI828" s="18"/>
      <c r="KVJ828" s="18"/>
      <c r="KVK828" s="18"/>
      <c r="KVL828" s="18"/>
      <c r="KVM828" s="18"/>
      <c r="KVN828" s="18"/>
      <c r="KVO828" s="18"/>
      <c r="KVP828" s="18"/>
      <c r="KVQ828" s="18"/>
      <c r="KVR828" s="18"/>
      <c r="KVS828" s="18"/>
      <c r="KVT828" s="18"/>
      <c r="KVU828" s="18"/>
      <c r="KVV828" s="18"/>
      <c r="KVW828" s="18"/>
      <c r="KVX828" s="18"/>
      <c r="KVY828" s="18"/>
      <c r="KVZ828" s="18"/>
      <c r="KWA828" s="18"/>
      <c r="KWB828" s="18"/>
      <c r="KWC828" s="18"/>
      <c r="KWD828" s="18"/>
      <c r="KWE828" s="18"/>
      <c r="KWF828" s="18"/>
      <c r="KWG828" s="18"/>
      <c r="KWH828" s="18"/>
      <c r="KWI828" s="18"/>
      <c r="KWJ828" s="18"/>
      <c r="KWK828" s="18"/>
      <c r="KWL828" s="18"/>
      <c r="KWM828" s="18"/>
      <c r="KWN828" s="18"/>
      <c r="KWO828" s="18"/>
      <c r="KWP828" s="18"/>
      <c r="KWQ828" s="18"/>
      <c r="KWR828" s="18"/>
      <c r="KWS828" s="18"/>
      <c r="KWT828" s="18"/>
      <c r="KWU828" s="18"/>
      <c r="KWV828" s="18"/>
      <c r="KWW828" s="18"/>
      <c r="KWX828" s="18"/>
      <c r="KWY828" s="18"/>
      <c r="KWZ828" s="18"/>
      <c r="KXA828" s="18"/>
      <c r="KXB828" s="18"/>
      <c r="KXC828" s="18"/>
      <c r="KXD828" s="18"/>
      <c r="KXE828" s="18"/>
      <c r="KXF828" s="18"/>
      <c r="KXG828" s="18"/>
      <c r="KXH828" s="18"/>
      <c r="KXI828" s="18"/>
      <c r="KXJ828" s="18"/>
      <c r="KXK828" s="18"/>
      <c r="KXL828" s="18"/>
      <c r="KXM828" s="18"/>
      <c r="KXN828" s="18"/>
      <c r="KXO828" s="18"/>
      <c r="KXP828" s="18"/>
      <c r="KXQ828" s="18"/>
      <c r="KXR828" s="18"/>
      <c r="KXS828" s="18"/>
      <c r="KXT828" s="18"/>
      <c r="KXU828" s="18"/>
      <c r="KXV828" s="18"/>
      <c r="KXW828" s="18"/>
      <c r="KXX828" s="18"/>
      <c r="KXY828" s="18"/>
      <c r="KXZ828" s="18"/>
      <c r="KYA828" s="18"/>
      <c r="KYB828" s="18"/>
      <c r="KYC828" s="18"/>
      <c r="KYD828" s="18"/>
      <c r="KYE828" s="18"/>
      <c r="KYF828" s="18"/>
      <c r="KYG828" s="18"/>
      <c r="KYH828" s="18"/>
      <c r="KYI828" s="18"/>
      <c r="KYJ828" s="18"/>
      <c r="KYK828" s="18"/>
      <c r="KYL828" s="18"/>
      <c r="KYM828" s="18"/>
      <c r="KYN828" s="18"/>
      <c r="KYO828" s="18"/>
      <c r="KYP828" s="18"/>
      <c r="KYQ828" s="18"/>
      <c r="KYR828" s="18"/>
      <c r="KYS828" s="18"/>
      <c r="KYT828" s="18"/>
      <c r="KYU828" s="18"/>
      <c r="KYV828" s="18"/>
      <c r="KYW828" s="18"/>
      <c r="KYX828" s="18"/>
      <c r="KYY828" s="18"/>
      <c r="KYZ828" s="18"/>
      <c r="KZA828" s="18"/>
      <c r="KZB828" s="18"/>
      <c r="KZC828" s="18"/>
      <c r="KZD828" s="18"/>
      <c r="KZE828" s="18"/>
      <c r="KZF828" s="18"/>
      <c r="KZG828" s="18"/>
      <c r="KZH828" s="18"/>
      <c r="KZI828" s="18"/>
      <c r="KZJ828" s="18"/>
      <c r="KZK828" s="18"/>
      <c r="KZL828" s="18"/>
      <c r="KZM828" s="18"/>
      <c r="KZN828" s="18"/>
      <c r="KZO828" s="18"/>
      <c r="KZP828" s="18"/>
      <c r="KZQ828" s="18"/>
      <c r="KZR828" s="18"/>
      <c r="KZS828" s="18"/>
      <c r="KZT828" s="18"/>
      <c r="KZU828" s="18"/>
      <c r="KZV828" s="18"/>
      <c r="KZW828" s="18"/>
      <c r="KZX828" s="18"/>
      <c r="KZY828" s="18"/>
      <c r="KZZ828" s="18"/>
      <c r="LAA828" s="18"/>
      <c r="LAB828" s="18"/>
      <c r="LAC828" s="18"/>
      <c r="LAD828" s="18"/>
      <c r="LAE828" s="18"/>
      <c r="LAF828" s="18"/>
      <c r="LAG828" s="18"/>
      <c r="LAH828" s="18"/>
      <c r="LAI828" s="18"/>
      <c r="LAJ828" s="18"/>
      <c r="LAK828" s="18"/>
      <c r="LAL828" s="18"/>
      <c r="LAM828" s="18"/>
      <c r="LAN828" s="18"/>
      <c r="LAO828" s="18"/>
      <c r="LAP828" s="18"/>
      <c r="LAQ828" s="18"/>
      <c r="LAR828" s="18"/>
      <c r="LAS828" s="18"/>
      <c r="LAT828" s="18"/>
      <c r="LAU828" s="18"/>
      <c r="LAV828" s="18"/>
      <c r="LAW828" s="18"/>
      <c r="LAX828" s="18"/>
      <c r="LAY828" s="18"/>
      <c r="LAZ828" s="18"/>
      <c r="LBA828" s="18"/>
      <c r="LBB828" s="18"/>
      <c r="LBC828" s="18"/>
      <c r="LBD828" s="18"/>
      <c r="LBE828" s="18"/>
      <c r="LBF828" s="18"/>
      <c r="LBG828" s="18"/>
      <c r="LBH828" s="18"/>
      <c r="LBI828" s="18"/>
      <c r="LBJ828" s="18"/>
      <c r="LBK828" s="18"/>
      <c r="LBL828" s="18"/>
      <c r="LBM828" s="18"/>
      <c r="LBN828" s="18"/>
      <c r="LBO828" s="18"/>
      <c r="LBP828" s="18"/>
      <c r="LBQ828" s="18"/>
      <c r="LBR828" s="18"/>
      <c r="LBS828" s="18"/>
      <c r="LBT828" s="18"/>
      <c r="LBU828" s="18"/>
      <c r="LBV828" s="18"/>
      <c r="LBW828" s="18"/>
      <c r="LBX828" s="18"/>
      <c r="LBY828" s="18"/>
      <c r="LBZ828" s="18"/>
      <c r="LCA828" s="18"/>
      <c r="LCB828" s="18"/>
      <c r="LCC828" s="18"/>
      <c r="LCD828" s="18"/>
      <c r="LCE828" s="18"/>
      <c r="LCF828" s="18"/>
      <c r="LCG828" s="18"/>
      <c r="LCH828" s="18"/>
      <c r="LCI828" s="18"/>
      <c r="LCJ828" s="18"/>
      <c r="LCK828" s="18"/>
      <c r="LCL828" s="18"/>
      <c r="LCM828" s="18"/>
      <c r="LCN828" s="18"/>
      <c r="LCO828" s="18"/>
      <c r="LCP828" s="18"/>
      <c r="LCQ828" s="18"/>
      <c r="LCR828" s="18"/>
      <c r="LCS828" s="18"/>
      <c r="LCT828" s="18"/>
      <c r="LCU828" s="18"/>
      <c r="LCV828" s="18"/>
      <c r="LCW828" s="18"/>
      <c r="LCX828" s="18"/>
      <c r="LCY828" s="18"/>
      <c r="LCZ828" s="18"/>
      <c r="LDA828" s="18"/>
      <c r="LDB828" s="18"/>
      <c r="LDC828" s="18"/>
      <c r="LDD828" s="18"/>
      <c r="LDE828" s="18"/>
      <c r="LDF828" s="18"/>
      <c r="LDG828" s="18"/>
      <c r="LDH828" s="18"/>
      <c r="LDI828" s="18"/>
      <c r="LDJ828" s="18"/>
      <c r="LDK828" s="18"/>
      <c r="LDL828" s="18"/>
      <c r="LDM828" s="18"/>
      <c r="LDN828" s="18"/>
      <c r="LDO828" s="18"/>
      <c r="LDP828" s="18"/>
      <c r="LDQ828" s="18"/>
      <c r="LDR828" s="18"/>
      <c r="LDS828" s="18"/>
      <c r="LDT828" s="18"/>
      <c r="LDU828" s="18"/>
      <c r="LDV828" s="18"/>
      <c r="LDW828" s="18"/>
      <c r="LDX828" s="18"/>
      <c r="LDY828" s="18"/>
      <c r="LDZ828" s="18"/>
      <c r="LEA828" s="18"/>
      <c r="LEB828" s="18"/>
      <c r="LEC828" s="18"/>
      <c r="LED828" s="18"/>
      <c r="LEE828" s="18"/>
      <c r="LEF828" s="18"/>
      <c r="LEG828" s="18"/>
      <c r="LEH828" s="18"/>
      <c r="LEI828" s="18"/>
      <c r="LEJ828" s="18"/>
      <c r="LEK828" s="18"/>
      <c r="LEL828" s="18"/>
      <c r="LEM828" s="18"/>
      <c r="LEN828" s="18"/>
      <c r="LEO828" s="18"/>
      <c r="LEP828" s="18"/>
      <c r="LEQ828" s="18"/>
      <c r="LER828" s="18"/>
      <c r="LES828" s="18"/>
      <c r="LET828" s="18"/>
      <c r="LEU828" s="18"/>
      <c r="LEV828" s="18"/>
      <c r="LEW828" s="18"/>
      <c r="LEX828" s="18"/>
      <c r="LEY828" s="18"/>
      <c r="LEZ828" s="18"/>
      <c r="LFA828" s="18"/>
      <c r="LFB828" s="18"/>
      <c r="LFC828" s="18"/>
      <c r="LFD828" s="18"/>
      <c r="LFE828" s="18"/>
      <c r="LFF828" s="18"/>
      <c r="LFG828" s="18"/>
      <c r="LFH828" s="18"/>
      <c r="LFI828" s="18"/>
      <c r="LFJ828" s="18"/>
      <c r="LFK828" s="18"/>
      <c r="LFL828" s="18"/>
      <c r="LFM828" s="18"/>
      <c r="LFN828" s="18"/>
      <c r="LFO828" s="18"/>
      <c r="LFP828" s="18"/>
      <c r="LFQ828" s="18"/>
      <c r="LFR828" s="18"/>
      <c r="LFS828" s="18"/>
      <c r="LFT828" s="18"/>
      <c r="LFU828" s="18"/>
      <c r="LFV828" s="18"/>
      <c r="LFW828" s="18"/>
      <c r="LFX828" s="18"/>
      <c r="LFY828" s="18"/>
      <c r="LFZ828" s="18"/>
      <c r="LGA828" s="18"/>
      <c r="LGB828" s="18"/>
      <c r="LGC828" s="18"/>
      <c r="LGD828" s="18"/>
      <c r="LGE828" s="18"/>
      <c r="LGF828" s="18"/>
      <c r="LGG828" s="18"/>
      <c r="LGH828" s="18"/>
      <c r="LGI828" s="18"/>
      <c r="LGJ828" s="18"/>
      <c r="LGK828" s="18"/>
      <c r="LGL828" s="18"/>
      <c r="LGM828" s="18"/>
      <c r="LGN828" s="18"/>
      <c r="LGO828" s="18"/>
      <c r="LGP828" s="18"/>
      <c r="LGQ828" s="18"/>
      <c r="LGR828" s="18"/>
      <c r="LGS828" s="18"/>
      <c r="LGT828" s="18"/>
      <c r="LGU828" s="18"/>
      <c r="LGV828" s="18"/>
      <c r="LGW828" s="18"/>
      <c r="LGX828" s="18"/>
      <c r="LGY828" s="18"/>
      <c r="LGZ828" s="18"/>
      <c r="LHA828" s="18"/>
      <c r="LHB828" s="18"/>
      <c r="LHC828" s="18"/>
      <c r="LHD828" s="18"/>
      <c r="LHE828" s="18"/>
      <c r="LHF828" s="18"/>
      <c r="LHG828" s="18"/>
      <c r="LHH828" s="18"/>
      <c r="LHI828" s="18"/>
      <c r="LHJ828" s="18"/>
      <c r="LHK828" s="18"/>
      <c r="LHL828" s="18"/>
      <c r="LHM828" s="18"/>
      <c r="LHN828" s="18"/>
      <c r="LHO828" s="18"/>
      <c r="LHP828" s="18"/>
      <c r="LHQ828" s="18"/>
      <c r="LHR828" s="18"/>
      <c r="LHS828" s="18"/>
      <c r="LHT828" s="18"/>
      <c r="LHU828" s="18"/>
      <c r="LHV828" s="18"/>
      <c r="LHW828" s="18"/>
      <c r="LHX828" s="18"/>
      <c r="LHY828" s="18"/>
      <c r="LHZ828" s="18"/>
      <c r="LIA828" s="18"/>
      <c r="LIB828" s="18"/>
      <c r="LIC828" s="18"/>
      <c r="LID828" s="18"/>
      <c r="LIE828" s="18"/>
      <c r="LIF828" s="18"/>
      <c r="LIG828" s="18"/>
      <c r="LIH828" s="18"/>
      <c r="LII828" s="18"/>
      <c r="LIJ828" s="18"/>
      <c r="LIK828" s="18"/>
      <c r="LIL828" s="18"/>
      <c r="LIM828" s="18"/>
      <c r="LIN828" s="18"/>
      <c r="LIO828" s="18"/>
      <c r="LIP828" s="18"/>
      <c r="LIQ828" s="18"/>
      <c r="LIR828" s="18"/>
      <c r="LIS828" s="18"/>
      <c r="LIT828" s="18"/>
      <c r="LIU828" s="18"/>
      <c r="LIV828" s="18"/>
      <c r="LIW828" s="18"/>
      <c r="LIX828" s="18"/>
      <c r="LIY828" s="18"/>
      <c r="LIZ828" s="18"/>
      <c r="LJA828" s="18"/>
      <c r="LJB828" s="18"/>
      <c r="LJC828" s="18"/>
      <c r="LJD828" s="18"/>
      <c r="LJE828" s="18"/>
      <c r="LJF828" s="18"/>
      <c r="LJG828" s="18"/>
      <c r="LJH828" s="18"/>
      <c r="LJI828" s="18"/>
      <c r="LJJ828" s="18"/>
      <c r="LJK828" s="18"/>
      <c r="LJL828" s="18"/>
      <c r="LJM828" s="18"/>
      <c r="LJN828" s="18"/>
      <c r="LJO828" s="18"/>
      <c r="LJP828" s="18"/>
      <c r="LJQ828" s="18"/>
      <c r="LJR828" s="18"/>
      <c r="LJS828" s="18"/>
      <c r="LJT828" s="18"/>
      <c r="LJU828" s="18"/>
      <c r="LJV828" s="18"/>
      <c r="LJW828" s="18"/>
      <c r="LJX828" s="18"/>
      <c r="LJY828" s="18"/>
      <c r="LJZ828" s="18"/>
      <c r="LKA828" s="18"/>
      <c r="LKB828" s="18"/>
      <c r="LKC828" s="18"/>
      <c r="LKD828" s="18"/>
      <c r="LKE828" s="18"/>
      <c r="LKF828" s="18"/>
      <c r="LKG828" s="18"/>
      <c r="LKH828" s="18"/>
      <c r="LKI828" s="18"/>
      <c r="LKJ828" s="18"/>
      <c r="LKK828" s="18"/>
      <c r="LKL828" s="18"/>
      <c r="LKM828" s="18"/>
      <c r="LKN828" s="18"/>
      <c r="LKO828" s="18"/>
      <c r="LKP828" s="18"/>
      <c r="LKQ828" s="18"/>
      <c r="LKR828" s="18"/>
      <c r="LKS828" s="18"/>
      <c r="LKT828" s="18"/>
      <c r="LKU828" s="18"/>
      <c r="LKV828" s="18"/>
      <c r="LKW828" s="18"/>
      <c r="LKX828" s="18"/>
      <c r="LKY828" s="18"/>
      <c r="LKZ828" s="18"/>
      <c r="LLA828" s="18"/>
      <c r="LLB828" s="18"/>
      <c r="LLC828" s="18"/>
      <c r="LLD828" s="18"/>
      <c r="LLE828" s="18"/>
      <c r="LLF828" s="18"/>
      <c r="LLG828" s="18"/>
      <c r="LLH828" s="18"/>
      <c r="LLI828" s="18"/>
      <c r="LLJ828" s="18"/>
      <c r="LLK828" s="18"/>
      <c r="LLL828" s="18"/>
      <c r="LLM828" s="18"/>
      <c r="LLN828" s="18"/>
      <c r="LLO828" s="18"/>
      <c r="LLP828" s="18"/>
      <c r="LLQ828" s="18"/>
      <c r="LLR828" s="18"/>
      <c r="LLS828" s="18"/>
      <c r="LLT828" s="18"/>
      <c r="LLU828" s="18"/>
      <c r="LLV828" s="18"/>
      <c r="LLW828" s="18"/>
      <c r="LLX828" s="18"/>
      <c r="LLY828" s="18"/>
      <c r="LLZ828" s="18"/>
      <c r="LMA828" s="18"/>
      <c r="LMB828" s="18"/>
      <c r="LMC828" s="18"/>
      <c r="LMD828" s="18"/>
      <c r="LME828" s="18"/>
      <c r="LMF828" s="18"/>
      <c r="LMG828" s="18"/>
      <c r="LMH828" s="18"/>
      <c r="LMI828" s="18"/>
      <c r="LMJ828" s="18"/>
      <c r="LMK828" s="18"/>
      <c r="LML828" s="18"/>
      <c r="LMM828" s="18"/>
      <c r="LMN828" s="18"/>
      <c r="LMO828" s="18"/>
      <c r="LMP828" s="18"/>
      <c r="LMQ828" s="18"/>
      <c r="LMR828" s="18"/>
      <c r="LMS828" s="18"/>
      <c r="LMT828" s="18"/>
      <c r="LMU828" s="18"/>
      <c r="LMV828" s="18"/>
      <c r="LMW828" s="18"/>
      <c r="LMX828" s="18"/>
      <c r="LMY828" s="18"/>
      <c r="LMZ828" s="18"/>
      <c r="LNA828" s="18"/>
      <c r="LNB828" s="18"/>
      <c r="LNC828" s="18"/>
      <c r="LND828" s="18"/>
      <c r="LNE828" s="18"/>
      <c r="LNF828" s="18"/>
      <c r="LNG828" s="18"/>
      <c r="LNH828" s="18"/>
      <c r="LNI828" s="18"/>
      <c r="LNJ828" s="18"/>
      <c r="LNK828" s="18"/>
      <c r="LNL828" s="18"/>
      <c r="LNM828" s="18"/>
      <c r="LNN828" s="18"/>
      <c r="LNO828" s="18"/>
      <c r="LNP828" s="18"/>
      <c r="LNQ828" s="18"/>
      <c r="LNR828" s="18"/>
      <c r="LNS828" s="18"/>
      <c r="LNT828" s="18"/>
      <c r="LNU828" s="18"/>
      <c r="LNV828" s="18"/>
      <c r="LNW828" s="18"/>
      <c r="LNX828" s="18"/>
      <c r="LNY828" s="18"/>
      <c r="LNZ828" s="18"/>
      <c r="LOA828" s="18"/>
      <c r="LOB828" s="18"/>
      <c r="LOC828" s="18"/>
      <c r="LOD828" s="18"/>
      <c r="LOE828" s="18"/>
      <c r="LOF828" s="18"/>
      <c r="LOG828" s="18"/>
      <c r="LOH828" s="18"/>
      <c r="LOI828" s="18"/>
      <c r="LOJ828" s="18"/>
      <c r="LOK828" s="18"/>
      <c r="LOL828" s="18"/>
      <c r="LOM828" s="18"/>
      <c r="LON828" s="18"/>
      <c r="LOO828" s="18"/>
      <c r="LOP828" s="18"/>
      <c r="LOQ828" s="18"/>
      <c r="LOR828" s="18"/>
      <c r="LOS828" s="18"/>
      <c r="LOT828" s="18"/>
      <c r="LOU828" s="18"/>
      <c r="LOV828" s="18"/>
      <c r="LOW828" s="18"/>
      <c r="LOX828" s="18"/>
      <c r="LOY828" s="18"/>
      <c r="LOZ828" s="18"/>
      <c r="LPA828" s="18"/>
      <c r="LPB828" s="18"/>
      <c r="LPC828" s="18"/>
      <c r="LPD828" s="18"/>
      <c r="LPE828" s="18"/>
      <c r="LPF828" s="18"/>
      <c r="LPG828" s="18"/>
      <c r="LPH828" s="18"/>
      <c r="LPI828" s="18"/>
      <c r="LPJ828" s="18"/>
      <c r="LPK828" s="18"/>
      <c r="LPL828" s="18"/>
      <c r="LPM828" s="18"/>
      <c r="LPN828" s="18"/>
      <c r="LPO828" s="18"/>
      <c r="LPP828" s="18"/>
      <c r="LPQ828" s="18"/>
      <c r="LPR828" s="18"/>
      <c r="LPS828" s="18"/>
      <c r="LPT828" s="18"/>
      <c r="LPU828" s="18"/>
      <c r="LPV828" s="18"/>
      <c r="LPW828" s="18"/>
      <c r="LPX828" s="18"/>
      <c r="LPY828" s="18"/>
      <c r="LPZ828" s="18"/>
      <c r="LQA828" s="18"/>
      <c r="LQB828" s="18"/>
      <c r="LQC828" s="18"/>
      <c r="LQD828" s="18"/>
      <c r="LQE828" s="18"/>
      <c r="LQF828" s="18"/>
      <c r="LQG828" s="18"/>
      <c r="LQH828" s="18"/>
      <c r="LQI828" s="18"/>
      <c r="LQJ828" s="18"/>
      <c r="LQK828" s="18"/>
      <c r="LQL828" s="18"/>
      <c r="LQM828" s="18"/>
      <c r="LQN828" s="18"/>
      <c r="LQO828" s="18"/>
      <c r="LQP828" s="18"/>
      <c r="LQQ828" s="18"/>
      <c r="LQR828" s="18"/>
      <c r="LQS828" s="18"/>
      <c r="LQT828" s="18"/>
      <c r="LQU828" s="18"/>
      <c r="LQV828" s="18"/>
      <c r="LQW828" s="18"/>
      <c r="LQX828" s="18"/>
      <c r="LQY828" s="18"/>
      <c r="LQZ828" s="18"/>
      <c r="LRA828" s="18"/>
      <c r="LRB828" s="18"/>
      <c r="LRC828" s="18"/>
      <c r="LRD828" s="18"/>
      <c r="LRE828" s="18"/>
      <c r="LRF828" s="18"/>
      <c r="LRG828" s="18"/>
      <c r="LRH828" s="18"/>
      <c r="LRI828" s="18"/>
      <c r="LRJ828" s="18"/>
      <c r="LRK828" s="18"/>
      <c r="LRL828" s="18"/>
      <c r="LRM828" s="18"/>
      <c r="LRN828" s="18"/>
      <c r="LRO828" s="18"/>
      <c r="LRP828" s="18"/>
      <c r="LRQ828" s="18"/>
      <c r="LRR828" s="18"/>
      <c r="LRS828" s="18"/>
      <c r="LRT828" s="18"/>
      <c r="LRU828" s="18"/>
      <c r="LRV828" s="18"/>
      <c r="LRW828" s="18"/>
      <c r="LRX828" s="18"/>
      <c r="LRY828" s="18"/>
      <c r="LRZ828" s="18"/>
      <c r="LSA828" s="18"/>
      <c r="LSB828" s="18"/>
      <c r="LSC828" s="18"/>
      <c r="LSD828" s="18"/>
      <c r="LSE828" s="18"/>
      <c r="LSF828" s="18"/>
      <c r="LSG828" s="18"/>
      <c r="LSH828" s="18"/>
      <c r="LSI828" s="18"/>
      <c r="LSJ828" s="18"/>
      <c r="LSK828" s="18"/>
      <c r="LSL828" s="18"/>
      <c r="LSM828" s="18"/>
      <c r="LSN828" s="18"/>
      <c r="LSO828" s="18"/>
      <c r="LSP828" s="18"/>
      <c r="LSQ828" s="18"/>
      <c r="LSR828" s="18"/>
      <c r="LSS828" s="18"/>
      <c r="LST828" s="18"/>
      <c r="LSU828" s="18"/>
      <c r="LSV828" s="18"/>
      <c r="LSW828" s="18"/>
      <c r="LSX828" s="18"/>
      <c r="LSY828" s="18"/>
      <c r="LSZ828" s="18"/>
      <c r="LTA828" s="18"/>
      <c r="LTB828" s="18"/>
      <c r="LTC828" s="18"/>
      <c r="LTD828" s="18"/>
      <c r="LTE828" s="18"/>
      <c r="LTF828" s="18"/>
      <c r="LTG828" s="18"/>
      <c r="LTH828" s="18"/>
      <c r="LTI828" s="18"/>
      <c r="LTJ828" s="18"/>
      <c r="LTK828" s="18"/>
      <c r="LTL828" s="18"/>
      <c r="LTM828" s="18"/>
      <c r="LTN828" s="18"/>
      <c r="LTO828" s="18"/>
      <c r="LTP828" s="18"/>
      <c r="LTQ828" s="18"/>
      <c r="LTR828" s="18"/>
      <c r="LTS828" s="18"/>
      <c r="LTT828" s="18"/>
      <c r="LTU828" s="18"/>
      <c r="LTV828" s="18"/>
      <c r="LTW828" s="18"/>
      <c r="LTX828" s="18"/>
      <c r="LTY828" s="18"/>
      <c r="LTZ828" s="18"/>
      <c r="LUA828" s="18"/>
      <c r="LUB828" s="18"/>
      <c r="LUC828" s="18"/>
      <c r="LUD828" s="18"/>
      <c r="LUE828" s="18"/>
      <c r="LUF828" s="18"/>
      <c r="LUG828" s="18"/>
      <c r="LUH828" s="18"/>
      <c r="LUI828" s="18"/>
      <c r="LUJ828" s="18"/>
      <c r="LUK828" s="18"/>
      <c r="LUL828" s="18"/>
      <c r="LUM828" s="18"/>
      <c r="LUN828" s="18"/>
      <c r="LUO828" s="18"/>
      <c r="LUP828" s="18"/>
      <c r="LUQ828" s="18"/>
      <c r="LUR828" s="18"/>
      <c r="LUS828" s="18"/>
      <c r="LUT828" s="18"/>
      <c r="LUU828" s="18"/>
      <c r="LUV828" s="18"/>
      <c r="LUW828" s="18"/>
      <c r="LUX828" s="18"/>
      <c r="LUY828" s="18"/>
      <c r="LUZ828" s="18"/>
      <c r="LVA828" s="18"/>
      <c r="LVB828" s="18"/>
      <c r="LVC828" s="18"/>
      <c r="LVD828" s="18"/>
      <c r="LVE828" s="18"/>
      <c r="LVF828" s="18"/>
      <c r="LVG828" s="18"/>
      <c r="LVH828" s="18"/>
      <c r="LVI828" s="18"/>
      <c r="LVJ828" s="18"/>
      <c r="LVK828" s="18"/>
      <c r="LVL828" s="18"/>
      <c r="LVM828" s="18"/>
      <c r="LVN828" s="18"/>
      <c r="LVO828" s="18"/>
      <c r="LVP828" s="18"/>
      <c r="LVQ828" s="18"/>
      <c r="LVR828" s="18"/>
      <c r="LVS828" s="18"/>
      <c r="LVT828" s="18"/>
      <c r="LVU828" s="18"/>
      <c r="LVV828" s="18"/>
      <c r="LVW828" s="18"/>
      <c r="LVX828" s="18"/>
      <c r="LVY828" s="18"/>
      <c r="LVZ828" s="18"/>
      <c r="LWA828" s="18"/>
      <c r="LWB828" s="18"/>
      <c r="LWC828" s="18"/>
      <c r="LWD828" s="18"/>
      <c r="LWE828" s="18"/>
      <c r="LWF828" s="18"/>
      <c r="LWG828" s="18"/>
      <c r="LWH828" s="18"/>
      <c r="LWI828" s="18"/>
      <c r="LWJ828" s="18"/>
      <c r="LWK828" s="18"/>
      <c r="LWL828" s="18"/>
      <c r="LWM828" s="18"/>
      <c r="LWN828" s="18"/>
      <c r="LWO828" s="18"/>
      <c r="LWP828" s="18"/>
      <c r="LWQ828" s="18"/>
      <c r="LWR828" s="18"/>
      <c r="LWS828" s="18"/>
      <c r="LWT828" s="18"/>
      <c r="LWU828" s="18"/>
      <c r="LWV828" s="18"/>
      <c r="LWW828" s="18"/>
      <c r="LWX828" s="18"/>
      <c r="LWY828" s="18"/>
      <c r="LWZ828" s="18"/>
      <c r="LXA828" s="18"/>
      <c r="LXB828" s="18"/>
      <c r="LXC828" s="18"/>
      <c r="LXD828" s="18"/>
      <c r="LXE828" s="18"/>
      <c r="LXF828" s="18"/>
      <c r="LXG828" s="18"/>
      <c r="LXH828" s="18"/>
      <c r="LXI828" s="18"/>
      <c r="LXJ828" s="18"/>
      <c r="LXK828" s="18"/>
      <c r="LXL828" s="18"/>
      <c r="LXM828" s="18"/>
      <c r="LXN828" s="18"/>
      <c r="LXO828" s="18"/>
      <c r="LXP828" s="18"/>
      <c r="LXQ828" s="18"/>
      <c r="LXR828" s="18"/>
      <c r="LXS828" s="18"/>
      <c r="LXT828" s="18"/>
      <c r="LXU828" s="18"/>
      <c r="LXV828" s="18"/>
      <c r="LXW828" s="18"/>
      <c r="LXX828" s="18"/>
      <c r="LXY828" s="18"/>
      <c r="LXZ828" s="18"/>
      <c r="LYA828" s="18"/>
      <c r="LYB828" s="18"/>
      <c r="LYC828" s="18"/>
      <c r="LYD828" s="18"/>
      <c r="LYE828" s="18"/>
      <c r="LYF828" s="18"/>
      <c r="LYG828" s="18"/>
      <c r="LYH828" s="18"/>
      <c r="LYI828" s="18"/>
      <c r="LYJ828" s="18"/>
      <c r="LYK828" s="18"/>
      <c r="LYL828" s="18"/>
      <c r="LYM828" s="18"/>
      <c r="LYN828" s="18"/>
      <c r="LYO828" s="18"/>
      <c r="LYP828" s="18"/>
      <c r="LYQ828" s="18"/>
      <c r="LYR828" s="18"/>
      <c r="LYS828" s="18"/>
      <c r="LYT828" s="18"/>
      <c r="LYU828" s="18"/>
      <c r="LYV828" s="18"/>
      <c r="LYW828" s="18"/>
      <c r="LYX828" s="18"/>
      <c r="LYY828" s="18"/>
      <c r="LYZ828" s="18"/>
      <c r="LZA828" s="18"/>
      <c r="LZB828" s="18"/>
      <c r="LZC828" s="18"/>
      <c r="LZD828" s="18"/>
      <c r="LZE828" s="18"/>
      <c r="LZF828" s="18"/>
      <c r="LZG828" s="18"/>
      <c r="LZH828" s="18"/>
      <c r="LZI828" s="18"/>
      <c r="LZJ828" s="18"/>
      <c r="LZK828" s="18"/>
      <c r="LZL828" s="18"/>
      <c r="LZM828" s="18"/>
      <c r="LZN828" s="18"/>
      <c r="LZO828" s="18"/>
      <c r="LZP828" s="18"/>
      <c r="LZQ828" s="18"/>
      <c r="LZR828" s="18"/>
      <c r="LZS828" s="18"/>
      <c r="LZT828" s="18"/>
      <c r="LZU828" s="18"/>
      <c r="LZV828" s="18"/>
      <c r="LZW828" s="18"/>
      <c r="LZX828" s="18"/>
      <c r="LZY828" s="18"/>
      <c r="LZZ828" s="18"/>
      <c r="MAA828" s="18"/>
      <c r="MAB828" s="18"/>
      <c r="MAC828" s="18"/>
      <c r="MAD828" s="18"/>
      <c r="MAE828" s="18"/>
      <c r="MAF828" s="18"/>
      <c r="MAG828" s="18"/>
      <c r="MAH828" s="18"/>
      <c r="MAI828" s="18"/>
      <c r="MAJ828" s="18"/>
      <c r="MAK828" s="18"/>
      <c r="MAL828" s="18"/>
      <c r="MAM828" s="18"/>
      <c r="MAN828" s="18"/>
      <c r="MAO828" s="18"/>
      <c r="MAP828" s="18"/>
      <c r="MAQ828" s="18"/>
      <c r="MAR828" s="18"/>
      <c r="MAS828" s="18"/>
      <c r="MAT828" s="18"/>
      <c r="MAU828" s="18"/>
      <c r="MAV828" s="18"/>
      <c r="MAW828" s="18"/>
      <c r="MAX828" s="18"/>
      <c r="MAY828" s="18"/>
      <c r="MAZ828" s="18"/>
      <c r="MBA828" s="18"/>
      <c r="MBB828" s="18"/>
      <c r="MBC828" s="18"/>
      <c r="MBD828" s="18"/>
      <c r="MBE828" s="18"/>
      <c r="MBF828" s="18"/>
      <c r="MBG828" s="18"/>
      <c r="MBH828" s="18"/>
      <c r="MBI828" s="18"/>
      <c r="MBJ828" s="18"/>
      <c r="MBK828" s="18"/>
      <c r="MBL828" s="18"/>
      <c r="MBM828" s="18"/>
      <c r="MBN828" s="18"/>
      <c r="MBO828" s="18"/>
      <c r="MBP828" s="18"/>
      <c r="MBQ828" s="18"/>
      <c r="MBR828" s="18"/>
      <c r="MBS828" s="18"/>
      <c r="MBT828" s="18"/>
      <c r="MBU828" s="18"/>
      <c r="MBV828" s="18"/>
      <c r="MBW828" s="18"/>
      <c r="MBX828" s="18"/>
      <c r="MBY828" s="18"/>
      <c r="MBZ828" s="18"/>
      <c r="MCA828" s="18"/>
      <c r="MCB828" s="18"/>
      <c r="MCC828" s="18"/>
      <c r="MCD828" s="18"/>
      <c r="MCE828" s="18"/>
      <c r="MCF828" s="18"/>
      <c r="MCG828" s="18"/>
      <c r="MCH828" s="18"/>
      <c r="MCI828" s="18"/>
      <c r="MCJ828" s="18"/>
      <c r="MCK828" s="18"/>
      <c r="MCL828" s="18"/>
      <c r="MCM828" s="18"/>
      <c r="MCN828" s="18"/>
      <c r="MCO828" s="18"/>
      <c r="MCP828" s="18"/>
      <c r="MCQ828" s="18"/>
      <c r="MCR828" s="18"/>
      <c r="MCS828" s="18"/>
      <c r="MCT828" s="18"/>
      <c r="MCU828" s="18"/>
      <c r="MCV828" s="18"/>
      <c r="MCW828" s="18"/>
      <c r="MCX828" s="18"/>
      <c r="MCY828" s="18"/>
      <c r="MCZ828" s="18"/>
      <c r="MDA828" s="18"/>
      <c r="MDB828" s="18"/>
      <c r="MDC828" s="18"/>
      <c r="MDD828" s="18"/>
      <c r="MDE828" s="18"/>
      <c r="MDF828" s="18"/>
      <c r="MDG828" s="18"/>
      <c r="MDH828" s="18"/>
      <c r="MDI828" s="18"/>
      <c r="MDJ828" s="18"/>
      <c r="MDK828" s="18"/>
      <c r="MDL828" s="18"/>
      <c r="MDM828" s="18"/>
      <c r="MDN828" s="18"/>
      <c r="MDO828" s="18"/>
      <c r="MDP828" s="18"/>
      <c r="MDQ828" s="18"/>
      <c r="MDR828" s="18"/>
      <c r="MDS828" s="18"/>
      <c r="MDT828" s="18"/>
      <c r="MDU828" s="18"/>
      <c r="MDV828" s="18"/>
      <c r="MDW828" s="18"/>
      <c r="MDX828" s="18"/>
      <c r="MDY828" s="18"/>
      <c r="MDZ828" s="18"/>
      <c r="MEA828" s="18"/>
      <c r="MEB828" s="18"/>
      <c r="MEC828" s="18"/>
      <c r="MED828" s="18"/>
      <c r="MEE828" s="18"/>
      <c r="MEF828" s="18"/>
      <c r="MEG828" s="18"/>
      <c r="MEH828" s="18"/>
      <c r="MEI828" s="18"/>
      <c r="MEJ828" s="18"/>
      <c r="MEK828" s="18"/>
      <c r="MEL828" s="18"/>
      <c r="MEM828" s="18"/>
      <c r="MEN828" s="18"/>
      <c r="MEO828" s="18"/>
      <c r="MEP828" s="18"/>
      <c r="MEQ828" s="18"/>
      <c r="MER828" s="18"/>
      <c r="MES828" s="18"/>
      <c r="MET828" s="18"/>
      <c r="MEU828" s="18"/>
      <c r="MEV828" s="18"/>
      <c r="MEW828" s="18"/>
      <c r="MEX828" s="18"/>
      <c r="MEY828" s="18"/>
      <c r="MEZ828" s="18"/>
      <c r="MFA828" s="18"/>
      <c r="MFB828" s="18"/>
      <c r="MFC828" s="18"/>
      <c r="MFD828" s="18"/>
      <c r="MFE828" s="18"/>
      <c r="MFF828" s="18"/>
      <c r="MFG828" s="18"/>
      <c r="MFH828" s="18"/>
      <c r="MFI828" s="18"/>
      <c r="MFJ828" s="18"/>
      <c r="MFK828" s="18"/>
      <c r="MFL828" s="18"/>
      <c r="MFM828" s="18"/>
      <c r="MFN828" s="18"/>
      <c r="MFO828" s="18"/>
      <c r="MFP828" s="18"/>
      <c r="MFQ828" s="18"/>
      <c r="MFR828" s="18"/>
      <c r="MFS828" s="18"/>
      <c r="MFT828" s="18"/>
      <c r="MFU828" s="18"/>
      <c r="MFV828" s="18"/>
      <c r="MFW828" s="18"/>
      <c r="MFX828" s="18"/>
      <c r="MFY828" s="18"/>
      <c r="MFZ828" s="18"/>
      <c r="MGA828" s="18"/>
      <c r="MGB828" s="18"/>
      <c r="MGC828" s="18"/>
      <c r="MGD828" s="18"/>
      <c r="MGE828" s="18"/>
      <c r="MGF828" s="18"/>
      <c r="MGG828" s="18"/>
      <c r="MGH828" s="18"/>
      <c r="MGI828" s="18"/>
      <c r="MGJ828" s="18"/>
      <c r="MGK828" s="18"/>
      <c r="MGL828" s="18"/>
      <c r="MGM828" s="18"/>
      <c r="MGN828" s="18"/>
      <c r="MGO828" s="18"/>
      <c r="MGP828" s="18"/>
      <c r="MGQ828" s="18"/>
      <c r="MGR828" s="18"/>
      <c r="MGS828" s="18"/>
      <c r="MGT828" s="18"/>
      <c r="MGU828" s="18"/>
      <c r="MGV828" s="18"/>
      <c r="MGW828" s="18"/>
      <c r="MGX828" s="18"/>
      <c r="MGY828" s="18"/>
      <c r="MGZ828" s="18"/>
      <c r="MHA828" s="18"/>
      <c r="MHB828" s="18"/>
      <c r="MHC828" s="18"/>
      <c r="MHD828" s="18"/>
      <c r="MHE828" s="18"/>
      <c r="MHF828" s="18"/>
      <c r="MHG828" s="18"/>
      <c r="MHH828" s="18"/>
      <c r="MHI828" s="18"/>
      <c r="MHJ828" s="18"/>
      <c r="MHK828" s="18"/>
      <c r="MHL828" s="18"/>
      <c r="MHM828" s="18"/>
      <c r="MHN828" s="18"/>
      <c r="MHO828" s="18"/>
      <c r="MHP828" s="18"/>
      <c r="MHQ828" s="18"/>
      <c r="MHR828" s="18"/>
      <c r="MHS828" s="18"/>
      <c r="MHT828" s="18"/>
      <c r="MHU828" s="18"/>
      <c r="MHV828" s="18"/>
      <c r="MHW828" s="18"/>
      <c r="MHX828" s="18"/>
      <c r="MHY828" s="18"/>
      <c r="MHZ828" s="18"/>
      <c r="MIA828" s="18"/>
      <c r="MIB828" s="18"/>
      <c r="MIC828" s="18"/>
      <c r="MID828" s="18"/>
      <c r="MIE828" s="18"/>
      <c r="MIF828" s="18"/>
      <c r="MIG828" s="18"/>
      <c r="MIH828" s="18"/>
      <c r="MII828" s="18"/>
      <c r="MIJ828" s="18"/>
      <c r="MIK828" s="18"/>
      <c r="MIL828" s="18"/>
      <c r="MIM828" s="18"/>
      <c r="MIN828" s="18"/>
      <c r="MIO828" s="18"/>
      <c r="MIP828" s="18"/>
      <c r="MIQ828" s="18"/>
      <c r="MIR828" s="18"/>
      <c r="MIS828" s="18"/>
      <c r="MIT828" s="18"/>
      <c r="MIU828" s="18"/>
      <c r="MIV828" s="18"/>
      <c r="MIW828" s="18"/>
      <c r="MIX828" s="18"/>
      <c r="MIY828" s="18"/>
      <c r="MIZ828" s="18"/>
      <c r="MJA828" s="18"/>
      <c r="MJB828" s="18"/>
      <c r="MJC828" s="18"/>
      <c r="MJD828" s="18"/>
      <c r="MJE828" s="18"/>
      <c r="MJF828" s="18"/>
      <c r="MJG828" s="18"/>
      <c r="MJH828" s="18"/>
      <c r="MJI828" s="18"/>
      <c r="MJJ828" s="18"/>
      <c r="MJK828" s="18"/>
      <c r="MJL828" s="18"/>
      <c r="MJM828" s="18"/>
      <c r="MJN828" s="18"/>
      <c r="MJO828" s="18"/>
      <c r="MJP828" s="18"/>
      <c r="MJQ828" s="18"/>
      <c r="MJR828" s="18"/>
      <c r="MJS828" s="18"/>
      <c r="MJT828" s="18"/>
      <c r="MJU828" s="18"/>
      <c r="MJV828" s="18"/>
      <c r="MJW828" s="18"/>
      <c r="MJX828" s="18"/>
      <c r="MJY828" s="18"/>
      <c r="MJZ828" s="18"/>
      <c r="MKA828" s="18"/>
      <c r="MKB828" s="18"/>
      <c r="MKC828" s="18"/>
      <c r="MKD828" s="18"/>
      <c r="MKE828" s="18"/>
      <c r="MKF828" s="18"/>
      <c r="MKG828" s="18"/>
      <c r="MKH828" s="18"/>
      <c r="MKI828" s="18"/>
      <c r="MKJ828" s="18"/>
      <c r="MKK828" s="18"/>
      <c r="MKL828" s="18"/>
      <c r="MKM828" s="18"/>
      <c r="MKN828" s="18"/>
      <c r="MKO828" s="18"/>
      <c r="MKP828" s="18"/>
      <c r="MKQ828" s="18"/>
      <c r="MKR828" s="18"/>
      <c r="MKS828" s="18"/>
      <c r="MKT828" s="18"/>
      <c r="MKU828" s="18"/>
      <c r="MKV828" s="18"/>
      <c r="MKW828" s="18"/>
      <c r="MKX828" s="18"/>
      <c r="MKY828" s="18"/>
      <c r="MKZ828" s="18"/>
      <c r="MLA828" s="18"/>
      <c r="MLB828" s="18"/>
      <c r="MLC828" s="18"/>
      <c r="MLD828" s="18"/>
      <c r="MLE828" s="18"/>
      <c r="MLF828" s="18"/>
      <c r="MLG828" s="18"/>
      <c r="MLH828" s="18"/>
      <c r="MLI828" s="18"/>
      <c r="MLJ828" s="18"/>
      <c r="MLK828" s="18"/>
      <c r="MLL828" s="18"/>
      <c r="MLM828" s="18"/>
      <c r="MLN828" s="18"/>
      <c r="MLO828" s="18"/>
      <c r="MLP828" s="18"/>
      <c r="MLQ828" s="18"/>
      <c r="MLR828" s="18"/>
      <c r="MLS828" s="18"/>
      <c r="MLT828" s="18"/>
      <c r="MLU828" s="18"/>
      <c r="MLV828" s="18"/>
      <c r="MLW828" s="18"/>
      <c r="MLX828" s="18"/>
      <c r="MLY828" s="18"/>
      <c r="MLZ828" s="18"/>
      <c r="MMA828" s="18"/>
      <c r="MMB828" s="18"/>
      <c r="MMC828" s="18"/>
      <c r="MMD828" s="18"/>
      <c r="MME828" s="18"/>
      <c r="MMF828" s="18"/>
      <c r="MMG828" s="18"/>
      <c r="MMH828" s="18"/>
      <c r="MMI828" s="18"/>
      <c r="MMJ828" s="18"/>
      <c r="MMK828" s="18"/>
      <c r="MML828" s="18"/>
      <c r="MMM828" s="18"/>
      <c r="MMN828" s="18"/>
      <c r="MMO828" s="18"/>
      <c r="MMP828" s="18"/>
      <c r="MMQ828" s="18"/>
      <c r="MMR828" s="18"/>
      <c r="MMS828" s="18"/>
      <c r="MMT828" s="18"/>
      <c r="MMU828" s="18"/>
      <c r="MMV828" s="18"/>
      <c r="MMW828" s="18"/>
      <c r="MMX828" s="18"/>
      <c r="MMY828" s="18"/>
      <c r="MMZ828" s="18"/>
      <c r="MNA828" s="18"/>
      <c r="MNB828" s="18"/>
      <c r="MNC828" s="18"/>
      <c r="MND828" s="18"/>
      <c r="MNE828" s="18"/>
      <c r="MNF828" s="18"/>
      <c r="MNG828" s="18"/>
      <c r="MNH828" s="18"/>
      <c r="MNI828" s="18"/>
      <c r="MNJ828" s="18"/>
      <c r="MNK828" s="18"/>
      <c r="MNL828" s="18"/>
      <c r="MNM828" s="18"/>
      <c r="MNN828" s="18"/>
      <c r="MNO828" s="18"/>
      <c r="MNP828" s="18"/>
      <c r="MNQ828" s="18"/>
      <c r="MNR828" s="18"/>
      <c r="MNS828" s="18"/>
      <c r="MNT828" s="18"/>
      <c r="MNU828" s="18"/>
      <c r="MNV828" s="18"/>
      <c r="MNW828" s="18"/>
      <c r="MNX828" s="18"/>
      <c r="MNY828" s="18"/>
      <c r="MNZ828" s="18"/>
      <c r="MOA828" s="18"/>
      <c r="MOB828" s="18"/>
      <c r="MOC828" s="18"/>
      <c r="MOD828" s="18"/>
      <c r="MOE828" s="18"/>
      <c r="MOF828" s="18"/>
      <c r="MOG828" s="18"/>
      <c r="MOH828" s="18"/>
      <c r="MOI828" s="18"/>
      <c r="MOJ828" s="18"/>
      <c r="MOK828" s="18"/>
      <c r="MOL828" s="18"/>
      <c r="MOM828" s="18"/>
      <c r="MON828" s="18"/>
      <c r="MOO828" s="18"/>
      <c r="MOP828" s="18"/>
      <c r="MOQ828" s="18"/>
      <c r="MOR828" s="18"/>
      <c r="MOS828" s="18"/>
      <c r="MOT828" s="18"/>
      <c r="MOU828" s="18"/>
      <c r="MOV828" s="18"/>
      <c r="MOW828" s="18"/>
      <c r="MOX828" s="18"/>
      <c r="MOY828" s="18"/>
      <c r="MOZ828" s="18"/>
      <c r="MPA828" s="18"/>
      <c r="MPB828" s="18"/>
      <c r="MPC828" s="18"/>
      <c r="MPD828" s="18"/>
      <c r="MPE828" s="18"/>
      <c r="MPF828" s="18"/>
      <c r="MPG828" s="18"/>
      <c r="MPH828" s="18"/>
      <c r="MPI828" s="18"/>
      <c r="MPJ828" s="18"/>
      <c r="MPK828" s="18"/>
      <c r="MPL828" s="18"/>
      <c r="MPM828" s="18"/>
      <c r="MPN828" s="18"/>
      <c r="MPO828" s="18"/>
      <c r="MPP828" s="18"/>
      <c r="MPQ828" s="18"/>
      <c r="MPR828" s="18"/>
      <c r="MPS828" s="18"/>
      <c r="MPT828" s="18"/>
      <c r="MPU828" s="18"/>
      <c r="MPV828" s="18"/>
      <c r="MPW828" s="18"/>
      <c r="MPX828" s="18"/>
      <c r="MPY828" s="18"/>
      <c r="MPZ828" s="18"/>
      <c r="MQA828" s="18"/>
      <c r="MQB828" s="18"/>
      <c r="MQC828" s="18"/>
      <c r="MQD828" s="18"/>
      <c r="MQE828" s="18"/>
      <c r="MQF828" s="18"/>
      <c r="MQG828" s="18"/>
      <c r="MQH828" s="18"/>
      <c r="MQI828" s="18"/>
      <c r="MQJ828" s="18"/>
      <c r="MQK828" s="18"/>
      <c r="MQL828" s="18"/>
      <c r="MQM828" s="18"/>
      <c r="MQN828" s="18"/>
      <c r="MQO828" s="18"/>
      <c r="MQP828" s="18"/>
      <c r="MQQ828" s="18"/>
      <c r="MQR828" s="18"/>
      <c r="MQS828" s="18"/>
      <c r="MQT828" s="18"/>
      <c r="MQU828" s="18"/>
      <c r="MQV828" s="18"/>
      <c r="MQW828" s="18"/>
      <c r="MQX828" s="18"/>
      <c r="MQY828" s="18"/>
      <c r="MQZ828" s="18"/>
      <c r="MRA828" s="18"/>
      <c r="MRB828" s="18"/>
      <c r="MRC828" s="18"/>
      <c r="MRD828" s="18"/>
      <c r="MRE828" s="18"/>
      <c r="MRF828" s="18"/>
      <c r="MRG828" s="18"/>
      <c r="MRH828" s="18"/>
      <c r="MRI828" s="18"/>
      <c r="MRJ828" s="18"/>
      <c r="MRK828" s="18"/>
      <c r="MRL828" s="18"/>
      <c r="MRM828" s="18"/>
      <c r="MRN828" s="18"/>
      <c r="MRO828" s="18"/>
      <c r="MRP828" s="18"/>
      <c r="MRQ828" s="18"/>
      <c r="MRR828" s="18"/>
      <c r="MRS828" s="18"/>
      <c r="MRT828" s="18"/>
      <c r="MRU828" s="18"/>
      <c r="MRV828" s="18"/>
      <c r="MRW828" s="18"/>
      <c r="MRX828" s="18"/>
      <c r="MRY828" s="18"/>
      <c r="MRZ828" s="18"/>
      <c r="MSA828" s="18"/>
      <c r="MSB828" s="18"/>
      <c r="MSC828" s="18"/>
      <c r="MSD828" s="18"/>
      <c r="MSE828" s="18"/>
      <c r="MSF828" s="18"/>
      <c r="MSG828" s="18"/>
      <c r="MSH828" s="18"/>
      <c r="MSI828" s="18"/>
      <c r="MSJ828" s="18"/>
      <c r="MSK828" s="18"/>
      <c r="MSL828" s="18"/>
      <c r="MSM828" s="18"/>
      <c r="MSN828" s="18"/>
      <c r="MSO828" s="18"/>
      <c r="MSP828" s="18"/>
      <c r="MSQ828" s="18"/>
      <c r="MSR828" s="18"/>
      <c r="MSS828" s="18"/>
      <c r="MST828" s="18"/>
      <c r="MSU828" s="18"/>
      <c r="MSV828" s="18"/>
      <c r="MSW828" s="18"/>
      <c r="MSX828" s="18"/>
      <c r="MSY828" s="18"/>
      <c r="MSZ828" s="18"/>
      <c r="MTA828" s="18"/>
      <c r="MTB828" s="18"/>
      <c r="MTC828" s="18"/>
      <c r="MTD828" s="18"/>
      <c r="MTE828" s="18"/>
      <c r="MTF828" s="18"/>
      <c r="MTG828" s="18"/>
      <c r="MTH828" s="18"/>
      <c r="MTI828" s="18"/>
      <c r="MTJ828" s="18"/>
      <c r="MTK828" s="18"/>
      <c r="MTL828" s="18"/>
      <c r="MTM828" s="18"/>
      <c r="MTN828" s="18"/>
      <c r="MTO828" s="18"/>
      <c r="MTP828" s="18"/>
      <c r="MTQ828" s="18"/>
      <c r="MTR828" s="18"/>
      <c r="MTS828" s="18"/>
      <c r="MTT828" s="18"/>
      <c r="MTU828" s="18"/>
      <c r="MTV828" s="18"/>
      <c r="MTW828" s="18"/>
      <c r="MTX828" s="18"/>
      <c r="MTY828" s="18"/>
      <c r="MTZ828" s="18"/>
      <c r="MUA828" s="18"/>
      <c r="MUB828" s="18"/>
      <c r="MUC828" s="18"/>
      <c r="MUD828" s="18"/>
      <c r="MUE828" s="18"/>
      <c r="MUF828" s="18"/>
      <c r="MUG828" s="18"/>
      <c r="MUH828" s="18"/>
      <c r="MUI828" s="18"/>
      <c r="MUJ828" s="18"/>
      <c r="MUK828" s="18"/>
      <c r="MUL828" s="18"/>
      <c r="MUM828" s="18"/>
      <c r="MUN828" s="18"/>
      <c r="MUO828" s="18"/>
      <c r="MUP828" s="18"/>
      <c r="MUQ828" s="18"/>
      <c r="MUR828" s="18"/>
      <c r="MUS828" s="18"/>
      <c r="MUT828" s="18"/>
      <c r="MUU828" s="18"/>
      <c r="MUV828" s="18"/>
      <c r="MUW828" s="18"/>
      <c r="MUX828" s="18"/>
      <c r="MUY828" s="18"/>
      <c r="MUZ828" s="18"/>
      <c r="MVA828" s="18"/>
      <c r="MVB828" s="18"/>
      <c r="MVC828" s="18"/>
      <c r="MVD828" s="18"/>
      <c r="MVE828" s="18"/>
      <c r="MVF828" s="18"/>
      <c r="MVG828" s="18"/>
      <c r="MVH828" s="18"/>
      <c r="MVI828" s="18"/>
      <c r="MVJ828" s="18"/>
      <c r="MVK828" s="18"/>
      <c r="MVL828" s="18"/>
      <c r="MVM828" s="18"/>
      <c r="MVN828" s="18"/>
      <c r="MVO828" s="18"/>
      <c r="MVP828" s="18"/>
      <c r="MVQ828" s="18"/>
      <c r="MVR828" s="18"/>
      <c r="MVS828" s="18"/>
      <c r="MVT828" s="18"/>
      <c r="MVU828" s="18"/>
      <c r="MVV828" s="18"/>
      <c r="MVW828" s="18"/>
      <c r="MVX828" s="18"/>
      <c r="MVY828" s="18"/>
      <c r="MVZ828" s="18"/>
      <c r="MWA828" s="18"/>
      <c r="MWB828" s="18"/>
      <c r="MWC828" s="18"/>
      <c r="MWD828" s="18"/>
      <c r="MWE828" s="18"/>
      <c r="MWF828" s="18"/>
      <c r="MWG828" s="18"/>
      <c r="MWH828" s="18"/>
      <c r="MWI828" s="18"/>
      <c r="MWJ828" s="18"/>
      <c r="MWK828" s="18"/>
      <c r="MWL828" s="18"/>
      <c r="MWM828" s="18"/>
      <c r="MWN828" s="18"/>
      <c r="MWO828" s="18"/>
      <c r="MWP828" s="18"/>
      <c r="MWQ828" s="18"/>
      <c r="MWR828" s="18"/>
      <c r="MWS828" s="18"/>
      <c r="MWT828" s="18"/>
      <c r="MWU828" s="18"/>
      <c r="MWV828" s="18"/>
      <c r="MWW828" s="18"/>
      <c r="MWX828" s="18"/>
      <c r="MWY828" s="18"/>
      <c r="MWZ828" s="18"/>
      <c r="MXA828" s="18"/>
      <c r="MXB828" s="18"/>
      <c r="MXC828" s="18"/>
      <c r="MXD828" s="18"/>
      <c r="MXE828" s="18"/>
      <c r="MXF828" s="18"/>
      <c r="MXG828" s="18"/>
      <c r="MXH828" s="18"/>
      <c r="MXI828" s="18"/>
      <c r="MXJ828" s="18"/>
      <c r="MXK828" s="18"/>
      <c r="MXL828" s="18"/>
      <c r="MXM828" s="18"/>
      <c r="MXN828" s="18"/>
      <c r="MXO828" s="18"/>
      <c r="MXP828" s="18"/>
      <c r="MXQ828" s="18"/>
      <c r="MXR828" s="18"/>
      <c r="MXS828" s="18"/>
      <c r="MXT828" s="18"/>
      <c r="MXU828" s="18"/>
      <c r="MXV828" s="18"/>
      <c r="MXW828" s="18"/>
      <c r="MXX828" s="18"/>
      <c r="MXY828" s="18"/>
      <c r="MXZ828" s="18"/>
      <c r="MYA828" s="18"/>
      <c r="MYB828" s="18"/>
      <c r="MYC828" s="18"/>
      <c r="MYD828" s="18"/>
      <c r="MYE828" s="18"/>
      <c r="MYF828" s="18"/>
      <c r="MYG828" s="18"/>
      <c r="MYH828" s="18"/>
      <c r="MYI828" s="18"/>
      <c r="MYJ828" s="18"/>
      <c r="MYK828" s="18"/>
      <c r="MYL828" s="18"/>
      <c r="MYM828" s="18"/>
      <c r="MYN828" s="18"/>
      <c r="MYO828" s="18"/>
      <c r="MYP828" s="18"/>
      <c r="MYQ828" s="18"/>
      <c r="MYR828" s="18"/>
      <c r="MYS828" s="18"/>
      <c r="MYT828" s="18"/>
      <c r="MYU828" s="18"/>
      <c r="MYV828" s="18"/>
      <c r="MYW828" s="18"/>
      <c r="MYX828" s="18"/>
      <c r="MYY828" s="18"/>
      <c r="MYZ828" s="18"/>
      <c r="MZA828" s="18"/>
      <c r="MZB828" s="18"/>
      <c r="MZC828" s="18"/>
      <c r="MZD828" s="18"/>
      <c r="MZE828" s="18"/>
      <c r="MZF828" s="18"/>
      <c r="MZG828" s="18"/>
      <c r="MZH828" s="18"/>
      <c r="MZI828" s="18"/>
      <c r="MZJ828" s="18"/>
      <c r="MZK828" s="18"/>
      <c r="MZL828" s="18"/>
      <c r="MZM828" s="18"/>
      <c r="MZN828" s="18"/>
      <c r="MZO828" s="18"/>
      <c r="MZP828" s="18"/>
      <c r="MZQ828" s="18"/>
      <c r="MZR828" s="18"/>
      <c r="MZS828" s="18"/>
      <c r="MZT828" s="18"/>
      <c r="MZU828" s="18"/>
      <c r="MZV828" s="18"/>
      <c r="MZW828" s="18"/>
      <c r="MZX828" s="18"/>
      <c r="MZY828" s="18"/>
      <c r="MZZ828" s="18"/>
      <c r="NAA828" s="18"/>
      <c r="NAB828" s="18"/>
      <c r="NAC828" s="18"/>
      <c r="NAD828" s="18"/>
      <c r="NAE828" s="18"/>
      <c r="NAF828" s="18"/>
      <c r="NAG828" s="18"/>
      <c r="NAH828" s="18"/>
      <c r="NAI828" s="18"/>
      <c r="NAJ828" s="18"/>
      <c r="NAK828" s="18"/>
      <c r="NAL828" s="18"/>
      <c r="NAM828" s="18"/>
      <c r="NAN828" s="18"/>
      <c r="NAO828" s="18"/>
      <c r="NAP828" s="18"/>
      <c r="NAQ828" s="18"/>
      <c r="NAR828" s="18"/>
      <c r="NAS828" s="18"/>
      <c r="NAT828" s="18"/>
      <c r="NAU828" s="18"/>
      <c r="NAV828" s="18"/>
      <c r="NAW828" s="18"/>
      <c r="NAX828" s="18"/>
      <c r="NAY828" s="18"/>
      <c r="NAZ828" s="18"/>
      <c r="NBA828" s="18"/>
      <c r="NBB828" s="18"/>
      <c r="NBC828" s="18"/>
      <c r="NBD828" s="18"/>
      <c r="NBE828" s="18"/>
      <c r="NBF828" s="18"/>
      <c r="NBG828" s="18"/>
      <c r="NBH828" s="18"/>
      <c r="NBI828" s="18"/>
      <c r="NBJ828" s="18"/>
      <c r="NBK828" s="18"/>
      <c r="NBL828" s="18"/>
      <c r="NBM828" s="18"/>
      <c r="NBN828" s="18"/>
      <c r="NBO828" s="18"/>
      <c r="NBP828" s="18"/>
      <c r="NBQ828" s="18"/>
      <c r="NBR828" s="18"/>
      <c r="NBS828" s="18"/>
      <c r="NBT828" s="18"/>
      <c r="NBU828" s="18"/>
      <c r="NBV828" s="18"/>
      <c r="NBW828" s="18"/>
      <c r="NBX828" s="18"/>
      <c r="NBY828" s="18"/>
      <c r="NBZ828" s="18"/>
      <c r="NCA828" s="18"/>
      <c r="NCB828" s="18"/>
      <c r="NCC828" s="18"/>
      <c r="NCD828" s="18"/>
      <c r="NCE828" s="18"/>
      <c r="NCF828" s="18"/>
      <c r="NCG828" s="18"/>
      <c r="NCH828" s="18"/>
      <c r="NCI828" s="18"/>
      <c r="NCJ828" s="18"/>
      <c r="NCK828" s="18"/>
      <c r="NCL828" s="18"/>
      <c r="NCM828" s="18"/>
      <c r="NCN828" s="18"/>
      <c r="NCO828" s="18"/>
      <c r="NCP828" s="18"/>
      <c r="NCQ828" s="18"/>
      <c r="NCR828" s="18"/>
      <c r="NCS828" s="18"/>
      <c r="NCT828" s="18"/>
      <c r="NCU828" s="18"/>
      <c r="NCV828" s="18"/>
      <c r="NCW828" s="18"/>
      <c r="NCX828" s="18"/>
      <c r="NCY828" s="18"/>
      <c r="NCZ828" s="18"/>
      <c r="NDA828" s="18"/>
      <c r="NDB828" s="18"/>
      <c r="NDC828" s="18"/>
      <c r="NDD828" s="18"/>
      <c r="NDE828" s="18"/>
      <c r="NDF828" s="18"/>
      <c r="NDG828" s="18"/>
      <c r="NDH828" s="18"/>
      <c r="NDI828" s="18"/>
      <c r="NDJ828" s="18"/>
      <c r="NDK828" s="18"/>
      <c r="NDL828" s="18"/>
      <c r="NDM828" s="18"/>
      <c r="NDN828" s="18"/>
      <c r="NDO828" s="18"/>
      <c r="NDP828" s="18"/>
      <c r="NDQ828" s="18"/>
      <c r="NDR828" s="18"/>
      <c r="NDS828" s="18"/>
      <c r="NDT828" s="18"/>
      <c r="NDU828" s="18"/>
      <c r="NDV828" s="18"/>
      <c r="NDW828" s="18"/>
      <c r="NDX828" s="18"/>
      <c r="NDY828" s="18"/>
      <c r="NDZ828" s="18"/>
      <c r="NEA828" s="18"/>
      <c r="NEB828" s="18"/>
      <c r="NEC828" s="18"/>
      <c r="NED828" s="18"/>
      <c r="NEE828" s="18"/>
      <c r="NEF828" s="18"/>
      <c r="NEG828" s="18"/>
      <c r="NEH828" s="18"/>
      <c r="NEI828" s="18"/>
      <c r="NEJ828" s="18"/>
      <c r="NEK828" s="18"/>
      <c r="NEL828" s="18"/>
      <c r="NEM828" s="18"/>
      <c r="NEN828" s="18"/>
      <c r="NEO828" s="18"/>
      <c r="NEP828" s="18"/>
      <c r="NEQ828" s="18"/>
      <c r="NER828" s="18"/>
      <c r="NES828" s="18"/>
      <c r="NET828" s="18"/>
      <c r="NEU828" s="18"/>
      <c r="NEV828" s="18"/>
      <c r="NEW828" s="18"/>
      <c r="NEX828" s="18"/>
      <c r="NEY828" s="18"/>
      <c r="NEZ828" s="18"/>
      <c r="NFA828" s="18"/>
      <c r="NFB828" s="18"/>
      <c r="NFC828" s="18"/>
      <c r="NFD828" s="18"/>
      <c r="NFE828" s="18"/>
      <c r="NFF828" s="18"/>
      <c r="NFG828" s="18"/>
      <c r="NFH828" s="18"/>
      <c r="NFI828" s="18"/>
      <c r="NFJ828" s="18"/>
      <c r="NFK828" s="18"/>
      <c r="NFL828" s="18"/>
      <c r="NFM828" s="18"/>
      <c r="NFN828" s="18"/>
      <c r="NFO828" s="18"/>
      <c r="NFP828" s="18"/>
      <c r="NFQ828" s="18"/>
      <c r="NFR828" s="18"/>
      <c r="NFS828" s="18"/>
      <c r="NFT828" s="18"/>
      <c r="NFU828" s="18"/>
      <c r="NFV828" s="18"/>
      <c r="NFW828" s="18"/>
      <c r="NFX828" s="18"/>
      <c r="NFY828" s="18"/>
      <c r="NFZ828" s="18"/>
      <c r="NGA828" s="18"/>
      <c r="NGB828" s="18"/>
      <c r="NGC828" s="18"/>
      <c r="NGD828" s="18"/>
      <c r="NGE828" s="18"/>
      <c r="NGF828" s="18"/>
      <c r="NGG828" s="18"/>
      <c r="NGH828" s="18"/>
      <c r="NGI828" s="18"/>
      <c r="NGJ828" s="18"/>
      <c r="NGK828" s="18"/>
      <c r="NGL828" s="18"/>
      <c r="NGM828" s="18"/>
      <c r="NGN828" s="18"/>
      <c r="NGO828" s="18"/>
      <c r="NGP828" s="18"/>
      <c r="NGQ828" s="18"/>
      <c r="NGR828" s="18"/>
      <c r="NGS828" s="18"/>
      <c r="NGT828" s="18"/>
      <c r="NGU828" s="18"/>
      <c r="NGV828" s="18"/>
      <c r="NGW828" s="18"/>
      <c r="NGX828" s="18"/>
      <c r="NGY828" s="18"/>
      <c r="NGZ828" s="18"/>
      <c r="NHA828" s="18"/>
      <c r="NHB828" s="18"/>
      <c r="NHC828" s="18"/>
      <c r="NHD828" s="18"/>
      <c r="NHE828" s="18"/>
      <c r="NHF828" s="18"/>
      <c r="NHG828" s="18"/>
      <c r="NHH828" s="18"/>
      <c r="NHI828" s="18"/>
      <c r="NHJ828" s="18"/>
      <c r="NHK828" s="18"/>
      <c r="NHL828" s="18"/>
      <c r="NHM828" s="18"/>
      <c r="NHN828" s="18"/>
      <c r="NHO828" s="18"/>
      <c r="NHP828" s="18"/>
      <c r="NHQ828" s="18"/>
      <c r="NHR828" s="18"/>
      <c r="NHS828" s="18"/>
      <c r="NHT828" s="18"/>
      <c r="NHU828" s="18"/>
      <c r="NHV828" s="18"/>
      <c r="NHW828" s="18"/>
      <c r="NHX828" s="18"/>
      <c r="NHY828" s="18"/>
      <c r="NHZ828" s="18"/>
      <c r="NIA828" s="18"/>
      <c r="NIB828" s="18"/>
      <c r="NIC828" s="18"/>
      <c r="NID828" s="18"/>
      <c r="NIE828" s="18"/>
      <c r="NIF828" s="18"/>
      <c r="NIG828" s="18"/>
      <c r="NIH828" s="18"/>
      <c r="NII828" s="18"/>
      <c r="NIJ828" s="18"/>
      <c r="NIK828" s="18"/>
      <c r="NIL828" s="18"/>
      <c r="NIM828" s="18"/>
      <c r="NIN828" s="18"/>
      <c r="NIO828" s="18"/>
      <c r="NIP828" s="18"/>
      <c r="NIQ828" s="18"/>
      <c r="NIR828" s="18"/>
      <c r="NIS828" s="18"/>
      <c r="NIT828" s="18"/>
      <c r="NIU828" s="18"/>
      <c r="NIV828" s="18"/>
      <c r="NIW828" s="18"/>
      <c r="NIX828" s="18"/>
      <c r="NIY828" s="18"/>
      <c r="NIZ828" s="18"/>
      <c r="NJA828" s="18"/>
      <c r="NJB828" s="18"/>
      <c r="NJC828" s="18"/>
      <c r="NJD828" s="18"/>
      <c r="NJE828" s="18"/>
      <c r="NJF828" s="18"/>
      <c r="NJG828" s="18"/>
      <c r="NJH828" s="18"/>
      <c r="NJI828" s="18"/>
      <c r="NJJ828" s="18"/>
      <c r="NJK828" s="18"/>
      <c r="NJL828" s="18"/>
      <c r="NJM828" s="18"/>
      <c r="NJN828" s="18"/>
      <c r="NJO828" s="18"/>
      <c r="NJP828" s="18"/>
      <c r="NJQ828" s="18"/>
      <c r="NJR828" s="18"/>
      <c r="NJS828" s="18"/>
      <c r="NJT828" s="18"/>
      <c r="NJU828" s="18"/>
      <c r="NJV828" s="18"/>
      <c r="NJW828" s="18"/>
      <c r="NJX828" s="18"/>
      <c r="NJY828" s="18"/>
      <c r="NJZ828" s="18"/>
      <c r="NKA828" s="18"/>
      <c r="NKB828" s="18"/>
      <c r="NKC828" s="18"/>
      <c r="NKD828" s="18"/>
      <c r="NKE828" s="18"/>
      <c r="NKF828" s="18"/>
      <c r="NKG828" s="18"/>
      <c r="NKH828" s="18"/>
      <c r="NKI828" s="18"/>
      <c r="NKJ828" s="18"/>
      <c r="NKK828" s="18"/>
      <c r="NKL828" s="18"/>
      <c r="NKM828" s="18"/>
      <c r="NKN828" s="18"/>
      <c r="NKO828" s="18"/>
      <c r="NKP828" s="18"/>
      <c r="NKQ828" s="18"/>
      <c r="NKR828" s="18"/>
      <c r="NKS828" s="18"/>
      <c r="NKT828" s="18"/>
      <c r="NKU828" s="18"/>
      <c r="NKV828" s="18"/>
      <c r="NKW828" s="18"/>
      <c r="NKX828" s="18"/>
      <c r="NKY828" s="18"/>
      <c r="NKZ828" s="18"/>
      <c r="NLA828" s="18"/>
      <c r="NLB828" s="18"/>
      <c r="NLC828" s="18"/>
      <c r="NLD828" s="18"/>
      <c r="NLE828" s="18"/>
      <c r="NLF828" s="18"/>
      <c r="NLG828" s="18"/>
      <c r="NLH828" s="18"/>
      <c r="NLI828" s="18"/>
      <c r="NLJ828" s="18"/>
      <c r="NLK828" s="18"/>
      <c r="NLL828" s="18"/>
      <c r="NLM828" s="18"/>
      <c r="NLN828" s="18"/>
      <c r="NLO828" s="18"/>
      <c r="NLP828" s="18"/>
      <c r="NLQ828" s="18"/>
      <c r="NLR828" s="18"/>
      <c r="NLS828" s="18"/>
      <c r="NLT828" s="18"/>
      <c r="NLU828" s="18"/>
      <c r="NLV828" s="18"/>
      <c r="NLW828" s="18"/>
      <c r="NLX828" s="18"/>
      <c r="NLY828" s="18"/>
      <c r="NLZ828" s="18"/>
      <c r="NMA828" s="18"/>
      <c r="NMB828" s="18"/>
      <c r="NMC828" s="18"/>
      <c r="NMD828" s="18"/>
      <c r="NME828" s="18"/>
      <c r="NMF828" s="18"/>
      <c r="NMG828" s="18"/>
      <c r="NMH828" s="18"/>
      <c r="NMI828" s="18"/>
      <c r="NMJ828" s="18"/>
      <c r="NMK828" s="18"/>
      <c r="NML828" s="18"/>
      <c r="NMM828" s="18"/>
      <c r="NMN828" s="18"/>
      <c r="NMO828" s="18"/>
      <c r="NMP828" s="18"/>
      <c r="NMQ828" s="18"/>
      <c r="NMR828" s="18"/>
      <c r="NMS828" s="18"/>
      <c r="NMT828" s="18"/>
      <c r="NMU828" s="18"/>
      <c r="NMV828" s="18"/>
      <c r="NMW828" s="18"/>
      <c r="NMX828" s="18"/>
      <c r="NMY828" s="18"/>
      <c r="NMZ828" s="18"/>
      <c r="NNA828" s="18"/>
      <c r="NNB828" s="18"/>
      <c r="NNC828" s="18"/>
      <c r="NND828" s="18"/>
      <c r="NNE828" s="18"/>
      <c r="NNF828" s="18"/>
      <c r="NNG828" s="18"/>
      <c r="NNH828" s="18"/>
      <c r="NNI828" s="18"/>
      <c r="NNJ828" s="18"/>
      <c r="NNK828" s="18"/>
      <c r="NNL828" s="18"/>
      <c r="NNM828" s="18"/>
      <c r="NNN828" s="18"/>
      <c r="NNO828" s="18"/>
      <c r="NNP828" s="18"/>
      <c r="NNQ828" s="18"/>
      <c r="NNR828" s="18"/>
      <c r="NNS828" s="18"/>
      <c r="NNT828" s="18"/>
      <c r="NNU828" s="18"/>
      <c r="NNV828" s="18"/>
      <c r="NNW828" s="18"/>
      <c r="NNX828" s="18"/>
      <c r="NNY828" s="18"/>
      <c r="NNZ828" s="18"/>
      <c r="NOA828" s="18"/>
      <c r="NOB828" s="18"/>
      <c r="NOC828" s="18"/>
      <c r="NOD828" s="18"/>
      <c r="NOE828" s="18"/>
      <c r="NOF828" s="18"/>
      <c r="NOG828" s="18"/>
      <c r="NOH828" s="18"/>
      <c r="NOI828" s="18"/>
      <c r="NOJ828" s="18"/>
      <c r="NOK828" s="18"/>
      <c r="NOL828" s="18"/>
      <c r="NOM828" s="18"/>
      <c r="NON828" s="18"/>
      <c r="NOO828" s="18"/>
      <c r="NOP828" s="18"/>
      <c r="NOQ828" s="18"/>
      <c r="NOR828" s="18"/>
      <c r="NOS828" s="18"/>
      <c r="NOT828" s="18"/>
      <c r="NOU828" s="18"/>
      <c r="NOV828" s="18"/>
      <c r="NOW828" s="18"/>
      <c r="NOX828" s="18"/>
      <c r="NOY828" s="18"/>
      <c r="NOZ828" s="18"/>
      <c r="NPA828" s="18"/>
      <c r="NPB828" s="18"/>
      <c r="NPC828" s="18"/>
      <c r="NPD828" s="18"/>
      <c r="NPE828" s="18"/>
      <c r="NPF828" s="18"/>
      <c r="NPG828" s="18"/>
      <c r="NPH828" s="18"/>
      <c r="NPI828" s="18"/>
      <c r="NPJ828" s="18"/>
      <c r="NPK828" s="18"/>
      <c r="NPL828" s="18"/>
      <c r="NPM828" s="18"/>
      <c r="NPN828" s="18"/>
      <c r="NPO828" s="18"/>
      <c r="NPP828" s="18"/>
      <c r="NPQ828" s="18"/>
      <c r="NPR828" s="18"/>
      <c r="NPS828" s="18"/>
      <c r="NPT828" s="18"/>
      <c r="NPU828" s="18"/>
      <c r="NPV828" s="18"/>
      <c r="NPW828" s="18"/>
      <c r="NPX828" s="18"/>
      <c r="NPY828" s="18"/>
      <c r="NPZ828" s="18"/>
      <c r="NQA828" s="18"/>
      <c r="NQB828" s="18"/>
      <c r="NQC828" s="18"/>
      <c r="NQD828" s="18"/>
      <c r="NQE828" s="18"/>
      <c r="NQF828" s="18"/>
      <c r="NQG828" s="18"/>
      <c r="NQH828" s="18"/>
      <c r="NQI828" s="18"/>
      <c r="NQJ828" s="18"/>
      <c r="NQK828" s="18"/>
      <c r="NQL828" s="18"/>
      <c r="NQM828" s="18"/>
      <c r="NQN828" s="18"/>
      <c r="NQO828" s="18"/>
      <c r="NQP828" s="18"/>
      <c r="NQQ828" s="18"/>
      <c r="NQR828" s="18"/>
      <c r="NQS828" s="18"/>
      <c r="NQT828" s="18"/>
      <c r="NQU828" s="18"/>
      <c r="NQV828" s="18"/>
      <c r="NQW828" s="18"/>
      <c r="NQX828" s="18"/>
      <c r="NQY828" s="18"/>
      <c r="NQZ828" s="18"/>
      <c r="NRA828" s="18"/>
      <c r="NRB828" s="18"/>
      <c r="NRC828" s="18"/>
      <c r="NRD828" s="18"/>
      <c r="NRE828" s="18"/>
      <c r="NRF828" s="18"/>
      <c r="NRG828" s="18"/>
      <c r="NRH828" s="18"/>
      <c r="NRI828" s="18"/>
      <c r="NRJ828" s="18"/>
      <c r="NRK828" s="18"/>
      <c r="NRL828" s="18"/>
      <c r="NRM828" s="18"/>
      <c r="NRN828" s="18"/>
      <c r="NRO828" s="18"/>
      <c r="NRP828" s="18"/>
      <c r="NRQ828" s="18"/>
      <c r="NRR828" s="18"/>
      <c r="NRS828" s="18"/>
      <c r="NRT828" s="18"/>
      <c r="NRU828" s="18"/>
      <c r="NRV828" s="18"/>
      <c r="NRW828" s="18"/>
      <c r="NRX828" s="18"/>
      <c r="NRY828" s="18"/>
      <c r="NRZ828" s="18"/>
      <c r="NSA828" s="18"/>
      <c r="NSB828" s="18"/>
      <c r="NSC828" s="18"/>
      <c r="NSD828" s="18"/>
      <c r="NSE828" s="18"/>
      <c r="NSF828" s="18"/>
      <c r="NSG828" s="18"/>
      <c r="NSH828" s="18"/>
      <c r="NSI828" s="18"/>
      <c r="NSJ828" s="18"/>
      <c r="NSK828" s="18"/>
      <c r="NSL828" s="18"/>
      <c r="NSM828" s="18"/>
      <c r="NSN828" s="18"/>
      <c r="NSO828" s="18"/>
      <c r="NSP828" s="18"/>
      <c r="NSQ828" s="18"/>
      <c r="NSR828" s="18"/>
      <c r="NSS828" s="18"/>
      <c r="NST828" s="18"/>
      <c r="NSU828" s="18"/>
      <c r="NSV828" s="18"/>
      <c r="NSW828" s="18"/>
      <c r="NSX828" s="18"/>
      <c r="NSY828" s="18"/>
      <c r="NSZ828" s="18"/>
      <c r="NTA828" s="18"/>
      <c r="NTB828" s="18"/>
      <c r="NTC828" s="18"/>
      <c r="NTD828" s="18"/>
      <c r="NTE828" s="18"/>
      <c r="NTF828" s="18"/>
      <c r="NTG828" s="18"/>
      <c r="NTH828" s="18"/>
      <c r="NTI828" s="18"/>
      <c r="NTJ828" s="18"/>
      <c r="NTK828" s="18"/>
      <c r="NTL828" s="18"/>
      <c r="NTM828" s="18"/>
      <c r="NTN828" s="18"/>
      <c r="NTO828" s="18"/>
      <c r="NTP828" s="18"/>
      <c r="NTQ828" s="18"/>
      <c r="NTR828" s="18"/>
      <c r="NTS828" s="18"/>
      <c r="NTT828" s="18"/>
      <c r="NTU828" s="18"/>
      <c r="NTV828" s="18"/>
      <c r="NTW828" s="18"/>
      <c r="NTX828" s="18"/>
      <c r="NTY828" s="18"/>
      <c r="NTZ828" s="18"/>
      <c r="NUA828" s="18"/>
      <c r="NUB828" s="18"/>
      <c r="NUC828" s="18"/>
      <c r="NUD828" s="18"/>
      <c r="NUE828" s="18"/>
      <c r="NUF828" s="18"/>
      <c r="NUG828" s="18"/>
      <c r="NUH828" s="18"/>
      <c r="NUI828" s="18"/>
      <c r="NUJ828" s="18"/>
      <c r="NUK828" s="18"/>
      <c r="NUL828" s="18"/>
      <c r="NUM828" s="18"/>
      <c r="NUN828" s="18"/>
      <c r="NUO828" s="18"/>
      <c r="NUP828" s="18"/>
      <c r="NUQ828" s="18"/>
      <c r="NUR828" s="18"/>
      <c r="NUS828" s="18"/>
      <c r="NUT828" s="18"/>
      <c r="NUU828" s="18"/>
      <c r="NUV828" s="18"/>
      <c r="NUW828" s="18"/>
      <c r="NUX828" s="18"/>
      <c r="NUY828" s="18"/>
      <c r="NUZ828" s="18"/>
      <c r="NVA828" s="18"/>
      <c r="NVB828" s="18"/>
      <c r="NVC828" s="18"/>
      <c r="NVD828" s="18"/>
      <c r="NVE828" s="18"/>
      <c r="NVF828" s="18"/>
      <c r="NVG828" s="18"/>
      <c r="NVH828" s="18"/>
      <c r="NVI828" s="18"/>
      <c r="NVJ828" s="18"/>
      <c r="NVK828" s="18"/>
      <c r="NVL828" s="18"/>
      <c r="NVM828" s="18"/>
      <c r="NVN828" s="18"/>
      <c r="NVO828" s="18"/>
      <c r="NVP828" s="18"/>
      <c r="NVQ828" s="18"/>
      <c r="NVR828" s="18"/>
      <c r="NVS828" s="18"/>
      <c r="NVT828" s="18"/>
      <c r="NVU828" s="18"/>
      <c r="NVV828" s="18"/>
      <c r="NVW828" s="18"/>
      <c r="NVX828" s="18"/>
      <c r="NVY828" s="18"/>
      <c r="NVZ828" s="18"/>
      <c r="NWA828" s="18"/>
      <c r="NWB828" s="18"/>
      <c r="NWC828" s="18"/>
      <c r="NWD828" s="18"/>
      <c r="NWE828" s="18"/>
      <c r="NWF828" s="18"/>
      <c r="NWG828" s="18"/>
      <c r="NWH828" s="18"/>
      <c r="NWI828" s="18"/>
      <c r="NWJ828" s="18"/>
      <c r="NWK828" s="18"/>
      <c r="NWL828" s="18"/>
      <c r="NWM828" s="18"/>
      <c r="NWN828" s="18"/>
      <c r="NWO828" s="18"/>
      <c r="NWP828" s="18"/>
      <c r="NWQ828" s="18"/>
      <c r="NWR828" s="18"/>
      <c r="NWS828" s="18"/>
      <c r="NWT828" s="18"/>
      <c r="NWU828" s="18"/>
      <c r="NWV828" s="18"/>
      <c r="NWW828" s="18"/>
      <c r="NWX828" s="18"/>
      <c r="NWY828" s="18"/>
      <c r="NWZ828" s="18"/>
      <c r="NXA828" s="18"/>
      <c r="NXB828" s="18"/>
      <c r="NXC828" s="18"/>
      <c r="NXD828" s="18"/>
      <c r="NXE828" s="18"/>
      <c r="NXF828" s="18"/>
      <c r="NXG828" s="18"/>
      <c r="NXH828" s="18"/>
      <c r="NXI828" s="18"/>
      <c r="NXJ828" s="18"/>
      <c r="NXK828" s="18"/>
      <c r="NXL828" s="18"/>
      <c r="NXM828" s="18"/>
      <c r="NXN828" s="18"/>
      <c r="NXO828" s="18"/>
      <c r="NXP828" s="18"/>
      <c r="NXQ828" s="18"/>
      <c r="NXR828" s="18"/>
      <c r="NXS828" s="18"/>
      <c r="NXT828" s="18"/>
      <c r="NXU828" s="18"/>
      <c r="NXV828" s="18"/>
      <c r="NXW828" s="18"/>
      <c r="NXX828" s="18"/>
      <c r="NXY828" s="18"/>
      <c r="NXZ828" s="18"/>
      <c r="NYA828" s="18"/>
      <c r="NYB828" s="18"/>
      <c r="NYC828" s="18"/>
      <c r="NYD828" s="18"/>
      <c r="NYE828" s="18"/>
      <c r="NYF828" s="18"/>
      <c r="NYG828" s="18"/>
      <c r="NYH828" s="18"/>
      <c r="NYI828" s="18"/>
      <c r="NYJ828" s="18"/>
      <c r="NYK828" s="18"/>
      <c r="NYL828" s="18"/>
      <c r="NYM828" s="18"/>
      <c r="NYN828" s="18"/>
      <c r="NYO828" s="18"/>
      <c r="NYP828" s="18"/>
      <c r="NYQ828" s="18"/>
      <c r="NYR828" s="18"/>
      <c r="NYS828" s="18"/>
      <c r="NYT828" s="18"/>
      <c r="NYU828" s="18"/>
      <c r="NYV828" s="18"/>
      <c r="NYW828" s="18"/>
      <c r="NYX828" s="18"/>
      <c r="NYY828" s="18"/>
      <c r="NYZ828" s="18"/>
      <c r="NZA828" s="18"/>
      <c r="NZB828" s="18"/>
      <c r="NZC828" s="18"/>
      <c r="NZD828" s="18"/>
      <c r="NZE828" s="18"/>
      <c r="NZF828" s="18"/>
      <c r="NZG828" s="18"/>
      <c r="NZH828" s="18"/>
      <c r="NZI828" s="18"/>
      <c r="NZJ828" s="18"/>
      <c r="NZK828" s="18"/>
      <c r="NZL828" s="18"/>
      <c r="NZM828" s="18"/>
      <c r="NZN828" s="18"/>
      <c r="NZO828" s="18"/>
      <c r="NZP828" s="18"/>
      <c r="NZQ828" s="18"/>
      <c r="NZR828" s="18"/>
      <c r="NZS828" s="18"/>
      <c r="NZT828" s="18"/>
      <c r="NZU828" s="18"/>
      <c r="NZV828" s="18"/>
      <c r="NZW828" s="18"/>
      <c r="NZX828" s="18"/>
      <c r="NZY828" s="18"/>
      <c r="NZZ828" s="18"/>
      <c r="OAA828" s="18"/>
      <c r="OAB828" s="18"/>
      <c r="OAC828" s="18"/>
      <c r="OAD828" s="18"/>
      <c r="OAE828" s="18"/>
      <c r="OAF828" s="18"/>
      <c r="OAG828" s="18"/>
      <c r="OAH828" s="18"/>
      <c r="OAI828" s="18"/>
      <c r="OAJ828" s="18"/>
      <c r="OAK828" s="18"/>
      <c r="OAL828" s="18"/>
      <c r="OAM828" s="18"/>
      <c r="OAN828" s="18"/>
      <c r="OAO828" s="18"/>
      <c r="OAP828" s="18"/>
      <c r="OAQ828" s="18"/>
      <c r="OAR828" s="18"/>
      <c r="OAS828" s="18"/>
      <c r="OAT828" s="18"/>
      <c r="OAU828" s="18"/>
      <c r="OAV828" s="18"/>
      <c r="OAW828" s="18"/>
      <c r="OAX828" s="18"/>
      <c r="OAY828" s="18"/>
      <c r="OAZ828" s="18"/>
      <c r="OBA828" s="18"/>
      <c r="OBB828" s="18"/>
      <c r="OBC828" s="18"/>
      <c r="OBD828" s="18"/>
      <c r="OBE828" s="18"/>
      <c r="OBF828" s="18"/>
      <c r="OBG828" s="18"/>
      <c r="OBH828" s="18"/>
      <c r="OBI828" s="18"/>
      <c r="OBJ828" s="18"/>
      <c r="OBK828" s="18"/>
      <c r="OBL828" s="18"/>
      <c r="OBM828" s="18"/>
      <c r="OBN828" s="18"/>
      <c r="OBO828" s="18"/>
      <c r="OBP828" s="18"/>
      <c r="OBQ828" s="18"/>
      <c r="OBR828" s="18"/>
      <c r="OBS828" s="18"/>
      <c r="OBT828" s="18"/>
      <c r="OBU828" s="18"/>
      <c r="OBV828" s="18"/>
      <c r="OBW828" s="18"/>
      <c r="OBX828" s="18"/>
      <c r="OBY828" s="18"/>
      <c r="OBZ828" s="18"/>
      <c r="OCA828" s="18"/>
      <c r="OCB828" s="18"/>
      <c r="OCC828" s="18"/>
      <c r="OCD828" s="18"/>
      <c r="OCE828" s="18"/>
      <c r="OCF828" s="18"/>
      <c r="OCG828" s="18"/>
      <c r="OCH828" s="18"/>
      <c r="OCI828" s="18"/>
      <c r="OCJ828" s="18"/>
      <c r="OCK828" s="18"/>
      <c r="OCL828" s="18"/>
      <c r="OCM828" s="18"/>
      <c r="OCN828" s="18"/>
      <c r="OCO828" s="18"/>
      <c r="OCP828" s="18"/>
      <c r="OCQ828" s="18"/>
      <c r="OCR828" s="18"/>
      <c r="OCS828" s="18"/>
      <c r="OCT828" s="18"/>
      <c r="OCU828" s="18"/>
      <c r="OCV828" s="18"/>
      <c r="OCW828" s="18"/>
      <c r="OCX828" s="18"/>
      <c r="OCY828" s="18"/>
      <c r="OCZ828" s="18"/>
      <c r="ODA828" s="18"/>
      <c r="ODB828" s="18"/>
      <c r="ODC828" s="18"/>
      <c r="ODD828" s="18"/>
      <c r="ODE828" s="18"/>
      <c r="ODF828" s="18"/>
      <c r="ODG828" s="18"/>
      <c r="ODH828" s="18"/>
      <c r="ODI828" s="18"/>
      <c r="ODJ828" s="18"/>
      <c r="ODK828" s="18"/>
      <c r="ODL828" s="18"/>
      <c r="ODM828" s="18"/>
      <c r="ODN828" s="18"/>
      <c r="ODO828" s="18"/>
      <c r="ODP828" s="18"/>
      <c r="ODQ828" s="18"/>
      <c r="ODR828" s="18"/>
      <c r="ODS828" s="18"/>
      <c r="ODT828" s="18"/>
      <c r="ODU828" s="18"/>
      <c r="ODV828" s="18"/>
      <c r="ODW828" s="18"/>
      <c r="ODX828" s="18"/>
      <c r="ODY828" s="18"/>
      <c r="ODZ828" s="18"/>
      <c r="OEA828" s="18"/>
      <c r="OEB828" s="18"/>
      <c r="OEC828" s="18"/>
      <c r="OED828" s="18"/>
      <c r="OEE828" s="18"/>
      <c r="OEF828" s="18"/>
      <c r="OEG828" s="18"/>
      <c r="OEH828" s="18"/>
      <c r="OEI828" s="18"/>
      <c r="OEJ828" s="18"/>
      <c r="OEK828" s="18"/>
      <c r="OEL828" s="18"/>
      <c r="OEM828" s="18"/>
      <c r="OEN828" s="18"/>
      <c r="OEO828" s="18"/>
      <c r="OEP828" s="18"/>
      <c r="OEQ828" s="18"/>
      <c r="OER828" s="18"/>
      <c r="OES828" s="18"/>
      <c r="OET828" s="18"/>
      <c r="OEU828" s="18"/>
      <c r="OEV828" s="18"/>
      <c r="OEW828" s="18"/>
      <c r="OEX828" s="18"/>
      <c r="OEY828" s="18"/>
      <c r="OEZ828" s="18"/>
      <c r="OFA828" s="18"/>
      <c r="OFB828" s="18"/>
      <c r="OFC828" s="18"/>
      <c r="OFD828" s="18"/>
      <c r="OFE828" s="18"/>
      <c r="OFF828" s="18"/>
      <c r="OFG828" s="18"/>
      <c r="OFH828" s="18"/>
      <c r="OFI828" s="18"/>
      <c r="OFJ828" s="18"/>
      <c r="OFK828" s="18"/>
      <c r="OFL828" s="18"/>
      <c r="OFM828" s="18"/>
      <c r="OFN828" s="18"/>
      <c r="OFO828" s="18"/>
      <c r="OFP828" s="18"/>
      <c r="OFQ828" s="18"/>
      <c r="OFR828" s="18"/>
      <c r="OFS828" s="18"/>
      <c r="OFT828" s="18"/>
      <c r="OFU828" s="18"/>
      <c r="OFV828" s="18"/>
      <c r="OFW828" s="18"/>
      <c r="OFX828" s="18"/>
      <c r="OFY828" s="18"/>
      <c r="OFZ828" s="18"/>
      <c r="OGA828" s="18"/>
      <c r="OGB828" s="18"/>
      <c r="OGC828" s="18"/>
      <c r="OGD828" s="18"/>
      <c r="OGE828" s="18"/>
      <c r="OGF828" s="18"/>
      <c r="OGG828" s="18"/>
      <c r="OGH828" s="18"/>
      <c r="OGI828" s="18"/>
      <c r="OGJ828" s="18"/>
      <c r="OGK828" s="18"/>
      <c r="OGL828" s="18"/>
      <c r="OGM828" s="18"/>
      <c r="OGN828" s="18"/>
      <c r="OGO828" s="18"/>
      <c r="OGP828" s="18"/>
      <c r="OGQ828" s="18"/>
      <c r="OGR828" s="18"/>
      <c r="OGS828" s="18"/>
      <c r="OGT828" s="18"/>
      <c r="OGU828" s="18"/>
      <c r="OGV828" s="18"/>
      <c r="OGW828" s="18"/>
      <c r="OGX828" s="18"/>
      <c r="OGY828" s="18"/>
      <c r="OGZ828" s="18"/>
      <c r="OHA828" s="18"/>
      <c r="OHB828" s="18"/>
      <c r="OHC828" s="18"/>
      <c r="OHD828" s="18"/>
      <c r="OHE828" s="18"/>
      <c r="OHF828" s="18"/>
      <c r="OHG828" s="18"/>
      <c r="OHH828" s="18"/>
      <c r="OHI828" s="18"/>
      <c r="OHJ828" s="18"/>
      <c r="OHK828" s="18"/>
      <c r="OHL828" s="18"/>
      <c r="OHM828" s="18"/>
      <c r="OHN828" s="18"/>
      <c r="OHO828" s="18"/>
      <c r="OHP828" s="18"/>
      <c r="OHQ828" s="18"/>
      <c r="OHR828" s="18"/>
      <c r="OHS828" s="18"/>
      <c r="OHT828" s="18"/>
      <c r="OHU828" s="18"/>
      <c r="OHV828" s="18"/>
      <c r="OHW828" s="18"/>
      <c r="OHX828" s="18"/>
      <c r="OHY828" s="18"/>
      <c r="OHZ828" s="18"/>
      <c r="OIA828" s="18"/>
      <c r="OIB828" s="18"/>
      <c r="OIC828" s="18"/>
      <c r="OID828" s="18"/>
      <c r="OIE828" s="18"/>
      <c r="OIF828" s="18"/>
      <c r="OIG828" s="18"/>
      <c r="OIH828" s="18"/>
      <c r="OII828" s="18"/>
      <c r="OIJ828" s="18"/>
      <c r="OIK828" s="18"/>
      <c r="OIL828" s="18"/>
      <c r="OIM828" s="18"/>
      <c r="OIN828" s="18"/>
      <c r="OIO828" s="18"/>
      <c r="OIP828" s="18"/>
      <c r="OIQ828" s="18"/>
      <c r="OIR828" s="18"/>
      <c r="OIS828" s="18"/>
      <c r="OIT828" s="18"/>
      <c r="OIU828" s="18"/>
      <c r="OIV828" s="18"/>
      <c r="OIW828" s="18"/>
      <c r="OIX828" s="18"/>
      <c r="OIY828" s="18"/>
      <c r="OIZ828" s="18"/>
      <c r="OJA828" s="18"/>
      <c r="OJB828" s="18"/>
      <c r="OJC828" s="18"/>
      <c r="OJD828" s="18"/>
      <c r="OJE828" s="18"/>
      <c r="OJF828" s="18"/>
      <c r="OJG828" s="18"/>
      <c r="OJH828" s="18"/>
      <c r="OJI828" s="18"/>
      <c r="OJJ828" s="18"/>
      <c r="OJK828" s="18"/>
      <c r="OJL828" s="18"/>
      <c r="OJM828" s="18"/>
      <c r="OJN828" s="18"/>
      <c r="OJO828" s="18"/>
      <c r="OJP828" s="18"/>
      <c r="OJQ828" s="18"/>
      <c r="OJR828" s="18"/>
      <c r="OJS828" s="18"/>
      <c r="OJT828" s="18"/>
      <c r="OJU828" s="18"/>
      <c r="OJV828" s="18"/>
      <c r="OJW828" s="18"/>
      <c r="OJX828" s="18"/>
      <c r="OJY828" s="18"/>
      <c r="OJZ828" s="18"/>
      <c r="OKA828" s="18"/>
      <c r="OKB828" s="18"/>
      <c r="OKC828" s="18"/>
      <c r="OKD828" s="18"/>
      <c r="OKE828" s="18"/>
      <c r="OKF828" s="18"/>
      <c r="OKG828" s="18"/>
      <c r="OKH828" s="18"/>
      <c r="OKI828" s="18"/>
      <c r="OKJ828" s="18"/>
      <c r="OKK828" s="18"/>
      <c r="OKL828" s="18"/>
      <c r="OKM828" s="18"/>
      <c r="OKN828" s="18"/>
      <c r="OKO828" s="18"/>
      <c r="OKP828" s="18"/>
      <c r="OKQ828" s="18"/>
      <c r="OKR828" s="18"/>
      <c r="OKS828" s="18"/>
      <c r="OKT828" s="18"/>
      <c r="OKU828" s="18"/>
      <c r="OKV828" s="18"/>
      <c r="OKW828" s="18"/>
      <c r="OKX828" s="18"/>
      <c r="OKY828" s="18"/>
      <c r="OKZ828" s="18"/>
      <c r="OLA828" s="18"/>
      <c r="OLB828" s="18"/>
      <c r="OLC828" s="18"/>
      <c r="OLD828" s="18"/>
      <c r="OLE828" s="18"/>
      <c r="OLF828" s="18"/>
      <c r="OLG828" s="18"/>
      <c r="OLH828" s="18"/>
      <c r="OLI828" s="18"/>
      <c r="OLJ828" s="18"/>
      <c r="OLK828" s="18"/>
      <c r="OLL828" s="18"/>
      <c r="OLM828" s="18"/>
      <c r="OLN828" s="18"/>
      <c r="OLO828" s="18"/>
      <c r="OLP828" s="18"/>
      <c r="OLQ828" s="18"/>
      <c r="OLR828" s="18"/>
      <c r="OLS828" s="18"/>
      <c r="OLT828" s="18"/>
      <c r="OLU828" s="18"/>
      <c r="OLV828" s="18"/>
      <c r="OLW828" s="18"/>
      <c r="OLX828" s="18"/>
      <c r="OLY828" s="18"/>
      <c r="OLZ828" s="18"/>
      <c r="OMA828" s="18"/>
      <c r="OMB828" s="18"/>
      <c r="OMC828" s="18"/>
      <c r="OMD828" s="18"/>
      <c r="OME828" s="18"/>
      <c r="OMF828" s="18"/>
      <c r="OMG828" s="18"/>
      <c r="OMH828" s="18"/>
      <c r="OMI828" s="18"/>
      <c r="OMJ828" s="18"/>
      <c r="OMK828" s="18"/>
      <c r="OML828" s="18"/>
      <c r="OMM828" s="18"/>
      <c r="OMN828" s="18"/>
      <c r="OMO828" s="18"/>
      <c r="OMP828" s="18"/>
      <c r="OMQ828" s="18"/>
      <c r="OMR828" s="18"/>
      <c r="OMS828" s="18"/>
      <c r="OMT828" s="18"/>
      <c r="OMU828" s="18"/>
      <c r="OMV828" s="18"/>
      <c r="OMW828" s="18"/>
      <c r="OMX828" s="18"/>
      <c r="OMY828" s="18"/>
      <c r="OMZ828" s="18"/>
      <c r="ONA828" s="18"/>
      <c r="ONB828" s="18"/>
      <c r="ONC828" s="18"/>
      <c r="OND828" s="18"/>
      <c r="ONE828" s="18"/>
      <c r="ONF828" s="18"/>
      <c r="ONG828" s="18"/>
      <c r="ONH828" s="18"/>
      <c r="ONI828" s="18"/>
      <c r="ONJ828" s="18"/>
      <c r="ONK828" s="18"/>
      <c r="ONL828" s="18"/>
      <c r="ONM828" s="18"/>
      <c r="ONN828" s="18"/>
      <c r="ONO828" s="18"/>
      <c r="ONP828" s="18"/>
      <c r="ONQ828" s="18"/>
      <c r="ONR828" s="18"/>
      <c r="ONS828" s="18"/>
      <c r="ONT828" s="18"/>
      <c r="ONU828" s="18"/>
      <c r="ONV828" s="18"/>
      <c r="ONW828" s="18"/>
      <c r="ONX828" s="18"/>
      <c r="ONY828" s="18"/>
      <c r="ONZ828" s="18"/>
      <c r="OOA828" s="18"/>
      <c r="OOB828" s="18"/>
      <c r="OOC828" s="18"/>
      <c r="OOD828" s="18"/>
      <c r="OOE828" s="18"/>
      <c r="OOF828" s="18"/>
      <c r="OOG828" s="18"/>
      <c r="OOH828" s="18"/>
      <c r="OOI828" s="18"/>
      <c r="OOJ828" s="18"/>
      <c r="OOK828" s="18"/>
      <c r="OOL828" s="18"/>
      <c r="OOM828" s="18"/>
      <c r="OON828" s="18"/>
      <c r="OOO828" s="18"/>
      <c r="OOP828" s="18"/>
      <c r="OOQ828" s="18"/>
      <c r="OOR828" s="18"/>
      <c r="OOS828" s="18"/>
      <c r="OOT828" s="18"/>
      <c r="OOU828" s="18"/>
      <c r="OOV828" s="18"/>
      <c r="OOW828" s="18"/>
      <c r="OOX828" s="18"/>
      <c r="OOY828" s="18"/>
      <c r="OOZ828" s="18"/>
      <c r="OPA828" s="18"/>
      <c r="OPB828" s="18"/>
      <c r="OPC828" s="18"/>
      <c r="OPD828" s="18"/>
      <c r="OPE828" s="18"/>
      <c r="OPF828" s="18"/>
      <c r="OPG828" s="18"/>
      <c r="OPH828" s="18"/>
      <c r="OPI828" s="18"/>
      <c r="OPJ828" s="18"/>
      <c r="OPK828" s="18"/>
      <c r="OPL828" s="18"/>
      <c r="OPM828" s="18"/>
      <c r="OPN828" s="18"/>
      <c r="OPO828" s="18"/>
      <c r="OPP828" s="18"/>
      <c r="OPQ828" s="18"/>
      <c r="OPR828" s="18"/>
      <c r="OPS828" s="18"/>
      <c r="OPT828" s="18"/>
      <c r="OPU828" s="18"/>
      <c r="OPV828" s="18"/>
      <c r="OPW828" s="18"/>
      <c r="OPX828" s="18"/>
      <c r="OPY828" s="18"/>
      <c r="OPZ828" s="18"/>
      <c r="OQA828" s="18"/>
      <c r="OQB828" s="18"/>
      <c r="OQC828" s="18"/>
      <c r="OQD828" s="18"/>
      <c r="OQE828" s="18"/>
      <c r="OQF828" s="18"/>
      <c r="OQG828" s="18"/>
      <c r="OQH828" s="18"/>
      <c r="OQI828" s="18"/>
      <c r="OQJ828" s="18"/>
      <c r="OQK828" s="18"/>
      <c r="OQL828" s="18"/>
      <c r="OQM828" s="18"/>
      <c r="OQN828" s="18"/>
      <c r="OQO828" s="18"/>
      <c r="OQP828" s="18"/>
      <c r="OQQ828" s="18"/>
      <c r="OQR828" s="18"/>
      <c r="OQS828" s="18"/>
      <c r="OQT828" s="18"/>
      <c r="OQU828" s="18"/>
      <c r="OQV828" s="18"/>
      <c r="OQW828" s="18"/>
      <c r="OQX828" s="18"/>
      <c r="OQY828" s="18"/>
      <c r="OQZ828" s="18"/>
      <c r="ORA828" s="18"/>
      <c r="ORB828" s="18"/>
      <c r="ORC828" s="18"/>
      <c r="ORD828" s="18"/>
      <c r="ORE828" s="18"/>
      <c r="ORF828" s="18"/>
      <c r="ORG828" s="18"/>
      <c r="ORH828" s="18"/>
      <c r="ORI828" s="18"/>
      <c r="ORJ828" s="18"/>
      <c r="ORK828" s="18"/>
      <c r="ORL828" s="18"/>
      <c r="ORM828" s="18"/>
      <c r="ORN828" s="18"/>
      <c r="ORO828" s="18"/>
      <c r="ORP828" s="18"/>
      <c r="ORQ828" s="18"/>
      <c r="ORR828" s="18"/>
      <c r="ORS828" s="18"/>
      <c r="ORT828" s="18"/>
      <c r="ORU828" s="18"/>
      <c r="ORV828" s="18"/>
      <c r="ORW828" s="18"/>
      <c r="ORX828" s="18"/>
      <c r="ORY828" s="18"/>
      <c r="ORZ828" s="18"/>
      <c r="OSA828" s="18"/>
      <c r="OSB828" s="18"/>
      <c r="OSC828" s="18"/>
      <c r="OSD828" s="18"/>
      <c r="OSE828" s="18"/>
      <c r="OSF828" s="18"/>
      <c r="OSG828" s="18"/>
      <c r="OSH828" s="18"/>
      <c r="OSI828" s="18"/>
      <c r="OSJ828" s="18"/>
      <c r="OSK828" s="18"/>
      <c r="OSL828" s="18"/>
      <c r="OSM828" s="18"/>
      <c r="OSN828" s="18"/>
      <c r="OSO828" s="18"/>
      <c r="OSP828" s="18"/>
      <c r="OSQ828" s="18"/>
      <c r="OSR828" s="18"/>
      <c r="OSS828" s="18"/>
      <c r="OST828" s="18"/>
      <c r="OSU828" s="18"/>
      <c r="OSV828" s="18"/>
      <c r="OSW828" s="18"/>
      <c r="OSX828" s="18"/>
      <c r="OSY828" s="18"/>
      <c r="OSZ828" s="18"/>
      <c r="OTA828" s="18"/>
      <c r="OTB828" s="18"/>
      <c r="OTC828" s="18"/>
      <c r="OTD828" s="18"/>
      <c r="OTE828" s="18"/>
      <c r="OTF828" s="18"/>
      <c r="OTG828" s="18"/>
      <c r="OTH828" s="18"/>
      <c r="OTI828" s="18"/>
      <c r="OTJ828" s="18"/>
      <c r="OTK828" s="18"/>
      <c r="OTL828" s="18"/>
      <c r="OTM828" s="18"/>
      <c r="OTN828" s="18"/>
      <c r="OTO828" s="18"/>
      <c r="OTP828" s="18"/>
      <c r="OTQ828" s="18"/>
      <c r="OTR828" s="18"/>
      <c r="OTS828" s="18"/>
      <c r="OTT828" s="18"/>
      <c r="OTU828" s="18"/>
      <c r="OTV828" s="18"/>
      <c r="OTW828" s="18"/>
      <c r="OTX828" s="18"/>
      <c r="OTY828" s="18"/>
      <c r="OTZ828" s="18"/>
      <c r="OUA828" s="18"/>
      <c r="OUB828" s="18"/>
      <c r="OUC828" s="18"/>
      <c r="OUD828" s="18"/>
      <c r="OUE828" s="18"/>
      <c r="OUF828" s="18"/>
      <c r="OUG828" s="18"/>
      <c r="OUH828" s="18"/>
      <c r="OUI828" s="18"/>
      <c r="OUJ828" s="18"/>
      <c r="OUK828" s="18"/>
      <c r="OUL828" s="18"/>
      <c r="OUM828" s="18"/>
      <c r="OUN828" s="18"/>
      <c r="OUO828" s="18"/>
      <c r="OUP828" s="18"/>
      <c r="OUQ828" s="18"/>
      <c r="OUR828" s="18"/>
      <c r="OUS828" s="18"/>
      <c r="OUT828" s="18"/>
      <c r="OUU828" s="18"/>
      <c r="OUV828" s="18"/>
      <c r="OUW828" s="18"/>
      <c r="OUX828" s="18"/>
      <c r="OUY828" s="18"/>
      <c r="OUZ828" s="18"/>
      <c r="OVA828" s="18"/>
      <c r="OVB828" s="18"/>
      <c r="OVC828" s="18"/>
      <c r="OVD828" s="18"/>
      <c r="OVE828" s="18"/>
      <c r="OVF828" s="18"/>
      <c r="OVG828" s="18"/>
      <c r="OVH828" s="18"/>
      <c r="OVI828" s="18"/>
      <c r="OVJ828" s="18"/>
      <c r="OVK828" s="18"/>
      <c r="OVL828" s="18"/>
      <c r="OVM828" s="18"/>
      <c r="OVN828" s="18"/>
      <c r="OVO828" s="18"/>
      <c r="OVP828" s="18"/>
      <c r="OVQ828" s="18"/>
      <c r="OVR828" s="18"/>
      <c r="OVS828" s="18"/>
      <c r="OVT828" s="18"/>
      <c r="OVU828" s="18"/>
      <c r="OVV828" s="18"/>
      <c r="OVW828" s="18"/>
      <c r="OVX828" s="18"/>
      <c r="OVY828" s="18"/>
      <c r="OVZ828" s="18"/>
      <c r="OWA828" s="18"/>
      <c r="OWB828" s="18"/>
      <c r="OWC828" s="18"/>
      <c r="OWD828" s="18"/>
      <c r="OWE828" s="18"/>
      <c r="OWF828" s="18"/>
      <c r="OWG828" s="18"/>
      <c r="OWH828" s="18"/>
      <c r="OWI828" s="18"/>
      <c r="OWJ828" s="18"/>
      <c r="OWK828" s="18"/>
      <c r="OWL828" s="18"/>
      <c r="OWM828" s="18"/>
      <c r="OWN828" s="18"/>
      <c r="OWO828" s="18"/>
      <c r="OWP828" s="18"/>
      <c r="OWQ828" s="18"/>
      <c r="OWR828" s="18"/>
      <c r="OWS828" s="18"/>
      <c r="OWT828" s="18"/>
      <c r="OWU828" s="18"/>
      <c r="OWV828" s="18"/>
      <c r="OWW828" s="18"/>
      <c r="OWX828" s="18"/>
      <c r="OWY828" s="18"/>
      <c r="OWZ828" s="18"/>
      <c r="OXA828" s="18"/>
      <c r="OXB828" s="18"/>
      <c r="OXC828" s="18"/>
      <c r="OXD828" s="18"/>
      <c r="OXE828" s="18"/>
      <c r="OXF828" s="18"/>
      <c r="OXG828" s="18"/>
      <c r="OXH828" s="18"/>
      <c r="OXI828" s="18"/>
      <c r="OXJ828" s="18"/>
      <c r="OXK828" s="18"/>
      <c r="OXL828" s="18"/>
      <c r="OXM828" s="18"/>
      <c r="OXN828" s="18"/>
      <c r="OXO828" s="18"/>
      <c r="OXP828" s="18"/>
      <c r="OXQ828" s="18"/>
      <c r="OXR828" s="18"/>
      <c r="OXS828" s="18"/>
      <c r="OXT828" s="18"/>
      <c r="OXU828" s="18"/>
      <c r="OXV828" s="18"/>
      <c r="OXW828" s="18"/>
      <c r="OXX828" s="18"/>
      <c r="OXY828" s="18"/>
      <c r="OXZ828" s="18"/>
      <c r="OYA828" s="18"/>
      <c r="OYB828" s="18"/>
      <c r="OYC828" s="18"/>
      <c r="OYD828" s="18"/>
      <c r="OYE828" s="18"/>
      <c r="OYF828" s="18"/>
      <c r="OYG828" s="18"/>
      <c r="OYH828" s="18"/>
      <c r="OYI828" s="18"/>
      <c r="OYJ828" s="18"/>
      <c r="OYK828" s="18"/>
      <c r="OYL828" s="18"/>
      <c r="OYM828" s="18"/>
      <c r="OYN828" s="18"/>
      <c r="OYO828" s="18"/>
      <c r="OYP828" s="18"/>
      <c r="OYQ828" s="18"/>
      <c r="OYR828" s="18"/>
      <c r="OYS828" s="18"/>
      <c r="OYT828" s="18"/>
      <c r="OYU828" s="18"/>
      <c r="OYV828" s="18"/>
      <c r="OYW828" s="18"/>
      <c r="OYX828" s="18"/>
      <c r="OYY828" s="18"/>
      <c r="OYZ828" s="18"/>
      <c r="OZA828" s="18"/>
      <c r="OZB828" s="18"/>
      <c r="OZC828" s="18"/>
      <c r="OZD828" s="18"/>
      <c r="OZE828" s="18"/>
      <c r="OZF828" s="18"/>
      <c r="OZG828" s="18"/>
      <c r="OZH828" s="18"/>
      <c r="OZI828" s="18"/>
      <c r="OZJ828" s="18"/>
      <c r="OZK828" s="18"/>
      <c r="OZL828" s="18"/>
      <c r="OZM828" s="18"/>
      <c r="OZN828" s="18"/>
      <c r="OZO828" s="18"/>
      <c r="OZP828" s="18"/>
      <c r="OZQ828" s="18"/>
      <c r="OZR828" s="18"/>
      <c r="OZS828" s="18"/>
      <c r="OZT828" s="18"/>
      <c r="OZU828" s="18"/>
      <c r="OZV828" s="18"/>
      <c r="OZW828" s="18"/>
      <c r="OZX828" s="18"/>
      <c r="OZY828" s="18"/>
      <c r="OZZ828" s="18"/>
      <c r="PAA828" s="18"/>
      <c r="PAB828" s="18"/>
      <c r="PAC828" s="18"/>
      <c r="PAD828" s="18"/>
      <c r="PAE828" s="18"/>
      <c r="PAF828" s="18"/>
      <c r="PAG828" s="18"/>
      <c r="PAH828" s="18"/>
      <c r="PAI828" s="18"/>
      <c r="PAJ828" s="18"/>
      <c r="PAK828" s="18"/>
      <c r="PAL828" s="18"/>
      <c r="PAM828" s="18"/>
      <c r="PAN828" s="18"/>
      <c r="PAO828" s="18"/>
      <c r="PAP828" s="18"/>
      <c r="PAQ828" s="18"/>
      <c r="PAR828" s="18"/>
      <c r="PAS828" s="18"/>
      <c r="PAT828" s="18"/>
      <c r="PAU828" s="18"/>
      <c r="PAV828" s="18"/>
      <c r="PAW828" s="18"/>
      <c r="PAX828" s="18"/>
      <c r="PAY828" s="18"/>
      <c r="PAZ828" s="18"/>
      <c r="PBA828" s="18"/>
      <c r="PBB828" s="18"/>
      <c r="PBC828" s="18"/>
      <c r="PBD828" s="18"/>
      <c r="PBE828" s="18"/>
      <c r="PBF828" s="18"/>
      <c r="PBG828" s="18"/>
      <c r="PBH828" s="18"/>
      <c r="PBI828" s="18"/>
      <c r="PBJ828" s="18"/>
      <c r="PBK828" s="18"/>
      <c r="PBL828" s="18"/>
      <c r="PBM828" s="18"/>
      <c r="PBN828" s="18"/>
      <c r="PBO828" s="18"/>
      <c r="PBP828" s="18"/>
      <c r="PBQ828" s="18"/>
      <c r="PBR828" s="18"/>
      <c r="PBS828" s="18"/>
      <c r="PBT828" s="18"/>
      <c r="PBU828" s="18"/>
      <c r="PBV828" s="18"/>
      <c r="PBW828" s="18"/>
      <c r="PBX828" s="18"/>
      <c r="PBY828" s="18"/>
      <c r="PBZ828" s="18"/>
      <c r="PCA828" s="18"/>
      <c r="PCB828" s="18"/>
      <c r="PCC828" s="18"/>
      <c r="PCD828" s="18"/>
      <c r="PCE828" s="18"/>
      <c r="PCF828" s="18"/>
      <c r="PCG828" s="18"/>
      <c r="PCH828" s="18"/>
      <c r="PCI828" s="18"/>
      <c r="PCJ828" s="18"/>
      <c r="PCK828" s="18"/>
      <c r="PCL828" s="18"/>
      <c r="PCM828" s="18"/>
      <c r="PCN828" s="18"/>
      <c r="PCO828" s="18"/>
      <c r="PCP828" s="18"/>
      <c r="PCQ828" s="18"/>
      <c r="PCR828" s="18"/>
      <c r="PCS828" s="18"/>
      <c r="PCT828" s="18"/>
      <c r="PCU828" s="18"/>
      <c r="PCV828" s="18"/>
      <c r="PCW828" s="18"/>
      <c r="PCX828" s="18"/>
      <c r="PCY828" s="18"/>
      <c r="PCZ828" s="18"/>
      <c r="PDA828" s="18"/>
      <c r="PDB828" s="18"/>
      <c r="PDC828" s="18"/>
      <c r="PDD828" s="18"/>
      <c r="PDE828" s="18"/>
      <c r="PDF828" s="18"/>
      <c r="PDG828" s="18"/>
      <c r="PDH828" s="18"/>
      <c r="PDI828" s="18"/>
      <c r="PDJ828" s="18"/>
      <c r="PDK828" s="18"/>
      <c r="PDL828" s="18"/>
      <c r="PDM828" s="18"/>
      <c r="PDN828" s="18"/>
      <c r="PDO828" s="18"/>
      <c r="PDP828" s="18"/>
      <c r="PDQ828" s="18"/>
      <c r="PDR828" s="18"/>
      <c r="PDS828" s="18"/>
      <c r="PDT828" s="18"/>
      <c r="PDU828" s="18"/>
      <c r="PDV828" s="18"/>
      <c r="PDW828" s="18"/>
      <c r="PDX828" s="18"/>
      <c r="PDY828" s="18"/>
      <c r="PDZ828" s="18"/>
      <c r="PEA828" s="18"/>
      <c r="PEB828" s="18"/>
      <c r="PEC828" s="18"/>
      <c r="PED828" s="18"/>
      <c r="PEE828" s="18"/>
      <c r="PEF828" s="18"/>
      <c r="PEG828" s="18"/>
      <c r="PEH828" s="18"/>
      <c r="PEI828" s="18"/>
      <c r="PEJ828" s="18"/>
      <c r="PEK828" s="18"/>
      <c r="PEL828" s="18"/>
      <c r="PEM828" s="18"/>
      <c r="PEN828" s="18"/>
      <c r="PEO828" s="18"/>
      <c r="PEP828" s="18"/>
      <c r="PEQ828" s="18"/>
      <c r="PER828" s="18"/>
      <c r="PES828" s="18"/>
      <c r="PET828" s="18"/>
      <c r="PEU828" s="18"/>
      <c r="PEV828" s="18"/>
      <c r="PEW828" s="18"/>
      <c r="PEX828" s="18"/>
      <c r="PEY828" s="18"/>
      <c r="PEZ828" s="18"/>
      <c r="PFA828" s="18"/>
      <c r="PFB828" s="18"/>
      <c r="PFC828" s="18"/>
      <c r="PFD828" s="18"/>
      <c r="PFE828" s="18"/>
      <c r="PFF828" s="18"/>
      <c r="PFG828" s="18"/>
      <c r="PFH828" s="18"/>
      <c r="PFI828" s="18"/>
      <c r="PFJ828" s="18"/>
      <c r="PFK828" s="18"/>
      <c r="PFL828" s="18"/>
      <c r="PFM828" s="18"/>
      <c r="PFN828" s="18"/>
      <c r="PFO828" s="18"/>
      <c r="PFP828" s="18"/>
      <c r="PFQ828" s="18"/>
      <c r="PFR828" s="18"/>
      <c r="PFS828" s="18"/>
      <c r="PFT828" s="18"/>
      <c r="PFU828" s="18"/>
      <c r="PFV828" s="18"/>
      <c r="PFW828" s="18"/>
      <c r="PFX828" s="18"/>
      <c r="PFY828" s="18"/>
      <c r="PFZ828" s="18"/>
      <c r="PGA828" s="18"/>
      <c r="PGB828" s="18"/>
      <c r="PGC828" s="18"/>
      <c r="PGD828" s="18"/>
      <c r="PGE828" s="18"/>
      <c r="PGF828" s="18"/>
      <c r="PGG828" s="18"/>
      <c r="PGH828" s="18"/>
      <c r="PGI828" s="18"/>
      <c r="PGJ828" s="18"/>
      <c r="PGK828" s="18"/>
      <c r="PGL828" s="18"/>
      <c r="PGM828" s="18"/>
      <c r="PGN828" s="18"/>
      <c r="PGO828" s="18"/>
      <c r="PGP828" s="18"/>
      <c r="PGQ828" s="18"/>
      <c r="PGR828" s="18"/>
      <c r="PGS828" s="18"/>
      <c r="PGT828" s="18"/>
      <c r="PGU828" s="18"/>
      <c r="PGV828" s="18"/>
      <c r="PGW828" s="18"/>
      <c r="PGX828" s="18"/>
      <c r="PGY828" s="18"/>
      <c r="PGZ828" s="18"/>
      <c r="PHA828" s="18"/>
      <c r="PHB828" s="18"/>
      <c r="PHC828" s="18"/>
      <c r="PHD828" s="18"/>
      <c r="PHE828" s="18"/>
      <c r="PHF828" s="18"/>
      <c r="PHG828" s="18"/>
      <c r="PHH828" s="18"/>
      <c r="PHI828" s="18"/>
      <c r="PHJ828" s="18"/>
      <c r="PHK828" s="18"/>
      <c r="PHL828" s="18"/>
      <c r="PHM828" s="18"/>
      <c r="PHN828" s="18"/>
      <c r="PHO828" s="18"/>
      <c r="PHP828" s="18"/>
      <c r="PHQ828" s="18"/>
      <c r="PHR828" s="18"/>
      <c r="PHS828" s="18"/>
      <c r="PHT828" s="18"/>
      <c r="PHU828" s="18"/>
      <c r="PHV828" s="18"/>
      <c r="PHW828" s="18"/>
      <c r="PHX828" s="18"/>
      <c r="PHY828" s="18"/>
      <c r="PHZ828" s="18"/>
      <c r="PIA828" s="18"/>
      <c r="PIB828" s="18"/>
      <c r="PIC828" s="18"/>
      <c r="PID828" s="18"/>
      <c r="PIE828" s="18"/>
      <c r="PIF828" s="18"/>
      <c r="PIG828" s="18"/>
      <c r="PIH828" s="18"/>
      <c r="PII828" s="18"/>
      <c r="PIJ828" s="18"/>
      <c r="PIK828" s="18"/>
      <c r="PIL828" s="18"/>
      <c r="PIM828" s="18"/>
      <c r="PIN828" s="18"/>
      <c r="PIO828" s="18"/>
      <c r="PIP828" s="18"/>
      <c r="PIQ828" s="18"/>
      <c r="PIR828" s="18"/>
      <c r="PIS828" s="18"/>
      <c r="PIT828" s="18"/>
      <c r="PIU828" s="18"/>
      <c r="PIV828" s="18"/>
      <c r="PIW828" s="18"/>
      <c r="PIX828" s="18"/>
      <c r="PIY828" s="18"/>
      <c r="PIZ828" s="18"/>
      <c r="PJA828" s="18"/>
      <c r="PJB828" s="18"/>
      <c r="PJC828" s="18"/>
      <c r="PJD828" s="18"/>
      <c r="PJE828" s="18"/>
      <c r="PJF828" s="18"/>
      <c r="PJG828" s="18"/>
      <c r="PJH828" s="18"/>
      <c r="PJI828" s="18"/>
      <c r="PJJ828" s="18"/>
      <c r="PJK828" s="18"/>
      <c r="PJL828" s="18"/>
      <c r="PJM828" s="18"/>
      <c r="PJN828" s="18"/>
      <c r="PJO828" s="18"/>
      <c r="PJP828" s="18"/>
      <c r="PJQ828" s="18"/>
      <c r="PJR828" s="18"/>
      <c r="PJS828" s="18"/>
      <c r="PJT828" s="18"/>
      <c r="PJU828" s="18"/>
      <c r="PJV828" s="18"/>
      <c r="PJW828" s="18"/>
      <c r="PJX828" s="18"/>
      <c r="PJY828" s="18"/>
      <c r="PJZ828" s="18"/>
      <c r="PKA828" s="18"/>
      <c r="PKB828" s="18"/>
      <c r="PKC828" s="18"/>
      <c r="PKD828" s="18"/>
      <c r="PKE828" s="18"/>
      <c r="PKF828" s="18"/>
      <c r="PKG828" s="18"/>
      <c r="PKH828" s="18"/>
      <c r="PKI828" s="18"/>
      <c r="PKJ828" s="18"/>
      <c r="PKK828" s="18"/>
      <c r="PKL828" s="18"/>
      <c r="PKM828" s="18"/>
      <c r="PKN828" s="18"/>
      <c r="PKO828" s="18"/>
      <c r="PKP828" s="18"/>
      <c r="PKQ828" s="18"/>
      <c r="PKR828" s="18"/>
      <c r="PKS828" s="18"/>
      <c r="PKT828" s="18"/>
      <c r="PKU828" s="18"/>
      <c r="PKV828" s="18"/>
      <c r="PKW828" s="18"/>
      <c r="PKX828" s="18"/>
      <c r="PKY828" s="18"/>
      <c r="PKZ828" s="18"/>
      <c r="PLA828" s="18"/>
      <c r="PLB828" s="18"/>
      <c r="PLC828" s="18"/>
      <c r="PLD828" s="18"/>
      <c r="PLE828" s="18"/>
      <c r="PLF828" s="18"/>
      <c r="PLG828" s="18"/>
      <c r="PLH828" s="18"/>
      <c r="PLI828" s="18"/>
      <c r="PLJ828" s="18"/>
      <c r="PLK828" s="18"/>
      <c r="PLL828" s="18"/>
      <c r="PLM828" s="18"/>
      <c r="PLN828" s="18"/>
      <c r="PLO828" s="18"/>
      <c r="PLP828" s="18"/>
      <c r="PLQ828" s="18"/>
      <c r="PLR828" s="18"/>
      <c r="PLS828" s="18"/>
      <c r="PLT828" s="18"/>
      <c r="PLU828" s="18"/>
      <c r="PLV828" s="18"/>
      <c r="PLW828" s="18"/>
      <c r="PLX828" s="18"/>
      <c r="PLY828" s="18"/>
      <c r="PLZ828" s="18"/>
      <c r="PMA828" s="18"/>
      <c r="PMB828" s="18"/>
      <c r="PMC828" s="18"/>
      <c r="PMD828" s="18"/>
      <c r="PME828" s="18"/>
      <c r="PMF828" s="18"/>
      <c r="PMG828" s="18"/>
      <c r="PMH828" s="18"/>
      <c r="PMI828" s="18"/>
      <c r="PMJ828" s="18"/>
      <c r="PMK828" s="18"/>
      <c r="PML828" s="18"/>
      <c r="PMM828" s="18"/>
      <c r="PMN828" s="18"/>
      <c r="PMO828" s="18"/>
      <c r="PMP828" s="18"/>
      <c r="PMQ828" s="18"/>
      <c r="PMR828" s="18"/>
      <c r="PMS828" s="18"/>
      <c r="PMT828" s="18"/>
      <c r="PMU828" s="18"/>
      <c r="PMV828" s="18"/>
      <c r="PMW828" s="18"/>
      <c r="PMX828" s="18"/>
      <c r="PMY828" s="18"/>
      <c r="PMZ828" s="18"/>
      <c r="PNA828" s="18"/>
      <c r="PNB828" s="18"/>
      <c r="PNC828" s="18"/>
      <c r="PND828" s="18"/>
      <c r="PNE828" s="18"/>
      <c r="PNF828" s="18"/>
      <c r="PNG828" s="18"/>
      <c r="PNH828" s="18"/>
      <c r="PNI828" s="18"/>
      <c r="PNJ828" s="18"/>
      <c r="PNK828" s="18"/>
      <c r="PNL828" s="18"/>
      <c r="PNM828" s="18"/>
      <c r="PNN828" s="18"/>
      <c r="PNO828" s="18"/>
      <c r="PNP828" s="18"/>
      <c r="PNQ828" s="18"/>
      <c r="PNR828" s="18"/>
      <c r="PNS828" s="18"/>
      <c r="PNT828" s="18"/>
      <c r="PNU828" s="18"/>
      <c r="PNV828" s="18"/>
      <c r="PNW828" s="18"/>
      <c r="PNX828" s="18"/>
      <c r="PNY828" s="18"/>
      <c r="PNZ828" s="18"/>
      <c r="POA828" s="18"/>
      <c r="POB828" s="18"/>
      <c r="POC828" s="18"/>
      <c r="POD828" s="18"/>
      <c r="POE828" s="18"/>
      <c r="POF828" s="18"/>
      <c r="POG828" s="18"/>
      <c r="POH828" s="18"/>
      <c r="POI828" s="18"/>
      <c r="POJ828" s="18"/>
      <c r="POK828" s="18"/>
      <c r="POL828" s="18"/>
      <c r="POM828" s="18"/>
      <c r="PON828" s="18"/>
      <c r="POO828" s="18"/>
      <c r="POP828" s="18"/>
      <c r="POQ828" s="18"/>
      <c r="POR828" s="18"/>
      <c r="POS828" s="18"/>
      <c r="POT828" s="18"/>
      <c r="POU828" s="18"/>
      <c r="POV828" s="18"/>
      <c r="POW828" s="18"/>
      <c r="POX828" s="18"/>
      <c r="POY828" s="18"/>
      <c r="POZ828" s="18"/>
      <c r="PPA828" s="18"/>
      <c r="PPB828" s="18"/>
      <c r="PPC828" s="18"/>
      <c r="PPD828" s="18"/>
      <c r="PPE828" s="18"/>
      <c r="PPF828" s="18"/>
      <c r="PPG828" s="18"/>
      <c r="PPH828" s="18"/>
      <c r="PPI828" s="18"/>
      <c r="PPJ828" s="18"/>
      <c r="PPK828" s="18"/>
      <c r="PPL828" s="18"/>
      <c r="PPM828" s="18"/>
      <c r="PPN828" s="18"/>
      <c r="PPO828" s="18"/>
      <c r="PPP828" s="18"/>
      <c r="PPQ828" s="18"/>
      <c r="PPR828" s="18"/>
      <c r="PPS828" s="18"/>
      <c r="PPT828" s="18"/>
      <c r="PPU828" s="18"/>
      <c r="PPV828" s="18"/>
      <c r="PPW828" s="18"/>
      <c r="PPX828" s="18"/>
      <c r="PPY828" s="18"/>
      <c r="PPZ828" s="18"/>
      <c r="PQA828" s="18"/>
      <c r="PQB828" s="18"/>
      <c r="PQC828" s="18"/>
      <c r="PQD828" s="18"/>
      <c r="PQE828" s="18"/>
      <c r="PQF828" s="18"/>
      <c r="PQG828" s="18"/>
      <c r="PQH828" s="18"/>
      <c r="PQI828" s="18"/>
      <c r="PQJ828" s="18"/>
      <c r="PQK828" s="18"/>
      <c r="PQL828" s="18"/>
      <c r="PQM828" s="18"/>
      <c r="PQN828" s="18"/>
      <c r="PQO828" s="18"/>
      <c r="PQP828" s="18"/>
      <c r="PQQ828" s="18"/>
      <c r="PQR828" s="18"/>
      <c r="PQS828" s="18"/>
      <c r="PQT828" s="18"/>
      <c r="PQU828" s="18"/>
      <c r="PQV828" s="18"/>
      <c r="PQW828" s="18"/>
      <c r="PQX828" s="18"/>
      <c r="PQY828" s="18"/>
      <c r="PQZ828" s="18"/>
      <c r="PRA828" s="18"/>
      <c r="PRB828" s="18"/>
      <c r="PRC828" s="18"/>
      <c r="PRD828" s="18"/>
      <c r="PRE828" s="18"/>
      <c r="PRF828" s="18"/>
      <c r="PRG828" s="18"/>
      <c r="PRH828" s="18"/>
      <c r="PRI828" s="18"/>
      <c r="PRJ828" s="18"/>
      <c r="PRK828" s="18"/>
      <c r="PRL828" s="18"/>
      <c r="PRM828" s="18"/>
      <c r="PRN828" s="18"/>
      <c r="PRO828" s="18"/>
      <c r="PRP828" s="18"/>
      <c r="PRQ828" s="18"/>
      <c r="PRR828" s="18"/>
      <c r="PRS828" s="18"/>
      <c r="PRT828" s="18"/>
      <c r="PRU828" s="18"/>
      <c r="PRV828" s="18"/>
      <c r="PRW828" s="18"/>
      <c r="PRX828" s="18"/>
      <c r="PRY828" s="18"/>
      <c r="PRZ828" s="18"/>
      <c r="PSA828" s="18"/>
      <c r="PSB828" s="18"/>
      <c r="PSC828" s="18"/>
      <c r="PSD828" s="18"/>
      <c r="PSE828" s="18"/>
      <c r="PSF828" s="18"/>
      <c r="PSG828" s="18"/>
      <c r="PSH828" s="18"/>
      <c r="PSI828" s="18"/>
      <c r="PSJ828" s="18"/>
      <c r="PSK828" s="18"/>
      <c r="PSL828" s="18"/>
      <c r="PSM828" s="18"/>
      <c r="PSN828" s="18"/>
      <c r="PSO828" s="18"/>
      <c r="PSP828" s="18"/>
      <c r="PSQ828" s="18"/>
      <c r="PSR828" s="18"/>
      <c r="PSS828" s="18"/>
      <c r="PST828" s="18"/>
      <c r="PSU828" s="18"/>
      <c r="PSV828" s="18"/>
      <c r="PSW828" s="18"/>
      <c r="PSX828" s="18"/>
      <c r="PSY828" s="18"/>
      <c r="PSZ828" s="18"/>
      <c r="PTA828" s="18"/>
      <c r="PTB828" s="18"/>
      <c r="PTC828" s="18"/>
      <c r="PTD828" s="18"/>
      <c r="PTE828" s="18"/>
      <c r="PTF828" s="18"/>
      <c r="PTG828" s="18"/>
      <c r="PTH828" s="18"/>
      <c r="PTI828" s="18"/>
      <c r="PTJ828" s="18"/>
      <c r="PTK828" s="18"/>
      <c r="PTL828" s="18"/>
      <c r="PTM828" s="18"/>
      <c r="PTN828" s="18"/>
      <c r="PTO828" s="18"/>
      <c r="PTP828" s="18"/>
      <c r="PTQ828" s="18"/>
      <c r="PTR828" s="18"/>
      <c r="PTS828" s="18"/>
      <c r="PTT828" s="18"/>
      <c r="PTU828" s="18"/>
      <c r="PTV828" s="18"/>
      <c r="PTW828" s="18"/>
      <c r="PTX828" s="18"/>
      <c r="PTY828" s="18"/>
      <c r="PTZ828" s="18"/>
      <c r="PUA828" s="18"/>
      <c r="PUB828" s="18"/>
      <c r="PUC828" s="18"/>
      <c r="PUD828" s="18"/>
      <c r="PUE828" s="18"/>
      <c r="PUF828" s="18"/>
      <c r="PUG828" s="18"/>
      <c r="PUH828" s="18"/>
      <c r="PUI828" s="18"/>
      <c r="PUJ828" s="18"/>
      <c r="PUK828" s="18"/>
      <c r="PUL828" s="18"/>
      <c r="PUM828" s="18"/>
      <c r="PUN828" s="18"/>
      <c r="PUO828" s="18"/>
      <c r="PUP828" s="18"/>
      <c r="PUQ828" s="18"/>
      <c r="PUR828" s="18"/>
      <c r="PUS828" s="18"/>
      <c r="PUT828" s="18"/>
      <c r="PUU828" s="18"/>
      <c r="PUV828" s="18"/>
      <c r="PUW828" s="18"/>
      <c r="PUX828" s="18"/>
      <c r="PUY828" s="18"/>
      <c r="PUZ828" s="18"/>
      <c r="PVA828" s="18"/>
      <c r="PVB828" s="18"/>
      <c r="PVC828" s="18"/>
      <c r="PVD828" s="18"/>
      <c r="PVE828" s="18"/>
      <c r="PVF828" s="18"/>
      <c r="PVG828" s="18"/>
      <c r="PVH828" s="18"/>
      <c r="PVI828" s="18"/>
      <c r="PVJ828" s="18"/>
      <c r="PVK828" s="18"/>
      <c r="PVL828" s="18"/>
      <c r="PVM828" s="18"/>
      <c r="PVN828" s="18"/>
      <c r="PVO828" s="18"/>
      <c r="PVP828" s="18"/>
      <c r="PVQ828" s="18"/>
      <c r="PVR828" s="18"/>
      <c r="PVS828" s="18"/>
      <c r="PVT828" s="18"/>
      <c r="PVU828" s="18"/>
      <c r="PVV828" s="18"/>
      <c r="PVW828" s="18"/>
      <c r="PVX828" s="18"/>
      <c r="PVY828" s="18"/>
      <c r="PVZ828" s="18"/>
      <c r="PWA828" s="18"/>
      <c r="PWB828" s="18"/>
      <c r="PWC828" s="18"/>
      <c r="PWD828" s="18"/>
      <c r="PWE828" s="18"/>
      <c r="PWF828" s="18"/>
      <c r="PWG828" s="18"/>
      <c r="PWH828" s="18"/>
      <c r="PWI828" s="18"/>
      <c r="PWJ828" s="18"/>
      <c r="PWK828" s="18"/>
      <c r="PWL828" s="18"/>
      <c r="PWM828" s="18"/>
      <c r="PWN828" s="18"/>
      <c r="PWO828" s="18"/>
      <c r="PWP828" s="18"/>
      <c r="PWQ828" s="18"/>
      <c r="PWR828" s="18"/>
      <c r="PWS828" s="18"/>
      <c r="PWT828" s="18"/>
      <c r="PWU828" s="18"/>
      <c r="PWV828" s="18"/>
      <c r="PWW828" s="18"/>
      <c r="PWX828" s="18"/>
      <c r="PWY828" s="18"/>
      <c r="PWZ828" s="18"/>
      <c r="PXA828" s="18"/>
      <c r="PXB828" s="18"/>
      <c r="PXC828" s="18"/>
      <c r="PXD828" s="18"/>
      <c r="PXE828" s="18"/>
      <c r="PXF828" s="18"/>
      <c r="PXG828" s="18"/>
      <c r="PXH828" s="18"/>
      <c r="PXI828" s="18"/>
      <c r="PXJ828" s="18"/>
      <c r="PXK828" s="18"/>
      <c r="PXL828" s="18"/>
      <c r="PXM828" s="18"/>
      <c r="PXN828" s="18"/>
      <c r="PXO828" s="18"/>
      <c r="PXP828" s="18"/>
      <c r="PXQ828" s="18"/>
      <c r="PXR828" s="18"/>
      <c r="PXS828" s="18"/>
      <c r="PXT828" s="18"/>
      <c r="PXU828" s="18"/>
      <c r="PXV828" s="18"/>
      <c r="PXW828" s="18"/>
      <c r="PXX828" s="18"/>
      <c r="PXY828" s="18"/>
      <c r="PXZ828" s="18"/>
      <c r="PYA828" s="18"/>
      <c r="PYB828" s="18"/>
      <c r="PYC828" s="18"/>
      <c r="PYD828" s="18"/>
      <c r="PYE828" s="18"/>
      <c r="PYF828" s="18"/>
      <c r="PYG828" s="18"/>
      <c r="PYH828" s="18"/>
      <c r="PYI828" s="18"/>
      <c r="PYJ828" s="18"/>
      <c r="PYK828" s="18"/>
      <c r="PYL828" s="18"/>
      <c r="PYM828" s="18"/>
      <c r="PYN828" s="18"/>
      <c r="PYO828" s="18"/>
      <c r="PYP828" s="18"/>
      <c r="PYQ828" s="18"/>
      <c r="PYR828" s="18"/>
      <c r="PYS828" s="18"/>
      <c r="PYT828" s="18"/>
      <c r="PYU828" s="18"/>
      <c r="PYV828" s="18"/>
      <c r="PYW828" s="18"/>
      <c r="PYX828" s="18"/>
      <c r="PYY828" s="18"/>
      <c r="PYZ828" s="18"/>
      <c r="PZA828" s="18"/>
      <c r="PZB828" s="18"/>
      <c r="PZC828" s="18"/>
      <c r="PZD828" s="18"/>
      <c r="PZE828" s="18"/>
      <c r="PZF828" s="18"/>
      <c r="PZG828" s="18"/>
      <c r="PZH828" s="18"/>
      <c r="PZI828" s="18"/>
      <c r="PZJ828" s="18"/>
      <c r="PZK828" s="18"/>
      <c r="PZL828" s="18"/>
      <c r="PZM828" s="18"/>
      <c r="PZN828" s="18"/>
      <c r="PZO828" s="18"/>
      <c r="PZP828" s="18"/>
      <c r="PZQ828" s="18"/>
      <c r="PZR828" s="18"/>
      <c r="PZS828" s="18"/>
      <c r="PZT828" s="18"/>
      <c r="PZU828" s="18"/>
      <c r="PZV828" s="18"/>
      <c r="PZW828" s="18"/>
      <c r="PZX828" s="18"/>
      <c r="PZY828" s="18"/>
      <c r="PZZ828" s="18"/>
      <c r="QAA828" s="18"/>
      <c r="QAB828" s="18"/>
      <c r="QAC828" s="18"/>
      <c r="QAD828" s="18"/>
      <c r="QAE828" s="18"/>
      <c r="QAF828" s="18"/>
      <c r="QAG828" s="18"/>
      <c r="QAH828" s="18"/>
      <c r="QAI828" s="18"/>
      <c r="QAJ828" s="18"/>
      <c r="QAK828" s="18"/>
      <c r="QAL828" s="18"/>
      <c r="QAM828" s="18"/>
      <c r="QAN828" s="18"/>
      <c r="QAO828" s="18"/>
      <c r="QAP828" s="18"/>
      <c r="QAQ828" s="18"/>
      <c r="QAR828" s="18"/>
      <c r="QAS828" s="18"/>
      <c r="QAT828" s="18"/>
      <c r="QAU828" s="18"/>
      <c r="QAV828" s="18"/>
      <c r="QAW828" s="18"/>
      <c r="QAX828" s="18"/>
      <c r="QAY828" s="18"/>
      <c r="QAZ828" s="18"/>
      <c r="QBA828" s="18"/>
      <c r="QBB828" s="18"/>
      <c r="QBC828" s="18"/>
      <c r="QBD828" s="18"/>
      <c r="QBE828" s="18"/>
      <c r="QBF828" s="18"/>
      <c r="QBG828" s="18"/>
      <c r="QBH828" s="18"/>
      <c r="QBI828" s="18"/>
      <c r="QBJ828" s="18"/>
      <c r="QBK828" s="18"/>
      <c r="QBL828" s="18"/>
      <c r="QBM828" s="18"/>
      <c r="QBN828" s="18"/>
      <c r="QBO828" s="18"/>
      <c r="QBP828" s="18"/>
      <c r="QBQ828" s="18"/>
      <c r="QBR828" s="18"/>
      <c r="QBS828" s="18"/>
      <c r="QBT828" s="18"/>
      <c r="QBU828" s="18"/>
      <c r="QBV828" s="18"/>
      <c r="QBW828" s="18"/>
      <c r="QBX828" s="18"/>
      <c r="QBY828" s="18"/>
      <c r="QBZ828" s="18"/>
      <c r="QCA828" s="18"/>
      <c r="QCB828" s="18"/>
      <c r="QCC828" s="18"/>
      <c r="QCD828" s="18"/>
      <c r="QCE828" s="18"/>
      <c r="QCF828" s="18"/>
      <c r="QCG828" s="18"/>
      <c r="QCH828" s="18"/>
      <c r="QCI828" s="18"/>
      <c r="QCJ828" s="18"/>
      <c r="QCK828" s="18"/>
      <c r="QCL828" s="18"/>
      <c r="QCM828" s="18"/>
      <c r="QCN828" s="18"/>
      <c r="QCO828" s="18"/>
      <c r="QCP828" s="18"/>
      <c r="QCQ828" s="18"/>
      <c r="QCR828" s="18"/>
      <c r="QCS828" s="18"/>
      <c r="QCT828" s="18"/>
      <c r="QCU828" s="18"/>
      <c r="QCV828" s="18"/>
      <c r="QCW828" s="18"/>
      <c r="QCX828" s="18"/>
      <c r="QCY828" s="18"/>
      <c r="QCZ828" s="18"/>
      <c r="QDA828" s="18"/>
      <c r="QDB828" s="18"/>
      <c r="QDC828" s="18"/>
      <c r="QDD828" s="18"/>
      <c r="QDE828" s="18"/>
      <c r="QDF828" s="18"/>
      <c r="QDG828" s="18"/>
      <c r="QDH828" s="18"/>
      <c r="QDI828" s="18"/>
      <c r="QDJ828" s="18"/>
      <c r="QDK828" s="18"/>
      <c r="QDL828" s="18"/>
      <c r="QDM828" s="18"/>
      <c r="QDN828" s="18"/>
      <c r="QDO828" s="18"/>
      <c r="QDP828" s="18"/>
      <c r="QDQ828" s="18"/>
      <c r="QDR828" s="18"/>
      <c r="QDS828" s="18"/>
      <c r="QDT828" s="18"/>
      <c r="QDU828" s="18"/>
      <c r="QDV828" s="18"/>
      <c r="QDW828" s="18"/>
      <c r="QDX828" s="18"/>
      <c r="QDY828" s="18"/>
      <c r="QDZ828" s="18"/>
      <c r="QEA828" s="18"/>
      <c r="QEB828" s="18"/>
      <c r="QEC828" s="18"/>
      <c r="QED828" s="18"/>
      <c r="QEE828" s="18"/>
      <c r="QEF828" s="18"/>
      <c r="QEG828" s="18"/>
      <c r="QEH828" s="18"/>
      <c r="QEI828" s="18"/>
      <c r="QEJ828" s="18"/>
      <c r="QEK828" s="18"/>
      <c r="QEL828" s="18"/>
      <c r="QEM828" s="18"/>
      <c r="QEN828" s="18"/>
      <c r="QEO828" s="18"/>
      <c r="QEP828" s="18"/>
      <c r="QEQ828" s="18"/>
      <c r="QER828" s="18"/>
      <c r="QES828" s="18"/>
      <c r="QET828" s="18"/>
      <c r="QEU828" s="18"/>
      <c r="QEV828" s="18"/>
      <c r="QEW828" s="18"/>
      <c r="QEX828" s="18"/>
      <c r="QEY828" s="18"/>
      <c r="QEZ828" s="18"/>
      <c r="QFA828" s="18"/>
      <c r="QFB828" s="18"/>
      <c r="QFC828" s="18"/>
      <c r="QFD828" s="18"/>
      <c r="QFE828" s="18"/>
      <c r="QFF828" s="18"/>
      <c r="QFG828" s="18"/>
      <c r="QFH828" s="18"/>
      <c r="QFI828" s="18"/>
      <c r="QFJ828" s="18"/>
      <c r="QFK828" s="18"/>
      <c r="QFL828" s="18"/>
      <c r="QFM828" s="18"/>
      <c r="QFN828" s="18"/>
      <c r="QFO828" s="18"/>
      <c r="QFP828" s="18"/>
      <c r="QFQ828" s="18"/>
      <c r="QFR828" s="18"/>
      <c r="QFS828" s="18"/>
      <c r="QFT828" s="18"/>
      <c r="QFU828" s="18"/>
      <c r="QFV828" s="18"/>
      <c r="QFW828" s="18"/>
      <c r="QFX828" s="18"/>
      <c r="QFY828" s="18"/>
      <c r="QFZ828" s="18"/>
      <c r="QGA828" s="18"/>
      <c r="QGB828" s="18"/>
      <c r="QGC828" s="18"/>
      <c r="QGD828" s="18"/>
      <c r="QGE828" s="18"/>
      <c r="QGF828" s="18"/>
      <c r="QGG828" s="18"/>
      <c r="QGH828" s="18"/>
      <c r="QGI828" s="18"/>
      <c r="QGJ828" s="18"/>
      <c r="QGK828" s="18"/>
      <c r="QGL828" s="18"/>
      <c r="QGM828" s="18"/>
      <c r="QGN828" s="18"/>
      <c r="QGO828" s="18"/>
      <c r="QGP828" s="18"/>
      <c r="QGQ828" s="18"/>
      <c r="QGR828" s="18"/>
      <c r="QGS828" s="18"/>
      <c r="QGT828" s="18"/>
      <c r="QGU828" s="18"/>
      <c r="QGV828" s="18"/>
      <c r="QGW828" s="18"/>
      <c r="QGX828" s="18"/>
      <c r="QGY828" s="18"/>
      <c r="QGZ828" s="18"/>
      <c r="QHA828" s="18"/>
      <c r="QHB828" s="18"/>
      <c r="QHC828" s="18"/>
      <c r="QHD828" s="18"/>
      <c r="QHE828" s="18"/>
      <c r="QHF828" s="18"/>
      <c r="QHG828" s="18"/>
      <c r="QHH828" s="18"/>
      <c r="QHI828" s="18"/>
      <c r="QHJ828" s="18"/>
      <c r="QHK828" s="18"/>
      <c r="QHL828" s="18"/>
      <c r="QHM828" s="18"/>
      <c r="QHN828" s="18"/>
      <c r="QHO828" s="18"/>
      <c r="QHP828" s="18"/>
      <c r="QHQ828" s="18"/>
      <c r="QHR828" s="18"/>
      <c r="QHS828" s="18"/>
      <c r="QHT828" s="18"/>
      <c r="QHU828" s="18"/>
      <c r="QHV828" s="18"/>
      <c r="QHW828" s="18"/>
      <c r="QHX828" s="18"/>
      <c r="QHY828" s="18"/>
      <c r="QHZ828" s="18"/>
      <c r="QIA828" s="18"/>
      <c r="QIB828" s="18"/>
      <c r="QIC828" s="18"/>
      <c r="QID828" s="18"/>
      <c r="QIE828" s="18"/>
      <c r="QIF828" s="18"/>
      <c r="QIG828" s="18"/>
      <c r="QIH828" s="18"/>
      <c r="QII828" s="18"/>
      <c r="QIJ828" s="18"/>
      <c r="QIK828" s="18"/>
      <c r="QIL828" s="18"/>
      <c r="QIM828" s="18"/>
      <c r="QIN828" s="18"/>
      <c r="QIO828" s="18"/>
      <c r="QIP828" s="18"/>
      <c r="QIQ828" s="18"/>
      <c r="QIR828" s="18"/>
      <c r="QIS828" s="18"/>
      <c r="QIT828" s="18"/>
      <c r="QIU828" s="18"/>
      <c r="QIV828" s="18"/>
      <c r="QIW828" s="18"/>
      <c r="QIX828" s="18"/>
      <c r="QIY828" s="18"/>
      <c r="QIZ828" s="18"/>
      <c r="QJA828" s="18"/>
      <c r="QJB828" s="18"/>
      <c r="QJC828" s="18"/>
      <c r="QJD828" s="18"/>
      <c r="QJE828" s="18"/>
      <c r="QJF828" s="18"/>
      <c r="QJG828" s="18"/>
      <c r="QJH828" s="18"/>
      <c r="QJI828" s="18"/>
      <c r="QJJ828" s="18"/>
      <c r="QJK828" s="18"/>
      <c r="QJL828" s="18"/>
      <c r="QJM828" s="18"/>
      <c r="QJN828" s="18"/>
      <c r="QJO828" s="18"/>
      <c r="QJP828" s="18"/>
      <c r="QJQ828" s="18"/>
      <c r="QJR828" s="18"/>
      <c r="QJS828" s="18"/>
      <c r="QJT828" s="18"/>
      <c r="QJU828" s="18"/>
      <c r="QJV828" s="18"/>
      <c r="QJW828" s="18"/>
      <c r="QJX828" s="18"/>
      <c r="QJY828" s="18"/>
      <c r="QJZ828" s="18"/>
      <c r="QKA828" s="18"/>
      <c r="QKB828" s="18"/>
      <c r="QKC828" s="18"/>
      <c r="QKD828" s="18"/>
      <c r="QKE828" s="18"/>
      <c r="QKF828" s="18"/>
      <c r="QKG828" s="18"/>
      <c r="QKH828" s="18"/>
      <c r="QKI828" s="18"/>
      <c r="QKJ828" s="18"/>
      <c r="QKK828" s="18"/>
      <c r="QKL828" s="18"/>
      <c r="QKM828" s="18"/>
      <c r="QKN828" s="18"/>
      <c r="QKO828" s="18"/>
      <c r="QKP828" s="18"/>
      <c r="QKQ828" s="18"/>
      <c r="QKR828" s="18"/>
      <c r="QKS828" s="18"/>
      <c r="QKT828" s="18"/>
      <c r="QKU828" s="18"/>
      <c r="QKV828" s="18"/>
      <c r="QKW828" s="18"/>
      <c r="QKX828" s="18"/>
      <c r="QKY828" s="18"/>
      <c r="QKZ828" s="18"/>
      <c r="QLA828" s="18"/>
      <c r="QLB828" s="18"/>
      <c r="QLC828" s="18"/>
      <c r="QLD828" s="18"/>
      <c r="QLE828" s="18"/>
      <c r="QLF828" s="18"/>
      <c r="QLG828" s="18"/>
      <c r="QLH828" s="18"/>
      <c r="QLI828" s="18"/>
      <c r="QLJ828" s="18"/>
      <c r="QLK828" s="18"/>
      <c r="QLL828" s="18"/>
      <c r="QLM828" s="18"/>
      <c r="QLN828" s="18"/>
      <c r="QLO828" s="18"/>
      <c r="QLP828" s="18"/>
      <c r="QLQ828" s="18"/>
      <c r="QLR828" s="18"/>
      <c r="QLS828" s="18"/>
      <c r="QLT828" s="18"/>
      <c r="QLU828" s="18"/>
      <c r="QLV828" s="18"/>
      <c r="QLW828" s="18"/>
      <c r="QLX828" s="18"/>
      <c r="QLY828" s="18"/>
      <c r="QLZ828" s="18"/>
      <c r="QMA828" s="18"/>
      <c r="QMB828" s="18"/>
      <c r="QMC828" s="18"/>
      <c r="QMD828" s="18"/>
      <c r="QME828" s="18"/>
      <c r="QMF828" s="18"/>
      <c r="QMG828" s="18"/>
      <c r="QMH828" s="18"/>
      <c r="QMI828" s="18"/>
      <c r="QMJ828" s="18"/>
      <c r="QMK828" s="18"/>
      <c r="QML828" s="18"/>
      <c r="QMM828" s="18"/>
      <c r="QMN828" s="18"/>
      <c r="QMO828" s="18"/>
      <c r="QMP828" s="18"/>
      <c r="QMQ828" s="18"/>
      <c r="QMR828" s="18"/>
      <c r="QMS828" s="18"/>
      <c r="QMT828" s="18"/>
      <c r="QMU828" s="18"/>
      <c r="QMV828" s="18"/>
      <c r="QMW828" s="18"/>
      <c r="QMX828" s="18"/>
      <c r="QMY828" s="18"/>
      <c r="QMZ828" s="18"/>
      <c r="QNA828" s="18"/>
      <c r="QNB828" s="18"/>
      <c r="QNC828" s="18"/>
      <c r="QND828" s="18"/>
      <c r="QNE828" s="18"/>
      <c r="QNF828" s="18"/>
      <c r="QNG828" s="18"/>
      <c r="QNH828" s="18"/>
      <c r="QNI828" s="18"/>
      <c r="QNJ828" s="18"/>
      <c r="QNK828" s="18"/>
      <c r="QNL828" s="18"/>
      <c r="QNM828" s="18"/>
      <c r="QNN828" s="18"/>
      <c r="QNO828" s="18"/>
      <c r="QNP828" s="18"/>
      <c r="QNQ828" s="18"/>
      <c r="QNR828" s="18"/>
      <c r="QNS828" s="18"/>
      <c r="QNT828" s="18"/>
      <c r="QNU828" s="18"/>
      <c r="QNV828" s="18"/>
      <c r="QNW828" s="18"/>
      <c r="QNX828" s="18"/>
      <c r="QNY828" s="18"/>
      <c r="QNZ828" s="18"/>
      <c r="QOA828" s="18"/>
      <c r="QOB828" s="18"/>
      <c r="QOC828" s="18"/>
      <c r="QOD828" s="18"/>
      <c r="QOE828" s="18"/>
      <c r="QOF828" s="18"/>
      <c r="QOG828" s="18"/>
      <c r="QOH828" s="18"/>
      <c r="QOI828" s="18"/>
      <c r="QOJ828" s="18"/>
      <c r="QOK828" s="18"/>
      <c r="QOL828" s="18"/>
      <c r="QOM828" s="18"/>
      <c r="QON828" s="18"/>
      <c r="QOO828" s="18"/>
      <c r="QOP828" s="18"/>
      <c r="QOQ828" s="18"/>
      <c r="QOR828" s="18"/>
      <c r="QOS828" s="18"/>
      <c r="QOT828" s="18"/>
      <c r="QOU828" s="18"/>
      <c r="QOV828" s="18"/>
      <c r="QOW828" s="18"/>
      <c r="QOX828" s="18"/>
      <c r="QOY828" s="18"/>
      <c r="QOZ828" s="18"/>
      <c r="QPA828" s="18"/>
      <c r="QPB828" s="18"/>
      <c r="QPC828" s="18"/>
      <c r="QPD828" s="18"/>
      <c r="QPE828" s="18"/>
      <c r="QPF828" s="18"/>
      <c r="QPG828" s="18"/>
      <c r="QPH828" s="18"/>
      <c r="QPI828" s="18"/>
      <c r="QPJ828" s="18"/>
      <c r="QPK828" s="18"/>
      <c r="QPL828" s="18"/>
      <c r="QPM828" s="18"/>
      <c r="QPN828" s="18"/>
      <c r="QPO828" s="18"/>
      <c r="QPP828" s="18"/>
      <c r="QPQ828" s="18"/>
      <c r="QPR828" s="18"/>
      <c r="QPS828" s="18"/>
      <c r="QPT828" s="18"/>
      <c r="QPU828" s="18"/>
      <c r="QPV828" s="18"/>
      <c r="QPW828" s="18"/>
      <c r="QPX828" s="18"/>
      <c r="QPY828" s="18"/>
      <c r="QPZ828" s="18"/>
      <c r="QQA828" s="18"/>
      <c r="QQB828" s="18"/>
      <c r="QQC828" s="18"/>
      <c r="QQD828" s="18"/>
      <c r="QQE828" s="18"/>
      <c r="QQF828" s="18"/>
      <c r="QQG828" s="18"/>
      <c r="QQH828" s="18"/>
      <c r="QQI828" s="18"/>
      <c r="QQJ828" s="18"/>
      <c r="QQK828" s="18"/>
      <c r="QQL828" s="18"/>
      <c r="QQM828" s="18"/>
      <c r="QQN828" s="18"/>
      <c r="QQO828" s="18"/>
      <c r="QQP828" s="18"/>
      <c r="QQQ828" s="18"/>
      <c r="QQR828" s="18"/>
      <c r="QQS828" s="18"/>
      <c r="QQT828" s="18"/>
      <c r="QQU828" s="18"/>
      <c r="QQV828" s="18"/>
      <c r="QQW828" s="18"/>
      <c r="QQX828" s="18"/>
      <c r="QQY828" s="18"/>
      <c r="QQZ828" s="18"/>
      <c r="QRA828" s="18"/>
      <c r="QRB828" s="18"/>
      <c r="QRC828" s="18"/>
      <c r="QRD828" s="18"/>
      <c r="QRE828" s="18"/>
      <c r="QRF828" s="18"/>
      <c r="QRG828" s="18"/>
      <c r="QRH828" s="18"/>
      <c r="QRI828" s="18"/>
      <c r="QRJ828" s="18"/>
      <c r="QRK828" s="18"/>
      <c r="QRL828" s="18"/>
      <c r="QRM828" s="18"/>
      <c r="QRN828" s="18"/>
      <c r="QRO828" s="18"/>
      <c r="QRP828" s="18"/>
      <c r="QRQ828" s="18"/>
      <c r="QRR828" s="18"/>
      <c r="QRS828" s="18"/>
      <c r="QRT828" s="18"/>
      <c r="QRU828" s="18"/>
      <c r="QRV828" s="18"/>
      <c r="QRW828" s="18"/>
      <c r="QRX828" s="18"/>
      <c r="QRY828" s="18"/>
      <c r="QRZ828" s="18"/>
      <c r="QSA828" s="18"/>
      <c r="QSB828" s="18"/>
      <c r="QSC828" s="18"/>
      <c r="QSD828" s="18"/>
      <c r="QSE828" s="18"/>
      <c r="QSF828" s="18"/>
      <c r="QSG828" s="18"/>
      <c r="QSH828" s="18"/>
      <c r="QSI828" s="18"/>
      <c r="QSJ828" s="18"/>
      <c r="QSK828" s="18"/>
      <c r="QSL828" s="18"/>
      <c r="QSM828" s="18"/>
      <c r="QSN828" s="18"/>
      <c r="QSO828" s="18"/>
      <c r="QSP828" s="18"/>
      <c r="QSQ828" s="18"/>
      <c r="QSR828" s="18"/>
      <c r="QSS828" s="18"/>
      <c r="QST828" s="18"/>
      <c r="QSU828" s="18"/>
      <c r="QSV828" s="18"/>
      <c r="QSW828" s="18"/>
      <c r="QSX828" s="18"/>
      <c r="QSY828" s="18"/>
      <c r="QSZ828" s="18"/>
      <c r="QTA828" s="18"/>
      <c r="QTB828" s="18"/>
      <c r="QTC828" s="18"/>
      <c r="QTD828" s="18"/>
      <c r="QTE828" s="18"/>
      <c r="QTF828" s="18"/>
      <c r="QTG828" s="18"/>
      <c r="QTH828" s="18"/>
      <c r="QTI828" s="18"/>
      <c r="QTJ828" s="18"/>
      <c r="QTK828" s="18"/>
      <c r="QTL828" s="18"/>
      <c r="QTM828" s="18"/>
      <c r="QTN828" s="18"/>
      <c r="QTO828" s="18"/>
      <c r="QTP828" s="18"/>
      <c r="QTQ828" s="18"/>
      <c r="QTR828" s="18"/>
      <c r="QTS828" s="18"/>
      <c r="QTT828" s="18"/>
      <c r="QTU828" s="18"/>
      <c r="QTV828" s="18"/>
      <c r="QTW828" s="18"/>
      <c r="QTX828" s="18"/>
      <c r="QTY828" s="18"/>
      <c r="QTZ828" s="18"/>
      <c r="QUA828" s="18"/>
      <c r="QUB828" s="18"/>
      <c r="QUC828" s="18"/>
      <c r="QUD828" s="18"/>
      <c r="QUE828" s="18"/>
      <c r="QUF828" s="18"/>
      <c r="QUG828" s="18"/>
      <c r="QUH828" s="18"/>
      <c r="QUI828" s="18"/>
      <c r="QUJ828" s="18"/>
      <c r="QUK828" s="18"/>
      <c r="QUL828" s="18"/>
      <c r="QUM828" s="18"/>
      <c r="QUN828" s="18"/>
      <c r="QUO828" s="18"/>
      <c r="QUP828" s="18"/>
      <c r="QUQ828" s="18"/>
      <c r="QUR828" s="18"/>
      <c r="QUS828" s="18"/>
      <c r="QUT828" s="18"/>
      <c r="QUU828" s="18"/>
      <c r="QUV828" s="18"/>
      <c r="QUW828" s="18"/>
      <c r="QUX828" s="18"/>
      <c r="QUY828" s="18"/>
      <c r="QUZ828" s="18"/>
      <c r="QVA828" s="18"/>
      <c r="QVB828" s="18"/>
      <c r="QVC828" s="18"/>
      <c r="QVD828" s="18"/>
      <c r="QVE828" s="18"/>
      <c r="QVF828" s="18"/>
      <c r="QVG828" s="18"/>
      <c r="QVH828" s="18"/>
      <c r="QVI828" s="18"/>
      <c r="QVJ828" s="18"/>
      <c r="QVK828" s="18"/>
      <c r="QVL828" s="18"/>
      <c r="QVM828" s="18"/>
      <c r="QVN828" s="18"/>
      <c r="QVO828" s="18"/>
      <c r="QVP828" s="18"/>
      <c r="QVQ828" s="18"/>
      <c r="QVR828" s="18"/>
      <c r="QVS828" s="18"/>
      <c r="QVT828" s="18"/>
      <c r="QVU828" s="18"/>
      <c r="QVV828" s="18"/>
      <c r="QVW828" s="18"/>
      <c r="QVX828" s="18"/>
      <c r="QVY828" s="18"/>
      <c r="QVZ828" s="18"/>
      <c r="QWA828" s="18"/>
      <c r="QWB828" s="18"/>
      <c r="QWC828" s="18"/>
      <c r="QWD828" s="18"/>
      <c r="QWE828" s="18"/>
      <c r="QWF828" s="18"/>
      <c r="QWG828" s="18"/>
      <c r="QWH828" s="18"/>
      <c r="QWI828" s="18"/>
      <c r="QWJ828" s="18"/>
      <c r="QWK828" s="18"/>
      <c r="QWL828" s="18"/>
      <c r="QWM828" s="18"/>
      <c r="QWN828" s="18"/>
      <c r="QWO828" s="18"/>
      <c r="QWP828" s="18"/>
      <c r="QWQ828" s="18"/>
      <c r="QWR828" s="18"/>
      <c r="QWS828" s="18"/>
      <c r="QWT828" s="18"/>
      <c r="QWU828" s="18"/>
      <c r="QWV828" s="18"/>
      <c r="QWW828" s="18"/>
      <c r="QWX828" s="18"/>
      <c r="QWY828" s="18"/>
      <c r="QWZ828" s="18"/>
      <c r="QXA828" s="18"/>
      <c r="QXB828" s="18"/>
      <c r="QXC828" s="18"/>
      <c r="QXD828" s="18"/>
      <c r="QXE828" s="18"/>
      <c r="QXF828" s="18"/>
      <c r="QXG828" s="18"/>
      <c r="QXH828" s="18"/>
      <c r="QXI828" s="18"/>
      <c r="QXJ828" s="18"/>
      <c r="QXK828" s="18"/>
      <c r="QXL828" s="18"/>
      <c r="QXM828" s="18"/>
      <c r="QXN828" s="18"/>
      <c r="QXO828" s="18"/>
      <c r="QXP828" s="18"/>
      <c r="QXQ828" s="18"/>
      <c r="QXR828" s="18"/>
      <c r="QXS828" s="18"/>
      <c r="QXT828" s="18"/>
      <c r="QXU828" s="18"/>
      <c r="QXV828" s="18"/>
      <c r="QXW828" s="18"/>
      <c r="QXX828" s="18"/>
      <c r="QXY828" s="18"/>
      <c r="QXZ828" s="18"/>
      <c r="QYA828" s="18"/>
      <c r="QYB828" s="18"/>
      <c r="QYC828" s="18"/>
      <c r="QYD828" s="18"/>
      <c r="QYE828" s="18"/>
      <c r="QYF828" s="18"/>
      <c r="QYG828" s="18"/>
      <c r="QYH828" s="18"/>
      <c r="QYI828" s="18"/>
      <c r="QYJ828" s="18"/>
      <c r="QYK828" s="18"/>
      <c r="QYL828" s="18"/>
      <c r="QYM828" s="18"/>
      <c r="QYN828" s="18"/>
      <c r="QYO828" s="18"/>
      <c r="QYP828" s="18"/>
      <c r="QYQ828" s="18"/>
      <c r="QYR828" s="18"/>
      <c r="QYS828" s="18"/>
      <c r="QYT828" s="18"/>
      <c r="QYU828" s="18"/>
      <c r="QYV828" s="18"/>
      <c r="QYW828" s="18"/>
      <c r="QYX828" s="18"/>
      <c r="QYY828" s="18"/>
      <c r="QYZ828" s="18"/>
      <c r="QZA828" s="18"/>
      <c r="QZB828" s="18"/>
      <c r="QZC828" s="18"/>
      <c r="QZD828" s="18"/>
      <c r="QZE828" s="18"/>
      <c r="QZF828" s="18"/>
      <c r="QZG828" s="18"/>
      <c r="QZH828" s="18"/>
      <c r="QZI828" s="18"/>
      <c r="QZJ828" s="18"/>
      <c r="QZK828" s="18"/>
      <c r="QZL828" s="18"/>
      <c r="QZM828" s="18"/>
      <c r="QZN828" s="18"/>
      <c r="QZO828" s="18"/>
      <c r="QZP828" s="18"/>
      <c r="QZQ828" s="18"/>
      <c r="QZR828" s="18"/>
      <c r="QZS828" s="18"/>
      <c r="QZT828" s="18"/>
      <c r="QZU828" s="18"/>
      <c r="QZV828" s="18"/>
      <c r="QZW828" s="18"/>
      <c r="QZX828" s="18"/>
      <c r="QZY828" s="18"/>
      <c r="QZZ828" s="18"/>
      <c r="RAA828" s="18"/>
      <c r="RAB828" s="18"/>
      <c r="RAC828" s="18"/>
      <c r="RAD828" s="18"/>
      <c r="RAE828" s="18"/>
      <c r="RAF828" s="18"/>
      <c r="RAG828" s="18"/>
      <c r="RAH828" s="18"/>
      <c r="RAI828" s="18"/>
      <c r="RAJ828" s="18"/>
      <c r="RAK828" s="18"/>
      <c r="RAL828" s="18"/>
      <c r="RAM828" s="18"/>
      <c r="RAN828" s="18"/>
      <c r="RAO828" s="18"/>
      <c r="RAP828" s="18"/>
      <c r="RAQ828" s="18"/>
      <c r="RAR828" s="18"/>
      <c r="RAS828" s="18"/>
      <c r="RAT828" s="18"/>
      <c r="RAU828" s="18"/>
      <c r="RAV828" s="18"/>
      <c r="RAW828" s="18"/>
      <c r="RAX828" s="18"/>
      <c r="RAY828" s="18"/>
      <c r="RAZ828" s="18"/>
      <c r="RBA828" s="18"/>
      <c r="RBB828" s="18"/>
      <c r="RBC828" s="18"/>
      <c r="RBD828" s="18"/>
      <c r="RBE828" s="18"/>
      <c r="RBF828" s="18"/>
      <c r="RBG828" s="18"/>
      <c r="RBH828" s="18"/>
      <c r="RBI828" s="18"/>
      <c r="RBJ828" s="18"/>
      <c r="RBK828" s="18"/>
      <c r="RBL828" s="18"/>
      <c r="RBM828" s="18"/>
      <c r="RBN828" s="18"/>
      <c r="RBO828" s="18"/>
      <c r="RBP828" s="18"/>
      <c r="RBQ828" s="18"/>
      <c r="RBR828" s="18"/>
      <c r="RBS828" s="18"/>
      <c r="RBT828" s="18"/>
      <c r="RBU828" s="18"/>
      <c r="RBV828" s="18"/>
      <c r="RBW828" s="18"/>
      <c r="RBX828" s="18"/>
      <c r="RBY828" s="18"/>
      <c r="RBZ828" s="18"/>
      <c r="RCA828" s="18"/>
      <c r="RCB828" s="18"/>
      <c r="RCC828" s="18"/>
      <c r="RCD828" s="18"/>
      <c r="RCE828" s="18"/>
      <c r="RCF828" s="18"/>
      <c r="RCG828" s="18"/>
      <c r="RCH828" s="18"/>
      <c r="RCI828" s="18"/>
      <c r="RCJ828" s="18"/>
      <c r="RCK828" s="18"/>
      <c r="RCL828" s="18"/>
      <c r="RCM828" s="18"/>
      <c r="RCN828" s="18"/>
      <c r="RCO828" s="18"/>
      <c r="RCP828" s="18"/>
      <c r="RCQ828" s="18"/>
      <c r="RCR828" s="18"/>
      <c r="RCS828" s="18"/>
      <c r="RCT828" s="18"/>
      <c r="RCU828" s="18"/>
      <c r="RCV828" s="18"/>
      <c r="RCW828" s="18"/>
      <c r="RCX828" s="18"/>
      <c r="RCY828" s="18"/>
      <c r="RCZ828" s="18"/>
      <c r="RDA828" s="18"/>
      <c r="RDB828" s="18"/>
      <c r="RDC828" s="18"/>
      <c r="RDD828" s="18"/>
      <c r="RDE828" s="18"/>
      <c r="RDF828" s="18"/>
      <c r="RDG828" s="18"/>
      <c r="RDH828" s="18"/>
      <c r="RDI828" s="18"/>
      <c r="RDJ828" s="18"/>
      <c r="RDK828" s="18"/>
      <c r="RDL828" s="18"/>
      <c r="RDM828" s="18"/>
      <c r="RDN828" s="18"/>
      <c r="RDO828" s="18"/>
      <c r="RDP828" s="18"/>
      <c r="RDQ828" s="18"/>
      <c r="RDR828" s="18"/>
      <c r="RDS828" s="18"/>
      <c r="RDT828" s="18"/>
      <c r="RDU828" s="18"/>
      <c r="RDV828" s="18"/>
      <c r="RDW828" s="18"/>
      <c r="RDX828" s="18"/>
      <c r="RDY828" s="18"/>
      <c r="RDZ828" s="18"/>
      <c r="REA828" s="18"/>
      <c r="REB828" s="18"/>
      <c r="REC828" s="18"/>
      <c r="RED828" s="18"/>
      <c r="REE828" s="18"/>
      <c r="REF828" s="18"/>
      <c r="REG828" s="18"/>
      <c r="REH828" s="18"/>
      <c r="REI828" s="18"/>
      <c r="REJ828" s="18"/>
      <c r="REK828" s="18"/>
      <c r="REL828" s="18"/>
      <c r="REM828" s="18"/>
      <c r="REN828" s="18"/>
      <c r="REO828" s="18"/>
      <c r="REP828" s="18"/>
      <c r="REQ828" s="18"/>
      <c r="RER828" s="18"/>
      <c r="RES828" s="18"/>
      <c r="RET828" s="18"/>
      <c r="REU828" s="18"/>
      <c r="REV828" s="18"/>
      <c r="REW828" s="18"/>
      <c r="REX828" s="18"/>
      <c r="REY828" s="18"/>
      <c r="REZ828" s="18"/>
      <c r="RFA828" s="18"/>
      <c r="RFB828" s="18"/>
      <c r="RFC828" s="18"/>
      <c r="RFD828" s="18"/>
      <c r="RFE828" s="18"/>
      <c r="RFF828" s="18"/>
      <c r="RFG828" s="18"/>
      <c r="RFH828" s="18"/>
      <c r="RFI828" s="18"/>
      <c r="RFJ828" s="18"/>
      <c r="RFK828" s="18"/>
      <c r="RFL828" s="18"/>
      <c r="RFM828" s="18"/>
      <c r="RFN828" s="18"/>
      <c r="RFO828" s="18"/>
      <c r="RFP828" s="18"/>
      <c r="RFQ828" s="18"/>
      <c r="RFR828" s="18"/>
      <c r="RFS828" s="18"/>
      <c r="RFT828" s="18"/>
      <c r="RFU828" s="18"/>
      <c r="RFV828" s="18"/>
      <c r="RFW828" s="18"/>
      <c r="RFX828" s="18"/>
      <c r="RFY828" s="18"/>
      <c r="RFZ828" s="18"/>
      <c r="RGA828" s="18"/>
      <c r="RGB828" s="18"/>
      <c r="RGC828" s="18"/>
      <c r="RGD828" s="18"/>
      <c r="RGE828" s="18"/>
      <c r="RGF828" s="18"/>
      <c r="RGG828" s="18"/>
      <c r="RGH828" s="18"/>
      <c r="RGI828" s="18"/>
      <c r="RGJ828" s="18"/>
      <c r="RGK828" s="18"/>
      <c r="RGL828" s="18"/>
      <c r="RGM828" s="18"/>
      <c r="RGN828" s="18"/>
      <c r="RGO828" s="18"/>
      <c r="RGP828" s="18"/>
      <c r="RGQ828" s="18"/>
      <c r="RGR828" s="18"/>
      <c r="RGS828" s="18"/>
      <c r="RGT828" s="18"/>
      <c r="RGU828" s="18"/>
      <c r="RGV828" s="18"/>
      <c r="RGW828" s="18"/>
      <c r="RGX828" s="18"/>
      <c r="RGY828" s="18"/>
      <c r="RGZ828" s="18"/>
      <c r="RHA828" s="18"/>
      <c r="RHB828" s="18"/>
      <c r="RHC828" s="18"/>
      <c r="RHD828" s="18"/>
      <c r="RHE828" s="18"/>
      <c r="RHF828" s="18"/>
      <c r="RHG828" s="18"/>
      <c r="RHH828" s="18"/>
      <c r="RHI828" s="18"/>
      <c r="RHJ828" s="18"/>
      <c r="RHK828" s="18"/>
      <c r="RHL828" s="18"/>
      <c r="RHM828" s="18"/>
      <c r="RHN828" s="18"/>
      <c r="RHO828" s="18"/>
      <c r="RHP828" s="18"/>
      <c r="RHQ828" s="18"/>
      <c r="RHR828" s="18"/>
      <c r="RHS828" s="18"/>
      <c r="RHT828" s="18"/>
      <c r="RHU828" s="18"/>
      <c r="RHV828" s="18"/>
      <c r="RHW828" s="18"/>
      <c r="RHX828" s="18"/>
      <c r="RHY828" s="18"/>
      <c r="RHZ828" s="18"/>
      <c r="RIA828" s="18"/>
      <c r="RIB828" s="18"/>
      <c r="RIC828" s="18"/>
      <c r="RID828" s="18"/>
      <c r="RIE828" s="18"/>
      <c r="RIF828" s="18"/>
      <c r="RIG828" s="18"/>
      <c r="RIH828" s="18"/>
      <c r="RII828" s="18"/>
      <c r="RIJ828" s="18"/>
      <c r="RIK828" s="18"/>
      <c r="RIL828" s="18"/>
      <c r="RIM828" s="18"/>
      <c r="RIN828" s="18"/>
      <c r="RIO828" s="18"/>
      <c r="RIP828" s="18"/>
      <c r="RIQ828" s="18"/>
      <c r="RIR828" s="18"/>
      <c r="RIS828" s="18"/>
      <c r="RIT828" s="18"/>
      <c r="RIU828" s="18"/>
      <c r="RIV828" s="18"/>
      <c r="RIW828" s="18"/>
      <c r="RIX828" s="18"/>
      <c r="RIY828" s="18"/>
      <c r="RIZ828" s="18"/>
      <c r="RJA828" s="18"/>
      <c r="RJB828" s="18"/>
      <c r="RJC828" s="18"/>
      <c r="RJD828" s="18"/>
      <c r="RJE828" s="18"/>
      <c r="RJF828" s="18"/>
      <c r="RJG828" s="18"/>
      <c r="RJH828" s="18"/>
      <c r="RJI828" s="18"/>
      <c r="RJJ828" s="18"/>
      <c r="RJK828" s="18"/>
      <c r="RJL828" s="18"/>
      <c r="RJM828" s="18"/>
      <c r="RJN828" s="18"/>
      <c r="RJO828" s="18"/>
      <c r="RJP828" s="18"/>
      <c r="RJQ828" s="18"/>
      <c r="RJR828" s="18"/>
      <c r="RJS828" s="18"/>
      <c r="RJT828" s="18"/>
      <c r="RJU828" s="18"/>
      <c r="RJV828" s="18"/>
      <c r="RJW828" s="18"/>
      <c r="RJX828" s="18"/>
      <c r="RJY828" s="18"/>
      <c r="RJZ828" s="18"/>
      <c r="RKA828" s="18"/>
      <c r="RKB828" s="18"/>
      <c r="RKC828" s="18"/>
      <c r="RKD828" s="18"/>
      <c r="RKE828" s="18"/>
      <c r="RKF828" s="18"/>
      <c r="RKG828" s="18"/>
      <c r="RKH828" s="18"/>
      <c r="RKI828" s="18"/>
      <c r="RKJ828" s="18"/>
      <c r="RKK828" s="18"/>
      <c r="RKL828" s="18"/>
      <c r="RKM828" s="18"/>
      <c r="RKN828" s="18"/>
      <c r="RKO828" s="18"/>
      <c r="RKP828" s="18"/>
      <c r="RKQ828" s="18"/>
      <c r="RKR828" s="18"/>
      <c r="RKS828" s="18"/>
      <c r="RKT828" s="18"/>
      <c r="RKU828" s="18"/>
      <c r="RKV828" s="18"/>
      <c r="RKW828" s="18"/>
      <c r="RKX828" s="18"/>
      <c r="RKY828" s="18"/>
      <c r="RKZ828" s="18"/>
      <c r="RLA828" s="18"/>
      <c r="RLB828" s="18"/>
      <c r="RLC828" s="18"/>
      <c r="RLD828" s="18"/>
      <c r="RLE828" s="18"/>
      <c r="RLF828" s="18"/>
      <c r="RLG828" s="18"/>
      <c r="RLH828" s="18"/>
      <c r="RLI828" s="18"/>
      <c r="RLJ828" s="18"/>
      <c r="RLK828" s="18"/>
      <c r="RLL828" s="18"/>
      <c r="RLM828" s="18"/>
      <c r="RLN828" s="18"/>
      <c r="RLO828" s="18"/>
      <c r="RLP828" s="18"/>
      <c r="RLQ828" s="18"/>
      <c r="RLR828" s="18"/>
      <c r="RLS828" s="18"/>
      <c r="RLT828" s="18"/>
      <c r="RLU828" s="18"/>
      <c r="RLV828" s="18"/>
      <c r="RLW828" s="18"/>
      <c r="RLX828" s="18"/>
      <c r="RLY828" s="18"/>
      <c r="RLZ828" s="18"/>
      <c r="RMA828" s="18"/>
      <c r="RMB828" s="18"/>
      <c r="RMC828" s="18"/>
      <c r="RMD828" s="18"/>
      <c r="RME828" s="18"/>
      <c r="RMF828" s="18"/>
      <c r="RMG828" s="18"/>
      <c r="RMH828" s="18"/>
      <c r="RMI828" s="18"/>
      <c r="RMJ828" s="18"/>
      <c r="RMK828" s="18"/>
      <c r="RML828" s="18"/>
      <c r="RMM828" s="18"/>
      <c r="RMN828" s="18"/>
      <c r="RMO828" s="18"/>
      <c r="RMP828" s="18"/>
      <c r="RMQ828" s="18"/>
      <c r="RMR828" s="18"/>
      <c r="RMS828" s="18"/>
      <c r="RMT828" s="18"/>
      <c r="RMU828" s="18"/>
      <c r="RMV828" s="18"/>
      <c r="RMW828" s="18"/>
      <c r="RMX828" s="18"/>
      <c r="RMY828" s="18"/>
      <c r="RMZ828" s="18"/>
      <c r="RNA828" s="18"/>
      <c r="RNB828" s="18"/>
      <c r="RNC828" s="18"/>
      <c r="RND828" s="18"/>
      <c r="RNE828" s="18"/>
      <c r="RNF828" s="18"/>
      <c r="RNG828" s="18"/>
      <c r="RNH828" s="18"/>
      <c r="RNI828" s="18"/>
      <c r="RNJ828" s="18"/>
      <c r="RNK828" s="18"/>
      <c r="RNL828" s="18"/>
      <c r="RNM828" s="18"/>
      <c r="RNN828" s="18"/>
      <c r="RNO828" s="18"/>
      <c r="RNP828" s="18"/>
      <c r="RNQ828" s="18"/>
      <c r="RNR828" s="18"/>
      <c r="RNS828" s="18"/>
      <c r="RNT828" s="18"/>
      <c r="RNU828" s="18"/>
      <c r="RNV828" s="18"/>
      <c r="RNW828" s="18"/>
      <c r="RNX828" s="18"/>
      <c r="RNY828" s="18"/>
      <c r="RNZ828" s="18"/>
      <c r="ROA828" s="18"/>
      <c r="ROB828" s="18"/>
      <c r="ROC828" s="18"/>
      <c r="ROD828" s="18"/>
      <c r="ROE828" s="18"/>
      <c r="ROF828" s="18"/>
      <c r="ROG828" s="18"/>
      <c r="ROH828" s="18"/>
      <c r="ROI828" s="18"/>
      <c r="ROJ828" s="18"/>
      <c r="ROK828" s="18"/>
      <c r="ROL828" s="18"/>
      <c r="ROM828" s="18"/>
      <c r="RON828" s="18"/>
      <c r="ROO828" s="18"/>
      <c r="ROP828" s="18"/>
      <c r="ROQ828" s="18"/>
      <c r="ROR828" s="18"/>
      <c r="ROS828" s="18"/>
      <c r="ROT828" s="18"/>
      <c r="ROU828" s="18"/>
      <c r="ROV828" s="18"/>
      <c r="ROW828" s="18"/>
      <c r="ROX828" s="18"/>
      <c r="ROY828" s="18"/>
      <c r="ROZ828" s="18"/>
      <c r="RPA828" s="18"/>
      <c r="RPB828" s="18"/>
      <c r="RPC828" s="18"/>
      <c r="RPD828" s="18"/>
      <c r="RPE828" s="18"/>
      <c r="RPF828" s="18"/>
      <c r="RPG828" s="18"/>
      <c r="RPH828" s="18"/>
      <c r="RPI828" s="18"/>
      <c r="RPJ828" s="18"/>
      <c r="RPK828" s="18"/>
      <c r="RPL828" s="18"/>
      <c r="RPM828" s="18"/>
      <c r="RPN828" s="18"/>
      <c r="RPO828" s="18"/>
      <c r="RPP828" s="18"/>
      <c r="RPQ828" s="18"/>
      <c r="RPR828" s="18"/>
      <c r="RPS828" s="18"/>
      <c r="RPT828" s="18"/>
      <c r="RPU828" s="18"/>
      <c r="RPV828" s="18"/>
      <c r="RPW828" s="18"/>
      <c r="RPX828" s="18"/>
      <c r="RPY828" s="18"/>
      <c r="RPZ828" s="18"/>
      <c r="RQA828" s="18"/>
      <c r="RQB828" s="18"/>
      <c r="RQC828" s="18"/>
      <c r="RQD828" s="18"/>
      <c r="RQE828" s="18"/>
      <c r="RQF828" s="18"/>
      <c r="RQG828" s="18"/>
      <c r="RQH828" s="18"/>
      <c r="RQI828" s="18"/>
      <c r="RQJ828" s="18"/>
      <c r="RQK828" s="18"/>
      <c r="RQL828" s="18"/>
      <c r="RQM828" s="18"/>
      <c r="RQN828" s="18"/>
      <c r="RQO828" s="18"/>
      <c r="RQP828" s="18"/>
      <c r="RQQ828" s="18"/>
      <c r="RQR828" s="18"/>
      <c r="RQS828" s="18"/>
      <c r="RQT828" s="18"/>
      <c r="RQU828" s="18"/>
      <c r="RQV828" s="18"/>
      <c r="RQW828" s="18"/>
      <c r="RQX828" s="18"/>
      <c r="RQY828" s="18"/>
      <c r="RQZ828" s="18"/>
      <c r="RRA828" s="18"/>
      <c r="RRB828" s="18"/>
      <c r="RRC828" s="18"/>
      <c r="RRD828" s="18"/>
      <c r="RRE828" s="18"/>
      <c r="RRF828" s="18"/>
      <c r="RRG828" s="18"/>
      <c r="RRH828" s="18"/>
      <c r="RRI828" s="18"/>
      <c r="RRJ828" s="18"/>
      <c r="RRK828" s="18"/>
      <c r="RRL828" s="18"/>
      <c r="RRM828" s="18"/>
      <c r="RRN828" s="18"/>
      <c r="RRO828" s="18"/>
      <c r="RRP828" s="18"/>
      <c r="RRQ828" s="18"/>
      <c r="RRR828" s="18"/>
      <c r="RRS828" s="18"/>
      <c r="RRT828" s="18"/>
      <c r="RRU828" s="18"/>
      <c r="RRV828" s="18"/>
      <c r="RRW828" s="18"/>
      <c r="RRX828" s="18"/>
      <c r="RRY828" s="18"/>
      <c r="RRZ828" s="18"/>
      <c r="RSA828" s="18"/>
      <c r="RSB828" s="18"/>
      <c r="RSC828" s="18"/>
      <c r="RSD828" s="18"/>
      <c r="RSE828" s="18"/>
      <c r="RSF828" s="18"/>
      <c r="RSG828" s="18"/>
      <c r="RSH828" s="18"/>
      <c r="RSI828" s="18"/>
      <c r="RSJ828" s="18"/>
      <c r="RSK828" s="18"/>
      <c r="RSL828" s="18"/>
      <c r="RSM828" s="18"/>
      <c r="RSN828" s="18"/>
      <c r="RSO828" s="18"/>
      <c r="RSP828" s="18"/>
      <c r="RSQ828" s="18"/>
      <c r="RSR828" s="18"/>
      <c r="RSS828" s="18"/>
      <c r="RST828" s="18"/>
      <c r="RSU828" s="18"/>
      <c r="RSV828" s="18"/>
      <c r="RSW828" s="18"/>
      <c r="RSX828" s="18"/>
      <c r="RSY828" s="18"/>
      <c r="RSZ828" s="18"/>
      <c r="RTA828" s="18"/>
      <c r="RTB828" s="18"/>
      <c r="RTC828" s="18"/>
      <c r="RTD828" s="18"/>
      <c r="RTE828" s="18"/>
      <c r="RTF828" s="18"/>
      <c r="RTG828" s="18"/>
      <c r="RTH828" s="18"/>
      <c r="RTI828" s="18"/>
      <c r="RTJ828" s="18"/>
      <c r="RTK828" s="18"/>
      <c r="RTL828" s="18"/>
      <c r="RTM828" s="18"/>
      <c r="RTN828" s="18"/>
      <c r="RTO828" s="18"/>
      <c r="RTP828" s="18"/>
      <c r="RTQ828" s="18"/>
      <c r="RTR828" s="18"/>
      <c r="RTS828" s="18"/>
      <c r="RTT828" s="18"/>
      <c r="RTU828" s="18"/>
      <c r="RTV828" s="18"/>
      <c r="RTW828" s="18"/>
      <c r="RTX828" s="18"/>
      <c r="RTY828" s="18"/>
      <c r="RTZ828" s="18"/>
      <c r="RUA828" s="18"/>
      <c r="RUB828" s="18"/>
      <c r="RUC828" s="18"/>
      <c r="RUD828" s="18"/>
      <c r="RUE828" s="18"/>
      <c r="RUF828" s="18"/>
      <c r="RUG828" s="18"/>
      <c r="RUH828" s="18"/>
      <c r="RUI828" s="18"/>
      <c r="RUJ828" s="18"/>
      <c r="RUK828" s="18"/>
      <c r="RUL828" s="18"/>
      <c r="RUM828" s="18"/>
      <c r="RUN828" s="18"/>
      <c r="RUO828" s="18"/>
      <c r="RUP828" s="18"/>
      <c r="RUQ828" s="18"/>
      <c r="RUR828" s="18"/>
      <c r="RUS828" s="18"/>
      <c r="RUT828" s="18"/>
      <c r="RUU828" s="18"/>
      <c r="RUV828" s="18"/>
      <c r="RUW828" s="18"/>
      <c r="RUX828" s="18"/>
      <c r="RUY828" s="18"/>
      <c r="RUZ828" s="18"/>
      <c r="RVA828" s="18"/>
      <c r="RVB828" s="18"/>
      <c r="RVC828" s="18"/>
      <c r="RVD828" s="18"/>
      <c r="RVE828" s="18"/>
      <c r="RVF828" s="18"/>
      <c r="RVG828" s="18"/>
      <c r="RVH828" s="18"/>
      <c r="RVI828" s="18"/>
      <c r="RVJ828" s="18"/>
      <c r="RVK828" s="18"/>
      <c r="RVL828" s="18"/>
      <c r="RVM828" s="18"/>
      <c r="RVN828" s="18"/>
      <c r="RVO828" s="18"/>
      <c r="RVP828" s="18"/>
      <c r="RVQ828" s="18"/>
      <c r="RVR828" s="18"/>
      <c r="RVS828" s="18"/>
      <c r="RVT828" s="18"/>
      <c r="RVU828" s="18"/>
      <c r="RVV828" s="18"/>
      <c r="RVW828" s="18"/>
      <c r="RVX828" s="18"/>
      <c r="RVY828" s="18"/>
      <c r="RVZ828" s="18"/>
      <c r="RWA828" s="18"/>
      <c r="RWB828" s="18"/>
      <c r="RWC828" s="18"/>
      <c r="RWD828" s="18"/>
      <c r="RWE828" s="18"/>
      <c r="RWF828" s="18"/>
      <c r="RWG828" s="18"/>
      <c r="RWH828" s="18"/>
      <c r="RWI828" s="18"/>
      <c r="RWJ828" s="18"/>
      <c r="RWK828" s="18"/>
      <c r="RWL828" s="18"/>
      <c r="RWM828" s="18"/>
      <c r="RWN828" s="18"/>
      <c r="RWO828" s="18"/>
      <c r="RWP828" s="18"/>
      <c r="RWQ828" s="18"/>
      <c r="RWR828" s="18"/>
      <c r="RWS828" s="18"/>
      <c r="RWT828" s="18"/>
      <c r="RWU828" s="18"/>
      <c r="RWV828" s="18"/>
      <c r="RWW828" s="18"/>
      <c r="RWX828" s="18"/>
      <c r="RWY828" s="18"/>
      <c r="RWZ828" s="18"/>
      <c r="RXA828" s="18"/>
      <c r="RXB828" s="18"/>
      <c r="RXC828" s="18"/>
      <c r="RXD828" s="18"/>
      <c r="RXE828" s="18"/>
      <c r="RXF828" s="18"/>
      <c r="RXG828" s="18"/>
      <c r="RXH828" s="18"/>
      <c r="RXI828" s="18"/>
      <c r="RXJ828" s="18"/>
      <c r="RXK828" s="18"/>
      <c r="RXL828" s="18"/>
      <c r="RXM828" s="18"/>
      <c r="RXN828" s="18"/>
      <c r="RXO828" s="18"/>
      <c r="RXP828" s="18"/>
      <c r="RXQ828" s="18"/>
      <c r="RXR828" s="18"/>
      <c r="RXS828" s="18"/>
      <c r="RXT828" s="18"/>
      <c r="RXU828" s="18"/>
      <c r="RXV828" s="18"/>
      <c r="RXW828" s="18"/>
      <c r="RXX828" s="18"/>
      <c r="RXY828" s="18"/>
      <c r="RXZ828" s="18"/>
      <c r="RYA828" s="18"/>
      <c r="RYB828" s="18"/>
      <c r="RYC828" s="18"/>
      <c r="RYD828" s="18"/>
      <c r="RYE828" s="18"/>
      <c r="RYF828" s="18"/>
      <c r="RYG828" s="18"/>
      <c r="RYH828" s="18"/>
      <c r="RYI828" s="18"/>
      <c r="RYJ828" s="18"/>
      <c r="RYK828" s="18"/>
      <c r="RYL828" s="18"/>
      <c r="RYM828" s="18"/>
      <c r="RYN828" s="18"/>
      <c r="RYO828" s="18"/>
      <c r="RYP828" s="18"/>
      <c r="RYQ828" s="18"/>
      <c r="RYR828" s="18"/>
      <c r="RYS828" s="18"/>
      <c r="RYT828" s="18"/>
      <c r="RYU828" s="18"/>
      <c r="RYV828" s="18"/>
      <c r="RYW828" s="18"/>
      <c r="RYX828" s="18"/>
      <c r="RYY828" s="18"/>
      <c r="RYZ828" s="18"/>
      <c r="RZA828" s="18"/>
      <c r="RZB828" s="18"/>
      <c r="RZC828" s="18"/>
      <c r="RZD828" s="18"/>
      <c r="RZE828" s="18"/>
      <c r="RZF828" s="18"/>
      <c r="RZG828" s="18"/>
      <c r="RZH828" s="18"/>
      <c r="RZI828" s="18"/>
      <c r="RZJ828" s="18"/>
      <c r="RZK828" s="18"/>
      <c r="RZL828" s="18"/>
      <c r="RZM828" s="18"/>
      <c r="RZN828" s="18"/>
      <c r="RZO828" s="18"/>
      <c r="RZP828" s="18"/>
      <c r="RZQ828" s="18"/>
      <c r="RZR828" s="18"/>
      <c r="RZS828" s="18"/>
      <c r="RZT828" s="18"/>
      <c r="RZU828" s="18"/>
      <c r="RZV828" s="18"/>
      <c r="RZW828" s="18"/>
      <c r="RZX828" s="18"/>
      <c r="RZY828" s="18"/>
      <c r="RZZ828" s="18"/>
      <c r="SAA828" s="18"/>
      <c r="SAB828" s="18"/>
      <c r="SAC828" s="18"/>
      <c r="SAD828" s="18"/>
      <c r="SAE828" s="18"/>
      <c r="SAF828" s="18"/>
      <c r="SAG828" s="18"/>
      <c r="SAH828" s="18"/>
      <c r="SAI828" s="18"/>
      <c r="SAJ828" s="18"/>
      <c r="SAK828" s="18"/>
      <c r="SAL828" s="18"/>
      <c r="SAM828" s="18"/>
      <c r="SAN828" s="18"/>
      <c r="SAO828" s="18"/>
      <c r="SAP828" s="18"/>
      <c r="SAQ828" s="18"/>
      <c r="SAR828" s="18"/>
      <c r="SAS828" s="18"/>
      <c r="SAT828" s="18"/>
      <c r="SAU828" s="18"/>
      <c r="SAV828" s="18"/>
      <c r="SAW828" s="18"/>
      <c r="SAX828" s="18"/>
      <c r="SAY828" s="18"/>
      <c r="SAZ828" s="18"/>
      <c r="SBA828" s="18"/>
      <c r="SBB828" s="18"/>
      <c r="SBC828" s="18"/>
      <c r="SBD828" s="18"/>
      <c r="SBE828" s="18"/>
      <c r="SBF828" s="18"/>
      <c r="SBG828" s="18"/>
      <c r="SBH828" s="18"/>
      <c r="SBI828" s="18"/>
      <c r="SBJ828" s="18"/>
      <c r="SBK828" s="18"/>
      <c r="SBL828" s="18"/>
      <c r="SBM828" s="18"/>
      <c r="SBN828" s="18"/>
      <c r="SBO828" s="18"/>
      <c r="SBP828" s="18"/>
      <c r="SBQ828" s="18"/>
      <c r="SBR828" s="18"/>
      <c r="SBS828" s="18"/>
      <c r="SBT828" s="18"/>
      <c r="SBU828" s="18"/>
      <c r="SBV828" s="18"/>
      <c r="SBW828" s="18"/>
      <c r="SBX828" s="18"/>
      <c r="SBY828" s="18"/>
      <c r="SBZ828" s="18"/>
      <c r="SCA828" s="18"/>
      <c r="SCB828" s="18"/>
      <c r="SCC828" s="18"/>
      <c r="SCD828" s="18"/>
      <c r="SCE828" s="18"/>
      <c r="SCF828" s="18"/>
      <c r="SCG828" s="18"/>
      <c r="SCH828" s="18"/>
      <c r="SCI828" s="18"/>
      <c r="SCJ828" s="18"/>
      <c r="SCK828" s="18"/>
      <c r="SCL828" s="18"/>
      <c r="SCM828" s="18"/>
      <c r="SCN828" s="18"/>
      <c r="SCO828" s="18"/>
      <c r="SCP828" s="18"/>
      <c r="SCQ828" s="18"/>
      <c r="SCR828" s="18"/>
      <c r="SCS828" s="18"/>
      <c r="SCT828" s="18"/>
      <c r="SCU828" s="18"/>
      <c r="SCV828" s="18"/>
      <c r="SCW828" s="18"/>
      <c r="SCX828" s="18"/>
      <c r="SCY828" s="18"/>
      <c r="SCZ828" s="18"/>
      <c r="SDA828" s="18"/>
      <c r="SDB828" s="18"/>
      <c r="SDC828" s="18"/>
      <c r="SDD828" s="18"/>
      <c r="SDE828" s="18"/>
      <c r="SDF828" s="18"/>
      <c r="SDG828" s="18"/>
      <c r="SDH828" s="18"/>
      <c r="SDI828" s="18"/>
      <c r="SDJ828" s="18"/>
      <c r="SDK828" s="18"/>
      <c r="SDL828" s="18"/>
      <c r="SDM828" s="18"/>
      <c r="SDN828" s="18"/>
      <c r="SDO828" s="18"/>
      <c r="SDP828" s="18"/>
      <c r="SDQ828" s="18"/>
      <c r="SDR828" s="18"/>
      <c r="SDS828" s="18"/>
      <c r="SDT828" s="18"/>
      <c r="SDU828" s="18"/>
      <c r="SDV828" s="18"/>
      <c r="SDW828" s="18"/>
      <c r="SDX828" s="18"/>
      <c r="SDY828" s="18"/>
      <c r="SDZ828" s="18"/>
      <c r="SEA828" s="18"/>
      <c r="SEB828" s="18"/>
      <c r="SEC828" s="18"/>
      <c r="SED828" s="18"/>
      <c r="SEE828" s="18"/>
      <c r="SEF828" s="18"/>
      <c r="SEG828" s="18"/>
      <c r="SEH828" s="18"/>
      <c r="SEI828" s="18"/>
      <c r="SEJ828" s="18"/>
      <c r="SEK828" s="18"/>
      <c r="SEL828" s="18"/>
      <c r="SEM828" s="18"/>
      <c r="SEN828" s="18"/>
      <c r="SEO828" s="18"/>
      <c r="SEP828" s="18"/>
      <c r="SEQ828" s="18"/>
      <c r="SER828" s="18"/>
      <c r="SES828" s="18"/>
      <c r="SET828" s="18"/>
      <c r="SEU828" s="18"/>
      <c r="SEV828" s="18"/>
      <c r="SEW828" s="18"/>
      <c r="SEX828" s="18"/>
      <c r="SEY828" s="18"/>
      <c r="SEZ828" s="18"/>
      <c r="SFA828" s="18"/>
      <c r="SFB828" s="18"/>
      <c r="SFC828" s="18"/>
      <c r="SFD828" s="18"/>
      <c r="SFE828" s="18"/>
      <c r="SFF828" s="18"/>
      <c r="SFG828" s="18"/>
      <c r="SFH828" s="18"/>
      <c r="SFI828" s="18"/>
      <c r="SFJ828" s="18"/>
      <c r="SFK828" s="18"/>
      <c r="SFL828" s="18"/>
      <c r="SFM828" s="18"/>
      <c r="SFN828" s="18"/>
      <c r="SFO828" s="18"/>
      <c r="SFP828" s="18"/>
      <c r="SFQ828" s="18"/>
      <c r="SFR828" s="18"/>
      <c r="SFS828" s="18"/>
      <c r="SFT828" s="18"/>
      <c r="SFU828" s="18"/>
      <c r="SFV828" s="18"/>
      <c r="SFW828" s="18"/>
      <c r="SFX828" s="18"/>
      <c r="SFY828" s="18"/>
      <c r="SFZ828" s="18"/>
      <c r="SGA828" s="18"/>
      <c r="SGB828" s="18"/>
      <c r="SGC828" s="18"/>
      <c r="SGD828" s="18"/>
      <c r="SGE828" s="18"/>
      <c r="SGF828" s="18"/>
      <c r="SGG828" s="18"/>
      <c r="SGH828" s="18"/>
      <c r="SGI828" s="18"/>
      <c r="SGJ828" s="18"/>
      <c r="SGK828" s="18"/>
      <c r="SGL828" s="18"/>
      <c r="SGM828" s="18"/>
      <c r="SGN828" s="18"/>
      <c r="SGO828" s="18"/>
      <c r="SGP828" s="18"/>
      <c r="SGQ828" s="18"/>
      <c r="SGR828" s="18"/>
      <c r="SGS828" s="18"/>
      <c r="SGT828" s="18"/>
      <c r="SGU828" s="18"/>
      <c r="SGV828" s="18"/>
      <c r="SGW828" s="18"/>
      <c r="SGX828" s="18"/>
      <c r="SGY828" s="18"/>
      <c r="SGZ828" s="18"/>
      <c r="SHA828" s="18"/>
      <c r="SHB828" s="18"/>
      <c r="SHC828" s="18"/>
      <c r="SHD828" s="18"/>
      <c r="SHE828" s="18"/>
      <c r="SHF828" s="18"/>
      <c r="SHG828" s="18"/>
      <c r="SHH828" s="18"/>
      <c r="SHI828" s="18"/>
      <c r="SHJ828" s="18"/>
      <c r="SHK828" s="18"/>
      <c r="SHL828" s="18"/>
      <c r="SHM828" s="18"/>
      <c r="SHN828" s="18"/>
      <c r="SHO828" s="18"/>
      <c r="SHP828" s="18"/>
      <c r="SHQ828" s="18"/>
      <c r="SHR828" s="18"/>
      <c r="SHS828" s="18"/>
      <c r="SHT828" s="18"/>
      <c r="SHU828" s="18"/>
      <c r="SHV828" s="18"/>
      <c r="SHW828" s="18"/>
      <c r="SHX828" s="18"/>
      <c r="SHY828" s="18"/>
      <c r="SHZ828" s="18"/>
      <c r="SIA828" s="18"/>
      <c r="SIB828" s="18"/>
      <c r="SIC828" s="18"/>
      <c r="SID828" s="18"/>
      <c r="SIE828" s="18"/>
      <c r="SIF828" s="18"/>
      <c r="SIG828" s="18"/>
      <c r="SIH828" s="18"/>
      <c r="SII828" s="18"/>
      <c r="SIJ828" s="18"/>
      <c r="SIK828" s="18"/>
      <c r="SIL828" s="18"/>
      <c r="SIM828" s="18"/>
      <c r="SIN828" s="18"/>
      <c r="SIO828" s="18"/>
      <c r="SIP828" s="18"/>
      <c r="SIQ828" s="18"/>
      <c r="SIR828" s="18"/>
      <c r="SIS828" s="18"/>
      <c r="SIT828" s="18"/>
      <c r="SIU828" s="18"/>
      <c r="SIV828" s="18"/>
      <c r="SIW828" s="18"/>
      <c r="SIX828" s="18"/>
      <c r="SIY828" s="18"/>
      <c r="SIZ828" s="18"/>
      <c r="SJA828" s="18"/>
      <c r="SJB828" s="18"/>
      <c r="SJC828" s="18"/>
      <c r="SJD828" s="18"/>
      <c r="SJE828" s="18"/>
      <c r="SJF828" s="18"/>
      <c r="SJG828" s="18"/>
      <c r="SJH828" s="18"/>
      <c r="SJI828" s="18"/>
      <c r="SJJ828" s="18"/>
      <c r="SJK828" s="18"/>
      <c r="SJL828" s="18"/>
      <c r="SJM828" s="18"/>
      <c r="SJN828" s="18"/>
      <c r="SJO828" s="18"/>
      <c r="SJP828" s="18"/>
      <c r="SJQ828" s="18"/>
      <c r="SJR828" s="18"/>
      <c r="SJS828" s="18"/>
      <c r="SJT828" s="18"/>
      <c r="SJU828" s="18"/>
      <c r="SJV828" s="18"/>
      <c r="SJW828" s="18"/>
      <c r="SJX828" s="18"/>
      <c r="SJY828" s="18"/>
      <c r="SJZ828" s="18"/>
      <c r="SKA828" s="18"/>
      <c r="SKB828" s="18"/>
      <c r="SKC828" s="18"/>
      <c r="SKD828" s="18"/>
      <c r="SKE828" s="18"/>
      <c r="SKF828" s="18"/>
      <c r="SKG828" s="18"/>
      <c r="SKH828" s="18"/>
      <c r="SKI828" s="18"/>
      <c r="SKJ828" s="18"/>
      <c r="SKK828" s="18"/>
      <c r="SKL828" s="18"/>
      <c r="SKM828" s="18"/>
      <c r="SKN828" s="18"/>
      <c r="SKO828" s="18"/>
      <c r="SKP828" s="18"/>
      <c r="SKQ828" s="18"/>
      <c r="SKR828" s="18"/>
      <c r="SKS828" s="18"/>
      <c r="SKT828" s="18"/>
      <c r="SKU828" s="18"/>
      <c r="SKV828" s="18"/>
      <c r="SKW828" s="18"/>
      <c r="SKX828" s="18"/>
      <c r="SKY828" s="18"/>
      <c r="SKZ828" s="18"/>
      <c r="SLA828" s="18"/>
      <c r="SLB828" s="18"/>
      <c r="SLC828" s="18"/>
      <c r="SLD828" s="18"/>
      <c r="SLE828" s="18"/>
      <c r="SLF828" s="18"/>
      <c r="SLG828" s="18"/>
      <c r="SLH828" s="18"/>
      <c r="SLI828" s="18"/>
      <c r="SLJ828" s="18"/>
      <c r="SLK828" s="18"/>
      <c r="SLL828" s="18"/>
      <c r="SLM828" s="18"/>
      <c r="SLN828" s="18"/>
      <c r="SLO828" s="18"/>
      <c r="SLP828" s="18"/>
      <c r="SLQ828" s="18"/>
      <c r="SLR828" s="18"/>
      <c r="SLS828" s="18"/>
      <c r="SLT828" s="18"/>
      <c r="SLU828" s="18"/>
      <c r="SLV828" s="18"/>
      <c r="SLW828" s="18"/>
      <c r="SLX828" s="18"/>
      <c r="SLY828" s="18"/>
      <c r="SLZ828" s="18"/>
      <c r="SMA828" s="18"/>
      <c r="SMB828" s="18"/>
      <c r="SMC828" s="18"/>
      <c r="SMD828" s="18"/>
      <c r="SME828" s="18"/>
      <c r="SMF828" s="18"/>
      <c r="SMG828" s="18"/>
      <c r="SMH828" s="18"/>
      <c r="SMI828" s="18"/>
      <c r="SMJ828" s="18"/>
      <c r="SMK828" s="18"/>
      <c r="SML828" s="18"/>
      <c r="SMM828" s="18"/>
      <c r="SMN828" s="18"/>
      <c r="SMO828" s="18"/>
      <c r="SMP828" s="18"/>
      <c r="SMQ828" s="18"/>
      <c r="SMR828" s="18"/>
      <c r="SMS828" s="18"/>
      <c r="SMT828" s="18"/>
      <c r="SMU828" s="18"/>
      <c r="SMV828" s="18"/>
      <c r="SMW828" s="18"/>
      <c r="SMX828" s="18"/>
      <c r="SMY828" s="18"/>
      <c r="SMZ828" s="18"/>
      <c r="SNA828" s="18"/>
      <c r="SNB828" s="18"/>
      <c r="SNC828" s="18"/>
      <c r="SND828" s="18"/>
      <c r="SNE828" s="18"/>
      <c r="SNF828" s="18"/>
      <c r="SNG828" s="18"/>
      <c r="SNH828" s="18"/>
      <c r="SNI828" s="18"/>
      <c r="SNJ828" s="18"/>
      <c r="SNK828" s="18"/>
      <c r="SNL828" s="18"/>
      <c r="SNM828" s="18"/>
      <c r="SNN828" s="18"/>
      <c r="SNO828" s="18"/>
      <c r="SNP828" s="18"/>
      <c r="SNQ828" s="18"/>
      <c r="SNR828" s="18"/>
      <c r="SNS828" s="18"/>
      <c r="SNT828" s="18"/>
      <c r="SNU828" s="18"/>
      <c r="SNV828" s="18"/>
      <c r="SNW828" s="18"/>
      <c r="SNX828" s="18"/>
      <c r="SNY828" s="18"/>
      <c r="SNZ828" s="18"/>
      <c r="SOA828" s="18"/>
      <c r="SOB828" s="18"/>
      <c r="SOC828" s="18"/>
      <c r="SOD828" s="18"/>
      <c r="SOE828" s="18"/>
      <c r="SOF828" s="18"/>
      <c r="SOG828" s="18"/>
      <c r="SOH828" s="18"/>
      <c r="SOI828" s="18"/>
      <c r="SOJ828" s="18"/>
      <c r="SOK828" s="18"/>
      <c r="SOL828" s="18"/>
      <c r="SOM828" s="18"/>
      <c r="SON828" s="18"/>
      <c r="SOO828" s="18"/>
      <c r="SOP828" s="18"/>
      <c r="SOQ828" s="18"/>
      <c r="SOR828" s="18"/>
      <c r="SOS828" s="18"/>
      <c r="SOT828" s="18"/>
      <c r="SOU828" s="18"/>
      <c r="SOV828" s="18"/>
      <c r="SOW828" s="18"/>
      <c r="SOX828" s="18"/>
      <c r="SOY828" s="18"/>
      <c r="SOZ828" s="18"/>
      <c r="SPA828" s="18"/>
      <c r="SPB828" s="18"/>
      <c r="SPC828" s="18"/>
      <c r="SPD828" s="18"/>
      <c r="SPE828" s="18"/>
      <c r="SPF828" s="18"/>
      <c r="SPG828" s="18"/>
      <c r="SPH828" s="18"/>
      <c r="SPI828" s="18"/>
      <c r="SPJ828" s="18"/>
      <c r="SPK828" s="18"/>
      <c r="SPL828" s="18"/>
      <c r="SPM828" s="18"/>
      <c r="SPN828" s="18"/>
      <c r="SPO828" s="18"/>
      <c r="SPP828" s="18"/>
      <c r="SPQ828" s="18"/>
      <c r="SPR828" s="18"/>
      <c r="SPS828" s="18"/>
      <c r="SPT828" s="18"/>
      <c r="SPU828" s="18"/>
      <c r="SPV828" s="18"/>
      <c r="SPW828" s="18"/>
      <c r="SPX828" s="18"/>
      <c r="SPY828" s="18"/>
      <c r="SPZ828" s="18"/>
      <c r="SQA828" s="18"/>
      <c r="SQB828" s="18"/>
      <c r="SQC828" s="18"/>
      <c r="SQD828" s="18"/>
      <c r="SQE828" s="18"/>
      <c r="SQF828" s="18"/>
      <c r="SQG828" s="18"/>
      <c r="SQH828" s="18"/>
      <c r="SQI828" s="18"/>
      <c r="SQJ828" s="18"/>
      <c r="SQK828" s="18"/>
      <c r="SQL828" s="18"/>
      <c r="SQM828" s="18"/>
      <c r="SQN828" s="18"/>
      <c r="SQO828" s="18"/>
      <c r="SQP828" s="18"/>
      <c r="SQQ828" s="18"/>
      <c r="SQR828" s="18"/>
      <c r="SQS828" s="18"/>
      <c r="SQT828" s="18"/>
      <c r="SQU828" s="18"/>
      <c r="SQV828" s="18"/>
      <c r="SQW828" s="18"/>
      <c r="SQX828" s="18"/>
      <c r="SQY828" s="18"/>
      <c r="SQZ828" s="18"/>
      <c r="SRA828" s="18"/>
      <c r="SRB828" s="18"/>
      <c r="SRC828" s="18"/>
      <c r="SRD828" s="18"/>
      <c r="SRE828" s="18"/>
      <c r="SRF828" s="18"/>
      <c r="SRG828" s="18"/>
      <c r="SRH828" s="18"/>
      <c r="SRI828" s="18"/>
      <c r="SRJ828" s="18"/>
      <c r="SRK828" s="18"/>
      <c r="SRL828" s="18"/>
      <c r="SRM828" s="18"/>
      <c r="SRN828" s="18"/>
      <c r="SRO828" s="18"/>
      <c r="SRP828" s="18"/>
      <c r="SRQ828" s="18"/>
      <c r="SRR828" s="18"/>
      <c r="SRS828" s="18"/>
      <c r="SRT828" s="18"/>
      <c r="SRU828" s="18"/>
      <c r="SRV828" s="18"/>
      <c r="SRW828" s="18"/>
      <c r="SRX828" s="18"/>
      <c r="SRY828" s="18"/>
      <c r="SRZ828" s="18"/>
      <c r="SSA828" s="18"/>
      <c r="SSB828" s="18"/>
      <c r="SSC828" s="18"/>
      <c r="SSD828" s="18"/>
      <c r="SSE828" s="18"/>
      <c r="SSF828" s="18"/>
      <c r="SSG828" s="18"/>
      <c r="SSH828" s="18"/>
      <c r="SSI828" s="18"/>
      <c r="SSJ828" s="18"/>
      <c r="SSK828" s="18"/>
      <c r="SSL828" s="18"/>
      <c r="SSM828" s="18"/>
      <c r="SSN828" s="18"/>
      <c r="SSO828" s="18"/>
      <c r="SSP828" s="18"/>
      <c r="SSQ828" s="18"/>
      <c r="SSR828" s="18"/>
      <c r="SSS828" s="18"/>
      <c r="SST828" s="18"/>
      <c r="SSU828" s="18"/>
      <c r="SSV828" s="18"/>
      <c r="SSW828" s="18"/>
      <c r="SSX828" s="18"/>
      <c r="SSY828" s="18"/>
      <c r="SSZ828" s="18"/>
      <c r="STA828" s="18"/>
      <c r="STB828" s="18"/>
      <c r="STC828" s="18"/>
      <c r="STD828" s="18"/>
      <c r="STE828" s="18"/>
      <c r="STF828" s="18"/>
      <c r="STG828" s="18"/>
      <c r="STH828" s="18"/>
      <c r="STI828" s="18"/>
      <c r="STJ828" s="18"/>
      <c r="STK828" s="18"/>
      <c r="STL828" s="18"/>
      <c r="STM828" s="18"/>
      <c r="STN828" s="18"/>
      <c r="STO828" s="18"/>
      <c r="STP828" s="18"/>
      <c r="STQ828" s="18"/>
      <c r="STR828" s="18"/>
      <c r="STS828" s="18"/>
      <c r="STT828" s="18"/>
      <c r="STU828" s="18"/>
      <c r="STV828" s="18"/>
      <c r="STW828" s="18"/>
      <c r="STX828" s="18"/>
      <c r="STY828" s="18"/>
      <c r="STZ828" s="18"/>
      <c r="SUA828" s="18"/>
      <c r="SUB828" s="18"/>
      <c r="SUC828" s="18"/>
      <c r="SUD828" s="18"/>
      <c r="SUE828" s="18"/>
      <c r="SUF828" s="18"/>
      <c r="SUG828" s="18"/>
      <c r="SUH828" s="18"/>
      <c r="SUI828" s="18"/>
      <c r="SUJ828" s="18"/>
      <c r="SUK828" s="18"/>
      <c r="SUL828" s="18"/>
      <c r="SUM828" s="18"/>
      <c r="SUN828" s="18"/>
      <c r="SUO828" s="18"/>
      <c r="SUP828" s="18"/>
      <c r="SUQ828" s="18"/>
      <c r="SUR828" s="18"/>
      <c r="SUS828" s="18"/>
      <c r="SUT828" s="18"/>
      <c r="SUU828" s="18"/>
      <c r="SUV828" s="18"/>
      <c r="SUW828" s="18"/>
      <c r="SUX828" s="18"/>
      <c r="SUY828" s="18"/>
      <c r="SUZ828" s="18"/>
      <c r="SVA828" s="18"/>
      <c r="SVB828" s="18"/>
      <c r="SVC828" s="18"/>
      <c r="SVD828" s="18"/>
      <c r="SVE828" s="18"/>
      <c r="SVF828" s="18"/>
      <c r="SVG828" s="18"/>
      <c r="SVH828" s="18"/>
      <c r="SVI828" s="18"/>
      <c r="SVJ828" s="18"/>
      <c r="SVK828" s="18"/>
      <c r="SVL828" s="18"/>
      <c r="SVM828" s="18"/>
      <c r="SVN828" s="18"/>
      <c r="SVO828" s="18"/>
      <c r="SVP828" s="18"/>
      <c r="SVQ828" s="18"/>
      <c r="SVR828" s="18"/>
      <c r="SVS828" s="18"/>
      <c r="SVT828" s="18"/>
      <c r="SVU828" s="18"/>
      <c r="SVV828" s="18"/>
      <c r="SVW828" s="18"/>
      <c r="SVX828" s="18"/>
      <c r="SVY828" s="18"/>
      <c r="SVZ828" s="18"/>
      <c r="SWA828" s="18"/>
      <c r="SWB828" s="18"/>
      <c r="SWC828" s="18"/>
      <c r="SWD828" s="18"/>
      <c r="SWE828" s="18"/>
      <c r="SWF828" s="18"/>
      <c r="SWG828" s="18"/>
      <c r="SWH828" s="18"/>
      <c r="SWI828" s="18"/>
      <c r="SWJ828" s="18"/>
      <c r="SWK828" s="18"/>
      <c r="SWL828" s="18"/>
      <c r="SWM828" s="18"/>
      <c r="SWN828" s="18"/>
      <c r="SWO828" s="18"/>
      <c r="SWP828" s="18"/>
      <c r="SWQ828" s="18"/>
      <c r="SWR828" s="18"/>
      <c r="SWS828" s="18"/>
      <c r="SWT828" s="18"/>
      <c r="SWU828" s="18"/>
      <c r="SWV828" s="18"/>
      <c r="SWW828" s="18"/>
      <c r="SWX828" s="18"/>
      <c r="SWY828" s="18"/>
      <c r="SWZ828" s="18"/>
      <c r="SXA828" s="18"/>
      <c r="SXB828" s="18"/>
      <c r="SXC828" s="18"/>
      <c r="SXD828" s="18"/>
      <c r="SXE828" s="18"/>
      <c r="SXF828" s="18"/>
      <c r="SXG828" s="18"/>
      <c r="SXH828" s="18"/>
      <c r="SXI828" s="18"/>
      <c r="SXJ828" s="18"/>
      <c r="SXK828" s="18"/>
      <c r="SXL828" s="18"/>
      <c r="SXM828" s="18"/>
      <c r="SXN828" s="18"/>
      <c r="SXO828" s="18"/>
      <c r="SXP828" s="18"/>
      <c r="SXQ828" s="18"/>
      <c r="SXR828" s="18"/>
      <c r="SXS828" s="18"/>
      <c r="SXT828" s="18"/>
      <c r="SXU828" s="18"/>
      <c r="SXV828" s="18"/>
      <c r="SXW828" s="18"/>
      <c r="SXX828" s="18"/>
      <c r="SXY828" s="18"/>
      <c r="SXZ828" s="18"/>
      <c r="SYA828" s="18"/>
      <c r="SYB828" s="18"/>
      <c r="SYC828" s="18"/>
      <c r="SYD828" s="18"/>
      <c r="SYE828" s="18"/>
      <c r="SYF828" s="18"/>
      <c r="SYG828" s="18"/>
      <c r="SYH828" s="18"/>
      <c r="SYI828" s="18"/>
      <c r="SYJ828" s="18"/>
      <c r="SYK828" s="18"/>
      <c r="SYL828" s="18"/>
      <c r="SYM828" s="18"/>
      <c r="SYN828" s="18"/>
      <c r="SYO828" s="18"/>
      <c r="SYP828" s="18"/>
      <c r="SYQ828" s="18"/>
      <c r="SYR828" s="18"/>
      <c r="SYS828" s="18"/>
      <c r="SYT828" s="18"/>
      <c r="SYU828" s="18"/>
      <c r="SYV828" s="18"/>
      <c r="SYW828" s="18"/>
      <c r="SYX828" s="18"/>
      <c r="SYY828" s="18"/>
      <c r="SYZ828" s="18"/>
      <c r="SZA828" s="18"/>
      <c r="SZB828" s="18"/>
      <c r="SZC828" s="18"/>
      <c r="SZD828" s="18"/>
      <c r="SZE828" s="18"/>
      <c r="SZF828" s="18"/>
      <c r="SZG828" s="18"/>
      <c r="SZH828" s="18"/>
      <c r="SZI828" s="18"/>
      <c r="SZJ828" s="18"/>
      <c r="SZK828" s="18"/>
      <c r="SZL828" s="18"/>
      <c r="SZM828" s="18"/>
      <c r="SZN828" s="18"/>
      <c r="SZO828" s="18"/>
      <c r="SZP828" s="18"/>
      <c r="SZQ828" s="18"/>
      <c r="SZR828" s="18"/>
      <c r="SZS828" s="18"/>
      <c r="SZT828" s="18"/>
      <c r="SZU828" s="18"/>
      <c r="SZV828" s="18"/>
      <c r="SZW828" s="18"/>
      <c r="SZX828" s="18"/>
      <c r="SZY828" s="18"/>
      <c r="SZZ828" s="18"/>
      <c r="TAA828" s="18"/>
      <c r="TAB828" s="18"/>
      <c r="TAC828" s="18"/>
      <c r="TAD828" s="18"/>
      <c r="TAE828" s="18"/>
      <c r="TAF828" s="18"/>
      <c r="TAG828" s="18"/>
      <c r="TAH828" s="18"/>
      <c r="TAI828" s="18"/>
      <c r="TAJ828" s="18"/>
      <c r="TAK828" s="18"/>
      <c r="TAL828" s="18"/>
      <c r="TAM828" s="18"/>
      <c r="TAN828" s="18"/>
      <c r="TAO828" s="18"/>
      <c r="TAP828" s="18"/>
      <c r="TAQ828" s="18"/>
      <c r="TAR828" s="18"/>
      <c r="TAS828" s="18"/>
      <c r="TAT828" s="18"/>
      <c r="TAU828" s="18"/>
      <c r="TAV828" s="18"/>
      <c r="TAW828" s="18"/>
      <c r="TAX828" s="18"/>
      <c r="TAY828" s="18"/>
      <c r="TAZ828" s="18"/>
      <c r="TBA828" s="18"/>
      <c r="TBB828" s="18"/>
      <c r="TBC828" s="18"/>
      <c r="TBD828" s="18"/>
      <c r="TBE828" s="18"/>
      <c r="TBF828" s="18"/>
      <c r="TBG828" s="18"/>
      <c r="TBH828" s="18"/>
      <c r="TBI828" s="18"/>
      <c r="TBJ828" s="18"/>
      <c r="TBK828" s="18"/>
      <c r="TBL828" s="18"/>
      <c r="TBM828" s="18"/>
      <c r="TBN828" s="18"/>
      <c r="TBO828" s="18"/>
      <c r="TBP828" s="18"/>
      <c r="TBQ828" s="18"/>
      <c r="TBR828" s="18"/>
      <c r="TBS828" s="18"/>
      <c r="TBT828" s="18"/>
      <c r="TBU828" s="18"/>
      <c r="TBV828" s="18"/>
      <c r="TBW828" s="18"/>
      <c r="TBX828" s="18"/>
      <c r="TBY828" s="18"/>
      <c r="TBZ828" s="18"/>
      <c r="TCA828" s="18"/>
      <c r="TCB828" s="18"/>
      <c r="TCC828" s="18"/>
      <c r="TCD828" s="18"/>
      <c r="TCE828" s="18"/>
      <c r="TCF828" s="18"/>
      <c r="TCG828" s="18"/>
      <c r="TCH828" s="18"/>
      <c r="TCI828" s="18"/>
      <c r="TCJ828" s="18"/>
      <c r="TCK828" s="18"/>
      <c r="TCL828" s="18"/>
      <c r="TCM828" s="18"/>
      <c r="TCN828" s="18"/>
      <c r="TCO828" s="18"/>
      <c r="TCP828" s="18"/>
      <c r="TCQ828" s="18"/>
      <c r="TCR828" s="18"/>
      <c r="TCS828" s="18"/>
      <c r="TCT828" s="18"/>
      <c r="TCU828" s="18"/>
      <c r="TCV828" s="18"/>
      <c r="TCW828" s="18"/>
      <c r="TCX828" s="18"/>
      <c r="TCY828" s="18"/>
      <c r="TCZ828" s="18"/>
      <c r="TDA828" s="18"/>
      <c r="TDB828" s="18"/>
      <c r="TDC828" s="18"/>
      <c r="TDD828" s="18"/>
      <c r="TDE828" s="18"/>
      <c r="TDF828" s="18"/>
      <c r="TDG828" s="18"/>
      <c r="TDH828" s="18"/>
      <c r="TDI828" s="18"/>
      <c r="TDJ828" s="18"/>
      <c r="TDK828" s="18"/>
      <c r="TDL828" s="18"/>
      <c r="TDM828" s="18"/>
      <c r="TDN828" s="18"/>
      <c r="TDO828" s="18"/>
      <c r="TDP828" s="18"/>
      <c r="TDQ828" s="18"/>
      <c r="TDR828" s="18"/>
      <c r="TDS828" s="18"/>
      <c r="TDT828" s="18"/>
      <c r="TDU828" s="18"/>
      <c r="TDV828" s="18"/>
      <c r="TDW828" s="18"/>
      <c r="TDX828" s="18"/>
      <c r="TDY828" s="18"/>
      <c r="TDZ828" s="18"/>
      <c r="TEA828" s="18"/>
      <c r="TEB828" s="18"/>
      <c r="TEC828" s="18"/>
      <c r="TED828" s="18"/>
      <c r="TEE828" s="18"/>
      <c r="TEF828" s="18"/>
      <c r="TEG828" s="18"/>
      <c r="TEH828" s="18"/>
      <c r="TEI828" s="18"/>
      <c r="TEJ828" s="18"/>
      <c r="TEK828" s="18"/>
      <c r="TEL828" s="18"/>
      <c r="TEM828" s="18"/>
      <c r="TEN828" s="18"/>
      <c r="TEO828" s="18"/>
      <c r="TEP828" s="18"/>
      <c r="TEQ828" s="18"/>
      <c r="TER828" s="18"/>
      <c r="TES828" s="18"/>
      <c r="TET828" s="18"/>
      <c r="TEU828" s="18"/>
      <c r="TEV828" s="18"/>
      <c r="TEW828" s="18"/>
      <c r="TEX828" s="18"/>
      <c r="TEY828" s="18"/>
      <c r="TEZ828" s="18"/>
      <c r="TFA828" s="18"/>
      <c r="TFB828" s="18"/>
      <c r="TFC828" s="18"/>
      <c r="TFD828" s="18"/>
      <c r="TFE828" s="18"/>
      <c r="TFF828" s="18"/>
      <c r="TFG828" s="18"/>
      <c r="TFH828" s="18"/>
      <c r="TFI828" s="18"/>
      <c r="TFJ828" s="18"/>
      <c r="TFK828" s="18"/>
      <c r="TFL828" s="18"/>
      <c r="TFM828" s="18"/>
      <c r="TFN828" s="18"/>
      <c r="TFO828" s="18"/>
      <c r="TFP828" s="18"/>
      <c r="TFQ828" s="18"/>
      <c r="TFR828" s="18"/>
      <c r="TFS828" s="18"/>
      <c r="TFT828" s="18"/>
      <c r="TFU828" s="18"/>
      <c r="TFV828" s="18"/>
      <c r="TFW828" s="18"/>
      <c r="TFX828" s="18"/>
      <c r="TFY828" s="18"/>
      <c r="TFZ828" s="18"/>
      <c r="TGA828" s="18"/>
      <c r="TGB828" s="18"/>
      <c r="TGC828" s="18"/>
      <c r="TGD828" s="18"/>
      <c r="TGE828" s="18"/>
      <c r="TGF828" s="18"/>
      <c r="TGG828" s="18"/>
      <c r="TGH828" s="18"/>
      <c r="TGI828" s="18"/>
      <c r="TGJ828" s="18"/>
      <c r="TGK828" s="18"/>
      <c r="TGL828" s="18"/>
      <c r="TGM828" s="18"/>
      <c r="TGN828" s="18"/>
      <c r="TGO828" s="18"/>
      <c r="TGP828" s="18"/>
      <c r="TGQ828" s="18"/>
      <c r="TGR828" s="18"/>
      <c r="TGS828" s="18"/>
      <c r="TGT828" s="18"/>
      <c r="TGU828" s="18"/>
      <c r="TGV828" s="18"/>
      <c r="TGW828" s="18"/>
      <c r="TGX828" s="18"/>
      <c r="TGY828" s="18"/>
      <c r="TGZ828" s="18"/>
      <c r="THA828" s="18"/>
      <c r="THB828" s="18"/>
      <c r="THC828" s="18"/>
      <c r="THD828" s="18"/>
      <c r="THE828" s="18"/>
      <c r="THF828" s="18"/>
      <c r="THG828" s="18"/>
      <c r="THH828" s="18"/>
      <c r="THI828" s="18"/>
      <c r="THJ828" s="18"/>
      <c r="THK828" s="18"/>
      <c r="THL828" s="18"/>
      <c r="THM828" s="18"/>
      <c r="THN828" s="18"/>
      <c r="THO828" s="18"/>
      <c r="THP828" s="18"/>
      <c r="THQ828" s="18"/>
      <c r="THR828" s="18"/>
      <c r="THS828" s="18"/>
      <c r="THT828" s="18"/>
      <c r="THU828" s="18"/>
      <c r="THV828" s="18"/>
      <c r="THW828" s="18"/>
      <c r="THX828" s="18"/>
      <c r="THY828" s="18"/>
      <c r="THZ828" s="18"/>
      <c r="TIA828" s="18"/>
      <c r="TIB828" s="18"/>
      <c r="TIC828" s="18"/>
      <c r="TID828" s="18"/>
      <c r="TIE828" s="18"/>
      <c r="TIF828" s="18"/>
      <c r="TIG828" s="18"/>
      <c r="TIH828" s="18"/>
      <c r="TII828" s="18"/>
      <c r="TIJ828" s="18"/>
      <c r="TIK828" s="18"/>
      <c r="TIL828" s="18"/>
      <c r="TIM828" s="18"/>
      <c r="TIN828" s="18"/>
      <c r="TIO828" s="18"/>
      <c r="TIP828" s="18"/>
      <c r="TIQ828" s="18"/>
      <c r="TIR828" s="18"/>
      <c r="TIS828" s="18"/>
      <c r="TIT828" s="18"/>
      <c r="TIU828" s="18"/>
      <c r="TIV828" s="18"/>
      <c r="TIW828" s="18"/>
      <c r="TIX828" s="18"/>
      <c r="TIY828" s="18"/>
      <c r="TIZ828" s="18"/>
      <c r="TJA828" s="18"/>
      <c r="TJB828" s="18"/>
      <c r="TJC828" s="18"/>
      <c r="TJD828" s="18"/>
      <c r="TJE828" s="18"/>
      <c r="TJF828" s="18"/>
      <c r="TJG828" s="18"/>
      <c r="TJH828" s="18"/>
      <c r="TJI828" s="18"/>
      <c r="TJJ828" s="18"/>
      <c r="TJK828" s="18"/>
      <c r="TJL828" s="18"/>
      <c r="TJM828" s="18"/>
      <c r="TJN828" s="18"/>
      <c r="TJO828" s="18"/>
      <c r="TJP828" s="18"/>
      <c r="TJQ828" s="18"/>
      <c r="TJR828" s="18"/>
      <c r="TJS828" s="18"/>
      <c r="TJT828" s="18"/>
      <c r="TJU828" s="18"/>
      <c r="TJV828" s="18"/>
      <c r="TJW828" s="18"/>
      <c r="TJX828" s="18"/>
      <c r="TJY828" s="18"/>
      <c r="TJZ828" s="18"/>
      <c r="TKA828" s="18"/>
      <c r="TKB828" s="18"/>
      <c r="TKC828" s="18"/>
      <c r="TKD828" s="18"/>
      <c r="TKE828" s="18"/>
      <c r="TKF828" s="18"/>
      <c r="TKG828" s="18"/>
      <c r="TKH828" s="18"/>
      <c r="TKI828" s="18"/>
      <c r="TKJ828" s="18"/>
      <c r="TKK828" s="18"/>
      <c r="TKL828" s="18"/>
      <c r="TKM828" s="18"/>
      <c r="TKN828" s="18"/>
      <c r="TKO828" s="18"/>
      <c r="TKP828" s="18"/>
      <c r="TKQ828" s="18"/>
      <c r="TKR828" s="18"/>
      <c r="TKS828" s="18"/>
      <c r="TKT828" s="18"/>
      <c r="TKU828" s="18"/>
      <c r="TKV828" s="18"/>
      <c r="TKW828" s="18"/>
      <c r="TKX828" s="18"/>
      <c r="TKY828" s="18"/>
      <c r="TKZ828" s="18"/>
      <c r="TLA828" s="18"/>
      <c r="TLB828" s="18"/>
      <c r="TLC828" s="18"/>
      <c r="TLD828" s="18"/>
      <c r="TLE828" s="18"/>
      <c r="TLF828" s="18"/>
      <c r="TLG828" s="18"/>
      <c r="TLH828" s="18"/>
      <c r="TLI828" s="18"/>
      <c r="TLJ828" s="18"/>
      <c r="TLK828" s="18"/>
      <c r="TLL828" s="18"/>
      <c r="TLM828" s="18"/>
      <c r="TLN828" s="18"/>
      <c r="TLO828" s="18"/>
      <c r="TLP828" s="18"/>
      <c r="TLQ828" s="18"/>
      <c r="TLR828" s="18"/>
      <c r="TLS828" s="18"/>
      <c r="TLT828" s="18"/>
      <c r="TLU828" s="18"/>
      <c r="TLV828" s="18"/>
      <c r="TLW828" s="18"/>
      <c r="TLX828" s="18"/>
      <c r="TLY828" s="18"/>
      <c r="TLZ828" s="18"/>
      <c r="TMA828" s="18"/>
      <c r="TMB828" s="18"/>
      <c r="TMC828" s="18"/>
      <c r="TMD828" s="18"/>
      <c r="TME828" s="18"/>
      <c r="TMF828" s="18"/>
      <c r="TMG828" s="18"/>
      <c r="TMH828" s="18"/>
      <c r="TMI828" s="18"/>
      <c r="TMJ828" s="18"/>
      <c r="TMK828" s="18"/>
      <c r="TML828" s="18"/>
      <c r="TMM828" s="18"/>
      <c r="TMN828" s="18"/>
      <c r="TMO828" s="18"/>
      <c r="TMP828" s="18"/>
      <c r="TMQ828" s="18"/>
      <c r="TMR828" s="18"/>
      <c r="TMS828" s="18"/>
      <c r="TMT828" s="18"/>
      <c r="TMU828" s="18"/>
      <c r="TMV828" s="18"/>
      <c r="TMW828" s="18"/>
      <c r="TMX828" s="18"/>
      <c r="TMY828" s="18"/>
      <c r="TMZ828" s="18"/>
      <c r="TNA828" s="18"/>
      <c r="TNB828" s="18"/>
      <c r="TNC828" s="18"/>
      <c r="TND828" s="18"/>
      <c r="TNE828" s="18"/>
      <c r="TNF828" s="18"/>
      <c r="TNG828" s="18"/>
      <c r="TNH828" s="18"/>
      <c r="TNI828" s="18"/>
      <c r="TNJ828" s="18"/>
      <c r="TNK828" s="18"/>
      <c r="TNL828" s="18"/>
      <c r="TNM828" s="18"/>
      <c r="TNN828" s="18"/>
      <c r="TNO828" s="18"/>
      <c r="TNP828" s="18"/>
      <c r="TNQ828" s="18"/>
      <c r="TNR828" s="18"/>
      <c r="TNS828" s="18"/>
      <c r="TNT828" s="18"/>
      <c r="TNU828" s="18"/>
      <c r="TNV828" s="18"/>
      <c r="TNW828" s="18"/>
      <c r="TNX828" s="18"/>
      <c r="TNY828" s="18"/>
      <c r="TNZ828" s="18"/>
      <c r="TOA828" s="18"/>
      <c r="TOB828" s="18"/>
      <c r="TOC828" s="18"/>
      <c r="TOD828" s="18"/>
      <c r="TOE828" s="18"/>
      <c r="TOF828" s="18"/>
      <c r="TOG828" s="18"/>
      <c r="TOH828" s="18"/>
      <c r="TOI828" s="18"/>
      <c r="TOJ828" s="18"/>
      <c r="TOK828" s="18"/>
      <c r="TOL828" s="18"/>
      <c r="TOM828" s="18"/>
      <c r="TON828" s="18"/>
      <c r="TOO828" s="18"/>
      <c r="TOP828" s="18"/>
      <c r="TOQ828" s="18"/>
      <c r="TOR828" s="18"/>
      <c r="TOS828" s="18"/>
      <c r="TOT828" s="18"/>
      <c r="TOU828" s="18"/>
      <c r="TOV828" s="18"/>
      <c r="TOW828" s="18"/>
      <c r="TOX828" s="18"/>
      <c r="TOY828" s="18"/>
      <c r="TOZ828" s="18"/>
      <c r="TPA828" s="18"/>
      <c r="TPB828" s="18"/>
      <c r="TPC828" s="18"/>
      <c r="TPD828" s="18"/>
      <c r="TPE828" s="18"/>
      <c r="TPF828" s="18"/>
      <c r="TPG828" s="18"/>
      <c r="TPH828" s="18"/>
      <c r="TPI828" s="18"/>
      <c r="TPJ828" s="18"/>
      <c r="TPK828" s="18"/>
      <c r="TPL828" s="18"/>
      <c r="TPM828" s="18"/>
      <c r="TPN828" s="18"/>
      <c r="TPO828" s="18"/>
      <c r="TPP828" s="18"/>
      <c r="TPQ828" s="18"/>
      <c r="TPR828" s="18"/>
      <c r="TPS828" s="18"/>
      <c r="TPT828" s="18"/>
      <c r="TPU828" s="18"/>
      <c r="TPV828" s="18"/>
      <c r="TPW828" s="18"/>
      <c r="TPX828" s="18"/>
      <c r="TPY828" s="18"/>
      <c r="TPZ828" s="18"/>
      <c r="TQA828" s="18"/>
      <c r="TQB828" s="18"/>
      <c r="TQC828" s="18"/>
      <c r="TQD828" s="18"/>
      <c r="TQE828" s="18"/>
      <c r="TQF828" s="18"/>
      <c r="TQG828" s="18"/>
      <c r="TQH828" s="18"/>
      <c r="TQI828" s="18"/>
      <c r="TQJ828" s="18"/>
      <c r="TQK828" s="18"/>
      <c r="TQL828" s="18"/>
      <c r="TQM828" s="18"/>
      <c r="TQN828" s="18"/>
      <c r="TQO828" s="18"/>
      <c r="TQP828" s="18"/>
      <c r="TQQ828" s="18"/>
      <c r="TQR828" s="18"/>
      <c r="TQS828" s="18"/>
      <c r="TQT828" s="18"/>
      <c r="TQU828" s="18"/>
      <c r="TQV828" s="18"/>
      <c r="TQW828" s="18"/>
      <c r="TQX828" s="18"/>
      <c r="TQY828" s="18"/>
      <c r="TQZ828" s="18"/>
      <c r="TRA828" s="18"/>
      <c r="TRB828" s="18"/>
      <c r="TRC828" s="18"/>
      <c r="TRD828" s="18"/>
      <c r="TRE828" s="18"/>
      <c r="TRF828" s="18"/>
      <c r="TRG828" s="18"/>
      <c r="TRH828" s="18"/>
      <c r="TRI828" s="18"/>
      <c r="TRJ828" s="18"/>
      <c r="TRK828" s="18"/>
      <c r="TRL828" s="18"/>
      <c r="TRM828" s="18"/>
      <c r="TRN828" s="18"/>
      <c r="TRO828" s="18"/>
      <c r="TRP828" s="18"/>
      <c r="TRQ828" s="18"/>
      <c r="TRR828" s="18"/>
      <c r="TRS828" s="18"/>
      <c r="TRT828" s="18"/>
      <c r="TRU828" s="18"/>
      <c r="TRV828" s="18"/>
      <c r="TRW828" s="18"/>
      <c r="TRX828" s="18"/>
      <c r="TRY828" s="18"/>
      <c r="TRZ828" s="18"/>
      <c r="TSA828" s="18"/>
      <c r="TSB828" s="18"/>
      <c r="TSC828" s="18"/>
      <c r="TSD828" s="18"/>
      <c r="TSE828" s="18"/>
      <c r="TSF828" s="18"/>
      <c r="TSG828" s="18"/>
      <c r="TSH828" s="18"/>
      <c r="TSI828" s="18"/>
      <c r="TSJ828" s="18"/>
      <c r="TSK828" s="18"/>
      <c r="TSL828" s="18"/>
      <c r="TSM828" s="18"/>
      <c r="TSN828" s="18"/>
      <c r="TSO828" s="18"/>
      <c r="TSP828" s="18"/>
      <c r="TSQ828" s="18"/>
      <c r="TSR828" s="18"/>
      <c r="TSS828" s="18"/>
      <c r="TST828" s="18"/>
      <c r="TSU828" s="18"/>
      <c r="TSV828" s="18"/>
      <c r="TSW828" s="18"/>
      <c r="TSX828" s="18"/>
      <c r="TSY828" s="18"/>
      <c r="TSZ828" s="18"/>
      <c r="TTA828" s="18"/>
      <c r="TTB828" s="18"/>
      <c r="TTC828" s="18"/>
      <c r="TTD828" s="18"/>
      <c r="TTE828" s="18"/>
      <c r="TTF828" s="18"/>
      <c r="TTG828" s="18"/>
      <c r="TTH828" s="18"/>
      <c r="TTI828" s="18"/>
      <c r="TTJ828" s="18"/>
      <c r="TTK828" s="18"/>
      <c r="TTL828" s="18"/>
      <c r="TTM828" s="18"/>
      <c r="TTN828" s="18"/>
      <c r="TTO828" s="18"/>
      <c r="TTP828" s="18"/>
      <c r="TTQ828" s="18"/>
      <c r="TTR828" s="18"/>
      <c r="TTS828" s="18"/>
      <c r="TTT828" s="18"/>
      <c r="TTU828" s="18"/>
      <c r="TTV828" s="18"/>
      <c r="TTW828" s="18"/>
      <c r="TTX828" s="18"/>
      <c r="TTY828" s="18"/>
      <c r="TTZ828" s="18"/>
      <c r="TUA828" s="18"/>
      <c r="TUB828" s="18"/>
      <c r="TUC828" s="18"/>
      <c r="TUD828" s="18"/>
      <c r="TUE828" s="18"/>
      <c r="TUF828" s="18"/>
      <c r="TUG828" s="18"/>
      <c r="TUH828" s="18"/>
      <c r="TUI828" s="18"/>
      <c r="TUJ828" s="18"/>
      <c r="TUK828" s="18"/>
      <c r="TUL828" s="18"/>
      <c r="TUM828" s="18"/>
      <c r="TUN828" s="18"/>
      <c r="TUO828" s="18"/>
      <c r="TUP828" s="18"/>
      <c r="TUQ828" s="18"/>
      <c r="TUR828" s="18"/>
      <c r="TUS828" s="18"/>
      <c r="TUT828" s="18"/>
      <c r="TUU828" s="18"/>
      <c r="TUV828" s="18"/>
      <c r="TUW828" s="18"/>
      <c r="TUX828" s="18"/>
      <c r="TUY828" s="18"/>
      <c r="TUZ828" s="18"/>
      <c r="TVA828" s="18"/>
      <c r="TVB828" s="18"/>
      <c r="TVC828" s="18"/>
      <c r="TVD828" s="18"/>
      <c r="TVE828" s="18"/>
      <c r="TVF828" s="18"/>
      <c r="TVG828" s="18"/>
      <c r="TVH828" s="18"/>
      <c r="TVI828" s="18"/>
      <c r="TVJ828" s="18"/>
      <c r="TVK828" s="18"/>
      <c r="TVL828" s="18"/>
      <c r="TVM828" s="18"/>
      <c r="TVN828" s="18"/>
      <c r="TVO828" s="18"/>
      <c r="TVP828" s="18"/>
      <c r="TVQ828" s="18"/>
      <c r="TVR828" s="18"/>
      <c r="TVS828" s="18"/>
      <c r="TVT828" s="18"/>
      <c r="TVU828" s="18"/>
      <c r="TVV828" s="18"/>
      <c r="TVW828" s="18"/>
      <c r="TVX828" s="18"/>
      <c r="TVY828" s="18"/>
      <c r="TVZ828" s="18"/>
      <c r="TWA828" s="18"/>
      <c r="TWB828" s="18"/>
      <c r="TWC828" s="18"/>
      <c r="TWD828" s="18"/>
      <c r="TWE828" s="18"/>
      <c r="TWF828" s="18"/>
      <c r="TWG828" s="18"/>
      <c r="TWH828" s="18"/>
      <c r="TWI828" s="18"/>
      <c r="TWJ828" s="18"/>
      <c r="TWK828" s="18"/>
      <c r="TWL828" s="18"/>
      <c r="TWM828" s="18"/>
      <c r="TWN828" s="18"/>
      <c r="TWO828" s="18"/>
      <c r="TWP828" s="18"/>
      <c r="TWQ828" s="18"/>
      <c r="TWR828" s="18"/>
      <c r="TWS828" s="18"/>
      <c r="TWT828" s="18"/>
      <c r="TWU828" s="18"/>
      <c r="TWV828" s="18"/>
      <c r="TWW828" s="18"/>
      <c r="TWX828" s="18"/>
      <c r="TWY828" s="18"/>
      <c r="TWZ828" s="18"/>
      <c r="TXA828" s="18"/>
      <c r="TXB828" s="18"/>
      <c r="TXC828" s="18"/>
      <c r="TXD828" s="18"/>
      <c r="TXE828" s="18"/>
      <c r="TXF828" s="18"/>
      <c r="TXG828" s="18"/>
      <c r="TXH828" s="18"/>
      <c r="TXI828" s="18"/>
      <c r="TXJ828" s="18"/>
      <c r="TXK828" s="18"/>
      <c r="TXL828" s="18"/>
      <c r="TXM828" s="18"/>
      <c r="TXN828" s="18"/>
      <c r="TXO828" s="18"/>
      <c r="TXP828" s="18"/>
      <c r="TXQ828" s="18"/>
      <c r="TXR828" s="18"/>
      <c r="TXS828" s="18"/>
      <c r="TXT828" s="18"/>
      <c r="TXU828" s="18"/>
      <c r="TXV828" s="18"/>
      <c r="TXW828" s="18"/>
      <c r="TXX828" s="18"/>
      <c r="TXY828" s="18"/>
      <c r="TXZ828" s="18"/>
      <c r="TYA828" s="18"/>
      <c r="TYB828" s="18"/>
      <c r="TYC828" s="18"/>
      <c r="TYD828" s="18"/>
      <c r="TYE828" s="18"/>
      <c r="TYF828" s="18"/>
      <c r="TYG828" s="18"/>
      <c r="TYH828" s="18"/>
      <c r="TYI828" s="18"/>
      <c r="TYJ828" s="18"/>
      <c r="TYK828" s="18"/>
      <c r="TYL828" s="18"/>
      <c r="TYM828" s="18"/>
      <c r="TYN828" s="18"/>
      <c r="TYO828" s="18"/>
      <c r="TYP828" s="18"/>
      <c r="TYQ828" s="18"/>
      <c r="TYR828" s="18"/>
      <c r="TYS828" s="18"/>
      <c r="TYT828" s="18"/>
      <c r="TYU828" s="18"/>
      <c r="TYV828" s="18"/>
      <c r="TYW828" s="18"/>
      <c r="TYX828" s="18"/>
      <c r="TYY828" s="18"/>
      <c r="TYZ828" s="18"/>
      <c r="TZA828" s="18"/>
      <c r="TZB828" s="18"/>
      <c r="TZC828" s="18"/>
      <c r="TZD828" s="18"/>
      <c r="TZE828" s="18"/>
      <c r="TZF828" s="18"/>
      <c r="TZG828" s="18"/>
      <c r="TZH828" s="18"/>
      <c r="TZI828" s="18"/>
      <c r="TZJ828" s="18"/>
      <c r="TZK828" s="18"/>
      <c r="TZL828" s="18"/>
      <c r="TZM828" s="18"/>
      <c r="TZN828" s="18"/>
      <c r="TZO828" s="18"/>
      <c r="TZP828" s="18"/>
      <c r="TZQ828" s="18"/>
      <c r="TZR828" s="18"/>
      <c r="TZS828" s="18"/>
      <c r="TZT828" s="18"/>
      <c r="TZU828" s="18"/>
      <c r="TZV828" s="18"/>
      <c r="TZW828" s="18"/>
      <c r="TZX828" s="18"/>
      <c r="TZY828" s="18"/>
      <c r="TZZ828" s="18"/>
      <c r="UAA828" s="18"/>
      <c r="UAB828" s="18"/>
      <c r="UAC828" s="18"/>
      <c r="UAD828" s="18"/>
      <c r="UAE828" s="18"/>
      <c r="UAF828" s="18"/>
      <c r="UAG828" s="18"/>
      <c r="UAH828" s="18"/>
      <c r="UAI828" s="18"/>
      <c r="UAJ828" s="18"/>
      <c r="UAK828" s="18"/>
      <c r="UAL828" s="18"/>
      <c r="UAM828" s="18"/>
      <c r="UAN828" s="18"/>
      <c r="UAO828" s="18"/>
      <c r="UAP828" s="18"/>
      <c r="UAQ828" s="18"/>
      <c r="UAR828" s="18"/>
      <c r="UAS828" s="18"/>
      <c r="UAT828" s="18"/>
      <c r="UAU828" s="18"/>
      <c r="UAV828" s="18"/>
      <c r="UAW828" s="18"/>
      <c r="UAX828" s="18"/>
      <c r="UAY828" s="18"/>
      <c r="UAZ828" s="18"/>
      <c r="UBA828" s="18"/>
      <c r="UBB828" s="18"/>
      <c r="UBC828" s="18"/>
      <c r="UBD828" s="18"/>
      <c r="UBE828" s="18"/>
      <c r="UBF828" s="18"/>
      <c r="UBG828" s="18"/>
      <c r="UBH828" s="18"/>
      <c r="UBI828" s="18"/>
      <c r="UBJ828" s="18"/>
      <c r="UBK828" s="18"/>
      <c r="UBL828" s="18"/>
      <c r="UBM828" s="18"/>
      <c r="UBN828" s="18"/>
      <c r="UBO828" s="18"/>
      <c r="UBP828" s="18"/>
      <c r="UBQ828" s="18"/>
      <c r="UBR828" s="18"/>
      <c r="UBS828" s="18"/>
      <c r="UBT828" s="18"/>
      <c r="UBU828" s="18"/>
      <c r="UBV828" s="18"/>
      <c r="UBW828" s="18"/>
      <c r="UBX828" s="18"/>
      <c r="UBY828" s="18"/>
      <c r="UBZ828" s="18"/>
      <c r="UCA828" s="18"/>
      <c r="UCB828" s="18"/>
      <c r="UCC828" s="18"/>
      <c r="UCD828" s="18"/>
      <c r="UCE828" s="18"/>
      <c r="UCF828" s="18"/>
      <c r="UCG828" s="18"/>
      <c r="UCH828" s="18"/>
      <c r="UCI828" s="18"/>
      <c r="UCJ828" s="18"/>
      <c r="UCK828" s="18"/>
      <c r="UCL828" s="18"/>
      <c r="UCM828" s="18"/>
      <c r="UCN828" s="18"/>
      <c r="UCO828" s="18"/>
      <c r="UCP828" s="18"/>
      <c r="UCQ828" s="18"/>
      <c r="UCR828" s="18"/>
      <c r="UCS828" s="18"/>
      <c r="UCT828" s="18"/>
      <c r="UCU828" s="18"/>
      <c r="UCV828" s="18"/>
      <c r="UCW828" s="18"/>
      <c r="UCX828" s="18"/>
      <c r="UCY828" s="18"/>
      <c r="UCZ828" s="18"/>
      <c r="UDA828" s="18"/>
      <c r="UDB828" s="18"/>
      <c r="UDC828" s="18"/>
      <c r="UDD828" s="18"/>
      <c r="UDE828" s="18"/>
      <c r="UDF828" s="18"/>
      <c r="UDG828" s="18"/>
      <c r="UDH828" s="18"/>
      <c r="UDI828" s="18"/>
      <c r="UDJ828" s="18"/>
      <c r="UDK828" s="18"/>
      <c r="UDL828" s="18"/>
      <c r="UDM828" s="18"/>
      <c r="UDN828" s="18"/>
      <c r="UDO828" s="18"/>
      <c r="UDP828" s="18"/>
      <c r="UDQ828" s="18"/>
      <c r="UDR828" s="18"/>
      <c r="UDS828" s="18"/>
      <c r="UDT828" s="18"/>
      <c r="UDU828" s="18"/>
      <c r="UDV828" s="18"/>
      <c r="UDW828" s="18"/>
      <c r="UDX828" s="18"/>
      <c r="UDY828" s="18"/>
      <c r="UDZ828" s="18"/>
      <c r="UEA828" s="18"/>
      <c r="UEB828" s="18"/>
      <c r="UEC828" s="18"/>
      <c r="UED828" s="18"/>
      <c r="UEE828" s="18"/>
      <c r="UEF828" s="18"/>
      <c r="UEG828" s="18"/>
      <c r="UEH828" s="18"/>
      <c r="UEI828" s="18"/>
      <c r="UEJ828" s="18"/>
      <c r="UEK828" s="18"/>
      <c r="UEL828" s="18"/>
      <c r="UEM828" s="18"/>
      <c r="UEN828" s="18"/>
      <c r="UEO828" s="18"/>
      <c r="UEP828" s="18"/>
      <c r="UEQ828" s="18"/>
      <c r="UER828" s="18"/>
      <c r="UES828" s="18"/>
      <c r="UET828" s="18"/>
      <c r="UEU828" s="18"/>
      <c r="UEV828" s="18"/>
      <c r="UEW828" s="18"/>
      <c r="UEX828" s="18"/>
      <c r="UEY828" s="18"/>
      <c r="UEZ828" s="18"/>
      <c r="UFA828" s="18"/>
      <c r="UFB828" s="18"/>
      <c r="UFC828" s="18"/>
      <c r="UFD828" s="18"/>
      <c r="UFE828" s="18"/>
      <c r="UFF828" s="18"/>
      <c r="UFG828" s="18"/>
      <c r="UFH828" s="18"/>
      <c r="UFI828" s="18"/>
      <c r="UFJ828" s="18"/>
      <c r="UFK828" s="18"/>
      <c r="UFL828" s="18"/>
      <c r="UFM828" s="18"/>
      <c r="UFN828" s="18"/>
      <c r="UFO828" s="18"/>
      <c r="UFP828" s="18"/>
      <c r="UFQ828" s="18"/>
      <c r="UFR828" s="18"/>
      <c r="UFS828" s="18"/>
      <c r="UFT828" s="18"/>
      <c r="UFU828" s="18"/>
      <c r="UFV828" s="18"/>
      <c r="UFW828" s="18"/>
      <c r="UFX828" s="18"/>
      <c r="UFY828" s="18"/>
      <c r="UFZ828" s="18"/>
      <c r="UGA828" s="18"/>
      <c r="UGB828" s="18"/>
      <c r="UGC828" s="18"/>
      <c r="UGD828" s="18"/>
      <c r="UGE828" s="18"/>
      <c r="UGF828" s="18"/>
      <c r="UGG828" s="18"/>
      <c r="UGH828" s="18"/>
      <c r="UGI828" s="18"/>
      <c r="UGJ828" s="18"/>
      <c r="UGK828" s="18"/>
      <c r="UGL828" s="18"/>
      <c r="UGM828" s="18"/>
      <c r="UGN828" s="18"/>
      <c r="UGO828" s="18"/>
      <c r="UGP828" s="18"/>
      <c r="UGQ828" s="18"/>
      <c r="UGR828" s="18"/>
      <c r="UGS828" s="18"/>
      <c r="UGT828" s="18"/>
      <c r="UGU828" s="18"/>
      <c r="UGV828" s="18"/>
      <c r="UGW828" s="18"/>
      <c r="UGX828" s="18"/>
      <c r="UGY828" s="18"/>
      <c r="UGZ828" s="18"/>
      <c r="UHA828" s="18"/>
      <c r="UHB828" s="18"/>
      <c r="UHC828" s="18"/>
      <c r="UHD828" s="18"/>
      <c r="UHE828" s="18"/>
      <c r="UHF828" s="18"/>
      <c r="UHG828" s="18"/>
      <c r="UHH828" s="18"/>
      <c r="UHI828" s="18"/>
      <c r="UHJ828" s="18"/>
      <c r="UHK828" s="18"/>
      <c r="UHL828" s="18"/>
      <c r="UHM828" s="18"/>
      <c r="UHN828" s="18"/>
      <c r="UHO828" s="18"/>
      <c r="UHP828" s="18"/>
      <c r="UHQ828" s="18"/>
      <c r="UHR828" s="18"/>
      <c r="UHS828" s="18"/>
      <c r="UHT828" s="18"/>
      <c r="UHU828" s="18"/>
      <c r="UHV828" s="18"/>
      <c r="UHW828" s="18"/>
      <c r="UHX828" s="18"/>
      <c r="UHY828" s="18"/>
      <c r="UHZ828" s="18"/>
      <c r="UIA828" s="18"/>
      <c r="UIB828" s="18"/>
      <c r="UIC828" s="18"/>
      <c r="UID828" s="18"/>
      <c r="UIE828" s="18"/>
      <c r="UIF828" s="18"/>
      <c r="UIG828" s="18"/>
      <c r="UIH828" s="18"/>
      <c r="UII828" s="18"/>
      <c r="UIJ828" s="18"/>
      <c r="UIK828" s="18"/>
      <c r="UIL828" s="18"/>
      <c r="UIM828" s="18"/>
      <c r="UIN828" s="18"/>
      <c r="UIO828" s="18"/>
      <c r="UIP828" s="18"/>
      <c r="UIQ828" s="18"/>
      <c r="UIR828" s="18"/>
      <c r="UIS828" s="18"/>
      <c r="UIT828" s="18"/>
      <c r="UIU828" s="18"/>
      <c r="UIV828" s="18"/>
      <c r="UIW828" s="18"/>
      <c r="UIX828" s="18"/>
      <c r="UIY828" s="18"/>
      <c r="UIZ828" s="18"/>
      <c r="UJA828" s="18"/>
      <c r="UJB828" s="18"/>
      <c r="UJC828" s="18"/>
      <c r="UJD828" s="18"/>
      <c r="UJE828" s="18"/>
      <c r="UJF828" s="18"/>
      <c r="UJG828" s="18"/>
      <c r="UJH828" s="18"/>
      <c r="UJI828" s="18"/>
      <c r="UJJ828" s="18"/>
      <c r="UJK828" s="18"/>
      <c r="UJL828" s="18"/>
      <c r="UJM828" s="18"/>
      <c r="UJN828" s="18"/>
      <c r="UJO828" s="18"/>
      <c r="UJP828" s="18"/>
      <c r="UJQ828" s="18"/>
      <c r="UJR828" s="18"/>
      <c r="UJS828" s="18"/>
      <c r="UJT828" s="18"/>
      <c r="UJU828" s="18"/>
      <c r="UJV828" s="18"/>
      <c r="UJW828" s="18"/>
      <c r="UJX828" s="18"/>
      <c r="UJY828" s="18"/>
      <c r="UJZ828" s="18"/>
      <c r="UKA828" s="18"/>
      <c r="UKB828" s="18"/>
      <c r="UKC828" s="18"/>
      <c r="UKD828" s="18"/>
      <c r="UKE828" s="18"/>
      <c r="UKF828" s="18"/>
      <c r="UKG828" s="18"/>
      <c r="UKH828" s="18"/>
      <c r="UKI828" s="18"/>
      <c r="UKJ828" s="18"/>
      <c r="UKK828" s="18"/>
      <c r="UKL828" s="18"/>
      <c r="UKM828" s="18"/>
      <c r="UKN828" s="18"/>
      <c r="UKO828" s="18"/>
      <c r="UKP828" s="18"/>
      <c r="UKQ828" s="18"/>
      <c r="UKR828" s="18"/>
      <c r="UKS828" s="18"/>
      <c r="UKT828" s="18"/>
      <c r="UKU828" s="18"/>
      <c r="UKV828" s="18"/>
      <c r="UKW828" s="18"/>
      <c r="UKX828" s="18"/>
      <c r="UKY828" s="18"/>
      <c r="UKZ828" s="18"/>
      <c r="ULA828" s="18"/>
      <c r="ULB828" s="18"/>
      <c r="ULC828" s="18"/>
      <c r="ULD828" s="18"/>
      <c r="ULE828" s="18"/>
      <c r="ULF828" s="18"/>
      <c r="ULG828" s="18"/>
      <c r="ULH828" s="18"/>
      <c r="ULI828" s="18"/>
      <c r="ULJ828" s="18"/>
      <c r="ULK828" s="18"/>
      <c r="ULL828" s="18"/>
      <c r="ULM828" s="18"/>
      <c r="ULN828" s="18"/>
      <c r="ULO828" s="18"/>
      <c r="ULP828" s="18"/>
      <c r="ULQ828" s="18"/>
      <c r="ULR828" s="18"/>
      <c r="ULS828" s="18"/>
      <c r="ULT828" s="18"/>
      <c r="ULU828" s="18"/>
      <c r="ULV828" s="18"/>
      <c r="ULW828" s="18"/>
      <c r="ULX828" s="18"/>
      <c r="ULY828" s="18"/>
      <c r="ULZ828" s="18"/>
      <c r="UMA828" s="18"/>
      <c r="UMB828" s="18"/>
      <c r="UMC828" s="18"/>
      <c r="UMD828" s="18"/>
      <c r="UME828" s="18"/>
      <c r="UMF828" s="18"/>
      <c r="UMG828" s="18"/>
      <c r="UMH828" s="18"/>
      <c r="UMI828" s="18"/>
      <c r="UMJ828" s="18"/>
      <c r="UMK828" s="18"/>
      <c r="UML828" s="18"/>
      <c r="UMM828" s="18"/>
      <c r="UMN828" s="18"/>
      <c r="UMO828" s="18"/>
      <c r="UMP828" s="18"/>
      <c r="UMQ828" s="18"/>
      <c r="UMR828" s="18"/>
      <c r="UMS828" s="18"/>
      <c r="UMT828" s="18"/>
      <c r="UMU828" s="18"/>
      <c r="UMV828" s="18"/>
      <c r="UMW828" s="18"/>
      <c r="UMX828" s="18"/>
      <c r="UMY828" s="18"/>
      <c r="UMZ828" s="18"/>
      <c r="UNA828" s="18"/>
      <c r="UNB828" s="18"/>
      <c r="UNC828" s="18"/>
      <c r="UND828" s="18"/>
      <c r="UNE828" s="18"/>
      <c r="UNF828" s="18"/>
      <c r="UNG828" s="18"/>
      <c r="UNH828" s="18"/>
      <c r="UNI828" s="18"/>
      <c r="UNJ828" s="18"/>
      <c r="UNK828" s="18"/>
      <c r="UNL828" s="18"/>
      <c r="UNM828" s="18"/>
      <c r="UNN828" s="18"/>
      <c r="UNO828" s="18"/>
      <c r="UNP828" s="18"/>
      <c r="UNQ828" s="18"/>
      <c r="UNR828" s="18"/>
      <c r="UNS828" s="18"/>
      <c r="UNT828" s="18"/>
      <c r="UNU828" s="18"/>
      <c r="UNV828" s="18"/>
      <c r="UNW828" s="18"/>
      <c r="UNX828" s="18"/>
      <c r="UNY828" s="18"/>
      <c r="UNZ828" s="18"/>
      <c r="UOA828" s="18"/>
      <c r="UOB828" s="18"/>
      <c r="UOC828" s="18"/>
      <c r="UOD828" s="18"/>
      <c r="UOE828" s="18"/>
      <c r="UOF828" s="18"/>
      <c r="UOG828" s="18"/>
      <c r="UOH828" s="18"/>
      <c r="UOI828" s="18"/>
      <c r="UOJ828" s="18"/>
      <c r="UOK828" s="18"/>
      <c r="UOL828" s="18"/>
      <c r="UOM828" s="18"/>
      <c r="UON828" s="18"/>
      <c r="UOO828" s="18"/>
      <c r="UOP828" s="18"/>
      <c r="UOQ828" s="18"/>
      <c r="UOR828" s="18"/>
      <c r="UOS828" s="18"/>
      <c r="UOT828" s="18"/>
      <c r="UOU828" s="18"/>
      <c r="UOV828" s="18"/>
      <c r="UOW828" s="18"/>
      <c r="UOX828" s="18"/>
      <c r="UOY828" s="18"/>
      <c r="UOZ828" s="18"/>
      <c r="UPA828" s="18"/>
      <c r="UPB828" s="18"/>
      <c r="UPC828" s="18"/>
      <c r="UPD828" s="18"/>
      <c r="UPE828" s="18"/>
      <c r="UPF828" s="18"/>
      <c r="UPG828" s="18"/>
      <c r="UPH828" s="18"/>
      <c r="UPI828" s="18"/>
      <c r="UPJ828" s="18"/>
      <c r="UPK828" s="18"/>
      <c r="UPL828" s="18"/>
      <c r="UPM828" s="18"/>
      <c r="UPN828" s="18"/>
      <c r="UPO828" s="18"/>
      <c r="UPP828" s="18"/>
      <c r="UPQ828" s="18"/>
      <c r="UPR828" s="18"/>
      <c r="UPS828" s="18"/>
      <c r="UPT828" s="18"/>
      <c r="UPU828" s="18"/>
      <c r="UPV828" s="18"/>
      <c r="UPW828" s="18"/>
      <c r="UPX828" s="18"/>
      <c r="UPY828" s="18"/>
      <c r="UPZ828" s="18"/>
      <c r="UQA828" s="18"/>
      <c r="UQB828" s="18"/>
      <c r="UQC828" s="18"/>
      <c r="UQD828" s="18"/>
      <c r="UQE828" s="18"/>
      <c r="UQF828" s="18"/>
      <c r="UQG828" s="18"/>
      <c r="UQH828" s="18"/>
      <c r="UQI828" s="18"/>
      <c r="UQJ828" s="18"/>
      <c r="UQK828" s="18"/>
      <c r="UQL828" s="18"/>
      <c r="UQM828" s="18"/>
      <c r="UQN828" s="18"/>
      <c r="UQO828" s="18"/>
      <c r="UQP828" s="18"/>
      <c r="UQQ828" s="18"/>
      <c r="UQR828" s="18"/>
      <c r="UQS828" s="18"/>
      <c r="UQT828" s="18"/>
      <c r="UQU828" s="18"/>
      <c r="UQV828" s="18"/>
      <c r="UQW828" s="18"/>
      <c r="UQX828" s="18"/>
      <c r="UQY828" s="18"/>
      <c r="UQZ828" s="18"/>
      <c r="URA828" s="18"/>
      <c r="URB828" s="18"/>
      <c r="URC828" s="18"/>
      <c r="URD828" s="18"/>
      <c r="URE828" s="18"/>
      <c r="URF828" s="18"/>
      <c r="URG828" s="18"/>
      <c r="URH828" s="18"/>
      <c r="URI828" s="18"/>
      <c r="URJ828" s="18"/>
      <c r="URK828" s="18"/>
      <c r="URL828" s="18"/>
      <c r="URM828" s="18"/>
      <c r="URN828" s="18"/>
      <c r="URO828" s="18"/>
      <c r="URP828" s="18"/>
      <c r="URQ828" s="18"/>
      <c r="URR828" s="18"/>
      <c r="URS828" s="18"/>
      <c r="URT828" s="18"/>
      <c r="URU828" s="18"/>
      <c r="URV828" s="18"/>
      <c r="URW828" s="18"/>
      <c r="URX828" s="18"/>
      <c r="URY828" s="18"/>
      <c r="URZ828" s="18"/>
      <c r="USA828" s="18"/>
      <c r="USB828" s="18"/>
      <c r="USC828" s="18"/>
      <c r="USD828" s="18"/>
      <c r="USE828" s="18"/>
      <c r="USF828" s="18"/>
      <c r="USG828" s="18"/>
      <c r="USH828" s="18"/>
      <c r="USI828" s="18"/>
      <c r="USJ828" s="18"/>
      <c r="USK828" s="18"/>
      <c r="USL828" s="18"/>
      <c r="USM828" s="18"/>
      <c r="USN828" s="18"/>
      <c r="USO828" s="18"/>
      <c r="USP828" s="18"/>
      <c r="USQ828" s="18"/>
      <c r="USR828" s="18"/>
      <c r="USS828" s="18"/>
      <c r="UST828" s="18"/>
      <c r="USU828" s="18"/>
      <c r="USV828" s="18"/>
      <c r="USW828" s="18"/>
      <c r="USX828" s="18"/>
      <c r="USY828" s="18"/>
      <c r="USZ828" s="18"/>
      <c r="UTA828" s="18"/>
      <c r="UTB828" s="18"/>
      <c r="UTC828" s="18"/>
      <c r="UTD828" s="18"/>
      <c r="UTE828" s="18"/>
      <c r="UTF828" s="18"/>
      <c r="UTG828" s="18"/>
      <c r="UTH828" s="18"/>
      <c r="UTI828" s="18"/>
      <c r="UTJ828" s="18"/>
      <c r="UTK828" s="18"/>
      <c r="UTL828" s="18"/>
      <c r="UTM828" s="18"/>
      <c r="UTN828" s="18"/>
      <c r="UTO828" s="18"/>
      <c r="UTP828" s="18"/>
      <c r="UTQ828" s="18"/>
      <c r="UTR828" s="18"/>
      <c r="UTS828" s="18"/>
      <c r="UTT828" s="18"/>
      <c r="UTU828" s="18"/>
      <c r="UTV828" s="18"/>
      <c r="UTW828" s="18"/>
      <c r="UTX828" s="18"/>
      <c r="UTY828" s="18"/>
      <c r="UTZ828" s="18"/>
      <c r="UUA828" s="18"/>
      <c r="UUB828" s="18"/>
      <c r="UUC828" s="18"/>
      <c r="UUD828" s="18"/>
      <c r="UUE828" s="18"/>
      <c r="UUF828" s="18"/>
      <c r="UUG828" s="18"/>
      <c r="UUH828" s="18"/>
      <c r="UUI828" s="18"/>
      <c r="UUJ828" s="18"/>
      <c r="UUK828" s="18"/>
      <c r="UUL828" s="18"/>
      <c r="UUM828" s="18"/>
      <c r="UUN828" s="18"/>
      <c r="UUO828" s="18"/>
      <c r="UUP828" s="18"/>
      <c r="UUQ828" s="18"/>
      <c r="UUR828" s="18"/>
      <c r="UUS828" s="18"/>
      <c r="UUT828" s="18"/>
      <c r="UUU828" s="18"/>
      <c r="UUV828" s="18"/>
      <c r="UUW828" s="18"/>
      <c r="UUX828" s="18"/>
      <c r="UUY828" s="18"/>
      <c r="UUZ828" s="18"/>
      <c r="UVA828" s="18"/>
      <c r="UVB828" s="18"/>
      <c r="UVC828" s="18"/>
      <c r="UVD828" s="18"/>
      <c r="UVE828" s="18"/>
      <c r="UVF828" s="18"/>
      <c r="UVG828" s="18"/>
      <c r="UVH828" s="18"/>
      <c r="UVI828" s="18"/>
      <c r="UVJ828" s="18"/>
      <c r="UVK828" s="18"/>
      <c r="UVL828" s="18"/>
      <c r="UVM828" s="18"/>
      <c r="UVN828" s="18"/>
      <c r="UVO828" s="18"/>
      <c r="UVP828" s="18"/>
      <c r="UVQ828" s="18"/>
      <c r="UVR828" s="18"/>
      <c r="UVS828" s="18"/>
      <c r="UVT828" s="18"/>
      <c r="UVU828" s="18"/>
      <c r="UVV828" s="18"/>
      <c r="UVW828" s="18"/>
      <c r="UVX828" s="18"/>
      <c r="UVY828" s="18"/>
      <c r="UVZ828" s="18"/>
      <c r="UWA828" s="18"/>
      <c r="UWB828" s="18"/>
      <c r="UWC828" s="18"/>
      <c r="UWD828" s="18"/>
      <c r="UWE828" s="18"/>
      <c r="UWF828" s="18"/>
      <c r="UWG828" s="18"/>
      <c r="UWH828" s="18"/>
      <c r="UWI828" s="18"/>
      <c r="UWJ828" s="18"/>
      <c r="UWK828" s="18"/>
      <c r="UWL828" s="18"/>
      <c r="UWM828" s="18"/>
      <c r="UWN828" s="18"/>
      <c r="UWO828" s="18"/>
      <c r="UWP828" s="18"/>
      <c r="UWQ828" s="18"/>
      <c r="UWR828" s="18"/>
      <c r="UWS828" s="18"/>
      <c r="UWT828" s="18"/>
      <c r="UWU828" s="18"/>
      <c r="UWV828" s="18"/>
      <c r="UWW828" s="18"/>
      <c r="UWX828" s="18"/>
      <c r="UWY828" s="18"/>
      <c r="UWZ828" s="18"/>
      <c r="UXA828" s="18"/>
      <c r="UXB828" s="18"/>
      <c r="UXC828" s="18"/>
      <c r="UXD828" s="18"/>
      <c r="UXE828" s="18"/>
      <c r="UXF828" s="18"/>
      <c r="UXG828" s="18"/>
      <c r="UXH828" s="18"/>
      <c r="UXI828" s="18"/>
      <c r="UXJ828" s="18"/>
      <c r="UXK828" s="18"/>
      <c r="UXL828" s="18"/>
      <c r="UXM828" s="18"/>
      <c r="UXN828" s="18"/>
      <c r="UXO828" s="18"/>
      <c r="UXP828" s="18"/>
      <c r="UXQ828" s="18"/>
      <c r="UXR828" s="18"/>
      <c r="UXS828" s="18"/>
      <c r="UXT828" s="18"/>
      <c r="UXU828" s="18"/>
      <c r="UXV828" s="18"/>
      <c r="UXW828" s="18"/>
      <c r="UXX828" s="18"/>
      <c r="UXY828" s="18"/>
      <c r="UXZ828" s="18"/>
      <c r="UYA828" s="18"/>
      <c r="UYB828" s="18"/>
      <c r="UYC828" s="18"/>
      <c r="UYD828" s="18"/>
      <c r="UYE828" s="18"/>
      <c r="UYF828" s="18"/>
      <c r="UYG828" s="18"/>
      <c r="UYH828" s="18"/>
      <c r="UYI828" s="18"/>
      <c r="UYJ828" s="18"/>
      <c r="UYK828" s="18"/>
      <c r="UYL828" s="18"/>
      <c r="UYM828" s="18"/>
      <c r="UYN828" s="18"/>
      <c r="UYO828" s="18"/>
      <c r="UYP828" s="18"/>
      <c r="UYQ828" s="18"/>
      <c r="UYR828" s="18"/>
      <c r="UYS828" s="18"/>
      <c r="UYT828" s="18"/>
      <c r="UYU828" s="18"/>
      <c r="UYV828" s="18"/>
      <c r="UYW828" s="18"/>
      <c r="UYX828" s="18"/>
      <c r="UYY828" s="18"/>
      <c r="UYZ828" s="18"/>
      <c r="UZA828" s="18"/>
      <c r="UZB828" s="18"/>
      <c r="UZC828" s="18"/>
      <c r="UZD828" s="18"/>
      <c r="UZE828" s="18"/>
      <c r="UZF828" s="18"/>
      <c r="UZG828" s="18"/>
      <c r="UZH828" s="18"/>
      <c r="UZI828" s="18"/>
      <c r="UZJ828" s="18"/>
      <c r="UZK828" s="18"/>
      <c r="UZL828" s="18"/>
      <c r="UZM828" s="18"/>
      <c r="UZN828" s="18"/>
      <c r="UZO828" s="18"/>
      <c r="UZP828" s="18"/>
      <c r="UZQ828" s="18"/>
      <c r="UZR828" s="18"/>
      <c r="UZS828" s="18"/>
      <c r="UZT828" s="18"/>
      <c r="UZU828" s="18"/>
      <c r="UZV828" s="18"/>
      <c r="UZW828" s="18"/>
      <c r="UZX828" s="18"/>
      <c r="UZY828" s="18"/>
      <c r="UZZ828" s="18"/>
      <c r="VAA828" s="18"/>
      <c r="VAB828" s="18"/>
      <c r="VAC828" s="18"/>
      <c r="VAD828" s="18"/>
      <c r="VAE828" s="18"/>
      <c r="VAF828" s="18"/>
      <c r="VAG828" s="18"/>
      <c r="VAH828" s="18"/>
      <c r="VAI828" s="18"/>
      <c r="VAJ828" s="18"/>
      <c r="VAK828" s="18"/>
      <c r="VAL828" s="18"/>
      <c r="VAM828" s="18"/>
      <c r="VAN828" s="18"/>
      <c r="VAO828" s="18"/>
      <c r="VAP828" s="18"/>
      <c r="VAQ828" s="18"/>
      <c r="VAR828" s="18"/>
      <c r="VAS828" s="18"/>
      <c r="VAT828" s="18"/>
      <c r="VAU828" s="18"/>
      <c r="VAV828" s="18"/>
      <c r="VAW828" s="18"/>
      <c r="VAX828" s="18"/>
      <c r="VAY828" s="18"/>
      <c r="VAZ828" s="18"/>
      <c r="VBA828" s="18"/>
      <c r="VBB828" s="18"/>
      <c r="VBC828" s="18"/>
      <c r="VBD828" s="18"/>
      <c r="VBE828" s="18"/>
      <c r="VBF828" s="18"/>
      <c r="VBG828" s="18"/>
      <c r="VBH828" s="18"/>
      <c r="VBI828" s="18"/>
      <c r="VBJ828" s="18"/>
      <c r="VBK828" s="18"/>
      <c r="VBL828" s="18"/>
      <c r="VBM828" s="18"/>
      <c r="VBN828" s="18"/>
      <c r="VBO828" s="18"/>
      <c r="VBP828" s="18"/>
      <c r="VBQ828" s="18"/>
      <c r="VBR828" s="18"/>
      <c r="VBS828" s="18"/>
      <c r="VBT828" s="18"/>
      <c r="VBU828" s="18"/>
      <c r="VBV828" s="18"/>
      <c r="VBW828" s="18"/>
      <c r="VBX828" s="18"/>
      <c r="VBY828" s="18"/>
      <c r="VBZ828" s="18"/>
      <c r="VCA828" s="18"/>
      <c r="VCB828" s="18"/>
      <c r="VCC828" s="18"/>
      <c r="VCD828" s="18"/>
      <c r="VCE828" s="18"/>
      <c r="VCF828" s="18"/>
      <c r="VCG828" s="18"/>
      <c r="VCH828" s="18"/>
      <c r="VCI828" s="18"/>
      <c r="VCJ828" s="18"/>
      <c r="VCK828" s="18"/>
      <c r="VCL828" s="18"/>
      <c r="VCM828" s="18"/>
      <c r="VCN828" s="18"/>
      <c r="VCO828" s="18"/>
      <c r="VCP828" s="18"/>
      <c r="VCQ828" s="18"/>
      <c r="VCR828" s="18"/>
      <c r="VCS828" s="18"/>
      <c r="VCT828" s="18"/>
      <c r="VCU828" s="18"/>
      <c r="VCV828" s="18"/>
      <c r="VCW828" s="18"/>
      <c r="VCX828" s="18"/>
      <c r="VCY828" s="18"/>
      <c r="VCZ828" s="18"/>
      <c r="VDA828" s="18"/>
      <c r="VDB828" s="18"/>
      <c r="VDC828" s="18"/>
      <c r="VDD828" s="18"/>
      <c r="VDE828" s="18"/>
      <c r="VDF828" s="18"/>
      <c r="VDG828" s="18"/>
      <c r="VDH828" s="18"/>
      <c r="VDI828" s="18"/>
      <c r="VDJ828" s="18"/>
      <c r="VDK828" s="18"/>
      <c r="VDL828" s="18"/>
      <c r="VDM828" s="18"/>
      <c r="VDN828" s="18"/>
      <c r="VDO828" s="18"/>
      <c r="VDP828" s="18"/>
      <c r="VDQ828" s="18"/>
      <c r="VDR828" s="18"/>
      <c r="VDS828" s="18"/>
      <c r="VDT828" s="18"/>
      <c r="VDU828" s="18"/>
      <c r="VDV828" s="18"/>
      <c r="VDW828" s="18"/>
      <c r="VDX828" s="18"/>
      <c r="VDY828" s="18"/>
      <c r="VDZ828" s="18"/>
      <c r="VEA828" s="18"/>
      <c r="VEB828" s="18"/>
      <c r="VEC828" s="18"/>
      <c r="VED828" s="18"/>
      <c r="VEE828" s="18"/>
      <c r="VEF828" s="18"/>
      <c r="VEG828" s="18"/>
      <c r="VEH828" s="18"/>
      <c r="VEI828" s="18"/>
      <c r="VEJ828" s="18"/>
      <c r="VEK828" s="18"/>
      <c r="VEL828" s="18"/>
      <c r="VEM828" s="18"/>
      <c r="VEN828" s="18"/>
      <c r="VEO828" s="18"/>
      <c r="VEP828" s="18"/>
      <c r="VEQ828" s="18"/>
      <c r="VER828" s="18"/>
      <c r="VES828" s="18"/>
      <c r="VET828" s="18"/>
      <c r="VEU828" s="18"/>
      <c r="VEV828" s="18"/>
      <c r="VEW828" s="18"/>
      <c r="VEX828" s="18"/>
      <c r="VEY828" s="18"/>
      <c r="VEZ828" s="18"/>
      <c r="VFA828" s="18"/>
      <c r="VFB828" s="18"/>
      <c r="VFC828" s="18"/>
      <c r="VFD828" s="18"/>
      <c r="VFE828" s="18"/>
      <c r="VFF828" s="18"/>
      <c r="VFG828" s="18"/>
      <c r="VFH828" s="18"/>
      <c r="VFI828" s="18"/>
      <c r="VFJ828" s="18"/>
      <c r="VFK828" s="18"/>
      <c r="VFL828" s="18"/>
      <c r="VFM828" s="18"/>
      <c r="VFN828" s="18"/>
      <c r="VFO828" s="18"/>
      <c r="VFP828" s="18"/>
      <c r="VFQ828" s="18"/>
      <c r="VFR828" s="18"/>
      <c r="VFS828" s="18"/>
      <c r="VFT828" s="18"/>
      <c r="VFU828" s="18"/>
      <c r="VFV828" s="18"/>
      <c r="VFW828" s="18"/>
      <c r="VFX828" s="18"/>
      <c r="VFY828" s="18"/>
      <c r="VFZ828" s="18"/>
      <c r="VGA828" s="18"/>
      <c r="VGB828" s="18"/>
      <c r="VGC828" s="18"/>
      <c r="VGD828" s="18"/>
      <c r="VGE828" s="18"/>
      <c r="VGF828" s="18"/>
      <c r="VGG828" s="18"/>
      <c r="VGH828" s="18"/>
      <c r="VGI828" s="18"/>
      <c r="VGJ828" s="18"/>
      <c r="VGK828" s="18"/>
      <c r="VGL828" s="18"/>
      <c r="VGM828" s="18"/>
      <c r="VGN828" s="18"/>
      <c r="VGO828" s="18"/>
      <c r="VGP828" s="18"/>
      <c r="VGQ828" s="18"/>
      <c r="VGR828" s="18"/>
      <c r="VGS828" s="18"/>
      <c r="VGT828" s="18"/>
      <c r="VGU828" s="18"/>
      <c r="VGV828" s="18"/>
      <c r="VGW828" s="18"/>
      <c r="VGX828" s="18"/>
      <c r="VGY828" s="18"/>
      <c r="VGZ828" s="18"/>
      <c r="VHA828" s="18"/>
      <c r="VHB828" s="18"/>
      <c r="VHC828" s="18"/>
      <c r="VHD828" s="18"/>
      <c r="VHE828" s="18"/>
      <c r="VHF828" s="18"/>
      <c r="VHG828" s="18"/>
      <c r="VHH828" s="18"/>
      <c r="VHI828" s="18"/>
      <c r="VHJ828" s="18"/>
      <c r="VHK828" s="18"/>
      <c r="VHL828" s="18"/>
      <c r="VHM828" s="18"/>
      <c r="VHN828" s="18"/>
      <c r="VHO828" s="18"/>
      <c r="VHP828" s="18"/>
      <c r="VHQ828" s="18"/>
      <c r="VHR828" s="18"/>
      <c r="VHS828" s="18"/>
      <c r="VHT828" s="18"/>
      <c r="VHU828" s="18"/>
      <c r="VHV828" s="18"/>
      <c r="VHW828" s="18"/>
      <c r="VHX828" s="18"/>
      <c r="VHY828" s="18"/>
      <c r="VHZ828" s="18"/>
      <c r="VIA828" s="18"/>
      <c r="VIB828" s="18"/>
      <c r="VIC828" s="18"/>
      <c r="VID828" s="18"/>
      <c r="VIE828" s="18"/>
      <c r="VIF828" s="18"/>
      <c r="VIG828" s="18"/>
      <c r="VIH828" s="18"/>
      <c r="VII828" s="18"/>
      <c r="VIJ828" s="18"/>
      <c r="VIK828" s="18"/>
      <c r="VIL828" s="18"/>
      <c r="VIM828" s="18"/>
      <c r="VIN828" s="18"/>
      <c r="VIO828" s="18"/>
      <c r="VIP828" s="18"/>
      <c r="VIQ828" s="18"/>
      <c r="VIR828" s="18"/>
      <c r="VIS828" s="18"/>
      <c r="VIT828" s="18"/>
      <c r="VIU828" s="18"/>
      <c r="VIV828" s="18"/>
      <c r="VIW828" s="18"/>
      <c r="VIX828" s="18"/>
      <c r="VIY828" s="18"/>
      <c r="VIZ828" s="18"/>
      <c r="VJA828" s="18"/>
      <c r="VJB828" s="18"/>
      <c r="VJC828" s="18"/>
      <c r="VJD828" s="18"/>
      <c r="VJE828" s="18"/>
      <c r="VJF828" s="18"/>
      <c r="VJG828" s="18"/>
      <c r="VJH828" s="18"/>
      <c r="VJI828" s="18"/>
      <c r="VJJ828" s="18"/>
      <c r="VJK828" s="18"/>
      <c r="VJL828" s="18"/>
      <c r="VJM828" s="18"/>
      <c r="VJN828" s="18"/>
      <c r="VJO828" s="18"/>
      <c r="VJP828" s="18"/>
      <c r="VJQ828" s="18"/>
      <c r="VJR828" s="18"/>
      <c r="VJS828" s="18"/>
      <c r="VJT828" s="18"/>
      <c r="VJU828" s="18"/>
      <c r="VJV828" s="18"/>
      <c r="VJW828" s="18"/>
      <c r="VJX828" s="18"/>
      <c r="VJY828" s="18"/>
      <c r="VJZ828" s="18"/>
      <c r="VKA828" s="18"/>
      <c r="VKB828" s="18"/>
      <c r="VKC828" s="18"/>
      <c r="VKD828" s="18"/>
      <c r="VKE828" s="18"/>
      <c r="VKF828" s="18"/>
      <c r="VKG828" s="18"/>
      <c r="VKH828" s="18"/>
      <c r="VKI828" s="18"/>
      <c r="VKJ828" s="18"/>
      <c r="VKK828" s="18"/>
      <c r="VKL828" s="18"/>
      <c r="VKM828" s="18"/>
      <c r="VKN828" s="18"/>
      <c r="VKO828" s="18"/>
      <c r="VKP828" s="18"/>
      <c r="VKQ828" s="18"/>
      <c r="VKR828" s="18"/>
      <c r="VKS828" s="18"/>
      <c r="VKT828" s="18"/>
      <c r="VKU828" s="18"/>
      <c r="VKV828" s="18"/>
      <c r="VKW828" s="18"/>
      <c r="VKX828" s="18"/>
      <c r="VKY828" s="18"/>
      <c r="VKZ828" s="18"/>
      <c r="VLA828" s="18"/>
      <c r="VLB828" s="18"/>
      <c r="VLC828" s="18"/>
      <c r="VLD828" s="18"/>
      <c r="VLE828" s="18"/>
      <c r="VLF828" s="18"/>
      <c r="VLG828" s="18"/>
      <c r="VLH828" s="18"/>
      <c r="VLI828" s="18"/>
      <c r="VLJ828" s="18"/>
      <c r="VLK828" s="18"/>
      <c r="VLL828" s="18"/>
      <c r="VLM828" s="18"/>
      <c r="VLN828" s="18"/>
      <c r="VLO828" s="18"/>
      <c r="VLP828" s="18"/>
      <c r="VLQ828" s="18"/>
      <c r="VLR828" s="18"/>
      <c r="VLS828" s="18"/>
      <c r="VLT828" s="18"/>
      <c r="VLU828" s="18"/>
      <c r="VLV828" s="18"/>
      <c r="VLW828" s="18"/>
      <c r="VLX828" s="18"/>
      <c r="VLY828" s="18"/>
      <c r="VLZ828" s="18"/>
      <c r="VMA828" s="18"/>
      <c r="VMB828" s="18"/>
      <c r="VMC828" s="18"/>
      <c r="VMD828" s="18"/>
      <c r="VME828" s="18"/>
      <c r="VMF828" s="18"/>
      <c r="VMG828" s="18"/>
      <c r="VMH828" s="18"/>
      <c r="VMI828" s="18"/>
      <c r="VMJ828" s="18"/>
      <c r="VMK828" s="18"/>
      <c r="VML828" s="18"/>
      <c r="VMM828" s="18"/>
      <c r="VMN828" s="18"/>
      <c r="VMO828" s="18"/>
      <c r="VMP828" s="18"/>
      <c r="VMQ828" s="18"/>
      <c r="VMR828" s="18"/>
      <c r="VMS828" s="18"/>
      <c r="VMT828" s="18"/>
      <c r="VMU828" s="18"/>
      <c r="VMV828" s="18"/>
      <c r="VMW828" s="18"/>
      <c r="VMX828" s="18"/>
      <c r="VMY828" s="18"/>
      <c r="VMZ828" s="18"/>
      <c r="VNA828" s="18"/>
      <c r="VNB828" s="18"/>
      <c r="VNC828" s="18"/>
      <c r="VND828" s="18"/>
      <c r="VNE828" s="18"/>
      <c r="VNF828" s="18"/>
      <c r="VNG828" s="18"/>
      <c r="VNH828" s="18"/>
      <c r="VNI828" s="18"/>
      <c r="VNJ828" s="18"/>
      <c r="VNK828" s="18"/>
      <c r="VNL828" s="18"/>
      <c r="VNM828" s="18"/>
      <c r="VNN828" s="18"/>
      <c r="VNO828" s="18"/>
      <c r="VNP828" s="18"/>
      <c r="VNQ828" s="18"/>
      <c r="VNR828" s="18"/>
      <c r="VNS828" s="18"/>
      <c r="VNT828" s="18"/>
      <c r="VNU828" s="18"/>
      <c r="VNV828" s="18"/>
      <c r="VNW828" s="18"/>
      <c r="VNX828" s="18"/>
      <c r="VNY828" s="18"/>
      <c r="VNZ828" s="18"/>
      <c r="VOA828" s="18"/>
      <c r="VOB828" s="18"/>
      <c r="VOC828" s="18"/>
      <c r="VOD828" s="18"/>
      <c r="VOE828" s="18"/>
      <c r="VOF828" s="18"/>
      <c r="VOG828" s="18"/>
      <c r="VOH828" s="18"/>
      <c r="VOI828" s="18"/>
      <c r="VOJ828" s="18"/>
      <c r="VOK828" s="18"/>
      <c r="VOL828" s="18"/>
      <c r="VOM828" s="18"/>
      <c r="VON828" s="18"/>
      <c r="VOO828" s="18"/>
      <c r="VOP828" s="18"/>
      <c r="VOQ828" s="18"/>
      <c r="VOR828" s="18"/>
      <c r="VOS828" s="18"/>
      <c r="VOT828" s="18"/>
      <c r="VOU828" s="18"/>
      <c r="VOV828" s="18"/>
      <c r="VOW828" s="18"/>
      <c r="VOX828" s="18"/>
      <c r="VOY828" s="18"/>
      <c r="VOZ828" s="18"/>
      <c r="VPA828" s="18"/>
      <c r="VPB828" s="18"/>
      <c r="VPC828" s="18"/>
      <c r="VPD828" s="18"/>
      <c r="VPE828" s="18"/>
      <c r="VPF828" s="18"/>
      <c r="VPG828" s="18"/>
      <c r="VPH828" s="18"/>
      <c r="VPI828" s="18"/>
      <c r="VPJ828" s="18"/>
      <c r="VPK828" s="18"/>
      <c r="VPL828" s="18"/>
      <c r="VPM828" s="18"/>
      <c r="VPN828" s="18"/>
      <c r="VPO828" s="18"/>
      <c r="VPP828" s="18"/>
      <c r="VPQ828" s="18"/>
      <c r="VPR828" s="18"/>
      <c r="VPS828" s="18"/>
      <c r="VPT828" s="18"/>
      <c r="VPU828" s="18"/>
      <c r="VPV828" s="18"/>
      <c r="VPW828" s="18"/>
      <c r="VPX828" s="18"/>
      <c r="VPY828" s="18"/>
      <c r="VPZ828" s="18"/>
      <c r="VQA828" s="18"/>
      <c r="VQB828" s="18"/>
      <c r="VQC828" s="18"/>
      <c r="VQD828" s="18"/>
      <c r="VQE828" s="18"/>
      <c r="VQF828" s="18"/>
      <c r="VQG828" s="18"/>
      <c r="VQH828" s="18"/>
      <c r="VQI828" s="18"/>
      <c r="VQJ828" s="18"/>
      <c r="VQK828" s="18"/>
      <c r="VQL828" s="18"/>
      <c r="VQM828" s="18"/>
      <c r="VQN828" s="18"/>
      <c r="VQO828" s="18"/>
      <c r="VQP828" s="18"/>
      <c r="VQQ828" s="18"/>
      <c r="VQR828" s="18"/>
      <c r="VQS828" s="18"/>
      <c r="VQT828" s="18"/>
      <c r="VQU828" s="18"/>
      <c r="VQV828" s="18"/>
      <c r="VQW828" s="18"/>
      <c r="VQX828" s="18"/>
      <c r="VQY828" s="18"/>
      <c r="VQZ828" s="18"/>
      <c r="VRA828" s="18"/>
      <c r="VRB828" s="18"/>
      <c r="VRC828" s="18"/>
      <c r="VRD828" s="18"/>
      <c r="VRE828" s="18"/>
      <c r="VRF828" s="18"/>
      <c r="VRG828" s="18"/>
      <c r="VRH828" s="18"/>
      <c r="VRI828" s="18"/>
      <c r="VRJ828" s="18"/>
      <c r="VRK828" s="18"/>
      <c r="VRL828" s="18"/>
      <c r="VRM828" s="18"/>
      <c r="VRN828" s="18"/>
      <c r="VRO828" s="18"/>
      <c r="VRP828" s="18"/>
      <c r="VRQ828" s="18"/>
      <c r="VRR828" s="18"/>
      <c r="VRS828" s="18"/>
      <c r="VRT828" s="18"/>
      <c r="VRU828" s="18"/>
      <c r="VRV828" s="18"/>
      <c r="VRW828" s="18"/>
      <c r="VRX828" s="18"/>
      <c r="VRY828" s="18"/>
      <c r="VRZ828" s="18"/>
      <c r="VSA828" s="18"/>
      <c r="VSB828" s="18"/>
      <c r="VSC828" s="18"/>
      <c r="VSD828" s="18"/>
      <c r="VSE828" s="18"/>
      <c r="VSF828" s="18"/>
      <c r="VSG828" s="18"/>
      <c r="VSH828" s="18"/>
      <c r="VSI828" s="18"/>
      <c r="VSJ828" s="18"/>
      <c r="VSK828" s="18"/>
      <c r="VSL828" s="18"/>
      <c r="VSM828" s="18"/>
      <c r="VSN828" s="18"/>
      <c r="VSO828" s="18"/>
      <c r="VSP828" s="18"/>
      <c r="VSQ828" s="18"/>
      <c r="VSR828" s="18"/>
      <c r="VSS828" s="18"/>
      <c r="VST828" s="18"/>
      <c r="VSU828" s="18"/>
      <c r="VSV828" s="18"/>
      <c r="VSW828" s="18"/>
      <c r="VSX828" s="18"/>
      <c r="VSY828" s="18"/>
      <c r="VSZ828" s="18"/>
      <c r="VTA828" s="18"/>
      <c r="VTB828" s="18"/>
      <c r="VTC828" s="18"/>
      <c r="VTD828" s="18"/>
      <c r="VTE828" s="18"/>
      <c r="VTF828" s="18"/>
      <c r="VTG828" s="18"/>
      <c r="VTH828" s="18"/>
      <c r="VTI828" s="18"/>
      <c r="VTJ828" s="18"/>
      <c r="VTK828" s="18"/>
      <c r="VTL828" s="18"/>
      <c r="VTM828" s="18"/>
      <c r="VTN828" s="18"/>
      <c r="VTO828" s="18"/>
      <c r="VTP828" s="18"/>
      <c r="VTQ828" s="18"/>
      <c r="VTR828" s="18"/>
      <c r="VTS828" s="18"/>
      <c r="VTT828" s="18"/>
      <c r="VTU828" s="18"/>
      <c r="VTV828" s="18"/>
      <c r="VTW828" s="18"/>
      <c r="VTX828" s="18"/>
      <c r="VTY828" s="18"/>
      <c r="VTZ828" s="18"/>
      <c r="VUA828" s="18"/>
      <c r="VUB828" s="18"/>
      <c r="VUC828" s="18"/>
      <c r="VUD828" s="18"/>
      <c r="VUE828" s="18"/>
      <c r="VUF828" s="18"/>
      <c r="VUG828" s="18"/>
      <c r="VUH828" s="18"/>
      <c r="VUI828" s="18"/>
      <c r="VUJ828" s="18"/>
      <c r="VUK828" s="18"/>
      <c r="VUL828" s="18"/>
      <c r="VUM828" s="18"/>
      <c r="VUN828" s="18"/>
      <c r="VUO828" s="18"/>
      <c r="VUP828" s="18"/>
      <c r="VUQ828" s="18"/>
      <c r="VUR828" s="18"/>
      <c r="VUS828" s="18"/>
      <c r="VUT828" s="18"/>
      <c r="VUU828" s="18"/>
      <c r="VUV828" s="18"/>
      <c r="VUW828" s="18"/>
      <c r="VUX828" s="18"/>
      <c r="VUY828" s="18"/>
      <c r="VUZ828" s="18"/>
      <c r="VVA828" s="18"/>
      <c r="VVB828" s="18"/>
      <c r="VVC828" s="18"/>
      <c r="VVD828" s="18"/>
      <c r="VVE828" s="18"/>
      <c r="VVF828" s="18"/>
      <c r="VVG828" s="18"/>
      <c r="VVH828" s="18"/>
      <c r="VVI828" s="18"/>
      <c r="VVJ828" s="18"/>
      <c r="VVK828" s="18"/>
      <c r="VVL828" s="18"/>
      <c r="VVM828" s="18"/>
      <c r="VVN828" s="18"/>
      <c r="VVO828" s="18"/>
      <c r="VVP828" s="18"/>
      <c r="VVQ828" s="18"/>
      <c r="VVR828" s="18"/>
      <c r="VVS828" s="18"/>
      <c r="VVT828" s="18"/>
      <c r="VVU828" s="18"/>
      <c r="VVV828" s="18"/>
      <c r="VVW828" s="18"/>
      <c r="VVX828" s="18"/>
      <c r="VVY828" s="18"/>
      <c r="VVZ828" s="18"/>
      <c r="VWA828" s="18"/>
      <c r="VWB828" s="18"/>
      <c r="VWC828" s="18"/>
      <c r="VWD828" s="18"/>
      <c r="VWE828" s="18"/>
      <c r="VWF828" s="18"/>
      <c r="VWG828" s="18"/>
      <c r="VWH828" s="18"/>
      <c r="VWI828" s="18"/>
      <c r="VWJ828" s="18"/>
      <c r="VWK828" s="18"/>
      <c r="VWL828" s="18"/>
      <c r="VWM828" s="18"/>
      <c r="VWN828" s="18"/>
      <c r="VWO828" s="18"/>
      <c r="VWP828" s="18"/>
      <c r="VWQ828" s="18"/>
      <c r="VWR828" s="18"/>
      <c r="VWS828" s="18"/>
      <c r="VWT828" s="18"/>
      <c r="VWU828" s="18"/>
      <c r="VWV828" s="18"/>
      <c r="VWW828" s="18"/>
      <c r="VWX828" s="18"/>
      <c r="VWY828" s="18"/>
      <c r="VWZ828" s="18"/>
      <c r="VXA828" s="18"/>
      <c r="VXB828" s="18"/>
      <c r="VXC828" s="18"/>
      <c r="VXD828" s="18"/>
      <c r="VXE828" s="18"/>
      <c r="VXF828" s="18"/>
      <c r="VXG828" s="18"/>
      <c r="VXH828" s="18"/>
      <c r="VXI828" s="18"/>
      <c r="VXJ828" s="18"/>
      <c r="VXK828" s="18"/>
      <c r="VXL828" s="18"/>
      <c r="VXM828" s="18"/>
      <c r="VXN828" s="18"/>
      <c r="VXO828" s="18"/>
      <c r="VXP828" s="18"/>
      <c r="VXQ828" s="18"/>
      <c r="VXR828" s="18"/>
      <c r="VXS828" s="18"/>
      <c r="VXT828" s="18"/>
      <c r="VXU828" s="18"/>
      <c r="VXV828" s="18"/>
      <c r="VXW828" s="18"/>
      <c r="VXX828" s="18"/>
      <c r="VXY828" s="18"/>
      <c r="VXZ828" s="18"/>
      <c r="VYA828" s="18"/>
      <c r="VYB828" s="18"/>
      <c r="VYC828" s="18"/>
      <c r="VYD828" s="18"/>
      <c r="VYE828" s="18"/>
      <c r="VYF828" s="18"/>
      <c r="VYG828" s="18"/>
      <c r="VYH828" s="18"/>
      <c r="VYI828" s="18"/>
      <c r="VYJ828" s="18"/>
      <c r="VYK828" s="18"/>
      <c r="VYL828" s="18"/>
      <c r="VYM828" s="18"/>
      <c r="VYN828" s="18"/>
      <c r="VYO828" s="18"/>
      <c r="VYP828" s="18"/>
      <c r="VYQ828" s="18"/>
      <c r="VYR828" s="18"/>
      <c r="VYS828" s="18"/>
      <c r="VYT828" s="18"/>
      <c r="VYU828" s="18"/>
      <c r="VYV828" s="18"/>
      <c r="VYW828" s="18"/>
      <c r="VYX828" s="18"/>
      <c r="VYY828" s="18"/>
      <c r="VYZ828" s="18"/>
      <c r="VZA828" s="18"/>
      <c r="VZB828" s="18"/>
      <c r="VZC828" s="18"/>
      <c r="VZD828" s="18"/>
      <c r="VZE828" s="18"/>
      <c r="VZF828" s="18"/>
      <c r="VZG828" s="18"/>
      <c r="VZH828" s="18"/>
      <c r="VZI828" s="18"/>
      <c r="VZJ828" s="18"/>
      <c r="VZK828" s="18"/>
      <c r="VZL828" s="18"/>
      <c r="VZM828" s="18"/>
      <c r="VZN828" s="18"/>
      <c r="VZO828" s="18"/>
      <c r="VZP828" s="18"/>
      <c r="VZQ828" s="18"/>
      <c r="VZR828" s="18"/>
      <c r="VZS828" s="18"/>
      <c r="VZT828" s="18"/>
      <c r="VZU828" s="18"/>
      <c r="VZV828" s="18"/>
      <c r="VZW828" s="18"/>
      <c r="VZX828" s="18"/>
      <c r="VZY828" s="18"/>
      <c r="VZZ828" s="18"/>
      <c r="WAA828" s="18"/>
      <c r="WAB828" s="18"/>
      <c r="WAC828" s="18"/>
      <c r="WAD828" s="18"/>
      <c r="WAE828" s="18"/>
      <c r="WAF828" s="18"/>
      <c r="WAG828" s="18"/>
      <c r="WAH828" s="18"/>
      <c r="WAI828" s="18"/>
      <c r="WAJ828" s="18"/>
      <c r="WAK828" s="18"/>
      <c r="WAL828" s="18"/>
      <c r="WAM828" s="18"/>
      <c r="WAN828" s="18"/>
      <c r="WAO828" s="18"/>
      <c r="WAP828" s="18"/>
      <c r="WAQ828" s="18"/>
      <c r="WAR828" s="18"/>
      <c r="WAS828" s="18"/>
      <c r="WAT828" s="18"/>
      <c r="WAU828" s="18"/>
      <c r="WAV828" s="18"/>
      <c r="WAW828" s="18"/>
      <c r="WAX828" s="18"/>
      <c r="WAY828" s="18"/>
      <c r="WAZ828" s="18"/>
      <c r="WBA828" s="18"/>
      <c r="WBB828" s="18"/>
      <c r="WBC828" s="18"/>
      <c r="WBD828" s="18"/>
      <c r="WBE828" s="18"/>
      <c r="WBF828" s="18"/>
      <c r="WBG828" s="18"/>
      <c r="WBH828" s="18"/>
      <c r="WBI828" s="18"/>
      <c r="WBJ828" s="18"/>
      <c r="WBK828" s="18"/>
      <c r="WBL828" s="18"/>
      <c r="WBM828" s="18"/>
      <c r="WBN828" s="18"/>
      <c r="WBO828" s="18"/>
      <c r="WBP828" s="18"/>
      <c r="WBQ828" s="18"/>
      <c r="WBR828" s="18"/>
      <c r="WBS828" s="18"/>
      <c r="WBT828" s="18"/>
      <c r="WBU828" s="18"/>
      <c r="WBV828" s="18"/>
      <c r="WBW828" s="18"/>
      <c r="WBX828" s="18"/>
      <c r="WBY828" s="18"/>
      <c r="WBZ828" s="18"/>
      <c r="WCA828" s="18"/>
      <c r="WCB828" s="18"/>
      <c r="WCC828" s="18"/>
      <c r="WCD828" s="18"/>
      <c r="WCE828" s="18"/>
      <c r="WCF828" s="18"/>
      <c r="WCG828" s="18"/>
      <c r="WCH828" s="18"/>
      <c r="WCI828" s="18"/>
      <c r="WCJ828" s="18"/>
      <c r="WCK828" s="18"/>
      <c r="WCL828" s="18"/>
      <c r="WCM828" s="18"/>
      <c r="WCN828" s="18"/>
      <c r="WCO828" s="18"/>
      <c r="WCP828" s="18"/>
      <c r="WCQ828" s="18"/>
      <c r="WCR828" s="18"/>
      <c r="WCS828" s="18"/>
      <c r="WCT828" s="18"/>
      <c r="WCU828" s="18"/>
      <c r="WCV828" s="18"/>
      <c r="WCW828" s="18"/>
      <c r="WCX828" s="18"/>
      <c r="WCY828" s="18"/>
      <c r="WCZ828" s="18"/>
      <c r="WDA828" s="18"/>
      <c r="WDB828" s="18"/>
      <c r="WDC828" s="18"/>
      <c r="WDD828" s="18"/>
      <c r="WDE828" s="18"/>
      <c r="WDF828" s="18"/>
      <c r="WDG828" s="18"/>
      <c r="WDH828" s="18"/>
      <c r="WDI828" s="18"/>
      <c r="WDJ828" s="18"/>
      <c r="WDK828" s="18"/>
      <c r="WDL828" s="18"/>
      <c r="WDM828" s="18"/>
      <c r="WDN828" s="18"/>
      <c r="WDO828" s="18"/>
      <c r="WDP828" s="18"/>
      <c r="WDQ828" s="18"/>
      <c r="WDR828" s="18"/>
      <c r="WDS828" s="18"/>
      <c r="WDT828" s="18"/>
      <c r="WDU828" s="18"/>
      <c r="WDV828" s="18"/>
      <c r="WDW828" s="18"/>
      <c r="WDX828" s="18"/>
      <c r="WDY828" s="18"/>
      <c r="WDZ828" s="18"/>
      <c r="WEA828" s="18"/>
      <c r="WEB828" s="18"/>
      <c r="WEC828" s="18"/>
      <c r="WED828" s="18"/>
      <c r="WEE828" s="18"/>
      <c r="WEF828" s="18"/>
      <c r="WEG828" s="18"/>
      <c r="WEH828" s="18"/>
      <c r="WEI828" s="18"/>
      <c r="WEJ828" s="18"/>
      <c r="WEK828" s="18"/>
      <c r="WEL828" s="18"/>
      <c r="WEM828" s="18"/>
      <c r="WEN828" s="18"/>
      <c r="WEO828" s="18"/>
      <c r="WEP828" s="18"/>
      <c r="WEQ828" s="18"/>
      <c r="WER828" s="18"/>
      <c r="WES828" s="18"/>
      <c r="WET828" s="18"/>
      <c r="WEU828" s="18"/>
      <c r="WEV828" s="18"/>
      <c r="WEW828" s="18"/>
      <c r="WEX828" s="18"/>
      <c r="WEY828" s="18"/>
      <c r="WEZ828" s="18"/>
      <c r="WFA828" s="18"/>
      <c r="WFB828" s="18"/>
      <c r="WFC828" s="18"/>
      <c r="WFD828" s="18"/>
      <c r="WFE828" s="18"/>
      <c r="WFF828" s="18"/>
      <c r="WFG828" s="18"/>
      <c r="WFH828" s="18"/>
      <c r="WFI828" s="18"/>
      <c r="WFJ828" s="18"/>
      <c r="WFK828" s="18"/>
      <c r="WFL828" s="18"/>
      <c r="WFM828" s="18"/>
      <c r="WFN828" s="18"/>
      <c r="WFO828" s="18"/>
      <c r="WFP828" s="18"/>
      <c r="WFQ828" s="18"/>
      <c r="WFR828" s="18"/>
      <c r="WFS828" s="18"/>
      <c r="WFT828" s="18"/>
      <c r="WFU828" s="18"/>
      <c r="WFV828" s="18"/>
      <c r="WFW828" s="18"/>
      <c r="WFX828" s="18"/>
      <c r="WFY828" s="18"/>
      <c r="WFZ828" s="18"/>
      <c r="WGA828" s="18"/>
      <c r="WGB828" s="18"/>
      <c r="WGC828" s="18"/>
      <c r="WGD828" s="18"/>
      <c r="WGE828" s="18"/>
      <c r="WGF828" s="18"/>
      <c r="WGG828" s="18"/>
      <c r="WGH828" s="18"/>
      <c r="WGI828" s="18"/>
      <c r="WGJ828" s="18"/>
      <c r="WGK828" s="18"/>
      <c r="WGL828" s="18"/>
      <c r="WGM828" s="18"/>
      <c r="WGN828" s="18"/>
      <c r="WGO828" s="18"/>
      <c r="WGP828" s="18"/>
      <c r="WGQ828" s="18"/>
      <c r="WGR828" s="18"/>
      <c r="WGS828" s="18"/>
      <c r="WGT828" s="18"/>
      <c r="WGU828" s="18"/>
      <c r="WGV828" s="18"/>
      <c r="WGW828" s="18"/>
      <c r="WGX828" s="18"/>
      <c r="WGY828" s="18"/>
      <c r="WGZ828" s="18"/>
      <c r="WHA828" s="18"/>
      <c r="WHB828" s="18"/>
      <c r="WHC828" s="18"/>
      <c r="WHD828" s="18"/>
      <c r="WHE828" s="18"/>
      <c r="WHF828" s="18"/>
      <c r="WHG828" s="18"/>
      <c r="WHH828" s="18"/>
      <c r="WHI828" s="18"/>
      <c r="WHJ828" s="18"/>
      <c r="WHK828" s="18"/>
      <c r="WHL828" s="18"/>
      <c r="WHM828" s="18"/>
      <c r="WHN828" s="18"/>
      <c r="WHO828" s="18"/>
      <c r="WHP828" s="18"/>
      <c r="WHQ828" s="18"/>
      <c r="WHR828" s="18"/>
      <c r="WHS828" s="18"/>
      <c r="WHT828" s="18"/>
      <c r="WHU828" s="18"/>
      <c r="WHV828" s="18"/>
      <c r="WHW828" s="18"/>
      <c r="WHX828" s="18"/>
      <c r="WHY828" s="18"/>
      <c r="WHZ828" s="18"/>
      <c r="WIA828" s="18"/>
      <c r="WIB828" s="18"/>
      <c r="WIC828" s="18"/>
      <c r="WID828" s="18"/>
      <c r="WIE828" s="18"/>
      <c r="WIF828" s="18"/>
      <c r="WIG828" s="18"/>
      <c r="WIH828" s="18"/>
      <c r="WII828" s="18"/>
      <c r="WIJ828" s="18"/>
      <c r="WIK828" s="18"/>
      <c r="WIL828" s="18"/>
      <c r="WIM828" s="18"/>
      <c r="WIN828" s="18"/>
      <c r="WIO828" s="18"/>
      <c r="WIP828" s="18"/>
      <c r="WIQ828" s="18"/>
      <c r="WIR828" s="18"/>
      <c r="WIS828" s="18"/>
      <c r="WIT828" s="18"/>
      <c r="WIU828" s="18"/>
      <c r="WIV828" s="18"/>
      <c r="WIW828" s="18"/>
      <c r="WIX828" s="18"/>
      <c r="WIY828" s="18"/>
      <c r="WIZ828" s="18"/>
      <c r="WJA828" s="18"/>
      <c r="WJB828" s="18"/>
      <c r="WJC828" s="18"/>
      <c r="WJD828" s="18"/>
      <c r="WJE828" s="18"/>
      <c r="WJF828" s="18"/>
      <c r="WJG828" s="18"/>
      <c r="WJH828" s="18"/>
      <c r="WJI828" s="18"/>
      <c r="WJJ828" s="18"/>
      <c r="WJK828" s="18"/>
      <c r="WJL828" s="18"/>
      <c r="WJM828" s="18"/>
      <c r="WJN828" s="18"/>
      <c r="WJO828" s="18"/>
      <c r="WJP828" s="18"/>
      <c r="WJQ828" s="18"/>
      <c r="WJR828" s="18"/>
      <c r="WJS828" s="18"/>
      <c r="WJT828" s="18"/>
      <c r="WJU828" s="18"/>
      <c r="WJV828" s="18"/>
      <c r="WJW828" s="18"/>
      <c r="WJX828" s="18"/>
      <c r="WJY828" s="18"/>
      <c r="WJZ828" s="18"/>
      <c r="WKA828" s="18"/>
      <c r="WKB828" s="18"/>
      <c r="WKC828" s="18"/>
      <c r="WKD828" s="18"/>
      <c r="WKE828" s="18"/>
      <c r="WKF828" s="18"/>
      <c r="WKG828" s="18"/>
      <c r="WKH828" s="18"/>
      <c r="WKI828" s="18"/>
      <c r="WKJ828" s="18"/>
      <c r="WKK828" s="18"/>
      <c r="WKL828" s="18"/>
      <c r="WKM828" s="18"/>
      <c r="WKN828" s="18"/>
      <c r="WKO828" s="18"/>
      <c r="WKP828" s="18"/>
      <c r="WKQ828" s="18"/>
      <c r="WKR828" s="18"/>
      <c r="WKS828" s="18"/>
      <c r="WKT828" s="18"/>
      <c r="WKU828" s="18"/>
      <c r="WKV828" s="18"/>
      <c r="WKW828" s="18"/>
      <c r="WKX828" s="18"/>
      <c r="WKY828" s="18"/>
      <c r="WKZ828" s="18"/>
      <c r="WLA828" s="18"/>
      <c r="WLB828" s="18"/>
      <c r="WLC828" s="18"/>
      <c r="WLD828" s="18"/>
      <c r="WLE828" s="18"/>
      <c r="WLF828" s="18"/>
      <c r="WLG828" s="18"/>
      <c r="WLH828" s="18"/>
      <c r="WLI828" s="18"/>
      <c r="WLJ828" s="18"/>
      <c r="WLK828" s="18"/>
      <c r="WLL828" s="18"/>
      <c r="WLM828" s="18"/>
      <c r="WLN828" s="18"/>
      <c r="WLO828" s="18"/>
      <c r="WLP828" s="18"/>
      <c r="WLQ828" s="18"/>
      <c r="WLR828" s="18"/>
      <c r="WLS828" s="18"/>
      <c r="WLT828" s="18"/>
      <c r="WLU828" s="18"/>
      <c r="WLV828" s="18"/>
      <c r="WLW828" s="18"/>
      <c r="WLX828" s="18"/>
      <c r="WLY828" s="18"/>
      <c r="WLZ828" s="18"/>
      <c r="WMA828" s="18"/>
      <c r="WMB828" s="18"/>
      <c r="WMC828" s="18"/>
      <c r="WMD828" s="18"/>
      <c r="WME828" s="18"/>
      <c r="WMF828" s="18"/>
      <c r="WMG828" s="18"/>
      <c r="WMH828" s="18"/>
      <c r="WMI828" s="18"/>
      <c r="WMJ828" s="18"/>
      <c r="WMK828" s="18"/>
      <c r="WML828" s="18"/>
      <c r="WMM828" s="18"/>
      <c r="WMN828" s="18"/>
      <c r="WMO828" s="18"/>
      <c r="WMP828" s="18"/>
      <c r="WMQ828" s="18"/>
      <c r="WMR828" s="18"/>
      <c r="WMS828" s="18"/>
      <c r="WMT828" s="18"/>
      <c r="WMU828" s="18"/>
      <c r="WMV828" s="18"/>
      <c r="WMW828" s="18"/>
      <c r="WMX828" s="18"/>
      <c r="WMY828" s="18"/>
      <c r="WMZ828" s="18"/>
      <c r="WNA828" s="18"/>
      <c r="WNB828" s="18"/>
      <c r="WNC828" s="18"/>
      <c r="WND828" s="18"/>
      <c r="WNE828" s="18"/>
      <c r="WNF828" s="18"/>
      <c r="WNG828" s="18"/>
      <c r="WNH828" s="18"/>
      <c r="WNI828" s="18"/>
      <c r="WNJ828" s="18"/>
      <c r="WNK828" s="18"/>
      <c r="WNL828" s="18"/>
      <c r="WNM828" s="18"/>
      <c r="WNN828" s="18"/>
      <c r="WNO828" s="18"/>
      <c r="WNP828" s="18"/>
      <c r="WNQ828" s="18"/>
      <c r="WNR828" s="18"/>
      <c r="WNS828" s="18"/>
      <c r="WNT828" s="18"/>
      <c r="WNU828" s="18"/>
      <c r="WNV828" s="18"/>
      <c r="WNW828" s="18"/>
      <c r="WNX828" s="18"/>
      <c r="WNY828" s="18"/>
      <c r="WNZ828" s="18"/>
      <c r="WOA828" s="18"/>
      <c r="WOB828" s="18"/>
      <c r="WOC828" s="18"/>
      <c r="WOD828" s="18"/>
      <c r="WOE828" s="18"/>
      <c r="WOF828" s="18"/>
      <c r="WOG828" s="18"/>
      <c r="WOH828" s="18"/>
      <c r="WOI828" s="18"/>
      <c r="WOJ828" s="18"/>
      <c r="WOK828" s="18"/>
      <c r="WOL828" s="18"/>
      <c r="WOM828" s="18"/>
      <c r="WON828" s="18"/>
      <c r="WOO828" s="18"/>
      <c r="WOP828" s="18"/>
      <c r="WOQ828" s="18"/>
      <c r="WOR828" s="18"/>
      <c r="WOS828" s="18"/>
      <c r="WOT828" s="18"/>
      <c r="WOU828" s="18"/>
      <c r="WOV828" s="18"/>
      <c r="WOW828" s="18"/>
      <c r="WOX828" s="18"/>
      <c r="WOY828" s="18"/>
      <c r="WOZ828" s="18"/>
      <c r="WPA828" s="18"/>
      <c r="WPB828" s="18"/>
      <c r="WPC828" s="18"/>
      <c r="WPD828" s="18"/>
      <c r="WPE828" s="18"/>
      <c r="WPF828" s="18"/>
      <c r="WPG828" s="18"/>
      <c r="WPH828" s="18"/>
      <c r="WPI828" s="18"/>
      <c r="WPJ828" s="18"/>
      <c r="WPK828" s="18"/>
      <c r="WPL828" s="18"/>
      <c r="WPM828" s="18"/>
      <c r="WPN828" s="18"/>
      <c r="WPO828" s="18"/>
      <c r="WPP828" s="18"/>
      <c r="WPQ828" s="18"/>
      <c r="WPR828" s="18"/>
      <c r="WPS828" s="18"/>
      <c r="WPT828" s="18"/>
      <c r="WPU828" s="18"/>
      <c r="WPV828" s="18"/>
      <c r="WPW828" s="18"/>
      <c r="WPX828" s="18"/>
      <c r="WPY828" s="18"/>
      <c r="WPZ828" s="18"/>
      <c r="WQA828" s="18"/>
      <c r="WQB828" s="18"/>
      <c r="WQC828" s="18"/>
      <c r="WQD828" s="18"/>
      <c r="WQE828" s="18"/>
      <c r="WQF828" s="18"/>
      <c r="WQG828" s="18"/>
      <c r="WQH828" s="18"/>
      <c r="WQI828" s="18"/>
      <c r="WQJ828" s="18"/>
      <c r="WQK828" s="18"/>
      <c r="WQL828" s="18"/>
      <c r="WQM828" s="18"/>
      <c r="WQN828" s="18"/>
      <c r="WQO828" s="18"/>
      <c r="WQP828" s="18"/>
      <c r="WQQ828" s="18"/>
      <c r="WQR828" s="18"/>
      <c r="WQS828" s="18"/>
      <c r="WQT828" s="18"/>
      <c r="WQU828" s="18"/>
      <c r="WQV828" s="18"/>
      <c r="WQW828" s="18"/>
      <c r="WQX828" s="18"/>
      <c r="WQY828" s="18"/>
      <c r="WQZ828" s="18"/>
      <c r="WRA828" s="18"/>
      <c r="WRB828" s="18"/>
      <c r="WRC828" s="18"/>
      <c r="WRD828" s="18"/>
      <c r="WRE828" s="18"/>
      <c r="WRF828" s="18"/>
      <c r="WRG828" s="18"/>
      <c r="WRH828" s="18"/>
      <c r="WRI828" s="18"/>
      <c r="WRJ828" s="18"/>
      <c r="WRK828" s="18"/>
      <c r="WRL828" s="18"/>
      <c r="WRM828" s="18"/>
      <c r="WRN828" s="18"/>
      <c r="WRO828" s="18"/>
      <c r="WRP828" s="18"/>
      <c r="WRQ828" s="18"/>
      <c r="WRR828" s="18"/>
      <c r="WRS828" s="18"/>
      <c r="WRT828" s="18"/>
      <c r="WRU828" s="18"/>
      <c r="WRV828" s="18"/>
      <c r="WRW828" s="18"/>
      <c r="WRX828" s="18"/>
      <c r="WRY828" s="18"/>
      <c r="WRZ828" s="18"/>
      <c r="WSA828" s="18"/>
      <c r="WSB828" s="18"/>
      <c r="WSC828" s="18"/>
      <c r="WSD828" s="18"/>
      <c r="WSE828" s="18"/>
      <c r="WSF828" s="18"/>
      <c r="WSG828" s="18"/>
      <c r="WSH828" s="18"/>
      <c r="WSI828" s="18"/>
      <c r="WSJ828" s="18"/>
      <c r="WSK828" s="18"/>
      <c r="WSL828" s="18"/>
      <c r="WSM828" s="18"/>
      <c r="WSN828" s="18"/>
      <c r="WSO828" s="18"/>
      <c r="WSP828" s="18"/>
      <c r="WSQ828" s="18"/>
      <c r="WSR828" s="18"/>
      <c r="WSS828" s="18"/>
      <c r="WST828" s="18"/>
      <c r="WSU828" s="18"/>
      <c r="WSV828" s="18"/>
      <c r="WSW828" s="18"/>
      <c r="WSX828" s="18"/>
      <c r="WSY828" s="18"/>
      <c r="WSZ828" s="18"/>
      <c r="WTA828" s="18"/>
      <c r="WTB828" s="18"/>
      <c r="WTC828" s="18"/>
      <c r="WTD828" s="18"/>
      <c r="WTE828" s="18"/>
      <c r="WTF828" s="18"/>
      <c r="WTG828" s="18"/>
      <c r="WTH828" s="18"/>
      <c r="WTI828" s="18"/>
      <c r="WTJ828" s="18"/>
      <c r="WTK828" s="18"/>
      <c r="WTL828" s="18"/>
      <c r="WTM828" s="18"/>
      <c r="WTN828" s="18"/>
      <c r="WTO828" s="18"/>
      <c r="WTP828" s="18"/>
      <c r="WTQ828" s="18"/>
      <c r="WTR828" s="18"/>
      <c r="WTS828" s="18"/>
      <c r="WTT828" s="18"/>
      <c r="WTU828" s="18"/>
      <c r="WTV828" s="18"/>
      <c r="WTW828" s="18"/>
      <c r="WTX828" s="18"/>
      <c r="WTY828" s="18"/>
      <c r="WTZ828" s="18"/>
      <c r="WUA828" s="18"/>
      <c r="WUB828" s="18"/>
      <c r="WUC828" s="18"/>
      <c r="WUD828" s="18"/>
      <c r="WUE828" s="18"/>
      <c r="WUF828" s="18"/>
      <c r="WUG828" s="18"/>
      <c r="WUH828" s="18"/>
      <c r="WUI828" s="18"/>
      <c r="WUJ828" s="18"/>
      <c r="WUK828" s="18"/>
      <c r="WUL828" s="18"/>
      <c r="WUM828" s="18"/>
      <c r="WUN828" s="18"/>
      <c r="WUO828" s="18"/>
      <c r="WUP828" s="18"/>
      <c r="WUQ828" s="18"/>
      <c r="WUR828" s="18"/>
      <c r="WUS828" s="18"/>
      <c r="WUT828" s="18"/>
      <c r="WUU828" s="18"/>
      <c r="WUV828" s="18"/>
      <c r="WUW828" s="18"/>
      <c r="WUX828" s="18"/>
      <c r="WUY828" s="18"/>
      <c r="WUZ828" s="18"/>
      <c r="WVA828" s="18"/>
      <c r="WVB828" s="18"/>
      <c r="WVC828" s="18"/>
      <c r="WVD828" s="18"/>
      <c r="WVE828" s="18"/>
      <c r="WVF828" s="18"/>
      <c r="WVG828" s="18"/>
      <c r="WVH828" s="18"/>
      <c r="WVI828" s="18"/>
      <c r="WVJ828" s="18"/>
      <c r="WVK828" s="18"/>
      <c r="WVL828" s="18"/>
      <c r="WVM828" s="18"/>
      <c r="WVN828" s="18"/>
      <c r="WVO828" s="18"/>
      <c r="WVP828" s="18"/>
      <c r="WVQ828" s="18"/>
      <c r="WVR828" s="18"/>
      <c r="WVS828" s="18"/>
      <c r="WVT828" s="18"/>
      <c r="WVU828" s="18"/>
      <c r="WVV828" s="18"/>
      <c r="WVW828" s="18"/>
      <c r="WVX828" s="18"/>
      <c r="WVY828" s="18"/>
      <c r="WVZ828" s="18"/>
      <c r="WWA828" s="18"/>
      <c r="WWB828" s="18"/>
      <c r="WWC828" s="18"/>
      <c r="WWD828" s="18"/>
      <c r="WWE828" s="18"/>
      <c r="WWF828" s="18"/>
      <c r="WWG828" s="18"/>
      <c r="WWH828" s="18"/>
      <c r="WWI828" s="18"/>
      <c r="WWJ828" s="18"/>
      <c r="WWK828" s="18"/>
      <c r="WWL828" s="18"/>
      <c r="WWM828" s="18"/>
      <c r="WWN828" s="18"/>
      <c r="WWO828" s="18"/>
      <c r="WWP828" s="18"/>
      <c r="WWQ828" s="18"/>
      <c r="WWR828" s="18"/>
      <c r="WWS828" s="18"/>
      <c r="WWT828" s="18"/>
      <c r="WWU828" s="18"/>
      <c r="WWV828" s="18"/>
      <c r="WWW828" s="18"/>
      <c r="WWX828" s="18"/>
      <c r="WWY828" s="18"/>
      <c r="WWZ828" s="18"/>
      <c r="WXA828" s="18"/>
      <c r="WXB828" s="18"/>
      <c r="WXC828" s="18"/>
      <c r="WXD828" s="18"/>
      <c r="WXE828" s="18"/>
      <c r="WXF828" s="18"/>
      <c r="WXG828" s="18"/>
      <c r="WXH828" s="18"/>
      <c r="WXI828" s="18"/>
      <c r="WXJ828" s="18"/>
      <c r="WXK828" s="18"/>
      <c r="WXL828" s="18"/>
      <c r="WXM828" s="18"/>
      <c r="WXN828" s="18"/>
      <c r="WXO828" s="18"/>
      <c r="WXP828" s="18"/>
      <c r="WXQ828" s="18"/>
      <c r="WXR828" s="18"/>
      <c r="WXS828" s="18"/>
      <c r="WXT828" s="18"/>
      <c r="WXU828" s="18"/>
      <c r="WXV828" s="18"/>
      <c r="WXW828" s="18"/>
      <c r="WXX828" s="18"/>
      <c r="WXY828" s="18"/>
      <c r="WXZ828" s="18"/>
      <c r="WYA828" s="18"/>
      <c r="WYB828" s="18"/>
      <c r="WYC828" s="18"/>
      <c r="WYD828" s="18"/>
      <c r="WYE828" s="18"/>
      <c r="WYF828" s="18"/>
      <c r="WYG828" s="18"/>
      <c r="WYH828" s="18"/>
      <c r="WYI828" s="18"/>
      <c r="WYJ828" s="18"/>
      <c r="WYK828" s="18"/>
      <c r="WYL828" s="18"/>
      <c r="WYM828" s="18"/>
      <c r="WYN828" s="18"/>
      <c r="WYO828" s="18"/>
      <c r="WYP828" s="18"/>
      <c r="WYQ828" s="18"/>
      <c r="WYR828" s="18"/>
      <c r="WYS828" s="18"/>
      <c r="WYT828" s="18"/>
      <c r="WYU828" s="18"/>
      <c r="WYV828" s="18"/>
      <c r="WYW828" s="18"/>
      <c r="WYX828" s="18"/>
      <c r="WYY828" s="18"/>
      <c r="WYZ828" s="18"/>
      <c r="WZA828" s="18"/>
      <c r="WZB828" s="18"/>
      <c r="WZC828" s="18"/>
      <c r="WZD828" s="18"/>
      <c r="WZE828" s="18"/>
      <c r="WZF828" s="18"/>
      <c r="WZG828" s="18"/>
      <c r="WZH828" s="18"/>
      <c r="WZI828" s="18"/>
      <c r="WZJ828" s="18"/>
      <c r="WZK828" s="18"/>
      <c r="WZL828" s="18"/>
      <c r="WZM828" s="18"/>
      <c r="WZN828" s="18"/>
      <c r="WZO828" s="18"/>
      <c r="WZP828" s="18"/>
      <c r="WZQ828" s="18"/>
      <c r="WZR828" s="18"/>
      <c r="WZS828" s="18"/>
      <c r="WZT828" s="18"/>
      <c r="WZU828" s="18"/>
      <c r="WZV828" s="18"/>
      <c r="WZW828" s="18"/>
      <c r="WZX828" s="18"/>
      <c r="WZY828" s="18"/>
      <c r="WZZ828" s="18"/>
      <c r="XAA828" s="18"/>
      <c r="XAB828" s="18"/>
      <c r="XAC828" s="18"/>
      <c r="XAD828" s="18"/>
      <c r="XAE828" s="18"/>
      <c r="XAF828" s="18"/>
      <c r="XAG828" s="18"/>
      <c r="XAH828" s="18"/>
      <c r="XAI828" s="18"/>
      <c r="XAJ828" s="18"/>
      <c r="XAK828" s="18"/>
      <c r="XAL828" s="18"/>
      <c r="XAM828" s="18"/>
      <c r="XAN828" s="18"/>
      <c r="XAO828" s="18"/>
      <c r="XAP828" s="18"/>
      <c r="XAQ828" s="18"/>
      <c r="XAR828" s="18"/>
      <c r="XAS828" s="18"/>
      <c r="XAT828" s="18"/>
      <c r="XAU828" s="18"/>
      <c r="XAV828" s="18"/>
      <c r="XAW828" s="18"/>
      <c r="XAX828" s="18"/>
      <c r="XAY828" s="18"/>
      <c r="XAZ828" s="18"/>
      <c r="XBA828" s="18"/>
      <c r="XBB828" s="18"/>
      <c r="XBC828" s="18"/>
      <c r="XBD828" s="18"/>
      <c r="XBE828" s="18"/>
      <c r="XBF828" s="18"/>
      <c r="XBG828" s="18"/>
      <c r="XBH828" s="18"/>
      <c r="XBI828" s="18"/>
      <c r="XBJ828" s="18"/>
      <c r="XBK828" s="18"/>
      <c r="XBL828" s="18"/>
      <c r="XBM828" s="18"/>
      <c r="XBN828" s="18"/>
      <c r="XBO828" s="18"/>
      <c r="XBP828" s="18"/>
      <c r="XBQ828" s="18"/>
      <c r="XBR828" s="18"/>
      <c r="XBS828" s="18"/>
      <c r="XBT828" s="18"/>
      <c r="XBU828" s="18"/>
      <c r="XBV828" s="18"/>
      <c r="XBW828" s="18"/>
      <c r="XBX828" s="18"/>
      <c r="XBY828" s="18"/>
      <c r="XBZ828" s="18"/>
      <c r="XCA828" s="18"/>
      <c r="XCB828" s="18"/>
      <c r="XCC828" s="18"/>
      <c r="XCD828" s="18"/>
      <c r="XCE828" s="18"/>
      <c r="XCF828" s="18"/>
      <c r="XCG828" s="18"/>
      <c r="XCH828" s="18"/>
      <c r="XCI828" s="18"/>
      <c r="XCJ828" s="18"/>
      <c r="XCK828" s="18"/>
      <c r="XCL828" s="18"/>
      <c r="XCM828" s="18"/>
      <c r="XCN828" s="18"/>
      <c r="XCO828" s="18"/>
      <c r="XCP828" s="18"/>
      <c r="XCQ828" s="18"/>
      <c r="XCR828" s="18"/>
      <c r="XCS828" s="18"/>
      <c r="XCT828" s="18"/>
      <c r="XCU828" s="18"/>
      <c r="XCV828" s="18"/>
      <c r="XCW828" s="18"/>
      <c r="XCX828" s="18"/>
      <c r="XCY828" s="18"/>
      <c r="XCZ828" s="18"/>
      <c r="XDA828" s="18"/>
      <c r="XDB828" s="18"/>
      <c r="XDC828" s="18"/>
      <c r="XDD828" s="18"/>
      <c r="XDE828" s="18"/>
      <c r="XDF828" s="18"/>
      <c r="XDG828" s="18"/>
      <c r="XDH828" s="18"/>
      <c r="XDI828" s="18"/>
      <c r="XDJ828" s="18"/>
      <c r="XDK828" s="18"/>
      <c r="XDL828" s="18"/>
      <c r="XDM828" s="18"/>
      <c r="XDN828" s="18"/>
      <c r="XDO828" s="18"/>
      <c r="XDP828" s="18"/>
      <c r="XDQ828" s="18"/>
    </row>
    <row r="829" s="11" customFormat="1" ht="36" spans="1:16345">
      <c r="A829" s="32">
        <v>820</v>
      </c>
      <c r="B829" s="48" t="s">
        <v>2502</v>
      </c>
      <c r="C829" s="33" t="s">
        <v>31</v>
      </c>
      <c r="D829" s="145" t="s">
        <v>34</v>
      </c>
      <c r="E829" s="87" t="s">
        <v>1873</v>
      </c>
      <c r="F829" s="34">
        <v>44378</v>
      </c>
      <c r="G829" s="34">
        <v>44501</v>
      </c>
      <c r="H829" s="33" t="s">
        <v>2484</v>
      </c>
      <c r="I829" s="33" t="s">
        <v>2503</v>
      </c>
      <c r="J829" s="48">
        <v>80</v>
      </c>
      <c r="K829" s="48"/>
      <c r="L829" s="48">
        <v>80</v>
      </c>
      <c r="M829" s="147"/>
      <c r="N829" s="147"/>
      <c r="O829" s="48">
        <v>1</v>
      </c>
      <c r="P829" s="33">
        <v>159</v>
      </c>
      <c r="Q829" s="33">
        <v>588</v>
      </c>
      <c r="R829" s="147">
        <v>1</v>
      </c>
      <c r="S829" s="33">
        <v>159</v>
      </c>
      <c r="T829" s="33">
        <v>588</v>
      </c>
      <c r="U829" s="145" t="s">
        <v>2504</v>
      </c>
      <c r="V829" s="37" t="s">
        <v>39</v>
      </c>
      <c r="W829" s="33" t="s">
        <v>54</v>
      </c>
      <c r="X829" s="149"/>
      <c r="Y829" s="149"/>
      <c r="Z829" s="149"/>
      <c r="AA829" s="149"/>
      <c r="AB829" s="149"/>
      <c r="AC829" s="149"/>
      <c r="AD829" s="149"/>
      <c r="AE829" s="149"/>
      <c r="AF829" s="149"/>
      <c r="AG829" s="149"/>
      <c r="AH829" s="149"/>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c r="BI829" s="149"/>
      <c r="BJ829" s="149"/>
      <c r="BK829" s="149"/>
      <c r="BL829" s="149"/>
      <c r="BM829" s="149"/>
      <c r="BN829" s="149"/>
      <c r="BO829" s="149"/>
      <c r="BP829" s="149"/>
      <c r="BQ829" s="149"/>
      <c r="BR829" s="149"/>
      <c r="BS829" s="149"/>
      <c r="BT829" s="149"/>
      <c r="BU829" s="149"/>
      <c r="BV829" s="149"/>
      <c r="BW829" s="149"/>
      <c r="BX829" s="149"/>
      <c r="BY829" s="149"/>
      <c r="BZ829" s="149"/>
      <c r="CA829" s="149"/>
      <c r="CB829" s="149"/>
      <c r="CC829" s="149"/>
      <c r="CD829" s="149"/>
      <c r="CE829" s="149"/>
      <c r="CF829" s="149"/>
      <c r="CG829" s="149"/>
      <c r="CH829" s="149"/>
      <c r="CI829" s="149"/>
      <c r="CJ829" s="149"/>
      <c r="CK829" s="149"/>
      <c r="CL829" s="149"/>
      <c r="CM829" s="149"/>
      <c r="CN829" s="149"/>
      <c r="CO829" s="149"/>
      <c r="CP829" s="149"/>
      <c r="CQ829" s="149"/>
      <c r="CR829" s="149"/>
      <c r="CS829" s="149"/>
      <c r="CT829" s="149"/>
      <c r="CU829" s="149"/>
      <c r="CV829" s="149"/>
      <c r="CW829" s="149"/>
      <c r="CX829" s="149"/>
      <c r="CY829" s="149"/>
      <c r="CZ829" s="149"/>
      <c r="DA829" s="149"/>
      <c r="DB829" s="149"/>
      <c r="DC829" s="149"/>
      <c r="DD829" s="149"/>
      <c r="DE829" s="149"/>
      <c r="DF829" s="149"/>
      <c r="DG829" s="149"/>
      <c r="DH829" s="149"/>
      <c r="DI829" s="149"/>
      <c r="DJ829" s="149"/>
      <c r="DK829" s="149"/>
      <c r="DL829" s="149"/>
      <c r="DM829" s="149"/>
      <c r="DN829" s="149"/>
      <c r="DO829" s="149"/>
      <c r="DP829" s="149"/>
      <c r="DQ829" s="149"/>
      <c r="DR829" s="149"/>
      <c r="DS829" s="149"/>
      <c r="DT829" s="149"/>
      <c r="DU829" s="149"/>
      <c r="DV829" s="149"/>
      <c r="DW829" s="149"/>
      <c r="DX829" s="149"/>
      <c r="DY829" s="149"/>
      <c r="DZ829" s="149"/>
      <c r="EA829" s="149"/>
      <c r="EB829" s="149"/>
      <c r="EC829" s="149"/>
      <c r="ED829" s="149"/>
      <c r="EE829" s="149"/>
      <c r="EF829" s="149"/>
      <c r="EG829" s="149"/>
      <c r="EH829" s="149"/>
      <c r="EI829" s="149"/>
      <c r="EJ829" s="149"/>
      <c r="EK829" s="149"/>
      <c r="EL829" s="149"/>
      <c r="EM829" s="149"/>
      <c r="EN829" s="149"/>
      <c r="EO829" s="149"/>
      <c r="EP829" s="149"/>
      <c r="EQ829" s="149"/>
      <c r="ER829" s="149"/>
      <c r="ES829" s="149"/>
      <c r="ET829" s="149"/>
      <c r="EU829" s="149"/>
      <c r="EV829" s="149"/>
      <c r="EW829" s="149"/>
      <c r="EX829" s="149"/>
      <c r="EY829" s="149"/>
      <c r="EZ829" s="149"/>
      <c r="FA829" s="149"/>
      <c r="FB829" s="149"/>
      <c r="FC829" s="149"/>
      <c r="FD829" s="149"/>
      <c r="FE829" s="149"/>
      <c r="FF829" s="149"/>
      <c r="FG829" s="149"/>
      <c r="FH829" s="149"/>
      <c r="FI829" s="149"/>
      <c r="FJ829" s="149"/>
      <c r="FK829" s="149"/>
      <c r="FL829" s="149"/>
      <c r="FM829" s="149"/>
      <c r="FN829" s="149"/>
      <c r="FO829" s="149"/>
      <c r="FP829" s="149"/>
      <c r="FQ829" s="149"/>
      <c r="FR829" s="149"/>
      <c r="FS829" s="149"/>
      <c r="FT829" s="149"/>
      <c r="FU829" s="149"/>
      <c r="FV829" s="149"/>
      <c r="FW829" s="149"/>
      <c r="FX829" s="149"/>
      <c r="FY829" s="149"/>
      <c r="FZ829" s="149"/>
      <c r="GA829" s="149"/>
      <c r="GB829" s="149"/>
      <c r="GC829" s="149"/>
      <c r="GD829" s="149"/>
      <c r="GE829" s="149"/>
      <c r="GF829" s="149"/>
      <c r="GG829" s="149"/>
      <c r="GH829" s="149"/>
      <c r="GI829" s="149"/>
      <c r="GJ829" s="149"/>
      <c r="GK829" s="149"/>
      <c r="GL829" s="149"/>
      <c r="GM829" s="149"/>
      <c r="GN829" s="149"/>
      <c r="GO829" s="149"/>
      <c r="GP829" s="149"/>
      <c r="GQ829" s="149"/>
      <c r="GR829" s="149"/>
      <c r="GS829" s="149"/>
      <c r="GT829" s="149"/>
      <c r="GU829" s="149"/>
      <c r="GV829" s="149"/>
      <c r="GW829" s="149"/>
      <c r="GX829" s="149"/>
      <c r="GY829" s="149"/>
      <c r="GZ829" s="149"/>
      <c r="HA829" s="149"/>
      <c r="HB829" s="149"/>
      <c r="HC829" s="149"/>
      <c r="HD829" s="149"/>
      <c r="HE829" s="149"/>
      <c r="HF829" s="149"/>
      <c r="HG829" s="149"/>
      <c r="HH829" s="149"/>
      <c r="HI829" s="149"/>
      <c r="HJ829" s="149"/>
      <c r="HK829" s="149"/>
      <c r="HL829" s="149"/>
      <c r="HM829" s="149"/>
      <c r="HN829" s="149"/>
      <c r="HO829" s="149"/>
      <c r="HP829" s="149"/>
      <c r="HQ829" s="149"/>
      <c r="HR829" s="149"/>
      <c r="HS829" s="149"/>
      <c r="HT829" s="149"/>
      <c r="HU829" s="149"/>
      <c r="HV829" s="149"/>
      <c r="HW829" s="149"/>
      <c r="HX829" s="149"/>
      <c r="HY829" s="149"/>
      <c r="HZ829" s="149"/>
      <c r="IA829" s="149"/>
      <c r="IB829" s="149"/>
      <c r="IC829" s="149"/>
      <c r="ID829" s="149"/>
      <c r="IE829" s="149"/>
      <c r="IF829" s="149"/>
      <c r="IG829" s="149"/>
      <c r="IH829" s="149"/>
      <c r="II829" s="149"/>
      <c r="IJ829" s="149"/>
      <c r="IK829" s="149"/>
      <c r="IL829" s="149"/>
      <c r="IM829" s="149"/>
      <c r="IN829" s="149"/>
      <c r="IO829" s="149"/>
      <c r="IP829" s="149"/>
      <c r="IQ829" s="149"/>
      <c r="IR829" s="149"/>
      <c r="IS829" s="149"/>
      <c r="IT829" s="149"/>
      <c r="IU829" s="149"/>
      <c r="IV829" s="149"/>
      <c r="IW829" s="149"/>
      <c r="IX829" s="149"/>
      <c r="IY829" s="149"/>
      <c r="IZ829" s="149"/>
      <c r="JA829" s="149"/>
      <c r="JB829" s="149"/>
      <c r="JC829" s="149"/>
      <c r="JD829" s="149"/>
      <c r="JE829" s="149"/>
      <c r="JF829" s="149"/>
      <c r="JG829" s="149"/>
      <c r="JH829" s="149"/>
      <c r="JI829" s="149"/>
      <c r="JJ829" s="149"/>
      <c r="JK829" s="149"/>
      <c r="JL829" s="149"/>
      <c r="JM829" s="149"/>
      <c r="JN829" s="149"/>
      <c r="JO829" s="149"/>
      <c r="JP829" s="149"/>
      <c r="JQ829" s="149"/>
      <c r="JR829" s="149"/>
      <c r="JS829" s="149"/>
      <c r="JT829" s="149"/>
      <c r="JU829" s="149"/>
      <c r="JV829" s="149"/>
      <c r="JW829" s="149"/>
      <c r="JX829" s="149"/>
      <c r="JY829" s="149"/>
      <c r="JZ829" s="149"/>
      <c r="KA829" s="149"/>
      <c r="KB829" s="149"/>
      <c r="KC829" s="149"/>
      <c r="KD829" s="149"/>
      <c r="KE829" s="149"/>
      <c r="KF829" s="149"/>
      <c r="KG829" s="149"/>
      <c r="KH829" s="149"/>
      <c r="KI829" s="149"/>
      <c r="KJ829" s="149"/>
      <c r="KK829" s="149"/>
      <c r="KL829" s="149"/>
      <c r="KM829" s="149"/>
      <c r="KN829" s="149"/>
      <c r="KO829" s="149"/>
      <c r="KP829" s="149"/>
      <c r="KQ829" s="149"/>
      <c r="KR829" s="149"/>
      <c r="KS829" s="149"/>
      <c r="KT829" s="149"/>
      <c r="KU829" s="149"/>
      <c r="KV829" s="149"/>
      <c r="KW829" s="149"/>
      <c r="KX829" s="149"/>
      <c r="KY829" s="149"/>
      <c r="KZ829" s="149"/>
      <c r="LA829" s="149"/>
      <c r="LB829" s="149"/>
      <c r="LC829" s="149"/>
      <c r="LD829" s="149"/>
      <c r="LE829" s="149"/>
      <c r="LF829" s="149"/>
      <c r="LG829" s="149"/>
      <c r="LH829" s="149"/>
      <c r="LI829" s="149"/>
      <c r="LJ829" s="149"/>
      <c r="LK829" s="149"/>
      <c r="LL829" s="149"/>
      <c r="LM829" s="149"/>
      <c r="LN829" s="149"/>
      <c r="LO829" s="149"/>
      <c r="LP829" s="149"/>
      <c r="LQ829" s="149"/>
      <c r="LR829" s="149"/>
      <c r="LS829" s="149"/>
      <c r="LT829" s="149"/>
      <c r="LU829" s="149"/>
      <c r="LV829" s="149"/>
      <c r="LW829" s="149"/>
      <c r="LX829" s="149"/>
      <c r="LY829" s="149"/>
      <c r="LZ829" s="149"/>
      <c r="MA829" s="149"/>
      <c r="MB829" s="149"/>
      <c r="MC829" s="149"/>
      <c r="MD829" s="149"/>
      <c r="ME829" s="149"/>
      <c r="MF829" s="149"/>
      <c r="MG829" s="149"/>
      <c r="MH829" s="149"/>
      <c r="MI829" s="149"/>
      <c r="MJ829" s="149"/>
      <c r="MK829" s="149"/>
      <c r="ML829" s="149"/>
      <c r="MM829" s="149"/>
      <c r="MN829" s="149"/>
      <c r="MO829" s="149"/>
      <c r="MP829" s="149"/>
      <c r="MQ829" s="149"/>
      <c r="MR829" s="149"/>
      <c r="MS829" s="149"/>
      <c r="MT829" s="149"/>
      <c r="MU829" s="149"/>
      <c r="MV829" s="149"/>
      <c r="MW829" s="149"/>
      <c r="MX829" s="149"/>
      <c r="MY829" s="149"/>
      <c r="MZ829" s="149"/>
      <c r="NA829" s="149"/>
      <c r="NB829" s="149"/>
      <c r="NC829" s="149"/>
      <c r="ND829" s="149"/>
      <c r="NE829" s="149"/>
      <c r="NF829" s="149"/>
      <c r="NG829" s="149"/>
      <c r="NH829" s="149"/>
      <c r="NI829" s="149"/>
      <c r="NJ829" s="149"/>
      <c r="NK829" s="149"/>
      <c r="NL829" s="149"/>
      <c r="NM829" s="149"/>
      <c r="NN829" s="149"/>
      <c r="NO829" s="149"/>
      <c r="NP829" s="149"/>
      <c r="NQ829" s="149"/>
      <c r="NR829" s="149"/>
      <c r="NS829" s="149"/>
      <c r="NT829" s="149"/>
      <c r="NU829" s="149"/>
      <c r="NV829" s="149"/>
      <c r="NW829" s="149"/>
      <c r="NX829" s="149"/>
      <c r="NY829" s="149"/>
      <c r="NZ829" s="149"/>
      <c r="OA829" s="149"/>
      <c r="OB829" s="149"/>
      <c r="OC829" s="149"/>
      <c r="OD829" s="149"/>
      <c r="OE829" s="149"/>
      <c r="OF829" s="149"/>
      <c r="OG829" s="149"/>
      <c r="OH829" s="149"/>
      <c r="OI829" s="149"/>
      <c r="OJ829" s="149"/>
      <c r="OK829" s="149"/>
      <c r="OL829" s="149"/>
      <c r="OM829" s="149"/>
      <c r="ON829" s="149"/>
      <c r="OO829" s="149"/>
      <c r="OP829" s="149"/>
      <c r="OQ829" s="149"/>
      <c r="OR829" s="149"/>
      <c r="OS829" s="149"/>
      <c r="OT829" s="149"/>
      <c r="OU829" s="149"/>
      <c r="OV829" s="149"/>
      <c r="OW829" s="149"/>
      <c r="OX829" s="149"/>
      <c r="OY829" s="149"/>
      <c r="OZ829" s="149"/>
      <c r="PA829" s="149"/>
      <c r="PB829" s="149"/>
      <c r="PC829" s="149"/>
      <c r="PD829" s="149"/>
      <c r="PE829" s="149"/>
      <c r="PF829" s="149"/>
      <c r="PG829" s="149"/>
      <c r="PH829" s="149"/>
      <c r="PI829" s="149"/>
      <c r="PJ829" s="149"/>
      <c r="PK829" s="149"/>
      <c r="PL829" s="149"/>
      <c r="PM829" s="149"/>
      <c r="PN829" s="149"/>
      <c r="PO829" s="149"/>
      <c r="PP829" s="149"/>
      <c r="PQ829" s="149"/>
      <c r="PR829" s="149"/>
      <c r="PS829" s="149"/>
      <c r="PT829" s="149"/>
      <c r="PU829" s="149"/>
      <c r="PV829" s="149"/>
      <c r="PW829" s="149"/>
      <c r="PX829" s="149"/>
      <c r="PY829" s="149"/>
      <c r="PZ829" s="149"/>
      <c r="QA829" s="149"/>
      <c r="QB829" s="149"/>
      <c r="QC829" s="149"/>
      <c r="QD829" s="149"/>
      <c r="QE829" s="149"/>
      <c r="QF829" s="149"/>
      <c r="QG829" s="149"/>
      <c r="QH829" s="149"/>
      <c r="QI829" s="149"/>
      <c r="QJ829" s="149"/>
      <c r="QK829" s="149"/>
      <c r="QL829" s="149"/>
      <c r="QM829" s="149"/>
      <c r="QN829" s="149"/>
      <c r="QO829" s="149"/>
      <c r="QP829" s="149"/>
      <c r="QQ829" s="149"/>
      <c r="QR829" s="149"/>
      <c r="QS829" s="149"/>
      <c r="QT829" s="149"/>
      <c r="QU829" s="149"/>
      <c r="QV829" s="149"/>
      <c r="QW829" s="149"/>
      <c r="QX829" s="149"/>
      <c r="QY829" s="149"/>
      <c r="QZ829" s="149"/>
      <c r="RA829" s="149"/>
      <c r="RB829" s="149"/>
      <c r="RC829" s="149"/>
      <c r="RD829" s="149"/>
      <c r="RE829" s="149"/>
      <c r="RF829" s="149"/>
      <c r="RG829" s="149"/>
      <c r="RH829" s="149"/>
      <c r="RI829" s="149"/>
      <c r="RJ829" s="149"/>
      <c r="RK829" s="149"/>
      <c r="RL829" s="149"/>
      <c r="RM829" s="149"/>
      <c r="RN829" s="149"/>
      <c r="RO829" s="149"/>
      <c r="RP829" s="149"/>
      <c r="RQ829" s="149"/>
      <c r="RR829" s="149"/>
      <c r="RS829" s="149"/>
      <c r="RT829" s="149"/>
      <c r="RU829" s="149"/>
      <c r="RV829" s="149"/>
      <c r="RW829" s="149"/>
      <c r="RX829" s="149"/>
      <c r="RY829" s="149"/>
      <c r="RZ829" s="149"/>
      <c r="SA829" s="149"/>
      <c r="SB829" s="149"/>
      <c r="SC829" s="149"/>
      <c r="SD829" s="149"/>
      <c r="SE829" s="149"/>
      <c r="SF829" s="149"/>
      <c r="SG829" s="149"/>
      <c r="SH829" s="149"/>
      <c r="SI829" s="149"/>
      <c r="SJ829" s="149"/>
      <c r="SK829" s="149"/>
      <c r="SL829" s="149"/>
      <c r="SM829" s="149"/>
      <c r="SN829" s="149"/>
      <c r="SO829" s="149"/>
      <c r="SP829" s="149"/>
      <c r="SQ829" s="149"/>
      <c r="SR829" s="149"/>
      <c r="SS829" s="149"/>
      <c r="ST829" s="149"/>
      <c r="SU829" s="149"/>
      <c r="SV829" s="149"/>
      <c r="SW829" s="149"/>
      <c r="SX829" s="149"/>
      <c r="SY829" s="149"/>
      <c r="SZ829" s="149"/>
      <c r="TA829" s="149"/>
      <c r="TB829" s="149"/>
      <c r="TC829" s="149"/>
      <c r="TD829" s="149"/>
      <c r="TE829" s="149"/>
      <c r="TF829" s="149"/>
      <c r="TG829" s="149"/>
      <c r="TH829" s="149"/>
      <c r="TI829" s="149"/>
      <c r="TJ829" s="149"/>
      <c r="TK829" s="149"/>
      <c r="TL829" s="149"/>
      <c r="TM829" s="149"/>
      <c r="TN829" s="149"/>
      <c r="TO829" s="149"/>
      <c r="TP829" s="149"/>
      <c r="TQ829" s="149"/>
      <c r="TR829" s="149"/>
      <c r="TS829" s="149"/>
      <c r="TT829" s="149"/>
      <c r="TU829" s="149"/>
      <c r="TV829" s="149"/>
      <c r="TW829" s="149"/>
      <c r="TX829" s="149"/>
      <c r="TY829" s="149"/>
      <c r="TZ829" s="149"/>
      <c r="UA829" s="149"/>
      <c r="UB829" s="149"/>
      <c r="UC829" s="149"/>
      <c r="UD829" s="149"/>
      <c r="UE829" s="149"/>
      <c r="UF829" s="149"/>
      <c r="UG829" s="149"/>
      <c r="UH829" s="149"/>
      <c r="UI829" s="149"/>
      <c r="UJ829" s="149"/>
      <c r="UK829" s="149"/>
      <c r="UL829" s="149"/>
      <c r="UM829" s="149"/>
      <c r="UN829" s="149"/>
      <c r="UO829" s="149"/>
      <c r="UP829" s="149"/>
      <c r="UQ829" s="149"/>
      <c r="UR829" s="149"/>
      <c r="US829" s="149"/>
      <c r="UT829" s="149"/>
      <c r="UU829" s="149"/>
      <c r="UV829" s="149"/>
      <c r="UW829" s="149"/>
      <c r="UX829" s="149"/>
      <c r="UY829" s="149"/>
      <c r="UZ829" s="149"/>
      <c r="VA829" s="149"/>
      <c r="VB829" s="149"/>
      <c r="VC829" s="149"/>
      <c r="VD829" s="149"/>
      <c r="VE829" s="149"/>
      <c r="VF829" s="149"/>
      <c r="VG829" s="149"/>
      <c r="VH829" s="149"/>
      <c r="VI829" s="149"/>
      <c r="VJ829" s="149"/>
      <c r="VK829" s="149"/>
      <c r="VL829" s="149"/>
      <c r="VM829" s="149"/>
      <c r="VN829" s="149"/>
      <c r="VO829" s="149"/>
      <c r="VP829" s="149"/>
      <c r="VQ829" s="149"/>
      <c r="VR829" s="149"/>
      <c r="VS829" s="149"/>
      <c r="VT829" s="149"/>
      <c r="VU829" s="149"/>
      <c r="VV829" s="149"/>
      <c r="VW829" s="149"/>
      <c r="VX829" s="149"/>
      <c r="VY829" s="149"/>
      <c r="VZ829" s="149"/>
      <c r="WA829" s="149"/>
      <c r="WB829" s="149"/>
      <c r="WC829" s="149"/>
      <c r="WD829" s="149"/>
      <c r="WE829" s="149"/>
      <c r="WF829" s="149"/>
      <c r="WG829" s="149"/>
      <c r="WH829" s="149"/>
      <c r="WI829" s="149"/>
      <c r="WJ829" s="149"/>
      <c r="WK829" s="149"/>
      <c r="WL829" s="149"/>
      <c r="WM829" s="149"/>
      <c r="WN829" s="149"/>
      <c r="WO829" s="149"/>
      <c r="WP829" s="149"/>
      <c r="WQ829" s="149"/>
      <c r="WR829" s="149"/>
      <c r="WS829" s="149"/>
      <c r="WT829" s="149"/>
      <c r="WU829" s="149"/>
      <c r="WV829" s="149"/>
      <c r="WW829" s="149"/>
      <c r="WX829" s="149"/>
      <c r="WY829" s="149"/>
      <c r="WZ829" s="149"/>
      <c r="XA829" s="149"/>
      <c r="XB829" s="149"/>
      <c r="XC829" s="149"/>
      <c r="XD829" s="149"/>
      <c r="XE829" s="149"/>
      <c r="XF829" s="149"/>
      <c r="XG829" s="149"/>
      <c r="XH829" s="149"/>
      <c r="XI829" s="149"/>
      <c r="XJ829" s="149"/>
      <c r="XK829" s="149"/>
      <c r="XL829" s="149"/>
      <c r="XM829" s="149"/>
      <c r="XN829" s="149"/>
      <c r="XO829" s="149"/>
      <c r="XP829" s="149"/>
      <c r="XQ829" s="149"/>
      <c r="XR829" s="149"/>
      <c r="XS829" s="149"/>
      <c r="XT829" s="149"/>
      <c r="XU829" s="149"/>
      <c r="XV829" s="149"/>
      <c r="XW829" s="149"/>
      <c r="XX829" s="149"/>
      <c r="XY829" s="149"/>
      <c r="XZ829" s="149"/>
      <c r="YA829" s="149"/>
      <c r="YB829" s="149"/>
      <c r="YC829" s="149"/>
      <c r="YD829" s="149"/>
      <c r="YE829" s="149"/>
      <c r="YF829" s="149"/>
      <c r="YG829" s="149"/>
      <c r="YH829" s="149"/>
      <c r="YI829" s="149"/>
      <c r="YJ829" s="149"/>
      <c r="YK829" s="149"/>
      <c r="YL829" s="149"/>
      <c r="YM829" s="149"/>
      <c r="YN829" s="149"/>
      <c r="YO829" s="149"/>
      <c r="YP829" s="149"/>
      <c r="YQ829" s="149"/>
      <c r="YR829" s="149"/>
      <c r="YS829" s="149"/>
      <c r="YT829" s="149"/>
      <c r="YU829" s="149"/>
      <c r="YV829" s="149"/>
      <c r="YW829" s="149"/>
      <c r="YX829" s="149"/>
      <c r="YY829" s="149"/>
      <c r="YZ829" s="149"/>
      <c r="ZA829" s="149"/>
      <c r="ZB829" s="149"/>
      <c r="ZC829" s="149"/>
      <c r="ZD829" s="149"/>
      <c r="ZE829" s="149"/>
      <c r="ZF829" s="149"/>
      <c r="ZG829" s="149"/>
      <c r="ZH829" s="149"/>
      <c r="ZI829" s="149"/>
      <c r="ZJ829" s="149"/>
      <c r="ZK829" s="149"/>
      <c r="ZL829" s="149"/>
      <c r="ZM829" s="149"/>
      <c r="ZN829" s="149"/>
      <c r="ZO829" s="149"/>
      <c r="ZP829" s="149"/>
      <c r="ZQ829" s="149"/>
      <c r="ZR829" s="149"/>
      <c r="ZS829" s="149"/>
      <c r="ZT829" s="149"/>
      <c r="ZU829" s="149"/>
      <c r="ZV829" s="149"/>
      <c r="ZW829" s="149"/>
      <c r="ZX829" s="149"/>
      <c r="ZY829" s="149"/>
      <c r="ZZ829" s="149"/>
      <c r="AAA829" s="149"/>
      <c r="AAB829" s="149"/>
      <c r="AAC829" s="149"/>
      <c r="AAD829" s="149"/>
      <c r="AAE829" s="149"/>
      <c r="AAF829" s="149"/>
      <c r="AAG829" s="149"/>
      <c r="AAH829" s="149"/>
      <c r="AAI829" s="149"/>
      <c r="AAJ829" s="149"/>
      <c r="AAK829" s="149"/>
      <c r="AAL829" s="149"/>
      <c r="AAM829" s="149"/>
      <c r="AAN829" s="149"/>
      <c r="AAO829" s="149"/>
      <c r="AAP829" s="149"/>
      <c r="AAQ829" s="149"/>
      <c r="AAR829" s="149"/>
      <c r="AAS829" s="149"/>
      <c r="AAT829" s="149"/>
      <c r="AAU829" s="149"/>
      <c r="AAV829" s="149"/>
      <c r="AAW829" s="149"/>
      <c r="AAX829" s="149"/>
      <c r="AAY829" s="149"/>
      <c r="AAZ829" s="149"/>
      <c r="ABA829" s="149"/>
      <c r="ABB829" s="149"/>
      <c r="ABC829" s="149"/>
      <c r="ABD829" s="149"/>
      <c r="ABE829" s="149"/>
      <c r="ABF829" s="149"/>
      <c r="ABG829" s="149"/>
      <c r="ABH829" s="149"/>
      <c r="ABI829" s="149"/>
      <c r="ABJ829" s="149"/>
      <c r="ABK829" s="149"/>
      <c r="ABL829" s="149"/>
      <c r="ABM829" s="149"/>
      <c r="ABN829" s="149"/>
      <c r="ABO829" s="149"/>
      <c r="ABP829" s="149"/>
      <c r="ABQ829" s="149"/>
      <c r="ABR829" s="149"/>
      <c r="ABS829" s="149"/>
      <c r="ABT829" s="149"/>
      <c r="ABU829" s="149"/>
      <c r="ABV829" s="149"/>
      <c r="ABW829" s="149"/>
      <c r="ABX829" s="149"/>
      <c r="ABY829" s="149"/>
      <c r="ABZ829" s="149"/>
      <c r="ACA829" s="149"/>
      <c r="ACB829" s="149"/>
      <c r="ACC829" s="149"/>
      <c r="ACD829" s="149"/>
      <c r="ACE829" s="149"/>
      <c r="ACF829" s="149"/>
      <c r="ACG829" s="149"/>
      <c r="ACH829" s="149"/>
      <c r="ACI829" s="149"/>
      <c r="ACJ829" s="149"/>
      <c r="ACK829" s="149"/>
      <c r="ACL829" s="149"/>
      <c r="ACM829" s="149"/>
      <c r="ACN829" s="149"/>
      <c r="ACO829" s="149"/>
      <c r="ACP829" s="149"/>
      <c r="ACQ829" s="149"/>
      <c r="ACR829" s="149"/>
      <c r="ACS829" s="149"/>
      <c r="ACT829" s="149"/>
      <c r="ACU829" s="149"/>
      <c r="ACV829" s="149"/>
      <c r="ACW829" s="149"/>
      <c r="ACX829" s="149"/>
      <c r="ACY829" s="149"/>
      <c r="ACZ829" s="149"/>
      <c r="ADA829" s="149"/>
      <c r="ADB829" s="149"/>
      <c r="ADC829" s="149"/>
      <c r="ADD829" s="149"/>
      <c r="ADE829" s="149"/>
      <c r="ADF829" s="149"/>
      <c r="ADG829" s="149"/>
      <c r="ADH829" s="149"/>
      <c r="ADI829" s="149"/>
      <c r="ADJ829" s="149"/>
      <c r="ADK829" s="149"/>
      <c r="ADL829" s="149"/>
      <c r="ADM829" s="149"/>
      <c r="ADN829" s="149"/>
      <c r="ADO829" s="149"/>
      <c r="ADP829" s="149"/>
      <c r="ADQ829" s="149"/>
      <c r="ADR829" s="149"/>
      <c r="ADS829" s="149"/>
      <c r="ADT829" s="149"/>
      <c r="ADU829" s="149"/>
      <c r="ADV829" s="149"/>
      <c r="ADW829" s="149"/>
      <c r="ADX829" s="149"/>
      <c r="ADY829" s="149"/>
      <c r="ADZ829" s="149"/>
      <c r="AEA829" s="149"/>
      <c r="AEB829" s="149"/>
      <c r="AEC829" s="149"/>
      <c r="AED829" s="149"/>
      <c r="AEE829" s="149"/>
      <c r="AEF829" s="149"/>
      <c r="AEG829" s="149"/>
      <c r="AEH829" s="149"/>
      <c r="AEI829" s="149"/>
      <c r="AEJ829" s="149"/>
      <c r="AEK829" s="149"/>
      <c r="AEL829" s="149"/>
      <c r="AEM829" s="149"/>
      <c r="AEN829" s="149"/>
      <c r="AEO829" s="149"/>
      <c r="AEP829" s="149"/>
      <c r="AEQ829" s="149"/>
      <c r="AER829" s="149"/>
      <c r="AES829" s="149"/>
      <c r="AET829" s="149"/>
      <c r="AEU829" s="149"/>
      <c r="AEV829" s="149"/>
      <c r="AEW829" s="149"/>
      <c r="AEX829" s="149"/>
      <c r="AEY829" s="149"/>
      <c r="AEZ829" s="149"/>
      <c r="AFA829" s="149"/>
      <c r="AFB829" s="149"/>
      <c r="AFC829" s="149"/>
      <c r="AFD829" s="149"/>
      <c r="AFE829" s="149"/>
      <c r="AFF829" s="149"/>
      <c r="AFG829" s="149"/>
      <c r="AFH829" s="149"/>
      <c r="AFI829" s="149"/>
      <c r="AFJ829" s="149"/>
      <c r="AFK829" s="149"/>
      <c r="AFL829" s="149"/>
      <c r="AFM829" s="149"/>
      <c r="AFN829" s="149"/>
      <c r="AFO829" s="149"/>
      <c r="AFP829" s="149"/>
      <c r="AFQ829" s="149"/>
      <c r="AFR829" s="149"/>
      <c r="AFS829" s="149"/>
      <c r="AFT829" s="149"/>
      <c r="AFU829" s="149"/>
      <c r="AFV829" s="149"/>
      <c r="AFW829" s="149"/>
      <c r="AFX829" s="149"/>
      <c r="AFY829" s="149"/>
      <c r="AFZ829" s="149"/>
      <c r="AGA829" s="149"/>
      <c r="AGB829" s="149"/>
      <c r="AGC829" s="149"/>
      <c r="AGD829" s="149"/>
      <c r="AGE829" s="149"/>
      <c r="AGF829" s="149"/>
      <c r="AGG829" s="149"/>
      <c r="AGH829" s="149"/>
      <c r="AGI829" s="149"/>
      <c r="AGJ829" s="149"/>
      <c r="AGK829" s="149"/>
      <c r="AGL829" s="149"/>
      <c r="AGM829" s="149"/>
      <c r="AGN829" s="149"/>
      <c r="AGO829" s="149"/>
      <c r="AGP829" s="149"/>
      <c r="AGQ829" s="149"/>
      <c r="AGR829" s="149"/>
      <c r="AGS829" s="149"/>
      <c r="AGT829" s="149"/>
      <c r="AGU829" s="149"/>
      <c r="AGV829" s="149"/>
      <c r="AGW829" s="149"/>
      <c r="AGX829" s="149"/>
      <c r="AGY829" s="149"/>
      <c r="AGZ829" s="149"/>
      <c r="AHA829" s="149"/>
      <c r="AHB829" s="149"/>
      <c r="AHC829" s="149"/>
      <c r="AHD829" s="149"/>
      <c r="AHE829" s="149"/>
      <c r="AHF829" s="149"/>
      <c r="AHG829" s="149"/>
      <c r="AHH829" s="149"/>
      <c r="AHI829" s="149"/>
      <c r="AHJ829" s="149"/>
      <c r="AHK829" s="149"/>
      <c r="AHL829" s="149"/>
      <c r="AHM829" s="149"/>
      <c r="AHN829" s="149"/>
      <c r="AHO829" s="149"/>
      <c r="AHP829" s="149"/>
      <c r="AHQ829" s="149"/>
      <c r="AHR829" s="149"/>
      <c r="AHS829" s="149"/>
      <c r="AHT829" s="149"/>
      <c r="AHU829" s="149"/>
      <c r="AHV829" s="149"/>
      <c r="AHW829" s="149"/>
      <c r="AHX829" s="149"/>
      <c r="AHY829" s="149"/>
      <c r="AHZ829" s="149"/>
      <c r="AIA829" s="149"/>
      <c r="AIB829" s="149"/>
      <c r="AIC829" s="149"/>
      <c r="AID829" s="149"/>
      <c r="AIE829" s="149"/>
      <c r="AIF829" s="149"/>
      <c r="AIG829" s="149"/>
      <c r="AIH829" s="149"/>
      <c r="AII829" s="149"/>
      <c r="AIJ829" s="149"/>
      <c r="AIK829" s="149"/>
      <c r="AIL829" s="149"/>
      <c r="AIM829" s="149"/>
      <c r="AIN829" s="149"/>
      <c r="AIO829" s="149"/>
      <c r="AIP829" s="149"/>
      <c r="AIQ829" s="149"/>
      <c r="AIR829" s="149"/>
      <c r="AIS829" s="149"/>
      <c r="AIT829" s="149"/>
      <c r="AIU829" s="149"/>
      <c r="AIV829" s="149"/>
      <c r="AIW829" s="149"/>
      <c r="AIX829" s="149"/>
      <c r="AIY829" s="149"/>
      <c r="AIZ829" s="149"/>
      <c r="AJA829" s="149"/>
      <c r="AJB829" s="149"/>
      <c r="AJC829" s="149"/>
      <c r="AJD829" s="149"/>
      <c r="AJE829" s="149"/>
      <c r="AJF829" s="149"/>
      <c r="AJG829" s="149"/>
      <c r="AJH829" s="149"/>
      <c r="AJI829" s="149"/>
      <c r="AJJ829" s="149"/>
      <c r="AJK829" s="149"/>
      <c r="AJL829" s="149"/>
      <c r="AJM829" s="149"/>
      <c r="AJN829" s="149"/>
      <c r="AJO829" s="149"/>
      <c r="AJP829" s="149"/>
      <c r="AJQ829" s="149"/>
      <c r="AJR829" s="149"/>
      <c r="AJS829" s="149"/>
      <c r="AJT829" s="149"/>
      <c r="AJU829" s="149"/>
      <c r="AJV829" s="149"/>
      <c r="AJW829" s="149"/>
      <c r="AJX829" s="149"/>
      <c r="AJY829" s="149"/>
      <c r="AJZ829" s="149"/>
      <c r="AKA829" s="149"/>
      <c r="AKB829" s="149"/>
      <c r="AKC829" s="149"/>
      <c r="AKD829" s="149"/>
      <c r="AKE829" s="149"/>
      <c r="AKF829" s="149"/>
      <c r="AKG829" s="149"/>
      <c r="AKH829" s="149"/>
      <c r="AKI829" s="149"/>
      <c r="AKJ829" s="149"/>
      <c r="AKK829" s="149"/>
      <c r="AKL829" s="149"/>
      <c r="AKM829" s="149"/>
      <c r="AKN829" s="149"/>
      <c r="AKO829" s="149"/>
      <c r="AKP829" s="149"/>
      <c r="AKQ829" s="149"/>
      <c r="AKR829" s="149"/>
      <c r="AKS829" s="149"/>
      <c r="AKT829" s="149"/>
      <c r="AKU829" s="149"/>
      <c r="AKV829" s="149"/>
      <c r="AKW829" s="149"/>
      <c r="AKX829" s="149"/>
      <c r="AKY829" s="149"/>
      <c r="AKZ829" s="149"/>
      <c r="ALA829" s="149"/>
      <c r="ALB829" s="149"/>
      <c r="ALC829" s="149"/>
      <c r="ALD829" s="149"/>
      <c r="ALE829" s="149"/>
      <c r="ALF829" s="149"/>
      <c r="ALG829" s="149"/>
      <c r="ALH829" s="149"/>
      <c r="ALI829" s="149"/>
      <c r="ALJ829" s="149"/>
      <c r="ALK829" s="149"/>
      <c r="ALL829" s="149"/>
      <c r="ALM829" s="149"/>
      <c r="ALN829" s="149"/>
      <c r="ALO829" s="149"/>
      <c r="ALP829" s="149"/>
      <c r="ALQ829" s="149"/>
      <c r="ALR829" s="149"/>
      <c r="ALS829" s="149"/>
      <c r="ALT829" s="149"/>
      <c r="ALU829" s="149"/>
      <c r="ALV829" s="149"/>
      <c r="ALW829" s="149"/>
      <c r="ALX829" s="149"/>
      <c r="ALY829" s="149"/>
      <c r="ALZ829" s="149"/>
      <c r="AMA829" s="149"/>
      <c r="AMB829" s="149"/>
      <c r="AMC829" s="149"/>
      <c r="AMD829" s="149"/>
      <c r="AME829" s="149"/>
      <c r="AMF829" s="149"/>
      <c r="AMG829" s="149"/>
      <c r="AMH829" s="149"/>
      <c r="AMI829" s="149"/>
      <c r="AMJ829" s="149"/>
      <c r="AMK829" s="149"/>
      <c r="AML829" s="149"/>
      <c r="AMM829" s="149"/>
      <c r="AMN829" s="149"/>
      <c r="AMO829" s="149"/>
      <c r="AMP829" s="149"/>
      <c r="AMQ829" s="149"/>
      <c r="AMR829" s="149"/>
      <c r="AMS829" s="149"/>
      <c r="AMT829" s="149"/>
      <c r="AMU829" s="149"/>
      <c r="AMV829" s="149"/>
      <c r="AMW829" s="149"/>
      <c r="AMX829" s="149"/>
      <c r="AMY829" s="149"/>
      <c r="AMZ829" s="149"/>
      <c r="ANA829" s="149"/>
      <c r="ANB829" s="149"/>
      <c r="ANC829" s="149"/>
      <c r="AND829" s="149"/>
      <c r="ANE829" s="149"/>
      <c r="ANF829" s="149"/>
      <c r="ANG829" s="149"/>
      <c r="ANH829" s="149"/>
      <c r="ANI829" s="149"/>
      <c r="ANJ829" s="149"/>
      <c r="ANK829" s="149"/>
      <c r="ANL829" s="149"/>
      <c r="ANM829" s="149"/>
      <c r="ANN829" s="149"/>
      <c r="ANO829" s="149"/>
      <c r="ANP829" s="149"/>
      <c r="ANQ829" s="149"/>
      <c r="ANR829" s="149"/>
      <c r="ANS829" s="149"/>
      <c r="ANT829" s="149"/>
      <c r="ANU829" s="149"/>
      <c r="ANV829" s="149"/>
      <c r="ANW829" s="149"/>
      <c r="ANX829" s="149"/>
      <c r="ANY829" s="149"/>
      <c r="ANZ829" s="149"/>
      <c r="AOA829" s="149"/>
      <c r="AOB829" s="149"/>
      <c r="AOC829" s="149"/>
      <c r="AOD829" s="149"/>
      <c r="AOE829" s="149"/>
      <c r="AOF829" s="149"/>
      <c r="AOG829" s="149"/>
      <c r="AOH829" s="149"/>
      <c r="AOI829" s="149"/>
      <c r="AOJ829" s="149"/>
      <c r="AOK829" s="149"/>
      <c r="AOL829" s="149"/>
      <c r="AOM829" s="149"/>
      <c r="AON829" s="149"/>
      <c r="AOO829" s="149"/>
      <c r="AOP829" s="149"/>
      <c r="AOQ829" s="149"/>
      <c r="AOR829" s="149"/>
      <c r="AOS829" s="149"/>
      <c r="AOT829" s="149"/>
      <c r="AOU829" s="149"/>
      <c r="AOV829" s="149"/>
      <c r="AOW829" s="149"/>
      <c r="AOX829" s="149"/>
      <c r="AOY829" s="149"/>
      <c r="AOZ829" s="149"/>
      <c r="APA829" s="149"/>
      <c r="APB829" s="149"/>
      <c r="APC829" s="149"/>
      <c r="APD829" s="149"/>
      <c r="APE829" s="149"/>
      <c r="APF829" s="149"/>
      <c r="APG829" s="149"/>
      <c r="APH829" s="149"/>
      <c r="API829" s="149"/>
      <c r="APJ829" s="149"/>
      <c r="APK829" s="149"/>
      <c r="APL829" s="149"/>
      <c r="APM829" s="149"/>
      <c r="APN829" s="149"/>
      <c r="APO829" s="149"/>
      <c r="APP829" s="149"/>
      <c r="APQ829" s="149"/>
      <c r="APR829" s="149"/>
      <c r="APS829" s="149"/>
      <c r="APT829" s="149"/>
      <c r="APU829" s="149"/>
      <c r="APV829" s="149"/>
      <c r="APW829" s="149"/>
      <c r="APX829" s="149"/>
      <c r="APY829" s="149"/>
      <c r="APZ829" s="149"/>
      <c r="AQA829" s="149"/>
      <c r="AQB829" s="149"/>
      <c r="AQC829" s="149"/>
      <c r="AQD829" s="149"/>
      <c r="AQE829" s="149"/>
      <c r="AQF829" s="149"/>
      <c r="AQG829" s="149"/>
      <c r="AQH829" s="149"/>
      <c r="AQI829" s="149"/>
      <c r="AQJ829" s="149"/>
      <c r="AQK829" s="149"/>
      <c r="AQL829" s="149"/>
      <c r="AQM829" s="149"/>
      <c r="AQN829" s="149"/>
      <c r="AQO829" s="149"/>
      <c r="AQP829" s="149"/>
      <c r="AQQ829" s="149"/>
      <c r="AQR829" s="149"/>
      <c r="AQS829" s="149"/>
      <c r="AQT829" s="149"/>
      <c r="AQU829" s="149"/>
      <c r="AQV829" s="149"/>
      <c r="AQW829" s="149"/>
      <c r="AQX829" s="149"/>
      <c r="AQY829" s="149"/>
      <c r="AQZ829" s="149"/>
      <c r="ARA829" s="149"/>
      <c r="ARB829" s="149"/>
      <c r="ARC829" s="149"/>
      <c r="ARD829" s="149"/>
      <c r="ARE829" s="149"/>
      <c r="ARF829" s="149"/>
      <c r="ARG829" s="149"/>
      <c r="ARH829" s="149"/>
      <c r="ARI829" s="149"/>
      <c r="ARJ829" s="149"/>
      <c r="ARK829" s="149"/>
      <c r="ARL829" s="149"/>
      <c r="ARM829" s="149"/>
      <c r="ARN829" s="149"/>
      <c r="ARO829" s="149"/>
      <c r="ARP829" s="149"/>
      <c r="ARQ829" s="149"/>
      <c r="ARR829" s="149"/>
      <c r="ARS829" s="149"/>
      <c r="ART829" s="149"/>
      <c r="ARU829" s="149"/>
      <c r="ARV829" s="149"/>
      <c r="ARW829" s="149"/>
      <c r="ARX829" s="149"/>
      <c r="ARY829" s="149"/>
      <c r="ARZ829" s="149"/>
      <c r="ASA829" s="149"/>
      <c r="ASB829" s="149"/>
      <c r="ASC829" s="149"/>
      <c r="ASD829" s="149"/>
      <c r="ASE829" s="149"/>
      <c r="ASF829" s="149"/>
      <c r="ASG829" s="149"/>
      <c r="ASH829" s="149"/>
      <c r="ASI829" s="149"/>
      <c r="ASJ829" s="149"/>
      <c r="ASK829" s="149"/>
      <c r="ASL829" s="149"/>
      <c r="ASM829" s="149"/>
      <c r="ASN829" s="149"/>
      <c r="ASO829" s="149"/>
      <c r="ASP829" s="149"/>
      <c r="ASQ829" s="149"/>
      <c r="ASR829" s="149"/>
      <c r="ASS829" s="149"/>
      <c r="AST829" s="149"/>
      <c r="ASU829" s="149"/>
      <c r="ASV829" s="149"/>
      <c r="ASW829" s="149"/>
      <c r="ASX829" s="149"/>
      <c r="ASY829" s="149"/>
      <c r="ASZ829" s="149"/>
      <c r="ATA829" s="149"/>
      <c r="ATB829" s="149"/>
      <c r="ATC829" s="149"/>
      <c r="ATD829" s="149"/>
      <c r="ATE829" s="149"/>
      <c r="ATF829" s="149"/>
      <c r="ATG829" s="149"/>
      <c r="ATH829" s="149"/>
      <c r="ATI829" s="149"/>
      <c r="ATJ829" s="149"/>
      <c r="ATK829" s="149"/>
      <c r="ATL829" s="149"/>
      <c r="ATM829" s="149"/>
      <c r="ATN829" s="149"/>
      <c r="ATO829" s="149"/>
      <c r="ATP829" s="149"/>
      <c r="ATQ829" s="149"/>
      <c r="ATR829" s="149"/>
      <c r="ATS829" s="149"/>
      <c r="ATT829" s="149"/>
      <c r="ATU829" s="149"/>
      <c r="ATV829" s="149"/>
      <c r="ATW829" s="149"/>
      <c r="ATX829" s="149"/>
      <c r="ATY829" s="149"/>
      <c r="ATZ829" s="149"/>
      <c r="AUA829" s="149"/>
      <c r="AUB829" s="149"/>
      <c r="AUC829" s="149"/>
      <c r="AUD829" s="149"/>
      <c r="AUE829" s="149"/>
      <c r="AUF829" s="149"/>
      <c r="AUG829" s="149"/>
      <c r="AUH829" s="149"/>
      <c r="AUI829" s="149"/>
      <c r="AUJ829" s="149"/>
      <c r="AUK829" s="149"/>
      <c r="AUL829" s="149"/>
      <c r="AUM829" s="149"/>
      <c r="AUN829" s="149"/>
      <c r="AUO829" s="149"/>
      <c r="AUP829" s="149"/>
      <c r="AUQ829" s="149"/>
      <c r="AUR829" s="149"/>
      <c r="AUS829" s="149"/>
      <c r="AUT829" s="149"/>
      <c r="AUU829" s="149"/>
      <c r="AUV829" s="149"/>
      <c r="AUW829" s="149"/>
      <c r="AUX829" s="149"/>
      <c r="AUY829" s="149"/>
      <c r="AUZ829" s="149"/>
      <c r="AVA829" s="149"/>
      <c r="AVB829" s="149"/>
      <c r="AVC829" s="149"/>
      <c r="AVD829" s="149"/>
      <c r="AVE829" s="149"/>
      <c r="AVF829" s="149"/>
      <c r="AVG829" s="149"/>
      <c r="AVH829" s="149"/>
      <c r="AVI829" s="149"/>
      <c r="AVJ829" s="149"/>
      <c r="AVK829" s="149"/>
      <c r="AVL829" s="149"/>
      <c r="AVM829" s="149"/>
      <c r="AVN829" s="149"/>
      <c r="AVO829" s="149"/>
      <c r="AVP829" s="149"/>
      <c r="AVQ829" s="149"/>
      <c r="AVR829" s="149"/>
      <c r="AVS829" s="149"/>
      <c r="AVT829" s="149"/>
      <c r="AVU829" s="149"/>
      <c r="AVV829" s="149"/>
      <c r="AVW829" s="149"/>
      <c r="AVX829" s="149"/>
      <c r="AVY829" s="149"/>
      <c r="AVZ829" s="149"/>
      <c r="AWA829" s="149"/>
      <c r="AWB829" s="149"/>
      <c r="AWC829" s="149"/>
      <c r="AWD829" s="149"/>
      <c r="AWE829" s="149"/>
      <c r="AWF829" s="149"/>
      <c r="AWG829" s="149"/>
      <c r="AWH829" s="149"/>
      <c r="AWI829" s="149"/>
      <c r="AWJ829" s="149"/>
      <c r="AWK829" s="149"/>
      <c r="AWL829" s="149"/>
      <c r="AWM829" s="149"/>
      <c r="AWN829" s="149"/>
      <c r="AWO829" s="149"/>
      <c r="AWP829" s="149"/>
      <c r="AWQ829" s="149"/>
      <c r="AWR829" s="149"/>
      <c r="AWS829" s="149"/>
      <c r="AWT829" s="149"/>
      <c r="AWU829" s="149"/>
      <c r="AWV829" s="149"/>
      <c r="AWW829" s="149"/>
      <c r="AWX829" s="149"/>
      <c r="AWY829" s="149"/>
      <c r="AWZ829" s="149"/>
      <c r="AXA829" s="149"/>
      <c r="AXB829" s="149"/>
      <c r="AXC829" s="149"/>
      <c r="AXD829" s="149"/>
      <c r="AXE829" s="149"/>
      <c r="AXF829" s="149"/>
      <c r="AXG829" s="149"/>
      <c r="AXH829" s="149"/>
      <c r="AXI829" s="149"/>
      <c r="AXJ829" s="149"/>
      <c r="AXK829" s="149"/>
      <c r="AXL829" s="149"/>
      <c r="AXM829" s="149"/>
      <c r="AXN829" s="149"/>
      <c r="AXO829" s="149"/>
      <c r="AXP829" s="149"/>
      <c r="AXQ829" s="149"/>
      <c r="AXR829" s="149"/>
      <c r="AXS829" s="149"/>
      <c r="AXT829" s="149"/>
      <c r="AXU829" s="149"/>
      <c r="AXV829" s="149"/>
      <c r="AXW829" s="149"/>
      <c r="AXX829" s="149"/>
      <c r="AXY829" s="149"/>
      <c r="AXZ829" s="149"/>
      <c r="AYA829" s="149"/>
      <c r="AYB829" s="149"/>
      <c r="AYC829" s="149"/>
      <c r="AYD829" s="149"/>
      <c r="AYE829" s="149"/>
      <c r="AYF829" s="149"/>
      <c r="AYG829" s="149"/>
      <c r="AYH829" s="149"/>
      <c r="AYI829" s="149"/>
      <c r="AYJ829" s="149"/>
      <c r="AYK829" s="149"/>
      <c r="AYL829" s="149"/>
      <c r="AYM829" s="149"/>
      <c r="AYN829" s="149"/>
      <c r="AYO829" s="149"/>
      <c r="AYP829" s="149"/>
      <c r="AYQ829" s="149"/>
      <c r="AYR829" s="149"/>
      <c r="AYS829" s="149"/>
      <c r="AYT829" s="149"/>
      <c r="AYU829" s="149"/>
      <c r="AYV829" s="149"/>
      <c r="AYW829" s="149"/>
      <c r="AYX829" s="149"/>
      <c r="AYY829" s="149"/>
      <c r="AYZ829" s="149"/>
      <c r="AZA829" s="149"/>
      <c r="AZB829" s="149"/>
      <c r="AZC829" s="149"/>
      <c r="AZD829" s="149"/>
      <c r="AZE829" s="149"/>
      <c r="AZF829" s="149"/>
      <c r="AZG829" s="149"/>
      <c r="AZH829" s="149"/>
      <c r="AZI829" s="149"/>
      <c r="AZJ829" s="149"/>
      <c r="AZK829" s="149"/>
      <c r="AZL829" s="149"/>
      <c r="AZM829" s="149"/>
      <c r="AZN829" s="149"/>
      <c r="AZO829" s="149"/>
      <c r="AZP829" s="149"/>
      <c r="AZQ829" s="149"/>
      <c r="AZR829" s="149"/>
      <c r="AZS829" s="149"/>
      <c r="AZT829" s="149"/>
      <c r="AZU829" s="149"/>
      <c r="AZV829" s="149"/>
      <c r="AZW829" s="149"/>
      <c r="AZX829" s="149"/>
      <c r="AZY829" s="149"/>
      <c r="AZZ829" s="149"/>
      <c r="BAA829" s="149"/>
      <c r="BAB829" s="149"/>
      <c r="BAC829" s="149"/>
      <c r="BAD829" s="149"/>
      <c r="BAE829" s="149"/>
      <c r="BAF829" s="149"/>
      <c r="BAG829" s="149"/>
      <c r="BAH829" s="149"/>
      <c r="BAI829" s="149"/>
      <c r="BAJ829" s="149"/>
      <c r="BAK829" s="149"/>
      <c r="BAL829" s="149"/>
      <c r="BAM829" s="149"/>
      <c r="BAN829" s="149"/>
      <c r="BAO829" s="149"/>
      <c r="BAP829" s="149"/>
      <c r="BAQ829" s="149"/>
      <c r="BAR829" s="149"/>
      <c r="BAS829" s="149"/>
      <c r="BAT829" s="149"/>
      <c r="BAU829" s="149"/>
      <c r="BAV829" s="149"/>
      <c r="BAW829" s="149"/>
      <c r="BAX829" s="149"/>
      <c r="BAY829" s="149"/>
      <c r="BAZ829" s="149"/>
      <c r="BBA829" s="149"/>
      <c r="BBB829" s="149"/>
      <c r="BBC829" s="149"/>
      <c r="BBD829" s="149"/>
      <c r="BBE829" s="149"/>
      <c r="BBF829" s="149"/>
      <c r="BBG829" s="149"/>
      <c r="BBH829" s="149"/>
      <c r="BBI829" s="149"/>
      <c r="BBJ829" s="149"/>
      <c r="BBK829" s="149"/>
      <c r="BBL829" s="149"/>
      <c r="BBM829" s="149"/>
      <c r="BBN829" s="149"/>
      <c r="BBO829" s="149"/>
      <c r="BBP829" s="149"/>
      <c r="BBQ829" s="149"/>
      <c r="BBR829" s="149"/>
      <c r="BBS829" s="149"/>
      <c r="BBT829" s="149"/>
      <c r="BBU829" s="149"/>
      <c r="BBV829" s="149"/>
      <c r="BBW829" s="149"/>
      <c r="BBX829" s="149"/>
      <c r="BBY829" s="149"/>
      <c r="BBZ829" s="149"/>
      <c r="BCA829" s="149"/>
      <c r="BCB829" s="149"/>
      <c r="BCC829" s="149"/>
      <c r="BCD829" s="149"/>
      <c r="BCE829" s="149"/>
      <c r="BCF829" s="149"/>
      <c r="BCG829" s="149"/>
      <c r="BCH829" s="149"/>
      <c r="BCI829" s="149"/>
      <c r="BCJ829" s="149"/>
      <c r="BCK829" s="149"/>
      <c r="BCL829" s="149"/>
      <c r="BCM829" s="149"/>
      <c r="BCN829" s="149"/>
      <c r="BCO829" s="149"/>
      <c r="BCP829" s="149"/>
      <c r="BCQ829" s="149"/>
      <c r="BCR829" s="149"/>
      <c r="BCS829" s="149"/>
      <c r="BCT829" s="149"/>
      <c r="BCU829" s="149"/>
      <c r="BCV829" s="149"/>
      <c r="BCW829" s="149"/>
      <c r="BCX829" s="149"/>
      <c r="BCY829" s="149"/>
      <c r="BCZ829" s="149"/>
      <c r="BDA829" s="149"/>
      <c r="BDB829" s="149"/>
      <c r="BDC829" s="149"/>
      <c r="BDD829" s="149"/>
      <c r="BDE829" s="149"/>
      <c r="BDF829" s="149"/>
      <c r="BDG829" s="149"/>
      <c r="BDH829" s="149"/>
      <c r="BDI829" s="149"/>
      <c r="BDJ829" s="149"/>
      <c r="BDK829" s="149"/>
      <c r="BDL829" s="149"/>
      <c r="BDM829" s="149"/>
      <c r="BDN829" s="149"/>
      <c r="BDO829" s="149"/>
      <c r="BDP829" s="149"/>
      <c r="BDQ829" s="149"/>
      <c r="BDR829" s="149"/>
      <c r="BDS829" s="149"/>
      <c r="BDT829" s="149"/>
      <c r="BDU829" s="149"/>
      <c r="BDV829" s="149"/>
      <c r="BDW829" s="149"/>
      <c r="BDX829" s="149"/>
      <c r="BDY829" s="149"/>
      <c r="BDZ829" s="149"/>
      <c r="BEA829" s="149"/>
      <c r="BEB829" s="149"/>
      <c r="BEC829" s="149"/>
      <c r="BED829" s="149"/>
      <c r="BEE829" s="149"/>
      <c r="BEF829" s="149"/>
      <c r="BEG829" s="149"/>
      <c r="BEH829" s="149"/>
      <c r="BEI829" s="149"/>
      <c r="BEJ829" s="149"/>
      <c r="BEK829" s="149"/>
      <c r="BEL829" s="149"/>
      <c r="BEM829" s="149"/>
      <c r="BEN829" s="149"/>
      <c r="BEO829" s="149"/>
      <c r="BEP829" s="149"/>
      <c r="BEQ829" s="149"/>
      <c r="BER829" s="149"/>
      <c r="BES829" s="149"/>
      <c r="BET829" s="149"/>
      <c r="BEU829" s="149"/>
      <c r="BEV829" s="149"/>
      <c r="BEW829" s="149"/>
      <c r="BEX829" s="149"/>
      <c r="BEY829" s="149"/>
      <c r="BEZ829" s="149"/>
      <c r="BFA829" s="149"/>
      <c r="BFB829" s="149"/>
      <c r="BFC829" s="149"/>
      <c r="BFD829" s="149"/>
      <c r="BFE829" s="149"/>
      <c r="BFF829" s="149"/>
      <c r="BFG829" s="149"/>
      <c r="BFH829" s="149"/>
      <c r="BFI829" s="149"/>
      <c r="BFJ829" s="149"/>
      <c r="BFK829" s="149"/>
      <c r="BFL829" s="149"/>
      <c r="BFM829" s="149"/>
      <c r="BFN829" s="149"/>
      <c r="BFO829" s="149"/>
      <c r="BFP829" s="149"/>
      <c r="BFQ829" s="149"/>
      <c r="BFR829" s="149"/>
      <c r="BFS829" s="149"/>
      <c r="BFT829" s="149"/>
      <c r="BFU829" s="149"/>
      <c r="BFV829" s="149"/>
      <c r="BFW829" s="149"/>
      <c r="BFX829" s="149"/>
      <c r="BFY829" s="149"/>
      <c r="BFZ829" s="149"/>
      <c r="BGA829" s="149"/>
      <c r="BGB829" s="149"/>
      <c r="BGC829" s="149"/>
      <c r="BGD829" s="149"/>
      <c r="BGE829" s="149"/>
      <c r="BGF829" s="149"/>
      <c r="BGG829" s="149"/>
      <c r="BGH829" s="149"/>
      <c r="BGI829" s="149"/>
      <c r="BGJ829" s="149"/>
      <c r="BGK829" s="149"/>
      <c r="BGL829" s="149"/>
      <c r="BGM829" s="149"/>
      <c r="BGN829" s="149"/>
      <c r="BGO829" s="149"/>
      <c r="BGP829" s="149"/>
      <c r="BGQ829" s="149"/>
      <c r="BGR829" s="149"/>
      <c r="BGS829" s="149"/>
      <c r="BGT829" s="149"/>
      <c r="BGU829" s="149"/>
      <c r="BGV829" s="149"/>
      <c r="BGW829" s="149"/>
      <c r="BGX829" s="149"/>
      <c r="BGY829" s="149"/>
      <c r="BGZ829" s="149"/>
      <c r="BHA829" s="149"/>
      <c r="BHB829" s="149"/>
      <c r="BHC829" s="149"/>
      <c r="BHD829" s="149"/>
      <c r="BHE829" s="149"/>
      <c r="BHF829" s="149"/>
      <c r="BHG829" s="149"/>
      <c r="BHH829" s="149"/>
      <c r="BHI829" s="149"/>
      <c r="BHJ829" s="149"/>
      <c r="BHK829" s="149"/>
      <c r="BHL829" s="149"/>
      <c r="BHM829" s="149"/>
      <c r="BHN829" s="149"/>
      <c r="BHO829" s="149"/>
      <c r="BHP829" s="149"/>
      <c r="BHQ829" s="149"/>
      <c r="BHR829" s="149"/>
      <c r="BHS829" s="149"/>
      <c r="BHT829" s="149"/>
      <c r="BHU829" s="149"/>
      <c r="BHV829" s="149"/>
      <c r="BHW829" s="149"/>
      <c r="BHX829" s="149"/>
      <c r="BHY829" s="149"/>
      <c r="BHZ829" s="149"/>
      <c r="BIA829" s="149"/>
      <c r="BIB829" s="149"/>
      <c r="BIC829" s="149"/>
      <c r="BID829" s="149"/>
      <c r="BIE829" s="149"/>
      <c r="BIF829" s="149"/>
      <c r="BIG829" s="149"/>
      <c r="BIH829" s="149"/>
      <c r="BII829" s="149"/>
      <c r="BIJ829" s="149"/>
      <c r="BIK829" s="149"/>
      <c r="BIL829" s="149"/>
      <c r="BIM829" s="149"/>
      <c r="BIN829" s="149"/>
      <c r="BIO829" s="149"/>
      <c r="BIP829" s="149"/>
      <c r="BIQ829" s="149"/>
      <c r="BIR829" s="149"/>
      <c r="BIS829" s="149"/>
      <c r="BIT829" s="149"/>
      <c r="BIU829" s="149"/>
      <c r="BIV829" s="149"/>
      <c r="BIW829" s="149"/>
      <c r="BIX829" s="149"/>
      <c r="BIY829" s="149"/>
      <c r="BIZ829" s="149"/>
      <c r="BJA829" s="149"/>
      <c r="BJB829" s="149"/>
      <c r="BJC829" s="149"/>
      <c r="BJD829" s="149"/>
      <c r="BJE829" s="149"/>
      <c r="BJF829" s="149"/>
      <c r="BJG829" s="149"/>
      <c r="BJH829" s="149"/>
      <c r="BJI829" s="149"/>
      <c r="BJJ829" s="149"/>
      <c r="BJK829" s="149"/>
      <c r="BJL829" s="149"/>
      <c r="BJM829" s="149"/>
      <c r="BJN829" s="149"/>
      <c r="BJO829" s="149"/>
      <c r="BJP829" s="149"/>
      <c r="BJQ829" s="149"/>
      <c r="BJR829" s="149"/>
      <c r="BJS829" s="149"/>
      <c r="BJT829" s="149"/>
      <c r="BJU829" s="149"/>
      <c r="BJV829" s="149"/>
      <c r="BJW829" s="149"/>
      <c r="BJX829" s="149"/>
      <c r="BJY829" s="149"/>
      <c r="BJZ829" s="149"/>
      <c r="BKA829" s="149"/>
      <c r="BKB829" s="149"/>
      <c r="BKC829" s="149"/>
      <c r="BKD829" s="149"/>
      <c r="BKE829" s="149"/>
      <c r="BKF829" s="149"/>
      <c r="BKG829" s="149"/>
      <c r="BKH829" s="149"/>
      <c r="BKI829" s="149"/>
      <c r="BKJ829" s="149"/>
      <c r="BKK829" s="149"/>
      <c r="BKL829" s="149"/>
      <c r="BKM829" s="149"/>
      <c r="BKN829" s="149"/>
      <c r="BKO829" s="149"/>
      <c r="BKP829" s="149"/>
      <c r="BKQ829" s="149"/>
      <c r="BKR829" s="149"/>
      <c r="BKS829" s="149"/>
      <c r="BKT829" s="149"/>
      <c r="BKU829" s="149"/>
      <c r="BKV829" s="149"/>
      <c r="BKW829" s="149"/>
      <c r="BKX829" s="149"/>
      <c r="BKY829" s="149"/>
      <c r="BKZ829" s="149"/>
      <c r="BLA829" s="149"/>
      <c r="BLB829" s="149"/>
      <c r="BLC829" s="149"/>
      <c r="BLD829" s="149"/>
      <c r="BLE829" s="149"/>
      <c r="BLF829" s="149"/>
      <c r="BLG829" s="149"/>
      <c r="BLH829" s="149"/>
      <c r="BLI829" s="149"/>
      <c r="BLJ829" s="149"/>
      <c r="BLK829" s="149"/>
      <c r="BLL829" s="149"/>
      <c r="BLM829" s="149"/>
      <c r="BLN829" s="149"/>
      <c r="BLO829" s="149"/>
      <c r="BLP829" s="149"/>
      <c r="BLQ829" s="149"/>
      <c r="BLR829" s="149"/>
      <c r="BLS829" s="149"/>
      <c r="BLT829" s="149"/>
      <c r="BLU829" s="149"/>
      <c r="BLV829" s="149"/>
      <c r="BLW829" s="149"/>
      <c r="BLX829" s="149"/>
      <c r="BLY829" s="149"/>
      <c r="BLZ829" s="149"/>
      <c r="BMA829" s="149"/>
      <c r="BMB829" s="149"/>
      <c r="BMC829" s="149"/>
      <c r="BMD829" s="149"/>
      <c r="BME829" s="149"/>
      <c r="BMF829" s="149"/>
      <c r="BMG829" s="149"/>
      <c r="BMH829" s="149"/>
      <c r="BMI829" s="149"/>
      <c r="BMJ829" s="149"/>
      <c r="BMK829" s="149"/>
      <c r="BML829" s="149"/>
      <c r="BMM829" s="149"/>
      <c r="BMN829" s="149"/>
      <c r="BMO829" s="149"/>
      <c r="BMP829" s="149"/>
      <c r="BMQ829" s="149"/>
      <c r="BMR829" s="149"/>
      <c r="BMS829" s="149"/>
      <c r="BMT829" s="149"/>
      <c r="BMU829" s="149"/>
      <c r="BMV829" s="149"/>
      <c r="BMW829" s="149"/>
      <c r="BMX829" s="149"/>
      <c r="BMY829" s="149"/>
      <c r="BMZ829" s="149"/>
      <c r="BNA829" s="149"/>
      <c r="BNB829" s="149"/>
      <c r="BNC829" s="149"/>
      <c r="BND829" s="149"/>
      <c r="BNE829" s="149"/>
      <c r="BNF829" s="149"/>
      <c r="BNG829" s="149"/>
      <c r="BNH829" s="149"/>
      <c r="BNI829" s="149"/>
      <c r="BNJ829" s="149"/>
      <c r="BNK829" s="149"/>
      <c r="BNL829" s="149"/>
      <c r="BNM829" s="149"/>
      <c r="BNN829" s="149"/>
      <c r="BNO829" s="149"/>
      <c r="BNP829" s="149"/>
      <c r="BNQ829" s="149"/>
      <c r="BNR829" s="149"/>
      <c r="BNS829" s="149"/>
      <c r="BNT829" s="149"/>
      <c r="BNU829" s="149"/>
      <c r="BNV829" s="149"/>
      <c r="BNW829" s="149"/>
      <c r="BNX829" s="149"/>
      <c r="BNY829" s="149"/>
      <c r="BNZ829" s="149"/>
      <c r="BOA829" s="149"/>
      <c r="BOB829" s="149"/>
      <c r="BOC829" s="149"/>
      <c r="BOD829" s="149"/>
      <c r="BOE829" s="149"/>
      <c r="BOF829" s="149"/>
      <c r="BOG829" s="149"/>
      <c r="BOH829" s="149"/>
      <c r="BOI829" s="149"/>
      <c r="BOJ829" s="149"/>
      <c r="BOK829" s="149"/>
      <c r="BOL829" s="149"/>
      <c r="BOM829" s="149"/>
      <c r="BON829" s="149"/>
      <c r="BOO829" s="149"/>
      <c r="BOP829" s="149"/>
      <c r="BOQ829" s="149"/>
      <c r="BOR829" s="149"/>
      <c r="BOS829" s="149"/>
      <c r="BOT829" s="149"/>
      <c r="BOU829" s="149"/>
      <c r="BOV829" s="149"/>
      <c r="BOW829" s="149"/>
      <c r="BOX829" s="149"/>
      <c r="BOY829" s="149"/>
      <c r="BOZ829" s="149"/>
      <c r="BPA829" s="149"/>
      <c r="BPB829" s="149"/>
      <c r="BPC829" s="149"/>
      <c r="BPD829" s="149"/>
      <c r="BPE829" s="149"/>
      <c r="BPF829" s="149"/>
      <c r="BPG829" s="149"/>
      <c r="BPH829" s="149"/>
      <c r="BPI829" s="149"/>
      <c r="BPJ829" s="149"/>
      <c r="BPK829" s="149"/>
      <c r="BPL829" s="149"/>
      <c r="BPM829" s="149"/>
      <c r="BPN829" s="149"/>
      <c r="BPO829" s="149"/>
      <c r="BPP829" s="149"/>
      <c r="BPQ829" s="149"/>
      <c r="BPR829" s="149"/>
      <c r="BPS829" s="149"/>
      <c r="BPT829" s="149"/>
      <c r="BPU829" s="149"/>
      <c r="BPV829" s="149"/>
      <c r="BPW829" s="149"/>
      <c r="BPX829" s="149"/>
      <c r="BPY829" s="149"/>
      <c r="BPZ829" s="149"/>
      <c r="BQA829" s="149"/>
      <c r="BQB829" s="149"/>
      <c r="BQC829" s="149"/>
      <c r="BQD829" s="149"/>
      <c r="BQE829" s="149"/>
      <c r="BQF829" s="149"/>
      <c r="BQG829" s="149"/>
      <c r="BQH829" s="149"/>
      <c r="BQI829" s="149"/>
      <c r="BQJ829" s="149"/>
      <c r="BQK829" s="149"/>
      <c r="BQL829" s="149"/>
      <c r="BQM829" s="149"/>
      <c r="BQN829" s="149"/>
      <c r="BQO829" s="149"/>
      <c r="BQP829" s="149"/>
      <c r="BQQ829" s="149"/>
      <c r="BQR829" s="149"/>
      <c r="BQS829" s="149"/>
      <c r="BQT829" s="149"/>
      <c r="BQU829" s="149"/>
      <c r="BQV829" s="149"/>
      <c r="BQW829" s="149"/>
      <c r="BQX829" s="149"/>
      <c r="BQY829" s="149"/>
      <c r="BQZ829" s="149"/>
      <c r="BRA829" s="149"/>
      <c r="BRB829" s="149"/>
      <c r="BRC829" s="149"/>
      <c r="BRD829" s="149"/>
      <c r="BRE829" s="149"/>
      <c r="BRF829" s="149"/>
      <c r="BRG829" s="149"/>
      <c r="BRH829" s="149"/>
      <c r="BRI829" s="149"/>
      <c r="BRJ829" s="149"/>
      <c r="BRK829" s="149"/>
      <c r="BRL829" s="149"/>
      <c r="BRM829" s="149"/>
      <c r="BRN829" s="149"/>
      <c r="BRO829" s="149"/>
      <c r="BRP829" s="149"/>
      <c r="BRQ829" s="149"/>
      <c r="BRR829" s="149"/>
      <c r="BRS829" s="149"/>
      <c r="BRT829" s="149"/>
      <c r="BRU829" s="149"/>
      <c r="BRV829" s="149"/>
      <c r="BRW829" s="149"/>
      <c r="BRX829" s="149"/>
      <c r="BRY829" s="149"/>
      <c r="BRZ829" s="149"/>
      <c r="BSA829" s="149"/>
      <c r="BSB829" s="149"/>
      <c r="BSC829" s="149"/>
      <c r="BSD829" s="149"/>
      <c r="BSE829" s="149"/>
      <c r="BSF829" s="149"/>
      <c r="BSG829" s="149"/>
      <c r="BSH829" s="149"/>
      <c r="BSI829" s="149"/>
      <c r="BSJ829" s="149"/>
      <c r="BSK829" s="149"/>
      <c r="BSL829" s="149"/>
      <c r="BSM829" s="149"/>
      <c r="BSN829" s="149"/>
      <c r="BSO829" s="149"/>
      <c r="BSP829" s="149"/>
      <c r="BSQ829" s="149"/>
      <c r="BSR829" s="149"/>
      <c r="BSS829" s="149"/>
      <c r="BST829" s="149"/>
      <c r="BSU829" s="149"/>
      <c r="BSV829" s="149"/>
      <c r="BSW829" s="149"/>
      <c r="BSX829" s="149"/>
      <c r="BSY829" s="149"/>
      <c r="BSZ829" s="149"/>
      <c r="BTA829" s="149"/>
      <c r="BTB829" s="149"/>
      <c r="BTC829" s="149"/>
      <c r="BTD829" s="149"/>
      <c r="BTE829" s="149"/>
      <c r="BTF829" s="149"/>
      <c r="BTG829" s="149"/>
      <c r="BTH829" s="149"/>
      <c r="BTI829" s="149"/>
      <c r="BTJ829" s="149"/>
      <c r="BTK829" s="149"/>
      <c r="BTL829" s="149"/>
      <c r="BTM829" s="149"/>
      <c r="BTN829" s="149"/>
      <c r="BTO829" s="149"/>
      <c r="BTP829" s="149"/>
      <c r="BTQ829" s="149"/>
      <c r="BTR829" s="149"/>
      <c r="BTS829" s="149"/>
      <c r="BTT829" s="149"/>
      <c r="BTU829" s="149"/>
      <c r="BTV829" s="149"/>
      <c r="BTW829" s="149"/>
      <c r="BTX829" s="149"/>
      <c r="BTY829" s="149"/>
      <c r="BTZ829" s="149"/>
      <c r="BUA829" s="149"/>
      <c r="BUB829" s="149"/>
      <c r="BUC829" s="149"/>
      <c r="BUD829" s="149"/>
      <c r="BUE829" s="149"/>
      <c r="BUF829" s="149"/>
      <c r="BUG829" s="149"/>
      <c r="BUH829" s="149"/>
      <c r="BUI829" s="149"/>
      <c r="BUJ829" s="149"/>
      <c r="BUK829" s="149"/>
      <c r="BUL829" s="149"/>
      <c r="BUM829" s="149"/>
      <c r="BUN829" s="149"/>
      <c r="BUO829" s="149"/>
      <c r="BUP829" s="149"/>
      <c r="BUQ829" s="149"/>
      <c r="BUR829" s="149"/>
      <c r="BUS829" s="149"/>
      <c r="BUT829" s="149"/>
      <c r="BUU829" s="149"/>
      <c r="BUV829" s="149"/>
      <c r="BUW829" s="149"/>
      <c r="BUX829" s="149"/>
      <c r="BUY829" s="149"/>
      <c r="BUZ829" s="149"/>
      <c r="BVA829" s="149"/>
      <c r="BVB829" s="149"/>
      <c r="BVC829" s="149"/>
      <c r="BVD829" s="149"/>
      <c r="BVE829" s="149"/>
      <c r="BVF829" s="149"/>
      <c r="BVG829" s="149"/>
      <c r="BVH829" s="149"/>
      <c r="BVI829" s="149"/>
      <c r="BVJ829" s="149"/>
      <c r="BVK829" s="149"/>
      <c r="BVL829" s="149"/>
      <c r="BVM829" s="149"/>
      <c r="BVN829" s="149"/>
      <c r="BVO829" s="149"/>
      <c r="BVP829" s="149"/>
      <c r="BVQ829" s="149"/>
      <c r="BVR829" s="149"/>
      <c r="BVS829" s="149"/>
      <c r="BVT829" s="149"/>
      <c r="BVU829" s="149"/>
      <c r="BVV829" s="149"/>
      <c r="BVW829" s="149"/>
      <c r="BVX829" s="149"/>
      <c r="BVY829" s="149"/>
      <c r="BVZ829" s="149"/>
      <c r="BWA829" s="149"/>
      <c r="BWB829" s="149"/>
      <c r="BWC829" s="149"/>
      <c r="BWD829" s="149"/>
      <c r="BWE829" s="149"/>
      <c r="BWF829" s="149"/>
      <c r="BWG829" s="149"/>
      <c r="BWH829" s="149"/>
      <c r="BWI829" s="149"/>
      <c r="BWJ829" s="149"/>
      <c r="BWK829" s="149"/>
      <c r="BWL829" s="149"/>
      <c r="BWM829" s="149"/>
      <c r="BWN829" s="149"/>
      <c r="BWO829" s="149"/>
      <c r="BWP829" s="149"/>
      <c r="BWQ829" s="149"/>
      <c r="BWR829" s="149"/>
      <c r="BWS829" s="149"/>
      <c r="BWT829" s="149"/>
      <c r="BWU829" s="149"/>
      <c r="BWV829" s="149"/>
      <c r="BWW829" s="149"/>
      <c r="BWX829" s="149"/>
      <c r="BWY829" s="149"/>
      <c r="BWZ829" s="149"/>
      <c r="BXA829" s="149"/>
      <c r="BXB829" s="149"/>
      <c r="BXC829" s="149"/>
      <c r="BXD829" s="149"/>
      <c r="BXE829" s="149"/>
      <c r="BXF829" s="149"/>
      <c r="BXG829" s="149"/>
      <c r="BXH829" s="149"/>
      <c r="BXI829" s="149"/>
      <c r="BXJ829" s="149"/>
      <c r="BXK829" s="149"/>
      <c r="BXL829" s="149"/>
      <c r="BXM829" s="149"/>
      <c r="BXN829" s="149"/>
      <c r="BXO829" s="149"/>
      <c r="BXP829" s="149"/>
      <c r="BXQ829" s="149"/>
      <c r="BXR829" s="149"/>
      <c r="BXS829" s="149"/>
      <c r="BXT829" s="149"/>
      <c r="BXU829" s="149"/>
      <c r="BXV829" s="149"/>
      <c r="BXW829" s="149"/>
      <c r="BXX829" s="149"/>
      <c r="BXY829" s="149"/>
      <c r="BXZ829" s="149"/>
      <c r="BYA829" s="149"/>
      <c r="BYB829" s="149"/>
      <c r="BYC829" s="149"/>
      <c r="BYD829" s="149"/>
      <c r="BYE829" s="149"/>
      <c r="BYF829" s="149"/>
      <c r="BYG829" s="149"/>
      <c r="BYH829" s="149"/>
      <c r="BYI829" s="149"/>
      <c r="BYJ829" s="149"/>
      <c r="BYK829" s="149"/>
      <c r="BYL829" s="149"/>
      <c r="BYM829" s="149"/>
      <c r="BYN829" s="149"/>
      <c r="BYO829" s="149"/>
      <c r="BYP829" s="149"/>
      <c r="BYQ829" s="149"/>
      <c r="BYR829" s="149"/>
      <c r="BYS829" s="149"/>
      <c r="BYT829" s="149"/>
      <c r="BYU829" s="149"/>
      <c r="BYV829" s="149"/>
      <c r="BYW829" s="149"/>
      <c r="BYX829" s="149"/>
      <c r="BYY829" s="149"/>
      <c r="BYZ829" s="149"/>
      <c r="BZA829" s="149"/>
      <c r="BZB829" s="149"/>
      <c r="BZC829" s="149"/>
      <c r="BZD829" s="149"/>
      <c r="BZE829" s="149"/>
      <c r="BZF829" s="149"/>
      <c r="BZG829" s="149"/>
      <c r="BZH829" s="149"/>
      <c r="BZI829" s="149"/>
      <c r="BZJ829" s="149"/>
      <c r="BZK829" s="149"/>
      <c r="BZL829" s="149"/>
      <c r="BZM829" s="149"/>
      <c r="BZN829" s="149"/>
      <c r="BZO829" s="149"/>
      <c r="BZP829" s="149"/>
      <c r="BZQ829" s="149"/>
      <c r="BZR829" s="149"/>
      <c r="BZS829" s="149"/>
      <c r="BZT829" s="149"/>
      <c r="BZU829" s="149"/>
      <c r="BZV829" s="149"/>
      <c r="BZW829" s="149"/>
      <c r="BZX829" s="149"/>
      <c r="BZY829" s="149"/>
      <c r="BZZ829" s="149"/>
      <c r="CAA829" s="149"/>
      <c r="CAB829" s="149"/>
      <c r="CAC829" s="149"/>
      <c r="CAD829" s="149"/>
      <c r="CAE829" s="149"/>
      <c r="CAF829" s="149"/>
      <c r="CAG829" s="149"/>
      <c r="CAH829" s="149"/>
      <c r="CAI829" s="149"/>
      <c r="CAJ829" s="149"/>
      <c r="CAK829" s="149"/>
      <c r="CAL829" s="149"/>
      <c r="CAM829" s="149"/>
      <c r="CAN829" s="149"/>
      <c r="CAO829" s="149"/>
      <c r="CAP829" s="149"/>
      <c r="CAQ829" s="149"/>
      <c r="CAR829" s="149"/>
      <c r="CAS829" s="149"/>
      <c r="CAT829" s="149"/>
      <c r="CAU829" s="149"/>
      <c r="CAV829" s="149"/>
      <c r="CAW829" s="149"/>
      <c r="CAX829" s="149"/>
      <c r="CAY829" s="149"/>
      <c r="CAZ829" s="149"/>
      <c r="CBA829" s="149"/>
      <c r="CBB829" s="149"/>
      <c r="CBC829" s="149"/>
      <c r="CBD829" s="149"/>
      <c r="CBE829" s="149"/>
      <c r="CBF829" s="149"/>
      <c r="CBG829" s="149"/>
      <c r="CBH829" s="149"/>
      <c r="CBI829" s="149"/>
      <c r="CBJ829" s="149"/>
      <c r="CBK829" s="149"/>
      <c r="CBL829" s="149"/>
      <c r="CBM829" s="149"/>
      <c r="CBN829" s="149"/>
      <c r="CBO829" s="149"/>
      <c r="CBP829" s="149"/>
      <c r="CBQ829" s="149"/>
      <c r="CBR829" s="149"/>
      <c r="CBS829" s="149"/>
      <c r="CBT829" s="149"/>
      <c r="CBU829" s="149"/>
      <c r="CBV829" s="149"/>
      <c r="CBW829" s="149"/>
      <c r="CBX829" s="149"/>
      <c r="CBY829" s="149"/>
      <c r="CBZ829" s="149"/>
      <c r="CCA829" s="149"/>
      <c r="CCB829" s="149"/>
      <c r="CCC829" s="149"/>
      <c r="CCD829" s="149"/>
      <c r="CCE829" s="149"/>
      <c r="CCF829" s="149"/>
      <c r="CCG829" s="149"/>
      <c r="CCH829" s="149"/>
      <c r="CCI829" s="149"/>
      <c r="CCJ829" s="149"/>
      <c r="CCK829" s="149"/>
      <c r="CCL829" s="149"/>
      <c r="CCM829" s="149"/>
      <c r="CCN829" s="149"/>
      <c r="CCO829" s="149"/>
      <c r="CCP829" s="149"/>
      <c r="CCQ829" s="149"/>
      <c r="CCR829" s="149"/>
      <c r="CCS829" s="149"/>
      <c r="CCT829" s="149"/>
      <c r="CCU829" s="149"/>
      <c r="CCV829" s="149"/>
      <c r="CCW829" s="149"/>
      <c r="CCX829" s="149"/>
      <c r="CCY829" s="149"/>
      <c r="CCZ829" s="149"/>
      <c r="CDA829" s="149"/>
      <c r="CDB829" s="149"/>
      <c r="CDC829" s="149"/>
      <c r="CDD829" s="149"/>
      <c r="CDE829" s="149"/>
      <c r="CDF829" s="149"/>
      <c r="CDG829" s="149"/>
      <c r="CDH829" s="149"/>
      <c r="CDI829" s="149"/>
      <c r="CDJ829" s="149"/>
      <c r="CDK829" s="149"/>
      <c r="CDL829" s="149"/>
      <c r="CDM829" s="149"/>
      <c r="CDN829" s="149"/>
      <c r="CDO829" s="149"/>
      <c r="CDP829" s="149"/>
      <c r="CDQ829" s="149"/>
      <c r="CDR829" s="149"/>
      <c r="CDS829" s="149"/>
      <c r="CDT829" s="149"/>
      <c r="CDU829" s="149"/>
      <c r="CDV829" s="149"/>
      <c r="CDW829" s="149"/>
      <c r="CDX829" s="149"/>
      <c r="CDY829" s="149"/>
      <c r="CDZ829" s="149"/>
      <c r="CEA829" s="149"/>
      <c r="CEB829" s="149"/>
      <c r="CEC829" s="149"/>
      <c r="CED829" s="149"/>
      <c r="CEE829" s="149"/>
      <c r="CEF829" s="149"/>
      <c r="CEG829" s="149"/>
      <c r="CEH829" s="149"/>
      <c r="CEI829" s="149"/>
      <c r="CEJ829" s="149"/>
      <c r="CEK829" s="149"/>
      <c r="CEL829" s="149"/>
      <c r="CEM829" s="149"/>
      <c r="CEN829" s="149"/>
      <c r="CEO829" s="149"/>
      <c r="CEP829" s="149"/>
      <c r="CEQ829" s="149"/>
      <c r="CER829" s="149"/>
      <c r="CES829" s="149"/>
      <c r="CET829" s="149"/>
      <c r="CEU829" s="149"/>
      <c r="CEV829" s="149"/>
      <c r="CEW829" s="149"/>
      <c r="CEX829" s="149"/>
      <c r="CEY829" s="149"/>
      <c r="CEZ829" s="149"/>
      <c r="CFA829" s="149"/>
      <c r="CFB829" s="149"/>
      <c r="CFC829" s="149"/>
      <c r="CFD829" s="149"/>
      <c r="CFE829" s="149"/>
      <c r="CFF829" s="149"/>
      <c r="CFG829" s="149"/>
      <c r="CFH829" s="149"/>
      <c r="CFI829" s="149"/>
      <c r="CFJ829" s="149"/>
      <c r="CFK829" s="149"/>
      <c r="CFL829" s="149"/>
      <c r="CFM829" s="149"/>
      <c r="CFN829" s="149"/>
      <c r="CFO829" s="149"/>
      <c r="CFP829" s="149"/>
      <c r="CFQ829" s="149"/>
      <c r="CFR829" s="149"/>
      <c r="CFS829" s="149"/>
      <c r="CFT829" s="149"/>
      <c r="CFU829" s="149"/>
      <c r="CFV829" s="149"/>
      <c r="CFW829" s="149"/>
      <c r="CFX829" s="149"/>
      <c r="CFY829" s="149"/>
      <c r="CFZ829" s="149"/>
      <c r="CGA829" s="149"/>
      <c r="CGB829" s="149"/>
      <c r="CGC829" s="149"/>
      <c r="CGD829" s="149"/>
      <c r="CGE829" s="149"/>
      <c r="CGF829" s="149"/>
      <c r="CGG829" s="149"/>
      <c r="CGH829" s="149"/>
      <c r="CGI829" s="149"/>
      <c r="CGJ829" s="149"/>
      <c r="CGK829" s="149"/>
      <c r="CGL829" s="149"/>
      <c r="CGM829" s="149"/>
      <c r="CGN829" s="149"/>
      <c r="CGO829" s="149"/>
      <c r="CGP829" s="149"/>
      <c r="CGQ829" s="149"/>
      <c r="CGR829" s="149"/>
      <c r="CGS829" s="149"/>
      <c r="CGT829" s="149"/>
      <c r="CGU829" s="149"/>
      <c r="CGV829" s="149"/>
      <c r="CGW829" s="149"/>
      <c r="CGX829" s="149"/>
      <c r="CGY829" s="149"/>
      <c r="CGZ829" s="149"/>
      <c r="CHA829" s="149"/>
      <c r="CHB829" s="149"/>
      <c r="CHC829" s="149"/>
      <c r="CHD829" s="149"/>
      <c r="CHE829" s="149"/>
      <c r="CHF829" s="149"/>
      <c r="CHG829" s="149"/>
      <c r="CHH829" s="149"/>
      <c r="CHI829" s="149"/>
      <c r="CHJ829" s="149"/>
      <c r="CHK829" s="149"/>
      <c r="CHL829" s="149"/>
      <c r="CHM829" s="149"/>
      <c r="CHN829" s="149"/>
      <c r="CHO829" s="149"/>
      <c r="CHP829" s="149"/>
      <c r="CHQ829" s="149"/>
      <c r="CHR829" s="149"/>
      <c r="CHS829" s="149"/>
      <c r="CHT829" s="149"/>
      <c r="CHU829" s="149"/>
      <c r="CHV829" s="149"/>
      <c r="CHW829" s="149"/>
      <c r="CHX829" s="149"/>
      <c r="CHY829" s="149"/>
      <c r="CHZ829" s="149"/>
      <c r="CIA829" s="149"/>
      <c r="CIB829" s="149"/>
      <c r="CIC829" s="149"/>
      <c r="CID829" s="149"/>
      <c r="CIE829" s="149"/>
      <c r="CIF829" s="149"/>
      <c r="CIG829" s="149"/>
      <c r="CIH829" s="149"/>
      <c r="CII829" s="149"/>
      <c r="CIJ829" s="149"/>
      <c r="CIK829" s="149"/>
      <c r="CIL829" s="149"/>
      <c r="CIM829" s="149"/>
      <c r="CIN829" s="149"/>
      <c r="CIO829" s="149"/>
      <c r="CIP829" s="149"/>
      <c r="CIQ829" s="149"/>
      <c r="CIR829" s="149"/>
      <c r="CIS829" s="149"/>
      <c r="CIT829" s="149"/>
      <c r="CIU829" s="149"/>
      <c r="CIV829" s="149"/>
      <c r="CIW829" s="149"/>
      <c r="CIX829" s="149"/>
      <c r="CIY829" s="149"/>
      <c r="CIZ829" s="149"/>
      <c r="CJA829" s="149"/>
      <c r="CJB829" s="149"/>
      <c r="CJC829" s="149"/>
      <c r="CJD829" s="149"/>
      <c r="CJE829" s="149"/>
      <c r="CJF829" s="149"/>
      <c r="CJG829" s="149"/>
      <c r="CJH829" s="149"/>
      <c r="CJI829" s="149"/>
      <c r="CJJ829" s="149"/>
      <c r="CJK829" s="149"/>
      <c r="CJL829" s="149"/>
      <c r="CJM829" s="149"/>
      <c r="CJN829" s="149"/>
      <c r="CJO829" s="149"/>
      <c r="CJP829" s="149"/>
      <c r="CJQ829" s="149"/>
      <c r="CJR829" s="149"/>
      <c r="CJS829" s="149"/>
      <c r="CJT829" s="149"/>
      <c r="CJU829" s="149"/>
      <c r="CJV829" s="149"/>
      <c r="CJW829" s="149"/>
      <c r="CJX829" s="149"/>
      <c r="CJY829" s="149"/>
      <c r="CJZ829" s="149"/>
      <c r="CKA829" s="149"/>
      <c r="CKB829" s="149"/>
      <c r="CKC829" s="149"/>
      <c r="CKD829" s="149"/>
      <c r="CKE829" s="149"/>
      <c r="CKF829" s="149"/>
      <c r="CKG829" s="149"/>
      <c r="CKH829" s="149"/>
      <c r="CKI829" s="149"/>
      <c r="CKJ829" s="149"/>
      <c r="CKK829" s="149"/>
      <c r="CKL829" s="149"/>
      <c r="CKM829" s="149"/>
      <c r="CKN829" s="149"/>
      <c r="CKO829" s="149"/>
      <c r="CKP829" s="149"/>
      <c r="CKQ829" s="149"/>
      <c r="CKR829" s="149"/>
      <c r="CKS829" s="149"/>
      <c r="CKT829" s="149"/>
      <c r="CKU829" s="149"/>
      <c r="CKV829" s="149"/>
      <c r="CKW829" s="149"/>
      <c r="CKX829" s="149"/>
      <c r="CKY829" s="149"/>
      <c r="CKZ829" s="149"/>
      <c r="CLA829" s="149"/>
      <c r="CLB829" s="149"/>
      <c r="CLC829" s="149"/>
      <c r="CLD829" s="149"/>
      <c r="CLE829" s="149"/>
      <c r="CLF829" s="149"/>
      <c r="CLG829" s="149"/>
      <c r="CLH829" s="149"/>
      <c r="CLI829" s="149"/>
      <c r="CLJ829" s="149"/>
      <c r="CLK829" s="149"/>
      <c r="CLL829" s="149"/>
      <c r="CLM829" s="149"/>
      <c r="CLN829" s="149"/>
      <c r="CLO829" s="149"/>
      <c r="CLP829" s="149"/>
      <c r="CLQ829" s="149"/>
      <c r="CLR829" s="149"/>
      <c r="CLS829" s="149"/>
      <c r="CLT829" s="149"/>
      <c r="CLU829" s="149"/>
      <c r="CLV829" s="149"/>
      <c r="CLW829" s="149"/>
      <c r="CLX829" s="149"/>
      <c r="CLY829" s="149"/>
      <c r="CLZ829" s="149"/>
      <c r="CMA829" s="149"/>
      <c r="CMB829" s="149"/>
      <c r="CMC829" s="149"/>
      <c r="CMD829" s="149"/>
      <c r="CME829" s="149"/>
      <c r="CMF829" s="149"/>
      <c r="CMG829" s="149"/>
      <c r="CMH829" s="149"/>
      <c r="CMI829" s="149"/>
      <c r="CMJ829" s="149"/>
      <c r="CMK829" s="149"/>
      <c r="CML829" s="149"/>
      <c r="CMM829" s="149"/>
      <c r="CMN829" s="149"/>
      <c r="CMO829" s="149"/>
      <c r="CMP829" s="149"/>
      <c r="CMQ829" s="149"/>
      <c r="CMR829" s="149"/>
      <c r="CMS829" s="149"/>
      <c r="CMT829" s="149"/>
      <c r="CMU829" s="149"/>
      <c r="CMV829" s="149"/>
      <c r="CMW829" s="149"/>
      <c r="CMX829" s="149"/>
      <c r="CMY829" s="149"/>
      <c r="CMZ829" s="149"/>
      <c r="CNA829" s="149"/>
      <c r="CNB829" s="149"/>
      <c r="CNC829" s="149"/>
      <c r="CND829" s="149"/>
      <c r="CNE829" s="149"/>
      <c r="CNF829" s="149"/>
      <c r="CNG829" s="149"/>
      <c r="CNH829" s="149"/>
      <c r="CNI829" s="149"/>
      <c r="CNJ829" s="149"/>
      <c r="CNK829" s="149"/>
      <c r="CNL829" s="149"/>
      <c r="CNM829" s="149"/>
      <c r="CNN829" s="149"/>
      <c r="CNO829" s="149"/>
      <c r="CNP829" s="149"/>
      <c r="CNQ829" s="149"/>
      <c r="CNR829" s="149"/>
      <c r="CNS829" s="149"/>
      <c r="CNT829" s="149"/>
      <c r="CNU829" s="149"/>
      <c r="CNV829" s="149"/>
      <c r="CNW829" s="149"/>
      <c r="CNX829" s="149"/>
      <c r="CNY829" s="149"/>
      <c r="CNZ829" s="149"/>
      <c r="COA829" s="149"/>
      <c r="COB829" s="149"/>
      <c r="COC829" s="149"/>
      <c r="COD829" s="149"/>
      <c r="COE829" s="149"/>
      <c r="COF829" s="149"/>
      <c r="COG829" s="149"/>
      <c r="COH829" s="149"/>
      <c r="COI829" s="149"/>
      <c r="COJ829" s="149"/>
      <c r="COK829" s="149"/>
      <c r="COL829" s="149"/>
      <c r="COM829" s="149"/>
      <c r="CON829" s="149"/>
      <c r="COO829" s="149"/>
      <c r="COP829" s="149"/>
      <c r="COQ829" s="149"/>
      <c r="COR829" s="149"/>
      <c r="COS829" s="149"/>
      <c r="COT829" s="149"/>
      <c r="COU829" s="149"/>
      <c r="COV829" s="149"/>
      <c r="COW829" s="149"/>
      <c r="COX829" s="149"/>
      <c r="COY829" s="149"/>
      <c r="COZ829" s="149"/>
      <c r="CPA829" s="149"/>
      <c r="CPB829" s="149"/>
      <c r="CPC829" s="149"/>
      <c r="CPD829" s="149"/>
      <c r="CPE829" s="149"/>
      <c r="CPF829" s="149"/>
      <c r="CPG829" s="149"/>
      <c r="CPH829" s="149"/>
      <c r="CPI829" s="149"/>
      <c r="CPJ829" s="149"/>
      <c r="CPK829" s="149"/>
      <c r="CPL829" s="149"/>
      <c r="CPM829" s="149"/>
      <c r="CPN829" s="149"/>
      <c r="CPO829" s="149"/>
      <c r="CPP829" s="149"/>
      <c r="CPQ829" s="149"/>
      <c r="CPR829" s="149"/>
      <c r="CPS829" s="149"/>
      <c r="CPT829" s="149"/>
      <c r="CPU829" s="149"/>
      <c r="CPV829" s="149"/>
      <c r="CPW829" s="149"/>
      <c r="CPX829" s="149"/>
      <c r="CPY829" s="149"/>
      <c r="CPZ829" s="149"/>
      <c r="CQA829" s="149"/>
      <c r="CQB829" s="149"/>
      <c r="CQC829" s="149"/>
      <c r="CQD829" s="149"/>
      <c r="CQE829" s="149"/>
      <c r="CQF829" s="149"/>
      <c r="CQG829" s="149"/>
      <c r="CQH829" s="149"/>
      <c r="CQI829" s="149"/>
      <c r="CQJ829" s="149"/>
      <c r="CQK829" s="149"/>
      <c r="CQL829" s="149"/>
      <c r="CQM829" s="149"/>
      <c r="CQN829" s="149"/>
      <c r="CQO829" s="149"/>
      <c r="CQP829" s="149"/>
      <c r="CQQ829" s="149"/>
      <c r="CQR829" s="149"/>
      <c r="CQS829" s="149"/>
      <c r="CQT829" s="149"/>
      <c r="CQU829" s="149"/>
      <c r="CQV829" s="149"/>
      <c r="CQW829" s="149"/>
      <c r="CQX829" s="149"/>
      <c r="CQY829" s="149"/>
      <c r="CQZ829" s="149"/>
      <c r="CRA829" s="149"/>
      <c r="CRB829" s="149"/>
      <c r="CRC829" s="149"/>
      <c r="CRD829" s="149"/>
      <c r="CRE829" s="149"/>
      <c r="CRF829" s="149"/>
      <c r="CRG829" s="149"/>
      <c r="CRH829" s="149"/>
      <c r="CRI829" s="149"/>
      <c r="CRJ829" s="149"/>
      <c r="CRK829" s="149"/>
      <c r="CRL829" s="149"/>
      <c r="CRM829" s="149"/>
      <c r="CRN829" s="149"/>
      <c r="CRO829" s="149"/>
      <c r="CRP829" s="149"/>
      <c r="CRQ829" s="149"/>
      <c r="CRR829" s="149"/>
      <c r="CRS829" s="149"/>
      <c r="CRT829" s="149"/>
      <c r="CRU829" s="149"/>
      <c r="CRV829" s="149"/>
      <c r="CRW829" s="149"/>
      <c r="CRX829" s="149"/>
      <c r="CRY829" s="149"/>
      <c r="CRZ829" s="149"/>
      <c r="CSA829" s="149"/>
      <c r="CSB829" s="149"/>
      <c r="CSC829" s="149"/>
      <c r="CSD829" s="149"/>
      <c r="CSE829" s="149"/>
      <c r="CSF829" s="149"/>
      <c r="CSG829" s="149"/>
      <c r="CSH829" s="149"/>
      <c r="CSI829" s="149"/>
      <c r="CSJ829" s="149"/>
      <c r="CSK829" s="149"/>
      <c r="CSL829" s="149"/>
      <c r="CSM829" s="149"/>
      <c r="CSN829" s="149"/>
      <c r="CSO829" s="149"/>
      <c r="CSP829" s="149"/>
      <c r="CSQ829" s="149"/>
      <c r="CSR829" s="149"/>
      <c r="CSS829" s="149"/>
      <c r="CST829" s="149"/>
      <c r="CSU829" s="149"/>
      <c r="CSV829" s="149"/>
      <c r="CSW829" s="149"/>
      <c r="CSX829" s="149"/>
      <c r="CSY829" s="149"/>
      <c r="CSZ829" s="149"/>
      <c r="CTA829" s="149"/>
      <c r="CTB829" s="149"/>
      <c r="CTC829" s="149"/>
      <c r="CTD829" s="149"/>
      <c r="CTE829" s="149"/>
      <c r="CTF829" s="149"/>
      <c r="CTG829" s="149"/>
      <c r="CTH829" s="149"/>
      <c r="CTI829" s="149"/>
      <c r="CTJ829" s="149"/>
      <c r="CTK829" s="149"/>
      <c r="CTL829" s="149"/>
      <c r="CTM829" s="149"/>
      <c r="CTN829" s="149"/>
      <c r="CTO829" s="149"/>
      <c r="CTP829" s="149"/>
      <c r="CTQ829" s="149"/>
      <c r="CTR829" s="149"/>
      <c r="CTS829" s="149"/>
      <c r="CTT829" s="149"/>
      <c r="CTU829" s="149"/>
      <c r="CTV829" s="149"/>
      <c r="CTW829" s="149"/>
      <c r="CTX829" s="149"/>
      <c r="CTY829" s="149"/>
      <c r="CTZ829" s="149"/>
      <c r="CUA829" s="149"/>
      <c r="CUB829" s="149"/>
      <c r="CUC829" s="149"/>
      <c r="CUD829" s="149"/>
      <c r="CUE829" s="149"/>
      <c r="CUF829" s="149"/>
      <c r="CUG829" s="149"/>
      <c r="CUH829" s="149"/>
      <c r="CUI829" s="149"/>
      <c r="CUJ829" s="149"/>
      <c r="CUK829" s="149"/>
      <c r="CUL829" s="149"/>
      <c r="CUM829" s="149"/>
      <c r="CUN829" s="149"/>
      <c r="CUO829" s="149"/>
      <c r="CUP829" s="149"/>
      <c r="CUQ829" s="149"/>
      <c r="CUR829" s="149"/>
      <c r="CUS829" s="149"/>
      <c r="CUT829" s="149"/>
      <c r="CUU829" s="149"/>
      <c r="CUV829" s="149"/>
      <c r="CUW829" s="149"/>
      <c r="CUX829" s="149"/>
      <c r="CUY829" s="149"/>
      <c r="CUZ829" s="149"/>
      <c r="CVA829" s="149"/>
      <c r="CVB829" s="149"/>
      <c r="CVC829" s="149"/>
      <c r="CVD829" s="149"/>
      <c r="CVE829" s="149"/>
      <c r="CVF829" s="149"/>
      <c r="CVG829" s="149"/>
      <c r="CVH829" s="149"/>
      <c r="CVI829" s="149"/>
      <c r="CVJ829" s="149"/>
      <c r="CVK829" s="149"/>
      <c r="CVL829" s="149"/>
      <c r="CVM829" s="149"/>
      <c r="CVN829" s="149"/>
      <c r="CVO829" s="149"/>
      <c r="CVP829" s="149"/>
      <c r="CVQ829" s="149"/>
      <c r="CVR829" s="149"/>
      <c r="CVS829" s="149"/>
      <c r="CVT829" s="149"/>
      <c r="CVU829" s="149"/>
      <c r="CVV829" s="149"/>
      <c r="CVW829" s="149"/>
      <c r="CVX829" s="149"/>
      <c r="CVY829" s="149"/>
      <c r="CVZ829" s="149"/>
      <c r="CWA829" s="149"/>
      <c r="CWB829" s="149"/>
      <c r="CWC829" s="149"/>
      <c r="CWD829" s="149"/>
      <c r="CWE829" s="149"/>
      <c r="CWF829" s="149"/>
      <c r="CWG829" s="149"/>
      <c r="CWH829" s="149"/>
      <c r="CWI829" s="149"/>
      <c r="CWJ829" s="149"/>
      <c r="CWK829" s="149"/>
      <c r="CWL829" s="149"/>
      <c r="CWM829" s="149"/>
      <c r="CWN829" s="149"/>
      <c r="CWO829" s="149"/>
      <c r="CWP829" s="149"/>
      <c r="CWQ829" s="149"/>
      <c r="CWR829" s="149"/>
      <c r="CWS829" s="149"/>
      <c r="CWT829" s="149"/>
      <c r="CWU829" s="149"/>
      <c r="CWV829" s="149"/>
      <c r="CWW829" s="149"/>
      <c r="CWX829" s="149"/>
      <c r="CWY829" s="149"/>
      <c r="CWZ829" s="149"/>
      <c r="CXA829" s="149"/>
      <c r="CXB829" s="149"/>
      <c r="CXC829" s="149"/>
      <c r="CXD829" s="149"/>
      <c r="CXE829" s="149"/>
      <c r="CXF829" s="149"/>
      <c r="CXG829" s="149"/>
      <c r="CXH829" s="149"/>
      <c r="CXI829" s="149"/>
      <c r="CXJ829" s="149"/>
      <c r="CXK829" s="149"/>
      <c r="CXL829" s="149"/>
      <c r="CXM829" s="149"/>
      <c r="CXN829" s="149"/>
      <c r="CXO829" s="149"/>
      <c r="CXP829" s="149"/>
      <c r="CXQ829" s="149"/>
      <c r="CXR829" s="149"/>
      <c r="CXS829" s="149"/>
      <c r="CXT829" s="149"/>
      <c r="CXU829" s="149"/>
      <c r="CXV829" s="149"/>
      <c r="CXW829" s="149"/>
      <c r="CXX829" s="149"/>
      <c r="CXY829" s="149"/>
      <c r="CXZ829" s="149"/>
      <c r="CYA829" s="149"/>
      <c r="CYB829" s="149"/>
      <c r="CYC829" s="149"/>
      <c r="CYD829" s="149"/>
      <c r="CYE829" s="149"/>
      <c r="CYF829" s="149"/>
      <c r="CYG829" s="149"/>
      <c r="CYH829" s="149"/>
      <c r="CYI829" s="149"/>
      <c r="CYJ829" s="149"/>
      <c r="CYK829" s="149"/>
      <c r="CYL829" s="149"/>
      <c r="CYM829" s="149"/>
      <c r="CYN829" s="149"/>
      <c r="CYO829" s="149"/>
      <c r="CYP829" s="149"/>
      <c r="CYQ829" s="149"/>
      <c r="CYR829" s="149"/>
      <c r="CYS829" s="149"/>
      <c r="CYT829" s="149"/>
      <c r="CYU829" s="149"/>
      <c r="CYV829" s="149"/>
      <c r="CYW829" s="149"/>
      <c r="CYX829" s="149"/>
      <c r="CYY829" s="149"/>
      <c r="CYZ829" s="149"/>
      <c r="CZA829" s="149"/>
      <c r="CZB829" s="149"/>
      <c r="CZC829" s="149"/>
      <c r="CZD829" s="149"/>
      <c r="CZE829" s="149"/>
      <c r="CZF829" s="149"/>
      <c r="CZG829" s="149"/>
      <c r="CZH829" s="149"/>
      <c r="CZI829" s="149"/>
      <c r="CZJ829" s="149"/>
      <c r="CZK829" s="149"/>
      <c r="CZL829" s="149"/>
      <c r="CZM829" s="149"/>
      <c r="CZN829" s="149"/>
      <c r="CZO829" s="149"/>
      <c r="CZP829" s="149"/>
      <c r="CZQ829" s="149"/>
      <c r="CZR829" s="149"/>
      <c r="CZS829" s="149"/>
      <c r="CZT829" s="149"/>
      <c r="CZU829" s="149"/>
      <c r="CZV829" s="149"/>
      <c r="CZW829" s="149"/>
      <c r="CZX829" s="149"/>
      <c r="CZY829" s="149"/>
      <c r="CZZ829" s="149"/>
      <c r="DAA829" s="149"/>
      <c r="DAB829" s="149"/>
      <c r="DAC829" s="149"/>
      <c r="DAD829" s="149"/>
      <c r="DAE829" s="149"/>
      <c r="DAF829" s="149"/>
      <c r="DAG829" s="149"/>
      <c r="DAH829" s="149"/>
      <c r="DAI829" s="149"/>
      <c r="DAJ829" s="149"/>
      <c r="DAK829" s="149"/>
      <c r="DAL829" s="149"/>
      <c r="DAM829" s="149"/>
      <c r="DAN829" s="149"/>
      <c r="DAO829" s="149"/>
      <c r="DAP829" s="149"/>
      <c r="DAQ829" s="149"/>
      <c r="DAR829" s="149"/>
      <c r="DAS829" s="149"/>
      <c r="DAT829" s="149"/>
      <c r="DAU829" s="149"/>
      <c r="DAV829" s="149"/>
      <c r="DAW829" s="149"/>
      <c r="DAX829" s="149"/>
      <c r="DAY829" s="149"/>
      <c r="DAZ829" s="149"/>
      <c r="DBA829" s="149"/>
      <c r="DBB829" s="149"/>
      <c r="DBC829" s="149"/>
      <c r="DBD829" s="149"/>
      <c r="DBE829" s="149"/>
      <c r="DBF829" s="149"/>
      <c r="DBG829" s="149"/>
      <c r="DBH829" s="149"/>
      <c r="DBI829" s="149"/>
      <c r="DBJ829" s="149"/>
      <c r="DBK829" s="149"/>
      <c r="DBL829" s="149"/>
      <c r="DBM829" s="149"/>
      <c r="DBN829" s="149"/>
      <c r="DBO829" s="149"/>
      <c r="DBP829" s="149"/>
      <c r="DBQ829" s="149"/>
      <c r="DBR829" s="149"/>
      <c r="DBS829" s="149"/>
      <c r="DBT829" s="149"/>
      <c r="DBU829" s="149"/>
      <c r="DBV829" s="149"/>
      <c r="DBW829" s="149"/>
      <c r="DBX829" s="149"/>
      <c r="DBY829" s="149"/>
      <c r="DBZ829" s="149"/>
      <c r="DCA829" s="149"/>
      <c r="DCB829" s="149"/>
      <c r="DCC829" s="149"/>
      <c r="DCD829" s="149"/>
      <c r="DCE829" s="149"/>
      <c r="DCF829" s="149"/>
      <c r="DCG829" s="149"/>
      <c r="DCH829" s="149"/>
      <c r="DCI829" s="149"/>
      <c r="DCJ829" s="149"/>
      <c r="DCK829" s="149"/>
      <c r="DCL829" s="149"/>
      <c r="DCM829" s="149"/>
      <c r="DCN829" s="149"/>
      <c r="DCO829" s="149"/>
      <c r="DCP829" s="149"/>
      <c r="DCQ829" s="149"/>
      <c r="DCR829" s="149"/>
      <c r="DCS829" s="149"/>
      <c r="DCT829" s="149"/>
      <c r="DCU829" s="149"/>
      <c r="DCV829" s="149"/>
      <c r="DCW829" s="149"/>
      <c r="DCX829" s="149"/>
      <c r="DCY829" s="149"/>
      <c r="DCZ829" s="149"/>
      <c r="DDA829" s="149"/>
      <c r="DDB829" s="149"/>
      <c r="DDC829" s="149"/>
      <c r="DDD829" s="149"/>
      <c r="DDE829" s="149"/>
      <c r="DDF829" s="149"/>
      <c r="DDG829" s="149"/>
      <c r="DDH829" s="149"/>
      <c r="DDI829" s="149"/>
      <c r="DDJ829" s="149"/>
      <c r="DDK829" s="149"/>
      <c r="DDL829" s="149"/>
      <c r="DDM829" s="149"/>
      <c r="DDN829" s="149"/>
      <c r="DDO829" s="149"/>
      <c r="DDP829" s="149"/>
      <c r="DDQ829" s="149"/>
      <c r="DDR829" s="149"/>
      <c r="DDS829" s="149"/>
      <c r="DDT829" s="149"/>
      <c r="DDU829" s="149"/>
      <c r="DDV829" s="149"/>
      <c r="DDW829" s="149"/>
      <c r="DDX829" s="149"/>
      <c r="DDY829" s="149"/>
      <c r="DDZ829" s="149"/>
      <c r="DEA829" s="149"/>
      <c r="DEB829" s="149"/>
      <c r="DEC829" s="149"/>
      <c r="DED829" s="149"/>
      <c r="DEE829" s="149"/>
      <c r="DEF829" s="149"/>
      <c r="DEG829" s="149"/>
      <c r="DEH829" s="149"/>
      <c r="DEI829" s="149"/>
      <c r="DEJ829" s="149"/>
      <c r="DEK829" s="149"/>
      <c r="DEL829" s="149"/>
      <c r="DEM829" s="149"/>
      <c r="DEN829" s="149"/>
      <c r="DEO829" s="149"/>
      <c r="DEP829" s="149"/>
      <c r="DEQ829" s="149"/>
      <c r="DER829" s="149"/>
      <c r="DES829" s="149"/>
      <c r="DET829" s="149"/>
      <c r="DEU829" s="149"/>
      <c r="DEV829" s="149"/>
      <c r="DEW829" s="149"/>
      <c r="DEX829" s="149"/>
      <c r="DEY829" s="149"/>
      <c r="DEZ829" s="149"/>
      <c r="DFA829" s="149"/>
      <c r="DFB829" s="149"/>
      <c r="DFC829" s="149"/>
      <c r="DFD829" s="149"/>
      <c r="DFE829" s="149"/>
      <c r="DFF829" s="149"/>
      <c r="DFG829" s="149"/>
      <c r="DFH829" s="149"/>
      <c r="DFI829" s="149"/>
      <c r="DFJ829" s="149"/>
      <c r="DFK829" s="149"/>
      <c r="DFL829" s="149"/>
      <c r="DFM829" s="149"/>
      <c r="DFN829" s="149"/>
      <c r="DFO829" s="149"/>
      <c r="DFP829" s="149"/>
      <c r="DFQ829" s="149"/>
      <c r="DFR829" s="149"/>
      <c r="DFS829" s="149"/>
      <c r="DFT829" s="149"/>
      <c r="DFU829" s="149"/>
      <c r="DFV829" s="149"/>
      <c r="DFW829" s="149"/>
      <c r="DFX829" s="149"/>
      <c r="DFY829" s="149"/>
      <c r="DFZ829" s="149"/>
      <c r="DGA829" s="149"/>
      <c r="DGB829" s="149"/>
      <c r="DGC829" s="149"/>
      <c r="DGD829" s="149"/>
      <c r="DGE829" s="149"/>
      <c r="DGF829" s="149"/>
      <c r="DGG829" s="149"/>
      <c r="DGH829" s="149"/>
      <c r="DGI829" s="149"/>
      <c r="DGJ829" s="149"/>
      <c r="DGK829" s="149"/>
      <c r="DGL829" s="149"/>
      <c r="DGM829" s="149"/>
      <c r="DGN829" s="149"/>
      <c r="DGO829" s="149"/>
      <c r="DGP829" s="149"/>
      <c r="DGQ829" s="149"/>
      <c r="DGR829" s="149"/>
      <c r="DGS829" s="149"/>
      <c r="DGT829" s="149"/>
      <c r="DGU829" s="149"/>
      <c r="DGV829" s="149"/>
      <c r="DGW829" s="149"/>
      <c r="DGX829" s="149"/>
      <c r="DGY829" s="149"/>
      <c r="DGZ829" s="149"/>
      <c r="DHA829" s="149"/>
      <c r="DHB829" s="149"/>
      <c r="DHC829" s="149"/>
      <c r="DHD829" s="149"/>
      <c r="DHE829" s="149"/>
      <c r="DHF829" s="149"/>
      <c r="DHG829" s="149"/>
      <c r="DHH829" s="149"/>
      <c r="DHI829" s="149"/>
      <c r="DHJ829" s="149"/>
      <c r="DHK829" s="149"/>
      <c r="DHL829" s="149"/>
      <c r="DHM829" s="149"/>
      <c r="DHN829" s="149"/>
      <c r="DHO829" s="149"/>
      <c r="DHP829" s="149"/>
      <c r="DHQ829" s="149"/>
      <c r="DHR829" s="149"/>
      <c r="DHS829" s="149"/>
      <c r="DHT829" s="149"/>
      <c r="DHU829" s="149"/>
      <c r="DHV829" s="149"/>
      <c r="DHW829" s="149"/>
      <c r="DHX829" s="149"/>
      <c r="DHY829" s="149"/>
      <c r="DHZ829" s="149"/>
      <c r="DIA829" s="149"/>
      <c r="DIB829" s="149"/>
      <c r="DIC829" s="149"/>
      <c r="DID829" s="149"/>
      <c r="DIE829" s="149"/>
      <c r="DIF829" s="149"/>
      <c r="DIG829" s="149"/>
      <c r="DIH829" s="149"/>
      <c r="DII829" s="149"/>
      <c r="DIJ829" s="149"/>
      <c r="DIK829" s="149"/>
      <c r="DIL829" s="149"/>
      <c r="DIM829" s="149"/>
      <c r="DIN829" s="149"/>
      <c r="DIO829" s="149"/>
      <c r="DIP829" s="149"/>
      <c r="DIQ829" s="149"/>
      <c r="DIR829" s="149"/>
      <c r="DIS829" s="149"/>
      <c r="DIT829" s="149"/>
      <c r="DIU829" s="149"/>
      <c r="DIV829" s="149"/>
      <c r="DIW829" s="149"/>
      <c r="DIX829" s="149"/>
      <c r="DIY829" s="149"/>
      <c r="DIZ829" s="149"/>
      <c r="DJA829" s="149"/>
      <c r="DJB829" s="149"/>
      <c r="DJC829" s="149"/>
      <c r="DJD829" s="149"/>
      <c r="DJE829" s="149"/>
      <c r="DJF829" s="149"/>
      <c r="DJG829" s="149"/>
      <c r="DJH829" s="149"/>
      <c r="DJI829" s="149"/>
      <c r="DJJ829" s="149"/>
      <c r="DJK829" s="149"/>
      <c r="DJL829" s="149"/>
      <c r="DJM829" s="149"/>
      <c r="DJN829" s="149"/>
      <c r="DJO829" s="149"/>
      <c r="DJP829" s="149"/>
      <c r="DJQ829" s="149"/>
      <c r="DJR829" s="149"/>
      <c r="DJS829" s="149"/>
      <c r="DJT829" s="149"/>
      <c r="DJU829" s="149"/>
      <c r="DJV829" s="149"/>
      <c r="DJW829" s="149"/>
      <c r="DJX829" s="149"/>
      <c r="DJY829" s="149"/>
      <c r="DJZ829" s="149"/>
      <c r="DKA829" s="149"/>
      <c r="DKB829" s="149"/>
      <c r="DKC829" s="149"/>
      <c r="DKD829" s="149"/>
      <c r="DKE829" s="149"/>
      <c r="DKF829" s="149"/>
      <c r="DKG829" s="149"/>
      <c r="DKH829" s="149"/>
      <c r="DKI829" s="149"/>
      <c r="DKJ829" s="149"/>
      <c r="DKK829" s="149"/>
      <c r="DKL829" s="149"/>
      <c r="DKM829" s="149"/>
      <c r="DKN829" s="149"/>
      <c r="DKO829" s="149"/>
      <c r="DKP829" s="149"/>
      <c r="DKQ829" s="149"/>
      <c r="DKR829" s="149"/>
      <c r="DKS829" s="149"/>
      <c r="DKT829" s="149"/>
      <c r="DKU829" s="149"/>
      <c r="DKV829" s="149"/>
      <c r="DKW829" s="149"/>
      <c r="DKX829" s="149"/>
      <c r="DKY829" s="149"/>
      <c r="DKZ829" s="149"/>
      <c r="DLA829" s="149"/>
      <c r="DLB829" s="149"/>
      <c r="DLC829" s="149"/>
      <c r="DLD829" s="149"/>
      <c r="DLE829" s="149"/>
      <c r="DLF829" s="149"/>
      <c r="DLG829" s="149"/>
      <c r="DLH829" s="149"/>
      <c r="DLI829" s="149"/>
      <c r="DLJ829" s="149"/>
      <c r="DLK829" s="149"/>
      <c r="DLL829" s="149"/>
      <c r="DLM829" s="149"/>
      <c r="DLN829" s="149"/>
      <c r="DLO829" s="149"/>
      <c r="DLP829" s="149"/>
      <c r="DLQ829" s="149"/>
      <c r="DLR829" s="149"/>
      <c r="DLS829" s="149"/>
      <c r="DLT829" s="149"/>
      <c r="DLU829" s="149"/>
      <c r="DLV829" s="149"/>
      <c r="DLW829" s="149"/>
      <c r="DLX829" s="149"/>
      <c r="DLY829" s="149"/>
      <c r="DLZ829" s="149"/>
      <c r="DMA829" s="149"/>
      <c r="DMB829" s="149"/>
      <c r="DMC829" s="149"/>
      <c r="DMD829" s="149"/>
      <c r="DME829" s="149"/>
      <c r="DMF829" s="149"/>
      <c r="DMG829" s="149"/>
      <c r="DMH829" s="149"/>
      <c r="DMI829" s="149"/>
      <c r="DMJ829" s="149"/>
      <c r="DMK829" s="149"/>
      <c r="DML829" s="149"/>
      <c r="DMM829" s="149"/>
      <c r="DMN829" s="149"/>
      <c r="DMO829" s="149"/>
      <c r="DMP829" s="149"/>
      <c r="DMQ829" s="149"/>
      <c r="DMR829" s="149"/>
      <c r="DMS829" s="149"/>
      <c r="DMT829" s="149"/>
      <c r="DMU829" s="149"/>
      <c r="DMV829" s="149"/>
      <c r="DMW829" s="149"/>
      <c r="DMX829" s="149"/>
      <c r="DMY829" s="149"/>
      <c r="DMZ829" s="149"/>
      <c r="DNA829" s="149"/>
      <c r="DNB829" s="149"/>
      <c r="DNC829" s="149"/>
      <c r="DND829" s="149"/>
      <c r="DNE829" s="149"/>
      <c r="DNF829" s="149"/>
      <c r="DNG829" s="149"/>
      <c r="DNH829" s="149"/>
      <c r="DNI829" s="149"/>
      <c r="DNJ829" s="149"/>
      <c r="DNK829" s="149"/>
      <c r="DNL829" s="149"/>
      <c r="DNM829" s="149"/>
      <c r="DNN829" s="149"/>
      <c r="DNO829" s="149"/>
      <c r="DNP829" s="149"/>
      <c r="DNQ829" s="149"/>
      <c r="DNR829" s="149"/>
      <c r="DNS829" s="149"/>
      <c r="DNT829" s="149"/>
      <c r="DNU829" s="149"/>
      <c r="DNV829" s="149"/>
      <c r="DNW829" s="149"/>
      <c r="DNX829" s="149"/>
      <c r="DNY829" s="149"/>
      <c r="DNZ829" s="149"/>
      <c r="DOA829" s="149"/>
      <c r="DOB829" s="149"/>
      <c r="DOC829" s="149"/>
      <c r="DOD829" s="149"/>
      <c r="DOE829" s="149"/>
      <c r="DOF829" s="149"/>
      <c r="DOG829" s="149"/>
      <c r="DOH829" s="149"/>
      <c r="DOI829" s="149"/>
      <c r="DOJ829" s="149"/>
      <c r="DOK829" s="149"/>
      <c r="DOL829" s="149"/>
      <c r="DOM829" s="149"/>
      <c r="DON829" s="149"/>
      <c r="DOO829" s="149"/>
      <c r="DOP829" s="149"/>
      <c r="DOQ829" s="149"/>
      <c r="DOR829" s="149"/>
      <c r="DOS829" s="149"/>
      <c r="DOT829" s="149"/>
      <c r="DOU829" s="149"/>
      <c r="DOV829" s="149"/>
      <c r="DOW829" s="149"/>
      <c r="DOX829" s="149"/>
      <c r="DOY829" s="149"/>
      <c r="DOZ829" s="149"/>
      <c r="DPA829" s="149"/>
      <c r="DPB829" s="149"/>
      <c r="DPC829" s="149"/>
      <c r="DPD829" s="149"/>
      <c r="DPE829" s="149"/>
      <c r="DPF829" s="149"/>
      <c r="DPG829" s="149"/>
      <c r="DPH829" s="149"/>
      <c r="DPI829" s="149"/>
      <c r="DPJ829" s="149"/>
      <c r="DPK829" s="149"/>
      <c r="DPL829" s="149"/>
      <c r="DPM829" s="149"/>
      <c r="DPN829" s="149"/>
      <c r="DPO829" s="149"/>
      <c r="DPP829" s="149"/>
      <c r="DPQ829" s="149"/>
      <c r="DPR829" s="149"/>
      <c r="DPS829" s="149"/>
      <c r="DPT829" s="149"/>
      <c r="DPU829" s="149"/>
      <c r="DPV829" s="149"/>
      <c r="DPW829" s="149"/>
      <c r="DPX829" s="149"/>
      <c r="DPY829" s="149"/>
      <c r="DPZ829" s="149"/>
      <c r="DQA829" s="149"/>
      <c r="DQB829" s="149"/>
      <c r="DQC829" s="149"/>
      <c r="DQD829" s="149"/>
      <c r="DQE829" s="149"/>
      <c r="DQF829" s="149"/>
      <c r="DQG829" s="149"/>
      <c r="DQH829" s="149"/>
      <c r="DQI829" s="149"/>
      <c r="DQJ829" s="149"/>
      <c r="DQK829" s="149"/>
      <c r="DQL829" s="149"/>
      <c r="DQM829" s="149"/>
      <c r="DQN829" s="149"/>
      <c r="DQO829" s="149"/>
      <c r="DQP829" s="149"/>
      <c r="DQQ829" s="149"/>
      <c r="DQR829" s="149"/>
      <c r="DQS829" s="149"/>
      <c r="DQT829" s="149"/>
      <c r="DQU829" s="149"/>
      <c r="DQV829" s="149"/>
      <c r="DQW829" s="149"/>
      <c r="DQX829" s="149"/>
      <c r="DQY829" s="149"/>
      <c r="DQZ829" s="149"/>
      <c r="DRA829" s="149"/>
      <c r="DRB829" s="149"/>
      <c r="DRC829" s="149"/>
      <c r="DRD829" s="149"/>
      <c r="DRE829" s="149"/>
      <c r="DRF829" s="149"/>
      <c r="DRG829" s="149"/>
      <c r="DRH829" s="149"/>
      <c r="DRI829" s="149"/>
      <c r="DRJ829" s="149"/>
      <c r="DRK829" s="149"/>
      <c r="DRL829" s="149"/>
      <c r="DRM829" s="149"/>
      <c r="DRN829" s="149"/>
      <c r="DRO829" s="149"/>
      <c r="DRP829" s="149"/>
      <c r="DRQ829" s="149"/>
      <c r="DRR829" s="149"/>
      <c r="DRS829" s="149"/>
      <c r="DRT829" s="149"/>
      <c r="DRU829" s="149"/>
      <c r="DRV829" s="149"/>
      <c r="DRW829" s="149"/>
      <c r="DRX829" s="149"/>
      <c r="DRY829" s="149"/>
      <c r="DRZ829" s="149"/>
      <c r="DSA829" s="149"/>
      <c r="DSB829" s="149"/>
      <c r="DSC829" s="149"/>
      <c r="DSD829" s="149"/>
      <c r="DSE829" s="149"/>
      <c r="DSF829" s="149"/>
      <c r="DSG829" s="149"/>
      <c r="DSH829" s="149"/>
      <c r="DSI829" s="149"/>
      <c r="DSJ829" s="149"/>
      <c r="DSK829" s="149"/>
      <c r="DSL829" s="149"/>
      <c r="DSM829" s="149"/>
      <c r="DSN829" s="149"/>
      <c r="DSO829" s="149"/>
      <c r="DSP829" s="149"/>
      <c r="DSQ829" s="149"/>
      <c r="DSR829" s="149"/>
      <c r="DSS829" s="149"/>
      <c r="DST829" s="149"/>
      <c r="DSU829" s="149"/>
      <c r="DSV829" s="149"/>
      <c r="DSW829" s="149"/>
      <c r="DSX829" s="149"/>
      <c r="DSY829" s="149"/>
      <c r="DSZ829" s="149"/>
      <c r="DTA829" s="149"/>
      <c r="DTB829" s="149"/>
      <c r="DTC829" s="149"/>
      <c r="DTD829" s="149"/>
      <c r="DTE829" s="149"/>
      <c r="DTF829" s="149"/>
      <c r="DTG829" s="149"/>
      <c r="DTH829" s="149"/>
      <c r="DTI829" s="149"/>
      <c r="DTJ829" s="149"/>
      <c r="DTK829" s="149"/>
      <c r="DTL829" s="149"/>
      <c r="DTM829" s="149"/>
      <c r="DTN829" s="149"/>
      <c r="DTO829" s="149"/>
      <c r="DTP829" s="149"/>
      <c r="DTQ829" s="149"/>
      <c r="DTR829" s="149"/>
      <c r="DTS829" s="149"/>
      <c r="DTT829" s="149"/>
      <c r="DTU829" s="149"/>
      <c r="DTV829" s="149"/>
      <c r="DTW829" s="149"/>
      <c r="DTX829" s="149"/>
      <c r="DTY829" s="149"/>
      <c r="DTZ829" s="149"/>
      <c r="DUA829" s="149"/>
      <c r="DUB829" s="149"/>
      <c r="DUC829" s="149"/>
      <c r="DUD829" s="149"/>
      <c r="DUE829" s="149"/>
      <c r="DUF829" s="149"/>
      <c r="DUG829" s="149"/>
      <c r="DUH829" s="149"/>
      <c r="DUI829" s="149"/>
      <c r="DUJ829" s="149"/>
      <c r="DUK829" s="149"/>
      <c r="DUL829" s="149"/>
      <c r="DUM829" s="149"/>
      <c r="DUN829" s="149"/>
      <c r="DUO829" s="149"/>
      <c r="DUP829" s="149"/>
      <c r="DUQ829" s="149"/>
      <c r="DUR829" s="149"/>
      <c r="DUS829" s="149"/>
      <c r="DUT829" s="149"/>
      <c r="DUU829" s="149"/>
      <c r="DUV829" s="149"/>
      <c r="DUW829" s="149"/>
      <c r="DUX829" s="149"/>
      <c r="DUY829" s="149"/>
      <c r="DUZ829" s="149"/>
      <c r="DVA829" s="149"/>
      <c r="DVB829" s="149"/>
      <c r="DVC829" s="149"/>
      <c r="DVD829" s="149"/>
      <c r="DVE829" s="149"/>
      <c r="DVF829" s="149"/>
      <c r="DVG829" s="149"/>
      <c r="DVH829" s="149"/>
      <c r="DVI829" s="149"/>
      <c r="DVJ829" s="149"/>
      <c r="DVK829" s="149"/>
      <c r="DVL829" s="149"/>
      <c r="DVM829" s="149"/>
      <c r="DVN829" s="149"/>
      <c r="DVO829" s="149"/>
      <c r="DVP829" s="149"/>
      <c r="DVQ829" s="149"/>
      <c r="DVR829" s="149"/>
      <c r="DVS829" s="149"/>
      <c r="DVT829" s="149"/>
      <c r="DVU829" s="149"/>
      <c r="DVV829" s="149"/>
      <c r="DVW829" s="149"/>
      <c r="DVX829" s="149"/>
      <c r="DVY829" s="149"/>
      <c r="DVZ829" s="149"/>
      <c r="DWA829" s="149"/>
      <c r="DWB829" s="149"/>
      <c r="DWC829" s="149"/>
      <c r="DWD829" s="149"/>
      <c r="DWE829" s="149"/>
      <c r="DWF829" s="149"/>
      <c r="DWG829" s="149"/>
      <c r="DWH829" s="149"/>
      <c r="DWI829" s="149"/>
      <c r="DWJ829" s="149"/>
      <c r="DWK829" s="149"/>
      <c r="DWL829" s="149"/>
      <c r="DWM829" s="149"/>
      <c r="DWN829" s="149"/>
      <c r="DWO829" s="149"/>
      <c r="DWP829" s="149"/>
      <c r="DWQ829" s="149"/>
      <c r="DWR829" s="149"/>
      <c r="DWS829" s="149"/>
      <c r="DWT829" s="149"/>
      <c r="DWU829" s="149"/>
      <c r="DWV829" s="149"/>
      <c r="DWW829" s="149"/>
      <c r="DWX829" s="149"/>
      <c r="DWY829" s="149"/>
      <c r="DWZ829" s="149"/>
      <c r="DXA829" s="149"/>
      <c r="DXB829" s="149"/>
      <c r="DXC829" s="149"/>
      <c r="DXD829" s="149"/>
      <c r="DXE829" s="149"/>
      <c r="DXF829" s="149"/>
      <c r="DXG829" s="149"/>
      <c r="DXH829" s="149"/>
      <c r="DXI829" s="149"/>
      <c r="DXJ829" s="149"/>
      <c r="DXK829" s="149"/>
      <c r="DXL829" s="149"/>
      <c r="DXM829" s="149"/>
      <c r="DXN829" s="149"/>
      <c r="DXO829" s="149"/>
      <c r="DXP829" s="149"/>
      <c r="DXQ829" s="149"/>
      <c r="DXR829" s="149"/>
      <c r="DXS829" s="149"/>
      <c r="DXT829" s="149"/>
      <c r="DXU829" s="149"/>
      <c r="DXV829" s="149"/>
      <c r="DXW829" s="149"/>
      <c r="DXX829" s="149"/>
      <c r="DXY829" s="149"/>
      <c r="DXZ829" s="149"/>
      <c r="DYA829" s="149"/>
      <c r="DYB829" s="149"/>
      <c r="DYC829" s="149"/>
      <c r="DYD829" s="149"/>
      <c r="DYE829" s="149"/>
      <c r="DYF829" s="149"/>
      <c r="DYG829" s="149"/>
      <c r="DYH829" s="149"/>
      <c r="DYI829" s="149"/>
      <c r="DYJ829" s="149"/>
      <c r="DYK829" s="149"/>
      <c r="DYL829" s="149"/>
      <c r="DYM829" s="149"/>
      <c r="DYN829" s="149"/>
      <c r="DYO829" s="149"/>
      <c r="DYP829" s="149"/>
      <c r="DYQ829" s="149"/>
      <c r="DYR829" s="149"/>
      <c r="DYS829" s="149"/>
      <c r="DYT829" s="149"/>
      <c r="DYU829" s="149"/>
      <c r="DYV829" s="149"/>
      <c r="DYW829" s="149"/>
      <c r="DYX829" s="149"/>
      <c r="DYY829" s="149"/>
      <c r="DYZ829" s="149"/>
      <c r="DZA829" s="149"/>
      <c r="DZB829" s="149"/>
      <c r="DZC829" s="149"/>
      <c r="DZD829" s="149"/>
      <c r="DZE829" s="149"/>
      <c r="DZF829" s="149"/>
      <c r="DZG829" s="149"/>
      <c r="DZH829" s="149"/>
      <c r="DZI829" s="149"/>
      <c r="DZJ829" s="149"/>
      <c r="DZK829" s="149"/>
      <c r="DZL829" s="149"/>
      <c r="DZM829" s="149"/>
      <c r="DZN829" s="149"/>
      <c r="DZO829" s="149"/>
      <c r="DZP829" s="149"/>
      <c r="DZQ829" s="149"/>
      <c r="DZR829" s="149"/>
      <c r="DZS829" s="149"/>
      <c r="DZT829" s="149"/>
      <c r="DZU829" s="149"/>
      <c r="DZV829" s="149"/>
      <c r="DZW829" s="149"/>
      <c r="DZX829" s="149"/>
      <c r="DZY829" s="149"/>
      <c r="DZZ829" s="149"/>
      <c r="EAA829" s="149"/>
      <c r="EAB829" s="149"/>
      <c r="EAC829" s="149"/>
      <c r="EAD829" s="149"/>
      <c r="EAE829" s="149"/>
      <c r="EAF829" s="149"/>
      <c r="EAG829" s="149"/>
      <c r="EAH829" s="149"/>
      <c r="EAI829" s="149"/>
      <c r="EAJ829" s="149"/>
      <c r="EAK829" s="149"/>
      <c r="EAL829" s="149"/>
      <c r="EAM829" s="149"/>
      <c r="EAN829" s="149"/>
      <c r="EAO829" s="149"/>
      <c r="EAP829" s="149"/>
      <c r="EAQ829" s="149"/>
      <c r="EAR829" s="149"/>
      <c r="EAS829" s="149"/>
      <c r="EAT829" s="149"/>
      <c r="EAU829" s="149"/>
      <c r="EAV829" s="149"/>
      <c r="EAW829" s="149"/>
      <c r="EAX829" s="149"/>
      <c r="EAY829" s="149"/>
      <c r="EAZ829" s="149"/>
      <c r="EBA829" s="149"/>
      <c r="EBB829" s="149"/>
      <c r="EBC829" s="149"/>
      <c r="EBD829" s="149"/>
      <c r="EBE829" s="149"/>
      <c r="EBF829" s="149"/>
      <c r="EBG829" s="149"/>
      <c r="EBH829" s="149"/>
      <c r="EBI829" s="149"/>
      <c r="EBJ829" s="149"/>
      <c r="EBK829" s="149"/>
      <c r="EBL829" s="149"/>
      <c r="EBM829" s="149"/>
      <c r="EBN829" s="149"/>
      <c r="EBO829" s="149"/>
      <c r="EBP829" s="149"/>
      <c r="EBQ829" s="149"/>
      <c r="EBR829" s="149"/>
      <c r="EBS829" s="149"/>
      <c r="EBT829" s="149"/>
      <c r="EBU829" s="149"/>
      <c r="EBV829" s="149"/>
      <c r="EBW829" s="149"/>
      <c r="EBX829" s="149"/>
      <c r="EBY829" s="149"/>
      <c r="EBZ829" s="149"/>
      <c r="ECA829" s="149"/>
      <c r="ECB829" s="149"/>
      <c r="ECC829" s="149"/>
      <c r="ECD829" s="149"/>
      <c r="ECE829" s="149"/>
      <c r="ECF829" s="149"/>
      <c r="ECG829" s="149"/>
      <c r="ECH829" s="149"/>
      <c r="ECI829" s="149"/>
      <c r="ECJ829" s="149"/>
      <c r="ECK829" s="149"/>
      <c r="ECL829" s="149"/>
      <c r="ECM829" s="149"/>
      <c r="ECN829" s="149"/>
      <c r="ECO829" s="149"/>
      <c r="ECP829" s="149"/>
      <c r="ECQ829" s="149"/>
      <c r="ECR829" s="149"/>
      <c r="ECS829" s="149"/>
      <c r="ECT829" s="149"/>
      <c r="ECU829" s="149"/>
      <c r="ECV829" s="149"/>
      <c r="ECW829" s="149"/>
      <c r="ECX829" s="149"/>
      <c r="ECY829" s="149"/>
      <c r="ECZ829" s="149"/>
      <c r="EDA829" s="149"/>
      <c r="EDB829" s="149"/>
      <c r="EDC829" s="149"/>
      <c r="EDD829" s="149"/>
      <c r="EDE829" s="149"/>
      <c r="EDF829" s="149"/>
      <c r="EDG829" s="149"/>
      <c r="EDH829" s="149"/>
      <c r="EDI829" s="149"/>
      <c r="EDJ829" s="149"/>
      <c r="EDK829" s="149"/>
      <c r="EDL829" s="149"/>
      <c r="EDM829" s="149"/>
      <c r="EDN829" s="149"/>
      <c r="EDO829" s="149"/>
      <c r="EDP829" s="149"/>
      <c r="EDQ829" s="149"/>
      <c r="EDR829" s="149"/>
      <c r="EDS829" s="149"/>
      <c r="EDT829" s="149"/>
      <c r="EDU829" s="149"/>
      <c r="EDV829" s="149"/>
      <c r="EDW829" s="149"/>
      <c r="EDX829" s="149"/>
      <c r="EDY829" s="149"/>
      <c r="EDZ829" s="149"/>
      <c r="EEA829" s="149"/>
      <c r="EEB829" s="149"/>
      <c r="EEC829" s="149"/>
      <c r="EED829" s="149"/>
      <c r="EEE829" s="149"/>
      <c r="EEF829" s="149"/>
      <c r="EEG829" s="149"/>
      <c r="EEH829" s="149"/>
      <c r="EEI829" s="149"/>
      <c r="EEJ829" s="149"/>
      <c r="EEK829" s="149"/>
      <c r="EEL829" s="149"/>
      <c r="EEM829" s="149"/>
      <c r="EEN829" s="149"/>
      <c r="EEO829" s="149"/>
      <c r="EEP829" s="149"/>
      <c r="EEQ829" s="149"/>
      <c r="EER829" s="149"/>
      <c r="EES829" s="149"/>
      <c r="EET829" s="149"/>
      <c r="EEU829" s="149"/>
      <c r="EEV829" s="149"/>
      <c r="EEW829" s="149"/>
      <c r="EEX829" s="149"/>
      <c r="EEY829" s="149"/>
      <c r="EEZ829" s="149"/>
      <c r="EFA829" s="149"/>
      <c r="EFB829" s="149"/>
      <c r="EFC829" s="149"/>
      <c r="EFD829" s="149"/>
      <c r="EFE829" s="149"/>
      <c r="EFF829" s="149"/>
      <c r="EFG829" s="149"/>
      <c r="EFH829" s="149"/>
      <c r="EFI829" s="149"/>
      <c r="EFJ829" s="149"/>
      <c r="EFK829" s="149"/>
      <c r="EFL829" s="149"/>
      <c r="EFM829" s="149"/>
      <c r="EFN829" s="149"/>
      <c r="EFO829" s="149"/>
      <c r="EFP829" s="149"/>
      <c r="EFQ829" s="149"/>
      <c r="EFR829" s="149"/>
      <c r="EFS829" s="149"/>
      <c r="EFT829" s="149"/>
      <c r="EFU829" s="149"/>
      <c r="EFV829" s="149"/>
      <c r="EFW829" s="149"/>
      <c r="EFX829" s="149"/>
      <c r="EFY829" s="149"/>
      <c r="EFZ829" s="149"/>
      <c r="EGA829" s="149"/>
      <c r="EGB829" s="149"/>
      <c r="EGC829" s="149"/>
      <c r="EGD829" s="149"/>
      <c r="EGE829" s="149"/>
      <c r="EGF829" s="149"/>
      <c r="EGG829" s="149"/>
      <c r="EGH829" s="149"/>
      <c r="EGI829" s="149"/>
      <c r="EGJ829" s="149"/>
      <c r="EGK829" s="149"/>
      <c r="EGL829" s="149"/>
      <c r="EGM829" s="149"/>
      <c r="EGN829" s="149"/>
      <c r="EGO829" s="149"/>
      <c r="EGP829" s="149"/>
      <c r="EGQ829" s="149"/>
      <c r="EGR829" s="149"/>
      <c r="EGS829" s="149"/>
      <c r="EGT829" s="149"/>
      <c r="EGU829" s="149"/>
      <c r="EGV829" s="149"/>
      <c r="EGW829" s="149"/>
      <c r="EGX829" s="149"/>
      <c r="EGY829" s="149"/>
      <c r="EGZ829" s="149"/>
      <c r="EHA829" s="149"/>
      <c r="EHB829" s="149"/>
      <c r="EHC829" s="149"/>
      <c r="EHD829" s="149"/>
      <c r="EHE829" s="149"/>
      <c r="EHF829" s="149"/>
      <c r="EHG829" s="149"/>
      <c r="EHH829" s="149"/>
      <c r="EHI829" s="149"/>
      <c r="EHJ829" s="149"/>
      <c r="EHK829" s="149"/>
      <c r="EHL829" s="149"/>
      <c r="EHM829" s="149"/>
      <c r="EHN829" s="149"/>
      <c r="EHO829" s="149"/>
      <c r="EHP829" s="149"/>
      <c r="EHQ829" s="149"/>
      <c r="EHR829" s="149"/>
      <c r="EHS829" s="149"/>
      <c r="EHT829" s="149"/>
      <c r="EHU829" s="149"/>
      <c r="EHV829" s="149"/>
      <c r="EHW829" s="149"/>
      <c r="EHX829" s="149"/>
      <c r="EHY829" s="149"/>
      <c r="EHZ829" s="149"/>
      <c r="EIA829" s="149"/>
      <c r="EIB829" s="149"/>
      <c r="EIC829" s="149"/>
      <c r="EID829" s="149"/>
      <c r="EIE829" s="149"/>
      <c r="EIF829" s="149"/>
      <c r="EIG829" s="149"/>
      <c r="EIH829" s="149"/>
      <c r="EII829" s="149"/>
      <c r="EIJ829" s="149"/>
      <c r="EIK829" s="149"/>
      <c r="EIL829" s="149"/>
      <c r="EIM829" s="149"/>
      <c r="EIN829" s="149"/>
      <c r="EIO829" s="149"/>
      <c r="EIP829" s="149"/>
      <c r="EIQ829" s="149"/>
      <c r="EIR829" s="149"/>
      <c r="EIS829" s="149"/>
      <c r="EIT829" s="149"/>
      <c r="EIU829" s="149"/>
      <c r="EIV829" s="149"/>
      <c r="EIW829" s="149"/>
      <c r="EIX829" s="149"/>
      <c r="EIY829" s="149"/>
      <c r="EIZ829" s="149"/>
      <c r="EJA829" s="149"/>
      <c r="EJB829" s="149"/>
      <c r="EJC829" s="149"/>
      <c r="EJD829" s="149"/>
      <c r="EJE829" s="149"/>
      <c r="EJF829" s="149"/>
      <c r="EJG829" s="149"/>
      <c r="EJH829" s="149"/>
      <c r="EJI829" s="149"/>
      <c r="EJJ829" s="149"/>
      <c r="EJK829" s="149"/>
      <c r="EJL829" s="149"/>
      <c r="EJM829" s="149"/>
      <c r="EJN829" s="149"/>
      <c r="EJO829" s="149"/>
      <c r="EJP829" s="149"/>
      <c r="EJQ829" s="149"/>
      <c r="EJR829" s="149"/>
      <c r="EJS829" s="149"/>
      <c r="EJT829" s="149"/>
      <c r="EJU829" s="149"/>
      <c r="EJV829" s="149"/>
      <c r="EJW829" s="149"/>
      <c r="EJX829" s="149"/>
      <c r="EJY829" s="149"/>
      <c r="EJZ829" s="149"/>
      <c r="EKA829" s="149"/>
      <c r="EKB829" s="149"/>
      <c r="EKC829" s="149"/>
      <c r="EKD829" s="149"/>
      <c r="EKE829" s="149"/>
      <c r="EKF829" s="149"/>
      <c r="EKG829" s="149"/>
      <c r="EKH829" s="149"/>
      <c r="EKI829" s="149"/>
      <c r="EKJ829" s="149"/>
      <c r="EKK829" s="149"/>
      <c r="EKL829" s="149"/>
      <c r="EKM829" s="149"/>
      <c r="EKN829" s="149"/>
      <c r="EKO829" s="149"/>
      <c r="EKP829" s="149"/>
      <c r="EKQ829" s="149"/>
      <c r="EKR829" s="149"/>
      <c r="EKS829" s="149"/>
      <c r="EKT829" s="149"/>
      <c r="EKU829" s="149"/>
      <c r="EKV829" s="149"/>
      <c r="EKW829" s="149"/>
      <c r="EKX829" s="149"/>
      <c r="EKY829" s="149"/>
      <c r="EKZ829" s="149"/>
      <c r="ELA829" s="149"/>
      <c r="ELB829" s="149"/>
      <c r="ELC829" s="149"/>
      <c r="ELD829" s="149"/>
      <c r="ELE829" s="149"/>
      <c r="ELF829" s="149"/>
      <c r="ELG829" s="149"/>
      <c r="ELH829" s="149"/>
      <c r="ELI829" s="149"/>
      <c r="ELJ829" s="149"/>
      <c r="ELK829" s="149"/>
      <c r="ELL829" s="149"/>
      <c r="ELM829" s="149"/>
      <c r="ELN829" s="149"/>
      <c r="ELO829" s="149"/>
      <c r="ELP829" s="149"/>
      <c r="ELQ829" s="149"/>
      <c r="ELR829" s="149"/>
      <c r="ELS829" s="149"/>
      <c r="ELT829" s="149"/>
      <c r="ELU829" s="149"/>
      <c r="ELV829" s="149"/>
      <c r="ELW829" s="149"/>
      <c r="ELX829" s="149"/>
      <c r="ELY829" s="149"/>
      <c r="ELZ829" s="149"/>
      <c r="EMA829" s="149"/>
      <c r="EMB829" s="149"/>
      <c r="EMC829" s="149"/>
      <c r="EMD829" s="149"/>
      <c r="EME829" s="149"/>
      <c r="EMF829" s="149"/>
      <c r="EMG829" s="149"/>
      <c r="EMH829" s="149"/>
      <c r="EMI829" s="149"/>
      <c r="EMJ829" s="149"/>
      <c r="EMK829" s="149"/>
      <c r="EML829" s="149"/>
      <c r="EMM829" s="149"/>
      <c r="EMN829" s="149"/>
      <c r="EMO829" s="149"/>
      <c r="EMP829" s="149"/>
      <c r="EMQ829" s="149"/>
      <c r="EMR829" s="149"/>
      <c r="EMS829" s="149"/>
      <c r="EMT829" s="149"/>
      <c r="EMU829" s="149"/>
      <c r="EMV829" s="149"/>
      <c r="EMW829" s="149"/>
      <c r="EMX829" s="149"/>
      <c r="EMY829" s="149"/>
      <c r="EMZ829" s="149"/>
      <c r="ENA829" s="149"/>
      <c r="ENB829" s="149"/>
      <c r="ENC829" s="149"/>
      <c r="END829" s="149"/>
      <c r="ENE829" s="149"/>
      <c r="ENF829" s="149"/>
      <c r="ENG829" s="149"/>
      <c r="ENH829" s="149"/>
      <c r="ENI829" s="149"/>
      <c r="ENJ829" s="149"/>
      <c r="ENK829" s="149"/>
      <c r="ENL829" s="149"/>
      <c r="ENM829" s="149"/>
      <c r="ENN829" s="149"/>
      <c r="ENO829" s="149"/>
      <c r="ENP829" s="149"/>
      <c r="ENQ829" s="149"/>
      <c r="ENR829" s="149"/>
      <c r="ENS829" s="149"/>
      <c r="ENT829" s="149"/>
      <c r="ENU829" s="149"/>
      <c r="ENV829" s="149"/>
      <c r="ENW829" s="149"/>
      <c r="ENX829" s="149"/>
      <c r="ENY829" s="149"/>
      <c r="ENZ829" s="149"/>
      <c r="EOA829" s="149"/>
      <c r="EOB829" s="149"/>
      <c r="EOC829" s="149"/>
      <c r="EOD829" s="149"/>
      <c r="EOE829" s="149"/>
      <c r="EOF829" s="149"/>
      <c r="EOG829" s="149"/>
      <c r="EOH829" s="149"/>
      <c r="EOI829" s="149"/>
      <c r="EOJ829" s="149"/>
      <c r="EOK829" s="149"/>
      <c r="EOL829" s="149"/>
      <c r="EOM829" s="149"/>
      <c r="EON829" s="149"/>
      <c r="EOO829" s="149"/>
      <c r="EOP829" s="149"/>
      <c r="EOQ829" s="149"/>
      <c r="EOR829" s="149"/>
      <c r="EOS829" s="149"/>
      <c r="EOT829" s="149"/>
      <c r="EOU829" s="149"/>
      <c r="EOV829" s="149"/>
      <c r="EOW829" s="149"/>
      <c r="EOX829" s="149"/>
      <c r="EOY829" s="149"/>
      <c r="EOZ829" s="149"/>
      <c r="EPA829" s="149"/>
      <c r="EPB829" s="149"/>
      <c r="EPC829" s="149"/>
      <c r="EPD829" s="149"/>
      <c r="EPE829" s="149"/>
      <c r="EPF829" s="149"/>
      <c r="EPG829" s="149"/>
      <c r="EPH829" s="149"/>
      <c r="EPI829" s="149"/>
      <c r="EPJ829" s="149"/>
      <c r="EPK829" s="149"/>
      <c r="EPL829" s="149"/>
      <c r="EPM829" s="149"/>
      <c r="EPN829" s="149"/>
      <c r="EPO829" s="149"/>
      <c r="EPP829" s="149"/>
      <c r="EPQ829" s="149"/>
      <c r="EPR829" s="149"/>
      <c r="EPS829" s="149"/>
      <c r="EPT829" s="149"/>
      <c r="EPU829" s="149"/>
      <c r="EPV829" s="149"/>
      <c r="EPW829" s="149"/>
      <c r="EPX829" s="149"/>
      <c r="EPY829" s="149"/>
      <c r="EPZ829" s="149"/>
      <c r="EQA829" s="149"/>
      <c r="EQB829" s="149"/>
      <c r="EQC829" s="149"/>
      <c r="EQD829" s="149"/>
      <c r="EQE829" s="149"/>
      <c r="EQF829" s="149"/>
      <c r="EQG829" s="149"/>
      <c r="EQH829" s="149"/>
      <c r="EQI829" s="149"/>
      <c r="EQJ829" s="149"/>
      <c r="EQK829" s="149"/>
      <c r="EQL829" s="149"/>
      <c r="EQM829" s="149"/>
      <c r="EQN829" s="149"/>
      <c r="EQO829" s="149"/>
      <c r="EQP829" s="149"/>
      <c r="EQQ829" s="149"/>
      <c r="EQR829" s="149"/>
      <c r="EQS829" s="149"/>
      <c r="EQT829" s="149"/>
      <c r="EQU829" s="149"/>
      <c r="EQV829" s="149"/>
      <c r="EQW829" s="149"/>
      <c r="EQX829" s="149"/>
      <c r="EQY829" s="149"/>
      <c r="EQZ829" s="149"/>
      <c r="ERA829" s="149"/>
      <c r="ERB829" s="149"/>
      <c r="ERC829" s="149"/>
      <c r="ERD829" s="149"/>
      <c r="ERE829" s="149"/>
      <c r="ERF829" s="149"/>
      <c r="ERG829" s="149"/>
      <c r="ERH829" s="149"/>
      <c r="ERI829" s="149"/>
      <c r="ERJ829" s="149"/>
      <c r="ERK829" s="149"/>
      <c r="ERL829" s="149"/>
      <c r="ERM829" s="149"/>
      <c r="ERN829" s="149"/>
      <c r="ERO829" s="149"/>
      <c r="ERP829" s="149"/>
      <c r="ERQ829" s="149"/>
      <c r="ERR829" s="149"/>
      <c r="ERS829" s="149"/>
      <c r="ERT829" s="149"/>
      <c r="ERU829" s="149"/>
      <c r="ERV829" s="149"/>
      <c r="ERW829" s="149"/>
      <c r="ERX829" s="149"/>
      <c r="ERY829" s="149"/>
      <c r="ERZ829" s="149"/>
      <c r="ESA829" s="149"/>
      <c r="ESB829" s="149"/>
      <c r="ESC829" s="149"/>
      <c r="ESD829" s="149"/>
      <c r="ESE829" s="149"/>
      <c r="ESF829" s="149"/>
      <c r="ESG829" s="149"/>
      <c r="ESH829" s="149"/>
      <c r="ESI829" s="149"/>
      <c r="ESJ829" s="149"/>
      <c r="ESK829" s="149"/>
      <c r="ESL829" s="149"/>
      <c r="ESM829" s="149"/>
      <c r="ESN829" s="149"/>
      <c r="ESO829" s="149"/>
      <c r="ESP829" s="149"/>
      <c r="ESQ829" s="149"/>
      <c r="ESR829" s="149"/>
      <c r="ESS829" s="149"/>
      <c r="EST829" s="149"/>
      <c r="ESU829" s="149"/>
      <c r="ESV829" s="149"/>
      <c r="ESW829" s="149"/>
      <c r="ESX829" s="149"/>
      <c r="ESY829" s="149"/>
      <c r="ESZ829" s="149"/>
      <c r="ETA829" s="149"/>
      <c r="ETB829" s="149"/>
      <c r="ETC829" s="149"/>
      <c r="ETD829" s="149"/>
      <c r="ETE829" s="149"/>
      <c r="ETF829" s="149"/>
      <c r="ETG829" s="149"/>
      <c r="ETH829" s="149"/>
      <c r="ETI829" s="149"/>
      <c r="ETJ829" s="149"/>
      <c r="ETK829" s="149"/>
      <c r="ETL829" s="149"/>
      <c r="ETM829" s="149"/>
      <c r="ETN829" s="149"/>
      <c r="ETO829" s="149"/>
      <c r="ETP829" s="149"/>
      <c r="ETQ829" s="149"/>
      <c r="ETR829" s="149"/>
      <c r="ETS829" s="149"/>
      <c r="ETT829" s="149"/>
      <c r="ETU829" s="149"/>
      <c r="ETV829" s="149"/>
      <c r="ETW829" s="149"/>
      <c r="ETX829" s="149"/>
      <c r="ETY829" s="149"/>
      <c r="ETZ829" s="149"/>
      <c r="EUA829" s="149"/>
      <c r="EUB829" s="149"/>
      <c r="EUC829" s="149"/>
      <c r="EUD829" s="149"/>
      <c r="EUE829" s="149"/>
      <c r="EUF829" s="149"/>
      <c r="EUG829" s="149"/>
      <c r="EUH829" s="149"/>
      <c r="EUI829" s="149"/>
      <c r="EUJ829" s="149"/>
      <c r="EUK829" s="149"/>
      <c r="EUL829" s="149"/>
      <c r="EUM829" s="149"/>
      <c r="EUN829" s="149"/>
      <c r="EUO829" s="149"/>
      <c r="EUP829" s="149"/>
      <c r="EUQ829" s="149"/>
      <c r="EUR829" s="149"/>
      <c r="EUS829" s="149"/>
      <c r="EUT829" s="149"/>
      <c r="EUU829" s="149"/>
      <c r="EUV829" s="149"/>
      <c r="EUW829" s="149"/>
      <c r="EUX829" s="149"/>
      <c r="EUY829" s="149"/>
      <c r="EUZ829" s="149"/>
      <c r="EVA829" s="149"/>
      <c r="EVB829" s="149"/>
      <c r="EVC829" s="149"/>
      <c r="EVD829" s="149"/>
      <c r="EVE829" s="149"/>
      <c r="EVF829" s="149"/>
      <c r="EVG829" s="149"/>
      <c r="EVH829" s="149"/>
      <c r="EVI829" s="149"/>
      <c r="EVJ829" s="149"/>
      <c r="EVK829" s="149"/>
      <c r="EVL829" s="149"/>
      <c r="EVM829" s="149"/>
      <c r="EVN829" s="149"/>
      <c r="EVO829" s="149"/>
      <c r="EVP829" s="149"/>
      <c r="EVQ829" s="149"/>
      <c r="EVR829" s="149"/>
      <c r="EVS829" s="149"/>
      <c r="EVT829" s="149"/>
      <c r="EVU829" s="149"/>
      <c r="EVV829" s="149"/>
      <c r="EVW829" s="149"/>
      <c r="EVX829" s="149"/>
      <c r="EVY829" s="149"/>
      <c r="EVZ829" s="149"/>
      <c r="EWA829" s="149"/>
      <c r="EWB829" s="149"/>
      <c r="EWC829" s="149"/>
      <c r="EWD829" s="149"/>
      <c r="EWE829" s="149"/>
      <c r="EWF829" s="149"/>
      <c r="EWG829" s="149"/>
      <c r="EWH829" s="149"/>
      <c r="EWI829" s="149"/>
      <c r="EWJ829" s="149"/>
      <c r="EWK829" s="149"/>
      <c r="EWL829" s="149"/>
      <c r="EWM829" s="149"/>
      <c r="EWN829" s="149"/>
      <c r="EWO829" s="149"/>
      <c r="EWP829" s="149"/>
      <c r="EWQ829" s="149"/>
      <c r="EWR829" s="149"/>
      <c r="EWS829" s="149"/>
      <c r="EWT829" s="149"/>
      <c r="EWU829" s="149"/>
      <c r="EWV829" s="149"/>
      <c r="EWW829" s="149"/>
      <c r="EWX829" s="149"/>
      <c r="EWY829" s="149"/>
      <c r="EWZ829" s="149"/>
      <c r="EXA829" s="149"/>
      <c r="EXB829" s="149"/>
      <c r="EXC829" s="149"/>
      <c r="EXD829" s="149"/>
      <c r="EXE829" s="149"/>
      <c r="EXF829" s="149"/>
      <c r="EXG829" s="149"/>
      <c r="EXH829" s="149"/>
      <c r="EXI829" s="149"/>
      <c r="EXJ829" s="149"/>
      <c r="EXK829" s="149"/>
      <c r="EXL829" s="149"/>
      <c r="EXM829" s="149"/>
      <c r="EXN829" s="149"/>
      <c r="EXO829" s="149"/>
      <c r="EXP829" s="149"/>
      <c r="EXQ829" s="149"/>
      <c r="EXR829" s="149"/>
      <c r="EXS829" s="149"/>
      <c r="EXT829" s="149"/>
      <c r="EXU829" s="149"/>
      <c r="EXV829" s="149"/>
      <c r="EXW829" s="149"/>
      <c r="EXX829" s="149"/>
      <c r="EXY829" s="149"/>
      <c r="EXZ829" s="149"/>
      <c r="EYA829" s="149"/>
      <c r="EYB829" s="149"/>
      <c r="EYC829" s="149"/>
      <c r="EYD829" s="149"/>
      <c r="EYE829" s="149"/>
      <c r="EYF829" s="149"/>
      <c r="EYG829" s="149"/>
      <c r="EYH829" s="149"/>
      <c r="EYI829" s="149"/>
      <c r="EYJ829" s="149"/>
      <c r="EYK829" s="149"/>
      <c r="EYL829" s="149"/>
      <c r="EYM829" s="149"/>
      <c r="EYN829" s="149"/>
      <c r="EYO829" s="149"/>
      <c r="EYP829" s="149"/>
      <c r="EYQ829" s="149"/>
      <c r="EYR829" s="149"/>
      <c r="EYS829" s="149"/>
      <c r="EYT829" s="149"/>
      <c r="EYU829" s="149"/>
      <c r="EYV829" s="149"/>
      <c r="EYW829" s="149"/>
      <c r="EYX829" s="149"/>
      <c r="EYY829" s="149"/>
      <c r="EYZ829" s="149"/>
      <c r="EZA829" s="149"/>
      <c r="EZB829" s="149"/>
      <c r="EZC829" s="149"/>
      <c r="EZD829" s="149"/>
      <c r="EZE829" s="149"/>
      <c r="EZF829" s="149"/>
      <c r="EZG829" s="149"/>
      <c r="EZH829" s="149"/>
      <c r="EZI829" s="149"/>
      <c r="EZJ829" s="149"/>
      <c r="EZK829" s="149"/>
      <c r="EZL829" s="149"/>
      <c r="EZM829" s="149"/>
      <c r="EZN829" s="149"/>
      <c r="EZO829" s="149"/>
      <c r="EZP829" s="149"/>
      <c r="EZQ829" s="149"/>
      <c r="EZR829" s="149"/>
      <c r="EZS829" s="149"/>
      <c r="EZT829" s="149"/>
      <c r="EZU829" s="149"/>
      <c r="EZV829" s="149"/>
      <c r="EZW829" s="149"/>
      <c r="EZX829" s="149"/>
      <c r="EZY829" s="149"/>
      <c r="EZZ829" s="149"/>
      <c r="FAA829" s="149"/>
      <c r="FAB829" s="149"/>
      <c r="FAC829" s="149"/>
      <c r="FAD829" s="149"/>
      <c r="FAE829" s="149"/>
      <c r="FAF829" s="149"/>
      <c r="FAG829" s="149"/>
      <c r="FAH829" s="149"/>
      <c r="FAI829" s="149"/>
      <c r="FAJ829" s="149"/>
      <c r="FAK829" s="149"/>
      <c r="FAL829" s="149"/>
      <c r="FAM829" s="149"/>
      <c r="FAN829" s="149"/>
      <c r="FAO829" s="149"/>
      <c r="FAP829" s="149"/>
      <c r="FAQ829" s="149"/>
      <c r="FAR829" s="149"/>
      <c r="FAS829" s="149"/>
      <c r="FAT829" s="149"/>
      <c r="FAU829" s="149"/>
      <c r="FAV829" s="149"/>
      <c r="FAW829" s="149"/>
      <c r="FAX829" s="149"/>
      <c r="FAY829" s="149"/>
      <c r="FAZ829" s="149"/>
      <c r="FBA829" s="149"/>
      <c r="FBB829" s="149"/>
      <c r="FBC829" s="149"/>
      <c r="FBD829" s="149"/>
      <c r="FBE829" s="149"/>
      <c r="FBF829" s="149"/>
      <c r="FBG829" s="149"/>
      <c r="FBH829" s="149"/>
      <c r="FBI829" s="149"/>
      <c r="FBJ829" s="149"/>
      <c r="FBK829" s="149"/>
      <c r="FBL829" s="149"/>
      <c r="FBM829" s="149"/>
      <c r="FBN829" s="149"/>
      <c r="FBO829" s="149"/>
      <c r="FBP829" s="149"/>
      <c r="FBQ829" s="149"/>
      <c r="FBR829" s="149"/>
      <c r="FBS829" s="149"/>
      <c r="FBT829" s="149"/>
      <c r="FBU829" s="149"/>
      <c r="FBV829" s="149"/>
      <c r="FBW829" s="149"/>
      <c r="FBX829" s="149"/>
      <c r="FBY829" s="149"/>
      <c r="FBZ829" s="149"/>
      <c r="FCA829" s="149"/>
      <c r="FCB829" s="149"/>
      <c r="FCC829" s="149"/>
      <c r="FCD829" s="149"/>
      <c r="FCE829" s="149"/>
      <c r="FCF829" s="149"/>
      <c r="FCG829" s="149"/>
      <c r="FCH829" s="149"/>
      <c r="FCI829" s="149"/>
      <c r="FCJ829" s="149"/>
      <c r="FCK829" s="149"/>
      <c r="FCL829" s="149"/>
      <c r="FCM829" s="149"/>
      <c r="FCN829" s="149"/>
      <c r="FCO829" s="149"/>
      <c r="FCP829" s="149"/>
      <c r="FCQ829" s="149"/>
      <c r="FCR829" s="149"/>
      <c r="FCS829" s="149"/>
      <c r="FCT829" s="149"/>
      <c r="FCU829" s="149"/>
      <c r="FCV829" s="149"/>
      <c r="FCW829" s="149"/>
      <c r="FCX829" s="149"/>
      <c r="FCY829" s="149"/>
      <c r="FCZ829" s="149"/>
      <c r="FDA829" s="149"/>
      <c r="FDB829" s="149"/>
      <c r="FDC829" s="149"/>
      <c r="FDD829" s="149"/>
      <c r="FDE829" s="149"/>
      <c r="FDF829" s="149"/>
      <c r="FDG829" s="149"/>
      <c r="FDH829" s="149"/>
      <c r="FDI829" s="149"/>
      <c r="FDJ829" s="149"/>
      <c r="FDK829" s="149"/>
      <c r="FDL829" s="149"/>
      <c r="FDM829" s="149"/>
      <c r="FDN829" s="149"/>
      <c r="FDO829" s="149"/>
      <c r="FDP829" s="149"/>
      <c r="FDQ829" s="149"/>
      <c r="FDR829" s="149"/>
      <c r="FDS829" s="149"/>
      <c r="FDT829" s="149"/>
      <c r="FDU829" s="149"/>
      <c r="FDV829" s="149"/>
      <c r="FDW829" s="149"/>
      <c r="FDX829" s="149"/>
      <c r="FDY829" s="149"/>
      <c r="FDZ829" s="149"/>
      <c r="FEA829" s="149"/>
      <c r="FEB829" s="149"/>
      <c r="FEC829" s="149"/>
      <c r="FED829" s="149"/>
      <c r="FEE829" s="149"/>
      <c r="FEF829" s="149"/>
      <c r="FEG829" s="149"/>
      <c r="FEH829" s="149"/>
      <c r="FEI829" s="149"/>
      <c r="FEJ829" s="149"/>
      <c r="FEK829" s="149"/>
      <c r="FEL829" s="149"/>
      <c r="FEM829" s="149"/>
      <c r="FEN829" s="149"/>
      <c r="FEO829" s="149"/>
      <c r="FEP829" s="149"/>
      <c r="FEQ829" s="149"/>
      <c r="FER829" s="149"/>
      <c r="FES829" s="149"/>
      <c r="FET829" s="149"/>
      <c r="FEU829" s="149"/>
      <c r="FEV829" s="149"/>
      <c r="FEW829" s="149"/>
      <c r="FEX829" s="149"/>
      <c r="FEY829" s="149"/>
      <c r="FEZ829" s="149"/>
      <c r="FFA829" s="149"/>
      <c r="FFB829" s="149"/>
      <c r="FFC829" s="149"/>
      <c r="FFD829" s="149"/>
      <c r="FFE829" s="149"/>
      <c r="FFF829" s="149"/>
      <c r="FFG829" s="149"/>
      <c r="FFH829" s="149"/>
      <c r="FFI829" s="149"/>
      <c r="FFJ829" s="149"/>
      <c r="FFK829" s="149"/>
      <c r="FFL829" s="149"/>
      <c r="FFM829" s="149"/>
      <c r="FFN829" s="149"/>
      <c r="FFO829" s="149"/>
      <c r="FFP829" s="149"/>
      <c r="FFQ829" s="149"/>
      <c r="FFR829" s="149"/>
      <c r="FFS829" s="149"/>
      <c r="FFT829" s="149"/>
      <c r="FFU829" s="149"/>
      <c r="FFV829" s="149"/>
      <c r="FFW829" s="149"/>
      <c r="FFX829" s="149"/>
      <c r="FFY829" s="149"/>
      <c r="FFZ829" s="149"/>
      <c r="FGA829" s="149"/>
      <c r="FGB829" s="149"/>
      <c r="FGC829" s="149"/>
      <c r="FGD829" s="149"/>
      <c r="FGE829" s="149"/>
      <c r="FGF829" s="149"/>
      <c r="FGG829" s="149"/>
      <c r="FGH829" s="149"/>
      <c r="FGI829" s="149"/>
      <c r="FGJ829" s="149"/>
      <c r="FGK829" s="149"/>
      <c r="FGL829" s="149"/>
      <c r="FGM829" s="149"/>
      <c r="FGN829" s="149"/>
      <c r="FGO829" s="149"/>
      <c r="FGP829" s="149"/>
      <c r="FGQ829" s="149"/>
      <c r="FGR829" s="149"/>
      <c r="FGS829" s="149"/>
      <c r="FGT829" s="149"/>
      <c r="FGU829" s="149"/>
      <c r="FGV829" s="149"/>
      <c r="FGW829" s="149"/>
      <c r="FGX829" s="149"/>
      <c r="FGY829" s="149"/>
      <c r="FGZ829" s="149"/>
      <c r="FHA829" s="149"/>
      <c r="FHB829" s="149"/>
      <c r="FHC829" s="149"/>
      <c r="FHD829" s="149"/>
      <c r="FHE829" s="149"/>
      <c r="FHF829" s="149"/>
      <c r="FHG829" s="149"/>
      <c r="FHH829" s="149"/>
      <c r="FHI829" s="149"/>
      <c r="FHJ829" s="149"/>
      <c r="FHK829" s="149"/>
      <c r="FHL829" s="149"/>
      <c r="FHM829" s="149"/>
      <c r="FHN829" s="149"/>
      <c r="FHO829" s="149"/>
      <c r="FHP829" s="149"/>
      <c r="FHQ829" s="149"/>
      <c r="FHR829" s="149"/>
      <c r="FHS829" s="149"/>
      <c r="FHT829" s="149"/>
      <c r="FHU829" s="149"/>
      <c r="FHV829" s="149"/>
      <c r="FHW829" s="149"/>
      <c r="FHX829" s="149"/>
      <c r="FHY829" s="149"/>
      <c r="FHZ829" s="149"/>
      <c r="FIA829" s="149"/>
      <c r="FIB829" s="149"/>
      <c r="FIC829" s="149"/>
      <c r="FID829" s="149"/>
      <c r="FIE829" s="149"/>
      <c r="FIF829" s="149"/>
      <c r="FIG829" s="149"/>
      <c r="FIH829" s="149"/>
      <c r="FII829" s="149"/>
      <c r="FIJ829" s="149"/>
      <c r="FIK829" s="149"/>
      <c r="FIL829" s="149"/>
      <c r="FIM829" s="149"/>
      <c r="FIN829" s="149"/>
      <c r="FIO829" s="149"/>
      <c r="FIP829" s="149"/>
      <c r="FIQ829" s="149"/>
      <c r="FIR829" s="149"/>
      <c r="FIS829" s="149"/>
      <c r="FIT829" s="149"/>
      <c r="FIU829" s="149"/>
      <c r="FIV829" s="149"/>
      <c r="FIW829" s="149"/>
      <c r="FIX829" s="149"/>
      <c r="FIY829" s="149"/>
      <c r="FIZ829" s="149"/>
      <c r="FJA829" s="149"/>
      <c r="FJB829" s="149"/>
      <c r="FJC829" s="149"/>
      <c r="FJD829" s="149"/>
      <c r="FJE829" s="149"/>
      <c r="FJF829" s="149"/>
      <c r="FJG829" s="149"/>
      <c r="FJH829" s="149"/>
      <c r="FJI829" s="149"/>
      <c r="FJJ829" s="149"/>
      <c r="FJK829" s="149"/>
      <c r="FJL829" s="149"/>
      <c r="FJM829" s="149"/>
      <c r="FJN829" s="149"/>
      <c r="FJO829" s="149"/>
      <c r="FJP829" s="149"/>
      <c r="FJQ829" s="149"/>
      <c r="FJR829" s="149"/>
      <c r="FJS829" s="149"/>
      <c r="FJT829" s="149"/>
      <c r="FJU829" s="149"/>
      <c r="FJV829" s="149"/>
      <c r="FJW829" s="149"/>
      <c r="FJX829" s="149"/>
      <c r="FJY829" s="149"/>
      <c r="FJZ829" s="149"/>
      <c r="FKA829" s="149"/>
      <c r="FKB829" s="149"/>
      <c r="FKC829" s="149"/>
      <c r="FKD829" s="149"/>
      <c r="FKE829" s="149"/>
      <c r="FKF829" s="149"/>
      <c r="FKG829" s="149"/>
      <c r="FKH829" s="149"/>
      <c r="FKI829" s="149"/>
      <c r="FKJ829" s="149"/>
      <c r="FKK829" s="149"/>
      <c r="FKL829" s="149"/>
      <c r="FKM829" s="149"/>
      <c r="FKN829" s="149"/>
      <c r="FKO829" s="149"/>
      <c r="FKP829" s="149"/>
      <c r="FKQ829" s="149"/>
      <c r="FKR829" s="149"/>
      <c r="FKS829" s="149"/>
      <c r="FKT829" s="149"/>
      <c r="FKU829" s="149"/>
      <c r="FKV829" s="149"/>
      <c r="FKW829" s="149"/>
      <c r="FKX829" s="149"/>
      <c r="FKY829" s="149"/>
      <c r="FKZ829" s="149"/>
      <c r="FLA829" s="149"/>
      <c r="FLB829" s="149"/>
      <c r="FLC829" s="149"/>
      <c r="FLD829" s="149"/>
      <c r="FLE829" s="149"/>
      <c r="FLF829" s="149"/>
      <c r="FLG829" s="149"/>
      <c r="FLH829" s="149"/>
      <c r="FLI829" s="149"/>
      <c r="FLJ829" s="149"/>
      <c r="FLK829" s="149"/>
      <c r="FLL829" s="149"/>
      <c r="FLM829" s="149"/>
      <c r="FLN829" s="149"/>
      <c r="FLO829" s="149"/>
      <c r="FLP829" s="149"/>
      <c r="FLQ829" s="149"/>
      <c r="FLR829" s="149"/>
      <c r="FLS829" s="149"/>
      <c r="FLT829" s="149"/>
      <c r="FLU829" s="149"/>
      <c r="FLV829" s="149"/>
      <c r="FLW829" s="149"/>
      <c r="FLX829" s="149"/>
      <c r="FLY829" s="149"/>
      <c r="FLZ829" s="149"/>
      <c r="FMA829" s="149"/>
      <c r="FMB829" s="149"/>
      <c r="FMC829" s="149"/>
      <c r="FMD829" s="149"/>
      <c r="FME829" s="149"/>
      <c r="FMF829" s="149"/>
      <c r="FMG829" s="149"/>
      <c r="FMH829" s="149"/>
      <c r="FMI829" s="149"/>
      <c r="FMJ829" s="149"/>
      <c r="FMK829" s="149"/>
      <c r="FML829" s="149"/>
      <c r="FMM829" s="149"/>
      <c r="FMN829" s="149"/>
      <c r="FMO829" s="149"/>
      <c r="FMP829" s="149"/>
      <c r="FMQ829" s="149"/>
      <c r="FMR829" s="149"/>
      <c r="FMS829" s="149"/>
      <c r="FMT829" s="149"/>
      <c r="FMU829" s="149"/>
      <c r="FMV829" s="149"/>
      <c r="FMW829" s="149"/>
      <c r="FMX829" s="149"/>
      <c r="FMY829" s="149"/>
      <c r="FMZ829" s="149"/>
      <c r="FNA829" s="149"/>
      <c r="FNB829" s="149"/>
      <c r="FNC829" s="149"/>
      <c r="FND829" s="149"/>
      <c r="FNE829" s="149"/>
      <c r="FNF829" s="149"/>
      <c r="FNG829" s="149"/>
      <c r="FNH829" s="149"/>
      <c r="FNI829" s="149"/>
      <c r="FNJ829" s="149"/>
      <c r="FNK829" s="149"/>
      <c r="FNL829" s="149"/>
      <c r="FNM829" s="149"/>
      <c r="FNN829" s="149"/>
      <c r="FNO829" s="149"/>
      <c r="FNP829" s="149"/>
      <c r="FNQ829" s="149"/>
      <c r="FNR829" s="149"/>
      <c r="FNS829" s="149"/>
      <c r="FNT829" s="149"/>
      <c r="FNU829" s="149"/>
      <c r="FNV829" s="149"/>
      <c r="FNW829" s="149"/>
      <c r="FNX829" s="149"/>
      <c r="FNY829" s="149"/>
      <c r="FNZ829" s="149"/>
      <c r="FOA829" s="149"/>
      <c r="FOB829" s="149"/>
      <c r="FOC829" s="149"/>
      <c r="FOD829" s="149"/>
      <c r="FOE829" s="149"/>
      <c r="FOF829" s="149"/>
      <c r="FOG829" s="149"/>
      <c r="FOH829" s="149"/>
      <c r="FOI829" s="149"/>
      <c r="FOJ829" s="149"/>
      <c r="FOK829" s="149"/>
      <c r="FOL829" s="149"/>
      <c r="FOM829" s="149"/>
      <c r="FON829" s="149"/>
      <c r="FOO829" s="149"/>
      <c r="FOP829" s="149"/>
      <c r="FOQ829" s="149"/>
      <c r="FOR829" s="149"/>
      <c r="FOS829" s="149"/>
      <c r="FOT829" s="149"/>
      <c r="FOU829" s="149"/>
      <c r="FOV829" s="149"/>
      <c r="FOW829" s="149"/>
      <c r="FOX829" s="149"/>
      <c r="FOY829" s="149"/>
      <c r="FOZ829" s="149"/>
      <c r="FPA829" s="149"/>
      <c r="FPB829" s="149"/>
      <c r="FPC829" s="149"/>
      <c r="FPD829" s="149"/>
      <c r="FPE829" s="149"/>
      <c r="FPF829" s="149"/>
      <c r="FPG829" s="149"/>
      <c r="FPH829" s="149"/>
      <c r="FPI829" s="149"/>
      <c r="FPJ829" s="149"/>
      <c r="FPK829" s="149"/>
      <c r="FPL829" s="149"/>
      <c r="FPM829" s="149"/>
      <c r="FPN829" s="149"/>
      <c r="FPO829" s="149"/>
      <c r="FPP829" s="149"/>
      <c r="FPQ829" s="149"/>
      <c r="FPR829" s="149"/>
      <c r="FPS829" s="149"/>
      <c r="FPT829" s="149"/>
      <c r="FPU829" s="149"/>
      <c r="FPV829" s="149"/>
      <c r="FPW829" s="149"/>
      <c r="FPX829" s="149"/>
      <c r="FPY829" s="149"/>
      <c r="FPZ829" s="149"/>
      <c r="FQA829" s="149"/>
      <c r="FQB829" s="149"/>
      <c r="FQC829" s="149"/>
      <c r="FQD829" s="149"/>
      <c r="FQE829" s="149"/>
      <c r="FQF829" s="149"/>
      <c r="FQG829" s="149"/>
      <c r="FQH829" s="149"/>
      <c r="FQI829" s="149"/>
      <c r="FQJ829" s="149"/>
      <c r="FQK829" s="149"/>
      <c r="FQL829" s="149"/>
      <c r="FQM829" s="149"/>
      <c r="FQN829" s="149"/>
      <c r="FQO829" s="149"/>
      <c r="FQP829" s="149"/>
      <c r="FQQ829" s="149"/>
      <c r="FQR829" s="149"/>
      <c r="FQS829" s="149"/>
      <c r="FQT829" s="149"/>
      <c r="FQU829" s="149"/>
      <c r="FQV829" s="149"/>
      <c r="FQW829" s="149"/>
      <c r="FQX829" s="149"/>
      <c r="FQY829" s="149"/>
      <c r="FQZ829" s="149"/>
      <c r="FRA829" s="149"/>
      <c r="FRB829" s="149"/>
      <c r="FRC829" s="149"/>
      <c r="FRD829" s="149"/>
      <c r="FRE829" s="149"/>
      <c r="FRF829" s="149"/>
      <c r="FRG829" s="149"/>
      <c r="FRH829" s="149"/>
      <c r="FRI829" s="149"/>
      <c r="FRJ829" s="149"/>
      <c r="FRK829" s="149"/>
      <c r="FRL829" s="149"/>
      <c r="FRM829" s="149"/>
      <c r="FRN829" s="149"/>
      <c r="FRO829" s="149"/>
      <c r="FRP829" s="149"/>
      <c r="FRQ829" s="149"/>
      <c r="FRR829" s="149"/>
      <c r="FRS829" s="149"/>
      <c r="FRT829" s="149"/>
      <c r="FRU829" s="149"/>
      <c r="FRV829" s="149"/>
      <c r="FRW829" s="149"/>
      <c r="FRX829" s="149"/>
      <c r="FRY829" s="149"/>
      <c r="FRZ829" s="149"/>
      <c r="FSA829" s="149"/>
      <c r="FSB829" s="149"/>
      <c r="FSC829" s="149"/>
      <c r="FSD829" s="149"/>
      <c r="FSE829" s="149"/>
      <c r="FSF829" s="149"/>
      <c r="FSG829" s="149"/>
      <c r="FSH829" s="149"/>
      <c r="FSI829" s="149"/>
      <c r="FSJ829" s="149"/>
      <c r="FSK829" s="149"/>
      <c r="FSL829" s="149"/>
      <c r="FSM829" s="149"/>
      <c r="FSN829" s="149"/>
      <c r="FSO829" s="149"/>
      <c r="FSP829" s="149"/>
      <c r="FSQ829" s="149"/>
      <c r="FSR829" s="149"/>
      <c r="FSS829" s="149"/>
      <c r="FST829" s="149"/>
      <c r="FSU829" s="149"/>
      <c r="FSV829" s="149"/>
      <c r="FSW829" s="149"/>
      <c r="FSX829" s="149"/>
      <c r="FSY829" s="149"/>
      <c r="FSZ829" s="149"/>
      <c r="FTA829" s="149"/>
      <c r="FTB829" s="149"/>
      <c r="FTC829" s="149"/>
      <c r="FTD829" s="149"/>
      <c r="FTE829" s="149"/>
      <c r="FTF829" s="149"/>
      <c r="FTG829" s="149"/>
      <c r="FTH829" s="149"/>
      <c r="FTI829" s="149"/>
      <c r="FTJ829" s="149"/>
      <c r="FTK829" s="149"/>
      <c r="FTL829" s="149"/>
      <c r="FTM829" s="149"/>
      <c r="FTN829" s="149"/>
      <c r="FTO829" s="149"/>
      <c r="FTP829" s="149"/>
      <c r="FTQ829" s="149"/>
      <c r="FTR829" s="149"/>
      <c r="FTS829" s="149"/>
      <c r="FTT829" s="149"/>
      <c r="FTU829" s="149"/>
      <c r="FTV829" s="149"/>
      <c r="FTW829" s="149"/>
      <c r="FTX829" s="149"/>
      <c r="FTY829" s="149"/>
      <c r="FTZ829" s="149"/>
      <c r="FUA829" s="149"/>
      <c r="FUB829" s="149"/>
      <c r="FUC829" s="149"/>
      <c r="FUD829" s="149"/>
      <c r="FUE829" s="149"/>
      <c r="FUF829" s="149"/>
      <c r="FUG829" s="149"/>
      <c r="FUH829" s="149"/>
      <c r="FUI829" s="149"/>
      <c r="FUJ829" s="149"/>
      <c r="FUK829" s="149"/>
      <c r="FUL829" s="149"/>
      <c r="FUM829" s="149"/>
      <c r="FUN829" s="149"/>
      <c r="FUO829" s="149"/>
      <c r="FUP829" s="149"/>
      <c r="FUQ829" s="149"/>
      <c r="FUR829" s="149"/>
      <c r="FUS829" s="149"/>
      <c r="FUT829" s="149"/>
      <c r="FUU829" s="149"/>
      <c r="FUV829" s="149"/>
      <c r="FUW829" s="149"/>
      <c r="FUX829" s="149"/>
      <c r="FUY829" s="149"/>
      <c r="FUZ829" s="149"/>
      <c r="FVA829" s="149"/>
      <c r="FVB829" s="149"/>
      <c r="FVC829" s="149"/>
      <c r="FVD829" s="149"/>
      <c r="FVE829" s="149"/>
      <c r="FVF829" s="149"/>
      <c r="FVG829" s="149"/>
      <c r="FVH829" s="149"/>
      <c r="FVI829" s="149"/>
      <c r="FVJ829" s="149"/>
      <c r="FVK829" s="149"/>
      <c r="FVL829" s="149"/>
      <c r="FVM829" s="149"/>
      <c r="FVN829" s="149"/>
      <c r="FVO829" s="149"/>
      <c r="FVP829" s="149"/>
      <c r="FVQ829" s="149"/>
      <c r="FVR829" s="149"/>
      <c r="FVS829" s="149"/>
      <c r="FVT829" s="149"/>
      <c r="FVU829" s="149"/>
      <c r="FVV829" s="149"/>
      <c r="FVW829" s="149"/>
      <c r="FVX829" s="149"/>
      <c r="FVY829" s="149"/>
      <c r="FVZ829" s="149"/>
      <c r="FWA829" s="149"/>
      <c r="FWB829" s="149"/>
      <c r="FWC829" s="149"/>
      <c r="FWD829" s="149"/>
      <c r="FWE829" s="149"/>
      <c r="FWF829" s="149"/>
      <c r="FWG829" s="149"/>
      <c r="FWH829" s="149"/>
      <c r="FWI829" s="149"/>
      <c r="FWJ829" s="149"/>
      <c r="FWK829" s="149"/>
      <c r="FWL829" s="149"/>
      <c r="FWM829" s="149"/>
      <c r="FWN829" s="149"/>
      <c r="FWO829" s="149"/>
      <c r="FWP829" s="149"/>
      <c r="FWQ829" s="149"/>
      <c r="FWR829" s="149"/>
      <c r="FWS829" s="149"/>
      <c r="FWT829" s="149"/>
      <c r="FWU829" s="149"/>
      <c r="FWV829" s="149"/>
      <c r="FWW829" s="149"/>
      <c r="FWX829" s="149"/>
      <c r="FWY829" s="149"/>
      <c r="FWZ829" s="149"/>
      <c r="FXA829" s="149"/>
      <c r="FXB829" s="149"/>
      <c r="FXC829" s="149"/>
      <c r="FXD829" s="149"/>
      <c r="FXE829" s="149"/>
      <c r="FXF829" s="149"/>
      <c r="FXG829" s="149"/>
      <c r="FXH829" s="149"/>
      <c r="FXI829" s="149"/>
      <c r="FXJ829" s="149"/>
      <c r="FXK829" s="149"/>
      <c r="FXL829" s="149"/>
      <c r="FXM829" s="149"/>
      <c r="FXN829" s="149"/>
      <c r="FXO829" s="149"/>
      <c r="FXP829" s="149"/>
      <c r="FXQ829" s="149"/>
      <c r="FXR829" s="149"/>
      <c r="FXS829" s="149"/>
      <c r="FXT829" s="149"/>
      <c r="FXU829" s="149"/>
      <c r="FXV829" s="149"/>
      <c r="FXW829" s="149"/>
      <c r="FXX829" s="149"/>
      <c r="FXY829" s="149"/>
      <c r="FXZ829" s="149"/>
      <c r="FYA829" s="149"/>
      <c r="FYB829" s="149"/>
      <c r="FYC829" s="149"/>
      <c r="FYD829" s="149"/>
      <c r="FYE829" s="149"/>
      <c r="FYF829" s="149"/>
      <c r="FYG829" s="149"/>
      <c r="FYH829" s="149"/>
      <c r="FYI829" s="149"/>
      <c r="FYJ829" s="149"/>
      <c r="FYK829" s="149"/>
      <c r="FYL829" s="149"/>
      <c r="FYM829" s="149"/>
      <c r="FYN829" s="149"/>
      <c r="FYO829" s="149"/>
      <c r="FYP829" s="149"/>
      <c r="FYQ829" s="149"/>
      <c r="FYR829" s="149"/>
      <c r="FYS829" s="149"/>
      <c r="FYT829" s="149"/>
      <c r="FYU829" s="149"/>
      <c r="FYV829" s="149"/>
      <c r="FYW829" s="149"/>
      <c r="FYX829" s="149"/>
      <c r="FYY829" s="149"/>
      <c r="FYZ829" s="149"/>
      <c r="FZA829" s="149"/>
      <c r="FZB829" s="149"/>
      <c r="FZC829" s="149"/>
      <c r="FZD829" s="149"/>
      <c r="FZE829" s="149"/>
      <c r="FZF829" s="149"/>
      <c r="FZG829" s="149"/>
      <c r="FZH829" s="149"/>
      <c r="FZI829" s="149"/>
      <c r="FZJ829" s="149"/>
      <c r="FZK829" s="149"/>
      <c r="FZL829" s="149"/>
      <c r="FZM829" s="149"/>
      <c r="FZN829" s="149"/>
      <c r="FZO829" s="149"/>
      <c r="FZP829" s="149"/>
      <c r="FZQ829" s="149"/>
      <c r="FZR829" s="149"/>
      <c r="FZS829" s="149"/>
      <c r="FZT829" s="149"/>
      <c r="FZU829" s="149"/>
      <c r="FZV829" s="149"/>
      <c r="FZW829" s="149"/>
      <c r="FZX829" s="149"/>
      <c r="FZY829" s="149"/>
      <c r="FZZ829" s="149"/>
      <c r="GAA829" s="149"/>
      <c r="GAB829" s="149"/>
      <c r="GAC829" s="149"/>
      <c r="GAD829" s="149"/>
      <c r="GAE829" s="149"/>
      <c r="GAF829" s="149"/>
      <c r="GAG829" s="149"/>
      <c r="GAH829" s="149"/>
      <c r="GAI829" s="149"/>
      <c r="GAJ829" s="149"/>
      <c r="GAK829" s="149"/>
      <c r="GAL829" s="149"/>
      <c r="GAM829" s="149"/>
      <c r="GAN829" s="149"/>
      <c r="GAO829" s="149"/>
      <c r="GAP829" s="149"/>
      <c r="GAQ829" s="149"/>
      <c r="GAR829" s="149"/>
      <c r="GAS829" s="149"/>
      <c r="GAT829" s="149"/>
      <c r="GAU829" s="149"/>
      <c r="GAV829" s="149"/>
      <c r="GAW829" s="149"/>
      <c r="GAX829" s="149"/>
      <c r="GAY829" s="149"/>
      <c r="GAZ829" s="149"/>
      <c r="GBA829" s="149"/>
      <c r="GBB829" s="149"/>
      <c r="GBC829" s="149"/>
      <c r="GBD829" s="149"/>
      <c r="GBE829" s="149"/>
      <c r="GBF829" s="149"/>
      <c r="GBG829" s="149"/>
      <c r="GBH829" s="149"/>
      <c r="GBI829" s="149"/>
      <c r="GBJ829" s="149"/>
      <c r="GBK829" s="149"/>
      <c r="GBL829" s="149"/>
      <c r="GBM829" s="149"/>
      <c r="GBN829" s="149"/>
      <c r="GBO829" s="149"/>
      <c r="GBP829" s="149"/>
      <c r="GBQ829" s="149"/>
      <c r="GBR829" s="149"/>
      <c r="GBS829" s="149"/>
      <c r="GBT829" s="149"/>
      <c r="GBU829" s="149"/>
      <c r="GBV829" s="149"/>
      <c r="GBW829" s="149"/>
      <c r="GBX829" s="149"/>
      <c r="GBY829" s="149"/>
      <c r="GBZ829" s="149"/>
      <c r="GCA829" s="149"/>
      <c r="GCB829" s="149"/>
      <c r="GCC829" s="149"/>
      <c r="GCD829" s="149"/>
      <c r="GCE829" s="149"/>
      <c r="GCF829" s="149"/>
      <c r="GCG829" s="149"/>
      <c r="GCH829" s="149"/>
      <c r="GCI829" s="149"/>
      <c r="GCJ829" s="149"/>
      <c r="GCK829" s="149"/>
      <c r="GCL829" s="149"/>
      <c r="GCM829" s="149"/>
      <c r="GCN829" s="149"/>
      <c r="GCO829" s="149"/>
      <c r="GCP829" s="149"/>
      <c r="GCQ829" s="149"/>
      <c r="GCR829" s="149"/>
      <c r="GCS829" s="149"/>
      <c r="GCT829" s="149"/>
      <c r="GCU829" s="149"/>
      <c r="GCV829" s="149"/>
      <c r="GCW829" s="149"/>
      <c r="GCX829" s="149"/>
      <c r="GCY829" s="149"/>
      <c r="GCZ829" s="149"/>
      <c r="GDA829" s="149"/>
      <c r="GDB829" s="149"/>
      <c r="GDC829" s="149"/>
      <c r="GDD829" s="149"/>
      <c r="GDE829" s="149"/>
      <c r="GDF829" s="149"/>
      <c r="GDG829" s="149"/>
      <c r="GDH829" s="149"/>
      <c r="GDI829" s="149"/>
      <c r="GDJ829" s="149"/>
      <c r="GDK829" s="149"/>
      <c r="GDL829" s="149"/>
      <c r="GDM829" s="149"/>
      <c r="GDN829" s="149"/>
      <c r="GDO829" s="149"/>
      <c r="GDP829" s="149"/>
      <c r="GDQ829" s="149"/>
      <c r="GDR829" s="149"/>
      <c r="GDS829" s="149"/>
      <c r="GDT829" s="149"/>
      <c r="GDU829" s="149"/>
      <c r="GDV829" s="149"/>
      <c r="GDW829" s="149"/>
      <c r="GDX829" s="149"/>
      <c r="GDY829" s="149"/>
      <c r="GDZ829" s="149"/>
      <c r="GEA829" s="149"/>
      <c r="GEB829" s="149"/>
      <c r="GEC829" s="149"/>
      <c r="GED829" s="149"/>
      <c r="GEE829" s="149"/>
      <c r="GEF829" s="149"/>
      <c r="GEG829" s="149"/>
      <c r="GEH829" s="149"/>
      <c r="GEI829" s="149"/>
      <c r="GEJ829" s="149"/>
      <c r="GEK829" s="149"/>
      <c r="GEL829" s="149"/>
      <c r="GEM829" s="149"/>
      <c r="GEN829" s="149"/>
      <c r="GEO829" s="149"/>
      <c r="GEP829" s="149"/>
      <c r="GEQ829" s="149"/>
      <c r="GER829" s="149"/>
      <c r="GES829" s="149"/>
      <c r="GET829" s="149"/>
      <c r="GEU829" s="149"/>
      <c r="GEV829" s="149"/>
      <c r="GEW829" s="149"/>
      <c r="GEX829" s="149"/>
      <c r="GEY829" s="149"/>
      <c r="GEZ829" s="149"/>
      <c r="GFA829" s="149"/>
      <c r="GFB829" s="149"/>
      <c r="GFC829" s="149"/>
      <c r="GFD829" s="149"/>
      <c r="GFE829" s="149"/>
      <c r="GFF829" s="149"/>
      <c r="GFG829" s="149"/>
      <c r="GFH829" s="149"/>
      <c r="GFI829" s="149"/>
      <c r="GFJ829" s="149"/>
      <c r="GFK829" s="149"/>
      <c r="GFL829" s="149"/>
      <c r="GFM829" s="149"/>
      <c r="GFN829" s="149"/>
      <c r="GFO829" s="149"/>
      <c r="GFP829" s="149"/>
      <c r="GFQ829" s="149"/>
      <c r="GFR829" s="149"/>
      <c r="GFS829" s="149"/>
      <c r="GFT829" s="149"/>
      <c r="GFU829" s="149"/>
      <c r="GFV829" s="149"/>
      <c r="GFW829" s="149"/>
      <c r="GFX829" s="149"/>
      <c r="GFY829" s="149"/>
      <c r="GFZ829" s="149"/>
      <c r="GGA829" s="149"/>
      <c r="GGB829" s="149"/>
      <c r="GGC829" s="149"/>
      <c r="GGD829" s="149"/>
      <c r="GGE829" s="149"/>
      <c r="GGF829" s="149"/>
      <c r="GGG829" s="149"/>
      <c r="GGH829" s="149"/>
      <c r="GGI829" s="149"/>
      <c r="GGJ829" s="149"/>
      <c r="GGK829" s="149"/>
      <c r="GGL829" s="149"/>
      <c r="GGM829" s="149"/>
      <c r="GGN829" s="149"/>
      <c r="GGO829" s="149"/>
      <c r="GGP829" s="149"/>
      <c r="GGQ829" s="149"/>
      <c r="GGR829" s="149"/>
      <c r="GGS829" s="149"/>
      <c r="GGT829" s="149"/>
      <c r="GGU829" s="149"/>
      <c r="GGV829" s="149"/>
      <c r="GGW829" s="149"/>
      <c r="GGX829" s="149"/>
      <c r="GGY829" s="149"/>
      <c r="GGZ829" s="149"/>
      <c r="GHA829" s="149"/>
      <c r="GHB829" s="149"/>
      <c r="GHC829" s="149"/>
      <c r="GHD829" s="149"/>
      <c r="GHE829" s="149"/>
      <c r="GHF829" s="149"/>
      <c r="GHG829" s="149"/>
      <c r="GHH829" s="149"/>
      <c r="GHI829" s="149"/>
      <c r="GHJ829" s="149"/>
      <c r="GHK829" s="149"/>
      <c r="GHL829" s="149"/>
      <c r="GHM829" s="149"/>
      <c r="GHN829" s="149"/>
      <c r="GHO829" s="149"/>
      <c r="GHP829" s="149"/>
      <c r="GHQ829" s="149"/>
      <c r="GHR829" s="149"/>
      <c r="GHS829" s="149"/>
      <c r="GHT829" s="149"/>
      <c r="GHU829" s="149"/>
      <c r="GHV829" s="149"/>
      <c r="GHW829" s="149"/>
      <c r="GHX829" s="149"/>
      <c r="GHY829" s="149"/>
      <c r="GHZ829" s="149"/>
      <c r="GIA829" s="149"/>
      <c r="GIB829" s="149"/>
      <c r="GIC829" s="149"/>
      <c r="GID829" s="149"/>
      <c r="GIE829" s="149"/>
      <c r="GIF829" s="149"/>
      <c r="GIG829" s="149"/>
      <c r="GIH829" s="149"/>
      <c r="GII829" s="149"/>
      <c r="GIJ829" s="149"/>
      <c r="GIK829" s="149"/>
      <c r="GIL829" s="149"/>
      <c r="GIM829" s="149"/>
      <c r="GIN829" s="149"/>
      <c r="GIO829" s="149"/>
      <c r="GIP829" s="149"/>
      <c r="GIQ829" s="149"/>
      <c r="GIR829" s="149"/>
      <c r="GIS829" s="149"/>
      <c r="GIT829" s="149"/>
      <c r="GIU829" s="149"/>
      <c r="GIV829" s="149"/>
      <c r="GIW829" s="149"/>
      <c r="GIX829" s="149"/>
      <c r="GIY829" s="149"/>
      <c r="GIZ829" s="149"/>
      <c r="GJA829" s="149"/>
      <c r="GJB829" s="149"/>
      <c r="GJC829" s="149"/>
      <c r="GJD829" s="149"/>
      <c r="GJE829" s="149"/>
      <c r="GJF829" s="149"/>
      <c r="GJG829" s="149"/>
      <c r="GJH829" s="149"/>
      <c r="GJI829" s="149"/>
      <c r="GJJ829" s="149"/>
      <c r="GJK829" s="149"/>
      <c r="GJL829" s="149"/>
      <c r="GJM829" s="149"/>
      <c r="GJN829" s="149"/>
      <c r="GJO829" s="149"/>
      <c r="GJP829" s="149"/>
      <c r="GJQ829" s="149"/>
      <c r="GJR829" s="149"/>
      <c r="GJS829" s="149"/>
      <c r="GJT829" s="149"/>
      <c r="GJU829" s="149"/>
      <c r="GJV829" s="149"/>
      <c r="GJW829" s="149"/>
      <c r="GJX829" s="149"/>
      <c r="GJY829" s="149"/>
      <c r="GJZ829" s="149"/>
      <c r="GKA829" s="149"/>
      <c r="GKB829" s="149"/>
      <c r="GKC829" s="149"/>
      <c r="GKD829" s="149"/>
      <c r="GKE829" s="149"/>
      <c r="GKF829" s="149"/>
      <c r="GKG829" s="149"/>
      <c r="GKH829" s="149"/>
      <c r="GKI829" s="149"/>
      <c r="GKJ829" s="149"/>
      <c r="GKK829" s="149"/>
      <c r="GKL829" s="149"/>
      <c r="GKM829" s="149"/>
      <c r="GKN829" s="149"/>
      <c r="GKO829" s="149"/>
      <c r="GKP829" s="149"/>
      <c r="GKQ829" s="149"/>
      <c r="GKR829" s="149"/>
      <c r="GKS829" s="149"/>
      <c r="GKT829" s="149"/>
      <c r="GKU829" s="149"/>
      <c r="GKV829" s="149"/>
      <c r="GKW829" s="149"/>
      <c r="GKX829" s="149"/>
      <c r="GKY829" s="149"/>
      <c r="GKZ829" s="149"/>
      <c r="GLA829" s="149"/>
      <c r="GLB829" s="149"/>
      <c r="GLC829" s="149"/>
      <c r="GLD829" s="149"/>
      <c r="GLE829" s="149"/>
      <c r="GLF829" s="149"/>
      <c r="GLG829" s="149"/>
      <c r="GLH829" s="149"/>
      <c r="GLI829" s="149"/>
      <c r="GLJ829" s="149"/>
      <c r="GLK829" s="149"/>
      <c r="GLL829" s="149"/>
      <c r="GLM829" s="149"/>
      <c r="GLN829" s="149"/>
      <c r="GLO829" s="149"/>
      <c r="GLP829" s="149"/>
      <c r="GLQ829" s="149"/>
      <c r="GLR829" s="149"/>
      <c r="GLS829" s="149"/>
      <c r="GLT829" s="149"/>
      <c r="GLU829" s="149"/>
      <c r="GLV829" s="149"/>
      <c r="GLW829" s="149"/>
      <c r="GLX829" s="149"/>
      <c r="GLY829" s="149"/>
      <c r="GLZ829" s="149"/>
      <c r="GMA829" s="149"/>
      <c r="GMB829" s="149"/>
      <c r="GMC829" s="149"/>
      <c r="GMD829" s="149"/>
      <c r="GME829" s="149"/>
      <c r="GMF829" s="149"/>
      <c r="GMG829" s="149"/>
      <c r="GMH829" s="149"/>
      <c r="GMI829" s="149"/>
      <c r="GMJ829" s="149"/>
      <c r="GMK829" s="149"/>
      <c r="GML829" s="149"/>
      <c r="GMM829" s="149"/>
      <c r="GMN829" s="149"/>
      <c r="GMO829" s="149"/>
      <c r="GMP829" s="149"/>
      <c r="GMQ829" s="149"/>
      <c r="GMR829" s="149"/>
      <c r="GMS829" s="149"/>
      <c r="GMT829" s="149"/>
      <c r="GMU829" s="149"/>
      <c r="GMV829" s="149"/>
      <c r="GMW829" s="149"/>
      <c r="GMX829" s="149"/>
      <c r="GMY829" s="149"/>
      <c r="GMZ829" s="149"/>
      <c r="GNA829" s="149"/>
      <c r="GNB829" s="149"/>
      <c r="GNC829" s="149"/>
      <c r="GND829" s="149"/>
      <c r="GNE829" s="149"/>
      <c r="GNF829" s="149"/>
      <c r="GNG829" s="149"/>
      <c r="GNH829" s="149"/>
      <c r="GNI829" s="149"/>
      <c r="GNJ829" s="149"/>
      <c r="GNK829" s="149"/>
      <c r="GNL829" s="149"/>
      <c r="GNM829" s="149"/>
      <c r="GNN829" s="149"/>
      <c r="GNO829" s="149"/>
      <c r="GNP829" s="149"/>
      <c r="GNQ829" s="149"/>
      <c r="GNR829" s="149"/>
      <c r="GNS829" s="149"/>
      <c r="GNT829" s="149"/>
      <c r="GNU829" s="149"/>
      <c r="GNV829" s="149"/>
      <c r="GNW829" s="149"/>
      <c r="GNX829" s="149"/>
      <c r="GNY829" s="149"/>
      <c r="GNZ829" s="149"/>
      <c r="GOA829" s="149"/>
      <c r="GOB829" s="149"/>
      <c r="GOC829" s="149"/>
      <c r="GOD829" s="149"/>
      <c r="GOE829" s="149"/>
      <c r="GOF829" s="149"/>
      <c r="GOG829" s="149"/>
      <c r="GOH829" s="149"/>
      <c r="GOI829" s="149"/>
      <c r="GOJ829" s="149"/>
      <c r="GOK829" s="149"/>
      <c r="GOL829" s="149"/>
      <c r="GOM829" s="149"/>
      <c r="GON829" s="149"/>
      <c r="GOO829" s="149"/>
      <c r="GOP829" s="149"/>
      <c r="GOQ829" s="149"/>
      <c r="GOR829" s="149"/>
      <c r="GOS829" s="149"/>
      <c r="GOT829" s="149"/>
      <c r="GOU829" s="149"/>
      <c r="GOV829" s="149"/>
      <c r="GOW829" s="149"/>
      <c r="GOX829" s="149"/>
      <c r="GOY829" s="149"/>
      <c r="GOZ829" s="149"/>
      <c r="GPA829" s="149"/>
      <c r="GPB829" s="149"/>
      <c r="GPC829" s="149"/>
      <c r="GPD829" s="149"/>
      <c r="GPE829" s="149"/>
      <c r="GPF829" s="149"/>
      <c r="GPG829" s="149"/>
      <c r="GPH829" s="149"/>
      <c r="GPI829" s="149"/>
      <c r="GPJ829" s="149"/>
      <c r="GPK829" s="149"/>
      <c r="GPL829" s="149"/>
      <c r="GPM829" s="149"/>
      <c r="GPN829" s="149"/>
      <c r="GPO829" s="149"/>
      <c r="GPP829" s="149"/>
      <c r="GPQ829" s="149"/>
      <c r="GPR829" s="149"/>
      <c r="GPS829" s="149"/>
      <c r="GPT829" s="149"/>
      <c r="GPU829" s="149"/>
      <c r="GPV829" s="149"/>
      <c r="GPW829" s="149"/>
      <c r="GPX829" s="149"/>
      <c r="GPY829" s="149"/>
      <c r="GPZ829" s="149"/>
      <c r="GQA829" s="149"/>
      <c r="GQB829" s="149"/>
      <c r="GQC829" s="149"/>
      <c r="GQD829" s="149"/>
      <c r="GQE829" s="149"/>
      <c r="GQF829" s="149"/>
      <c r="GQG829" s="149"/>
      <c r="GQH829" s="149"/>
      <c r="GQI829" s="149"/>
      <c r="GQJ829" s="149"/>
      <c r="GQK829" s="149"/>
      <c r="GQL829" s="149"/>
      <c r="GQM829" s="149"/>
      <c r="GQN829" s="149"/>
      <c r="GQO829" s="149"/>
      <c r="GQP829" s="149"/>
      <c r="GQQ829" s="149"/>
      <c r="GQR829" s="149"/>
      <c r="GQS829" s="149"/>
      <c r="GQT829" s="149"/>
      <c r="GQU829" s="149"/>
      <c r="GQV829" s="149"/>
      <c r="GQW829" s="149"/>
      <c r="GQX829" s="149"/>
      <c r="GQY829" s="149"/>
      <c r="GQZ829" s="149"/>
      <c r="GRA829" s="149"/>
      <c r="GRB829" s="149"/>
      <c r="GRC829" s="149"/>
      <c r="GRD829" s="149"/>
      <c r="GRE829" s="149"/>
      <c r="GRF829" s="149"/>
      <c r="GRG829" s="149"/>
      <c r="GRH829" s="149"/>
      <c r="GRI829" s="149"/>
      <c r="GRJ829" s="149"/>
      <c r="GRK829" s="149"/>
      <c r="GRL829" s="149"/>
      <c r="GRM829" s="149"/>
      <c r="GRN829" s="149"/>
      <c r="GRO829" s="149"/>
      <c r="GRP829" s="149"/>
      <c r="GRQ829" s="149"/>
      <c r="GRR829" s="149"/>
      <c r="GRS829" s="149"/>
      <c r="GRT829" s="149"/>
      <c r="GRU829" s="149"/>
      <c r="GRV829" s="149"/>
      <c r="GRW829" s="149"/>
      <c r="GRX829" s="149"/>
      <c r="GRY829" s="149"/>
      <c r="GRZ829" s="149"/>
      <c r="GSA829" s="149"/>
      <c r="GSB829" s="149"/>
      <c r="GSC829" s="149"/>
      <c r="GSD829" s="149"/>
      <c r="GSE829" s="149"/>
      <c r="GSF829" s="149"/>
      <c r="GSG829" s="149"/>
      <c r="GSH829" s="149"/>
      <c r="GSI829" s="149"/>
      <c r="GSJ829" s="149"/>
      <c r="GSK829" s="149"/>
      <c r="GSL829" s="149"/>
      <c r="GSM829" s="149"/>
      <c r="GSN829" s="149"/>
      <c r="GSO829" s="149"/>
      <c r="GSP829" s="149"/>
      <c r="GSQ829" s="149"/>
      <c r="GSR829" s="149"/>
      <c r="GSS829" s="149"/>
      <c r="GST829" s="149"/>
      <c r="GSU829" s="149"/>
      <c r="GSV829" s="149"/>
      <c r="GSW829" s="149"/>
      <c r="GSX829" s="149"/>
      <c r="GSY829" s="149"/>
      <c r="GSZ829" s="149"/>
      <c r="GTA829" s="149"/>
      <c r="GTB829" s="149"/>
      <c r="GTC829" s="149"/>
      <c r="GTD829" s="149"/>
      <c r="GTE829" s="149"/>
      <c r="GTF829" s="149"/>
      <c r="GTG829" s="149"/>
      <c r="GTH829" s="149"/>
      <c r="GTI829" s="149"/>
      <c r="GTJ829" s="149"/>
      <c r="GTK829" s="149"/>
      <c r="GTL829" s="149"/>
      <c r="GTM829" s="149"/>
      <c r="GTN829" s="149"/>
      <c r="GTO829" s="149"/>
      <c r="GTP829" s="149"/>
      <c r="GTQ829" s="149"/>
      <c r="GTR829" s="149"/>
      <c r="GTS829" s="149"/>
      <c r="GTT829" s="149"/>
      <c r="GTU829" s="149"/>
      <c r="GTV829" s="149"/>
      <c r="GTW829" s="149"/>
      <c r="GTX829" s="149"/>
      <c r="GTY829" s="149"/>
      <c r="GTZ829" s="149"/>
      <c r="GUA829" s="149"/>
      <c r="GUB829" s="149"/>
      <c r="GUC829" s="149"/>
      <c r="GUD829" s="149"/>
      <c r="GUE829" s="149"/>
      <c r="GUF829" s="149"/>
      <c r="GUG829" s="149"/>
      <c r="GUH829" s="149"/>
      <c r="GUI829" s="149"/>
      <c r="GUJ829" s="149"/>
      <c r="GUK829" s="149"/>
      <c r="GUL829" s="149"/>
      <c r="GUM829" s="149"/>
      <c r="GUN829" s="149"/>
      <c r="GUO829" s="149"/>
      <c r="GUP829" s="149"/>
      <c r="GUQ829" s="149"/>
      <c r="GUR829" s="149"/>
      <c r="GUS829" s="149"/>
      <c r="GUT829" s="149"/>
      <c r="GUU829" s="149"/>
      <c r="GUV829" s="149"/>
      <c r="GUW829" s="149"/>
      <c r="GUX829" s="149"/>
      <c r="GUY829" s="149"/>
      <c r="GUZ829" s="149"/>
      <c r="GVA829" s="149"/>
      <c r="GVB829" s="149"/>
      <c r="GVC829" s="149"/>
      <c r="GVD829" s="149"/>
      <c r="GVE829" s="149"/>
      <c r="GVF829" s="149"/>
      <c r="GVG829" s="149"/>
      <c r="GVH829" s="149"/>
      <c r="GVI829" s="149"/>
      <c r="GVJ829" s="149"/>
      <c r="GVK829" s="149"/>
      <c r="GVL829" s="149"/>
      <c r="GVM829" s="149"/>
      <c r="GVN829" s="149"/>
      <c r="GVO829" s="149"/>
      <c r="GVP829" s="149"/>
      <c r="GVQ829" s="149"/>
      <c r="GVR829" s="149"/>
      <c r="GVS829" s="149"/>
      <c r="GVT829" s="149"/>
      <c r="GVU829" s="149"/>
      <c r="GVV829" s="149"/>
      <c r="GVW829" s="149"/>
      <c r="GVX829" s="149"/>
      <c r="GVY829" s="149"/>
      <c r="GVZ829" s="149"/>
      <c r="GWA829" s="149"/>
      <c r="GWB829" s="149"/>
      <c r="GWC829" s="149"/>
      <c r="GWD829" s="149"/>
      <c r="GWE829" s="149"/>
      <c r="GWF829" s="149"/>
      <c r="GWG829" s="149"/>
      <c r="GWH829" s="149"/>
      <c r="GWI829" s="149"/>
      <c r="GWJ829" s="149"/>
      <c r="GWK829" s="149"/>
      <c r="GWL829" s="149"/>
      <c r="GWM829" s="149"/>
      <c r="GWN829" s="149"/>
      <c r="GWO829" s="149"/>
      <c r="GWP829" s="149"/>
      <c r="GWQ829" s="149"/>
      <c r="GWR829" s="149"/>
      <c r="GWS829" s="149"/>
      <c r="GWT829" s="149"/>
      <c r="GWU829" s="149"/>
      <c r="GWV829" s="149"/>
      <c r="GWW829" s="149"/>
      <c r="GWX829" s="149"/>
      <c r="GWY829" s="149"/>
      <c r="GWZ829" s="149"/>
      <c r="GXA829" s="149"/>
      <c r="GXB829" s="149"/>
      <c r="GXC829" s="149"/>
      <c r="GXD829" s="149"/>
      <c r="GXE829" s="149"/>
      <c r="GXF829" s="149"/>
      <c r="GXG829" s="149"/>
      <c r="GXH829" s="149"/>
      <c r="GXI829" s="149"/>
      <c r="GXJ829" s="149"/>
      <c r="GXK829" s="149"/>
      <c r="GXL829" s="149"/>
      <c r="GXM829" s="149"/>
      <c r="GXN829" s="149"/>
      <c r="GXO829" s="149"/>
      <c r="GXP829" s="149"/>
      <c r="GXQ829" s="149"/>
      <c r="GXR829" s="149"/>
      <c r="GXS829" s="149"/>
      <c r="GXT829" s="149"/>
      <c r="GXU829" s="149"/>
      <c r="GXV829" s="149"/>
      <c r="GXW829" s="149"/>
      <c r="GXX829" s="149"/>
      <c r="GXY829" s="149"/>
      <c r="GXZ829" s="149"/>
      <c r="GYA829" s="149"/>
      <c r="GYB829" s="149"/>
      <c r="GYC829" s="149"/>
      <c r="GYD829" s="149"/>
      <c r="GYE829" s="149"/>
      <c r="GYF829" s="149"/>
      <c r="GYG829" s="149"/>
      <c r="GYH829" s="149"/>
      <c r="GYI829" s="149"/>
      <c r="GYJ829" s="149"/>
      <c r="GYK829" s="149"/>
      <c r="GYL829" s="149"/>
      <c r="GYM829" s="149"/>
      <c r="GYN829" s="149"/>
      <c r="GYO829" s="149"/>
      <c r="GYP829" s="149"/>
      <c r="GYQ829" s="149"/>
      <c r="GYR829" s="149"/>
      <c r="GYS829" s="149"/>
      <c r="GYT829" s="149"/>
      <c r="GYU829" s="149"/>
      <c r="GYV829" s="149"/>
      <c r="GYW829" s="149"/>
      <c r="GYX829" s="149"/>
      <c r="GYY829" s="149"/>
      <c r="GYZ829" s="149"/>
      <c r="GZA829" s="149"/>
      <c r="GZB829" s="149"/>
      <c r="GZC829" s="149"/>
      <c r="GZD829" s="149"/>
      <c r="GZE829" s="149"/>
      <c r="GZF829" s="149"/>
      <c r="GZG829" s="149"/>
      <c r="GZH829" s="149"/>
      <c r="GZI829" s="149"/>
      <c r="GZJ829" s="149"/>
      <c r="GZK829" s="149"/>
      <c r="GZL829" s="149"/>
      <c r="GZM829" s="149"/>
      <c r="GZN829" s="149"/>
      <c r="GZO829" s="149"/>
      <c r="GZP829" s="149"/>
      <c r="GZQ829" s="149"/>
      <c r="GZR829" s="149"/>
      <c r="GZS829" s="149"/>
      <c r="GZT829" s="149"/>
      <c r="GZU829" s="149"/>
      <c r="GZV829" s="149"/>
      <c r="GZW829" s="149"/>
      <c r="GZX829" s="149"/>
      <c r="GZY829" s="149"/>
      <c r="GZZ829" s="149"/>
      <c r="HAA829" s="149"/>
      <c r="HAB829" s="149"/>
      <c r="HAC829" s="149"/>
      <c r="HAD829" s="149"/>
      <c r="HAE829" s="149"/>
      <c r="HAF829" s="149"/>
      <c r="HAG829" s="149"/>
      <c r="HAH829" s="149"/>
      <c r="HAI829" s="149"/>
      <c r="HAJ829" s="149"/>
      <c r="HAK829" s="149"/>
      <c r="HAL829" s="149"/>
      <c r="HAM829" s="149"/>
      <c r="HAN829" s="149"/>
      <c r="HAO829" s="149"/>
      <c r="HAP829" s="149"/>
      <c r="HAQ829" s="149"/>
      <c r="HAR829" s="149"/>
      <c r="HAS829" s="149"/>
      <c r="HAT829" s="149"/>
      <c r="HAU829" s="149"/>
      <c r="HAV829" s="149"/>
      <c r="HAW829" s="149"/>
      <c r="HAX829" s="149"/>
      <c r="HAY829" s="149"/>
      <c r="HAZ829" s="149"/>
      <c r="HBA829" s="149"/>
      <c r="HBB829" s="149"/>
      <c r="HBC829" s="149"/>
      <c r="HBD829" s="149"/>
      <c r="HBE829" s="149"/>
      <c r="HBF829" s="149"/>
      <c r="HBG829" s="149"/>
      <c r="HBH829" s="149"/>
      <c r="HBI829" s="149"/>
      <c r="HBJ829" s="149"/>
      <c r="HBK829" s="149"/>
      <c r="HBL829" s="149"/>
      <c r="HBM829" s="149"/>
      <c r="HBN829" s="149"/>
      <c r="HBO829" s="149"/>
      <c r="HBP829" s="149"/>
      <c r="HBQ829" s="149"/>
      <c r="HBR829" s="149"/>
      <c r="HBS829" s="149"/>
      <c r="HBT829" s="149"/>
      <c r="HBU829" s="149"/>
      <c r="HBV829" s="149"/>
      <c r="HBW829" s="149"/>
      <c r="HBX829" s="149"/>
      <c r="HBY829" s="149"/>
      <c r="HBZ829" s="149"/>
      <c r="HCA829" s="149"/>
      <c r="HCB829" s="149"/>
      <c r="HCC829" s="149"/>
      <c r="HCD829" s="149"/>
      <c r="HCE829" s="149"/>
      <c r="HCF829" s="149"/>
      <c r="HCG829" s="149"/>
      <c r="HCH829" s="149"/>
      <c r="HCI829" s="149"/>
      <c r="HCJ829" s="149"/>
      <c r="HCK829" s="149"/>
      <c r="HCL829" s="149"/>
      <c r="HCM829" s="149"/>
      <c r="HCN829" s="149"/>
      <c r="HCO829" s="149"/>
      <c r="HCP829" s="149"/>
      <c r="HCQ829" s="149"/>
      <c r="HCR829" s="149"/>
      <c r="HCS829" s="149"/>
      <c r="HCT829" s="149"/>
      <c r="HCU829" s="149"/>
      <c r="HCV829" s="149"/>
      <c r="HCW829" s="149"/>
      <c r="HCX829" s="149"/>
      <c r="HCY829" s="149"/>
      <c r="HCZ829" s="149"/>
      <c r="HDA829" s="149"/>
      <c r="HDB829" s="149"/>
      <c r="HDC829" s="149"/>
      <c r="HDD829" s="149"/>
      <c r="HDE829" s="149"/>
      <c r="HDF829" s="149"/>
      <c r="HDG829" s="149"/>
      <c r="HDH829" s="149"/>
      <c r="HDI829" s="149"/>
      <c r="HDJ829" s="149"/>
      <c r="HDK829" s="149"/>
      <c r="HDL829" s="149"/>
      <c r="HDM829" s="149"/>
      <c r="HDN829" s="149"/>
      <c r="HDO829" s="149"/>
      <c r="HDP829" s="149"/>
      <c r="HDQ829" s="149"/>
      <c r="HDR829" s="149"/>
      <c r="HDS829" s="149"/>
      <c r="HDT829" s="149"/>
      <c r="HDU829" s="149"/>
      <c r="HDV829" s="149"/>
      <c r="HDW829" s="149"/>
      <c r="HDX829" s="149"/>
      <c r="HDY829" s="149"/>
      <c r="HDZ829" s="149"/>
      <c r="HEA829" s="149"/>
      <c r="HEB829" s="149"/>
      <c r="HEC829" s="149"/>
      <c r="HED829" s="149"/>
      <c r="HEE829" s="149"/>
      <c r="HEF829" s="149"/>
      <c r="HEG829" s="149"/>
      <c r="HEH829" s="149"/>
      <c r="HEI829" s="149"/>
      <c r="HEJ829" s="149"/>
      <c r="HEK829" s="149"/>
      <c r="HEL829" s="149"/>
      <c r="HEM829" s="149"/>
      <c r="HEN829" s="149"/>
      <c r="HEO829" s="149"/>
      <c r="HEP829" s="149"/>
      <c r="HEQ829" s="149"/>
      <c r="HER829" s="149"/>
      <c r="HES829" s="149"/>
      <c r="HET829" s="149"/>
      <c r="HEU829" s="149"/>
      <c r="HEV829" s="149"/>
      <c r="HEW829" s="149"/>
      <c r="HEX829" s="149"/>
      <c r="HEY829" s="149"/>
      <c r="HEZ829" s="149"/>
      <c r="HFA829" s="149"/>
      <c r="HFB829" s="149"/>
      <c r="HFC829" s="149"/>
      <c r="HFD829" s="149"/>
      <c r="HFE829" s="149"/>
      <c r="HFF829" s="149"/>
      <c r="HFG829" s="149"/>
      <c r="HFH829" s="149"/>
      <c r="HFI829" s="149"/>
      <c r="HFJ829" s="149"/>
      <c r="HFK829" s="149"/>
      <c r="HFL829" s="149"/>
      <c r="HFM829" s="149"/>
      <c r="HFN829" s="149"/>
      <c r="HFO829" s="149"/>
      <c r="HFP829" s="149"/>
      <c r="HFQ829" s="149"/>
      <c r="HFR829" s="149"/>
      <c r="HFS829" s="149"/>
      <c r="HFT829" s="149"/>
      <c r="HFU829" s="149"/>
      <c r="HFV829" s="149"/>
      <c r="HFW829" s="149"/>
      <c r="HFX829" s="149"/>
      <c r="HFY829" s="149"/>
      <c r="HFZ829" s="149"/>
      <c r="HGA829" s="149"/>
      <c r="HGB829" s="149"/>
      <c r="HGC829" s="149"/>
      <c r="HGD829" s="149"/>
      <c r="HGE829" s="149"/>
      <c r="HGF829" s="149"/>
      <c r="HGG829" s="149"/>
      <c r="HGH829" s="149"/>
      <c r="HGI829" s="149"/>
      <c r="HGJ829" s="149"/>
      <c r="HGK829" s="149"/>
      <c r="HGL829" s="149"/>
      <c r="HGM829" s="149"/>
      <c r="HGN829" s="149"/>
      <c r="HGO829" s="149"/>
      <c r="HGP829" s="149"/>
      <c r="HGQ829" s="149"/>
      <c r="HGR829" s="149"/>
      <c r="HGS829" s="149"/>
      <c r="HGT829" s="149"/>
      <c r="HGU829" s="149"/>
      <c r="HGV829" s="149"/>
      <c r="HGW829" s="149"/>
      <c r="HGX829" s="149"/>
      <c r="HGY829" s="149"/>
      <c r="HGZ829" s="149"/>
      <c r="HHA829" s="149"/>
      <c r="HHB829" s="149"/>
      <c r="HHC829" s="149"/>
      <c r="HHD829" s="149"/>
      <c r="HHE829" s="149"/>
      <c r="HHF829" s="149"/>
      <c r="HHG829" s="149"/>
      <c r="HHH829" s="149"/>
      <c r="HHI829" s="149"/>
      <c r="HHJ829" s="149"/>
      <c r="HHK829" s="149"/>
      <c r="HHL829" s="149"/>
      <c r="HHM829" s="149"/>
      <c r="HHN829" s="149"/>
      <c r="HHO829" s="149"/>
      <c r="HHP829" s="149"/>
      <c r="HHQ829" s="149"/>
      <c r="HHR829" s="149"/>
      <c r="HHS829" s="149"/>
      <c r="HHT829" s="149"/>
      <c r="HHU829" s="149"/>
      <c r="HHV829" s="149"/>
      <c r="HHW829" s="149"/>
      <c r="HHX829" s="149"/>
      <c r="HHY829" s="149"/>
      <c r="HHZ829" s="149"/>
      <c r="HIA829" s="149"/>
      <c r="HIB829" s="149"/>
      <c r="HIC829" s="149"/>
      <c r="HID829" s="149"/>
      <c r="HIE829" s="149"/>
      <c r="HIF829" s="149"/>
      <c r="HIG829" s="149"/>
      <c r="HIH829" s="149"/>
      <c r="HII829" s="149"/>
      <c r="HIJ829" s="149"/>
      <c r="HIK829" s="149"/>
      <c r="HIL829" s="149"/>
      <c r="HIM829" s="149"/>
      <c r="HIN829" s="149"/>
      <c r="HIO829" s="149"/>
      <c r="HIP829" s="149"/>
      <c r="HIQ829" s="149"/>
      <c r="HIR829" s="149"/>
      <c r="HIS829" s="149"/>
      <c r="HIT829" s="149"/>
      <c r="HIU829" s="149"/>
      <c r="HIV829" s="149"/>
      <c r="HIW829" s="149"/>
      <c r="HIX829" s="149"/>
      <c r="HIY829" s="149"/>
      <c r="HIZ829" s="149"/>
      <c r="HJA829" s="149"/>
      <c r="HJB829" s="149"/>
      <c r="HJC829" s="149"/>
      <c r="HJD829" s="149"/>
      <c r="HJE829" s="149"/>
      <c r="HJF829" s="149"/>
      <c r="HJG829" s="149"/>
      <c r="HJH829" s="149"/>
      <c r="HJI829" s="149"/>
      <c r="HJJ829" s="149"/>
      <c r="HJK829" s="149"/>
      <c r="HJL829" s="149"/>
      <c r="HJM829" s="149"/>
      <c r="HJN829" s="149"/>
      <c r="HJO829" s="149"/>
      <c r="HJP829" s="149"/>
      <c r="HJQ829" s="149"/>
      <c r="HJR829" s="149"/>
      <c r="HJS829" s="149"/>
      <c r="HJT829" s="149"/>
      <c r="HJU829" s="149"/>
      <c r="HJV829" s="149"/>
      <c r="HJW829" s="149"/>
      <c r="HJX829" s="149"/>
      <c r="HJY829" s="149"/>
      <c r="HJZ829" s="149"/>
      <c r="HKA829" s="149"/>
      <c r="HKB829" s="149"/>
      <c r="HKC829" s="149"/>
      <c r="HKD829" s="149"/>
      <c r="HKE829" s="149"/>
      <c r="HKF829" s="149"/>
      <c r="HKG829" s="149"/>
      <c r="HKH829" s="149"/>
      <c r="HKI829" s="149"/>
      <c r="HKJ829" s="149"/>
      <c r="HKK829" s="149"/>
      <c r="HKL829" s="149"/>
      <c r="HKM829" s="149"/>
      <c r="HKN829" s="149"/>
      <c r="HKO829" s="149"/>
      <c r="HKP829" s="149"/>
      <c r="HKQ829" s="149"/>
      <c r="HKR829" s="149"/>
      <c r="HKS829" s="149"/>
      <c r="HKT829" s="149"/>
      <c r="HKU829" s="149"/>
      <c r="HKV829" s="149"/>
      <c r="HKW829" s="149"/>
      <c r="HKX829" s="149"/>
      <c r="HKY829" s="149"/>
      <c r="HKZ829" s="149"/>
      <c r="HLA829" s="149"/>
      <c r="HLB829" s="149"/>
      <c r="HLC829" s="149"/>
      <c r="HLD829" s="149"/>
      <c r="HLE829" s="149"/>
      <c r="HLF829" s="149"/>
      <c r="HLG829" s="149"/>
      <c r="HLH829" s="149"/>
      <c r="HLI829" s="149"/>
      <c r="HLJ829" s="149"/>
      <c r="HLK829" s="149"/>
      <c r="HLL829" s="149"/>
      <c r="HLM829" s="149"/>
      <c r="HLN829" s="149"/>
      <c r="HLO829" s="149"/>
      <c r="HLP829" s="149"/>
      <c r="HLQ829" s="149"/>
      <c r="HLR829" s="149"/>
      <c r="HLS829" s="149"/>
      <c r="HLT829" s="149"/>
      <c r="HLU829" s="149"/>
      <c r="HLV829" s="149"/>
      <c r="HLW829" s="149"/>
      <c r="HLX829" s="149"/>
      <c r="HLY829" s="149"/>
      <c r="HLZ829" s="149"/>
      <c r="HMA829" s="149"/>
      <c r="HMB829" s="149"/>
      <c r="HMC829" s="149"/>
      <c r="HMD829" s="149"/>
      <c r="HME829" s="149"/>
      <c r="HMF829" s="149"/>
      <c r="HMG829" s="149"/>
      <c r="HMH829" s="149"/>
      <c r="HMI829" s="149"/>
      <c r="HMJ829" s="149"/>
      <c r="HMK829" s="149"/>
      <c r="HML829" s="149"/>
      <c r="HMM829" s="149"/>
      <c r="HMN829" s="149"/>
      <c r="HMO829" s="149"/>
      <c r="HMP829" s="149"/>
      <c r="HMQ829" s="149"/>
      <c r="HMR829" s="149"/>
      <c r="HMS829" s="149"/>
      <c r="HMT829" s="149"/>
      <c r="HMU829" s="149"/>
      <c r="HMV829" s="149"/>
      <c r="HMW829" s="149"/>
      <c r="HMX829" s="149"/>
      <c r="HMY829" s="149"/>
      <c r="HMZ829" s="149"/>
      <c r="HNA829" s="149"/>
      <c r="HNB829" s="149"/>
      <c r="HNC829" s="149"/>
      <c r="HND829" s="149"/>
      <c r="HNE829" s="149"/>
      <c r="HNF829" s="149"/>
      <c r="HNG829" s="149"/>
      <c r="HNH829" s="149"/>
      <c r="HNI829" s="149"/>
      <c r="HNJ829" s="149"/>
      <c r="HNK829" s="149"/>
      <c r="HNL829" s="149"/>
      <c r="HNM829" s="149"/>
      <c r="HNN829" s="149"/>
      <c r="HNO829" s="149"/>
      <c r="HNP829" s="149"/>
      <c r="HNQ829" s="149"/>
      <c r="HNR829" s="149"/>
      <c r="HNS829" s="149"/>
      <c r="HNT829" s="149"/>
      <c r="HNU829" s="149"/>
      <c r="HNV829" s="149"/>
      <c r="HNW829" s="149"/>
      <c r="HNX829" s="149"/>
      <c r="HNY829" s="149"/>
      <c r="HNZ829" s="149"/>
      <c r="HOA829" s="149"/>
      <c r="HOB829" s="149"/>
      <c r="HOC829" s="149"/>
      <c r="HOD829" s="149"/>
      <c r="HOE829" s="149"/>
      <c r="HOF829" s="149"/>
      <c r="HOG829" s="149"/>
      <c r="HOH829" s="149"/>
      <c r="HOI829" s="149"/>
      <c r="HOJ829" s="149"/>
      <c r="HOK829" s="149"/>
      <c r="HOL829" s="149"/>
      <c r="HOM829" s="149"/>
      <c r="HON829" s="149"/>
      <c r="HOO829" s="149"/>
      <c r="HOP829" s="149"/>
      <c r="HOQ829" s="149"/>
      <c r="HOR829" s="149"/>
      <c r="HOS829" s="149"/>
      <c r="HOT829" s="149"/>
      <c r="HOU829" s="149"/>
      <c r="HOV829" s="149"/>
      <c r="HOW829" s="149"/>
      <c r="HOX829" s="149"/>
      <c r="HOY829" s="149"/>
      <c r="HOZ829" s="149"/>
      <c r="HPA829" s="149"/>
      <c r="HPB829" s="149"/>
      <c r="HPC829" s="149"/>
      <c r="HPD829" s="149"/>
      <c r="HPE829" s="149"/>
      <c r="HPF829" s="149"/>
      <c r="HPG829" s="149"/>
      <c r="HPH829" s="149"/>
      <c r="HPI829" s="149"/>
      <c r="HPJ829" s="149"/>
      <c r="HPK829" s="149"/>
      <c r="HPL829" s="149"/>
      <c r="HPM829" s="149"/>
      <c r="HPN829" s="149"/>
      <c r="HPO829" s="149"/>
      <c r="HPP829" s="149"/>
      <c r="HPQ829" s="149"/>
      <c r="HPR829" s="149"/>
      <c r="HPS829" s="149"/>
      <c r="HPT829" s="149"/>
      <c r="HPU829" s="149"/>
      <c r="HPV829" s="149"/>
      <c r="HPW829" s="149"/>
      <c r="HPX829" s="149"/>
      <c r="HPY829" s="149"/>
      <c r="HPZ829" s="149"/>
      <c r="HQA829" s="149"/>
      <c r="HQB829" s="149"/>
      <c r="HQC829" s="149"/>
      <c r="HQD829" s="149"/>
      <c r="HQE829" s="149"/>
      <c r="HQF829" s="149"/>
      <c r="HQG829" s="149"/>
      <c r="HQH829" s="149"/>
      <c r="HQI829" s="149"/>
      <c r="HQJ829" s="149"/>
      <c r="HQK829" s="149"/>
      <c r="HQL829" s="149"/>
      <c r="HQM829" s="149"/>
      <c r="HQN829" s="149"/>
      <c r="HQO829" s="149"/>
      <c r="HQP829" s="149"/>
      <c r="HQQ829" s="149"/>
      <c r="HQR829" s="149"/>
      <c r="HQS829" s="149"/>
      <c r="HQT829" s="149"/>
      <c r="HQU829" s="149"/>
      <c r="HQV829" s="149"/>
      <c r="HQW829" s="149"/>
      <c r="HQX829" s="149"/>
      <c r="HQY829" s="149"/>
      <c r="HQZ829" s="149"/>
      <c r="HRA829" s="149"/>
      <c r="HRB829" s="149"/>
      <c r="HRC829" s="149"/>
      <c r="HRD829" s="149"/>
      <c r="HRE829" s="149"/>
      <c r="HRF829" s="149"/>
      <c r="HRG829" s="149"/>
      <c r="HRH829" s="149"/>
      <c r="HRI829" s="149"/>
      <c r="HRJ829" s="149"/>
      <c r="HRK829" s="149"/>
      <c r="HRL829" s="149"/>
      <c r="HRM829" s="149"/>
      <c r="HRN829" s="149"/>
      <c r="HRO829" s="149"/>
      <c r="HRP829" s="149"/>
      <c r="HRQ829" s="149"/>
      <c r="HRR829" s="149"/>
      <c r="HRS829" s="149"/>
      <c r="HRT829" s="149"/>
      <c r="HRU829" s="149"/>
      <c r="HRV829" s="149"/>
      <c r="HRW829" s="149"/>
      <c r="HRX829" s="149"/>
      <c r="HRY829" s="149"/>
      <c r="HRZ829" s="149"/>
      <c r="HSA829" s="149"/>
      <c r="HSB829" s="149"/>
      <c r="HSC829" s="149"/>
      <c r="HSD829" s="149"/>
      <c r="HSE829" s="149"/>
      <c r="HSF829" s="149"/>
      <c r="HSG829" s="149"/>
      <c r="HSH829" s="149"/>
      <c r="HSI829" s="149"/>
      <c r="HSJ829" s="149"/>
      <c r="HSK829" s="149"/>
      <c r="HSL829" s="149"/>
      <c r="HSM829" s="149"/>
      <c r="HSN829" s="149"/>
      <c r="HSO829" s="149"/>
      <c r="HSP829" s="149"/>
      <c r="HSQ829" s="149"/>
      <c r="HSR829" s="149"/>
      <c r="HSS829" s="149"/>
      <c r="HST829" s="149"/>
      <c r="HSU829" s="149"/>
      <c r="HSV829" s="149"/>
      <c r="HSW829" s="149"/>
      <c r="HSX829" s="149"/>
      <c r="HSY829" s="149"/>
      <c r="HSZ829" s="149"/>
      <c r="HTA829" s="149"/>
      <c r="HTB829" s="149"/>
      <c r="HTC829" s="149"/>
      <c r="HTD829" s="149"/>
      <c r="HTE829" s="149"/>
      <c r="HTF829" s="149"/>
      <c r="HTG829" s="149"/>
      <c r="HTH829" s="149"/>
      <c r="HTI829" s="149"/>
      <c r="HTJ829" s="149"/>
      <c r="HTK829" s="149"/>
      <c r="HTL829" s="149"/>
      <c r="HTM829" s="149"/>
      <c r="HTN829" s="149"/>
      <c r="HTO829" s="149"/>
      <c r="HTP829" s="149"/>
      <c r="HTQ829" s="149"/>
      <c r="HTR829" s="149"/>
      <c r="HTS829" s="149"/>
      <c r="HTT829" s="149"/>
      <c r="HTU829" s="149"/>
      <c r="HTV829" s="149"/>
      <c r="HTW829" s="149"/>
      <c r="HTX829" s="149"/>
      <c r="HTY829" s="149"/>
      <c r="HTZ829" s="149"/>
      <c r="HUA829" s="149"/>
      <c r="HUB829" s="149"/>
      <c r="HUC829" s="149"/>
      <c r="HUD829" s="149"/>
      <c r="HUE829" s="149"/>
      <c r="HUF829" s="149"/>
      <c r="HUG829" s="149"/>
      <c r="HUH829" s="149"/>
      <c r="HUI829" s="149"/>
      <c r="HUJ829" s="149"/>
      <c r="HUK829" s="149"/>
      <c r="HUL829" s="149"/>
      <c r="HUM829" s="149"/>
      <c r="HUN829" s="149"/>
      <c r="HUO829" s="149"/>
      <c r="HUP829" s="149"/>
      <c r="HUQ829" s="149"/>
      <c r="HUR829" s="149"/>
      <c r="HUS829" s="149"/>
      <c r="HUT829" s="149"/>
      <c r="HUU829" s="149"/>
      <c r="HUV829" s="149"/>
      <c r="HUW829" s="149"/>
      <c r="HUX829" s="149"/>
      <c r="HUY829" s="149"/>
      <c r="HUZ829" s="149"/>
      <c r="HVA829" s="149"/>
      <c r="HVB829" s="149"/>
      <c r="HVC829" s="149"/>
      <c r="HVD829" s="149"/>
      <c r="HVE829" s="149"/>
      <c r="HVF829" s="149"/>
      <c r="HVG829" s="149"/>
      <c r="HVH829" s="149"/>
      <c r="HVI829" s="149"/>
      <c r="HVJ829" s="149"/>
      <c r="HVK829" s="149"/>
      <c r="HVL829" s="149"/>
      <c r="HVM829" s="149"/>
      <c r="HVN829" s="149"/>
      <c r="HVO829" s="149"/>
      <c r="HVP829" s="149"/>
      <c r="HVQ829" s="149"/>
      <c r="HVR829" s="149"/>
      <c r="HVS829" s="149"/>
      <c r="HVT829" s="149"/>
      <c r="HVU829" s="149"/>
      <c r="HVV829" s="149"/>
      <c r="HVW829" s="149"/>
      <c r="HVX829" s="149"/>
      <c r="HVY829" s="149"/>
      <c r="HVZ829" s="149"/>
      <c r="HWA829" s="149"/>
      <c r="HWB829" s="149"/>
      <c r="HWC829" s="149"/>
      <c r="HWD829" s="149"/>
      <c r="HWE829" s="149"/>
      <c r="HWF829" s="149"/>
      <c r="HWG829" s="149"/>
      <c r="HWH829" s="149"/>
      <c r="HWI829" s="149"/>
      <c r="HWJ829" s="149"/>
      <c r="HWK829" s="149"/>
      <c r="HWL829" s="149"/>
      <c r="HWM829" s="149"/>
      <c r="HWN829" s="149"/>
      <c r="HWO829" s="149"/>
      <c r="HWP829" s="149"/>
      <c r="HWQ829" s="149"/>
      <c r="HWR829" s="149"/>
      <c r="HWS829" s="149"/>
      <c r="HWT829" s="149"/>
      <c r="HWU829" s="149"/>
      <c r="HWV829" s="149"/>
      <c r="HWW829" s="149"/>
      <c r="HWX829" s="149"/>
      <c r="HWY829" s="149"/>
      <c r="HWZ829" s="149"/>
      <c r="HXA829" s="149"/>
      <c r="HXB829" s="149"/>
      <c r="HXC829" s="149"/>
      <c r="HXD829" s="149"/>
      <c r="HXE829" s="149"/>
      <c r="HXF829" s="149"/>
      <c r="HXG829" s="149"/>
      <c r="HXH829" s="149"/>
      <c r="HXI829" s="149"/>
      <c r="HXJ829" s="149"/>
      <c r="HXK829" s="149"/>
      <c r="HXL829" s="149"/>
      <c r="HXM829" s="149"/>
      <c r="HXN829" s="149"/>
      <c r="HXO829" s="149"/>
      <c r="HXP829" s="149"/>
      <c r="HXQ829" s="149"/>
      <c r="HXR829" s="149"/>
      <c r="HXS829" s="149"/>
      <c r="HXT829" s="149"/>
      <c r="HXU829" s="149"/>
      <c r="HXV829" s="149"/>
      <c r="HXW829" s="149"/>
      <c r="HXX829" s="149"/>
      <c r="HXY829" s="149"/>
      <c r="HXZ829" s="149"/>
      <c r="HYA829" s="149"/>
      <c r="HYB829" s="149"/>
      <c r="HYC829" s="149"/>
      <c r="HYD829" s="149"/>
      <c r="HYE829" s="149"/>
      <c r="HYF829" s="149"/>
      <c r="HYG829" s="149"/>
      <c r="HYH829" s="149"/>
      <c r="HYI829" s="149"/>
      <c r="HYJ829" s="149"/>
      <c r="HYK829" s="149"/>
      <c r="HYL829" s="149"/>
      <c r="HYM829" s="149"/>
      <c r="HYN829" s="149"/>
      <c r="HYO829" s="149"/>
      <c r="HYP829" s="149"/>
      <c r="HYQ829" s="149"/>
      <c r="HYR829" s="149"/>
      <c r="HYS829" s="149"/>
      <c r="HYT829" s="149"/>
      <c r="HYU829" s="149"/>
      <c r="HYV829" s="149"/>
      <c r="HYW829" s="149"/>
      <c r="HYX829" s="149"/>
      <c r="HYY829" s="149"/>
      <c r="HYZ829" s="149"/>
      <c r="HZA829" s="149"/>
      <c r="HZB829" s="149"/>
      <c r="HZC829" s="149"/>
      <c r="HZD829" s="149"/>
      <c r="HZE829" s="149"/>
      <c r="HZF829" s="149"/>
      <c r="HZG829" s="149"/>
      <c r="HZH829" s="149"/>
      <c r="HZI829" s="149"/>
      <c r="HZJ829" s="149"/>
      <c r="HZK829" s="149"/>
      <c r="HZL829" s="149"/>
      <c r="HZM829" s="149"/>
      <c r="HZN829" s="149"/>
      <c r="HZO829" s="149"/>
      <c r="HZP829" s="149"/>
      <c r="HZQ829" s="149"/>
      <c r="HZR829" s="149"/>
      <c r="HZS829" s="149"/>
      <c r="HZT829" s="149"/>
      <c r="HZU829" s="149"/>
      <c r="HZV829" s="149"/>
      <c r="HZW829" s="149"/>
      <c r="HZX829" s="149"/>
      <c r="HZY829" s="149"/>
      <c r="HZZ829" s="149"/>
      <c r="IAA829" s="149"/>
      <c r="IAB829" s="149"/>
      <c r="IAC829" s="149"/>
      <c r="IAD829" s="149"/>
      <c r="IAE829" s="149"/>
      <c r="IAF829" s="149"/>
      <c r="IAG829" s="149"/>
      <c r="IAH829" s="149"/>
      <c r="IAI829" s="149"/>
      <c r="IAJ829" s="149"/>
      <c r="IAK829" s="149"/>
      <c r="IAL829" s="149"/>
      <c r="IAM829" s="149"/>
      <c r="IAN829" s="149"/>
      <c r="IAO829" s="149"/>
      <c r="IAP829" s="149"/>
      <c r="IAQ829" s="149"/>
      <c r="IAR829" s="149"/>
      <c r="IAS829" s="149"/>
      <c r="IAT829" s="149"/>
      <c r="IAU829" s="149"/>
      <c r="IAV829" s="149"/>
      <c r="IAW829" s="149"/>
      <c r="IAX829" s="149"/>
      <c r="IAY829" s="149"/>
      <c r="IAZ829" s="149"/>
      <c r="IBA829" s="149"/>
      <c r="IBB829" s="149"/>
      <c r="IBC829" s="149"/>
      <c r="IBD829" s="149"/>
      <c r="IBE829" s="149"/>
      <c r="IBF829" s="149"/>
      <c r="IBG829" s="149"/>
      <c r="IBH829" s="149"/>
      <c r="IBI829" s="149"/>
      <c r="IBJ829" s="149"/>
      <c r="IBK829" s="149"/>
      <c r="IBL829" s="149"/>
      <c r="IBM829" s="149"/>
      <c r="IBN829" s="149"/>
      <c r="IBO829" s="149"/>
      <c r="IBP829" s="149"/>
      <c r="IBQ829" s="149"/>
      <c r="IBR829" s="149"/>
      <c r="IBS829" s="149"/>
      <c r="IBT829" s="149"/>
      <c r="IBU829" s="149"/>
      <c r="IBV829" s="149"/>
      <c r="IBW829" s="149"/>
      <c r="IBX829" s="149"/>
      <c r="IBY829" s="149"/>
      <c r="IBZ829" s="149"/>
      <c r="ICA829" s="149"/>
      <c r="ICB829" s="149"/>
      <c r="ICC829" s="149"/>
      <c r="ICD829" s="149"/>
      <c r="ICE829" s="149"/>
      <c r="ICF829" s="149"/>
      <c r="ICG829" s="149"/>
      <c r="ICH829" s="149"/>
      <c r="ICI829" s="149"/>
      <c r="ICJ829" s="149"/>
      <c r="ICK829" s="149"/>
      <c r="ICL829" s="149"/>
      <c r="ICM829" s="149"/>
      <c r="ICN829" s="149"/>
      <c r="ICO829" s="149"/>
      <c r="ICP829" s="149"/>
      <c r="ICQ829" s="149"/>
      <c r="ICR829" s="149"/>
      <c r="ICS829" s="149"/>
      <c r="ICT829" s="149"/>
      <c r="ICU829" s="149"/>
      <c r="ICV829" s="149"/>
      <c r="ICW829" s="149"/>
      <c r="ICX829" s="149"/>
      <c r="ICY829" s="149"/>
      <c r="ICZ829" s="149"/>
      <c r="IDA829" s="149"/>
      <c r="IDB829" s="149"/>
      <c r="IDC829" s="149"/>
      <c r="IDD829" s="149"/>
      <c r="IDE829" s="149"/>
      <c r="IDF829" s="149"/>
      <c r="IDG829" s="149"/>
      <c r="IDH829" s="149"/>
      <c r="IDI829" s="149"/>
      <c r="IDJ829" s="149"/>
      <c r="IDK829" s="149"/>
      <c r="IDL829" s="149"/>
      <c r="IDM829" s="149"/>
      <c r="IDN829" s="149"/>
      <c r="IDO829" s="149"/>
      <c r="IDP829" s="149"/>
      <c r="IDQ829" s="149"/>
      <c r="IDR829" s="149"/>
      <c r="IDS829" s="149"/>
      <c r="IDT829" s="149"/>
      <c r="IDU829" s="149"/>
      <c r="IDV829" s="149"/>
      <c r="IDW829" s="149"/>
      <c r="IDX829" s="149"/>
      <c r="IDY829" s="149"/>
      <c r="IDZ829" s="149"/>
      <c r="IEA829" s="149"/>
      <c r="IEB829" s="149"/>
      <c r="IEC829" s="149"/>
      <c r="IED829" s="149"/>
      <c r="IEE829" s="149"/>
      <c r="IEF829" s="149"/>
      <c r="IEG829" s="149"/>
      <c r="IEH829" s="149"/>
      <c r="IEI829" s="149"/>
      <c r="IEJ829" s="149"/>
      <c r="IEK829" s="149"/>
      <c r="IEL829" s="149"/>
      <c r="IEM829" s="149"/>
      <c r="IEN829" s="149"/>
      <c r="IEO829" s="149"/>
      <c r="IEP829" s="149"/>
      <c r="IEQ829" s="149"/>
      <c r="IER829" s="149"/>
      <c r="IES829" s="149"/>
      <c r="IET829" s="149"/>
      <c r="IEU829" s="149"/>
      <c r="IEV829" s="149"/>
      <c r="IEW829" s="149"/>
      <c r="IEX829" s="149"/>
      <c r="IEY829" s="149"/>
      <c r="IEZ829" s="149"/>
      <c r="IFA829" s="149"/>
      <c r="IFB829" s="149"/>
      <c r="IFC829" s="149"/>
      <c r="IFD829" s="149"/>
      <c r="IFE829" s="149"/>
      <c r="IFF829" s="149"/>
      <c r="IFG829" s="149"/>
      <c r="IFH829" s="149"/>
      <c r="IFI829" s="149"/>
      <c r="IFJ829" s="149"/>
      <c r="IFK829" s="149"/>
      <c r="IFL829" s="149"/>
      <c r="IFM829" s="149"/>
      <c r="IFN829" s="149"/>
      <c r="IFO829" s="149"/>
      <c r="IFP829" s="149"/>
      <c r="IFQ829" s="149"/>
      <c r="IFR829" s="149"/>
      <c r="IFS829" s="149"/>
      <c r="IFT829" s="149"/>
      <c r="IFU829" s="149"/>
      <c r="IFV829" s="149"/>
      <c r="IFW829" s="149"/>
      <c r="IFX829" s="149"/>
      <c r="IFY829" s="149"/>
      <c r="IFZ829" s="149"/>
      <c r="IGA829" s="149"/>
      <c r="IGB829" s="149"/>
      <c r="IGC829" s="149"/>
      <c r="IGD829" s="149"/>
      <c r="IGE829" s="149"/>
      <c r="IGF829" s="149"/>
      <c r="IGG829" s="149"/>
      <c r="IGH829" s="149"/>
      <c r="IGI829" s="149"/>
      <c r="IGJ829" s="149"/>
      <c r="IGK829" s="149"/>
      <c r="IGL829" s="149"/>
      <c r="IGM829" s="149"/>
      <c r="IGN829" s="149"/>
      <c r="IGO829" s="149"/>
      <c r="IGP829" s="149"/>
      <c r="IGQ829" s="149"/>
      <c r="IGR829" s="149"/>
      <c r="IGS829" s="149"/>
      <c r="IGT829" s="149"/>
      <c r="IGU829" s="149"/>
      <c r="IGV829" s="149"/>
      <c r="IGW829" s="149"/>
      <c r="IGX829" s="149"/>
      <c r="IGY829" s="149"/>
      <c r="IGZ829" s="149"/>
      <c r="IHA829" s="149"/>
      <c r="IHB829" s="149"/>
      <c r="IHC829" s="149"/>
      <c r="IHD829" s="149"/>
      <c r="IHE829" s="149"/>
      <c r="IHF829" s="149"/>
      <c r="IHG829" s="149"/>
      <c r="IHH829" s="149"/>
      <c r="IHI829" s="149"/>
      <c r="IHJ829" s="149"/>
      <c r="IHK829" s="149"/>
      <c r="IHL829" s="149"/>
      <c r="IHM829" s="149"/>
      <c r="IHN829" s="149"/>
      <c r="IHO829" s="149"/>
      <c r="IHP829" s="149"/>
      <c r="IHQ829" s="149"/>
      <c r="IHR829" s="149"/>
      <c r="IHS829" s="149"/>
      <c r="IHT829" s="149"/>
      <c r="IHU829" s="149"/>
      <c r="IHV829" s="149"/>
      <c r="IHW829" s="149"/>
      <c r="IHX829" s="149"/>
      <c r="IHY829" s="149"/>
      <c r="IHZ829" s="149"/>
      <c r="IIA829" s="149"/>
      <c r="IIB829" s="149"/>
      <c r="IIC829" s="149"/>
      <c r="IID829" s="149"/>
      <c r="IIE829" s="149"/>
      <c r="IIF829" s="149"/>
      <c r="IIG829" s="149"/>
      <c r="IIH829" s="149"/>
      <c r="III829" s="149"/>
      <c r="IIJ829" s="149"/>
      <c r="IIK829" s="149"/>
      <c r="IIL829" s="149"/>
      <c r="IIM829" s="149"/>
      <c r="IIN829" s="149"/>
      <c r="IIO829" s="149"/>
      <c r="IIP829" s="149"/>
      <c r="IIQ829" s="149"/>
      <c r="IIR829" s="149"/>
      <c r="IIS829" s="149"/>
      <c r="IIT829" s="149"/>
      <c r="IIU829" s="149"/>
      <c r="IIV829" s="149"/>
      <c r="IIW829" s="149"/>
      <c r="IIX829" s="149"/>
      <c r="IIY829" s="149"/>
      <c r="IIZ829" s="149"/>
      <c r="IJA829" s="149"/>
      <c r="IJB829" s="149"/>
      <c r="IJC829" s="149"/>
      <c r="IJD829" s="149"/>
      <c r="IJE829" s="149"/>
      <c r="IJF829" s="149"/>
      <c r="IJG829" s="149"/>
      <c r="IJH829" s="149"/>
      <c r="IJI829" s="149"/>
      <c r="IJJ829" s="149"/>
      <c r="IJK829" s="149"/>
      <c r="IJL829" s="149"/>
      <c r="IJM829" s="149"/>
      <c r="IJN829" s="149"/>
      <c r="IJO829" s="149"/>
      <c r="IJP829" s="149"/>
      <c r="IJQ829" s="149"/>
      <c r="IJR829" s="149"/>
      <c r="IJS829" s="149"/>
      <c r="IJT829" s="149"/>
      <c r="IJU829" s="149"/>
      <c r="IJV829" s="149"/>
      <c r="IJW829" s="149"/>
      <c r="IJX829" s="149"/>
      <c r="IJY829" s="149"/>
      <c r="IJZ829" s="149"/>
      <c r="IKA829" s="149"/>
      <c r="IKB829" s="149"/>
      <c r="IKC829" s="149"/>
      <c r="IKD829" s="149"/>
      <c r="IKE829" s="149"/>
      <c r="IKF829" s="149"/>
      <c r="IKG829" s="149"/>
      <c r="IKH829" s="149"/>
      <c r="IKI829" s="149"/>
      <c r="IKJ829" s="149"/>
      <c r="IKK829" s="149"/>
      <c r="IKL829" s="149"/>
      <c r="IKM829" s="149"/>
      <c r="IKN829" s="149"/>
      <c r="IKO829" s="149"/>
      <c r="IKP829" s="149"/>
      <c r="IKQ829" s="149"/>
      <c r="IKR829" s="149"/>
      <c r="IKS829" s="149"/>
      <c r="IKT829" s="149"/>
      <c r="IKU829" s="149"/>
      <c r="IKV829" s="149"/>
      <c r="IKW829" s="149"/>
      <c r="IKX829" s="149"/>
      <c r="IKY829" s="149"/>
      <c r="IKZ829" s="149"/>
      <c r="ILA829" s="149"/>
      <c r="ILB829" s="149"/>
      <c r="ILC829" s="149"/>
      <c r="ILD829" s="149"/>
      <c r="ILE829" s="149"/>
      <c r="ILF829" s="149"/>
      <c r="ILG829" s="149"/>
      <c r="ILH829" s="149"/>
      <c r="ILI829" s="149"/>
      <c r="ILJ829" s="149"/>
      <c r="ILK829" s="149"/>
      <c r="ILL829" s="149"/>
      <c r="ILM829" s="149"/>
      <c r="ILN829" s="149"/>
      <c r="ILO829" s="149"/>
      <c r="ILP829" s="149"/>
      <c r="ILQ829" s="149"/>
      <c r="ILR829" s="149"/>
      <c r="ILS829" s="149"/>
      <c r="ILT829" s="149"/>
      <c r="ILU829" s="149"/>
      <c r="ILV829" s="149"/>
      <c r="ILW829" s="149"/>
      <c r="ILX829" s="149"/>
      <c r="ILY829" s="149"/>
      <c r="ILZ829" s="149"/>
      <c r="IMA829" s="149"/>
      <c r="IMB829" s="149"/>
      <c r="IMC829" s="149"/>
      <c r="IMD829" s="149"/>
      <c r="IME829" s="149"/>
      <c r="IMF829" s="149"/>
      <c r="IMG829" s="149"/>
      <c r="IMH829" s="149"/>
      <c r="IMI829" s="149"/>
      <c r="IMJ829" s="149"/>
      <c r="IMK829" s="149"/>
      <c r="IML829" s="149"/>
      <c r="IMM829" s="149"/>
      <c r="IMN829" s="149"/>
      <c r="IMO829" s="149"/>
      <c r="IMP829" s="149"/>
      <c r="IMQ829" s="149"/>
      <c r="IMR829" s="149"/>
      <c r="IMS829" s="149"/>
      <c r="IMT829" s="149"/>
      <c r="IMU829" s="149"/>
      <c r="IMV829" s="149"/>
      <c r="IMW829" s="149"/>
      <c r="IMX829" s="149"/>
      <c r="IMY829" s="149"/>
      <c r="IMZ829" s="149"/>
      <c r="INA829" s="149"/>
      <c r="INB829" s="149"/>
      <c r="INC829" s="149"/>
      <c r="IND829" s="149"/>
      <c r="INE829" s="149"/>
      <c r="INF829" s="149"/>
      <c r="ING829" s="149"/>
      <c r="INH829" s="149"/>
      <c r="INI829" s="149"/>
      <c r="INJ829" s="149"/>
      <c r="INK829" s="149"/>
      <c r="INL829" s="149"/>
      <c r="INM829" s="149"/>
      <c r="INN829" s="149"/>
      <c r="INO829" s="149"/>
      <c r="INP829" s="149"/>
      <c r="INQ829" s="149"/>
      <c r="INR829" s="149"/>
      <c r="INS829" s="149"/>
      <c r="INT829" s="149"/>
      <c r="INU829" s="149"/>
      <c r="INV829" s="149"/>
      <c r="INW829" s="149"/>
      <c r="INX829" s="149"/>
      <c r="INY829" s="149"/>
      <c r="INZ829" s="149"/>
      <c r="IOA829" s="149"/>
      <c r="IOB829" s="149"/>
      <c r="IOC829" s="149"/>
      <c r="IOD829" s="149"/>
      <c r="IOE829" s="149"/>
      <c r="IOF829" s="149"/>
      <c r="IOG829" s="149"/>
      <c r="IOH829" s="149"/>
      <c r="IOI829" s="149"/>
      <c r="IOJ829" s="149"/>
      <c r="IOK829" s="149"/>
      <c r="IOL829" s="149"/>
      <c r="IOM829" s="149"/>
      <c r="ION829" s="149"/>
      <c r="IOO829" s="149"/>
      <c r="IOP829" s="149"/>
      <c r="IOQ829" s="149"/>
      <c r="IOR829" s="149"/>
      <c r="IOS829" s="149"/>
      <c r="IOT829" s="149"/>
      <c r="IOU829" s="149"/>
      <c r="IOV829" s="149"/>
      <c r="IOW829" s="149"/>
      <c r="IOX829" s="149"/>
      <c r="IOY829" s="149"/>
      <c r="IOZ829" s="149"/>
      <c r="IPA829" s="149"/>
      <c r="IPB829" s="149"/>
      <c r="IPC829" s="149"/>
      <c r="IPD829" s="149"/>
      <c r="IPE829" s="149"/>
      <c r="IPF829" s="149"/>
      <c r="IPG829" s="149"/>
      <c r="IPH829" s="149"/>
      <c r="IPI829" s="149"/>
      <c r="IPJ829" s="149"/>
      <c r="IPK829" s="149"/>
      <c r="IPL829" s="149"/>
      <c r="IPM829" s="149"/>
      <c r="IPN829" s="149"/>
      <c r="IPO829" s="149"/>
      <c r="IPP829" s="149"/>
      <c r="IPQ829" s="149"/>
      <c r="IPR829" s="149"/>
      <c r="IPS829" s="149"/>
      <c r="IPT829" s="149"/>
      <c r="IPU829" s="149"/>
      <c r="IPV829" s="149"/>
      <c r="IPW829" s="149"/>
      <c r="IPX829" s="149"/>
      <c r="IPY829" s="149"/>
      <c r="IPZ829" s="149"/>
      <c r="IQA829" s="149"/>
      <c r="IQB829" s="149"/>
      <c r="IQC829" s="149"/>
      <c r="IQD829" s="149"/>
      <c r="IQE829" s="149"/>
      <c r="IQF829" s="149"/>
      <c r="IQG829" s="149"/>
      <c r="IQH829" s="149"/>
      <c r="IQI829" s="149"/>
      <c r="IQJ829" s="149"/>
      <c r="IQK829" s="149"/>
      <c r="IQL829" s="149"/>
      <c r="IQM829" s="149"/>
      <c r="IQN829" s="149"/>
      <c r="IQO829" s="149"/>
      <c r="IQP829" s="149"/>
      <c r="IQQ829" s="149"/>
      <c r="IQR829" s="149"/>
      <c r="IQS829" s="149"/>
      <c r="IQT829" s="149"/>
      <c r="IQU829" s="149"/>
      <c r="IQV829" s="149"/>
      <c r="IQW829" s="149"/>
      <c r="IQX829" s="149"/>
      <c r="IQY829" s="149"/>
      <c r="IQZ829" s="149"/>
      <c r="IRA829" s="149"/>
      <c r="IRB829" s="149"/>
      <c r="IRC829" s="149"/>
      <c r="IRD829" s="149"/>
      <c r="IRE829" s="149"/>
      <c r="IRF829" s="149"/>
      <c r="IRG829" s="149"/>
      <c r="IRH829" s="149"/>
      <c r="IRI829" s="149"/>
      <c r="IRJ829" s="149"/>
      <c r="IRK829" s="149"/>
      <c r="IRL829" s="149"/>
      <c r="IRM829" s="149"/>
      <c r="IRN829" s="149"/>
      <c r="IRO829" s="149"/>
      <c r="IRP829" s="149"/>
      <c r="IRQ829" s="149"/>
      <c r="IRR829" s="149"/>
      <c r="IRS829" s="149"/>
      <c r="IRT829" s="149"/>
      <c r="IRU829" s="149"/>
      <c r="IRV829" s="149"/>
      <c r="IRW829" s="149"/>
      <c r="IRX829" s="149"/>
      <c r="IRY829" s="149"/>
      <c r="IRZ829" s="149"/>
      <c r="ISA829" s="149"/>
      <c r="ISB829" s="149"/>
      <c r="ISC829" s="149"/>
      <c r="ISD829" s="149"/>
      <c r="ISE829" s="149"/>
      <c r="ISF829" s="149"/>
      <c r="ISG829" s="149"/>
      <c r="ISH829" s="149"/>
      <c r="ISI829" s="149"/>
      <c r="ISJ829" s="149"/>
      <c r="ISK829" s="149"/>
      <c r="ISL829" s="149"/>
      <c r="ISM829" s="149"/>
      <c r="ISN829" s="149"/>
      <c r="ISO829" s="149"/>
      <c r="ISP829" s="149"/>
      <c r="ISQ829" s="149"/>
      <c r="ISR829" s="149"/>
      <c r="ISS829" s="149"/>
      <c r="IST829" s="149"/>
      <c r="ISU829" s="149"/>
      <c r="ISV829" s="149"/>
      <c r="ISW829" s="149"/>
      <c r="ISX829" s="149"/>
      <c r="ISY829" s="149"/>
      <c r="ISZ829" s="149"/>
      <c r="ITA829" s="149"/>
      <c r="ITB829" s="149"/>
      <c r="ITC829" s="149"/>
      <c r="ITD829" s="149"/>
      <c r="ITE829" s="149"/>
      <c r="ITF829" s="149"/>
      <c r="ITG829" s="149"/>
      <c r="ITH829" s="149"/>
      <c r="ITI829" s="149"/>
      <c r="ITJ829" s="149"/>
      <c r="ITK829" s="149"/>
      <c r="ITL829" s="149"/>
      <c r="ITM829" s="149"/>
      <c r="ITN829" s="149"/>
      <c r="ITO829" s="149"/>
      <c r="ITP829" s="149"/>
      <c r="ITQ829" s="149"/>
      <c r="ITR829" s="149"/>
      <c r="ITS829" s="149"/>
      <c r="ITT829" s="149"/>
      <c r="ITU829" s="149"/>
      <c r="ITV829" s="149"/>
      <c r="ITW829" s="149"/>
      <c r="ITX829" s="149"/>
      <c r="ITY829" s="149"/>
      <c r="ITZ829" s="149"/>
      <c r="IUA829" s="149"/>
      <c r="IUB829" s="149"/>
      <c r="IUC829" s="149"/>
      <c r="IUD829" s="149"/>
      <c r="IUE829" s="149"/>
      <c r="IUF829" s="149"/>
      <c r="IUG829" s="149"/>
      <c r="IUH829" s="149"/>
      <c r="IUI829" s="149"/>
      <c r="IUJ829" s="149"/>
      <c r="IUK829" s="149"/>
      <c r="IUL829" s="149"/>
      <c r="IUM829" s="149"/>
      <c r="IUN829" s="149"/>
      <c r="IUO829" s="149"/>
      <c r="IUP829" s="149"/>
      <c r="IUQ829" s="149"/>
      <c r="IUR829" s="149"/>
      <c r="IUS829" s="149"/>
      <c r="IUT829" s="149"/>
      <c r="IUU829" s="149"/>
      <c r="IUV829" s="149"/>
      <c r="IUW829" s="149"/>
      <c r="IUX829" s="149"/>
      <c r="IUY829" s="149"/>
      <c r="IUZ829" s="149"/>
      <c r="IVA829" s="149"/>
      <c r="IVB829" s="149"/>
      <c r="IVC829" s="149"/>
      <c r="IVD829" s="149"/>
      <c r="IVE829" s="149"/>
      <c r="IVF829" s="149"/>
      <c r="IVG829" s="149"/>
      <c r="IVH829" s="149"/>
      <c r="IVI829" s="149"/>
      <c r="IVJ829" s="149"/>
      <c r="IVK829" s="149"/>
      <c r="IVL829" s="149"/>
      <c r="IVM829" s="149"/>
      <c r="IVN829" s="149"/>
      <c r="IVO829" s="149"/>
      <c r="IVP829" s="149"/>
      <c r="IVQ829" s="149"/>
      <c r="IVR829" s="149"/>
      <c r="IVS829" s="149"/>
      <c r="IVT829" s="149"/>
      <c r="IVU829" s="149"/>
      <c r="IVV829" s="149"/>
      <c r="IVW829" s="149"/>
      <c r="IVX829" s="149"/>
      <c r="IVY829" s="149"/>
      <c r="IVZ829" s="149"/>
      <c r="IWA829" s="149"/>
      <c r="IWB829" s="149"/>
      <c r="IWC829" s="149"/>
      <c r="IWD829" s="149"/>
      <c r="IWE829" s="149"/>
      <c r="IWF829" s="149"/>
      <c r="IWG829" s="149"/>
      <c r="IWH829" s="149"/>
      <c r="IWI829" s="149"/>
      <c r="IWJ829" s="149"/>
      <c r="IWK829" s="149"/>
      <c r="IWL829" s="149"/>
      <c r="IWM829" s="149"/>
      <c r="IWN829" s="149"/>
      <c r="IWO829" s="149"/>
      <c r="IWP829" s="149"/>
      <c r="IWQ829" s="149"/>
      <c r="IWR829" s="149"/>
      <c r="IWS829" s="149"/>
      <c r="IWT829" s="149"/>
      <c r="IWU829" s="149"/>
      <c r="IWV829" s="149"/>
      <c r="IWW829" s="149"/>
      <c r="IWX829" s="149"/>
      <c r="IWY829" s="149"/>
      <c r="IWZ829" s="149"/>
      <c r="IXA829" s="149"/>
      <c r="IXB829" s="149"/>
      <c r="IXC829" s="149"/>
      <c r="IXD829" s="149"/>
      <c r="IXE829" s="149"/>
      <c r="IXF829" s="149"/>
      <c r="IXG829" s="149"/>
      <c r="IXH829" s="149"/>
      <c r="IXI829" s="149"/>
      <c r="IXJ829" s="149"/>
      <c r="IXK829" s="149"/>
      <c r="IXL829" s="149"/>
      <c r="IXM829" s="149"/>
      <c r="IXN829" s="149"/>
      <c r="IXO829" s="149"/>
      <c r="IXP829" s="149"/>
      <c r="IXQ829" s="149"/>
      <c r="IXR829" s="149"/>
      <c r="IXS829" s="149"/>
      <c r="IXT829" s="149"/>
      <c r="IXU829" s="149"/>
      <c r="IXV829" s="149"/>
      <c r="IXW829" s="149"/>
      <c r="IXX829" s="149"/>
      <c r="IXY829" s="149"/>
      <c r="IXZ829" s="149"/>
      <c r="IYA829" s="149"/>
      <c r="IYB829" s="149"/>
      <c r="IYC829" s="149"/>
      <c r="IYD829" s="149"/>
      <c r="IYE829" s="149"/>
      <c r="IYF829" s="149"/>
      <c r="IYG829" s="149"/>
      <c r="IYH829" s="149"/>
      <c r="IYI829" s="149"/>
      <c r="IYJ829" s="149"/>
      <c r="IYK829" s="149"/>
      <c r="IYL829" s="149"/>
      <c r="IYM829" s="149"/>
      <c r="IYN829" s="149"/>
      <c r="IYO829" s="149"/>
      <c r="IYP829" s="149"/>
      <c r="IYQ829" s="149"/>
      <c r="IYR829" s="149"/>
      <c r="IYS829" s="149"/>
      <c r="IYT829" s="149"/>
      <c r="IYU829" s="149"/>
      <c r="IYV829" s="149"/>
      <c r="IYW829" s="149"/>
      <c r="IYX829" s="149"/>
      <c r="IYY829" s="149"/>
      <c r="IYZ829" s="149"/>
      <c r="IZA829" s="149"/>
      <c r="IZB829" s="149"/>
      <c r="IZC829" s="149"/>
      <c r="IZD829" s="149"/>
      <c r="IZE829" s="149"/>
      <c r="IZF829" s="149"/>
      <c r="IZG829" s="149"/>
      <c r="IZH829" s="149"/>
      <c r="IZI829" s="149"/>
      <c r="IZJ829" s="149"/>
      <c r="IZK829" s="149"/>
      <c r="IZL829" s="149"/>
      <c r="IZM829" s="149"/>
      <c r="IZN829" s="149"/>
      <c r="IZO829" s="149"/>
      <c r="IZP829" s="149"/>
      <c r="IZQ829" s="149"/>
      <c r="IZR829" s="149"/>
      <c r="IZS829" s="149"/>
      <c r="IZT829" s="149"/>
      <c r="IZU829" s="149"/>
      <c r="IZV829" s="149"/>
      <c r="IZW829" s="149"/>
      <c r="IZX829" s="149"/>
      <c r="IZY829" s="149"/>
      <c r="IZZ829" s="149"/>
      <c r="JAA829" s="149"/>
      <c r="JAB829" s="149"/>
      <c r="JAC829" s="149"/>
      <c r="JAD829" s="149"/>
      <c r="JAE829" s="149"/>
      <c r="JAF829" s="149"/>
      <c r="JAG829" s="149"/>
      <c r="JAH829" s="149"/>
      <c r="JAI829" s="149"/>
      <c r="JAJ829" s="149"/>
      <c r="JAK829" s="149"/>
      <c r="JAL829" s="149"/>
      <c r="JAM829" s="149"/>
      <c r="JAN829" s="149"/>
      <c r="JAO829" s="149"/>
      <c r="JAP829" s="149"/>
      <c r="JAQ829" s="149"/>
      <c r="JAR829" s="149"/>
      <c r="JAS829" s="149"/>
      <c r="JAT829" s="149"/>
      <c r="JAU829" s="149"/>
      <c r="JAV829" s="149"/>
      <c r="JAW829" s="149"/>
      <c r="JAX829" s="149"/>
      <c r="JAY829" s="149"/>
      <c r="JAZ829" s="149"/>
      <c r="JBA829" s="149"/>
      <c r="JBB829" s="149"/>
      <c r="JBC829" s="149"/>
      <c r="JBD829" s="149"/>
      <c r="JBE829" s="149"/>
      <c r="JBF829" s="149"/>
      <c r="JBG829" s="149"/>
      <c r="JBH829" s="149"/>
      <c r="JBI829" s="149"/>
      <c r="JBJ829" s="149"/>
      <c r="JBK829" s="149"/>
      <c r="JBL829" s="149"/>
      <c r="JBM829" s="149"/>
      <c r="JBN829" s="149"/>
      <c r="JBO829" s="149"/>
      <c r="JBP829" s="149"/>
      <c r="JBQ829" s="149"/>
      <c r="JBR829" s="149"/>
      <c r="JBS829" s="149"/>
      <c r="JBT829" s="149"/>
      <c r="JBU829" s="149"/>
      <c r="JBV829" s="149"/>
      <c r="JBW829" s="149"/>
      <c r="JBX829" s="149"/>
      <c r="JBY829" s="149"/>
      <c r="JBZ829" s="149"/>
      <c r="JCA829" s="149"/>
      <c r="JCB829" s="149"/>
      <c r="JCC829" s="149"/>
      <c r="JCD829" s="149"/>
      <c r="JCE829" s="149"/>
      <c r="JCF829" s="149"/>
      <c r="JCG829" s="149"/>
      <c r="JCH829" s="149"/>
      <c r="JCI829" s="149"/>
      <c r="JCJ829" s="149"/>
      <c r="JCK829" s="149"/>
      <c r="JCL829" s="149"/>
      <c r="JCM829" s="149"/>
      <c r="JCN829" s="149"/>
      <c r="JCO829" s="149"/>
      <c r="JCP829" s="149"/>
      <c r="JCQ829" s="149"/>
      <c r="JCR829" s="149"/>
      <c r="JCS829" s="149"/>
      <c r="JCT829" s="149"/>
      <c r="JCU829" s="149"/>
      <c r="JCV829" s="149"/>
      <c r="JCW829" s="149"/>
      <c r="JCX829" s="149"/>
      <c r="JCY829" s="149"/>
      <c r="JCZ829" s="149"/>
      <c r="JDA829" s="149"/>
      <c r="JDB829" s="149"/>
      <c r="JDC829" s="149"/>
      <c r="JDD829" s="149"/>
      <c r="JDE829" s="149"/>
      <c r="JDF829" s="149"/>
      <c r="JDG829" s="149"/>
      <c r="JDH829" s="149"/>
      <c r="JDI829" s="149"/>
      <c r="JDJ829" s="149"/>
      <c r="JDK829" s="149"/>
      <c r="JDL829" s="149"/>
      <c r="JDM829" s="149"/>
      <c r="JDN829" s="149"/>
      <c r="JDO829" s="149"/>
      <c r="JDP829" s="149"/>
      <c r="JDQ829" s="149"/>
      <c r="JDR829" s="149"/>
      <c r="JDS829" s="149"/>
      <c r="JDT829" s="149"/>
      <c r="JDU829" s="149"/>
      <c r="JDV829" s="149"/>
      <c r="JDW829" s="149"/>
      <c r="JDX829" s="149"/>
      <c r="JDY829" s="149"/>
      <c r="JDZ829" s="149"/>
      <c r="JEA829" s="149"/>
      <c r="JEB829" s="149"/>
      <c r="JEC829" s="149"/>
      <c r="JED829" s="149"/>
      <c r="JEE829" s="149"/>
      <c r="JEF829" s="149"/>
      <c r="JEG829" s="149"/>
      <c r="JEH829" s="149"/>
      <c r="JEI829" s="149"/>
      <c r="JEJ829" s="149"/>
      <c r="JEK829" s="149"/>
      <c r="JEL829" s="149"/>
      <c r="JEM829" s="149"/>
      <c r="JEN829" s="149"/>
      <c r="JEO829" s="149"/>
      <c r="JEP829" s="149"/>
      <c r="JEQ829" s="149"/>
      <c r="JER829" s="149"/>
      <c r="JES829" s="149"/>
      <c r="JET829" s="149"/>
      <c r="JEU829" s="149"/>
      <c r="JEV829" s="149"/>
      <c r="JEW829" s="149"/>
      <c r="JEX829" s="149"/>
      <c r="JEY829" s="149"/>
      <c r="JEZ829" s="149"/>
      <c r="JFA829" s="149"/>
      <c r="JFB829" s="149"/>
      <c r="JFC829" s="149"/>
      <c r="JFD829" s="149"/>
      <c r="JFE829" s="149"/>
      <c r="JFF829" s="149"/>
      <c r="JFG829" s="149"/>
      <c r="JFH829" s="149"/>
      <c r="JFI829" s="149"/>
      <c r="JFJ829" s="149"/>
      <c r="JFK829" s="149"/>
      <c r="JFL829" s="149"/>
      <c r="JFM829" s="149"/>
      <c r="JFN829" s="149"/>
      <c r="JFO829" s="149"/>
      <c r="JFP829" s="149"/>
      <c r="JFQ829" s="149"/>
      <c r="JFR829" s="149"/>
      <c r="JFS829" s="149"/>
      <c r="JFT829" s="149"/>
      <c r="JFU829" s="149"/>
      <c r="JFV829" s="149"/>
      <c r="JFW829" s="149"/>
      <c r="JFX829" s="149"/>
      <c r="JFY829" s="149"/>
      <c r="JFZ829" s="149"/>
      <c r="JGA829" s="149"/>
      <c r="JGB829" s="149"/>
      <c r="JGC829" s="149"/>
      <c r="JGD829" s="149"/>
      <c r="JGE829" s="149"/>
      <c r="JGF829" s="149"/>
      <c r="JGG829" s="149"/>
      <c r="JGH829" s="149"/>
      <c r="JGI829" s="149"/>
      <c r="JGJ829" s="149"/>
      <c r="JGK829" s="149"/>
      <c r="JGL829" s="149"/>
      <c r="JGM829" s="149"/>
      <c r="JGN829" s="149"/>
      <c r="JGO829" s="149"/>
      <c r="JGP829" s="149"/>
      <c r="JGQ829" s="149"/>
      <c r="JGR829" s="149"/>
      <c r="JGS829" s="149"/>
      <c r="JGT829" s="149"/>
      <c r="JGU829" s="149"/>
      <c r="JGV829" s="149"/>
      <c r="JGW829" s="149"/>
      <c r="JGX829" s="149"/>
      <c r="JGY829" s="149"/>
      <c r="JGZ829" s="149"/>
      <c r="JHA829" s="149"/>
      <c r="JHB829" s="149"/>
      <c r="JHC829" s="149"/>
      <c r="JHD829" s="149"/>
      <c r="JHE829" s="149"/>
      <c r="JHF829" s="149"/>
      <c r="JHG829" s="149"/>
      <c r="JHH829" s="149"/>
      <c r="JHI829" s="149"/>
      <c r="JHJ829" s="149"/>
      <c r="JHK829" s="149"/>
      <c r="JHL829" s="149"/>
      <c r="JHM829" s="149"/>
      <c r="JHN829" s="149"/>
      <c r="JHO829" s="149"/>
      <c r="JHP829" s="149"/>
      <c r="JHQ829" s="149"/>
      <c r="JHR829" s="149"/>
      <c r="JHS829" s="149"/>
      <c r="JHT829" s="149"/>
      <c r="JHU829" s="149"/>
      <c r="JHV829" s="149"/>
      <c r="JHW829" s="149"/>
      <c r="JHX829" s="149"/>
      <c r="JHY829" s="149"/>
      <c r="JHZ829" s="149"/>
      <c r="JIA829" s="149"/>
      <c r="JIB829" s="149"/>
      <c r="JIC829" s="149"/>
      <c r="JID829" s="149"/>
      <c r="JIE829" s="149"/>
      <c r="JIF829" s="149"/>
      <c r="JIG829" s="149"/>
      <c r="JIH829" s="149"/>
      <c r="JII829" s="149"/>
      <c r="JIJ829" s="149"/>
      <c r="JIK829" s="149"/>
      <c r="JIL829" s="149"/>
      <c r="JIM829" s="149"/>
      <c r="JIN829" s="149"/>
      <c r="JIO829" s="149"/>
      <c r="JIP829" s="149"/>
      <c r="JIQ829" s="149"/>
      <c r="JIR829" s="149"/>
      <c r="JIS829" s="149"/>
      <c r="JIT829" s="149"/>
      <c r="JIU829" s="149"/>
      <c r="JIV829" s="149"/>
      <c r="JIW829" s="149"/>
      <c r="JIX829" s="149"/>
      <c r="JIY829" s="149"/>
      <c r="JIZ829" s="149"/>
      <c r="JJA829" s="149"/>
      <c r="JJB829" s="149"/>
      <c r="JJC829" s="149"/>
      <c r="JJD829" s="149"/>
      <c r="JJE829" s="149"/>
      <c r="JJF829" s="149"/>
      <c r="JJG829" s="149"/>
      <c r="JJH829" s="149"/>
      <c r="JJI829" s="149"/>
      <c r="JJJ829" s="149"/>
      <c r="JJK829" s="149"/>
      <c r="JJL829" s="149"/>
      <c r="JJM829" s="149"/>
      <c r="JJN829" s="149"/>
      <c r="JJO829" s="149"/>
      <c r="JJP829" s="149"/>
      <c r="JJQ829" s="149"/>
      <c r="JJR829" s="149"/>
      <c r="JJS829" s="149"/>
      <c r="JJT829" s="149"/>
      <c r="JJU829" s="149"/>
      <c r="JJV829" s="149"/>
      <c r="JJW829" s="149"/>
      <c r="JJX829" s="149"/>
      <c r="JJY829" s="149"/>
      <c r="JJZ829" s="149"/>
      <c r="JKA829" s="149"/>
      <c r="JKB829" s="149"/>
      <c r="JKC829" s="149"/>
      <c r="JKD829" s="149"/>
      <c r="JKE829" s="149"/>
      <c r="JKF829" s="149"/>
      <c r="JKG829" s="149"/>
      <c r="JKH829" s="149"/>
      <c r="JKI829" s="149"/>
      <c r="JKJ829" s="149"/>
      <c r="JKK829" s="149"/>
      <c r="JKL829" s="149"/>
      <c r="JKM829" s="149"/>
      <c r="JKN829" s="149"/>
      <c r="JKO829" s="149"/>
      <c r="JKP829" s="149"/>
      <c r="JKQ829" s="149"/>
      <c r="JKR829" s="149"/>
      <c r="JKS829" s="149"/>
      <c r="JKT829" s="149"/>
      <c r="JKU829" s="149"/>
      <c r="JKV829" s="149"/>
      <c r="JKW829" s="149"/>
      <c r="JKX829" s="149"/>
      <c r="JKY829" s="149"/>
      <c r="JKZ829" s="149"/>
      <c r="JLA829" s="149"/>
      <c r="JLB829" s="149"/>
      <c r="JLC829" s="149"/>
      <c r="JLD829" s="149"/>
      <c r="JLE829" s="149"/>
      <c r="JLF829" s="149"/>
      <c r="JLG829" s="149"/>
      <c r="JLH829" s="149"/>
      <c r="JLI829" s="149"/>
      <c r="JLJ829" s="149"/>
      <c r="JLK829" s="149"/>
      <c r="JLL829" s="149"/>
      <c r="JLM829" s="149"/>
      <c r="JLN829" s="149"/>
      <c r="JLO829" s="149"/>
      <c r="JLP829" s="149"/>
      <c r="JLQ829" s="149"/>
      <c r="JLR829" s="149"/>
      <c r="JLS829" s="149"/>
      <c r="JLT829" s="149"/>
      <c r="JLU829" s="149"/>
      <c r="JLV829" s="149"/>
      <c r="JLW829" s="149"/>
      <c r="JLX829" s="149"/>
      <c r="JLY829" s="149"/>
      <c r="JLZ829" s="149"/>
      <c r="JMA829" s="149"/>
      <c r="JMB829" s="149"/>
      <c r="JMC829" s="149"/>
      <c r="JMD829" s="149"/>
      <c r="JME829" s="149"/>
      <c r="JMF829" s="149"/>
      <c r="JMG829" s="149"/>
      <c r="JMH829" s="149"/>
      <c r="JMI829" s="149"/>
      <c r="JMJ829" s="149"/>
      <c r="JMK829" s="149"/>
      <c r="JML829" s="149"/>
      <c r="JMM829" s="149"/>
      <c r="JMN829" s="149"/>
      <c r="JMO829" s="149"/>
      <c r="JMP829" s="149"/>
      <c r="JMQ829" s="149"/>
      <c r="JMR829" s="149"/>
      <c r="JMS829" s="149"/>
      <c r="JMT829" s="149"/>
      <c r="JMU829" s="149"/>
      <c r="JMV829" s="149"/>
      <c r="JMW829" s="149"/>
      <c r="JMX829" s="149"/>
      <c r="JMY829" s="149"/>
      <c r="JMZ829" s="149"/>
      <c r="JNA829" s="149"/>
      <c r="JNB829" s="149"/>
      <c r="JNC829" s="149"/>
      <c r="JND829" s="149"/>
      <c r="JNE829" s="149"/>
      <c r="JNF829" s="149"/>
      <c r="JNG829" s="149"/>
      <c r="JNH829" s="149"/>
      <c r="JNI829" s="149"/>
      <c r="JNJ829" s="149"/>
      <c r="JNK829" s="149"/>
      <c r="JNL829" s="149"/>
      <c r="JNM829" s="149"/>
      <c r="JNN829" s="149"/>
      <c r="JNO829" s="149"/>
      <c r="JNP829" s="149"/>
      <c r="JNQ829" s="149"/>
      <c r="JNR829" s="149"/>
      <c r="JNS829" s="149"/>
      <c r="JNT829" s="149"/>
      <c r="JNU829" s="149"/>
      <c r="JNV829" s="149"/>
      <c r="JNW829" s="149"/>
      <c r="JNX829" s="149"/>
      <c r="JNY829" s="149"/>
      <c r="JNZ829" s="149"/>
      <c r="JOA829" s="149"/>
      <c r="JOB829" s="149"/>
      <c r="JOC829" s="149"/>
      <c r="JOD829" s="149"/>
      <c r="JOE829" s="149"/>
      <c r="JOF829" s="149"/>
      <c r="JOG829" s="149"/>
      <c r="JOH829" s="149"/>
      <c r="JOI829" s="149"/>
      <c r="JOJ829" s="149"/>
      <c r="JOK829" s="149"/>
      <c r="JOL829" s="149"/>
      <c r="JOM829" s="149"/>
      <c r="JON829" s="149"/>
      <c r="JOO829" s="149"/>
      <c r="JOP829" s="149"/>
      <c r="JOQ829" s="149"/>
      <c r="JOR829" s="149"/>
      <c r="JOS829" s="149"/>
      <c r="JOT829" s="149"/>
      <c r="JOU829" s="149"/>
      <c r="JOV829" s="149"/>
      <c r="JOW829" s="149"/>
      <c r="JOX829" s="149"/>
      <c r="JOY829" s="149"/>
      <c r="JOZ829" s="149"/>
      <c r="JPA829" s="149"/>
      <c r="JPB829" s="149"/>
      <c r="JPC829" s="149"/>
      <c r="JPD829" s="149"/>
      <c r="JPE829" s="149"/>
      <c r="JPF829" s="149"/>
      <c r="JPG829" s="149"/>
      <c r="JPH829" s="149"/>
      <c r="JPI829" s="149"/>
      <c r="JPJ829" s="149"/>
      <c r="JPK829" s="149"/>
      <c r="JPL829" s="149"/>
      <c r="JPM829" s="149"/>
      <c r="JPN829" s="149"/>
      <c r="JPO829" s="149"/>
      <c r="JPP829" s="149"/>
      <c r="JPQ829" s="149"/>
      <c r="JPR829" s="149"/>
      <c r="JPS829" s="149"/>
      <c r="JPT829" s="149"/>
      <c r="JPU829" s="149"/>
      <c r="JPV829" s="149"/>
      <c r="JPW829" s="149"/>
      <c r="JPX829" s="149"/>
      <c r="JPY829" s="149"/>
      <c r="JPZ829" s="149"/>
      <c r="JQA829" s="149"/>
      <c r="JQB829" s="149"/>
      <c r="JQC829" s="149"/>
      <c r="JQD829" s="149"/>
      <c r="JQE829" s="149"/>
      <c r="JQF829" s="149"/>
      <c r="JQG829" s="149"/>
      <c r="JQH829" s="149"/>
      <c r="JQI829" s="149"/>
      <c r="JQJ829" s="149"/>
      <c r="JQK829" s="149"/>
      <c r="JQL829" s="149"/>
      <c r="JQM829" s="149"/>
      <c r="JQN829" s="149"/>
      <c r="JQO829" s="149"/>
      <c r="JQP829" s="149"/>
      <c r="JQQ829" s="149"/>
      <c r="JQR829" s="149"/>
      <c r="JQS829" s="149"/>
      <c r="JQT829" s="149"/>
      <c r="JQU829" s="149"/>
      <c r="JQV829" s="149"/>
      <c r="JQW829" s="149"/>
      <c r="JQX829" s="149"/>
      <c r="JQY829" s="149"/>
      <c r="JQZ829" s="149"/>
      <c r="JRA829" s="149"/>
      <c r="JRB829" s="149"/>
      <c r="JRC829" s="149"/>
      <c r="JRD829" s="149"/>
      <c r="JRE829" s="149"/>
      <c r="JRF829" s="149"/>
      <c r="JRG829" s="149"/>
      <c r="JRH829" s="149"/>
      <c r="JRI829" s="149"/>
      <c r="JRJ829" s="149"/>
      <c r="JRK829" s="149"/>
      <c r="JRL829" s="149"/>
      <c r="JRM829" s="149"/>
      <c r="JRN829" s="149"/>
      <c r="JRO829" s="149"/>
      <c r="JRP829" s="149"/>
      <c r="JRQ829" s="149"/>
      <c r="JRR829" s="149"/>
      <c r="JRS829" s="149"/>
      <c r="JRT829" s="149"/>
      <c r="JRU829" s="149"/>
      <c r="JRV829" s="149"/>
      <c r="JRW829" s="149"/>
      <c r="JRX829" s="149"/>
      <c r="JRY829" s="149"/>
      <c r="JRZ829" s="149"/>
      <c r="JSA829" s="149"/>
      <c r="JSB829" s="149"/>
      <c r="JSC829" s="149"/>
      <c r="JSD829" s="149"/>
      <c r="JSE829" s="149"/>
      <c r="JSF829" s="149"/>
      <c r="JSG829" s="149"/>
      <c r="JSH829" s="149"/>
      <c r="JSI829" s="149"/>
      <c r="JSJ829" s="149"/>
      <c r="JSK829" s="149"/>
      <c r="JSL829" s="149"/>
      <c r="JSM829" s="149"/>
      <c r="JSN829" s="149"/>
      <c r="JSO829" s="149"/>
      <c r="JSP829" s="149"/>
      <c r="JSQ829" s="149"/>
      <c r="JSR829" s="149"/>
      <c r="JSS829" s="149"/>
      <c r="JST829" s="149"/>
      <c r="JSU829" s="149"/>
      <c r="JSV829" s="149"/>
      <c r="JSW829" s="149"/>
      <c r="JSX829" s="149"/>
      <c r="JSY829" s="149"/>
      <c r="JSZ829" s="149"/>
      <c r="JTA829" s="149"/>
      <c r="JTB829" s="149"/>
      <c r="JTC829" s="149"/>
      <c r="JTD829" s="149"/>
      <c r="JTE829" s="149"/>
      <c r="JTF829" s="149"/>
      <c r="JTG829" s="149"/>
      <c r="JTH829" s="149"/>
      <c r="JTI829" s="149"/>
      <c r="JTJ829" s="149"/>
      <c r="JTK829" s="149"/>
      <c r="JTL829" s="149"/>
      <c r="JTM829" s="149"/>
      <c r="JTN829" s="149"/>
      <c r="JTO829" s="149"/>
      <c r="JTP829" s="149"/>
      <c r="JTQ829" s="149"/>
      <c r="JTR829" s="149"/>
      <c r="JTS829" s="149"/>
      <c r="JTT829" s="149"/>
      <c r="JTU829" s="149"/>
      <c r="JTV829" s="149"/>
      <c r="JTW829" s="149"/>
      <c r="JTX829" s="149"/>
      <c r="JTY829" s="149"/>
      <c r="JTZ829" s="149"/>
      <c r="JUA829" s="149"/>
      <c r="JUB829" s="149"/>
      <c r="JUC829" s="149"/>
      <c r="JUD829" s="149"/>
      <c r="JUE829" s="149"/>
      <c r="JUF829" s="149"/>
      <c r="JUG829" s="149"/>
      <c r="JUH829" s="149"/>
      <c r="JUI829" s="149"/>
      <c r="JUJ829" s="149"/>
      <c r="JUK829" s="149"/>
      <c r="JUL829" s="149"/>
      <c r="JUM829" s="149"/>
      <c r="JUN829" s="149"/>
      <c r="JUO829" s="149"/>
      <c r="JUP829" s="149"/>
      <c r="JUQ829" s="149"/>
      <c r="JUR829" s="149"/>
      <c r="JUS829" s="149"/>
      <c r="JUT829" s="149"/>
      <c r="JUU829" s="149"/>
      <c r="JUV829" s="149"/>
      <c r="JUW829" s="149"/>
      <c r="JUX829" s="149"/>
      <c r="JUY829" s="149"/>
      <c r="JUZ829" s="149"/>
      <c r="JVA829" s="149"/>
      <c r="JVB829" s="149"/>
      <c r="JVC829" s="149"/>
      <c r="JVD829" s="149"/>
      <c r="JVE829" s="149"/>
      <c r="JVF829" s="149"/>
      <c r="JVG829" s="149"/>
      <c r="JVH829" s="149"/>
      <c r="JVI829" s="149"/>
      <c r="JVJ829" s="149"/>
      <c r="JVK829" s="149"/>
      <c r="JVL829" s="149"/>
      <c r="JVM829" s="149"/>
      <c r="JVN829" s="149"/>
      <c r="JVO829" s="149"/>
      <c r="JVP829" s="149"/>
      <c r="JVQ829" s="149"/>
      <c r="JVR829" s="149"/>
      <c r="JVS829" s="149"/>
      <c r="JVT829" s="149"/>
      <c r="JVU829" s="149"/>
      <c r="JVV829" s="149"/>
      <c r="JVW829" s="149"/>
      <c r="JVX829" s="149"/>
      <c r="JVY829" s="149"/>
      <c r="JVZ829" s="149"/>
      <c r="JWA829" s="149"/>
      <c r="JWB829" s="149"/>
      <c r="JWC829" s="149"/>
      <c r="JWD829" s="149"/>
      <c r="JWE829" s="149"/>
      <c r="JWF829" s="149"/>
      <c r="JWG829" s="149"/>
      <c r="JWH829" s="149"/>
      <c r="JWI829" s="149"/>
      <c r="JWJ829" s="149"/>
      <c r="JWK829" s="149"/>
      <c r="JWL829" s="149"/>
      <c r="JWM829" s="149"/>
      <c r="JWN829" s="149"/>
      <c r="JWO829" s="149"/>
      <c r="JWP829" s="149"/>
      <c r="JWQ829" s="149"/>
      <c r="JWR829" s="149"/>
      <c r="JWS829" s="149"/>
      <c r="JWT829" s="149"/>
      <c r="JWU829" s="149"/>
      <c r="JWV829" s="149"/>
      <c r="JWW829" s="149"/>
      <c r="JWX829" s="149"/>
      <c r="JWY829" s="149"/>
      <c r="JWZ829" s="149"/>
      <c r="JXA829" s="149"/>
      <c r="JXB829" s="149"/>
      <c r="JXC829" s="149"/>
      <c r="JXD829" s="149"/>
      <c r="JXE829" s="149"/>
      <c r="JXF829" s="149"/>
      <c r="JXG829" s="149"/>
      <c r="JXH829" s="149"/>
      <c r="JXI829" s="149"/>
      <c r="JXJ829" s="149"/>
      <c r="JXK829" s="149"/>
      <c r="JXL829" s="149"/>
      <c r="JXM829" s="149"/>
      <c r="JXN829" s="149"/>
      <c r="JXO829" s="149"/>
      <c r="JXP829" s="149"/>
      <c r="JXQ829" s="149"/>
      <c r="JXR829" s="149"/>
      <c r="JXS829" s="149"/>
      <c r="JXT829" s="149"/>
      <c r="JXU829" s="149"/>
      <c r="JXV829" s="149"/>
      <c r="JXW829" s="149"/>
      <c r="JXX829" s="149"/>
      <c r="JXY829" s="149"/>
      <c r="JXZ829" s="149"/>
      <c r="JYA829" s="149"/>
      <c r="JYB829" s="149"/>
      <c r="JYC829" s="149"/>
      <c r="JYD829" s="149"/>
      <c r="JYE829" s="149"/>
      <c r="JYF829" s="149"/>
      <c r="JYG829" s="149"/>
      <c r="JYH829" s="149"/>
      <c r="JYI829" s="149"/>
      <c r="JYJ829" s="149"/>
      <c r="JYK829" s="149"/>
      <c r="JYL829" s="149"/>
      <c r="JYM829" s="149"/>
      <c r="JYN829" s="149"/>
      <c r="JYO829" s="149"/>
      <c r="JYP829" s="149"/>
      <c r="JYQ829" s="149"/>
      <c r="JYR829" s="149"/>
      <c r="JYS829" s="149"/>
      <c r="JYT829" s="149"/>
      <c r="JYU829" s="149"/>
      <c r="JYV829" s="149"/>
      <c r="JYW829" s="149"/>
      <c r="JYX829" s="149"/>
      <c r="JYY829" s="149"/>
      <c r="JYZ829" s="149"/>
      <c r="JZA829" s="149"/>
      <c r="JZB829" s="149"/>
      <c r="JZC829" s="149"/>
      <c r="JZD829" s="149"/>
      <c r="JZE829" s="149"/>
      <c r="JZF829" s="149"/>
      <c r="JZG829" s="149"/>
      <c r="JZH829" s="149"/>
      <c r="JZI829" s="149"/>
      <c r="JZJ829" s="149"/>
      <c r="JZK829" s="149"/>
      <c r="JZL829" s="149"/>
      <c r="JZM829" s="149"/>
      <c r="JZN829" s="149"/>
      <c r="JZO829" s="149"/>
      <c r="JZP829" s="149"/>
      <c r="JZQ829" s="149"/>
      <c r="JZR829" s="149"/>
      <c r="JZS829" s="149"/>
      <c r="JZT829" s="149"/>
      <c r="JZU829" s="149"/>
      <c r="JZV829" s="149"/>
      <c r="JZW829" s="149"/>
      <c r="JZX829" s="149"/>
      <c r="JZY829" s="149"/>
      <c r="JZZ829" s="149"/>
      <c r="KAA829" s="149"/>
      <c r="KAB829" s="149"/>
      <c r="KAC829" s="149"/>
      <c r="KAD829" s="149"/>
      <c r="KAE829" s="149"/>
      <c r="KAF829" s="149"/>
      <c r="KAG829" s="149"/>
      <c r="KAH829" s="149"/>
      <c r="KAI829" s="149"/>
      <c r="KAJ829" s="149"/>
      <c r="KAK829" s="149"/>
      <c r="KAL829" s="149"/>
      <c r="KAM829" s="149"/>
      <c r="KAN829" s="149"/>
      <c r="KAO829" s="149"/>
      <c r="KAP829" s="149"/>
      <c r="KAQ829" s="149"/>
      <c r="KAR829" s="149"/>
      <c r="KAS829" s="149"/>
      <c r="KAT829" s="149"/>
      <c r="KAU829" s="149"/>
      <c r="KAV829" s="149"/>
      <c r="KAW829" s="149"/>
      <c r="KAX829" s="149"/>
      <c r="KAY829" s="149"/>
      <c r="KAZ829" s="149"/>
      <c r="KBA829" s="149"/>
      <c r="KBB829" s="149"/>
      <c r="KBC829" s="149"/>
      <c r="KBD829" s="149"/>
      <c r="KBE829" s="149"/>
      <c r="KBF829" s="149"/>
      <c r="KBG829" s="149"/>
      <c r="KBH829" s="149"/>
      <c r="KBI829" s="149"/>
      <c r="KBJ829" s="149"/>
      <c r="KBK829" s="149"/>
      <c r="KBL829" s="149"/>
      <c r="KBM829" s="149"/>
      <c r="KBN829" s="149"/>
      <c r="KBO829" s="149"/>
      <c r="KBP829" s="149"/>
      <c r="KBQ829" s="149"/>
      <c r="KBR829" s="149"/>
      <c r="KBS829" s="149"/>
      <c r="KBT829" s="149"/>
      <c r="KBU829" s="149"/>
      <c r="KBV829" s="149"/>
      <c r="KBW829" s="149"/>
      <c r="KBX829" s="149"/>
      <c r="KBY829" s="149"/>
      <c r="KBZ829" s="149"/>
      <c r="KCA829" s="149"/>
      <c r="KCB829" s="149"/>
      <c r="KCC829" s="149"/>
      <c r="KCD829" s="149"/>
      <c r="KCE829" s="149"/>
      <c r="KCF829" s="149"/>
      <c r="KCG829" s="149"/>
      <c r="KCH829" s="149"/>
      <c r="KCI829" s="149"/>
      <c r="KCJ829" s="149"/>
      <c r="KCK829" s="149"/>
      <c r="KCL829" s="149"/>
      <c r="KCM829" s="149"/>
      <c r="KCN829" s="149"/>
      <c r="KCO829" s="149"/>
      <c r="KCP829" s="149"/>
      <c r="KCQ829" s="149"/>
      <c r="KCR829" s="149"/>
      <c r="KCS829" s="149"/>
      <c r="KCT829" s="149"/>
      <c r="KCU829" s="149"/>
      <c r="KCV829" s="149"/>
      <c r="KCW829" s="149"/>
      <c r="KCX829" s="149"/>
      <c r="KCY829" s="149"/>
      <c r="KCZ829" s="149"/>
      <c r="KDA829" s="149"/>
      <c r="KDB829" s="149"/>
      <c r="KDC829" s="149"/>
      <c r="KDD829" s="149"/>
      <c r="KDE829" s="149"/>
      <c r="KDF829" s="149"/>
      <c r="KDG829" s="149"/>
      <c r="KDH829" s="149"/>
      <c r="KDI829" s="149"/>
      <c r="KDJ829" s="149"/>
      <c r="KDK829" s="149"/>
      <c r="KDL829" s="149"/>
      <c r="KDM829" s="149"/>
      <c r="KDN829" s="149"/>
      <c r="KDO829" s="149"/>
      <c r="KDP829" s="149"/>
      <c r="KDQ829" s="149"/>
      <c r="KDR829" s="149"/>
      <c r="KDS829" s="149"/>
      <c r="KDT829" s="149"/>
      <c r="KDU829" s="149"/>
      <c r="KDV829" s="149"/>
      <c r="KDW829" s="149"/>
      <c r="KDX829" s="149"/>
      <c r="KDY829" s="149"/>
      <c r="KDZ829" s="149"/>
      <c r="KEA829" s="149"/>
      <c r="KEB829" s="149"/>
      <c r="KEC829" s="149"/>
      <c r="KED829" s="149"/>
      <c r="KEE829" s="149"/>
      <c r="KEF829" s="149"/>
      <c r="KEG829" s="149"/>
      <c r="KEH829" s="149"/>
      <c r="KEI829" s="149"/>
      <c r="KEJ829" s="149"/>
      <c r="KEK829" s="149"/>
      <c r="KEL829" s="149"/>
      <c r="KEM829" s="149"/>
      <c r="KEN829" s="149"/>
      <c r="KEO829" s="149"/>
      <c r="KEP829" s="149"/>
      <c r="KEQ829" s="149"/>
      <c r="KER829" s="149"/>
      <c r="KES829" s="149"/>
      <c r="KET829" s="149"/>
      <c r="KEU829" s="149"/>
      <c r="KEV829" s="149"/>
      <c r="KEW829" s="149"/>
      <c r="KEX829" s="149"/>
      <c r="KEY829" s="149"/>
      <c r="KEZ829" s="149"/>
      <c r="KFA829" s="149"/>
      <c r="KFB829" s="149"/>
      <c r="KFC829" s="149"/>
      <c r="KFD829" s="149"/>
      <c r="KFE829" s="149"/>
      <c r="KFF829" s="149"/>
      <c r="KFG829" s="149"/>
      <c r="KFH829" s="149"/>
      <c r="KFI829" s="149"/>
      <c r="KFJ829" s="149"/>
      <c r="KFK829" s="149"/>
      <c r="KFL829" s="149"/>
      <c r="KFM829" s="149"/>
      <c r="KFN829" s="149"/>
      <c r="KFO829" s="149"/>
      <c r="KFP829" s="149"/>
      <c r="KFQ829" s="149"/>
      <c r="KFR829" s="149"/>
      <c r="KFS829" s="149"/>
      <c r="KFT829" s="149"/>
      <c r="KFU829" s="149"/>
      <c r="KFV829" s="149"/>
      <c r="KFW829" s="149"/>
      <c r="KFX829" s="149"/>
      <c r="KFY829" s="149"/>
      <c r="KFZ829" s="149"/>
      <c r="KGA829" s="149"/>
      <c r="KGB829" s="149"/>
      <c r="KGC829" s="149"/>
      <c r="KGD829" s="149"/>
      <c r="KGE829" s="149"/>
      <c r="KGF829" s="149"/>
      <c r="KGG829" s="149"/>
      <c r="KGH829" s="149"/>
      <c r="KGI829" s="149"/>
      <c r="KGJ829" s="149"/>
      <c r="KGK829" s="149"/>
      <c r="KGL829" s="149"/>
      <c r="KGM829" s="149"/>
      <c r="KGN829" s="149"/>
      <c r="KGO829" s="149"/>
      <c r="KGP829" s="149"/>
      <c r="KGQ829" s="149"/>
      <c r="KGR829" s="149"/>
      <c r="KGS829" s="149"/>
      <c r="KGT829" s="149"/>
      <c r="KGU829" s="149"/>
      <c r="KGV829" s="149"/>
      <c r="KGW829" s="149"/>
      <c r="KGX829" s="149"/>
      <c r="KGY829" s="149"/>
      <c r="KGZ829" s="149"/>
      <c r="KHA829" s="149"/>
      <c r="KHB829" s="149"/>
      <c r="KHC829" s="149"/>
      <c r="KHD829" s="149"/>
      <c r="KHE829" s="149"/>
      <c r="KHF829" s="149"/>
      <c r="KHG829" s="149"/>
      <c r="KHH829" s="149"/>
      <c r="KHI829" s="149"/>
      <c r="KHJ829" s="149"/>
      <c r="KHK829" s="149"/>
      <c r="KHL829" s="149"/>
      <c r="KHM829" s="149"/>
      <c r="KHN829" s="149"/>
      <c r="KHO829" s="149"/>
      <c r="KHP829" s="149"/>
      <c r="KHQ829" s="149"/>
      <c r="KHR829" s="149"/>
      <c r="KHS829" s="149"/>
      <c r="KHT829" s="149"/>
      <c r="KHU829" s="149"/>
      <c r="KHV829" s="149"/>
      <c r="KHW829" s="149"/>
      <c r="KHX829" s="149"/>
      <c r="KHY829" s="149"/>
      <c r="KHZ829" s="149"/>
      <c r="KIA829" s="149"/>
      <c r="KIB829" s="149"/>
      <c r="KIC829" s="149"/>
      <c r="KID829" s="149"/>
      <c r="KIE829" s="149"/>
      <c r="KIF829" s="149"/>
      <c r="KIG829" s="149"/>
      <c r="KIH829" s="149"/>
      <c r="KII829" s="149"/>
      <c r="KIJ829" s="149"/>
      <c r="KIK829" s="149"/>
      <c r="KIL829" s="149"/>
      <c r="KIM829" s="149"/>
      <c r="KIN829" s="149"/>
      <c r="KIO829" s="149"/>
      <c r="KIP829" s="149"/>
      <c r="KIQ829" s="149"/>
      <c r="KIR829" s="149"/>
      <c r="KIS829" s="149"/>
      <c r="KIT829" s="149"/>
      <c r="KIU829" s="149"/>
      <c r="KIV829" s="149"/>
      <c r="KIW829" s="149"/>
      <c r="KIX829" s="149"/>
      <c r="KIY829" s="149"/>
      <c r="KIZ829" s="149"/>
      <c r="KJA829" s="149"/>
      <c r="KJB829" s="149"/>
      <c r="KJC829" s="149"/>
      <c r="KJD829" s="149"/>
      <c r="KJE829" s="149"/>
      <c r="KJF829" s="149"/>
      <c r="KJG829" s="149"/>
      <c r="KJH829" s="149"/>
      <c r="KJI829" s="149"/>
      <c r="KJJ829" s="149"/>
      <c r="KJK829" s="149"/>
      <c r="KJL829" s="149"/>
      <c r="KJM829" s="149"/>
      <c r="KJN829" s="149"/>
      <c r="KJO829" s="149"/>
      <c r="KJP829" s="149"/>
      <c r="KJQ829" s="149"/>
      <c r="KJR829" s="149"/>
      <c r="KJS829" s="149"/>
      <c r="KJT829" s="149"/>
      <c r="KJU829" s="149"/>
      <c r="KJV829" s="149"/>
      <c r="KJW829" s="149"/>
      <c r="KJX829" s="149"/>
      <c r="KJY829" s="149"/>
      <c r="KJZ829" s="149"/>
      <c r="KKA829" s="149"/>
      <c r="KKB829" s="149"/>
      <c r="KKC829" s="149"/>
      <c r="KKD829" s="149"/>
      <c r="KKE829" s="149"/>
      <c r="KKF829" s="149"/>
      <c r="KKG829" s="149"/>
      <c r="KKH829" s="149"/>
      <c r="KKI829" s="149"/>
      <c r="KKJ829" s="149"/>
      <c r="KKK829" s="149"/>
      <c r="KKL829" s="149"/>
      <c r="KKM829" s="149"/>
      <c r="KKN829" s="149"/>
      <c r="KKO829" s="149"/>
      <c r="KKP829" s="149"/>
      <c r="KKQ829" s="149"/>
      <c r="KKR829" s="149"/>
      <c r="KKS829" s="149"/>
      <c r="KKT829" s="149"/>
      <c r="KKU829" s="149"/>
      <c r="KKV829" s="149"/>
      <c r="KKW829" s="149"/>
      <c r="KKX829" s="149"/>
      <c r="KKY829" s="149"/>
      <c r="KKZ829" s="149"/>
      <c r="KLA829" s="149"/>
      <c r="KLB829" s="149"/>
      <c r="KLC829" s="149"/>
      <c r="KLD829" s="149"/>
      <c r="KLE829" s="149"/>
      <c r="KLF829" s="149"/>
      <c r="KLG829" s="149"/>
      <c r="KLH829" s="149"/>
      <c r="KLI829" s="149"/>
      <c r="KLJ829" s="149"/>
      <c r="KLK829" s="149"/>
      <c r="KLL829" s="149"/>
      <c r="KLM829" s="149"/>
      <c r="KLN829" s="149"/>
      <c r="KLO829" s="149"/>
      <c r="KLP829" s="149"/>
      <c r="KLQ829" s="149"/>
      <c r="KLR829" s="149"/>
      <c r="KLS829" s="149"/>
      <c r="KLT829" s="149"/>
      <c r="KLU829" s="149"/>
      <c r="KLV829" s="149"/>
      <c r="KLW829" s="149"/>
      <c r="KLX829" s="149"/>
      <c r="KLY829" s="149"/>
      <c r="KLZ829" s="149"/>
      <c r="KMA829" s="149"/>
      <c r="KMB829" s="149"/>
      <c r="KMC829" s="149"/>
      <c r="KMD829" s="149"/>
      <c r="KME829" s="149"/>
      <c r="KMF829" s="149"/>
      <c r="KMG829" s="149"/>
      <c r="KMH829" s="149"/>
      <c r="KMI829" s="149"/>
      <c r="KMJ829" s="149"/>
      <c r="KMK829" s="149"/>
      <c r="KML829" s="149"/>
      <c r="KMM829" s="149"/>
      <c r="KMN829" s="149"/>
      <c r="KMO829" s="149"/>
      <c r="KMP829" s="149"/>
      <c r="KMQ829" s="149"/>
      <c r="KMR829" s="149"/>
      <c r="KMS829" s="149"/>
      <c r="KMT829" s="149"/>
      <c r="KMU829" s="149"/>
      <c r="KMV829" s="149"/>
      <c r="KMW829" s="149"/>
      <c r="KMX829" s="149"/>
      <c r="KMY829" s="149"/>
      <c r="KMZ829" s="149"/>
      <c r="KNA829" s="149"/>
      <c r="KNB829" s="149"/>
      <c r="KNC829" s="149"/>
      <c r="KND829" s="149"/>
      <c r="KNE829" s="149"/>
      <c r="KNF829" s="149"/>
      <c r="KNG829" s="149"/>
      <c r="KNH829" s="149"/>
      <c r="KNI829" s="149"/>
      <c r="KNJ829" s="149"/>
      <c r="KNK829" s="149"/>
      <c r="KNL829" s="149"/>
      <c r="KNM829" s="149"/>
      <c r="KNN829" s="149"/>
      <c r="KNO829" s="149"/>
      <c r="KNP829" s="149"/>
      <c r="KNQ829" s="149"/>
      <c r="KNR829" s="149"/>
      <c r="KNS829" s="149"/>
      <c r="KNT829" s="149"/>
      <c r="KNU829" s="149"/>
      <c r="KNV829" s="149"/>
      <c r="KNW829" s="149"/>
      <c r="KNX829" s="149"/>
      <c r="KNY829" s="149"/>
      <c r="KNZ829" s="149"/>
      <c r="KOA829" s="149"/>
      <c r="KOB829" s="149"/>
      <c r="KOC829" s="149"/>
      <c r="KOD829" s="149"/>
      <c r="KOE829" s="149"/>
      <c r="KOF829" s="149"/>
      <c r="KOG829" s="149"/>
      <c r="KOH829" s="149"/>
      <c r="KOI829" s="149"/>
      <c r="KOJ829" s="149"/>
      <c r="KOK829" s="149"/>
      <c r="KOL829" s="149"/>
      <c r="KOM829" s="149"/>
      <c r="KON829" s="149"/>
      <c r="KOO829" s="149"/>
      <c r="KOP829" s="149"/>
      <c r="KOQ829" s="149"/>
      <c r="KOR829" s="149"/>
      <c r="KOS829" s="149"/>
      <c r="KOT829" s="149"/>
      <c r="KOU829" s="149"/>
      <c r="KOV829" s="149"/>
      <c r="KOW829" s="149"/>
      <c r="KOX829" s="149"/>
      <c r="KOY829" s="149"/>
      <c r="KOZ829" s="149"/>
      <c r="KPA829" s="149"/>
      <c r="KPB829" s="149"/>
      <c r="KPC829" s="149"/>
      <c r="KPD829" s="149"/>
      <c r="KPE829" s="149"/>
      <c r="KPF829" s="149"/>
      <c r="KPG829" s="149"/>
      <c r="KPH829" s="149"/>
      <c r="KPI829" s="149"/>
      <c r="KPJ829" s="149"/>
      <c r="KPK829" s="149"/>
      <c r="KPL829" s="149"/>
      <c r="KPM829" s="149"/>
      <c r="KPN829" s="149"/>
      <c r="KPO829" s="149"/>
      <c r="KPP829" s="149"/>
      <c r="KPQ829" s="149"/>
      <c r="KPR829" s="149"/>
      <c r="KPS829" s="149"/>
      <c r="KPT829" s="149"/>
      <c r="KPU829" s="149"/>
      <c r="KPV829" s="149"/>
      <c r="KPW829" s="149"/>
      <c r="KPX829" s="149"/>
      <c r="KPY829" s="149"/>
      <c r="KPZ829" s="149"/>
      <c r="KQA829" s="149"/>
      <c r="KQB829" s="149"/>
      <c r="KQC829" s="149"/>
      <c r="KQD829" s="149"/>
      <c r="KQE829" s="149"/>
      <c r="KQF829" s="149"/>
      <c r="KQG829" s="149"/>
      <c r="KQH829" s="149"/>
      <c r="KQI829" s="149"/>
      <c r="KQJ829" s="149"/>
      <c r="KQK829" s="149"/>
      <c r="KQL829" s="149"/>
      <c r="KQM829" s="149"/>
      <c r="KQN829" s="149"/>
      <c r="KQO829" s="149"/>
      <c r="KQP829" s="149"/>
      <c r="KQQ829" s="149"/>
      <c r="KQR829" s="149"/>
      <c r="KQS829" s="149"/>
      <c r="KQT829" s="149"/>
      <c r="KQU829" s="149"/>
      <c r="KQV829" s="149"/>
      <c r="KQW829" s="149"/>
      <c r="KQX829" s="149"/>
      <c r="KQY829" s="149"/>
      <c r="KQZ829" s="149"/>
      <c r="KRA829" s="149"/>
      <c r="KRB829" s="149"/>
      <c r="KRC829" s="149"/>
      <c r="KRD829" s="149"/>
      <c r="KRE829" s="149"/>
      <c r="KRF829" s="149"/>
      <c r="KRG829" s="149"/>
      <c r="KRH829" s="149"/>
      <c r="KRI829" s="149"/>
      <c r="KRJ829" s="149"/>
      <c r="KRK829" s="149"/>
      <c r="KRL829" s="149"/>
      <c r="KRM829" s="149"/>
      <c r="KRN829" s="149"/>
      <c r="KRO829" s="149"/>
      <c r="KRP829" s="149"/>
      <c r="KRQ829" s="149"/>
      <c r="KRR829" s="149"/>
      <c r="KRS829" s="149"/>
      <c r="KRT829" s="149"/>
      <c r="KRU829" s="149"/>
      <c r="KRV829" s="149"/>
      <c r="KRW829" s="149"/>
      <c r="KRX829" s="149"/>
      <c r="KRY829" s="149"/>
      <c r="KRZ829" s="149"/>
      <c r="KSA829" s="149"/>
      <c r="KSB829" s="149"/>
      <c r="KSC829" s="149"/>
      <c r="KSD829" s="149"/>
      <c r="KSE829" s="149"/>
      <c r="KSF829" s="149"/>
      <c r="KSG829" s="149"/>
      <c r="KSH829" s="149"/>
      <c r="KSI829" s="149"/>
      <c r="KSJ829" s="149"/>
      <c r="KSK829" s="149"/>
      <c r="KSL829" s="149"/>
      <c r="KSM829" s="149"/>
      <c r="KSN829" s="149"/>
      <c r="KSO829" s="149"/>
      <c r="KSP829" s="149"/>
      <c r="KSQ829" s="149"/>
      <c r="KSR829" s="149"/>
      <c r="KSS829" s="149"/>
      <c r="KST829" s="149"/>
      <c r="KSU829" s="149"/>
      <c r="KSV829" s="149"/>
      <c r="KSW829" s="149"/>
      <c r="KSX829" s="149"/>
      <c r="KSY829" s="149"/>
      <c r="KSZ829" s="149"/>
      <c r="KTA829" s="149"/>
      <c r="KTB829" s="149"/>
      <c r="KTC829" s="149"/>
      <c r="KTD829" s="149"/>
      <c r="KTE829" s="149"/>
      <c r="KTF829" s="149"/>
      <c r="KTG829" s="149"/>
      <c r="KTH829" s="149"/>
      <c r="KTI829" s="149"/>
      <c r="KTJ829" s="149"/>
      <c r="KTK829" s="149"/>
      <c r="KTL829" s="149"/>
      <c r="KTM829" s="149"/>
      <c r="KTN829" s="149"/>
      <c r="KTO829" s="149"/>
      <c r="KTP829" s="149"/>
      <c r="KTQ829" s="149"/>
      <c r="KTR829" s="149"/>
      <c r="KTS829" s="149"/>
      <c r="KTT829" s="149"/>
      <c r="KTU829" s="149"/>
      <c r="KTV829" s="149"/>
      <c r="KTW829" s="149"/>
      <c r="KTX829" s="149"/>
      <c r="KTY829" s="149"/>
      <c r="KTZ829" s="149"/>
      <c r="KUA829" s="149"/>
      <c r="KUB829" s="149"/>
      <c r="KUC829" s="149"/>
      <c r="KUD829" s="149"/>
      <c r="KUE829" s="149"/>
      <c r="KUF829" s="149"/>
      <c r="KUG829" s="149"/>
      <c r="KUH829" s="149"/>
      <c r="KUI829" s="149"/>
      <c r="KUJ829" s="149"/>
      <c r="KUK829" s="149"/>
      <c r="KUL829" s="149"/>
      <c r="KUM829" s="149"/>
      <c r="KUN829" s="149"/>
      <c r="KUO829" s="149"/>
      <c r="KUP829" s="149"/>
      <c r="KUQ829" s="149"/>
      <c r="KUR829" s="149"/>
      <c r="KUS829" s="149"/>
      <c r="KUT829" s="149"/>
      <c r="KUU829" s="149"/>
      <c r="KUV829" s="149"/>
      <c r="KUW829" s="149"/>
      <c r="KUX829" s="149"/>
      <c r="KUY829" s="149"/>
      <c r="KUZ829" s="149"/>
      <c r="KVA829" s="149"/>
      <c r="KVB829" s="149"/>
      <c r="KVC829" s="149"/>
      <c r="KVD829" s="149"/>
      <c r="KVE829" s="149"/>
      <c r="KVF829" s="149"/>
      <c r="KVG829" s="149"/>
      <c r="KVH829" s="149"/>
      <c r="KVI829" s="149"/>
      <c r="KVJ829" s="149"/>
      <c r="KVK829" s="149"/>
      <c r="KVL829" s="149"/>
      <c r="KVM829" s="149"/>
      <c r="KVN829" s="149"/>
      <c r="KVO829" s="149"/>
      <c r="KVP829" s="149"/>
      <c r="KVQ829" s="149"/>
      <c r="KVR829" s="149"/>
      <c r="KVS829" s="149"/>
      <c r="KVT829" s="149"/>
      <c r="KVU829" s="149"/>
      <c r="KVV829" s="149"/>
      <c r="KVW829" s="149"/>
      <c r="KVX829" s="149"/>
      <c r="KVY829" s="149"/>
      <c r="KVZ829" s="149"/>
      <c r="KWA829" s="149"/>
      <c r="KWB829" s="149"/>
      <c r="KWC829" s="149"/>
      <c r="KWD829" s="149"/>
      <c r="KWE829" s="149"/>
      <c r="KWF829" s="149"/>
      <c r="KWG829" s="149"/>
      <c r="KWH829" s="149"/>
      <c r="KWI829" s="149"/>
      <c r="KWJ829" s="149"/>
      <c r="KWK829" s="149"/>
      <c r="KWL829" s="149"/>
      <c r="KWM829" s="149"/>
      <c r="KWN829" s="149"/>
      <c r="KWO829" s="149"/>
      <c r="KWP829" s="149"/>
      <c r="KWQ829" s="149"/>
      <c r="KWR829" s="149"/>
      <c r="KWS829" s="149"/>
      <c r="KWT829" s="149"/>
      <c r="KWU829" s="149"/>
      <c r="KWV829" s="149"/>
      <c r="KWW829" s="149"/>
      <c r="KWX829" s="149"/>
      <c r="KWY829" s="149"/>
      <c r="KWZ829" s="149"/>
      <c r="KXA829" s="149"/>
      <c r="KXB829" s="149"/>
      <c r="KXC829" s="149"/>
      <c r="KXD829" s="149"/>
      <c r="KXE829" s="149"/>
      <c r="KXF829" s="149"/>
      <c r="KXG829" s="149"/>
      <c r="KXH829" s="149"/>
      <c r="KXI829" s="149"/>
      <c r="KXJ829" s="149"/>
      <c r="KXK829" s="149"/>
      <c r="KXL829" s="149"/>
      <c r="KXM829" s="149"/>
      <c r="KXN829" s="149"/>
      <c r="KXO829" s="149"/>
      <c r="KXP829" s="149"/>
      <c r="KXQ829" s="149"/>
      <c r="KXR829" s="149"/>
      <c r="KXS829" s="149"/>
      <c r="KXT829" s="149"/>
      <c r="KXU829" s="149"/>
      <c r="KXV829" s="149"/>
      <c r="KXW829" s="149"/>
      <c r="KXX829" s="149"/>
      <c r="KXY829" s="149"/>
      <c r="KXZ829" s="149"/>
      <c r="KYA829" s="149"/>
      <c r="KYB829" s="149"/>
      <c r="KYC829" s="149"/>
      <c r="KYD829" s="149"/>
      <c r="KYE829" s="149"/>
      <c r="KYF829" s="149"/>
      <c r="KYG829" s="149"/>
      <c r="KYH829" s="149"/>
      <c r="KYI829" s="149"/>
      <c r="KYJ829" s="149"/>
      <c r="KYK829" s="149"/>
      <c r="KYL829" s="149"/>
      <c r="KYM829" s="149"/>
      <c r="KYN829" s="149"/>
      <c r="KYO829" s="149"/>
      <c r="KYP829" s="149"/>
      <c r="KYQ829" s="149"/>
      <c r="KYR829" s="149"/>
      <c r="KYS829" s="149"/>
      <c r="KYT829" s="149"/>
      <c r="KYU829" s="149"/>
      <c r="KYV829" s="149"/>
      <c r="KYW829" s="149"/>
      <c r="KYX829" s="149"/>
      <c r="KYY829" s="149"/>
      <c r="KYZ829" s="149"/>
      <c r="KZA829" s="149"/>
      <c r="KZB829" s="149"/>
      <c r="KZC829" s="149"/>
      <c r="KZD829" s="149"/>
      <c r="KZE829" s="149"/>
      <c r="KZF829" s="149"/>
      <c r="KZG829" s="149"/>
      <c r="KZH829" s="149"/>
      <c r="KZI829" s="149"/>
      <c r="KZJ829" s="149"/>
      <c r="KZK829" s="149"/>
      <c r="KZL829" s="149"/>
      <c r="KZM829" s="149"/>
      <c r="KZN829" s="149"/>
      <c r="KZO829" s="149"/>
      <c r="KZP829" s="149"/>
      <c r="KZQ829" s="149"/>
      <c r="KZR829" s="149"/>
      <c r="KZS829" s="149"/>
      <c r="KZT829" s="149"/>
      <c r="KZU829" s="149"/>
      <c r="KZV829" s="149"/>
      <c r="KZW829" s="149"/>
      <c r="KZX829" s="149"/>
      <c r="KZY829" s="149"/>
      <c r="KZZ829" s="149"/>
      <c r="LAA829" s="149"/>
      <c r="LAB829" s="149"/>
      <c r="LAC829" s="149"/>
      <c r="LAD829" s="149"/>
      <c r="LAE829" s="149"/>
      <c r="LAF829" s="149"/>
      <c r="LAG829" s="149"/>
      <c r="LAH829" s="149"/>
      <c r="LAI829" s="149"/>
      <c r="LAJ829" s="149"/>
      <c r="LAK829" s="149"/>
      <c r="LAL829" s="149"/>
      <c r="LAM829" s="149"/>
      <c r="LAN829" s="149"/>
      <c r="LAO829" s="149"/>
      <c r="LAP829" s="149"/>
      <c r="LAQ829" s="149"/>
      <c r="LAR829" s="149"/>
      <c r="LAS829" s="149"/>
      <c r="LAT829" s="149"/>
      <c r="LAU829" s="149"/>
      <c r="LAV829" s="149"/>
      <c r="LAW829" s="149"/>
      <c r="LAX829" s="149"/>
      <c r="LAY829" s="149"/>
      <c r="LAZ829" s="149"/>
      <c r="LBA829" s="149"/>
      <c r="LBB829" s="149"/>
      <c r="LBC829" s="149"/>
      <c r="LBD829" s="149"/>
      <c r="LBE829" s="149"/>
      <c r="LBF829" s="149"/>
      <c r="LBG829" s="149"/>
      <c r="LBH829" s="149"/>
      <c r="LBI829" s="149"/>
      <c r="LBJ829" s="149"/>
      <c r="LBK829" s="149"/>
      <c r="LBL829" s="149"/>
      <c r="LBM829" s="149"/>
      <c r="LBN829" s="149"/>
      <c r="LBO829" s="149"/>
      <c r="LBP829" s="149"/>
      <c r="LBQ829" s="149"/>
      <c r="LBR829" s="149"/>
      <c r="LBS829" s="149"/>
      <c r="LBT829" s="149"/>
      <c r="LBU829" s="149"/>
      <c r="LBV829" s="149"/>
      <c r="LBW829" s="149"/>
      <c r="LBX829" s="149"/>
      <c r="LBY829" s="149"/>
      <c r="LBZ829" s="149"/>
      <c r="LCA829" s="149"/>
      <c r="LCB829" s="149"/>
      <c r="LCC829" s="149"/>
      <c r="LCD829" s="149"/>
      <c r="LCE829" s="149"/>
      <c r="LCF829" s="149"/>
      <c r="LCG829" s="149"/>
      <c r="LCH829" s="149"/>
      <c r="LCI829" s="149"/>
      <c r="LCJ829" s="149"/>
      <c r="LCK829" s="149"/>
      <c r="LCL829" s="149"/>
      <c r="LCM829" s="149"/>
      <c r="LCN829" s="149"/>
      <c r="LCO829" s="149"/>
      <c r="LCP829" s="149"/>
      <c r="LCQ829" s="149"/>
      <c r="LCR829" s="149"/>
      <c r="LCS829" s="149"/>
      <c r="LCT829" s="149"/>
      <c r="LCU829" s="149"/>
      <c r="LCV829" s="149"/>
      <c r="LCW829" s="149"/>
      <c r="LCX829" s="149"/>
      <c r="LCY829" s="149"/>
      <c r="LCZ829" s="149"/>
      <c r="LDA829" s="149"/>
      <c r="LDB829" s="149"/>
      <c r="LDC829" s="149"/>
      <c r="LDD829" s="149"/>
      <c r="LDE829" s="149"/>
      <c r="LDF829" s="149"/>
      <c r="LDG829" s="149"/>
      <c r="LDH829" s="149"/>
      <c r="LDI829" s="149"/>
      <c r="LDJ829" s="149"/>
      <c r="LDK829" s="149"/>
      <c r="LDL829" s="149"/>
      <c r="LDM829" s="149"/>
      <c r="LDN829" s="149"/>
      <c r="LDO829" s="149"/>
      <c r="LDP829" s="149"/>
      <c r="LDQ829" s="149"/>
      <c r="LDR829" s="149"/>
      <c r="LDS829" s="149"/>
      <c r="LDT829" s="149"/>
      <c r="LDU829" s="149"/>
      <c r="LDV829" s="149"/>
      <c r="LDW829" s="149"/>
      <c r="LDX829" s="149"/>
      <c r="LDY829" s="149"/>
      <c r="LDZ829" s="149"/>
      <c r="LEA829" s="149"/>
      <c r="LEB829" s="149"/>
      <c r="LEC829" s="149"/>
      <c r="LED829" s="149"/>
      <c r="LEE829" s="149"/>
      <c r="LEF829" s="149"/>
      <c r="LEG829" s="149"/>
      <c r="LEH829" s="149"/>
      <c r="LEI829" s="149"/>
      <c r="LEJ829" s="149"/>
      <c r="LEK829" s="149"/>
      <c r="LEL829" s="149"/>
      <c r="LEM829" s="149"/>
      <c r="LEN829" s="149"/>
      <c r="LEO829" s="149"/>
      <c r="LEP829" s="149"/>
      <c r="LEQ829" s="149"/>
      <c r="LER829" s="149"/>
      <c r="LES829" s="149"/>
      <c r="LET829" s="149"/>
      <c r="LEU829" s="149"/>
      <c r="LEV829" s="149"/>
      <c r="LEW829" s="149"/>
      <c r="LEX829" s="149"/>
      <c r="LEY829" s="149"/>
      <c r="LEZ829" s="149"/>
      <c r="LFA829" s="149"/>
      <c r="LFB829" s="149"/>
      <c r="LFC829" s="149"/>
      <c r="LFD829" s="149"/>
      <c r="LFE829" s="149"/>
      <c r="LFF829" s="149"/>
      <c r="LFG829" s="149"/>
      <c r="LFH829" s="149"/>
      <c r="LFI829" s="149"/>
      <c r="LFJ829" s="149"/>
      <c r="LFK829" s="149"/>
      <c r="LFL829" s="149"/>
      <c r="LFM829" s="149"/>
      <c r="LFN829" s="149"/>
      <c r="LFO829" s="149"/>
      <c r="LFP829" s="149"/>
      <c r="LFQ829" s="149"/>
      <c r="LFR829" s="149"/>
      <c r="LFS829" s="149"/>
      <c r="LFT829" s="149"/>
      <c r="LFU829" s="149"/>
      <c r="LFV829" s="149"/>
      <c r="LFW829" s="149"/>
      <c r="LFX829" s="149"/>
      <c r="LFY829" s="149"/>
      <c r="LFZ829" s="149"/>
      <c r="LGA829" s="149"/>
      <c r="LGB829" s="149"/>
      <c r="LGC829" s="149"/>
      <c r="LGD829" s="149"/>
      <c r="LGE829" s="149"/>
      <c r="LGF829" s="149"/>
      <c r="LGG829" s="149"/>
      <c r="LGH829" s="149"/>
      <c r="LGI829" s="149"/>
      <c r="LGJ829" s="149"/>
      <c r="LGK829" s="149"/>
      <c r="LGL829" s="149"/>
      <c r="LGM829" s="149"/>
      <c r="LGN829" s="149"/>
      <c r="LGO829" s="149"/>
      <c r="LGP829" s="149"/>
      <c r="LGQ829" s="149"/>
      <c r="LGR829" s="149"/>
      <c r="LGS829" s="149"/>
      <c r="LGT829" s="149"/>
      <c r="LGU829" s="149"/>
      <c r="LGV829" s="149"/>
      <c r="LGW829" s="149"/>
      <c r="LGX829" s="149"/>
      <c r="LGY829" s="149"/>
      <c r="LGZ829" s="149"/>
      <c r="LHA829" s="149"/>
      <c r="LHB829" s="149"/>
      <c r="LHC829" s="149"/>
      <c r="LHD829" s="149"/>
      <c r="LHE829" s="149"/>
      <c r="LHF829" s="149"/>
      <c r="LHG829" s="149"/>
      <c r="LHH829" s="149"/>
      <c r="LHI829" s="149"/>
      <c r="LHJ829" s="149"/>
      <c r="LHK829" s="149"/>
      <c r="LHL829" s="149"/>
      <c r="LHM829" s="149"/>
      <c r="LHN829" s="149"/>
      <c r="LHO829" s="149"/>
      <c r="LHP829" s="149"/>
      <c r="LHQ829" s="149"/>
      <c r="LHR829" s="149"/>
      <c r="LHS829" s="149"/>
      <c r="LHT829" s="149"/>
      <c r="LHU829" s="149"/>
      <c r="LHV829" s="149"/>
      <c r="LHW829" s="149"/>
      <c r="LHX829" s="149"/>
      <c r="LHY829" s="149"/>
      <c r="LHZ829" s="149"/>
      <c r="LIA829" s="149"/>
      <c r="LIB829" s="149"/>
      <c r="LIC829" s="149"/>
      <c r="LID829" s="149"/>
      <c r="LIE829" s="149"/>
      <c r="LIF829" s="149"/>
      <c r="LIG829" s="149"/>
      <c r="LIH829" s="149"/>
      <c r="LII829" s="149"/>
      <c r="LIJ829" s="149"/>
      <c r="LIK829" s="149"/>
      <c r="LIL829" s="149"/>
      <c r="LIM829" s="149"/>
      <c r="LIN829" s="149"/>
      <c r="LIO829" s="149"/>
      <c r="LIP829" s="149"/>
      <c r="LIQ829" s="149"/>
      <c r="LIR829" s="149"/>
      <c r="LIS829" s="149"/>
      <c r="LIT829" s="149"/>
      <c r="LIU829" s="149"/>
      <c r="LIV829" s="149"/>
      <c r="LIW829" s="149"/>
      <c r="LIX829" s="149"/>
      <c r="LIY829" s="149"/>
      <c r="LIZ829" s="149"/>
      <c r="LJA829" s="149"/>
      <c r="LJB829" s="149"/>
      <c r="LJC829" s="149"/>
      <c r="LJD829" s="149"/>
      <c r="LJE829" s="149"/>
      <c r="LJF829" s="149"/>
      <c r="LJG829" s="149"/>
      <c r="LJH829" s="149"/>
      <c r="LJI829" s="149"/>
      <c r="LJJ829" s="149"/>
      <c r="LJK829" s="149"/>
      <c r="LJL829" s="149"/>
      <c r="LJM829" s="149"/>
      <c r="LJN829" s="149"/>
      <c r="LJO829" s="149"/>
      <c r="LJP829" s="149"/>
      <c r="LJQ829" s="149"/>
      <c r="LJR829" s="149"/>
      <c r="LJS829" s="149"/>
      <c r="LJT829" s="149"/>
      <c r="LJU829" s="149"/>
      <c r="LJV829" s="149"/>
      <c r="LJW829" s="149"/>
      <c r="LJX829" s="149"/>
      <c r="LJY829" s="149"/>
      <c r="LJZ829" s="149"/>
      <c r="LKA829" s="149"/>
      <c r="LKB829" s="149"/>
      <c r="LKC829" s="149"/>
      <c r="LKD829" s="149"/>
      <c r="LKE829" s="149"/>
      <c r="LKF829" s="149"/>
      <c r="LKG829" s="149"/>
      <c r="LKH829" s="149"/>
      <c r="LKI829" s="149"/>
      <c r="LKJ829" s="149"/>
      <c r="LKK829" s="149"/>
      <c r="LKL829" s="149"/>
      <c r="LKM829" s="149"/>
      <c r="LKN829" s="149"/>
      <c r="LKO829" s="149"/>
      <c r="LKP829" s="149"/>
      <c r="LKQ829" s="149"/>
      <c r="LKR829" s="149"/>
      <c r="LKS829" s="149"/>
      <c r="LKT829" s="149"/>
      <c r="LKU829" s="149"/>
      <c r="LKV829" s="149"/>
      <c r="LKW829" s="149"/>
      <c r="LKX829" s="149"/>
      <c r="LKY829" s="149"/>
      <c r="LKZ829" s="149"/>
      <c r="LLA829" s="149"/>
      <c r="LLB829" s="149"/>
      <c r="LLC829" s="149"/>
      <c r="LLD829" s="149"/>
      <c r="LLE829" s="149"/>
      <c r="LLF829" s="149"/>
      <c r="LLG829" s="149"/>
      <c r="LLH829" s="149"/>
      <c r="LLI829" s="149"/>
      <c r="LLJ829" s="149"/>
      <c r="LLK829" s="149"/>
      <c r="LLL829" s="149"/>
      <c r="LLM829" s="149"/>
      <c r="LLN829" s="149"/>
      <c r="LLO829" s="149"/>
      <c r="LLP829" s="149"/>
      <c r="LLQ829" s="149"/>
      <c r="LLR829" s="149"/>
      <c r="LLS829" s="149"/>
      <c r="LLT829" s="149"/>
      <c r="LLU829" s="149"/>
      <c r="LLV829" s="149"/>
      <c r="LLW829" s="149"/>
      <c r="LLX829" s="149"/>
      <c r="LLY829" s="149"/>
      <c r="LLZ829" s="149"/>
      <c r="LMA829" s="149"/>
      <c r="LMB829" s="149"/>
      <c r="LMC829" s="149"/>
      <c r="LMD829" s="149"/>
      <c r="LME829" s="149"/>
      <c r="LMF829" s="149"/>
      <c r="LMG829" s="149"/>
      <c r="LMH829" s="149"/>
      <c r="LMI829" s="149"/>
      <c r="LMJ829" s="149"/>
      <c r="LMK829" s="149"/>
      <c r="LML829" s="149"/>
      <c r="LMM829" s="149"/>
      <c r="LMN829" s="149"/>
      <c r="LMO829" s="149"/>
      <c r="LMP829" s="149"/>
      <c r="LMQ829" s="149"/>
      <c r="LMR829" s="149"/>
      <c r="LMS829" s="149"/>
      <c r="LMT829" s="149"/>
      <c r="LMU829" s="149"/>
      <c r="LMV829" s="149"/>
      <c r="LMW829" s="149"/>
      <c r="LMX829" s="149"/>
      <c r="LMY829" s="149"/>
      <c r="LMZ829" s="149"/>
      <c r="LNA829" s="149"/>
      <c r="LNB829" s="149"/>
      <c r="LNC829" s="149"/>
      <c r="LND829" s="149"/>
      <c r="LNE829" s="149"/>
      <c r="LNF829" s="149"/>
      <c r="LNG829" s="149"/>
      <c r="LNH829" s="149"/>
      <c r="LNI829" s="149"/>
      <c r="LNJ829" s="149"/>
      <c r="LNK829" s="149"/>
      <c r="LNL829" s="149"/>
      <c r="LNM829" s="149"/>
      <c r="LNN829" s="149"/>
      <c r="LNO829" s="149"/>
      <c r="LNP829" s="149"/>
      <c r="LNQ829" s="149"/>
      <c r="LNR829" s="149"/>
      <c r="LNS829" s="149"/>
      <c r="LNT829" s="149"/>
      <c r="LNU829" s="149"/>
      <c r="LNV829" s="149"/>
      <c r="LNW829" s="149"/>
      <c r="LNX829" s="149"/>
      <c r="LNY829" s="149"/>
      <c r="LNZ829" s="149"/>
      <c r="LOA829" s="149"/>
      <c r="LOB829" s="149"/>
      <c r="LOC829" s="149"/>
      <c r="LOD829" s="149"/>
      <c r="LOE829" s="149"/>
      <c r="LOF829" s="149"/>
      <c r="LOG829" s="149"/>
      <c r="LOH829" s="149"/>
      <c r="LOI829" s="149"/>
      <c r="LOJ829" s="149"/>
      <c r="LOK829" s="149"/>
      <c r="LOL829" s="149"/>
      <c r="LOM829" s="149"/>
      <c r="LON829" s="149"/>
      <c r="LOO829" s="149"/>
      <c r="LOP829" s="149"/>
      <c r="LOQ829" s="149"/>
      <c r="LOR829" s="149"/>
      <c r="LOS829" s="149"/>
      <c r="LOT829" s="149"/>
      <c r="LOU829" s="149"/>
      <c r="LOV829" s="149"/>
      <c r="LOW829" s="149"/>
      <c r="LOX829" s="149"/>
      <c r="LOY829" s="149"/>
      <c r="LOZ829" s="149"/>
      <c r="LPA829" s="149"/>
      <c r="LPB829" s="149"/>
      <c r="LPC829" s="149"/>
      <c r="LPD829" s="149"/>
      <c r="LPE829" s="149"/>
      <c r="LPF829" s="149"/>
      <c r="LPG829" s="149"/>
      <c r="LPH829" s="149"/>
      <c r="LPI829" s="149"/>
      <c r="LPJ829" s="149"/>
      <c r="LPK829" s="149"/>
      <c r="LPL829" s="149"/>
      <c r="LPM829" s="149"/>
      <c r="LPN829" s="149"/>
      <c r="LPO829" s="149"/>
      <c r="LPP829" s="149"/>
      <c r="LPQ829" s="149"/>
      <c r="LPR829" s="149"/>
      <c r="LPS829" s="149"/>
      <c r="LPT829" s="149"/>
      <c r="LPU829" s="149"/>
      <c r="LPV829" s="149"/>
      <c r="LPW829" s="149"/>
      <c r="LPX829" s="149"/>
      <c r="LPY829" s="149"/>
      <c r="LPZ829" s="149"/>
      <c r="LQA829" s="149"/>
      <c r="LQB829" s="149"/>
      <c r="LQC829" s="149"/>
      <c r="LQD829" s="149"/>
      <c r="LQE829" s="149"/>
      <c r="LQF829" s="149"/>
      <c r="LQG829" s="149"/>
      <c r="LQH829" s="149"/>
      <c r="LQI829" s="149"/>
      <c r="LQJ829" s="149"/>
      <c r="LQK829" s="149"/>
      <c r="LQL829" s="149"/>
      <c r="LQM829" s="149"/>
      <c r="LQN829" s="149"/>
      <c r="LQO829" s="149"/>
      <c r="LQP829" s="149"/>
      <c r="LQQ829" s="149"/>
      <c r="LQR829" s="149"/>
      <c r="LQS829" s="149"/>
      <c r="LQT829" s="149"/>
      <c r="LQU829" s="149"/>
      <c r="LQV829" s="149"/>
      <c r="LQW829" s="149"/>
      <c r="LQX829" s="149"/>
      <c r="LQY829" s="149"/>
      <c r="LQZ829" s="149"/>
      <c r="LRA829" s="149"/>
      <c r="LRB829" s="149"/>
      <c r="LRC829" s="149"/>
      <c r="LRD829" s="149"/>
      <c r="LRE829" s="149"/>
      <c r="LRF829" s="149"/>
      <c r="LRG829" s="149"/>
      <c r="LRH829" s="149"/>
      <c r="LRI829" s="149"/>
      <c r="LRJ829" s="149"/>
      <c r="LRK829" s="149"/>
      <c r="LRL829" s="149"/>
      <c r="LRM829" s="149"/>
      <c r="LRN829" s="149"/>
      <c r="LRO829" s="149"/>
      <c r="LRP829" s="149"/>
      <c r="LRQ829" s="149"/>
      <c r="LRR829" s="149"/>
      <c r="LRS829" s="149"/>
      <c r="LRT829" s="149"/>
      <c r="LRU829" s="149"/>
      <c r="LRV829" s="149"/>
      <c r="LRW829" s="149"/>
      <c r="LRX829" s="149"/>
      <c r="LRY829" s="149"/>
      <c r="LRZ829" s="149"/>
      <c r="LSA829" s="149"/>
      <c r="LSB829" s="149"/>
      <c r="LSC829" s="149"/>
      <c r="LSD829" s="149"/>
      <c r="LSE829" s="149"/>
      <c r="LSF829" s="149"/>
      <c r="LSG829" s="149"/>
      <c r="LSH829" s="149"/>
      <c r="LSI829" s="149"/>
      <c r="LSJ829" s="149"/>
      <c r="LSK829" s="149"/>
      <c r="LSL829" s="149"/>
      <c r="LSM829" s="149"/>
      <c r="LSN829" s="149"/>
      <c r="LSO829" s="149"/>
      <c r="LSP829" s="149"/>
      <c r="LSQ829" s="149"/>
      <c r="LSR829" s="149"/>
      <c r="LSS829" s="149"/>
      <c r="LST829" s="149"/>
      <c r="LSU829" s="149"/>
      <c r="LSV829" s="149"/>
      <c r="LSW829" s="149"/>
      <c r="LSX829" s="149"/>
      <c r="LSY829" s="149"/>
      <c r="LSZ829" s="149"/>
      <c r="LTA829" s="149"/>
      <c r="LTB829" s="149"/>
      <c r="LTC829" s="149"/>
      <c r="LTD829" s="149"/>
      <c r="LTE829" s="149"/>
      <c r="LTF829" s="149"/>
      <c r="LTG829" s="149"/>
      <c r="LTH829" s="149"/>
      <c r="LTI829" s="149"/>
      <c r="LTJ829" s="149"/>
      <c r="LTK829" s="149"/>
      <c r="LTL829" s="149"/>
      <c r="LTM829" s="149"/>
      <c r="LTN829" s="149"/>
      <c r="LTO829" s="149"/>
      <c r="LTP829" s="149"/>
      <c r="LTQ829" s="149"/>
      <c r="LTR829" s="149"/>
      <c r="LTS829" s="149"/>
      <c r="LTT829" s="149"/>
      <c r="LTU829" s="149"/>
      <c r="LTV829" s="149"/>
      <c r="LTW829" s="149"/>
      <c r="LTX829" s="149"/>
      <c r="LTY829" s="149"/>
      <c r="LTZ829" s="149"/>
      <c r="LUA829" s="149"/>
      <c r="LUB829" s="149"/>
      <c r="LUC829" s="149"/>
      <c r="LUD829" s="149"/>
      <c r="LUE829" s="149"/>
      <c r="LUF829" s="149"/>
      <c r="LUG829" s="149"/>
      <c r="LUH829" s="149"/>
      <c r="LUI829" s="149"/>
      <c r="LUJ829" s="149"/>
      <c r="LUK829" s="149"/>
      <c r="LUL829" s="149"/>
      <c r="LUM829" s="149"/>
      <c r="LUN829" s="149"/>
      <c r="LUO829" s="149"/>
      <c r="LUP829" s="149"/>
      <c r="LUQ829" s="149"/>
      <c r="LUR829" s="149"/>
      <c r="LUS829" s="149"/>
      <c r="LUT829" s="149"/>
      <c r="LUU829" s="149"/>
      <c r="LUV829" s="149"/>
      <c r="LUW829" s="149"/>
      <c r="LUX829" s="149"/>
      <c r="LUY829" s="149"/>
      <c r="LUZ829" s="149"/>
      <c r="LVA829" s="149"/>
      <c r="LVB829" s="149"/>
      <c r="LVC829" s="149"/>
      <c r="LVD829" s="149"/>
      <c r="LVE829" s="149"/>
      <c r="LVF829" s="149"/>
      <c r="LVG829" s="149"/>
      <c r="LVH829" s="149"/>
      <c r="LVI829" s="149"/>
      <c r="LVJ829" s="149"/>
      <c r="LVK829" s="149"/>
      <c r="LVL829" s="149"/>
      <c r="LVM829" s="149"/>
      <c r="LVN829" s="149"/>
      <c r="LVO829" s="149"/>
      <c r="LVP829" s="149"/>
      <c r="LVQ829" s="149"/>
      <c r="LVR829" s="149"/>
      <c r="LVS829" s="149"/>
      <c r="LVT829" s="149"/>
      <c r="LVU829" s="149"/>
      <c r="LVV829" s="149"/>
      <c r="LVW829" s="149"/>
      <c r="LVX829" s="149"/>
      <c r="LVY829" s="149"/>
      <c r="LVZ829" s="149"/>
      <c r="LWA829" s="149"/>
      <c r="LWB829" s="149"/>
      <c r="LWC829" s="149"/>
      <c r="LWD829" s="149"/>
      <c r="LWE829" s="149"/>
      <c r="LWF829" s="149"/>
      <c r="LWG829" s="149"/>
      <c r="LWH829" s="149"/>
      <c r="LWI829" s="149"/>
      <c r="LWJ829" s="149"/>
      <c r="LWK829" s="149"/>
      <c r="LWL829" s="149"/>
      <c r="LWM829" s="149"/>
      <c r="LWN829" s="149"/>
      <c r="LWO829" s="149"/>
      <c r="LWP829" s="149"/>
      <c r="LWQ829" s="149"/>
      <c r="LWR829" s="149"/>
      <c r="LWS829" s="149"/>
      <c r="LWT829" s="149"/>
      <c r="LWU829" s="149"/>
      <c r="LWV829" s="149"/>
      <c r="LWW829" s="149"/>
      <c r="LWX829" s="149"/>
      <c r="LWY829" s="149"/>
      <c r="LWZ829" s="149"/>
      <c r="LXA829" s="149"/>
      <c r="LXB829" s="149"/>
      <c r="LXC829" s="149"/>
      <c r="LXD829" s="149"/>
      <c r="LXE829" s="149"/>
      <c r="LXF829" s="149"/>
      <c r="LXG829" s="149"/>
      <c r="LXH829" s="149"/>
      <c r="LXI829" s="149"/>
      <c r="LXJ829" s="149"/>
      <c r="LXK829" s="149"/>
      <c r="LXL829" s="149"/>
      <c r="LXM829" s="149"/>
      <c r="LXN829" s="149"/>
      <c r="LXO829" s="149"/>
      <c r="LXP829" s="149"/>
      <c r="LXQ829" s="149"/>
      <c r="LXR829" s="149"/>
      <c r="LXS829" s="149"/>
      <c r="LXT829" s="149"/>
      <c r="LXU829" s="149"/>
      <c r="LXV829" s="149"/>
      <c r="LXW829" s="149"/>
      <c r="LXX829" s="149"/>
      <c r="LXY829" s="149"/>
      <c r="LXZ829" s="149"/>
      <c r="LYA829" s="149"/>
      <c r="LYB829" s="149"/>
      <c r="LYC829" s="149"/>
      <c r="LYD829" s="149"/>
      <c r="LYE829" s="149"/>
      <c r="LYF829" s="149"/>
      <c r="LYG829" s="149"/>
      <c r="LYH829" s="149"/>
      <c r="LYI829" s="149"/>
      <c r="LYJ829" s="149"/>
      <c r="LYK829" s="149"/>
      <c r="LYL829" s="149"/>
      <c r="LYM829" s="149"/>
      <c r="LYN829" s="149"/>
      <c r="LYO829" s="149"/>
      <c r="LYP829" s="149"/>
      <c r="LYQ829" s="149"/>
      <c r="LYR829" s="149"/>
      <c r="LYS829" s="149"/>
      <c r="LYT829" s="149"/>
      <c r="LYU829" s="149"/>
      <c r="LYV829" s="149"/>
      <c r="LYW829" s="149"/>
      <c r="LYX829" s="149"/>
      <c r="LYY829" s="149"/>
      <c r="LYZ829" s="149"/>
      <c r="LZA829" s="149"/>
      <c r="LZB829" s="149"/>
      <c r="LZC829" s="149"/>
      <c r="LZD829" s="149"/>
      <c r="LZE829" s="149"/>
      <c r="LZF829" s="149"/>
      <c r="LZG829" s="149"/>
      <c r="LZH829" s="149"/>
      <c r="LZI829" s="149"/>
      <c r="LZJ829" s="149"/>
      <c r="LZK829" s="149"/>
      <c r="LZL829" s="149"/>
      <c r="LZM829" s="149"/>
      <c r="LZN829" s="149"/>
      <c r="LZO829" s="149"/>
      <c r="LZP829" s="149"/>
      <c r="LZQ829" s="149"/>
      <c r="LZR829" s="149"/>
      <c r="LZS829" s="149"/>
      <c r="LZT829" s="149"/>
      <c r="LZU829" s="149"/>
      <c r="LZV829" s="149"/>
      <c r="LZW829" s="149"/>
      <c r="LZX829" s="149"/>
      <c r="LZY829" s="149"/>
      <c r="LZZ829" s="149"/>
      <c r="MAA829" s="149"/>
      <c r="MAB829" s="149"/>
      <c r="MAC829" s="149"/>
      <c r="MAD829" s="149"/>
      <c r="MAE829" s="149"/>
      <c r="MAF829" s="149"/>
      <c r="MAG829" s="149"/>
      <c r="MAH829" s="149"/>
      <c r="MAI829" s="149"/>
      <c r="MAJ829" s="149"/>
      <c r="MAK829" s="149"/>
      <c r="MAL829" s="149"/>
      <c r="MAM829" s="149"/>
      <c r="MAN829" s="149"/>
      <c r="MAO829" s="149"/>
      <c r="MAP829" s="149"/>
      <c r="MAQ829" s="149"/>
      <c r="MAR829" s="149"/>
      <c r="MAS829" s="149"/>
      <c r="MAT829" s="149"/>
      <c r="MAU829" s="149"/>
      <c r="MAV829" s="149"/>
      <c r="MAW829" s="149"/>
      <c r="MAX829" s="149"/>
      <c r="MAY829" s="149"/>
      <c r="MAZ829" s="149"/>
      <c r="MBA829" s="149"/>
      <c r="MBB829" s="149"/>
      <c r="MBC829" s="149"/>
      <c r="MBD829" s="149"/>
      <c r="MBE829" s="149"/>
      <c r="MBF829" s="149"/>
      <c r="MBG829" s="149"/>
      <c r="MBH829" s="149"/>
      <c r="MBI829" s="149"/>
      <c r="MBJ829" s="149"/>
      <c r="MBK829" s="149"/>
      <c r="MBL829" s="149"/>
      <c r="MBM829" s="149"/>
      <c r="MBN829" s="149"/>
      <c r="MBO829" s="149"/>
      <c r="MBP829" s="149"/>
      <c r="MBQ829" s="149"/>
      <c r="MBR829" s="149"/>
      <c r="MBS829" s="149"/>
      <c r="MBT829" s="149"/>
      <c r="MBU829" s="149"/>
      <c r="MBV829" s="149"/>
      <c r="MBW829" s="149"/>
      <c r="MBX829" s="149"/>
      <c r="MBY829" s="149"/>
      <c r="MBZ829" s="149"/>
      <c r="MCA829" s="149"/>
      <c r="MCB829" s="149"/>
      <c r="MCC829" s="149"/>
      <c r="MCD829" s="149"/>
      <c r="MCE829" s="149"/>
      <c r="MCF829" s="149"/>
      <c r="MCG829" s="149"/>
      <c r="MCH829" s="149"/>
      <c r="MCI829" s="149"/>
      <c r="MCJ829" s="149"/>
      <c r="MCK829" s="149"/>
      <c r="MCL829" s="149"/>
      <c r="MCM829" s="149"/>
      <c r="MCN829" s="149"/>
      <c r="MCO829" s="149"/>
      <c r="MCP829" s="149"/>
      <c r="MCQ829" s="149"/>
      <c r="MCR829" s="149"/>
      <c r="MCS829" s="149"/>
      <c r="MCT829" s="149"/>
      <c r="MCU829" s="149"/>
      <c r="MCV829" s="149"/>
      <c r="MCW829" s="149"/>
      <c r="MCX829" s="149"/>
      <c r="MCY829" s="149"/>
      <c r="MCZ829" s="149"/>
      <c r="MDA829" s="149"/>
      <c r="MDB829" s="149"/>
      <c r="MDC829" s="149"/>
      <c r="MDD829" s="149"/>
      <c r="MDE829" s="149"/>
      <c r="MDF829" s="149"/>
      <c r="MDG829" s="149"/>
      <c r="MDH829" s="149"/>
      <c r="MDI829" s="149"/>
      <c r="MDJ829" s="149"/>
      <c r="MDK829" s="149"/>
      <c r="MDL829" s="149"/>
      <c r="MDM829" s="149"/>
      <c r="MDN829" s="149"/>
      <c r="MDO829" s="149"/>
      <c r="MDP829" s="149"/>
      <c r="MDQ829" s="149"/>
      <c r="MDR829" s="149"/>
      <c r="MDS829" s="149"/>
      <c r="MDT829" s="149"/>
      <c r="MDU829" s="149"/>
      <c r="MDV829" s="149"/>
      <c r="MDW829" s="149"/>
      <c r="MDX829" s="149"/>
      <c r="MDY829" s="149"/>
      <c r="MDZ829" s="149"/>
      <c r="MEA829" s="149"/>
      <c r="MEB829" s="149"/>
      <c r="MEC829" s="149"/>
      <c r="MED829" s="149"/>
      <c r="MEE829" s="149"/>
      <c r="MEF829" s="149"/>
      <c r="MEG829" s="149"/>
      <c r="MEH829" s="149"/>
      <c r="MEI829" s="149"/>
      <c r="MEJ829" s="149"/>
      <c r="MEK829" s="149"/>
      <c r="MEL829" s="149"/>
      <c r="MEM829" s="149"/>
      <c r="MEN829" s="149"/>
      <c r="MEO829" s="149"/>
      <c r="MEP829" s="149"/>
      <c r="MEQ829" s="149"/>
      <c r="MER829" s="149"/>
      <c r="MES829" s="149"/>
      <c r="MET829" s="149"/>
      <c r="MEU829" s="149"/>
      <c r="MEV829" s="149"/>
      <c r="MEW829" s="149"/>
      <c r="MEX829" s="149"/>
      <c r="MEY829" s="149"/>
      <c r="MEZ829" s="149"/>
      <c r="MFA829" s="149"/>
      <c r="MFB829" s="149"/>
      <c r="MFC829" s="149"/>
      <c r="MFD829" s="149"/>
      <c r="MFE829" s="149"/>
      <c r="MFF829" s="149"/>
      <c r="MFG829" s="149"/>
      <c r="MFH829" s="149"/>
      <c r="MFI829" s="149"/>
      <c r="MFJ829" s="149"/>
      <c r="MFK829" s="149"/>
      <c r="MFL829" s="149"/>
      <c r="MFM829" s="149"/>
      <c r="MFN829" s="149"/>
      <c r="MFO829" s="149"/>
      <c r="MFP829" s="149"/>
      <c r="MFQ829" s="149"/>
      <c r="MFR829" s="149"/>
      <c r="MFS829" s="149"/>
      <c r="MFT829" s="149"/>
      <c r="MFU829" s="149"/>
      <c r="MFV829" s="149"/>
      <c r="MFW829" s="149"/>
      <c r="MFX829" s="149"/>
      <c r="MFY829" s="149"/>
      <c r="MFZ829" s="149"/>
      <c r="MGA829" s="149"/>
      <c r="MGB829" s="149"/>
      <c r="MGC829" s="149"/>
      <c r="MGD829" s="149"/>
      <c r="MGE829" s="149"/>
      <c r="MGF829" s="149"/>
      <c r="MGG829" s="149"/>
      <c r="MGH829" s="149"/>
      <c r="MGI829" s="149"/>
      <c r="MGJ829" s="149"/>
      <c r="MGK829" s="149"/>
      <c r="MGL829" s="149"/>
      <c r="MGM829" s="149"/>
      <c r="MGN829" s="149"/>
      <c r="MGO829" s="149"/>
      <c r="MGP829" s="149"/>
      <c r="MGQ829" s="149"/>
      <c r="MGR829" s="149"/>
      <c r="MGS829" s="149"/>
      <c r="MGT829" s="149"/>
      <c r="MGU829" s="149"/>
      <c r="MGV829" s="149"/>
      <c r="MGW829" s="149"/>
      <c r="MGX829" s="149"/>
      <c r="MGY829" s="149"/>
      <c r="MGZ829" s="149"/>
      <c r="MHA829" s="149"/>
      <c r="MHB829" s="149"/>
      <c r="MHC829" s="149"/>
      <c r="MHD829" s="149"/>
      <c r="MHE829" s="149"/>
      <c r="MHF829" s="149"/>
      <c r="MHG829" s="149"/>
      <c r="MHH829" s="149"/>
      <c r="MHI829" s="149"/>
      <c r="MHJ829" s="149"/>
      <c r="MHK829" s="149"/>
      <c r="MHL829" s="149"/>
      <c r="MHM829" s="149"/>
      <c r="MHN829" s="149"/>
      <c r="MHO829" s="149"/>
      <c r="MHP829" s="149"/>
      <c r="MHQ829" s="149"/>
      <c r="MHR829" s="149"/>
      <c r="MHS829" s="149"/>
      <c r="MHT829" s="149"/>
      <c r="MHU829" s="149"/>
      <c r="MHV829" s="149"/>
      <c r="MHW829" s="149"/>
      <c r="MHX829" s="149"/>
      <c r="MHY829" s="149"/>
      <c r="MHZ829" s="149"/>
      <c r="MIA829" s="149"/>
      <c r="MIB829" s="149"/>
      <c r="MIC829" s="149"/>
      <c r="MID829" s="149"/>
      <c r="MIE829" s="149"/>
      <c r="MIF829" s="149"/>
      <c r="MIG829" s="149"/>
      <c r="MIH829" s="149"/>
      <c r="MII829" s="149"/>
      <c r="MIJ829" s="149"/>
      <c r="MIK829" s="149"/>
      <c r="MIL829" s="149"/>
      <c r="MIM829" s="149"/>
      <c r="MIN829" s="149"/>
      <c r="MIO829" s="149"/>
      <c r="MIP829" s="149"/>
      <c r="MIQ829" s="149"/>
      <c r="MIR829" s="149"/>
      <c r="MIS829" s="149"/>
      <c r="MIT829" s="149"/>
      <c r="MIU829" s="149"/>
      <c r="MIV829" s="149"/>
      <c r="MIW829" s="149"/>
      <c r="MIX829" s="149"/>
      <c r="MIY829" s="149"/>
      <c r="MIZ829" s="149"/>
      <c r="MJA829" s="149"/>
      <c r="MJB829" s="149"/>
      <c r="MJC829" s="149"/>
      <c r="MJD829" s="149"/>
      <c r="MJE829" s="149"/>
      <c r="MJF829" s="149"/>
      <c r="MJG829" s="149"/>
      <c r="MJH829" s="149"/>
      <c r="MJI829" s="149"/>
      <c r="MJJ829" s="149"/>
      <c r="MJK829" s="149"/>
      <c r="MJL829" s="149"/>
      <c r="MJM829" s="149"/>
      <c r="MJN829" s="149"/>
      <c r="MJO829" s="149"/>
      <c r="MJP829" s="149"/>
      <c r="MJQ829" s="149"/>
      <c r="MJR829" s="149"/>
      <c r="MJS829" s="149"/>
      <c r="MJT829" s="149"/>
      <c r="MJU829" s="149"/>
      <c r="MJV829" s="149"/>
      <c r="MJW829" s="149"/>
      <c r="MJX829" s="149"/>
      <c r="MJY829" s="149"/>
      <c r="MJZ829" s="149"/>
      <c r="MKA829" s="149"/>
      <c r="MKB829" s="149"/>
      <c r="MKC829" s="149"/>
      <c r="MKD829" s="149"/>
      <c r="MKE829" s="149"/>
      <c r="MKF829" s="149"/>
      <c r="MKG829" s="149"/>
      <c r="MKH829" s="149"/>
      <c r="MKI829" s="149"/>
      <c r="MKJ829" s="149"/>
      <c r="MKK829" s="149"/>
      <c r="MKL829" s="149"/>
      <c r="MKM829" s="149"/>
      <c r="MKN829" s="149"/>
      <c r="MKO829" s="149"/>
      <c r="MKP829" s="149"/>
      <c r="MKQ829" s="149"/>
      <c r="MKR829" s="149"/>
      <c r="MKS829" s="149"/>
      <c r="MKT829" s="149"/>
      <c r="MKU829" s="149"/>
      <c r="MKV829" s="149"/>
      <c r="MKW829" s="149"/>
      <c r="MKX829" s="149"/>
      <c r="MKY829" s="149"/>
      <c r="MKZ829" s="149"/>
      <c r="MLA829" s="149"/>
      <c r="MLB829" s="149"/>
      <c r="MLC829" s="149"/>
      <c r="MLD829" s="149"/>
      <c r="MLE829" s="149"/>
      <c r="MLF829" s="149"/>
      <c r="MLG829" s="149"/>
      <c r="MLH829" s="149"/>
      <c r="MLI829" s="149"/>
      <c r="MLJ829" s="149"/>
      <c r="MLK829" s="149"/>
      <c r="MLL829" s="149"/>
      <c r="MLM829" s="149"/>
      <c r="MLN829" s="149"/>
      <c r="MLO829" s="149"/>
      <c r="MLP829" s="149"/>
      <c r="MLQ829" s="149"/>
      <c r="MLR829" s="149"/>
      <c r="MLS829" s="149"/>
      <c r="MLT829" s="149"/>
      <c r="MLU829" s="149"/>
      <c r="MLV829" s="149"/>
      <c r="MLW829" s="149"/>
      <c r="MLX829" s="149"/>
      <c r="MLY829" s="149"/>
      <c r="MLZ829" s="149"/>
      <c r="MMA829" s="149"/>
      <c r="MMB829" s="149"/>
      <c r="MMC829" s="149"/>
      <c r="MMD829" s="149"/>
      <c r="MME829" s="149"/>
      <c r="MMF829" s="149"/>
      <c r="MMG829" s="149"/>
      <c r="MMH829" s="149"/>
      <c r="MMI829" s="149"/>
      <c r="MMJ829" s="149"/>
      <c r="MMK829" s="149"/>
      <c r="MML829" s="149"/>
      <c r="MMM829" s="149"/>
      <c r="MMN829" s="149"/>
      <c r="MMO829" s="149"/>
      <c r="MMP829" s="149"/>
      <c r="MMQ829" s="149"/>
      <c r="MMR829" s="149"/>
      <c r="MMS829" s="149"/>
      <c r="MMT829" s="149"/>
      <c r="MMU829" s="149"/>
      <c r="MMV829" s="149"/>
      <c r="MMW829" s="149"/>
      <c r="MMX829" s="149"/>
      <c r="MMY829" s="149"/>
      <c r="MMZ829" s="149"/>
      <c r="MNA829" s="149"/>
      <c r="MNB829" s="149"/>
      <c r="MNC829" s="149"/>
      <c r="MND829" s="149"/>
      <c r="MNE829" s="149"/>
      <c r="MNF829" s="149"/>
      <c r="MNG829" s="149"/>
      <c r="MNH829" s="149"/>
      <c r="MNI829" s="149"/>
      <c r="MNJ829" s="149"/>
      <c r="MNK829" s="149"/>
      <c r="MNL829" s="149"/>
      <c r="MNM829" s="149"/>
      <c r="MNN829" s="149"/>
      <c r="MNO829" s="149"/>
      <c r="MNP829" s="149"/>
      <c r="MNQ829" s="149"/>
      <c r="MNR829" s="149"/>
      <c r="MNS829" s="149"/>
      <c r="MNT829" s="149"/>
      <c r="MNU829" s="149"/>
      <c r="MNV829" s="149"/>
      <c r="MNW829" s="149"/>
      <c r="MNX829" s="149"/>
      <c r="MNY829" s="149"/>
      <c r="MNZ829" s="149"/>
      <c r="MOA829" s="149"/>
      <c r="MOB829" s="149"/>
      <c r="MOC829" s="149"/>
      <c r="MOD829" s="149"/>
      <c r="MOE829" s="149"/>
      <c r="MOF829" s="149"/>
      <c r="MOG829" s="149"/>
      <c r="MOH829" s="149"/>
      <c r="MOI829" s="149"/>
      <c r="MOJ829" s="149"/>
      <c r="MOK829" s="149"/>
      <c r="MOL829" s="149"/>
      <c r="MOM829" s="149"/>
      <c r="MON829" s="149"/>
      <c r="MOO829" s="149"/>
      <c r="MOP829" s="149"/>
      <c r="MOQ829" s="149"/>
      <c r="MOR829" s="149"/>
      <c r="MOS829" s="149"/>
      <c r="MOT829" s="149"/>
      <c r="MOU829" s="149"/>
      <c r="MOV829" s="149"/>
      <c r="MOW829" s="149"/>
      <c r="MOX829" s="149"/>
      <c r="MOY829" s="149"/>
      <c r="MOZ829" s="149"/>
      <c r="MPA829" s="149"/>
      <c r="MPB829" s="149"/>
      <c r="MPC829" s="149"/>
      <c r="MPD829" s="149"/>
      <c r="MPE829" s="149"/>
      <c r="MPF829" s="149"/>
      <c r="MPG829" s="149"/>
      <c r="MPH829" s="149"/>
      <c r="MPI829" s="149"/>
      <c r="MPJ829" s="149"/>
      <c r="MPK829" s="149"/>
      <c r="MPL829" s="149"/>
      <c r="MPM829" s="149"/>
      <c r="MPN829" s="149"/>
      <c r="MPO829" s="149"/>
      <c r="MPP829" s="149"/>
      <c r="MPQ829" s="149"/>
      <c r="MPR829" s="149"/>
      <c r="MPS829" s="149"/>
      <c r="MPT829" s="149"/>
      <c r="MPU829" s="149"/>
      <c r="MPV829" s="149"/>
      <c r="MPW829" s="149"/>
      <c r="MPX829" s="149"/>
      <c r="MPY829" s="149"/>
      <c r="MPZ829" s="149"/>
      <c r="MQA829" s="149"/>
      <c r="MQB829" s="149"/>
      <c r="MQC829" s="149"/>
      <c r="MQD829" s="149"/>
      <c r="MQE829" s="149"/>
      <c r="MQF829" s="149"/>
      <c r="MQG829" s="149"/>
      <c r="MQH829" s="149"/>
      <c r="MQI829" s="149"/>
      <c r="MQJ829" s="149"/>
      <c r="MQK829" s="149"/>
      <c r="MQL829" s="149"/>
      <c r="MQM829" s="149"/>
      <c r="MQN829" s="149"/>
      <c r="MQO829" s="149"/>
      <c r="MQP829" s="149"/>
      <c r="MQQ829" s="149"/>
      <c r="MQR829" s="149"/>
      <c r="MQS829" s="149"/>
      <c r="MQT829" s="149"/>
      <c r="MQU829" s="149"/>
      <c r="MQV829" s="149"/>
      <c r="MQW829" s="149"/>
      <c r="MQX829" s="149"/>
      <c r="MQY829" s="149"/>
      <c r="MQZ829" s="149"/>
      <c r="MRA829" s="149"/>
      <c r="MRB829" s="149"/>
      <c r="MRC829" s="149"/>
      <c r="MRD829" s="149"/>
      <c r="MRE829" s="149"/>
      <c r="MRF829" s="149"/>
      <c r="MRG829" s="149"/>
      <c r="MRH829" s="149"/>
      <c r="MRI829" s="149"/>
      <c r="MRJ829" s="149"/>
      <c r="MRK829" s="149"/>
      <c r="MRL829" s="149"/>
      <c r="MRM829" s="149"/>
      <c r="MRN829" s="149"/>
      <c r="MRO829" s="149"/>
      <c r="MRP829" s="149"/>
      <c r="MRQ829" s="149"/>
      <c r="MRR829" s="149"/>
      <c r="MRS829" s="149"/>
      <c r="MRT829" s="149"/>
      <c r="MRU829" s="149"/>
      <c r="MRV829" s="149"/>
      <c r="MRW829" s="149"/>
      <c r="MRX829" s="149"/>
      <c r="MRY829" s="149"/>
      <c r="MRZ829" s="149"/>
      <c r="MSA829" s="149"/>
      <c r="MSB829" s="149"/>
      <c r="MSC829" s="149"/>
      <c r="MSD829" s="149"/>
      <c r="MSE829" s="149"/>
      <c r="MSF829" s="149"/>
      <c r="MSG829" s="149"/>
      <c r="MSH829" s="149"/>
      <c r="MSI829" s="149"/>
      <c r="MSJ829" s="149"/>
      <c r="MSK829" s="149"/>
      <c r="MSL829" s="149"/>
      <c r="MSM829" s="149"/>
      <c r="MSN829" s="149"/>
      <c r="MSO829" s="149"/>
      <c r="MSP829" s="149"/>
      <c r="MSQ829" s="149"/>
      <c r="MSR829" s="149"/>
      <c r="MSS829" s="149"/>
      <c r="MST829" s="149"/>
      <c r="MSU829" s="149"/>
      <c r="MSV829" s="149"/>
      <c r="MSW829" s="149"/>
      <c r="MSX829" s="149"/>
      <c r="MSY829" s="149"/>
      <c r="MSZ829" s="149"/>
      <c r="MTA829" s="149"/>
      <c r="MTB829" s="149"/>
      <c r="MTC829" s="149"/>
      <c r="MTD829" s="149"/>
      <c r="MTE829" s="149"/>
      <c r="MTF829" s="149"/>
      <c r="MTG829" s="149"/>
      <c r="MTH829" s="149"/>
      <c r="MTI829" s="149"/>
      <c r="MTJ829" s="149"/>
      <c r="MTK829" s="149"/>
      <c r="MTL829" s="149"/>
      <c r="MTM829" s="149"/>
      <c r="MTN829" s="149"/>
      <c r="MTO829" s="149"/>
      <c r="MTP829" s="149"/>
      <c r="MTQ829" s="149"/>
      <c r="MTR829" s="149"/>
      <c r="MTS829" s="149"/>
      <c r="MTT829" s="149"/>
      <c r="MTU829" s="149"/>
      <c r="MTV829" s="149"/>
      <c r="MTW829" s="149"/>
      <c r="MTX829" s="149"/>
      <c r="MTY829" s="149"/>
      <c r="MTZ829" s="149"/>
      <c r="MUA829" s="149"/>
      <c r="MUB829" s="149"/>
      <c r="MUC829" s="149"/>
      <c r="MUD829" s="149"/>
      <c r="MUE829" s="149"/>
      <c r="MUF829" s="149"/>
      <c r="MUG829" s="149"/>
      <c r="MUH829" s="149"/>
      <c r="MUI829" s="149"/>
      <c r="MUJ829" s="149"/>
      <c r="MUK829" s="149"/>
      <c r="MUL829" s="149"/>
      <c r="MUM829" s="149"/>
      <c r="MUN829" s="149"/>
      <c r="MUO829" s="149"/>
      <c r="MUP829" s="149"/>
      <c r="MUQ829" s="149"/>
      <c r="MUR829" s="149"/>
      <c r="MUS829" s="149"/>
      <c r="MUT829" s="149"/>
      <c r="MUU829" s="149"/>
      <c r="MUV829" s="149"/>
      <c r="MUW829" s="149"/>
      <c r="MUX829" s="149"/>
      <c r="MUY829" s="149"/>
      <c r="MUZ829" s="149"/>
      <c r="MVA829" s="149"/>
      <c r="MVB829" s="149"/>
      <c r="MVC829" s="149"/>
      <c r="MVD829" s="149"/>
      <c r="MVE829" s="149"/>
      <c r="MVF829" s="149"/>
      <c r="MVG829" s="149"/>
      <c r="MVH829" s="149"/>
      <c r="MVI829" s="149"/>
      <c r="MVJ829" s="149"/>
      <c r="MVK829" s="149"/>
      <c r="MVL829" s="149"/>
      <c r="MVM829" s="149"/>
      <c r="MVN829" s="149"/>
      <c r="MVO829" s="149"/>
      <c r="MVP829" s="149"/>
      <c r="MVQ829" s="149"/>
      <c r="MVR829" s="149"/>
      <c r="MVS829" s="149"/>
      <c r="MVT829" s="149"/>
      <c r="MVU829" s="149"/>
      <c r="MVV829" s="149"/>
      <c r="MVW829" s="149"/>
      <c r="MVX829" s="149"/>
      <c r="MVY829" s="149"/>
      <c r="MVZ829" s="149"/>
      <c r="MWA829" s="149"/>
      <c r="MWB829" s="149"/>
      <c r="MWC829" s="149"/>
      <c r="MWD829" s="149"/>
      <c r="MWE829" s="149"/>
      <c r="MWF829" s="149"/>
      <c r="MWG829" s="149"/>
      <c r="MWH829" s="149"/>
      <c r="MWI829" s="149"/>
      <c r="MWJ829" s="149"/>
      <c r="MWK829" s="149"/>
      <c r="MWL829" s="149"/>
      <c r="MWM829" s="149"/>
      <c r="MWN829" s="149"/>
      <c r="MWO829" s="149"/>
      <c r="MWP829" s="149"/>
      <c r="MWQ829" s="149"/>
      <c r="MWR829" s="149"/>
      <c r="MWS829" s="149"/>
      <c r="MWT829" s="149"/>
      <c r="MWU829" s="149"/>
      <c r="MWV829" s="149"/>
      <c r="MWW829" s="149"/>
      <c r="MWX829" s="149"/>
      <c r="MWY829" s="149"/>
      <c r="MWZ829" s="149"/>
      <c r="MXA829" s="149"/>
      <c r="MXB829" s="149"/>
      <c r="MXC829" s="149"/>
      <c r="MXD829" s="149"/>
      <c r="MXE829" s="149"/>
      <c r="MXF829" s="149"/>
      <c r="MXG829" s="149"/>
      <c r="MXH829" s="149"/>
      <c r="MXI829" s="149"/>
      <c r="MXJ829" s="149"/>
      <c r="MXK829" s="149"/>
      <c r="MXL829" s="149"/>
      <c r="MXM829" s="149"/>
      <c r="MXN829" s="149"/>
      <c r="MXO829" s="149"/>
      <c r="MXP829" s="149"/>
      <c r="MXQ829" s="149"/>
      <c r="MXR829" s="149"/>
      <c r="MXS829" s="149"/>
      <c r="MXT829" s="149"/>
      <c r="MXU829" s="149"/>
      <c r="MXV829" s="149"/>
      <c r="MXW829" s="149"/>
      <c r="MXX829" s="149"/>
      <c r="MXY829" s="149"/>
      <c r="MXZ829" s="149"/>
      <c r="MYA829" s="149"/>
      <c r="MYB829" s="149"/>
      <c r="MYC829" s="149"/>
      <c r="MYD829" s="149"/>
      <c r="MYE829" s="149"/>
      <c r="MYF829" s="149"/>
      <c r="MYG829" s="149"/>
      <c r="MYH829" s="149"/>
      <c r="MYI829" s="149"/>
      <c r="MYJ829" s="149"/>
      <c r="MYK829" s="149"/>
      <c r="MYL829" s="149"/>
      <c r="MYM829" s="149"/>
      <c r="MYN829" s="149"/>
      <c r="MYO829" s="149"/>
      <c r="MYP829" s="149"/>
      <c r="MYQ829" s="149"/>
      <c r="MYR829" s="149"/>
      <c r="MYS829" s="149"/>
      <c r="MYT829" s="149"/>
      <c r="MYU829" s="149"/>
      <c r="MYV829" s="149"/>
      <c r="MYW829" s="149"/>
      <c r="MYX829" s="149"/>
      <c r="MYY829" s="149"/>
      <c r="MYZ829" s="149"/>
      <c r="MZA829" s="149"/>
      <c r="MZB829" s="149"/>
      <c r="MZC829" s="149"/>
      <c r="MZD829" s="149"/>
      <c r="MZE829" s="149"/>
      <c r="MZF829" s="149"/>
      <c r="MZG829" s="149"/>
      <c r="MZH829" s="149"/>
      <c r="MZI829" s="149"/>
      <c r="MZJ829" s="149"/>
      <c r="MZK829" s="149"/>
      <c r="MZL829" s="149"/>
      <c r="MZM829" s="149"/>
      <c r="MZN829" s="149"/>
      <c r="MZO829" s="149"/>
      <c r="MZP829" s="149"/>
      <c r="MZQ829" s="149"/>
      <c r="MZR829" s="149"/>
      <c r="MZS829" s="149"/>
      <c r="MZT829" s="149"/>
      <c r="MZU829" s="149"/>
      <c r="MZV829" s="149"/>
      <c r="MZW829" s="149"/>
      <c r="MZX829" s="149"/>
      <c r="MZY829" s="149"/>
      <c r="MZZ829" s="149"/>
      <c r="NAA829" s="149"/>
      <c r="NAB829" s="149"/>
      <c r="NAC829" s="149"/>
      <c r="NAD829" s="149"/>
      <c r="NAE829" s="149"/>
      <c r="NAF829" s="149"/>
      <c r="NAG829" s="149"/>
      <c r="NAH829" s="149"/>
      <c r="NAI829" s="149"/>
      <c r="NAJ829" s="149"/>
      <c r="NAK829" s="149"/>
      <c r="NAL829" s="149"/>
      <c r="NAM829" s="149"/>
      <c r="NAN829" s="149"/>
      <c r="NAO829" s="149"/>
      <c r="NAP829" s="149"/>
      <c r="NAQ829" s="149"/>
      <c r="NAR829" s="149"/>
      <c r="NAS829" s="149"/>
      <c r="NAT829" s="149"/>
      <c r="NAU829" s="149"/>
      <c r="NAV829" s="149"/>
      <c r="NAW829" s="149"/>
      <c r="NAX829" s="149"/>
      <c r="NAY829" s="149"/>
      <c r="NAZ829" s="149"/>
      <c r="NBA829" s="149"/>
      <c r="NBB829" s="149"/>
      <c r="NBC829" s="149"/>
      <c r="NBD829" s="149"/>
      <c r="NBE829" s="149"/>
      <c r="NBF829" s="149"/>
      <c r="NBG829" s="149"/>
      <c r="NBH829" s="149"/>
      <c r="NBI829" s="149"/>
      <c r="NBJ829" s="149"/>
      <c r="NBK829" s="149"/>
      <c r="NBL829" s="149"/>
      <c r="NBM829" s="149"/>
      <c r="NBN829" s="149"/>
      <c r="NBO829" s="149"/>
      <c r="NBP829" s="149"/>
      <c r="NBQ829" s="149"/>
      <c r="NBR829" s="149"/>
      <c r="NBS829" s="149"/>
      <c r="NBT829" s="149"/>
      <c r="NBU829" s="149"/>
      <c r="NBV829" s="149"/>
      <c r="NBW829" s="149"/>
      <c r="NBX829" s="149"/>
      <c r="NBY829" s="149"/>
      <c r="NBZ829" s="149"/>
      <c r="NCA829" s="149"/>
      <c r="NCB829" s="149"/>
      <c r="NCC829" s="149"/>
      <c r="NCD829" s="149"/>
      <c r="NCE829" s="149"/>
      <c r="NCF829" s="149"/>
      <c r="NCG829" s="149"/>
      <c r="NCH829" s="149"/>
      <c r="NCI829" s="149"/>
      <c r="NCJ829" s="149"/>
      <c r="NCK829" s="149"/>
      <c r="NCL829" s="149"/>
      <c r="NCM829" s="149"/>
      <c r="NCN829" s="149"/>
      <c r="NCO829" s="149"/>
      <c r="NCP829" s="149"/>
      <c r="NCQ829" s="149"/>
      <c r="NCR829" s="149"/>
      <c r="NCS829" s="149"/>
      <c r="NCT829" s="149"/>
      <c r="NCU829" s="149"/>
      <c r="NCV829" s="149"/>
      <c r="NCW829" s="149"/>
      <c r="NCX829" s="149"/>
      <c r="NCY829" s="149"/>
      <c r="NCZ829" s="149"/>
      <c r="NDA829" s="149"/>
      <c r="NDB829" s="149"/>
      <c r="NDC829" s="149"/>
      <c r="NDD829" s="149"/>
      <c r="NDE829" s="149"/>
      <c r="NDF829" s="149"/>
      <c r="NDG829" s="149"/>
      <c r="NDH829" s="149"/>
      <c r="NDI829" s="149"/>
      <c r="NDJ829" s="149"/>
      <c r="NDK829" s="149"/>
      <c r="NDL829" s="149"/>
      <c r="NDM829" s="149"/>
      <c r="NDN829" s="149"/>
      <c r="NDO829" s="149"/>
      <c r="NDP829" s="149"/>
      <c r="NDQ829" s="149"/>
      <c r="NDR829" s="149"/>
      <c r="NDS829" s="149"/>
      <c r="NDT829" s="149"/>
      <c r="NDU829" s="149"/>
      <c r="NDV829" s="149"/>
      <c r="NDW829" s="149"/>
      <c r="NDX829" s="149"/>
      <c r="NDY829" s="149"/>
      <c r="NDZ829" s="149"/>
      <c r="NEA829" s="149"/>
      <c r="NEB829" s="149"/>
      <c r="NEC829" s="149"/>
      <c r="NED829" s="149"/>
      <c r="NEE829" s="149"/>
      <c r="NEF829" s="149"/>
      <c r="NEG829" s="149"/>
      <c r="NEH829" s="149"/>
      <c r="NEI829" s="149"/>
      <c r="NEJ829" s="149"/>
      <c r="NEK829" s="149"/>
      <c r="NEL829" s="149"/>
      <c r="NEM829" s="149"/>
      <c r="NEN829" s="149"/>
      <c r="NEO829" s="149"/>
      <c r="NEP829" s="149"/>
      <c r="NEQ829" s="149"/>
      <c r="NER829" s="149"/>
      <c r="NES829" s="149"/>
      <c r="NET829" s="149"/>
      <c r="NEU829" s="149"/>
      <c r="NEV829" s="149"/>
      <c r="NEW829" s="149"/>
      <c r="NEX829" s="149"/>
      <c r="NEY829" s="149"/>
      <c r="NEZ829" s="149"/>
      <c r="NFA829" s="149"/>
      <c r="NFB829" s="149"/>
      <c r="NFC829" s="149"/>
      <c r="NFD829" s="149"/>
      <c r="NFE829" s="149"/>
      <c r="NFF829" s="149"/>
      <c r="NFG829" s="149"/>
      <c r="NFH829" s="149"/>
      <c r="NFI829" s="149"/>
      <c r="NFJ829" s="149"/>
      <c r="NFK829" s="149"/>
      <c r="NFL829" s="149"/>
      <c r="NFM829" s="149"/>
      <c r="NFN829" s="149"/>
      <c r="NFO829" s="149"/>
      <c r="NFP829" s="149"/>
      <c r="NFQ829" s="149"/>
      <c r="NFR829" s="149"/>
      <c r="NFS829" s="149"/>
      <c r="NFT829" s="149"/>
      <c r="NFU829" s="149"/>
      <c r="NFV829" s="149"/>
      <c r="NFW829" s="149"/>
      <c r="NFX829" s="149"/>
      <c r="NFY829" s="149"/>
      <c r="NFZ829" s="149"/>
      <c r="NGA829" s="149"/>
      <c r="NGB829" s="149"/>
      <c r="NGC829" s="149"/>
      <c r="NGD829" s="149"/>
      <c r="NGE829" s="149"/>
      <c r="NGF829" s="149"/>
      <c r="NGG829" s="149"/>
      <c r="NGH829" s="149"/>
      <c r="NGI829" s="149"/>
      <c r="NGJ829" s="149"/>
      <c r="NGK829" s="149"/>
      <c r="NGL829" s="149"/>
      <c r="NGM829" s="149"/>
      <c r="NGN829" s="149"/>
      <c r="NGO829" s="149"/>
      <c r="NGP829" s="149"/>
      <c r="NGQ829" s="149"/>
      <c r="NGR829" s="149"/>
      <c r="NGS829" s="149"/>
      <c r="NGT829" s="149"/>
      <c r="NGU829" s="149"/>
      <c r="NGV829" s="149"/>
      <c r="NGW829" s="149"/>
      <c r="NGX829" s="149"/>
      <c r="NGY829" s="149"/>
      <c r="NGZ829" s="149"/>
      <c r="NHA829" s="149"/>
      <c r="NHB829" s="149"/>
      <c r="NHC829" s="149"/>
      <c r="NHD829" s="149"/>
      <c r="NHE829" s="149"/>
      <c r="NHF829" s="149"/>
      <c r="NHG829" s="149"/>
      <c r="NHH829" s="149"/>
      <c r="NHI829" s="149"/>
      <c r="NHJ829" s="149"/>
      <c r="NHK829" s="149"/>
      <c r="NHL829" s="149"/>
      <c r="NHM829" s="149"/>
      <c r="NHN829" s="149"/>
      <c r="NHO829" s="149"/>
      <c r="NHP829" s="149"/>
      <c r="NHQ829" s="149"/>
      <c r="NHR829" s="149"/>
      <c r="NHS829" s="149"/>
      <c r="NHT829" s="149"/>
      <c r="NHU829" s="149"/>
      <c r="NHV829" s="149"/>
      <c r="NHW829" s="149"/>
      <c r="NHX829" s="149"/>
      <c r="NHY829" s="149"/>
      <c r="NHZ829" s="149"/>
      <c r="NIA829" s="149"/>
      <c r="NIB829" s="149"/>
      <c r="NIC829" s="149"/>
      <c r="NID829" s="149"/>
      <c r="NIE829" s="149"/>
      <c r="NIF829" s="149"/>
      <c r="NIG829" s="149"/>
      <c r="NIH829" s="149"/>
      <c r="NII829" s="149"/>
      <c r="NIJ829" s="149"/>
      <c r="NIK829" s="149"/>
      <c r="NIL829" s="149"/>
      <c r="NIM829" s="149"/>
      <c r="NIN829" s="149"/>
      <c r="NIO829" s="149"/>
      <c r="NIP829" s="149"/>
      <c r="NIQ829" s="149"/>
      <c r="NIR829" s="149"/>
      <c r="NIS829" s="149"/>
      <c r="NIT829" s="149"/>
      <c r="NIU829" s="149"/>
      <c r="NIV829" s="149"/>
      <c r="NIW829" s="149"/>
      <c r="NIX829" s="149"/>
      <c r="NIY829" s="149"/>
      <c r="NIZ829" s="149"/>
      <c r="NJA829" s="149"/>
      <c r="NJB829" s="149"/>
      <c r="NJC829" s="149"/>
      <c r="NJD829" s="149"/>
      <c r="NJE829" s="149"/>
      <c r="NJF829" s="149"/>
      <c r="NJG829" s="149"/>
      <c r="NJH829" s="149"/>
      <c r="NJI829" s="149"/>
      <c r="NJJ829" s="149"/>
      <c r="NJK829" s="149"/>
      <c r="NJL829" s="149"/>
      <c r="NJM829" s="149"/>
      <c r="NJN829" s="149"/>
      <c r="NJO829" s="149"/>
      <c r="NJP829" s="149"/>
      <c r="NJQ829" s="149"/>
      <c r="NJR829" s="149"/>
      <c r="NJS829" s="149"/>
      <c r="NJT829" s="149"/>
      <c r="NJU829" s="149"/>
      <c r="NJV829" s="149"/>
      <c r="NJW829" s="149"/>
      <c r="NJX829" s="149"/>
      <c r="NJY829" s="149"/>
      <c r="NJZ829" s="149"/>
      <c r="NKA829" s="149"/>
      <c r="NKB829" s="149"/>
      <c r="NKC829" s="149"/>
      <c r="NKD829" s="149"/>
      <c r="NKE829" s="149"/>
      <c r="NKF829" s="149"/>
      <c r="NKG829" s="149"/>
      <c r="NKH829" s="149"/>
      <c r="NKI829" s="149"/>
      <c r="NKJ829" s="149"/>
      <c r="NKK829" s="149"/>
      <c r="NKL829" s="149"/>
      <c r="NKM829" s="149"/>
      <c r="NKN829" s="149"/>
      <c r="NKO829" s="149"/>
      <c r="NKP829" s="149"/>
      <c r="NKQ829" s="149"/>
      <c r="NKR829" s="149"/>
      <c r="NKS829" s="149"/>
      <c r="NKT829" s="149"/>
      <c r="NKU829" s="149"/>
      <c r="NKV829" s="149"/>
      <c r="NKW829" s="149"/>
      <c r="NKX829" s="149"/>
      <c r="NKY829" s="149"/>
      <c r="NKZ829" s="149"/>
      <c r="NLA829" s="149"/>
      <c r="NLB829" s="149"/>
      <c r="NLC829" s="149"/>
      <c r="NLD829" s="149"/>
      <c r="NLE829" s="149"/>
      <c r="NLF829" s="149"/>
      <c r="NLG829" s="149"/>
      <c r="NLH829" s="149"/>
      <c r="NLI829" s="149"/>
      <c r="NLJ829" s="149"/>
      <c r="NLK829" s="149"/>
      <c r="NLL829" s="149"/>
      <c r="NLM829" s="149"/>
      <c r="NLN829" s="149"/>
      <c r="NLO829" s="149"/>
      <c r="NLP829" s="149"/>
      <c r="NLQ829" s="149"/>
      <c r="NLR829" s="149"/>
      <c r="NLS829" s="149"/>
      <c r="NLT829" s="149"/>
      <c r="NLU829" s="149"/>
      <c r="NLV829" s="149"/>
      <c r="NLW829" s="149"/>
      <c r="NLX829" s="149"/>
      <c r="NLY829" s="149"/>
      <c r="NLZ829" s="149"/>
      <c r="NMA829" s="149"/>
      <c r="NMB829" s="149"/>
      <c r="NMC829" s="149"/>
      <c r="NMD829" s="149"/>
      <c r="NME829" s="149"/>
      <c r="NMF829" s="149"/>
      <c r="NMG829" s="149"/>
      <c r="NMH829" s="149"/>
      <c r="NMI829" s="149"/>
      <c r="NMJ829" s="149"/>
      <c r="NMK829" s="149"/>
      <c r="NML829" s="149"/>
      <c r="NMM829" s="149"/>
      <c r="NMN829" s="149"/>
      <c r="NMO829" s="149"/>
      <c r="NMP829" s="149"/>
      <c r="NMQ829" s="149"/>
      <c r="NMR829" s="149"/>
      <c r="NMS829" s="149"/>
      <c r="NMT829" s="149"/>
      <c r="NMU829" s="149"/>
      <c r="NMV829" s="149"/>
      <c r="NMW829" s="149"/>
      <c r="NMX829" s="149"/>
      <c r="NMY829" s="149"/>
      <c r="NMZ829" s="149"/>
      <c r="NNA829" s="149"/>
      <c r="NNB829" s="149"/>
      <c r="NNC829" s="149"/>
      <c r="NND829" s="149"/>
      <c r="NNE829" s="149"/>
      <c r="NNF829" s="149"/>
      <c r="NNG829" s="149"/>
      <c r="NNH829" s="149"/>
      <c r="NNI829" s="149"/>
      <c r="NNJ829" s="149"/>
      <c r="NNK829" s="149"/>
      <c r="NNL829" s="149"/>
      <c r="NNM829" s="149"/>
      <c r="NNN829" s="149"/>
      <c r="NNO829" s="149"/>
      <c r="NNP829" s="149"/>
      <c r="NNQ829" s="149"/>
      <c r="NNR829" s="149"/>
      <c r="NNS829" s="149"/>
      <c r="NNT829" s="149"/>
      <c r="NNU829" s="149"/>
      <c r="NNV829" s="149"/>
      <c r="NNW829" s="149"/>
      <c r="NNX829" s="149"/>
      <c r="NNY829" s="149"/>
      <c r="NNZ829" s="149"/>
      <c r="NOA829" s="149"/>
      <c r="NOB829" s="149"/>
      <c r="NOC829" s="149"/>
      <c r="NOD829" s="149"/>
      <c r="NOE829" s="149"/>
      <c r="NOF829" s="149"/>
      <c r="NOG829" s="149"/>
      <c r="NOH829" s="149"/>
      <c r="NOI829" s="149"/>
      <c r="NOJ829" s="149"/>
      <c r="NOK829" s="149"/>
      <c r="NOL829" s="149"/>
      <c r="NOM829" s="149"/>
      <c r="NON829" s="149"/>
      <c r="NOO829" s="149"/>
      <c r="NOP829" s="149"/>
      <c r="NOQ829" s="149"/>
      <c r="NOR829" s="149"/>
      <c r="NOS829" s="149"/>
      <c r="NOT829" s="149"/>
      <c r="NOU829" s="149"/>
      <c r="NOV829" s="149"/>
      <c r="NOW829" s="149"/>
      <c r="NOX829" s="149"/>
      <c r="NOY829" s="149"/>
      <c r="NOZ829" s="149"/>
      <c r="NPA829" s="149"/>
      <c r="NPB829" s="149"/>
      <c r="NPC829" s="149"/>
      <c r="NPD829" s="149"/>
      <c r="NPE829" s="149"/>
      <c r="NPF829" s="149"/>
      <c r="NPG829" s="149"/>
      <c r="NPH829" s="149"/>
      <c r="NPI829" s="149"/>
      <c r="NPJ829" s="149"/>
      <c r="NPK829" s="149"/>
      <c r="NPL829" s="149"/>
      <c r="NPM829" s="149"/>
      <c r="NPN829" s="149"/>
      <c r="NPO829" s="149"/>
      <c r="NPP829" s="149"/>
      <c r="NPQ829" s="149"/>
      <c r="NPR829" s="149"/>
      <c r="NPS829" s="149"/>
      <c r="NPT829" s="149"/>
      <c r="NPU829" s="149"/>
      <c r="NPV829" s="149"/>
      <c r="NPW829" s="149"/>
      <c r="NPX829" s="149"/>
      <c r="NPY829" s="149"/>
      <c r="NPZ829" s="149"/>
      <c r="NQA829" s="149"/>
      <c r="NQB829" s="149"/>
      <c r="NQC829" s="149"/>
      <c r="NQD829" s="149"/>
      <c r="NQE829" s="149"/>
      <c r="NQF829" s="149"/>
      <c r="NQG829" s="149"/>
      <c r="NQH829" s="149"/>
      <c r="NQI829" s="149"/>
      <c r="NQJ829" s="149"/>
      <c r="NQK829" s="149"/>
      <c r="NQL829" s="149"/>
      <c r="NQM829" s="149"/>
      <c r="NQN829" s="149"/>
      <c r="NQO829" s="149"/>
      <c r="NQP829" s="149"/>
      <c r="NQQ829" s="149"/>
      <c r="NQR829" s="149"/>
      <c r="NQS829" s="149"/>
      <c r="NQT829" s="149"/>
      <c r="NQU829" s="149"/>
      <c r="NQV829" s="149"/>
      <c r="NQW829" s="149"/>
      <c r="NQX829" s="149"/>
      <c r="NQY829" s="149"/>
      <c r="NQZ829" s="149"/>
      <c r="NRA829" s="149"/>
      <c r="NRB829" s="149"/>
      <c r="NRC829" s="149"/>
      <c r="NRD829" s="149"/>
      <c r="NRE829" s="149"/>
      <c r="NRF829" s="149"/>
      <c r="NRG829" s="149"/>
      <c r="NRH829" s="149"/>
      <c r="NRI829" s="149"/>
      <c r="NRJ829" s="149"/>
      <c r="NRK829" s="149"/>
      <c r="NRL829" s="149"/>
      <c r="NRM829" s="149"/>
      <c r="NRN829" s="149"/>
      <c r="NRO829" s="149"/>
      <c r="NRP829" s="149"/>
      <c r="NRQ829" s="149"/>
      <c r="NRR829" s="149"/>
      <c r="NRS829" s="149"/>
      <c r="NRT829" s="149"/>
      <c r="NRU829" s="149"/>
      <c r="NRV829" s="149"/>
      <c r="NRW829" s="149"/>
      <c r="NRX829" s="149"/>
      <c r="NRY829" s="149"/>
      <c r="NRZ829" s="149"/>
      <c r="NSA829" s="149"/>
      <c r="NSB829" s="149"/>
      <c r="NSC829" s="149"/>
      <c r="NSD829" s="149"/>
      <c r="NSE829" s="149"/>
      <c r="NSF829" s="149"/>
      <c r="NSG829" s="149"/>
      <c r="NSH829" s="149"/>
      <c r="NSI829" s="149"/>
      <c r="NSJ829" s="149"/>
      <c r="NSK829" s="149"/>
      <c r="NSL829" s="149"/>
      <c r="NSM829" s="149"/>
      <c r="NSN829" s="149"/>
      <c r="NSO829" s="149"/>
      <c r="NSP829" s="149"/>
      <c r="NSQ829" s="149"/>
      <c r="NSR829" s="149"/>
      <c r="NSS829" s="149"/>
      <c r="NST829" s="149"/>
      <c r="NSU829" s="149"/>
      <c r="NSV829" s="149"/>
      <c r="NSW829" s="149"/>
      <c r="NSX829" s="149"/>
      <c r="NSY829" s="149"/>
      <c r="NSZ829" s="149"/>
      <c r="NTA829" s="149"/>
      <c r="NTB829" s="149"/>
      <c r="NTC829" s="149"/>
      <c r="NTD829" s="149"/>
      <c r="NTE829" s="149"/>
      <c r="NTF829" s="149"/>
      <c r="NTG829" s="149"/>
      <c r="NTH829" s="149"/>
      <c r="NTI829" s="149"/>
      <c r="NTJ829" s="149"/>
      <c r="NTK829" s="149"/>
      <c r="NTL829" s="149"/>
      <c r="NTM829" s="149"/>
      <c r="NTN829" s="149"/>
      <c r="NTO829" s="149"/>
      <c r="NTP829" s="149"/>
      <c r="NTQ829" s="149"/>
      <c r="NTR829" s="149"/>
      <c r="NTS829" s="149"/>
      <c r="NTT829" s="149"/>
      <c r="NTU829" s="149"/>
      <c r="NTV829" s="149"/>
      <c r="NTW829" s="149"/>
      <c r="NTX829" s="149"/>
      <c r="NTY829" s="149"/>
      <c r="NTZ829" s="149"/>
      <c r="NUA829" s="149"/>
      <c r="NUB829" s="149"/>
      <c r="NUC829" s="149"/>
      <c r="NUD829" s="149"/>
      <c r="NUE829" s="149"/>
      <c r="NUF829" s="149"/>
      <c r="NUG829" s="149"/>
      <c r="NUH829" s="149"/>
      <c r="NUI829" s="149"/>
      <c r="NUJ829" s="149"/>
      <c r="NUK829" s="149"/>
      <c r="NUL829" s="149"/>
      <c r="NUM829" s="149"/>
      <c r="NUN829" s="149"/>
      <c r="NUO829" s="149"/>
      <c r="NUP829" s="149"/>
      <c r="NUQ829" s="149"/>
      <c r="NUR829" s="149"/>
      <c r="NUS829" s="149"/>
      <c r="NUT829" s="149"/>
      <c r="NUU829" s="149"/>
      <c r="NUV829" s="149"/>
      <c r="NUW829" s="149"/>
      <c r="NUX829" s="149"/>
      <c r="NUY829" s="149"/>
      <c r="NUZ829" s="149"/>
      <c r="NVA829" s="149"/>
      <c r="NVB829" s="149"/>
      <c r="NVC829" s="149"/>
      <c r="NVD829" s="149"/>
      <c r="NVE829" s="149"/>
      <c r="NVF829" s="149"/>
      <c r="NVG829" s="149"/>
      <c r="NVH829" s="149"/>
      <c r="NVI829" s="149"/>
      <c r="NVJ829" s="149"/>
      <c r="NVK829" s="149"/>
      <c r="NVL829" s="149"/>
      <c r="NVM829" s="149"/>
      <c r="NVN829" s="149"/>
      <c r="NVO829" s="149"/>
      <c r="NVP829" s="149"/>
      <c r="NVQ829" s="149"/>
      <c r="NVR829" s="149"/>
      <c r="NVS829" s="149"/>
      <c r="NVT829" s="149"/>
      <c r="NVU829" s="149"/>
      <c r="NVV829" s="149"/>
      <c r="NVW829" s="149"/>
      <c r="NVX829" s="149"/>
      <c r="NVY829" s="149"/>
      <c r="NVZ829" s="149"/>
      <c r="NWA829" s="149"/>
      <c r="NWB829" s="149"/>
      <c r="NWC829" s="149"/>
      <c r="NWD829" s="149"/>
      <c r="NWE829" s="149"/>
      <c r="NWF829" s="149"/>
      <c r="NWG829" s="149"/>
      <c r="NWH829" s="149"/>
      <c r="NWI829" s="149"/>
      <c r="NWJ829" s="149"/>
      <c r="NWK829" s="149"/>
      <c r="NWL829" s="149"/>
      <c r="NWM829" s="149"/>
      <c r="NWN829" s="149"/>
      <c r="NWO829" s="149"/>
      <c r="NWP829" s="149"/>
      <c r="NWQ829" s="149"/>
      <c r="NWR829" s="149"/>
      <c r="NWS829" s="149"/>
      <c r="NWT829" s="149"/>
      <c r="NWU829" s="149"/>
      <c r="NWV829" s="149"/>
      <c r="NWW829" s="149"/>
      <c r="NWX829" s="149"/>
      <c r="NWY829" s="149"/>
      <c r="NWZ829" s="149"/>
      <c r="NXA829" s="149"/>
      <c r="NXB829" s="149"/>
      <c r="NXC829" s="149"/>
      <c r="NXD829" s="149"/>
      <c r="NXE829" s="149"/>
      <c r="NXF829" s="149"/>
      <c r="NXG829" s="149"/>
      <c r="NXH829" s="149"/>
      <c r="NXI829" s="149"/>
      <c r="NXJ829" s="149"/>
      <c r="NXK829" s="149"/>
      <c r="NXL829" s="149"/>
      <c r="NXM829" s="149"/>
      <c r="NXN829" s="149"/>
      <c r="NXO829" s="149"/>
      <c r="NXP829" s="149"/>
      <c r="NXQ829" s="149"/>
      <c r="NXR829" s="149"/>
      <c r="NXS829" s="149"/>
      <c r="NXT829" s="149"/>
      <c r="NXU829" s="149"/>
      <c r="NXV829" s="149"/>
      <c r="NXW829" s="149"/>
      <c r="NXX829" s="149"/>
      <c r="NXY829" s="149"/>
      <c r="NXZ829" s="149"/>
      <c r="NYA829" s="149"/>
      <c r="NYB829" s="149"/>
      <c r="NYC829" s="149"/>
      <c r="NYD829" s="149"/>
      <c r="NYE829" s="149"/>
      <c r="NYF829" s="149"/>
      <c r="NYG829" s="149"/>
      <c r="NYH829" s="149"/>
      <c r="NYI829" s="149"/>
      <c r="NYJ829" s="149"/>
      <c r="NYK829" s="149"/>
      <c r="NYL829" s="149"/>
      <c r="NYM829" s="149"/>
      <c r="NYN829" s="149"/>
      <c r="NYO829" s="149"/>
      <c r="NYP829" s="149"/>
      <c r="NYQ829" s="149"/>
      <c r="NYR829" s="149"/>
      <c r="NYS829" s="149"/>
      <c r="NYT829" s="149"/>
      <c r="NYU829" s="149"/>
      <c r="NYV829" s="149"/>
      <c r="NYW829" s="149"/>
      <c r="NYX829" s="149"/>
      <c r="NYY829" s="149"/>
      <c r="NYZ829" s="149"/>
      <c r="NZA829" s="149"/>
      <c r="NZB829" s="149"/>
      <c r="NZC829" s="149"/>
      <c r="NZD829" s="149"/>
      <c r="NZE829" s="149"/>
      <c r="NZF829" s="149"/>
      <c r="NZG829" s="149"/>
      <c r="NZH829" s="149"/>
      <c r="NZI829" s="149"/>
      <c r="NZJ829" s="149"/>
      <c r="NZK829" s="149"/>
      <c r="NZL829" s="149"/>
      <c r="NZM829" s="149"/>
      <c r="NZN829" s="149"/>
      <c r="NZO829" s="149"/>
      <c r="NZP829" s="149"/>
      <c r="NZQ829" s="149"/>
      <c r="NZR829" s="149"/>
      <c r="NZS829" s="149"/>
      <c r="NZT829" s="149"/>
      <c r="NZU829" s="149"/>
      <c r="NZV829" s="149"/>
      <c r="NZW829" s="149"/>
      <c r="NZX829" s="149"/>
      <c r="NZY829" s="149"/>
      <c r="NZZ829" s="149"/>
      <c r="OAA829" s="149"/>
      <c r="OAB829" s="149"/>
      <c r="OAC829" s="149"/>
      <c r="OAD829" s="149"/>
      <c r="OAE829" s="149"/>
      <c r="OAF829" s="149"/>
      <c r="OAG829" s="149"/>
      <c r="OAH829" s="149"/>
      <c r="OAI829" s="149"/>
      <c r="OAJ829" s="149"/>
      <c r="OAK829" s="149"/>
      <c r="OAL829" s="149"/>
      <c r="OAM829" s="149"/>
      <c r="OAN829" s="149"/>
      <c r="OAO829" s="149"/>
      <c r="OAP829" s="149"/>
      <c r="OAQ829" s="149"/>
      <c r="OAR829" s="149"/>
      <c r="OAS829" s="149"/>
      <c r="OAT829" s="149"/>
      <c r="OAU829" s="149"/>
      <c r="OAV829" s="149"/>
      <c r="OAW829" s="149"/>
      <c r="OAX829" s="149"/>
      <c r="OAY829" s="149"/>
      <c r="OAZ829" s="149"/>
      <c r="OBA829" s="149"/>
      <c r="OBB829" s="149"/>
      <c r="OBC829" s="149"/>
      <c r="OBD829" s="149"/>
      <c r="OBE829" s="149"/>
      <c r="OBF829" s="149"/>
      <c r="OBG829" s="149"/>
      <c r="OBH829" s="149"/>
      <c r="OBI829" s="149"/>
      <c r="OBJ829" s="149"/>
      <c r="OBK829" s="149"/>
      <c r="OBL829" s="149"/>
      <c r="OBM829" s="149"/>
      <c r="OBN829" s="149"/>
      <c r="OBO829" s="149"/>
      <c r="OBP829" s="149"/>
      <c r="OBQ829" s="149"/>
      <c r="OBR829" s="149"/>
      <c r="OBS829" s="149"/>
      <c r="OBT829" s="149"/>
      <c r="OBU829" s="149"/>
      <c r="OBV829" s="149"/>
      <c r="OBW829" s="149"/>
      <c r="OBX829" s="149"/>
      <c r="OBY829" s="149"/>
      <c r="OBZ829" s="149"/>
      <c r="OCA829" s="149"/>
      <c r="OCB829" s="149"/>
      <c r="OCC829" s="149"/>
      <c r="OCD829" s="149"/>
      <c r="OCE829" s="149"/>
      <c r="OCF829" s="149"/>
      <c r="OCG829" s="149"/>
      <c r="OCH829" s="149"/>
      <c r="OCI829" s="149"/>
      <c r="OCJ829" s="149"/>
      <c r="OCK829" s="149"/>
      <c r="OCL829" s="149"/>
      <c r="OCM829" s="149"/>
      <c r="OCN829" s="149"/>
      <c r="OCO829" s="149"/>
      <c r="OCP829" s="149"/>
      <c r="OCQ829" s="149"/>
      <c r="OCR829" s="149"/>
      <c r="OCS829" s="149"/>
      <c r="OCT829" s="149"/>
      <c r="OCU829" s="149"/>
      <c r="OCV829" s="149"/>
      <c r="OCW829" s="149"/>
      <c r="OCX829" s="149"/>
      <c r="OCY829" s="149"/>
      <c r="OCZ829" s="149"/>
      <c r="ODA829" s="149"/>
      <c r="ODB829" s="149"/>
      <c r="ODC829" s="149"/>
      <c r="ODD829" s="149"/>
      <c r="ODE829" s="149"/>
      <c r="ODF829" s="149"/>
      <c r="ODG829" s="149"/>
      <c r="ODH829" s="149"/>
      <c r="ODI829" s="149"/>
      <c r="ODJ829" s="149"/>
      <c r="ODK829" s="149"/>
      <c r="ODL829" s="149"/>
      <c r="ODM829" s="149"/>
      <c r="ODN829" s="149"/>
      <c r="ODO829" s="149"/>
      <c r="ODP829" s="149"/>
      <c r="ODQ829" s="149"/>
      <c r="ODR829" s="149"/>
      <c r="ODS829" s="149"/>
      <c r="ODT829" s="149"/>
      <c r="ODU829" s="149"/>
      <c r="ODV829" s="149"/>
      <c r="ODW829" s="149"/>
      <c r="ODX829" s="149"/>
      <c r="ODY829" s="149"/>
      <c r="ODZ829" s="149"/>
      <c r="OEA829" s="149"/>
      <c r="OEB829" s="149"/>
      <c r="OEC829" s="149"/>
      <c r="OED829" s="149"/>
      <c r="OEE829" s="149"/>
      <c r="OEF829" s="149"/>
      <c r="OEG829" s="149"/>
      <c r="OEH829" s="149"/>
      <c r="OEI829" s="149"/>
      <c r="OEJ829" s="149"/>
      <c r="OEK829" s="149"/>
      <c r="OEL829" s="149"/>
      <c r="OEM829" s="149"/>
      <c r="OEN829" s="149"/>
      <c r="OEO829" s="149"/>
      <c r="OEP829" s="149"/>
      <c r="OEQ829" s="149"/>
      <c r="OER829" s="149"/>
      <c r="OES829" s="149"/>
      <c r="OET829" s="149"/>
      <c r="OEU829" s="149"/>
      <c r="OEV829" s="149"/>
      <c r="OEW829" s="149"/>
      <c r="OEX829" s="149"/>
      <c r="OEY829" s="149"/>
      <c r="OEZ829" s="149"/>
      <c r="OFA829" s="149"/>
      <c r="OFB829" s="149"/>
      <c r="OFC829" s="149"/>
      <c r="OFD829" s="149"/>
      <c r="OFE829" s="149"/>
      <c r="OFF829" s="149"/>
      <c r="OFG829" s="149"/>
      <c r="OFH829" s="149"/>
      <c r="OFI829" s="149"/>
      <c r="OFJ829" s="149"/>
      <c r="OFK829" s="149"/>
      <c r="OFL829" s="149"/>
      <c r="OFM829" s="149"/>
      <c r="OFN829" s="149"/>
      <c r="OFO829" s="149"/>
      <c r="OFP829" s="149"/>
      <c r="OFQ829" s="149"/>
      <c r="OFR829" s="149"/>
      <c r="OFS829" s="149"/>
      <c r="OFT829" s="149"/>
      <c r="OFU829" s="149"/>
      <c r="OFV829" s="149"/>
      <c r="OFW829" s="149"/>
      <c r="OFX829" s="149"/>
      <c r="OFY829" s="149"/>
      <c r="OFZ829" s="149"/>
      <c r="OGA829" s="149"/>
      <c r="OGB829" s="149"/>
      <c r="OGC829" s="149"/>
      <c r="OGD829" s="149"/>
      <c r="OGE829" s="149"/>
      <c r="OGF829" s="149"/>
      <c r="OGG829" s="149"/>
      <c r="OGH829" s="149"/>
      <c r="OGI829" s="149"/>
      <c r="OGJ829" s="149"/>
      <c r="OGK829" s="149"/>
      <c r="OGL829" s="149"/>
      <c r="OGM829" s="149"/>
      <c r="OGN829" s="149"/>
      <c r="OGO829" s="149"/>
      <c r="OGP829" s="149"/>
      <c r="OGQ829" s="149"/>
      <c r="OGR829" s="149"/>
      <c r="OGS829" s="149"/>
      <c r="OGT829" s="149"/>
      <c r="OGU829" s="149"/>
      <c r="OGV829" s="149"/>
      <c r="OGW829" s="149"/>
      <c r="OGX829" s="149"/>
      <c r="OGY829" s="149"/>
      <c r="OGZ829" s="149"/>
      <c r="OHA829" s="149"/>
      <c r="OHB829" s="149"/>
      <c r="OHC829" s="149"/>
      <c r="OHD829" s="149"/>
      <c r="OHE829" s="149"/>
      <c r="OHF829" s="149"/>
      <c r="OHG829" s="149"/>
      <c r="OHH829" s="149"/>
      <c r="OHI829" s="149"/>
      <c r="OHJ829" s="149"/>
      <c r="OHK829" s="149"/>
      <c r="OHL829" s="149"/>
      <c r="OHM829" s="149"/>
      <c r="OHN829" s="149"/>
      <c r="OHO829" s="149"/>
      <c r="OHP829" s="149"/>
      <c r="OHQ829" s="149"/>
      <c r="OHR829" s="149"/>
      <c r="OHS829" s="149"/>
      <c r="OHT829" s="149"/>
      <c r="OHU829" s="149"/>
      <c r="OHV829" s="149"/>
      <c r="OHW829" s="149"/>
      <c r="OHX829" s="149"/>
      <c r="OHY829" s="149"/>
      <c r="OHZ829" s="149"/>
      <c r="OIA829" s="149"/>
      <c r="OIB829" s="149"/>
      <c r="OIC829" s="149"/>
      <c r="OID829" s="149"/>
      <c r="OIE829" s="149"/>
      <c r="OIF829" s="149"/>
      <c r="OIG829" s="149"/>
      <c r="OIH829" s="149"/>
      <c r="OII829" s="149"/>
      <c r="OIJ829" s="149"/>
      <c r="OIK829" s="149"/>
      <c r="OIL829" s="149"/>
      <c r="OIM829" s="149"/>
      <c r="OIN829" s="149"/>
      <c r="OIO829" s="149"/>
      <c r="OIP829" s="149"/>
      <c r="OIQ829" s="149"/>
      <c r="OIR829" s="149"/>
      <c r="OIS829" s="149"/>
      <c r="OIT829" s="149"/>
      <c r="OIU829" s="149"/>
      <c r="OIV829" s="149"/>
      <c r="OIW829" s="149"/>
      <c r="OIX829" s="149"/>
      <c r="OIY829" s="149"/>
      <c r="OIZ829" s="149"/>
      <c r="OJA829" s="149"/>
      <c r="OJB829" s="149"/>
      <c r="OJC829" s="149"/>
      <c r="OJD829" s="149"/>
      <c r="OJE829" s="149"/>
      <c r="OJF829" s="149"/>
      <c r="OJG829" s="149"/>
      <c r="OJH829" s="149"/>
      <c r="OJI829" s="149"/>
      <c r="OJJ829" s="149"/>
      <c r="OJK829" s="149"/>
      <c r="OJL829" s="149"/>
      <c r="OJM829" s="149"/>
      <c r="OJN829" s="149"/>
      <c r="OJO829" s="149"/>
      <c r="OJP829" s="149"/>
      <c r="OJQ829" s="149"/>
      <c r="OJR829" s="149"/>
      <c r="OJS829" s="149"/>
      <c r="OJT829" s="149"/>
      <c r="OJU829" s="149"/>
      <c r="OJV829" s="149"/>
      <c r="OJW829" s="149"/>
      <c r="OJX829" s="149"/>
      <c r="OJY829" s="149"/>
      <c r="OJZ829" s="149"/>
      <c r="OKA829" s="149"/>
      <c r="OKB829" s="149"/>
      <c r="OKC829" s="149"/>
      <c r="OKD829" s="149"/>
      <c r="OKE829" s="149"/>
      <c r="OKF829" s="149"/>
      <c r="OKG829" s="149"/>
      <c r="OKH829" s="149"/>
      <c r="OKI829" s="149"/>
      <c r="OKJ829" s="149"/>
      <c r="OKK829" s="149"/>
      <c r="OKL829" s="149"/>
      <c r="OKM829" s="149"/>
      <c r="OKN829" s="149"/>
      <c r="OKO829" s="149"/>
      <c r="OKP829" s="149"/>
      <c r="OKQ829" s="149"/>
      <c r="OKR829" s="149"/>
      <c r="OKS829" s="149"/>
      <c r="OKT829" s="149"/>
      <c r="OKU829" s="149"/>
      <c r="OKV829" s="149"/>
      <c r="OKW829" s="149"/>
      <c r="OKX829" s="149"/>
      <c r="OKY829" s="149"/>
      <c r="OKZ829" s="149"/>
      <c r="OLA829" s="149"/>
      <c r="OLB829" s="149"/>
      <c r="OLC829" s="149"/>
      <c r="OLD829" s="149"/>
      <c r="OLE829" s="149"/>
      <c r="OLF829" s="149"/>
      <c r="OLG829" s="149"/>
      <c r="OLH829" s="149"/>
      <c r="OLI829" s="149"/>
      <c r="OLJ829" s="149"/>
      <c r="OLK829" s="149"/>
      <c r="OLL829" s="149"/>
      <c r="OLM829" s="149"/>
      <c r="OLN829" s="149"/>
      <c r="OLO829" s="149"/>
      <c r="OLP829" s="149"/>
      <c r="OLQ829" s="149"/>
      <c r="OLR829" s="149"/>
      <c r="OLS829" s="149"/>
      <c r="OLT829" s="149"/>
      <c r="OLU829" s="149"/>
      <c r="OLV829" s="149"/>
      <c r="OLW829" s="149"/>
      <c r="OLX829" s="149"/>
      <c r="OLY829" s="149"/>
      <c r="OLZ829" s="149"/>
      <c r="OMA829" s="149"/>
      <c r="OMB829" s="149"/>
      <c r="OMC829" s="149"/>
      <c r="OMD829" s="149"/>
      <c r="OME829" s="149"/>
      <c r="OMF829" s="149"/>
      <c r="OMG829" s="149"/>
      <c r="OMH829" s="149"/>
      <c r="OMI829" s="149"/>
      <c r="OMJ829" s="149"/>
      <c r="OMK829" s="149"/>
      <c r="OML829" s="149"/>
      <c r="OMM829" s="149"/>
      <c r="OMN829" s="149"/>
      <c r="OMO829" s="149"/>
      <c r="OMP829" s="149"/>
      <c r="OMQ829" s="149"/>
      <c r="OMR829" s="149"/>
      <c r="OMS829" s="149"/>
      <c r="OMT829" s="149"/>
      <c r="OMU829" s="149"/>
      <c r="OMV829" s="149"/>
      <c r="OMW829" s="149"/>
      <c r="OMX829" s="149"/>
      <c r="OMY829" s="149"/>
      <c r="OMZ829" s="149"/>
      <c r="ONA829" s="149"/>
      <c r="ONB829" s="149"/>
      <c r="ONC829" s="149"/>
      <c r="OND829" s="149"/>
      <c r="ONE829" s="149"/>
      <c r="ONF829" s="149"/>
      <c r="ONG829" s="149"/>
      <c r="ONH829" s="149"/>
      <c r="ONI829" s="149"/>
      <c r="ONJ829" s="149"/>
      <c r="ONK829" s="149"/>
      <c r="ONL829" s="149"/>
      <c r="ONM829" s="149"/>
      <c r="ONN829" s="149"/>
      <c r="ONO829" s="149"/>
      <c r="ONP829" s="149"/>
      <c r="ONQ829" s="149"/>
      <c r="ONR829" s="149"/>
      <c r="ONS829" s="149"/>
      <c r="ONT829" s="149"/>
      <c r="ONU829" s="149"/>
      <c r="ONV829" s="149"/>
      <c r="ONW829" s="149"/>
      <c r="ONX829" s="149"/>
      <c r="ONY829" s="149"/>
      <c r="ONZ829" s="149"/>
      <c r="OOA829" s="149"/>
      <c r="OOB829" s="149"/>
      <c r="OOC829" s="149"/>
      <c r="OOD829" s="149"/>
      <c r="OOE829" s="149"/>
      <c r="OOF829" s="149"/>
      <c r="OOG829" s="149"/>
      <c r="OOH829" s="149"/>
      <c r="OOI829" s="149"/>
      <c r="OOJ829" s="149"/>
      <c r="OOK829" s="149"/>
      <c r="OOL829" s="149"/>
      <c r="OOM829" s="149"/>
      <c r="OON829" s="149"/>
      <c r="OOO829" s="149"/>
      <c r="OOP829" s="149"/>
      <c r="OOQ829" s="149"/>
      <c r="OOR829" s="149"/>
      <c r="OOS829" s="149"/>
      <c r="OOT829" s="149"/>
      <c r="OOU829" s="149"/>
      <c r="OOV829" s="149"/>
      <c r="OOW829" s="149"/>
      <c r="OOX829" s="149"/>
      <c r="OOY829" s="149"/>
      <c r="OOZ829" s="149"/>
      <c r="OPA829" s="149"/>
      <c r="OPB829" s="149"/>
      <c r="OPC829" s="149"/>
      <c r="OPD829" s="149"/>
      <c r="OPE829" s="149"/>
      <c r="OPF829" s="149"/>
      <c r="OPG829" s="149"/>
      <c r="OPH829" s="149"/>
      <c r="OPI829" s="149"/>
      <c r="OPJ829" s="149"/>
      <c r="OPK829" s="149"/>
      <c r="OPL829" s="149"/>
      <c r="OPM829" s="149"/>
      <c r="OPN829" s="149"/>
      <c r="OPO829" s="149"/>
      <c r="OPP829" s="149"/>
      <c r="OPQ829" s="149"/>
      <c r="OPR829" s="149"/>
      <c r="OPS829" s="149"/>
      <c r="OPT829" s="149"/>
      <c r="OPU829" s="149"/>
      <c r="OPV829" s="149"/>
      <c r="OPW829" s="149"/>
      <c r="OPX829" s="149"/>
      <c r="OPY829" s="149"/>
      <c r="OPZ829" s="149"/>
      <c r="OQA829" s="149"/>
      <c r="OQB829" s="149"/>
      <c r="OQC829" s="149"/>
      <c r="OQD829" s="149"/>
      <c r="OQE829" s="149"/>
      <c r="OQF829" s="149"/>
      <c r="OQG829" s="149"/>
      <c r="OQH829" s="149"/>
      <c r="OQI829" s="149"/>
      <c r="OQJ829" s="149"/>
      <c r="OQK829" s="149"/>
      <c r="OQL829" s="149"/>
      <c r="OQM829" s="149"/>
      <c r="OQN829" s="149"/>
      <c r="OQO829" s="149"/>
      <c r="OQP829" s="149"/>
      <c r="OQQ829" s="149"/>
      <c r="OQR829" s="149"/>
      <c r="OQS829" s="149"/>
      <c r="OQT829" s="149"/>
      <c r="OQU829" s="149"/>
      <c r="OQV829" s="149"/>
      <c r="OQW829" s="149"/>
      <c r="OQX829" s="149"/>
      <c r="OQY829" s="149"/>
      <c r="OQZ829" s="149"/>
      <c r="ORA829" s="149"/>
      <c r="ORB829" s="149"/>
      <c r="ORC829" s="149"/>
      <c r="ORD829" s="149"/>
      <c r="ORE829" s="149"/>
      <c r="ORF829" s="149"/>
      <c r="ORG829" s="149"/>
      <c r="ORH829" s="149"/>
      <c r="ORI829" s="149"/>
      <c r="ORJ829" s="149"/>
      <c r="ORK829" s="149"/>
      <c r="ORL829" s="149"/>
      <c r="ORM829" s="149"/>
      <c r="ORN829" s="149"/>
      <c r="ORO829" s="149"/>
      <c r="ORP829" s="149"/>
      <c r="ORQ829" s="149"/>
      <c r="ORR829" s="149"/>
      <c r="ORS829" s="149"/>
      <c r="ORT829" s="149"/>
      <c r="ORU829" s="149"/>
      <c r="ORV829" s="149"/>
      <c r="ORW829" s="149"/>
      <c r="ORX829" s="149"/>
      <c r="ORY829" s="149"/>
      <c r="ORZ829" s="149"/>
      <c r="OSA829" s="149"/>
      <c r="OSB829" s="149"/>
      <c r="OSC829" s="149"/>
      <c r="OSD829" s="149"/>
      <c r="OSE829" s="149"/>
      <c r="OSF829" s="149"/>
      <c r="OSG829" s="149"/>
      <c r="OSH829" s="149"/>
      <c r="OSI829" s="149"/>
      <c r="OSJ829" s="149"/>
      <c r="OSK829" s="149"/>
      <c r="OSL829" s="149"/>
      <c r="OSM829" s="149"/>
      <c r="OSN829" s="149"/>
      <c r="OSO829" s="149"/>
      <c r="OSP829" s="149"/>
      <c r="OSQ829" s="149"/>
      <c r="OSR829" s="149"/>
      <c r="OSS829" s="149"/>
      <c r="OST829" s="149"/>
      <c r="OSU829" s="149"/>
      <c r="OSV829" s="149"/>
      <c r="OSW829" s="149"/>
      <c r="OSX829" s="149"/>
      <c r="OSY829" s="149"/>
      <c r="OSZ829" s="149"/>
      <c r="OTA829" s="149"/>
      <c r="OTB829" s="149"/>
      <c r="OTC829" s="149"/>
      <c r="OTD829" s="149"/>
      <c r="OTE829" s="149"/>
      <c r="OTF829" s="149"/>
      <c r="OTG829" s="149"/>
      <c r="OTH829" s="149"/>
      <c r="OTI829" s="149"/>
      <c r="OTJ829" s="149"/>
      <c r="OTK829" s="149"/>
      <c r="OTL829" s="149"/>
      <c r="OTM829" s="149"/>
      <c r="OTN829" s="149"/>
      <c r="OTO829" s="149"/>
      <c r="OTP829" s="149"/>
      <c r="OTQ829" s="149"/>
      <c r="OTR829" s="149"/>
      <c r="OTS829" s="149"/>
      <c r="OTT829" s="149"/>
      <c r="OTU829" s="149"/>
      <c r="OTV829" s="149"/>
      <c r="OTW829" s="149"/>
      <c r="OTX829" s="149"/>
      <c r="OTY829" s="149"/>
      <c r="OTZ829" s="149"/>
      <c r="OUA829" s="149"/>
      <c r="OUB829" s="149"/>
      <c r="OUC829" s="149"/>
      <c r="OUD829" s="149"/>
      <c r="OUE829" s="149"/>
      <c r="OUF829" s="149"/>
      <c r="OUG829" s="149"/>
      <c r="OUH829" s="149"/>
      <c r="OUI829" s="149"/>
      <c r="OUJ829" s="149"/>
      <c r="OUK829" s="149"/>
      <c r="OUL829" s="149"/>
      <c r="OUM829" s="149"/>
      <c r="OUN829" s="149"/>
      <c r="OUO829" s="149"/>
      <c r="OUP829" s="149"/>
      <c r="OUQ829" s="149"/>
      <c r="OUR829" s="149"/>
      <c r="OUS829" s="149"/>
      <c r="OUT829" s="149"/>
      <c r="OUU829" s="149"/>
      <c r="OUV829" s="149"/>
      <c r="OUW829" s="149"/>
      <c r="OUX829" s="149"/>
      <c r="OUY829" s="149"/>
      <c r="OUZ829" s="149"/>
      <c r="OVA829" s="149"/>
      <c r="OVB829" s="149"/>
      <c r="OVC829" s="149"/>
      <c r="OVD829" s="149"/>
      <c r="OVE829" s="149"/>
      <c r="OVF829" s="149"/>
      <c r="OVG829" s="149"/>
      <c r="OVH829" s="149"/>
      <c r="OVI829" s="149"/>
      <c r="OVJ829" s="149"/>
      <c r="OVK829" s="149"/>
      <c r="OVL829" s="149"/>
      <c r="OVM829" s="149"/>
      <c r="OVN829" s="149"/>
      <c r="OVO829" s="149"/>
      <c r="OVP829" s="149"/>
      <c r="OVQ829" s="149"/>
      <c r="OVR829" s="149"/>
      <c r="OVS829" s="149"/>
      <c r="OVT829" s="149"/>
      <c r="OVU829" s="149"/>
      <c r="OVV829" s="149"/>
      <c r="OVW829" s="149"/>
      <c r="OVX829" s="149"/>
      <c r="OVY829" s="149"/>
      <c r="OVZ829" s="149"/>
      <c r="OWA829" s="149"/>
      <c r="OWB829" s="149"/>
      <c r="OWC829" s="149"/>
      <c r="OWD829" s="149"/>
      <c r="OWE829" s="149"/>
      <c r="OWF829" s="149"/>
      <c r="OWG829" s="149"/>
      <c r="OWH829" s="149"/>
      <c r="OWI829" s="149"/>
      <c r="OWJ829" s="149"/>
      <c r="OWK829" s="149"/>
      <c r="OWL829" s="149"/>
      <c r="OWM829" s="149"/>
      <c r="OWN829" s="149"/>
      <c r="OWO829" s="149"/>
      <c r="OWP829" s="149"/>
      <c r="OWQ829" s="149"/>
      <c r="OWR829" s="149"/>
      <c r="OWS829" s="149"/>
      <c r="OWT829" s="149"/>
      <c r="OWU829" s="149"/>
      <c r="OWV829" s="149"/>
      <c r="OWW829" s="149"/>
      <c r="OWX829" s="149"/>
      <c r="OWY829" s="149"/>
      <c r="OWZ829" s="149"/>
      <c r="OXA829" s="149"/>
      <c r="OXB829" s="149"/>
      <c r="OXC829" s="149"/>
      <c r="OXD829" s="149"/>
      <c r="OXE829" s="149"/>
      <c r="OXF829" s="149"/>
      <c r="OXG829" s="149"/>
      <c r="OXH829" s="149"/>
      <c r="OXI829" s="149"/>
      <c r="OXJ829" s="149"/>
      <c r="OXK829" s="149"/>
      <c r="OXL829" s="149"/>
      <c r="OXM829" s="149"/>
      <c r="OXN829" s="149"/>
      <c r="OXO829" s="149"/>
      <c r="OXP829" s="149"/>
      <c r="OXQ829" s="149"/>
      <c r="OXR829" s="149"/>
      <c r="OXS829" s="149"/>
      <c r="OXT829" s="149"/>
      <c r="OXU829" s="149"/>
      <c r="OXV829" s="149"/>
      <c r="OXW829" s="149"/>
      <c r="OXX829" s="149"/>
      <c r="OXY829" s="149"/>
      <c r="OXZ829" s="149"/>
      <c r="OYA829" s="149"/>
      <c r="OYB829" s="149"/>
      <c r="OYC829" s="149"/>
      <c r="OYD829" s="149"/>
      <c r="OYE829" s="149"/>
      <c r="OYF829" s="149"/>
      <c r="OYG829" s="149"/>
      <c r="OYH829" s="149"/>
      <c r="OYI829" s="149"/>
      <c r="OYJ829" s="149"/>
      <c r="OYK829" s="149"/>
      <c r="OYL829" s="149"/>
      <c r="OYM829" s="149"/>
      <c r="OYN829" s="149"/>
      <c r="OYO829" s="149"/>
      <c r="OYP829" s="149"/>
      <c r="OYQ829" s="149"/>
      <c r="OYR829" s="149"/>
      <c r="OYS829" s="149"/>
      <c r="OYT829" s="149"/>
      <c r="OYU829" s="149"/>
      <c r="OYV829" s="149"/>
      <c r="OYW829" s="149"/>
      <c r="OYX829" s="149"/>
      <c r="OYY829" s="149"/>
      <c r="OYZ829" s="149"/>
      <c r="OZA829" s="149"/>
      <c r="OZB829" s="149"/>
      <c r="OZC829" s="149"/>
      <c r="OZD829" s="149"/>
      <c r="OZE829" s="149"/>
      <c r="OZF829" s="149"/>
      <c r="OZG829" s="149"/>
      <c r="OZH829" s="149"/>
      <c r="OZI829" s="149"/>
      <c r="OZJ829" s="149"/>
      <c r="OZK829" s="149"/>
      <c r="OZL829" s="149"/>
      <c r="OZM829" s="149"/>
      <c r="OZN829" s="149"/>
      <c r="OZO829" s="149"/>
      <c r="OZP829" s="149"/>
      <c r="OZQ829" s="149"/>
      <c r="OZR829" s="149"/>
      <c r="OZS829" s="149"/>
      <c r="OZT829" s="149"/>
      <c r="OZU829" s="149"/>
      <c r="OZV829" s="149"/>
      <c r="OZW829" s="149"/>
      <c r="OZX829" s="149"/>
      <c r="OZY829" s="149"/>
      <c r="OZZ829" s="149"/>
      <c r="PAA829" s="149"/>
      <c r="PAB829" s="149"/>
      <c r="PAC829" s="149"/>
      <c r="PAD829" s="149"/>
      <c r="PAE829" s="149"/>
      <c r="PAF829" s="149"/>
      <c r="PAG829" s="149"/>
      <c r="PAH829" s="149"/>
      <c r="PAI829" s="149"/>
      <c r="PAJ829" s="149"/>
      <c r="PAK829" s="149"/>
      <c r="PAL829" s="149"/>
      <c r="PAM829" s="149"/>
      <c r="PAN829" s="149"/>
      <c r="PAO829" s="149"/>
      <c r="PAP829" s="149"/>
      <c r="PAQ829" s="149"/>
      <c r="PAR829" s="149"/>
      <c r="PAS829" s="149"/>
      <c r="PAT829" s="149"/>
      <c r="PAU829" s="149"/>
      <c r="PAV829" s="149"/>
      <c r="PAW829" s="149"/>
      <c r="PAX829" s="149"/>
      <c r="PAY829" s="149"/>
      <c r="PAZ829" s="149"/>
      <c r="PBA829" s="149"/>
      <c r="PBB829" s="149"/>
      <c r="PBC829" s="149"/>
      <c r="PBD829" s="149"/>
      <c r="PBE829" s="149"/>
      <c r="PBF829" s="149"/>
      <c r="PBG829" s="149"/>
      <c r="PBH829" s="149"/>
      <c r="PBI829" s="149"/>
      <c r="PBJ829" s="149"/>
      <c r="PBK829" s="149"/>
      <c r="PBL829" s="149"/>
      <c r="PBM829" s="149"/>
      <c r="PBN829" s="149"/>
      <c r="PBO829" s="149"/>
      <c r="PBP829" s="149"/>
      <c r="PBQ829" s="149"/>
      <c r="PBR829" s="149"/>
      <c r="PBS829" s="149"/>
      <c r="PBT829" s="149"/>
      <c r="PBU829" s="149"/>
      <c r="PBV829" s="149"/>
      <c r="PBW829" s="149"/>
      <c r="PBX829" s="149"/>
      <c r="PBY829" s="149"/>
      <c r="PBZ829" s="149"/>
      <c r="PCA829" s="149"/>
      <c r="PCB829" s="149"/>
      <c r="PCC829" s="149"/>
      <c r="PCD829" s="149"/>
      <c r="PCE829" s="149"/>
      <c r="PCF829" s="149"/>
      <c r="PCG829" s="149"/>
      <c r="PCH829" s="149"/>
      <c r="PCI829" s="149"/>
      <c r="PCJ829" s="149"/>
      <c r="PCK829" s="149"/>
      <c r="PCL829" s="149"/>
      <c r="PCM829" s="149"/>
      <c r="PCN829" s="149"/>
      <c r="PCO829" s="149"/>
      <c r="PCP829" s="149"/>
      <c r="PCQ829" s="149"/>
      <c r="PCR829" s="149"/>
      <c r="PCS829" s="149"/>
      <c r="PCT829" s="149"/>
      <c r="PCU829" s="149"/>
      <c r="PCV829" s="149"/>
      <c r="PCW829" s="149"/>
      <c r="PCX829" s="149"/>
      <c r="PCY829" s="149"/>
      <c r="PCZ829" s="149"/>
      <c r="PDA829" s="149"/>
      <c r="PDB829" s="149"/>
      <c r="PDC829" s="149"/>
      <c r="PDD829" s="149"/>
      <c r="PDE829" s="149"/>
      <c r="PDF829" s="149"/>
      <c r="PDG829" s="149"/>
      <c r="PDH829" s="149"/>
      <c r="PDI829" s="149"/>
      <c r="PDJ829" s="149"/>
      <c r="PDK829" s="149"/>
      <c r="PDL829" s="149"/>
      <c r="PDM829" s="149"/>
      <c r="PDN829" s="149"/>
      <c r="PDO829" s="149"/>
      <c r="PDP829" s="149"/>
      <c r="PDQ829" s="149"/>
      <c r="PDR829" s="149"/>
      <c r="PDS829" s="149"/>
      <c r="PDT829" s="149"/>
      <c r="PDU829" s="149"/>
      <c r="PDV829" s="149"/>
      <c r="PDW829" s="149"/>
      <c r="PDX829" s="149"/>
      <c r="PDY829" s="149"/>
      <c r="PDZ829" s="149"/>
      <c r="PEA829" s="149"/>
      <c r="PEB829" s="149"/>
      <c r="PEC829" s="149"/>
      <c r="PED829" s="149"/>
      <c r="PEE829" s="149"/>
      <c r="PEF829" s="149"/>
      <c r="PEG829" s="149"/>
      <c r="PEH829" s="149"/>
      <c r="PEI829" s="149"/>
      <c r="PEJ829" s="149"/>
      <c r="PEK829" s="149"/>
      <c r="PEL829" s="149"/>
      <c r="PEM829" s="149"/>
      <c r="PEN829" s="149"/>
      <c r="PEO829" s="149"/>
      <c r="PEP829" s="149"/>
      <c r="PEQ829" s="149"/>
      <c r="PER829" s="149"/>
      <c r="PES829" s="149"/>
      <c r="PET829" s="149"/>
      <c r="PEU829" s="149"/>
      <c r="PEV829" s="149"/>
      <c r="PEW829" s="149"/>
      <c r="PEX829" s="149"/>
      <c r="PEY829" s="149"/>
      <c r="PEZ829" s="149"/>
      <c r="PFA829" s="149"/>
      <c r="PFB829" s="149"/>
      <c r="PFC829" s="149"/>
      <c r="PFD829" s="149"/>
      <c r="PFE829" s="149"/>
      <c r="PFF829" s="149"/>
      <c r="PFG829" s="149"/>
      <c r="PFH829" s="149"/>
      <c r="PFI829" s="149"/>
      <c r="PFJ829" s="149"/>
      <c r="PFK829" s="149"/>
      <c r="PFL829" s="149"/>
      <c r="PFM829" s="149"/>
      <c r="PFN829" s="149"/>
      <c r="PFO829" s="149"/>
      <c r="PFP829" s="149"/>
      <c r="PFQ829" s="149"/>
      <c r="PFR829" s="149"/>
      <c r="PFS829" s="149"/>
      <c r="PFT829" s="149"/>
      <c r="PFU829" s="149"/>
      <c r="PFV829" s="149"/>
      <c r="PFW829" s="149"/>
      <c r="PFX829" s="149"/>
      <c r="PFY829" s="149"/>
      <c r="PFZ829" s="149"/>
      <c r="PGA829" s="149"/>
      <c r="PGB829" s="149"/>
      <c r="PGC829" s="149"/>
      <c r="PGD829" s="149"/>
      <c r="PGE829" s="149"/>
      <c r="PGF829" s="149"/>
      <c r="PGG829" s="149"/>
      <c r="PGH829" s="149"/>
      <c r="PGI829" s="149"/>
      <c r="PGJ829" s="149"/>
      <c r="PGK829" s="149"/>
      <c r="PGL829" s="149"/>
      <c r="PGM829" s="149"/>
      <c r="PGN829" s="149"/>
      <c r="PGO829" s="149"/>
      <c r="PGP829" s="149"/>
      <c r="PGQ829" s="149"/>
      <c r="PGR829" s="149"/>
      <c r="PGS829" s="149"/>
      <c r="PGT829" s="149"/>
      <c r="PGU829" s="149"/>
      <c r="PGV829" s="149"/>
      <c r="PGW829" s="149"/>
      <c r="PGX829" s="149"/>
      <c r="PGY829" s="149"/>
      <c r="PGZ829" s="149"/>
      <c r="PHA829" s="149"/>
      <c r="PHB829" s="149"/>
      <c r="PHC829" s="149"/>
      <c r="PHD829" s="149"/>
      <c r="PHE829" s="149"/>
      <c r="PHF829" s="149"/>
      <c r="PHG829" s="149"/>
      <c r="PHH829" s="149"/>
      <c r="PHI829" s="149"/>
      <c r="PHJ829" s="149"/>
      <c r="PHK829" s="149"/>
      <c r="PHL829" s="149"/>
      <c r="PHM829" s="149"/>
      <c r="PHN829" s="149"/>
      <c r="PHO829" s="149"/>
      <c r="PHP829" s="149"/>
      <c r="PHQ829" s="149"/>
      <c r="PHR829" s="149"/>
      <c r="PHS829" s="149"/>
      <c r="PHT829" s="149"/>
      <c r="PHU829" s="149"/>
      <c r="PHV829" s="149"/>
      <c r="PHW829" s="149"/>
      <c r="PHX829" s="149"/>
      <c r="PHY829" s="149"/>
      <c r="PHZ829" s="149"/>
      <c r="PIA829" s="149"/>
      <c r="PIB829" s="149"/>
      <c r="PIC829" s="149"/>
      <c r="PID829" s="149"/>
      <c r="PIE829" s="149"/>
      <c r="PIF829" s="149"/>
      <c r="PIG829" s="149"/>
      <c r="PIH829" s="149"/>
      <c r="PII829" s="149"/>
      <c r="PIJ829" s="149"/>
      <c r="PIK829" s="149"/>
      <c r="PIL829" s="149"/>
      <c r="PIM829" s="149"/>
      <c r="PIN829" s="149"/>
      <c r="PIO829" s="149"/>
      <c r="PIP829" s="149"/>
      <c r="PIQ829" s="149"/>
      <c r="PIR829" s="149"/>
      <c r="PIS829" s="149"/>
      <c r="PIT829" s="149"/>
      <c r="PIU829" s="149"/>
      <c r="PIV829" s="149"/>
      <c r="PIW829" s="149"/>
      <c r="PIX829" s="149"/>
      <c r="PIY829" s="149"/>
      <c r="PIZ829" s="149"/>
      <c r="PJA829" s="149"/>
      <c r="PJB829" s="149"/>
      <c r="PJC829" s="149"/>
      <c r="PJD829" s="149"/>
      <c r="PJE829" s="149"/>
      <c r="PJF829" s="149"/>
      <c r="PJG829" s="149"/>
      <c r="PJH829" s="149"/>
      <c r="PJI829" s="149"/>
      <c r="PJJ829" s="149"/>
      <c r="PJK829" s="149"/>
      <c r="PJL829" s="149"/>
      <c r="PJM829" s="149"/>
      <c r="PJN829" s="149"/>
      <c r="PJO829" s="149"/>
      <c r="PJP829" s="149"/>
      <c r="PJQ829" s="149"/>
      <c r="PJR829" s="149"/>
      <c r="PJS829" s="149"/>
      <c r="PJT829" s="149"/>
      <c r="PJU829" s="149"/>
      <c r="PJV829" s="149"/>
      <c r="PJW829" s="149"/>
      <c r="PJX829" s="149"/>
      <c r="PJY829" s="149"/>
      <c r="PJZ829" s="149"/>
      <c r="PKA829" s="149"/>
      <c r="PKB829" s="149"/>
      <c r="PKC829" s="149"/>
      <c r="PKD829" s="149"/>
      <c r="PKE829" s="149"/>
      <c r="PKF829" s="149"/>
      <c r="PKG829" s="149"/>
      <c r="PKH829" s="149"/>
      <c r="PKI829" s="149"/>
      <c r="PKJ829" s="149"/>
      <c r="PKK829" s="149"/>
      <c r="PKL829" s="149"/>
      <c r="PKM829" s="149"/>
      <c r="PKN829" s="149"/>
      <c r="PKO829" s="149"/>
      <c r="PKP829" s="149"/>
      <c r="PKQ829" s="149"/>
      <c r="PKR829" s="149"/>
      <c r="PKS829" s="149"/>
      <c r="PKT829" s="149"/>
      <c r="PKU829" s="149"/>
      <c r="PKV829" s="149"/>
      <c r="PKW829" s="149"/>
      <c r="PKX829" s="149"/>
      <c r="PKY829" s="149"/>
      <c r="PKZ829" s="149"/>
      <c r="PLA829" s="149"/>
      <c r="PLB829" s="149"/>
      <c r="PLC829" s="149"/>
      <c r="PLD829" s="149"/>
      <c r="PLE829" s="149"/>
      <c r="PLF829" s="149"/>
      <c r="PLG829" s="149"/>
      <c r="PLH829" s="149"/>
      <c r="PLI829" s="149"/>
      <c r="PLJ829" s="149"/>
      <c r="PLK829" s="149"/>
      <c r="PLL829" s="149"/>
      <c r="PLM829" s="149"/>
      <c r="PLN829" s="149"/>
      <c r="PLO829" s="149"/>
      <c r="PLP829" s="149"/>
      <c r="PLQ829" s="149"/>
      <c r="PLR829" s="149"/>
      <c r="PLS829" s="149"/>
      <c r="PLT829" s="149"/>
      <c r="PLU829" s="149"/>
      <c r="PLV829" s="149"/>
      <c r="PLW829" s="149"/>
      <c r="PLX829" s="149"/>
      <c r="PLY829" s="149"/>
      <c r="PLZ829" s="149"/>
      <c r="PMA829" s="149"/>
      <c r="PMB829" s="149"/>
      <c r="PMC829" s="149"/>
      <c r="PMD829" s="149"/>
      <c r="PME829" s="149"/>
      <c r="PMF829" s="149"/>
      <c r="PMG829" s="149"/>
      <c r="PMH829" s="149"/>
      <c r="PMI829" s="149"/>
      <c r="PMJ829" s="149"/>
      <c r="PMK829" s="149"/>
      <c r="PML829" s="149"/>
      <c r="PMM829" s="149"/>
      <c r="PMN829" s="149"/>
      <c r="PMO829" s="149"/>
      <c r="PMP829" s="149"/>
      <c r="PMQ829" s="149"/>
      <c r="PMR829" s="149"/>
      <c r="PMS829" s="149"/>
      <c r="PMT829" s="149"/>
      <c r="PMU829" s="149"/>
      <c r="PMV829" s="149"/>
      <c r="PMW829" s="149"/>
      <c r="PMX829" s="149"/>
      <c r="PMY829" s="149"/>
      <c r="PMZ829" s="149"/>
      <c r="PNA829" s="149"/>
      <c r="PNB829" s="149"/>
      <c r="PNC829" s="149"/>
      <c r="PND829" s="149"/>
      <c r="PNE829" s="149"/>
      <c r="PNF829" s="149"/>
      <c r="PNG829" s="149"/>
      <c r="PNH829" s="149"/>
      <c r="PNI829" s="149"/>
      <c r="PNJ829" s="149"/>
      <c r="PNK829" s="149"/>
      <c r="PNL829" s="149"/>
      <c r="PNM829" s="149"/>
      <c r="PNN829" s="149"/>
      <c r="PNO829" s="149"/>
      <c r="PNP829" s="149"/>
      <c r="PNQ829" s="149"/>
      <c r="PNR829" s="149"/>
      <c r="PNS829" s="149"/>
      <c r="PNT829" s="149"/>
      <c r="PNU829" s="149"/>
      <c r="PNV829" s="149"/>
      <c r="PNW829" s="149"/>
      <c r="PNX829" s="149"/>
      <c r="PNY829" s="149"/>
      <c r="PNZ829" s="149"/>
      <c r="POA829" s="149"/>
      <c r="POB829" s="149"/>
      <c r="POC829" s="149"/>
      <c r="POD829" s="149"/>
      <c r="POE829" s="149"/>
      <c r="POF829" s="149"/>
      <c r="POG829" s="149"/>
      <c r="POH829" s="149"/>
      <c r="POI829" s="149"/>
      <c r="POJ829" s="149"/>
      <c r="POK829" s="149"/>
      <c r="POL829" s="149"/>
      <c r="POM829" s="149"/>
      <c r="PON829" s="149"/>
      <c r="POO829" s="149"/>
      <c r="POP829" s="149"/>
      <c r="POQ829" s="149"/>
      <c r="POR829" s="149"/>
      <c r="POS829" s="149"/>
      <c r="POT829" s="149"/>
      <c r="POU829" s="149"/>
      <c r="POV829" s="149"/>
      <c r="POW829" s="149"/>
      <c r="POX829" s="149"/>
      <c r="POY829" s="149"/>
      <c r="POZ829" s="149"/>
      <c r="PPA829" s="149"/>
      <c r="PPB829" s="149"/>
      <c r="PPC829" s="149"/>
      <c r="PPD829" s="149"/>
      <c r="PPE829" s="149"/>
      <c r="PPF829" s="149"/>
      <c r="PPG829" s="149"/>
      <c r="PPH829" s="149"/>
      <c r="PPI829" s="149"/>
      <c r="PPJ829" s="149"/>
      <c r="PPK829" s="149"/>
      <c r="PPL829" s="149"/>
      <c r="PPM829" s="149"/>
      <c r="PPN829" s="149"/>
      <c r="PPO829" s="149"/>
      <c r="PPP829" s="149"/>
      <c r="PPQ829" s="149"/>
      <c r="PPR829" s="149"/>
      <c r="PPS829" s="149"/>
      <c r="PPT829" s="149"/>
      <c r="PPU829" s="149"/>
      <c r="PPV829" s="149"/>
      <c r="PPW829" s="149"/>
      <c r="PPX829" s="149"/>
      <c r="PPY829" s="149"/>
      <c r="PPZ829" s="149"/>
      <c r="PQA829" s="149"/>
      <c r="PQB829" s="149"/>
      <c r="PQC829" s="149"/>
      <c r="PQD829" s="149"/>
      <c r="PQE829" s="149"/>
      <c r="PQF829" s="149"/>
      <c r="PQG829" s="149"/>
      <c r="PQH829" s="149"/>
      <c r="PQI829" s="149"/>
      <c r="PQJ829" s="149"/>
      <c r="PQK829" s="149"/>
      <c r="PQL829" s="149"/>
      <c r="PQM829" s="149"/>
      <c r="PQN829" s="149"/>
      <c r="PQO829" s="149"/>
      <c r="PQP829" s="149"/>
      <c r="PQQ829" s="149"/>
      <c r="PQR829" s="149"/>
      <c r="PQS829" s="149"/>
      <c r="PQT829" s="149"/>
      <c r="PQU829" s="149"/>
      <c r="PQV829" s="149"/>
      <c r="PQW829" s="149"/>
      <c r="PQX829" s="149"/>
      <c r="PQY829" s="149"/>
      <c r="PQZ829" s="149"/>
      <c r="PRA829" s="149"/>
      <c r="PRB829" s="149"/>
      <c r="PRC829" s="149"/>
      <c r="PRD829" s="149"/>
      <c r="PRE829" s="149"/>
      <c r="PRF829" s="149"/>
      <c r="PRG829" s="149"/>
      <c r="PRH829" s="149"/>
      <c r="PRI829" s="149"/>
      <c r="PRJ829" s="149"/>
      <c r="PRK829" s="149"/>
      <c r="PRL829" s="149"/>
      <c r="PRM829" s="149"/>
      <c r="PRN829" s="149"/>
      <c r="PRO829" s="149"/>
      <c r="PRP829" s="149"/>
      <c r="PRQ829" s="149"/>
      <c r="PRR829" s="149"/>
      <c r="PRS829" s="149"/>
      <c r="PRT829" s="149"/>
      <c r="PRU829" s="149"/>
      <c r="PRV829" s="149"/>
      <c r="PRW829" s="149"/>
      <c r="PRX829" s="149"/>
      <c r="PRY829" s="149"/>
      <c r="PRZ829" s="149"/>
      <c r="PSA829" s="149"/>
      <c r="PSB829" s="149"/>
      <c r="PSC829" s="149"/>
      <c r="PSD829" s="149"/>
      <c r="PSE829" s="149"/>
      <c r="PSF829" s="149"/>
      <c r="PSG829" s="149"/>
      <c r="PSH829" s="149"/>
      <c r="PSI829" s="149"/>
      <c r="PSJ829" s="149"/>
      <c r="PSK829" s="149"/>
      <c r="PSL829" s="149"/>
      <c r="PSM829" s="149"/>
      <c r="PSN829" s="149"/>
      <c r="PSO829" s="149"/>
      <c r="PSP829" s="149"/>
      <c r="PSQ829" s="149"/>
      <c r="PSR829" s="149"/>
      <c r="PSS829" s="149"/>
      <c r="PST829" s="149"/>
      <c r="PSU829" s="149"/>
      <c r="PSV829" s="149"/>
      <c r="PSW829" s="149"/>
      <c r="PSX829" s="149"/>
      <c r="PSY829" s="149"/>
      <c r="PSZ829" s="149"/>
      <c r="PTA829" s="149"/>
      <c r="PTB829" s="149"/>
      <c r="PTC829" s="149"/>
      <c r="PTD829" s="149"/>
      <c r="PTE829" s="149"/>
      <c r="PTF829" s="149"/>
      <c r="PTG829" s="149"/>
      <c r="PTH829" s="149"/>
      <c r="PTI829" s="149"/>
      <c r="PTJ829" s="149"/>
      <c r="PTK829" s="149"/>
      <c r="PTL829" s="149"/>
      <c r="PTM829" s="149"/>
      <c r="PTN829" s="149"/>
      <c r="PTO829" s="149"/>
      <c r="PTP829" s="149"/>
      <c r="PTQ829" s="149"/>
      <c r="PTR829" s="149"/>
      <c r="PTS829" s="149"/>
      <c r="PTT829" s="149"/>
      <c r="PTU829" s="149"/>
      <c r="PTV829" s="149"/>
      <c r="PTW829" s="149"/>
      <c r="PTX829" s="149"/>
      <c r="PTY829" s="149"/>
      <c r="PTZ829" s="149"/>
      <c r="PUA829" s="149"/>
      <c r="PUB829" s="149"/>
      <c r="PUC829" s="149"/>
      <c r="PUD829" s="149"/>
      <c r="PUE829" s="149"/>
      <c r="PUF829" s="149"/>
      <c r="PUG829" s="149"/>
      <c r="PUH829" s="149"/>
      <c r="PUI829" s="149"/>
      <c r="PUJ829" s="149"/>
      <c r="PUK829" s="149"/>
      <c r="PUL829" s="149"/>
      <c r="PUM829" s="149"/>
      <c r="PUN829" s="149"/>
      <c r="PUO829" s="149"/>
      <c r="PUP829" s="149"/>
      <c r="PUQ829" s="149"/>
      <c r="PUR829" s="149"/>
      <c r="PUS829" s="149"/>
      <c r="PUT829" s="149"/>
      <c r="PUU829" s="149"/>
      <c r="PUV829" s="149"/>
      <c r="PUW829" s="149"/>
      <c r="PUX829" s="149"/>
      <c r="PUY829" s="149"/>
      <c r="PUZ829" s="149"/>
      <c r="PVA829" s="149"/>
      <c r="PVB829" s="149"/>
      <c r="PVC829" s="149"/>
      <c r="PVD829" s="149"/>
      <c r="PVE829" s="149"/>
      <c r="PVF829" s="149"/>
      <c r="PVG829" s="149"/>
      <c r="PVH829" s="149"/>
      <c r="PVI829" s="149"/>
      <c r="PVJ829" s="149"/>
      <c r="PVK829" s="149"/>
      <c r="PVL829" s="149"/>
      <c r="PVM829" s="149"/>
      <c r="PVN829" s="149"/>
      <c r="PVO829" s="149"/>
      <c r="PVP829" s="149"/>
      <c r="PVQ829" s="149"/>
      <c r="PVR829" s="149"/>
      <c r="PVS829" s="149"/>
      <c r="PVT829" s="149"/>
      <c r="PVU829" s="149"/>
      <c r="PVV829" s="149"/>
      <c r="PVW829" s="149"/>
      <c r="PVX829" s="149"/>
      <c r="PVY829" s="149"/>
      <c r="PVZ829" s="149"/>
      <c r="PWA829" s="149"/>
      <c r="PWB829" s="149"/>
      <c r="PWC829" s="149"/>
      <c r="PWD829" s="149"/>
      <c r="PWE829" s="149"/>
      <c r="PWF829" s="149"/>
      <c r="PWG829" s="149"/>
      <c r="PWH829" s="149"/>
      <c r="PWI829" s="149"/>
      <c r="PWJ829" s="149"/>
      <c r="PWK829" s="149"/>
      <c r="PWL829" s="149"/>
      <c r="PWM829" s="149"/>
      <c r="PWN829" s="149"/>
      <c r="PWO829" s="149"/>
      <c r="PWP829" s="149"/>
      <c r="PWQ829" s="149"/>
      <c r="PWR829" s="149"/>
      <c r="PWS829" s="149"/>
      <c r="PWT829" s="149"/>
      <c r="PWU829" s="149"/>
      <c r="PWV829" s="149"/>
      <c r="PWW829" s="149"/>
      <c r="PWX829" s="149"/>
      <c r="PWY829" s="149"/>
      <c r="PWZ829" s="149"/>
      <c r="PXA829" s="149"/>
      <c r="PXB829" s="149"/>
      <c r="PXC829" s="149"/>
      <c r="PXD829" s="149"/>
      <c r="PXE829" s="149"/>
      <c r="PXF829" s="149"/>
      <c r="PXG829" s="149"/>
      <c r="PXH829" s="149"/>
      <c r="PXI829" s="149"/>
      <c r="PXJ829" s="149"/>
      <c r="PXK829" s="149"/>
      <c r="PXL829" s="149"/>
      <c r="PXM829" s="149"/>
      <c r="PXN829" s="149"/>
      <c r="PXO829" s="149"/>
      <c r="PXP829" s="149"/>
      <c r="PXQ829" s="149"/>
      <c r="PXR829" s="149"/>
      <c r="PXS829" s="149"/>
      <c r="PXT829" s="149"/>
      <c r="PXU829" s="149"/>
      <c r="PXV829" s="149"/>
      <c r="PXW829" s="149"/>
      <c r="PXX829" s="149"/>
      <c r="PXY829" s="149"/>
      <c r="PXZ829" s="149"/>
      <c r="PYA829" s="149"/>
      <c r="PYB829" s="149"/>
      <c r="PYC829" s="149"/>
      <c r="PYD829" s="149"/>
      <c r="PYE829" s="149"/>
      <c r="PYF829" s="149"/>
      <c r="PYG829" s="149"/>
      <c r="PYH829" s="149"/>
      <c r="PYI829" s="149"/>
      <c r="PYJ829" s="149"/>
      <c r="PYK829" s="149"/>
      <c r="PYL829" s="149"/>
      <c r="PYM829" s="149"/>
      <c r="PYN829" s="149"/>
      <c r="PYO829" s="149"/>
      <c r="PYP829" s="149"/>
      <c r="PYQ829" s="149"/>
      <c r="PYR829" s="149"/>
      <c r="PYS829" s="149"/>
      <c r="PYT829" s="149"/>
      <c r="PYU829" s="149"/>
      <c r="PYV829" s="149"/>
      <c r="PYW829" s="149"/>
      <c r="PYX829" s="149"/>
      <c r="PYY829" s="149"/>
      <c r="PYZ829" s="149"/>
      <c r="PZA829" s="149"/>
      <c r="PZB829" s="149"/>
      <c r="PZC829" s="149"/>
      <c r="PZD829" s="149"/>
      <c r="PZE829" s="149"/>
      <c r="PZF829" s="149"/>
      <c r="PZG829" s="149"/>
      <c r="PZH829" s="149"/>
      <c r="PZI829" s="149"/>
      <c r="PZJ829" s="149"/>
      <c r="PZK829" s="149"/>
      <c r="PZL829" s="149"/>
      <c r="PZM829" s="149"/>
      <c r="PZN829" s="149"/>
      <c r="PZO829" s="149"/>
      <c r="PZP829" s="149"/>
      <c r="PZQ829" s="149"/>
      <c r="PZR829" s="149"/>
      <c r="PZS829" s="149"/>
      <c r="PZT829" s="149"/>
      <c r="PZU829" s="149"/>
      <c r="PZV829" s="149"/>
      <c r="PZW829" s="149"/>
      <c r="PZX829" s="149"/>
      <c r="PZY829" s="149"/>
      <c r="PZZ829" s="149"/>
      <c r="QAA829" s="149"/>
      <c r="QAB829" s="149"/>
      <c r="QAC829" s="149"/>
      <c r="QAD829" s="149"/>
      <c r="QAE829" s="149"/>
      <c r="QAF829" s="149"/>
      <c r="QAG829" s="149"/>
      <c r="QAH829" s="149"/>
      <c r="QAI829" s="149"/>
      <c r="QAJ829" s="149"/>
      <c r="QAK829" s="149"/>
      <c r="QAL829" s="149"/>
      <c r="QAM829" s="149"/>
      <c r="QAN829" s="149"/>
      <c r="QAO829" s="149"/>
      <c r="QAP829" s="149"/>
      <c r="QAQ829" s="149"/>
      <c r="QAR829" s="149"/>
      <c r="QAS829" s="149"/>
      <c r="QAT829" s="149"/>
      <c r="QAU829" s="149"/>
      <c r="QAV829" s="149"/>
      <c r="QAW829" s="149"/>
      <c r="QAX829" s="149"/>
      <c r="QAY829" s="149"/>
      <c r="QAZ829" s="149"/>
      <c r="QBA829" s="149"/>
      <c r="QBB829" s="149"/>
      <c r="QBC829" s="149"/>
      <c r="QBD829" s="149"/>
      <c r="QBE829" s="149"/>
      <c r="QBF829" s="149"/>
      <c r="QBG829" s="149"/>
      <c r="QBH829" s="149"/>
      <c r="QBI829" s="149"/>
      <c r="QBJ829" s="149"/>
      <c r="QBK829" s="149"/>
      <c r="QBL829" s="149"/>
      <c r="QBM829" s="149"/>
      <c r="QBN829" s="149"/>
      <c r="QBO829" s="149"/>
      <c r="QBP829" s="149"/>
      <c r="QBQ829" s="149"/>
      <c r="QBR829" s="149"/>
      <c r="QBS829" s="149"/>
      <c r="QBT829" s="149"/>
      <c r="QBU829" s="149"/>
      <c r="QBV829" s="149"/>
      <c r="QBW829" s="149"/>
      <c r="QBX829" s="149"/>
      <c r="QBY829" s="149"/>
      <c r="QBZ829" s="149"/>
      <c r="QCA829" s="149"/>
      <c r="QCB829" s="149"/>
      <c r="QCC829" s="149"/>
      <c r="QCD829" s="149"/>
      <c r="QCE829" s="149"/>
      <c r="QCF829" s="149"/>
      <c r="QCG829" s="149"/>
      <c r="QCH829" s="149"/>
      <c r="QCI829" s="149"/>
      <c r="QCJ829" s="149"/>
      <c r="QCK829" s="149"/>
      <c r="QCL829" s="149"/>
      <c r="QCM829" s="149"/>
      <c r="QCN829" s="149"/>
      <c r="QCO829" s="149"/>
      <c r="QCP829" s="149"/>
      <c r="QCQ829" s="149"/>
      <c r="QCR829" s="149"/>
      <c r="QCS829" s="149"/>
      <c r="QCT829" s="149"/>
      <c r="QCU829" s="149"/>
      <c r="QCV829" s="149"/>
      <c r="QCW829" s="149"/>
      <c r="QCX829" s="149"/>
      <c r="QCY829" s="149"/>
      <c r="QCZ829" s="149"/>
      <c r="QDA829" s="149"/>
      <c r="QDB829" s="149"/>
      <c r="QDC829" s="149"/>
      <c r="QDD829" s="149"/>
      <c r="QDE829" s="149"/>
      <c r="QDF829" s="149"/>
      <c r="QDG829" s="149"/>
      <c r="QDH829" s="149"/>
      <c r="QDI829" s="149"/>
      <c r="QDJ829" s="149"/>
      <c r="QDK829" s="149"/>
      <c r="QDL829" s="149"/>
      <c r="QDM829" s="149"/>
      <c r="QDN829" s="149"/>
      <c r="QDO829" s="149"/>
      <c r="QDP829" s="149"/>
      <c r="QDQ829" s="149"/>
      <c r="QDR829" s="149"/>
      <c r="QDS829" s="149"/>
      <c r="QDT829" s="149"/>
      <c r="QDU829" s="149"/>
      <c r="QDV829" s="149"/>
      <c r="QDW829" s="149"/>
      <c r="QDX829" s="149"/>
      <c r="QDY829" s="149"/>
      <c r="QDZ829" s="149"/>
      <c r="QEA829" s="149"/>
      <c r="QEB829" s="149"/>
      <c r="QEC829" s="149"/>
      <c r="QED829" s="149"/>
      <c r="QEE829" s="149"/>
      <c r="QEF829" s="149"/>
      <c r="QEG829" s="149"/>
      <c r="QEH829" s="149"/>
      <c r="QEI829" s="149"/>
      <c r="QEJ829" s="149"/>
      <c r="QEK829" s="149"/>
      <c r="QEL829" s="149"/>
      <c r="QEM829" s="149"/>
      <c r="QEN829" s="149"/>
      <c r="QEO829" s="149"/>
      <c r="QEP829" s="149"/>
      <c r="QEQ829" s="149"/>
      <c r="QER829" s="149"/>
      <c r="QES829" s="149"/>
      <c r="QET829" s="149"/>
      <c r="QEU829" s="149"/>
      <c r="QEV829" s="149"/>
      <c r="QEW829" s="149"/>
      <c r="QEX829" s="149"/>
      <c r="QEY829" s="149"/>
      <c r="QEZ829" s="149"/>
      <c r="QFA829" s="149"/>
      <c r="QFB829" s="149"/>
      <c r="QFC829" s="149"/>
      <c r="QFD829" s="149"/>
      <c r="QFE829" s="149"/>
      <c r="QFF829" s="149"/>
      <c r="QFG829" s="149"/>
      <c r="QFH829" s="149"/>
      <c r="QFI829" s="149"/>
      <c r="QFJ829" s="149"/>
      <c r="QFK829" s="149"/>
      <c r="QFL829" s="149"/>
      <c r="QFM829" s="149"/>
      <c r="QFN829" s="149"/>
      <c r="QFO829" s="149"/>
      <c r="QFP829" s="149"/>
      <c r="QFQ829" s="149"/>
      <c r="QFR829" s="149"/>
      <c r="QFS829" s="149"/>
      <c r="QFT829" s="149"/>
      <c r="QFU829" s="149"/>
      <c r="QFV829" s="149"/>
      <c r="QFW829" s="149"/>
      <c r="QFX829" s="149"/>
      <c r="QFY829" s="149"/>
      <c r="QFZ829" s="149"/>
      <c r="QGA829" s="149"/>
      <c r="QGB829" s="149"/>
      <c r="QGC829" s="149"/>
      <c r="QGD829" s="149"/>
      <c r="QGE829" s="149"/>
      <c r="QGF829" s="149"/>
      <c r="QGG829" s="149"/>
      <c r="QGH829" s="149"/>
      <c r="QGI829" s="149"/>
      <c r="QGJ829" s="149"/>
      <c r="QGK829" s="149"/>
      <c r="QGL829" s="149"/>
      <c r="QGM829" s="149"/>
      <c r="QGN829" s="149"/>
      <c r="QGO829" s="149"/>
      <c r="QGP829" s="149"/>
      <c r="QGQ829" s="149"/>
      <c r="QGR829" s="149"/>
      <c r="QGS829" s="149"/>
      <c r="QGT829" s="149"/>
      <c r="QGU829" s="149"/>
      <c r="QGV829" s="149"/>
      <c r="QGW829" s="149"/>
      <c r="QGX829" s="149"/>
      <c r="QGY829" s="149"/>
      <c r="QGZ829" s="149"/>
      <c r="QHA829" s="149"/>
      <c r="QHB829" s="149"/>
      <c r="QHC829" s="149"/>
      <c r="QHD829" s="149"/>
      <c r="QHE829" s="149"/>
      <c r="QHF829" s="149"/>
      <c r="QHG829" s="149"/>
      <c r="QHH829" s="149"/>
      <c r="QHI829" s="149"/>
      <c r="QHJ829" s="149"/>
      <c r="QHK829" s="149"/>
      <c r="QHL829" s="149"/>
      <c r="QHM829" s="149"/>
      <c r="QHN829" s="149"/>
      <c r="QHO829" s="149"/>
      <c r="QHP829" s="149"/>
      <c r="QHQ829" s="149"/>
      <c r="QHR829" s="149"/>
      <c r="QHS829" s="149"/>
      <c r="QHT829" s="149"/>
      <c r="QHU829" s="149"/>
      <c r="QHV829" s="149"/>
      <c r="QHW829" s="149"/>
      <c r="QHX829" s="149"/>
      <c r="QHY829" s="149"/>
      <c r="QHZ829" s="149"/>
      <c r="QIA829" s="149"/>
      <c r="QIB829" s="149"/>
      <c r="QIC829" s="149"/>
      <c r="QID829" s="149"/>
      <c r="QIE829" s="149"/>
      <c r="QIF829" s="149"/>
      <c r="QIG829" s="149"/>
      <c r="QIH829" s="149"/>
      <c r="QII829" s="149"/>
      <c r="QIJ829" s="149"/>
      <c r="QIK829" s="149"/>
      <c r="QIL829" s="149"/>
      <c r="QIM829" s="149"/>
      <c r="QIN829" s="149"/>
      <c r="QIO829" s="149"/>
      <c r="QIP829" s="149"/>
      <c r="QIQ829" s="149"/>
      <c r="QIR829" s="149"/>
      <c r="QIS829" s="149"/>
      <c r="QIT829" s="149"/>
      <c r="QIU829" s="149"/>
      <c r="QIV829" s="149"/>
      <c r="QIW829" s="149"/>
      <c r="QIX829" s="149"/>
      <c r="QIY829" s="149"/>
      <c r="QIZ829" s="149"/>
      <c r="QJA829" s="149"/>
      <c r="QJB829" s="149"/>
      <c r="QJC829" s="149"/>
      <c r="QJD829" s="149"/>
      <c r="QJE829" s="149"/>
      <c r="QJF829" s="149"/>
      <c r="QJG829" s="149"/>
      <c r="QJH829" s="149"/>
      <c r="QJI829" s="149"/>
      <c r="QJJ829" s="149"/>
      <c r="QJK829" s="149"/>
      <c r="QJL829" s="149"/>
      <c r="QJM829" s="149"/>
      <c r="QJN829" s="149"/>
      <c r="QJO829" s="149"/>
      <c r="QJP829" s="149"/>
      <c r="QJQ829" s="149"/>
      <c r="QJR829" s="149"/>
      <c r="QJS829" s="149"/>
      <c r="QJT829" s="149"/>
      <c r="QJU829" s="149"/>
      <c r="QJV829" s="149"/>
      <c r="QJW829" s="149"/>
      <c r="QJX829" s="149"/>
      <c r="QJY829" s="149"/>
      <c r="QJZ829" s="149"/>
      <c r="QKA829" s="149"/>
      <c r="QKB829" s="149"/>
      <c r="QKC829" s="149"/>
      <c r="QKD829" s="149"/>
      <c r="QKE829" s="149"/>
      <c r="QKF829" s="149"/>
      <c r="QKG829" s="149"/>
      <c r="QKH829" s="149"/>
      <c r="QKI829" s="149"/>
      <c r="QKJ829" s="149"/>
      <c r="QKK829" s="149"/>
      <c r="QKL829" s="149"/>
      <c r="QKM829" s="149"/>
      <c r="QKN829" s="149"/>
      <c r="QKO829" s="149"/>
      <c r="QKP829" s="149"/>
      <c r="QKQ829" s="149"/>
      <c r="QKR829" s="149"/>
      <c r="QKS829" s="149"/>
      <c r="QKT829" s="149"/>
      <c r="QKU829" s="149"/>
      <c r="QKV829" s="149"/>
      <c r="QKW829" s="149"/>
      <c r="QKX829" s="149"/>
      <c r="QKY829" s="149"/>
      <c r="QKZ829" s="149"/>
      <c r="QLA829" s="149"/>
      <c r="QLB829" s="149"/>
      <c r="QLC829" s="149"/>
      <c r="QLD829" s="149"/>
      <c r="QLE829" s="149"/>
      <c r="QLF829" s="149"/>
      <c r="QLG829" s="149"/>
      <c r="QLH829" s="149"/>
      <c r="QLI829" s="149"/>
      <c r="QLJ829" s="149"/>
      <c r="QLK829" s="149"/>
      <c r="QLL829" s="149"/>
      <c r="QLM829" s="149"/>
      <c r="QLN829" s="149"/>
      <c r="QLO829" s="149"/>
      <c r="QLP829" s="149"/>
      <c r="QLQ829" s="149"/>
      <c r="QLR829" s="149"/>
      <c r="QLS829" s="149"/>
      <c r="QLT829" s="149"/>
      <c r="QLU829" s="149"/>
      <c r="QLV829" s="149"/>
      <c r="QLW829" s="149"/>
      <c r="QLX829" s="149"/>
      <c r="QLY829" s="149"/>
      <c r="QLZ829" s="149"/>
      <c r="QMA829" s="149"/>
      <c r="QMB829" s="149"/>
      <c r="QMC829" s="149"/>
      <c r="QMD829" s="149"/>
      <c r="QME829" s="149"/>
      <c r="QMF829" s="149"/>
      <c r="QMG829" s="149"/>
      <c r="QMH829" s="149"/>
      <c r="QMI829" s="149"/>
      <c r="QMJ829" s="149"/>
      <c r="QMK829" s="149"/>
      <c r="QML829" s="149"/>
      <c r="QMM829" s="149"/>
      <c r="QMN829" s="149"/>
      <c r="QMO829" s="149"/>
      <c r="QMP829" s="149"/>
      <c r="QMQ829" s="149"/>
      <c r="QMR829" s="149"/>
      <c r="QMS829" s="149"/>
      <c r="QMT829" s="149"/>
      <c r="QMU829" s="149"/>
      <c r="QMV829" s="149"/>
      <c r="QMW829" s="149"/>
      <c r="QMX829" s="149"/>
      <c r="QMY829" s="149"/>
      <c r="QMZ829" s="149"/>
      <c r="QNA829" s="149"/>
      <c r="QNB829" s="149"/>
      <c r="QNC829" s="149"/>
      <c r="QND829" s="149"/>
      <c r="QNE829" s="149"/>
      <c r="QNF829" s="149"/>
      <c r="QNG829" s="149"/>
      <c r="QNH829" s="149"/>
      <c r="QNI829" s="149"/>
      <c r="QNJ829" s="149"/>
      <c r="QNK829" s="149"/>
      <c r="QNL829" s="149"/>
      <c r="QNM829" s="149"/>
      <c r="QNN829" s="149"/>
      <c r="QNO829" s="149"/>
      <c r="QNP829" s="149"/>
      <c r="QNQ829" s="149"/>
      <c r="QNR829" s="149"/>
      <c r="QNS829" s="149"/>
      <c r="QNT829" s="149"/>
      <c r="QNU829" s="149"/>
      <c r="QNV829" s="149"/>
      <c r="QNW829" s="149"/>
      <c r="QNX829" s="149"/>
      <c r="QNY829" s="149"/>
      <c r="QNZ829" s="149"/>
      <c r="QOA829" s="149"/>
      <c r="QOB829" s="149"/>
      <c r="QOC829" s="149"/>
      <c r="QOD829" s="149"/>
      <c r="QOE829" s="149"/>
      <c r="QOF829" s="149"/>
      <c r="QOG829" s="149"/>
      <c r="QOH829" s="149"/>
      <c r="QOI829" s="149"/>
      <c r="QOJ829" s="149"/>
      <c r="QOK829" s="149"/>
      <c r="QOL829" s="149"/>
      <c r="QOM829" s="149"/>
      <c r="QON829" s="149"/>
      <c r="QOO829" s="149"/>
      <c r="QOP829" s="149"/>
      <c r="QOQ829" s="149"/>
      <c r="QOR829" s="149"/>
      <c r="QOS829" s="149"/>
      <c r="QOT829" s="149"/>
      <c r="QOU829" s="149"/>
      <c r="QOV829" s="149"/>
      <c r="QOW829" s="149"/>
      <c r="QOX829" s="149"/>
      <c r="QOY829" s="149"/>
      <c r="QOZ829" s="149"/>
      <c r="QPA829" s="149"/>
      <c r="QPB829" s="149"/>
      <c r="QPC829" s="149"/>
      <c r="QPD829" s="149"/>
      <c r="QPE829" s="149"/>
      <c r="QPF829" s="149"/>
      <c r="QPG829" s="149"/>
      <c r="QPH829" s="149"/>
      <c r="QPI829" s="149"/>
      <c r="QPJ829" s="149"/>
      <c r="QPK829" s="149"/>
      <c r="QPL829" s="149"/>
      <c r="QPM829" s="149"/>
      <c r="QPN829" s="149"/>
      <c r="QPO829" s="149"/>
      <c r="QPP829" s="149"/>
      <c r="QPQ829" s="149"/>
      <c r="QPR829" s="149"/>
      <c r="QPS829" s="149"/>
      <c r="QPT829" s="149"/>
      <c r="QPU829" s="149"/>
      <c r="QPV829" s="149"/>
      <c r="QPW829" s="149"/>
      <c r="QPX829" s="149"/>
      <c r="QPY829" s="149"/>
      <c r="QPZ829" s="149"/>
      <c r="QQA829" s="149"/>
      <c r="QQB829" s="149"/>
      <c r="QQC829" s="149"/>
      <c r="QQD829" s="149"/>
      <c r="QQE829" s="149"/>
      <c r="QQF829" s="149"/>
      <c r="QQG829" s="149"/>
      <c r="QQH829" s="149"/>
      <c r="QQI829" s="149"/>
      <c r="QQJ829" s="149"/>
      <c r="QQK829" s="149"/>
      <c r="QQL829" s="149"/>
      <c r="QQM829" s="149"/>
      <c r="QQN829" s="149"/>
      <c r="QQO829" s="149"/>
      <c r="QQP829" s="149"/>
      <c r="QQQ829" s="149"/>
      <c r="QQR829" s="149"/>
      <c r="QQS829" s="149"/>
      <c r="QQT829" s="149"/>
      <c r="QQU829" s="149"/>
      <c r="QQV829" s="149"/>
      <c r="QQW829" s="149"/>
      <c r="QQX829" s="149"/>
      <c r="QQY829" s="149"/>
      <c r="QQZ829" s="149"/>
      <c r="QRA829" s="149"/>
      <c r="QRB829" s="149"/>
      <c r="QRC829" s="149"/>
      <c r="QRD829" s="149"/>
      <c r="QRE829" s="149"/>
      <c r="QRF829" s="149"/>
      <c r="QRG829" s="149"/>
      <c r="QRH829" s="149"/>
      <c r="QRI829" s="149"/>
      <c r="QRJ829" s="149"/>
      <c r="QRK829" s="149"/>
      <c r="QRL829" s="149"/>
      <c r="QRM829" s="149"/>
      <c r="QRN829" s="149"/>
      <c r="QRO829" s="149"/>
      <c r="QRP829" s="149"/>
      <c r="QRQ829" s="149"/>
      <c r="QRR829" s="149"/>
      <c r="QRS829" s="149"/>
      <c r="QRT829" s="149"/>
      <c r="QRU829" s="149"/>
      <c r="QRV829" s="149"/>
      <c r="QRW829" s="149"/>
      <c r="QRX829" s="149"/>
      <c r="QRY829" s="149"/>
      <c r="QRZ829" s="149"/>
      <c r="QSA829" s="149"/>
      <c r="QSB829" s="149"/>
      <c r="QSC829" s="149"/>
      <c r="QSD829" s="149"/>
      <c r="QSE829" s="149"/>
      <c r="QSF829" s="149"/>
      <c r="QSG829" s="149"/>
      <c r="QSH829" s="149"/>
      <c r="QSI829" s="149"/>
      <c r="QSJ829" s="149"/>
      <c r="QSK829" s="149"/>
      <c r="QSL829" s="149"/>
      <c r="QSM829" s="149"/>
      <c r="QSN829" s="149"/>
      <c r="QSO829" s="149"/>
      <c r="QSP829" s="149"/>
      <c r="QSQ829" s="149"/>
      <c r="QSR829" s="149"/>
      <c r="QSS829" s="149"/>
      <c r="QST829" s="149"/>
      <c r="QSU829" s="149"/>
      <c r="QSV829" s="149"/>
      <c r="QSW829" s="149"/>
      <c r="QSX829" s="149"/>
      <c r="QSY829" s="149"/>
      <c r="QSZ829" s="149"/>
      <c r="QTA829" s="149"/>
      <c r="QTB829" s="149"/>
      <c r="QTC829" s="149"/>
      <c r="QTD829" s="149"/>
      <c r="QTE829" s="149"/>
      <c r="QTF829" s="149"/>
      <c r="QTG829" s="149"/>
      <c r="QTH829" s="149"/>
      <c r="QTI829" s="149"/>
      <c r="QTJ829" s="149"/>
      <c r="QTK829" s="149"/>
      <c r="QTL829" s="149"/>
      <c r="QTM829" s="149"/>
      <c r="QTN829" s="149"/>
      <c r="QTO829" s="149"/>
      <c r="QTP829" s="149"/>
      <c r="QTQ829" s="149"/>
      <c r="QTR829" s="149"/>
      <c r="QTS829" s="149"/>
      <c r="QTT829" s="149"/>
      <c r="QTU829" s="149"/>
      <c r="QTV829" s="149"/>
      <c r="QTW829" s="149"/>
      <c r="QTX829" s="149"/>
      <c r="QTY829" s="149"/>
      <c r="QTZ829" s="149"/>
      <c r="QUA829" s="149"/>
      <c r="QUB829" s="149"/>
      <c r="QUC829" s="149"/>
      <c r="QUD829" s="149"/>
      <c r="QUE829" s="149"/>
      <c r="QUF829" s="149"/>
      <c r="QUG829" s="149"/>
      <c r="QUH829" s="149"/>
      <c r="QUI829" s="149"/>
      <c r="QUJ829" s="149"/>
      <c r="QUK829" s="149"/>
      <c r="QUL829" s="149"/>
      <c r="QUM829" s="149"/>
      <c r="QUN829" s="149"/>
      <c r="QUO829" s="149"/>
      <c r="QUP829" s="149"/>
      <c r="QUQ829" s="149"/>
      <c r="QUR829" s="149"/>
      <c r="QUS829" s="149"/>
      <c r="QUT829" s="149"/>
      <c r="QUU829" s="149"/>
      <c r="QUV829" s="149"/>
      <c r="QUW829" s="149"/>
      <c r="QUX829" s="149"/>
      <c r="QUY829" s="149"/>
      <c r="QUZ829" s="149"/>
      <c r="QVA829" s="149"/>
      <c r="QVB829" s="149"/>
      <c r="QVC829" s="149"/>
      <c r="QVD829" s="149"/>
      <c r="QVE829" s="149"/>
      <c r="QVF829" s="149"/>
      <c r="QVG829" s="149"/>
      <c r="QVH829" s="149"/>
      <c r="QVI829" s="149"/>
      <c r="QVJ829" s="149"/>
      <c r="QVK829" s="149"/>
      <c r="QVL829" s="149"/>
      <c r="QVM829" s="149"/>
      <c r="QVN829" s="149"/>
      <c r="QVO829" s="149"/>
      <c r="QVP829" s="149"/>
      <c r="QVQ829" s="149"/>
      <c r="QVR829" s="149"/>
      <c r="QVS829" s="149"/>
      <c r="QVT829" s="149"/>
      <c r="QVU829" s="149"/>
      <c r="QVV829" s="149"/>
      <c r="QVW829" s="149"/>
      <c r="QVX829" s="149"/>
      <c r="QVY829" s="149"/>
      <c r="QVZ829" s="149"/>
      <c r="QWA829" s="149"/>
      <c r="QWB829" s="149"/>
      <c r="QWC829" s="149"/>
      <c r="QWD829" s="149"/>
      <c r="QWE829" s="149"/>
      <c r="QWF829" s="149"/>
      <c r="QWG829" s="149"/>
      <c r="QWH829" s="149"/>
      <c r="QWI829" s="149"/>
      <c r="QWJ829" s="149"/>
      <c r="QWK829" s="149"/>
      <c r="QWL829" s="149"/>
      <c r="QWM829" s="149"/>
      <c r="QWN829" s="149"/>
      <c r="QWO829" s="149"/>
      <c r="QWP829" s="149"/>
      <c r="QWQ829" s="149"/>
      <c r="QWR829" s="149"/>
      <c r="QWS829" s="149"/>
      <c r="QWT829" s="149"/>
      <c r="QWU829" s="149"/>
      <c r="QWV829" s="149"/>
      <c r="QWW829" s="149"/>
      <c r="QWX829" s="149"/>
      <c r="QWY829" s="149"/>
      <c r="QWZ829" s="149"/>
      <c r="QXA829" s="149"/>
      <c r="QXB829" s="149"/>
      <c r="QXC829" s="149"/>
      <c r="QXD829" s="149"/>
      <c r="QXE829" s="149"/>
      <c r="QXF829" s="149"/>
      <c r="QXG829" s="149"/>
      <c r="QXH829" s="149"/>
      <c r="QXI829" s="149"/>
      <c r="QXJ829" s="149"/>
      <c r="QXK829" s="149"/>
      <c r="QXL829" s="149"/>
      <c r="QXM829" s="149"/>
      <c r="QXN829" s="149"/>
      <c r="QXO829" s="149"/>
      <c r="QXP829" s="149"/>
      <c r="QXQ829" s="149"/>
      <c r="QXR829" s="149"/>
      <c r="QXS829" s="149"/>
      <c r="QXT829" s="149"/>
      <c r="QXU829" s="149"/>
      <c r="QXV829" s="149"/>
      <c r="QXW829" s="149"/>
      <c r="QXX829" s="149"/>
      <c r="QXY829" s="149"/>
      <c r="QXZ829" s="149"/>
      <c r="QYA829" s="149"/>
      <c r="QYB829" s="149"/>
      <c r="QYC829" s="149"/>
      <c r="QYD829" s="149"/>
      <c r="QYE829" s="149"/>
      <c r="QYF829" s="149"/>
      <c r="QYG829" s="149"/>
      <c r="QYH829" s="149"/>
      <c r="QYI829" s="149"/>
      <c r="QYJ829" s="149"/>
      <c r="QYK829" s="149"/>
      <c r="QYL829" s="149"/>
      <c r="QYM829" s="149"/>
      <c r="QYN829" s="149"/>
      <c r="QYO829" s="149"/>
      <c r="QYP829" s="149"/>
      <c r="QYQ829" s="149"/>
      <c r="QYR829" s="149"/>
      <c r="QYS829" s="149"/>
      <c r="QYT829" s="149"/>
      <c r="QYU829" s="149"/>
      <c r="QYV829" s="149"/>
      <c r="QYW829" s="149"/>
      <c r="QYX829" s="149"/>
      <c r="QYY829" s="149"/>
      <c r="QYZ829" s="149"/>
      <c r="QZA829" s="149"/>
      <c r="QZB829" s="149"/>
      <c r="QZC829" s="149"/>
      <c r="QZD829" s="149"/>
      <c r="QZE829" s="149"/>
      <c r="QZF829" s="149"/>
      <c r="QZG829" s="149"/>
      <c r="QZH829" s="149"/>
      <c r="QZI829" s="149"/>
      <c r="QZJ829" s="149"/>
      <c r="QZK829" s="149"/>
      <c r="QZL829" s="149"/>
      <c r="QZM829" s="149"/>
      <c r="QZN829" s="149"/>
      <c r="QZO829" s="149"/>
      <c r="QZP829" s="149"/>
      <c r="QZQ829" s="149"/>
      <c r="QZR829" s="149"/>
      <c r="QZS829" s="149"/>
      <c r="QZT829" s="149"/>
      <c r="QZU829" s="149"/>
      <c r="QZV829" s="149"/>
      <c r="QZW829" s="149"/>
      <c r="QZX829" s="149"/>
      <c r="QZY829" s="149"/>
      <c r="QZZ829" s="149"/>
      <c r="RAA829" s="149"/>
      <c r="RAB829" s="149"/>
      <c r="RAC829" s="149"/>
      <c r="RAD829" s="149"/>
      <c r="RAE829" s="149"/>
      <c r="RAF829" s="149"/>
      <c r="RAG829" s="149"/>
      <c r="RAH829" s="149"/>
      <c r="RAI829" s="149"/>
      <c r="RAJ829" s="149"/>
      <c r="RAK829" s="149"/>
      <c r="RAL829" s="149"/>
      <c r="RAM829" s="149"/>
      <c r="RAN829" s="149"/>
      <c r="RAO829" s="149"/>
      <c r="RAP829" s="149"/>
      <c r="RAQ829" s="149"/>
      <c r="RAR829" s="149"/>
      <c r="RAS829" s="149"/>
      <c r="RAT829" s="149"/>
      <c r="RAU829" s="149"/>
      <c r="RAV829" s="149"/>
      <c r="RAW829" s="149"/>
      <c r="RAX829" s="149"/>
      <c r="RAY829" s="149"/>
      <c r="RAZ829" s="149"/>
      <c r="RBA829" s="149"/>
      <c r="RBB829" s="149"/>
      <c r="RBC829" s="149"/>
      <c r="RBD829" s="149"/>
      <c r="RBE829" s="149"/>
      <c r="RBF829" s="149"/>
      <c r="RBG829" s="149"/>
      <c r="RBH829" s="149"/>
      <c r="RBI829" s="149"/>
      <c r="RBJ829" s="149"/>
      <c r="RBK829" s="149"/>
      <c r="RBL829" s="149"/>
      <c r="RBM829" s="149"/>
      <c r="RBN829" s="149"/>
      <c r="RBO829" s="149"/>
      <c r="RBP829" s="149"/>
      <c r="RBQ829" s="149"/>
      <c r="RBR829" s="149"/>
      <c r="RBS829" s="149"/>
      <c r="RBT829" s="149"/>
      <c r="RBU829" s="149"/>
      <c r="RBV829" s="149"/>
      <c r="RBW829" s="149"/>
      <c r="RBX829" s="149"/>
      <c r="RBY829" s="149"/>
      <c r="RBZ829" s="149"/>
      <c r="RCA829" s="149"/>
      <c r="RCB829" s="149"/>
      <c r="RCC829" s="149"/>
      <c r="RCD829" s="149"/>
      <c r="RCE829" s="149"/>
      <c r="RCF829" s="149"/>
      <c r="RCG829" s="149"/>
      <c r="RCH829" s="149"/>
      <c r="RCI829" s="149"/>
      <c r="RCJ829" s="149"/>
      <c r="RCK829" s="149"/>
      <c r="RCL829" s="149"/>
      <c r="RCM829" s="149"/>
      <c r="RCN829" s="149"/>
      <c r="RCO829" s="149"/>
      <c r="RCP829" s="149"/>
      <c r="RCQ829" s="149"/>
      <c r="RCR829" s="149"/>
      <c r="RCS829" s="149"/>
      <c r="RCT829" s="149"/>
      <c r="RCU829" s="149"/>
      <c r="RCV829" s="149"/>
      <c r="RCW829" s="149"/>
      <c r="RCX829" s="149"/>
      <c r="RCY829" s="149"/>
      <c r="RCZ829" s="149"/>
      <c r="RDA829" s="149"/>
      <c r="RDB829" s="149"/>
      <c r="RDC829" s="149"/>
      <c r="RDD829" s="149"/>
      <c r="RDE829" s="149"/>
      <c r="RDF829" s="149"/>
      <c r="RDG829" s="149"/>
      <c r="RDH829" s="149"/>
      <c r="RDI829" s="149"/>
      <c r="RDJ829" s="149"/>
      <c r="RDK829" s="149"/>
      <c r="RDL829" s="149"/>
      <c r="RDM829" s="149"/>
      <c r="RDN829" s="149"/>
      <c r="RDO829" s="149"/>
      <c r="RDP829" s="149"/>
      <c r="RDQ829" s="149"/>
      <c r="RDR829" s="149"/>
      <c r="RDS829" s="149"/>
      <c r="RDT829" s="149"/>
      <c r="RDU829" s="149"/>
      <c r="RDV829" s="149"/>
      <c r="RDW829" s="149"/>
      <c r="RDX829" s="149"/>
      <c r="RDY829" s="149"/>
      <c r="RDZ829" s="149"/>
      <c r="REA829" s="149"/>
      <c r="REB829" s="149"/>
      <c r="REC829" s="149"/>
      <c r="RED829" s="149"/>
      <c r="REE829" s="149"/>
      <c r="REF829" s="149"/>
      <c r="REG829" s="149"/>
      <c r="REH829" s="149"/>
      <c r="REI829" s="149"/>
      <c r="REJ829" s="149"/>
      <c r="REK829" s="149"/>
      <c r="REL829" s="149"/>
      <c r="REM829" s="149"/>
      <c r="REN829" s="149"/>
      <c r="REO829" s="149"/>
      <c r="REP829" s="149"/>
      <c r="REQ829" s="149"/>
      <c r="RER829" s="149"/>
      <c r="RES829" s="149"/>
      <c r="RET829" s="149"/>
      <c r="REU829" s="149"/>
      <c r="REV829" s="149"/>
      <c r="REW829" s="149"/>
      <c r="REX829" s="149"/>
      <c r="REY829" s="149"/>
      <c r="REZ829" s="149"/>
      <c r="RFA829" s="149"/>
      <c r="RFB829" s="149"/>
      <c r="RFC829" s="149"/>
      <c r="RFD829" s="149"/>
      <c r="RFE829" s="149"/>
      <c r="RFF829" s="149"/>
      <c r="RFG829" s="149"/>
      <c r="RFH829" s="149"/>
      <c r="RFI829" s="149"/>
      <c r="RFJ829" s="149"/>
      <c r="RFK829" s="149"/>
      <c r="RFL829" s="149"/>
      <c r="RFM829" s="149"/>
      <c r="RFN829" s="149"/>
      <c r="RFO829" s="149"/>
      <c r="RFP829" s="149"/>
      <c r="RFQ829" s="149"/>
      <c r="RFR829" s="149"/>
      <c r="RFS829" s="149"/>
      <c r="RFT829" s="149"/>
      <c r="RFU829" s="149"/>
      <c r="RFV829" s="149"/>
      <c r="RFW829" s="149"/>
      <c r="RFX829" s="149"/>
      <c r="RFY829" s="149"/>
      <c r="RFZ829" s="149"/>
      <c r="RGA829" s="149"/>
      <c r="RGB829" s="149"/>
      <c r="RGC829" s="149"/>
      <c r="RGD829" s="149"/>
      <c r="RGE829" s="149"/>
      <c r="RGF829" s="149"/>
      <c r="RGG829" s="149"/>
      <c r="RGH829" s="149"/>
      <c r="RGI829" s="149"/>
      <c r="RGJ829" s="149"/>
      <c r="RGK829" s="149"/>
      <c r="RGL829" s="149"/>
      <c r="RGM829" s="149"/>
      <c r="RGN829" s="149"/>
      <c r="RGO829" s="149"/>
      <c r="RGP829" s="149"/>
      <c r="RGQ829" s="149"/>
      <c r="RGR829" s="149"/>
      <c r="RGS829" s="149"/>
      <c r="RGT829" s="149"/>
      <c r="RGU829" s="149"/>
      <c r="RGV829" s="149"/>
      <c r="RGW829" s="149"/>
      <c r="RGX829" s="149"/>
      <c r="RGY829" s="149"/>
      <c r="RGZ829" s="149"/>
      <c r="RHA829" s="149"/>
      <c r="RHB829" s="149"/>
      <c r="RHC829" s="149"/>
      <c r="RHD829" s="149"/>
      <c r="RHE829" s="149"/>
      <c r="RHF829" s="149"/>
      <c r="RHG829" s="149"/>
      <c r="RHH829" s="149"/>
      <c r="RHI829" s="149"/>
      <c r="RHJ829" s="149"/>
      <c r="RHK829" s="149"/>
      <c r="RHL829" s="149"/>
      <c r="RHM829" s="149"/>
      <c r="RHN829" s="149"/>
      <c r="RHO829" s="149"/>
      <c r="RHP829" s="149"/>
      <c r="RHQ829" s="149"/>
      <c r="RHR829" s="149"/>
      <c r="RHS829" s="149"/>
      <c r="RHT829" s="149"/>
      <c r="RHU829" s="149"/>
      <c r="RHV829" s="149"/>
      <c r="RHW829" s="149"/>
      <c r="RHX829" s="149"/>
      <c r="RHY829" s="149"/>
      <c r="RHZ829" s="149"/>
      <c r="RIA829" s="149"/>
      <c r="RIB829" s="149"/>
      <c r="RIC829" s="149"/>
      <c r="RID829" s="149"/>
      <c r="RIE829" s="149"/>
      <c r="RIF829" s="149"/>
      <c r="RIG829" s="149"/>
      <c r="RIH829" s="149"/>
      <c r="RII829" s="149"/>
      <c r="RIJ829" s="149"/>
      <c r="RIK829" s="149"/>
      <c r="RIL829" s="149"/>
      <c r="RIM829" s="149"/>
      <c r="RIN829" s="149"/>
      <c r="RIO829" s="149"/>
      <c r="RIP829" s="149"/>
      <c r="RIQ829" s="149"/>
      <c r="RIR829" s="149"/>
      <c r="RIS829" s="149"/>
      <c r="RIT829" s="149"/>
      <c r="RIU829" s="149"/>
      <c r="RIV829" s="149"/>
      <c r="RIW829" s="149"/>
      <c r="RIX829" s="149"/>
      <c r="RIY829" s="149"/>
      <c r="RIZ829" s="149"/>
      <c r="RJA829" s="149"/>
      <c r="RJB829" s="149"/>
      <c r="RJC829" s="149"/>
      <c r="RJD829" s="149"/>
      <c r="RJE829" s="149"/>
      <c r="RJF829" s="149"/>
      <c r="RJG829" s="149"/>
      <c r="RJH829" s="149"/>
      <c r="RJI829" s="149"/>
      <c r="RJJ829" s="149"/>
      <c r="RJK829" s="149"/>
      <c r="RJL829" s="149"/>
      <c r="RJM829" s="149"/>
      <c r="RJN829" s="149"/>
      <c r="RJO829" s="149"/>
      <c r="RJP829" s="149"/>
      <c r="RJQ829" s="149"/>
      <c r="RJR829" s="149"/>
      <c r="RJS829" s="149"/>
      <c r="RJT829" s="149"/>
      <c r="RJU829" s="149"/>
      <c r="RJV829" s="149"/>
      <c r="RJW829" s="149"/>
      <c r="RJX829" s="149"/>
      <c r="RJY829" s="149"/>
      <c r="RJZ829" s="149"/>
      <c r="RKA829" s="149"/>
      <c r="RKB829" s="149"/>
      <c r="RKC829" s="149"/>
      <c r="RKD829" s="149"/>
      <c r="RKE829" s="149"/>
      <c r="RKF829" s="149"/>
      <c r="RKG829" s="149"/>
      <c r="RKH829" s="149"/>
      <c r="RKI829" s="149"/>
      <c r="RKJ829" s="149"/>
      <c r="RKK829" s="149"/>
      <c r="RKL829" s="149"/>
      <c r="RKM829" s="149"/>
      <c r="RKN829" s="149"/>
      <c r="RKO829" s="149"/>
      <c r="RKP829" s="149"/>
      <c r="RKQ829" s="149"/>
      <c r="RKR829" s="149"/>
      <c r="RKS829" s="149"/>
      <c r="RKT829" s="149"/>
      <c r="RKU829" s="149"/>
      <c r="RKV829" s="149"/>
      <c r="RKW829" s="149"/>
      <c r="RKX829" s="149"/>
      <c r="RKY829" s="149"/>
      <c r="RKZ829" s="149"/>
      <c r="RLA829" s="149"/>
      <c r="RLB829" s="149"/>
      <c r="RLC829" s="149"/>
      <c r="RLD829" s="149"/>
      <c r="RLE829" s="149"/>
      <c r="RLF829" s="149"/>
      <c r="RLG829" s="149"/>
      <c r="RLH829" s="149"/>
      <c r="RLI829" s="149"/>
      <c r="RLJ829" s="149"/>
      <c r="RLK829" s="149"/>
      <c r="RLL829" s="149"/>
      <c r="RLM829" s="149"/>
      <c r="RLN829" s="149"/>
      <c r="RLO829" s="149"/>
      <c r="RLP829" s="149"/>
      <c r="RLQ829" s="149"/>
      <c r="RLR829" s="149"/>
      <c r="RLS829" s="149"/>
      <c r="RLT829" s="149"/>
      <c r="RLU829" s="149"/>
      <c r="RLV829" s="149"/>
      <c r="RLW829" s="149"/>
      <c r="RLX829" s="149"/>
      <c r="RLY829" s="149"/>
      <c r="RLZ829" s="149"/>
      <c r="RMA829" s="149"/>
      <c r="RMB829" s="149"/>
      <c r="RMC829" s="149"/>
      <c r="RMD829" s="149"/>
      <c r="RME829" s="149"/>
      <c r="RMF829" s="149"/>
      <c r="RMG829" s="149"/>
      <c r="RMH829" s="149"/>
      <c r="RMI829" s="149"/>
      <c r="RMJ829" s="149"/>
      <c r="RMK829" s="149"/>
      <c r="RML829" s="149"/>
      <c r="RMM829" s="149"/>
      <c r="RMN829" s="149"/>
      <c r="RMO829" s="149"/>
      <c r="RMP829" s="149"/>
      <c r="RMQ829" s="149"/>
      <c r="RMR829" s="149"/>
      <c r="RMS829" s="149"/>
      <c r="RMT829" s="149"/>
      <c r="RMU829" s="149"/>
      <c r="RMV829" s="149"/>
      <c r="RMW829" s="149"/>
      <c r="RMX829" s="149"/>
      <c r="RMY829" s="149"/>
      <c r="RMZ829" s="149"/>
      <c r="RNA829" s="149"/>
      <c r="RNB829" s="149"/>
      <c r="RNC829" s="149"/>
      <c r="RND829" s="149"/>
      <c r="RNE829" s="149"/>
      <c r="RNF829" s="149"/>
      <c r="RNG829" s="149"/>
      <c r="RNH829" s="149"/>
      <c r="RNI829" s="149"/>
      <c r="RNJ829" s="149"/>
      <c r="RNK829" s="149"/>
      <c r="RNL829" s="149"/>
      <c r="RNM829" s="149"/>
      <c r="RNN829" s="149"/>
      <c r="RNO829" s="149"/>
      <c r="RNP829" s="149"/>
      <c r="RNQ829" s="149"/>
      <c r="RNR829" s="149"/>
      <c r="RNS829" s="149"/>
      <c r="RNT829" s="149"/>
      <c r="RNU829" s="149"/>
      <c r="RNV829" s="149"/>
      <c r="RNW829" s="149"/>
      <c r="RNX829" s="149"/>
      <c r="RNY829" s="149"/>
      <c r="RNZ829" s="149"/>
      <c r="ROA829" s="149"/>
      <c r="ROB829" s="149"/>
      <c r="ROC829" s="149"/>
      <c r="ROD829" s="149"/>
      <c r="ROE829" s="149"/>
      <c r="ROF829" s="149"/>
      <c r="ROG829" s="149"/>
      <c r="ROH829" s="149"/>
      <c r="ROI829" s="149"/>
      <c r="ROJ829" s="149"/>
      <c r="ROK829" s="149"/>
      <c r="ROL829" s="149"/>
      <c r="ROM829" s="149"/>
      <c r="RON829" s="149"/>
      <c r="ROO829" s="149"/>
      <c r="ROP829" s="149"/>
      <c r="ROQ829" s="149"/>
      <c r="ROR829" s="149"/>
      <c r="ROS829" s="149"/>
      <c r="ROT829" s="149"/>
      <c r="ROU829" s="149"/>
      <c r="ROV829" s="149"/>
      <c r="ROW829" s="149"/>
      <c r="ROX829" s="149"/>
      <c r="ROY829" s="149"/>
      <c r="ROZ829" s="149"/>
      <c r="RPA829" s="149"/>
      <c r="RPB829" s="149"/>
      <c r="RPC829" s="149"/>
      <c r="RPD829" s="149"/>
      <c r="RPE829" s="149"/>
      <c r="RPF829" s="149"/>
      <c r="RPG829" s="149"/>
      <c r="RPH829" s="149"/>
      <c r="RPI829" s="149"/>
      <c r="RPJ829" s="149"/>
      <c r="RPK829" s="149"/>
      <c r="RPL829" s="149"/>
      <c r="RPM829" s="149"/>
      <c r="RPN829" s="149"/>
      <c r="RPO829" s="149"/>
      <c r="RPP829" s="149"/>
      <c r="RPQ829" s="149"/>
      <c r="RPR829" s="149"/>
      <c r="RPS829" s="149"/>
      <c r="RPT829" s="149"/>
      <c r="RPU829" s="149"/>
      <c r="RPV829" s="149"/>
      <c r="RPW829" s="149"/>
      <c r="RPX829" s="149"/>
      <c r="RPY829" s="149"/>
      <c r="RPZ829" s="149"/>
      <c r="RQA829" s="149"/>
      <c r="RQB829" s="149"/>
      <c r="RQC829" s="149"/>
      <c r="RQD829" s="149"/>
      <c r="RQE829" s="149"/>
      <c r="RQF829" s="149"/>
      <c r="RQG829" s="149"/>
      <c r="RQH829" s="149"/>
      <c r="RQI829" s="149"/>
      <c r="RQJ829" s="149"/>
      <c r="RQK829" s="149"/>
      <c r="RQL829" s="149"/>
      <c r="RQM829" s="149"/>
      <c r="RQN829" s="149"/>
      <c r="RQO829" s="149"/>
      <c r="RQP829" s="149"/>
      <c r="RQQ829" s="149"/>
      <c r="RQR829" s="149"/>
      <c r="RQS829" s="149"/>
      <c r="RQT829" s="149"/>
      <c r="RQU829" s="149"/>
      <c r="RQV829" s="149"/>
      <c r="RQW829" s="149"/>
      <c r="RQX829" s="149"/>
      <c r="RQY829" s="149"/>
      <c r="RQZ829" s="149"/>
      <c r="RRA829" s="149"/>
      <c r="RRB829" s="149"/>
      <c r="RRC829" s="149"/>
      <c r="RRD829" s="149"/>
      <c r="RRE829" s="149"/>
      <c r="RRF829" s="149"/>
      <c r="RRG829" s="149"/>
      <c r="RRH829" s="149"/>
      <c r="RRI829" s="149"/>
      <c r="RRJ829" s="149"/>
      <c r="RRK829" s="149"/>
      <c r="RRL829" s="149"/>
      <c r="RRM829" s="149"/>
      <c r="RRN829" s="149"/>
      <c r="RRO829" s="149"/>
      <c r="RRP829" s="149"/>
      <c r="RRQ829" s="149"/>
      <c r="RRR829" s="149"/>
      <c r="RRS829" s="149"/>
      <c r="RRT829" s="149"/>
      <c r="RRU829" s="149"/>
      <c r="RRV829" s="149"/>
      <c r="RRW829" s="149"/>
      <c r="RRX829" s="149"/>
      <c r="RRY829" s="149"/>
      <c r="RRZ829" s="149"/>
      <c r="RSA829" s="149"/>
      <c r="RSB829" s="149"/>
      <c r="RSC829" s="149"/>
      <c r="RSD829" s="149"/>
      <c r="RSE829" s="149"/>
      <c r="RSF829" s="149"/>
      <c r="RSG829" s="149"/>
      <c r="RSH829" s="149"/>
      <c r="RSI829" s="149"/>
      <c r="RSJ829" s="149"/>
      <c r="RSK829" s="149"/>
      <c r="RSL829" s="149"/>
      <c r="RSM829" s="149"/>
      <c r="RSN829" s="149"/>
      <c r="RSO829" s="149"/>
      <c r="RSP829" s="149"/>
      <c r="RSQ829" s="149"/>
      <c r="RSR829" s="149"/>
      <c r="RSS829" s="149"/>
      <c r="RST829" s="149"/>
      <c r="RSU829" s="149"/>
      <c r="RSV829" s="149"/>
      <c r="RSW829" s="149"/>
      <c r="RSX829" s="149"/>
      <c r="RSY829" s="149"/>
      <c r="RSZ829" s="149"/>
      <c r="RTA829" s="149"/>
      <c r="RTB829" s="149"/>
      <c r="RTC829" s="149"/>
      <c r="RTD829" s="149"/>
      <c r="RTE829" s="149"/>
      <c r="RTF829" s="149"/>
      <c r="RTG829" s="149"/>
      <c r="RTH829" s="149"/>
      <c r="RTI829" s="149"/>
      <c r="RTJ829" s="149"/>
      <c r="RTK829" s="149"/>
      <c r="RTL829" s="149"/>
      <c r="RTM829" s="149"/>
      <c r="RTN829" s="149"/>
      <c r="RTO829" s="149"/>
      <c r="RTP829" s="149"/>
      <c r="RTQ829" s="149"/>
      <c r="RTR829" s="149"/>
      <c r="RTS829" s="149"/>
      <c r="RTT829" s="149"/>
      <c r="RTU829" s="149"/>
      <c r="RTV829" s="149"/>
      <c r="RTW829" s="149"/>
      <c r="RTX829" s="149"/>
      <c r="RTY829" s="149"/>
      <c r="RTZ829" s="149"/>
      <c r="RUA829" s="149"/>
      <c r="RUB829" s="149"/>
      <c r="RUC829" s="149"/>
      <c r="RUD829" s="149"/>
      <c r="RUE829" s="149"/>
      <c r="RUF829" s="149"/>
      <c r="RUG829" s="149"/>
      <c r="RUH829" s="149"/>
      <c r="RUI829" s="149"/>
      <c r="RUJ829" s="149"/>
      <c r="RUK829" s="149"/>
      <c r="RUL829" s="149"/>
      <c r="RUM829" s="149"/>
      <c r="RUN829" s="149"/>
      <c r="RUO829" s="149"/>
      <c r="RUP829" s="149"/>
      <c r="RUQ829" s="149"/>
      <c r="RUR829" s="149"/>
      <c r="RUS829" s="149"/>
      <c r="RUT829" s="149"/>
      <c r="RUU829" s="149"/>
      <c r="RUV829" s="149"/>
      <c r="RUW829" s="149"/>
      <c r="RUX829" s="149"/>
      <c r="RUY829" s="149"/>
      <c r="RUZ829" s="149"/>
      <c r="RVA829" s="149"/>
      <c r="RVB829" s="149"/>
      <c r="RVC829" s="149"/>
      <c r="RVD829" s="149"/>
      <c r="RVE829" s="149"/>
      <c r="RVF829" s="149"/>
      <c r="RVG829" s="149"/>
      <c r="RVH829" s="149"/>
      <c r="RVI829" s="149"/>
      <c r="RVJ829" s="149"/>
      <c r="RVK829" s="149"/>
      <c r="RVL829" s="149"/>
      <c r="RVM829" s="149"/>
      <c r="RVN829" s="149"/>
      <c r="RVO829" s="149"/>
      <c r="RVP829" s="149"/>
      <c r="RVQ829" s="149"/>
      <c r="RVR829" s="149"/>
      <c r="RVS829" s="149"/>
      <c r="RVT829" s="149"/>
      <c r="RVU829" s="149"/>
      <c r="RVV829" s="149"/>
      <c r="RVW829" s="149"/>
      <c r="RVX829" s="149"/>
      <c r="RVY829" s="149"/>
      <c r="RVZ829" s="149"/>
      <c r="RWA829" s="149"/>
      <c r="RWB829" s="149"/>
      <c r="RWC829" s="149"/>
      <c r="RWD829" s="149"/>
      <c r="RWE829" s="149"/>
      <c r="RWF829" s="149"/>
      <c r="RWG829" s="149"/>
      <c r="RWH829" s="149"/>
      <c r="RWI829" s="149"/>
      <c r="RWJ829" s="149"/>
      <c r="RWK829" s="149"/>
      <c r="RWL829" s="149"/>
      <c r="RWM829" s="149"/>
      <c r="RWN829" s="149"/>
      <c r="RWO829" s="149"/>
      <c r="RWP829" s="149"/>
      <c r="RWQ829" s="149"/>
      <c r="RWR829" s="149"/>
      <c r="RWS829" s="149"/>
      <c r="RWT829" s="149"/>
      <c r="RWU829" s="149"/>
      <c r="RWV829" s="149"/>
      <c r="RWW829" s="149"/>
      <c r="RWX829" s="149"/>
      <c r="RWY829" s="149"/>
      <c r="RWZ829" s="149"/>
      <c r="RXA829" s="149"/>
      <c r="RXB829" s="149"/>
      <c r="RXC829" s="149"/>
      <c r="RXD829" s="149"/>
      <c r="RXE829" s="149"/>
      <c r="RXF829" s="149"/>
      <c r="RXG829" s="149"/>
      <c r="RXH829" s="149"/>
      <c r="RXI829" s="149"/>
      <c r="RXJ829" s="149"/>
      <c r="RXK829" s="149"/>
      <c r="RXL829" s="149"/>
      <c r="RXM829" s="149"/>
      <c r="RXN829" s="149"/>
      <c r="RXO829" s="149"/>
      <c r="RXP829" s="149"/>
      <c r="RXQ829" s="149"/>
      <c r="RXR829" s="149"/>
      <c r="RXS829" s="149"/>
      <c r="RXT829" s="149"/>
      <c r="RXU829" s="149"/>
      <c r="RXV829" s="149"/>
      <c r="RXW829" s="149"/>
      <c r="RXX829" s="149"/>
      <c r="RXY829" s="149"/>
      <c r="RXZ829" s="149"/>
      <c r="RYA829" s="149"/>
      <c r="RYB829" s="149"/>
      <c r="RYC829" s="149"/>
      <c r="RYD829" s="149"/>
      <c r="RYE829" s="149"/>
      <c r="RYF829" s="149"/>
      <c r="RYG829" s="149"/>
      <c r="RYH829" s="149"/>
      <c r="RYI829" s="149"/>
      <c r="RYJ829" s="149"/>
      <c r="RYK829" s="149"/>
      <c r="RYL829" s="149"/>
      <c r="RYM829" s="149"/>
      <c r="RYN829" s="149"/>
      <c r="RYO829" s="149"/>
      <c r="RYP829" s="149"/>
      <c r="RYQ829" s="149"/>
      <c r="RYR829" s="149"/>
      <c r="RYS829" s="149"/>
      <c r="RYT829" s="149"/>
      <c r="RYU829" s="149"/>
      <c r="RYV829" s="149"/>
      <c r="RYW829" s="149"/>
      <c r="RYX829" s="149"/>
      <c r="RYY829" s="149"/>
      <c r="RYZ829" s="149"/>
      <c r="RZA829" s="149"/>
      <c r="RZB829" s="149"/>
      <c r="RZC829" s="149"/>
      <c r="RZD829" s="149"/>
      <c r="RZE829" s="149"/>
      <c r="RZF829" s="149"/>
      <c r="RZG829" s="149"/>
      <c r="RZH829" s="149"/>
      <c r="RZI829" s="149"/>
      <c r="RZJ829" s="149"/>
      <c r="RZK829" s="149"/>
      <c r="RZL829" s="149"/>
      <c r="RZM829" s="149"/>
      <c r="RZN829" s="149"/>
      <c r="RZO829" s="149"/>
      <c r="RZP829" s="149"/>
      <c r="RZQ829" s="149"/>
      <c r="RZR829" s="149"/>
      <c r="RZS829" s="149"/>
      <c r="RZT829" s="149"/>
      <c r="RZU829" s="149"/>
      <c r="RZV829" s="149"/>
      <c r="RZW829" s="149"/>
      <c r="RZX829" s="149"/>
      <c r="RZY829" s="149"/>
      <c r="RZZ829" s="149"/>
      <c r="SAA829" s="149"/>
      <c r="SAB829" s="149"/>
      <c r="SAC829" s="149"/>
      <c r="SAD829" s="149"/>
      <c r="SAE829" s="149"/>
      <c r="SAF829" s="149"/>
      <c r="SAG829" s="149"/>
      <c r="SAH829" s="149"/>
      <c r="SAI829" s="149"/>
      <c r="SAJ829" s="149"/>
      <c r="SAK829" s="149"/>
      <c r="SAL829" s="149"/>
      <c r="SAM829" s="149"/>
      <c r="SAN829" s="149"/>
      <c r="SAO829" s="149"/>
      <c r="SAP829" s="149"/>
      <c r="SAQ829" s="149"/>
      <c r="SAR829" s="149"/>
      <c r="SAS829" s="149"/>
      <c r="SAT829" s="149"/>
      <c r="SAU829" s="149"/>
      <c r="SAV829" s="149"/>
      <c r="SAW829" s="149"/>
      <c r="SAX829" s="149"/>
      <c r="SAY829" s="149"/>
      <c r="SAZ829" s="149"/>
      <c r="SBA829" s="149"/>
      <c r="SBB829" s="149"/>
      <c r="SBC829" s="149"/>
      <c r="SBD829" s="149"/>
      <c r="SBE829" s="149"/>
      <c r="SBF829" s="149"/>
      <c r="SBG829" s="149"/>
      <c r="SBH829" s="149"/>
      <c r="SBI829" s="149"/>
      <c r="SBJ829" s="149"/>
      <c r="SBK829" s="149"/>
      <c r="SBL829" s="149"/>
      <c r="SBM829" s="149"/>
      <c r="SBN829" s="149"/>
      <c r="SBO829" s="149"/>
      <c r="SBP829" s="149"/>
      <c r="SBQ829" s="149"/>
      <c r="SBR829" s="149"/>
      <c r="SBS829" s="149"/>
      <c r="SBT829" s="149"/>
      <c r="SBU829" s="149"/>
      <c r="SBV829" s="149"/>
      <c r="SBW829" s="149"/>
      <c r="SBX829" s="149"/>
      <c r="SBY829" s="149"/>
      <c r="SBZ829" s="149"/>
      <c r="SCA829" s="149"/>
      <c r="SCB829" s="149"/>
      <c r="SCC829" s="149"/>
      <c r="SCD829" s="149"/>
      <c r="SCE829" s="149"/>
      <c r="SCF829" s="149"/>
      <c r="SCG829" s="149"/>
      <c r="SCH829" s="149"/>
      <c r="SCI829" s="149"/>
      <c r="SCJ829" s="149"/>
      <c r="SCK829" s="149"/>
      <c r="SCL829" s="149"/>
      <c r="SCM829" s="149"/>
      <c r="SCN829" s="149"/>
      <c r="SCO829" s="149"/>
      <c r="SCP829" s="149"/>
      <c r="SCQ829" s="149"/>
      <c r="SCR829" s="149"/>
      <c r="SCS829" s="149"/>
      <c r="SCT829" s="149"/>
      <c r="SCU829" s="149"/>
      <c r="SCV829" s="149"/>
      <c r="SCW829" s="149"/>
      <c r="SCX829" s="149"/>
      <c r="SCY829" s="149"/>
      <c r="SCZ829" s="149"/>
      <c r="SDA829" s="149"/>
      <c r="SDB829" s="149"/>
      <c r="SDC829" s="149"/>
      <c r="SDD829" s="149"/>
      <c r="SDE829" s="149"/>
      <c r="SDF829" s="149"/>
      <c r="SDG829" s="149"/>
      <c r="SDH829" s="149"/>
      <c r="SDI829" s="149"/>
      <c r="SDJ829" s="149"/>
      <c r="SDK829" s="149"/>
      <c r="SDL829" s="149"/>
      <c r="SDM829" s="149"/>
      <c r="SDN829" s="149"/>
      <c r="SDO829" s="149"/>
      <c r="SDP829" s="149"/>
      <c r="SDQ829" s="149"/>
      <c r="SDR829" s="149"/>
      <c r="SDS829" s="149"/>
      <c r="SDT829" s="149"/>
      <c r="SDU829" s="149"/>
      <c r="SDV829" s="149"/>
      <c r="SDW829" s="149"/>
      <c r="SDX829" s="149"/>
      <c r="SDY829" s="149"/>
      <c r="SDZ829" s="149"/>
      <c r="SEA829" s="149"/>
      <c r="SEB829" s="149"/>
      <c r="SEC829" s="149"/>
      <c r="SED829" s="149"/>
      <c r="SEE829" s="149"/>
      <c r="SEF829" s="149"/>
      <c r="SEG829" s="149"/>
      <c r="SEH829" s="149"/>
      <c r="SEI829" s="149"/>
      <c r="SEJ829" s="149"/>
      <c r="SEK829" s="149"/>
      <c r="SEL829" s="149"/>
      <c r="SEM829" s="149"/>
      <c r="SEN829" s="149"/>
      <c r="SEO829" s="149"/>
      <c r="SEP829" s="149"/>
      <c r="SEQ829" s="149"/>
      <c r="SER829" s="149"/>
      <c r="SES829" s="149"/>
      <c r="SET829" s="149"/>
      <c r="SEU829" s="149"/>
      <c r="SEV829" s="149"/>
      <c r="SEW829" s="149"/>
      <c r="SEX829" s="149"/>
      <c r="SEY829" s="149"/>
      <c r="SEZ829" s="149"/>
      <c r="SFA829" s="149"/>
      <c r="SFB829" s="149"/>
      <c r="SFC829" s="149"/>
      <c r="SFD829" s="149"/>
      <c r="SFE829" s="149"/>
      <c r="SFF829" s="149"/>
      <c r="SFG829" s="149"/>
      <c r="SFH829" s="149"/>
      <c r="SFI829" s="149"/>
      <c r="SFJ829" s="149"/>
      <c r="SFK829" s="149"/>
      <c r="SFL829" s="149"/>
      <c r="SFM829" s="149"/>
      <c r="SFN829" s="149"/>
      <c r="SFO829" s="149"/>
      <c r="SFP829" s="149"/>
      <c r="SFQ829" s="149"/>
      <c r="SFR829" s="149"/>
      <c r="SFS829" s="149"/>
      <c r="SFT829" s="149"/>
      <c r="SFU829" s="149"/>
      <c r="SFV829" s="149"/>
      <c r="SFW829" s="149"/>
      <c r="SFX829" s="149"/>
      <c r="SFY829" s="149"/>
      <c r="SFZ829" s="149"/>
      <c r="SGA829" s="149"/>
      <c r="SGB829" s="149"/>
      <c r="SGC829" s="149"/>
      <c r="SGD829" s="149"/>
      <c r="SGE829" s="149"/>
      <c r="SGF829" s="149"/>
      <c r="SGG829" s="149"/>
      <c r="SGH829" s="149"/>
      <c r="SGI829" s="149"/>
      <c r="SGJ829" s="149"/>
      <c r="SGK829" s="149"/>
      <c r="SGL829" s="149"/>
      <c r="SGM829" s="149"/>
      <c r="SGN829" s="149"/>
      <c r="SGO829" s="149"/>
      <c r="SGP829" s="149"/>
      <c r="SGQ829" s="149"/>
      <c r="SGR829" s="149"/>
      <c r="SGS829" s="149"/>
      <c r="SGT829" s="149"/>
      <c r="SGU829" s="149"/>
      <c r="SGV829" s="149"/>
      <c r="SGW829" s="149"/>
      <c r="SGX829" s="149"/>
      <c r="SGY829" s="149"/>
      <c r="SGZ829" s="149"/>
      <c r="SHA829" s="149"/>
      <c r="SHB829" s="149"/>
      <c r="SHC829" s="149"/>
      <c r="SHD829" s="149"/>
      <c r="SHE829" s="149"/>
      <c r="SHF829" s="149"/>
      <c r="SHG829" s="149"/>
      <c r="SHH829" s="149"/>
      <c r="SHI829" s="149"/>
      <c r="SHJ829" s="149"/>
      <c r="SHK829" s="149"/>
      <c r="SHL829" s="149"/>
      <c r="SHM829" s="149"/>
      <c r="SHN829" s="149"/>
      <c r="SHO829" s="149"/>
      <c r="SHP829" s="149"/>
      <c r="SHQ829" s="149"/>
      <c r="SHR829" s="149"/>
      <c r="SHS829" s="149"/>
      <c r="SHT829" s="149"/>
      <c r="SHU829" s="149"/>
      <c r="SHV829" s="149"/>
      <c r="SHW829" s="149"/>
      <c r="SHX829" s="149"/>
      <c r="SHY829" s="149"/>
      <c r="SHZ829" s="149"/>
      <c r="SIA829" s="149"/>
      <c r="SIB829" s="149"/>
      <c r="SIC829" s="149"/>
      <c r="SID829" s="149"/>
      <c r="SIE829" s="149"/>
      <c r="SIF829" s="149"/>
      <c r="SIG829" s="149"/>
      <c r="SIH829" s="149"/>
      <c r="SII829" s="149"/>
      <c r="SIJ829" s="149"/>
      <c r="SIK829" s="149"/>
      <c r="SIL829" s="149"/>
      <c r="SIM829" s="149"/>
      <c r="SIN829" s="149"/>
      <c r="SIO829" s="149"/>
      <c r="SIP829" s="149"/>
      <c r="SIQ829" s="149"/>
      <c r="SIR829" s="149"/>
      <c r="SIS829" s="149"/>
      <c r="SIT829" s="149"/>
      <c r="SIU829" s="149"/>
      <c r="SIV829" s="149"/>
      <c r="SIW829" s="149"/>
      <c r="SIX829" s="149"/>
      <c r="SIY829" s="149"/>
      <c r="SIZ829" s="149"/>
      <c r="SJA829" s="149"/>
      <c r="SJB829" s="149"/>
      <c r="SJC829" s="149"/>
      <c r="SJD829" s="149"/>
      <c r="SJE829" s="149"/>
      <c r="SJF829" s="149"/>
      <c r="SJG829" s="149"/>
      <c r="SJH829" s="149"/>
      <c r="SJI829" s="149"/>
      <c r="SJJ829" s="149"/>
      <c r="SJK829" s="149"/>
      <c r="SJL829" s="149"/>
      <c r="SJM829" s="149"/>
      <c r="SJN829" s="149"/>
      <c r="SJO829" s="149"/>
      <c r="SJP829" s="149"/>
      <c r="SJQ829" s="149"/>
      <c r="SJR829" s="149"/>
      <c r="SJS829" s="149"/>
      <c r="SJT829" s="149"/>
      <c r="SJU829" s="149"/>
      <c r="SJV829" s="149"/>
      <c r="SJW829" s="149"/>
      <c r="SJX829" s="149"/>
      <c r="SJY829" s="149"/>
      <c r="SJZ829" s="149"/>
      <c r="SKA829" s="149"/>
      <c r="SKB829" s="149"/>
      <c r="SKC829" s="149"/>
      <c r="SKD829" s="149"/>
      <c r="SKE829" s="149"/>
      <c r="SKF829" s="149"/>
      <c r="SKG829" s="149"/>
      <c r="SKH829" s="149"/>
      <c r="SKI829" s="149"/>
      <c r="SKJ829" s="149"/>
      <c r="SKK829" s="149"/>
      <c r="SKL829" s="149"/>
      <c r="SKM829" s="149"/>
      <c r="SKN829" s="149"/>
      <c r="SKO829" s="149"/>
      <c r="SKP829" s="149"/>
      <c r="SKQ829" s="149"/>
      <c r="SKR829" s="149"/>
      <c r="SKS829" s="149"/>
      <c r="SKT829" s="149"/>
      <c r="SKU829" s="149"/>
      <c r="SKV829" s="149"/>
      <c r="SKW829" s="149"/>
      <c r="SKX829" s="149"/>
      <c r="SKY829" s="149"/>
      <c r="SKZ829" s="149"/>
      <c r="SLA829" s="149"/>
      <c r="SLB829" s="149"/>
      <c r="SLC829" s="149"/>
      <c r="SLD829" s="149"/>
      <c r="SLE829" s="149"/>
      <c r="SLF829" s="149"/>
      <c r="SLG829" s="149"/>
      <c r="SLH829" s="149"/>
      <c r="SLI829" s="149"/>
      <c r="SLJ829" s="149"/>
      <c r="SLK829" s="149"/>
      <c r="SLL829" s="149"/>
      <c r="SLM829" s="149"/>
      <c r="SLN829" s="149"/>
      <c r="SLO829" s="149"/>
      <c r="SLP829" s="149"/>
      <c r="SLQ829" s="149"/>
      <c r="SLR829" s="149"/>
      <c r="SLS829" s="149"/>
      <c r="SLT829" s="149"/>
      <c r="SLU829" s="149"/>
      <c r="SLV829" s="149"/>
      <c r="SLW829" s="149"/>
      <c r="SLX829" s="149"/>
      <c r="SLY829" s="149"/>
      <c r="SLZ829" s="149"/>
      <c r="SMA829" s="149"/>
      <c r="SMB829" s="149"/>
      <c r="SMC829" s="149"/>
      <c r="SMD829" s="149"/>
      <c r="SME829" s="149"/>
      <c r="SMF829" s="149"/>
      <c r="SMG829" s="149"/>
      <c r="SMH829" s="149"/>
      <c r="SMI829" s="149"/>
      <c r="SMJ829" s="149"/>
      <c r="SMK829" s="149"/>
      <c r="SML829" s="149"/>
      <c r="SMM829" s="149"/>
      <c r="SMN829" s="149"/>
      <c r="SMO829" s="149"/>
      <c r="SMP829" s="149"/>
      <c r="SMQ829" s="149"/>
      <c r="SMR829" s="149"/>
      <c r="SMS829" s="149"/>
      <c r="SMT829" s="149"/>
      <c r="SMU829" s="149"/>
      <c r="SMV829" s="149"/>
      <c r="SMW829" s="149"/>
      <c r="SMX829" s="149"/>
      <c r="SMY829" s="149"/>
      <c r="SMZ829" s="149"/>
      <c r="SNA829" s="149"/>
      <c r="SNB829" s="149"/>
      <c r="SNC829" s="149"/>
      <c r="SND829" s="149"/>
      <c r="SNE829" s="149"/>
      <c r="SNF829" s="149"/>
      <c r="SNG829" s="149"/>
      <c r="SNH829" s="149"/>
      <c r="SNI829" s="149"/>
      <c r="SNJ829" s="149"/>
      <c r="SNK829" s="149"/>
      <c r="SNL829" s="149"/>
      <c r="SNM829" s="149"/>
      <c r="SNN829" s="149"/>
      <c r="SNO829" s="149"/>
      <c r="SNP829" s="149"/>
      <c r="SNQ829" s="149"/>
      <c r="SNR829" s="149"/>
      <c r="SNS829" s="149"/>
      <c r="SNT829" s="149"/>
      <c r="SNU829" s="149"/>
      <c r="SNV829" s="149"/>
      <c r="SNW829" s="149"/>
      <c r="SNX829" s="149"/>
      <c r="SNY829" s="149"/>
      <c r="SNZ829" s="149"/>
      <c r="SOA829" s="149"/>
      <c r="SOB829" s="149"/>
      <c r="SOC829" s="149"/>
      <c r="SOD829" s="149"/>
      <c r="SOE829" s="149"/>
      <c r="SOF829" s="149"/>
      <c r="SOG829" s="149"/>
      <c r="SOH829" s="149"/>
      <c r="SOI829" s="149"/>
      <c r="SOJ829" s="149"/>
      <c r="SOK829" s="149"/>
      <c r="SOL829" s="149"/>
      <c r="SOM829" s="149"/>
      <c r="SON829" s="149"/>
      <c r="SOO829" s="149"/>
      <c r="SOP829" s="149"/>
      <c r="SOQ829" s="149"/>
      <c r="SOR829" s="149"/>
      <c r="SOS829" s="149"/>
      <c r="SOT829" s="149"/>
      <c r="SOU829" s="149"/>
      <c r="SOV829" s="149"/>
      <c r="SOW829" s="149"/>
      <c r="SOX829" s="149"/>
      <c r="SOY829" s="149"/>
      <c r="SOZ829" s="149"/>
      <c r="SPA829" s="149"/>
      <c r="SPB829" s="149"/>
      <c r="SPC829" s="149"/>
      <c r="SPD829" s="149"/>
      <c r="SPE829" s="149"/>
      <c r="SPF829" s="149"/>
      <c r="SPG829" s="149"/>
      <c r="SPH829" s="149"/>
      <c r="SPI829" s="149"/>
      <c r="SPJ829" s="149"/>
      <c r="SPK829" s="149"/>
      <c r="SPL829" s="149"/>
      <c r="SPM829" s="149"/>
      <c r="SPN829" s="149"/>
      <c r="SPO829" s="149"/>
      <c r="SPP829" s="149"/>
      <c r="SPQ829" s="149"/>
      <c r="SPR829" s="149"/>
      <c r="SPS829" s="149"/>
      <c r="SPT829" s="149"/>
      <c r="SPU829" s="149"/>
      <c r="SPV829" s="149"/>
      <c r="SPW829" s="149"/>
      <c r="SPX829" s="149"/>
      <c r="SPY829" s="149"/>
      <c r="SPZ829" s="149"/>
      <c r="SQA829" s="149"/>
      <c r="SQB829" s="149"/>
      <c r="SQC829" s="149"/>
      <c r="SQD829" s="149"/>
      <c r="SQE829" s="149"/>
      <c r="SQF829" s="149"/>
      <c r="SQG829" s="149"/>
      <c r="SQH829" s="149"/>
      <c r="SQI829" s="149"/>
      <c r="SQJ829" s="149"/>
      <c r="SQK829" s="149"/>
      <c r="SQL829" s="149"/>
      <c r="SQM829" s="149"/>
      <c r="SQN829" s="149"/>
      <c r="SQO829" s="149"/>
      <c r="SQP829" s="149"/>
      <c r="SQQ829" s="149"/>
      <c r="SQR829" s="149"/>
      <c r="SQS829" s="149"/>
      <c r="SQT829" s="149"/>
      <c r="SQU829" s="149"/>
      <c r="SQV829" s="149"/>
      <c r="SQW829" s="149"/>
      <c r="SQX829" s="149"/>
      <c r="SQY829" s="149"/>
      <c r="SQZ829" s="149"/>
      <c r="SRA829" s="149"/>
      <c r="SRB829" s="149"/>
      <c r="SRC829" s="149"/>
      <c r="SRD829" s="149"/>
      <c r="SRE829" s="149"/>
      <c r="SRF829" s="149"/>
      <c r="SRG829" s="149"/>
      <c r="SRH829" s="149"/>
      <c r="SRI829" s="149"/>
      <c r="SRJ829" s="149"/>
      <c r="SRK829" s="149"/>
      <c r="SRL829" s="149"/>
      <c r="SRM829" s="149"/>
      <c r="SRN829" s="149"/>
      <c r="SRO829" s="149"/>
      <c r="SRP829" s="149"/>
      <c r="SRQ829" s="149"/>
      <c r="SRR829" s="149"/>
      <c r="SRS829" s="149"/>
      <c r="SRT829" s="149"/>
      <c r="SRU829" s="149"/>
      <c r="SRV829" s="149"/>
      <c r="SRW829" s="149"/>
      <c r="SRX829" s="149"/>
      <c r="SRY829" s="149"/>
      <c r="SRZ829" s="149"/>
      <c r="SSA829" s="149"/>
      <c r="SSB829" s="149"/>
      <c r="SSC829" s="149"/>
      <c r="SSD829" s="149"/>
      <c r="SSE829" s="149"/>
      <c r="SSF829" s="149"/>
      <c r="SSG829" s="149"/>
      <c r="SSH829" s="149"/>
      <c r="SSI829" s="149"/>
      <c r="SSJ829" s="149"/>
      <c r="SSK829" s="149"/>
      <c r="SSL829" s="149"/>
      <c r="SSM829" s="149"/>
      <c r="SSN829" s="149"/>
      <c r="SSO829" s="149"/>
      <c r="SSP829" s="149"/>
      <c r="SSQ829" s="149"/>
      <c r="SSR829" s="149"/>
      <c r="SSS829" s="149"/>
      <c r="SST829" s="149"/>
      <c r="SSU829" s="149"/>
      <c r="SSV829" s="149"/>
      <c r="SSW829" s="149"/>
      <c r="SSX829" s="149"/>
      <c r="SSY829" s="149"/>
      <c r="SSZ829" s="149"/>
      <c r="STA829" s="149"/>
      <c r="STB829" s="149"/>
      <c r="STC829" s="149"/>
      <c r="STD829" s="149"/>
      <c r="STE829" s="149"/>
      <c r="STF829" s="149"/>
      <c r="STG829" s="149"/>
      <c r="STH829" s="149"/>
      <c r="STI829" s="149"/>
      <c r="STJ829" s="149"/>
      <c r="STK829" s="149"/>
      <c r="STL829" s="149"/>
      <c r="STM829" s="149"/>
      <c r="STN829" s="149"/>
      <c r="STO829" s="149"/>
      <c r="STP829" s="149"/>
      <c r="STQ829" s="149"/>
      <c r="STR829" s="149"/>
      <c r="STS829" s="149"/>
      <c r="STT829" s="149"/>
      <c r="STU829" s="149"/>
      <c r="STV829" s="149"/>
      <c r="STW829" s="149"/>
      <c r="STX829" s="149"/>
      <c r="STY829" s="149"/>
      <c r="STZ829" s="149"/>
      <c r="SUA829" s="149"/>
      <c r="SUB829" s="149"/>
      <c r="SUC829" s="149"/>
      <c r="SUD829" s="149"/>
      <c r="SUE829" s="149"/>
      <c r="SUF829" s="149"/>
      <c r="SUG829" s="149"/>
      <c r="SUH829" s="149"/>
      <c r="SUI829" s="149"/>
      <c r="SUJ829" s="149"/>
      <c r="SUK829" s="149"/>
      <c r="SUL829" s="149"/>
      <c r="SUM829" s="149"/>
      <c r="SUN829" s="149"/>
      <c r="SUO829" s="149"/>
      <c r="SUP829" s="149"/>
      <c r="SUQ829" s="149"/>
      <c r="SUR829" s="149"/>
      <c r="SUS829" s="149"/>
      <c r="SUT829" s="149"/>
      <c r="SUU829" s="149"/>
      <c r="SUV829" s="149"/>
      <c r="SUW829" s="149"/>
      <c r="SUX829" s="149"/>
      <c r="SUY829" s="149"/>
      <c r="SUZ829" s="149"/>
      <c r="SVA829" s="149"/>
      <c r="SVB829" s="149"/>
      <c r="SVC829" s="149"/>
      <c r="SVD829" s="149"/>
      <c r="SVE829" s="149"/>
      <c r="SVF829" s="149"/>
      <c r="SVG829" s="149"/>
      <c r="SVH829" s="149"/>
      <c r="SVI829" s="149"/>
      <c r="SVJ829" s="149"/>
      <c r="SVK829" s="149"/>
      <c r="SVL829" s="149"/>
      <c r="SVM829" s="149"/>
      <c r="SVN829" s="149"/>
      <c r="SVO829" s="149"/>
      <c r="SVP829" s="149"/>
      <c r="SVQ829" s="149"/>
      <c r="SVR829" s="149"/>
      <c r="SVS829" s="149"/>
      <c r="SVT829" s="149"/>
      <c r="SVU829" s="149"/>
      <c r="SVV829" s="149"/>
      <c r="SVW829" s="149"/>
      <c r="SVX829" s="149"/>
      <c r="SVY829" s="149"/>
      <c r="SVZ829" s="149"/>
      <c r="SWA829" s="149"/>
      <c r="SWB829" s="149"/>
      <c r="SWC829" s="149"/>
      <c r="SWD829" s="149"/>
      <c r="SWE829" s="149"/>
      <c r="SWF829" s="149"/>
      <c r="SWG829" s="149"/>
      <c r="SWH829" s="149"/>
      <c r="SWI829" s="149"/>
      <c r="SWJ829" s="149"/>
      <c r="SWK829" s="149"/>
      <c r="SWL829" s="149"/>
      <c r="SWM829" s="149"/>
      <c r="SWN829" s="149"/>
      <c r="SWO829" s="149"/>
      <c r="SWP829" s="149"/>
      <c r="SWQ829" s="149"/>
      <c r="SWR829" s="149"/>
      <c r="SWS829" s="149"/>
      <c r="SWT829" s="149"/>
      <c r="SWU829" s="149"/>
      <c r="SWV829" s="149"/>
      <c r="SWW829" s="149"/>
      <c r="SWX829" s="149"/>
      <c r="SWY829" s="149"/>
      <c r="SWZ829" s="149"/>
      <c r="SXA829" s="149"/>
      <c r="SXB829" s="149"/>
      <c r="SXC829" s="149"/>
      <c r="SXD829" s="149"/>
      <c r="SXE829" s="149"/>
      <c r="SXF829" s="149"/>
      <c r="SXG829" s="149"/>
      <c r="SXH829" s="149"/>
      <c r="SXI829" s="149"/>
      <c r="SXJ829" s="149"/>
      <c r="SXK829" s="149"/>
      <c r="SXL829" s="149"/>
      <c r="SXM829" s="149"/>
      <c r="SXN829" s="149"/>
      <c r="SXO829" s="149"/>
      <c r="SXP829" s="149"/>
      <c r="SXQ829" s="149"/>
      <c r="SXR829" s="149"/>
      <c r="SXS829" s="149"/>
      <c r="SXT829" s="149"/>
      <c r="SXU829" s="149"/>
      <c r="SXV829" s="149"/>
      <c r="SXW829" s="149"/>
      <c r="SXX829" s="149"/>
      <c r="SXY829" s="149"/>
      <c r="SXZ829" s="149"/>
      <c r="SYA829" s="149"/>
      <c r="SYB829" s="149"/>
      <c r="SYC829" s="149"/>
      <c r="SYD829" s="149"/>
      <c r="SYE829" s="149"/>
      <c r="SYF829" s="149"/>
      <c r="SYG829" s="149"/>
      <c r="SYH829" s="149"/>
      <c r="SYI829" s="149"/>
      <c r="SYJ829" s="149"/>
      <c r="SYK829" s="149"/>
      <c r="SYL829" s="149"/>
      <c r="SYM829" s="149"/>
      <c r="SYN829" s="149"/>
      <c r="SYO829" s="149"/>
      <c r="SYP829" s="149"/>
      <c r="SYQ829" s="149"/>
      <c r="SYR829" s="149"/>
      <c r="SYS829" s="149"/>
      <c r="SYT829" s="149"/>
      <c r="SYU829" s="149"/>
      <c r="SYV829" s="149"/>
      <c r="SYW829" s="149"/>
      <c r="SYX829" s="149"/>
      <c r="SYY829" s="149"/>
      <c r="SYZ829" s="149"/>
      <c r="SZA829" s="149"/>
      <c r="SZB829" s="149"/>
      <c r="SZC829" s="149"/>
      <c r="SZD829" s="149"/>
      <c r="SZE829" s="149"/>
      <c r="SZF829" s="149"/>
      <c r="SZG829" s="149"/>
      <c r="SZH829" s="149"/>
      <c r="SZI829" s="149"/>
      <c r="SZJ829" s="149"/>
      <c r="SZK829" s="149"/>
      <c r="SZL829" s="149"/>
      <c r="SZM829" s="149"/>
      <c r="SZN829" s="149"/>
      <c r="SZO829" s="149"/>
      <c r="SZP829" s="149"/>
      <c r="SZQ829" s="149"/>
      <c r="SZR829" s="149"/>
      <c r="SZS829" s="149"/>
      <c r="SZT829" s="149"/>
      <c r="SZU829" s="149"/>
      <c r="SZV829" s="149"/>
      <c r="SZW829" s="149"/>
      <c r="SZX829" s="149"/>
      <c r="SZY829" s="149"/>
      <c r="SZZ829" s="149"/>
      <c r="TAA829" s="149"/>
      <c r="TAB829" s="149"/>
      <c r="TAC829" s="149"/>
      <c r="TAD829" s="149"/>
      <c r="TAE829" s="149"/>
      <c r="TAF829" s="149"/>
      <c r="TAG829" s="149"/>
      <c r="TAH829" s="149"/>
      <c r="TAI829" s="149"/>
      <c r="TAJ829" s="149"/>
      <c r="TAK829" s="149"/>
      <c r="TAL829" s="149"/>
      <c r="TAM829" s="149"/>
      <c r="TAN829" s="149"/>
      <c r="TAO829" s="149"/>
      <c r="TAP829" s="149"/>
      <c r="TAQ829" s="149"/>
      <c r="TAR829" s="149"/>
      <c r="TAS829" s="149"/>
      <c r="TAT829" s="149"/>
      <c r="TAU829" s="149"/>
      <c r="TAV829" s="149"/>
      <c r="TAW829" s="149"/>
      <c r="TAX829" s="149"/>
      <c r="TAY829" s="149"/>
      <c r="TAZ829" s="149"/>
      <c r="TBA829" s="149"/>
      <c r="TBB829" s="149"/>
      <c r="TBC829" s="149"/>
      <c r="TBD829" s="149"/>
      <c r="TBE829" s="149"/>
      <c r="TBF829" s="149"/>
      <c r="TBG829" s="149"/>
      <c r="TBH829" s="149"/>
      <c r="TBI829" s="149"/>
      <c r="TBJ829" s="149"/>
      <c r="TBK829" s="149"/>
      <c r="TBL829" s="149"/>
      <c r="TBM829" s="149"/>
      <c r="TBN829" s="149"/>
      <c r="TBO829" s="149"/>
      <c r="TBP829" s="149"/>
      <c r="TBQ829" s="149"/>
      <c r="TBR829" s="149"/>
      <c r="TBS829" s="149"/>
      <c r="TBT829" s="149"/>
      <c r="TBU829" s="149"/>
      <c r="TBV829" s="149"/>
      <c r="TBW829" s="149"/>
      <c r="TBX829" s="149"/>
      <c r="TBY829" s="149"/>
      <c r="TBZ829" s="149"/>
      <c r="TCA829" s="149"/>
      <c r="TCB829" s="149"/>
      <c r="TCC829" s="149"/>
      <c r="TCD829" s="149"/>
      <c r="TCE829" s="149"/>
      <c r="TCF829" s="149"/>
      <c r="TCG829" s="149"/>
      <c r="TCH829" s="149"/>
      <c r="TCI829" s="149"/>
      <c r="TCJ829" s="149"/>
      <c r="TCK829" s="149"/>
      <c r="TCL829" s="149"/>
      <c r="TCM829" s="149"/>
      <c r="TCN829" s="149"/>
      <c r="TCO829" s="149"/>
      <c r="TCP829" s="149"/>
      <c r="TCQ829" s="149"/>
      <c r="TCR829" s="149"/>
      <c r="TCS829" s="149"/>
      <c r="TCT829" s="149"/>
      <c r="TCU829" s="149"/>
      <c r="TCV829" s="149"/>
      <c r="TCW829" s="149"/>
      <c r="TCX829" s="149"/>
      <c r="TCY829" s="149"/>
      <c r="TCZ829" s="149"/>
      <c r="TDA829" s="149"/>
      <c r="TDB829" s="149"/>
      <c r="TDC829" s="149"/>
      <c r="TDD829" s="149"/>
      <c r="TDE829" s="149"/>
      <c r="TDF829" s="149"/>
      <c r="TDG829" s="149"/>
      <c r="TDH829" s="149"/>
      <c r="TDI829" s="149"/>
      <c r="TDJ829" s="149"/>
      <c r="TDK829" s="149"/>
      <c r="TDL829" s="149"/>
      <c r="TDM829" s="149"/>
      <c r="TDN829" s="149"/>
      <c r="TDO829" s="149"/>
      <c r="TDP829" s="149"/>
      <c r="TDQ829" s="149"/>
      <c r="TDR829" s="149"/>
      <c r="TDS829" s="149"/>
      <c r="TDT829" s="149"/>
      <c r="TDU829" s="149"/>
      <c r="TDV829" s="149"/>
      <c r="TDW829" s="149"/>
      <c r="TDX829" s="149"/>
      <c r="TDY829" s="149"/>
      <c r="TDZ829" s="149"/>
      <c r="TEA829" s="149"/>
      <c r="TEB829" s="149"/>
      <c r="TEC829" s="149"/>
      <c r="TED829" s="149"/>
      <c r="TEE829" s="149"/>
      <c r="TEF829" s="149"/>
      <c r="TEG829" s="149"/>
      <c r="TEH829" s="149"/>
      <c r="TEI829" s="149"/>
      <c r="TEJ829" s="149"/>
      <c r="TEK829" s="149"/>
      <c r="TEL829" s="149"/>
      <c r="TEM829" s="149"/>
      <c r="TEN829" s="149"/>
      <c r="TEO829" s="149"/>
      <c r="TEP829" s="149"/>
      <c r="TEQ829" s="149"/>
      <c r="TER829" s="149"/>
      <c r="TES829" s="149"/>
      <c r="TET829" s="149"/>
      <c r="TEU829" s="149"/>
      <c r="TEV829" s="149"/>
      <c r="TEW829" s="149"/>
      <c r="TEX829" s="149"/>
      <c r="TEY829" s="149"/>
      <c r="TEZ829" s="149"/>
      <c r="TFA829" s="149"/>
      <c r="TFB829" s="149"/>
      <c r="TFC829" s="149"/>
      <c r="TFD829" s="149"/>
      <c r="TFE829" s="149"/>
      <c r="TFF829" s="149"/>
      <c r="TFG829" s="149"/>
      <c r="TFH829" s="149"/>
      <c r="TFI829" s="149"/>
      <c r="TFJ829" s="149"/>
      <c r="TFK829" s="149"/>
      <c r="TFL829" s="149"/>
      <c r="TFM829" s="149"/>
      <c r="TFN829" s="149"/>
      <c r="TFO829" s="149"/>
      <c r="TFP829" s="149"/>
      <c r="TFQ829" s="149"/>
      <c r="TFR829" s="149"/>
      <c r="TFS829" s="149"/>
      <c r="TFT829" s="149"/>
      <c r="TFU829" s="149"/>
      <c r="TFV829" s="149"/>
      <c r="TFW829" s="149"/>
      <c r="TFX829" s="149"/>
      <c r="TFY829" s="149"/>
      <c r="TFZ829" s="149"/>
      <c r="TGA829" s="149"/>
      <c r="TGB829" s="149"/>
      <c r="TGC829" s="149"/>
      <c r="TGD829" s="149"/>
      <c r="TGE829" s="149"/>
      <c r="TGF829" s="149"/>
      <c r="TGG829" s="149"/>
      <c r="TGH829" s="149"/>
      <c r="TGI829" s="149"/>
      <c r="TGJ829" s="149"/>
      <c r="TGK829" s="149"/>
      <c r="TGL829" s="149"/>
      <c r="TGM829" s="149"/>
      <c r="TGN829" s="149"/>
      <c r="TGO829" s="149"/>
      <c r="TGP829" s="149"/>
      <c r="TGQ829" s="149"/>
      <c r="TGR829" s="149"/>
      <c r="TGS829" s="149"/>
      <c r="TGT829" s="149"/>
      <c r="TGU829" s="149"/>
      <c r="TGV829" s="149"/>
      <c r="TGW829" s="149"/>
      <c r="TGX829" s="149"/>
      <c r="TGY829" s="149"/>
      <c r="TGZ829" s="149"/>
      <c r="THA829" s="149"/>
      <c r="THB829" s="149"/>
      <c r="THC829" s="149"/>
      <c r="THD829" s="149"/>
      <c r="THE829" s="149"/>
      <c r="THF829" s="149"/>
      <c r="THG829" s="149"/>
      <c r="THH829" s="149"/>
      <c r="THI829" s="149"/>
      <c r="THJ829" s="149"/>
      <c r="THK829" s="149"/>
      <c r="THL829" s="149"/>
      <c r="THM829" s="149"/>
      <c r="THN829" s="149"/>
      <c r="THO829" s="149"/>
      <c r="THP829" s="149"/>
      <c r="THQ829" s="149"/>
      <c r="THR829" s="149"/>
      <c r="THS829" s="149"/>
      <c r="THT829" s="149"/>
      <c r="THU829" s="149"/>
      <c r="THV829" s="149"/>
      <c r="THW829" s="149"/>
      <c r="THX829" s="149"/>
      <c r="THY829" s="149"/>
      <c r="THZ829" s="149"/>
      <c r="TIA829" s="149"/>
      <c r="TIB829" s="149"/>
      <c r="TIC829" s="149"/>
      <c r="TID829" s="149"/>
      <c r="TIE829" s="149"/>
      <c r="TIF829" s="149"/>
      <c r="TIG829" s="149"/>
      <c r="TIH829" s="149"/>
      <c r="TII829" s="149"/>
      <c r="TIJ829" s="149"/>
      <c r="TIK829" s="149"/>
      <c r="TIL829" s="149"/>
      <c r="TIM829" s="149"/>
      <c r="TIN829" s="149"/>
      <c r="TIO829" s="149"/>
      <c r="TIP829" s="149"/>
      <c r="TIQ829" s="149"/>
      <c r="TIR829" s="149"/>
      <c r="TIS829" s="149"/>
      <c r="TIT829" s="149"/>
      <c r="TIU829" s="149"/>
      <c r="TIV829" s="149"/>
      <c r="TIW829" s="149"/>
      <c r="TIX829" s="149"/>
      <c r="TIY829" s="149"/>
      <c r="TIZ829" s="149"/>
      <c r="TJA829" s="149"/>
      <c r="TJB829" s="149"/>
      <c r="TJC829" s="149"/>
      <c r="TJD829" s="149"/>
      <c r="TJE829" s="149"/>
      <c r="TJF829" s="149"/>
      <c r="TJG829" s="149"/>
      <c r="TJH829" s="149"/>
      <c r="TJI829" s="149"/>
      <c r="TJJ829" s="149"/>
      <c r="TJK829" s="149"/>
      <c r="TJL829" s="149"/>
      <c r="TJM829" s="149"/>
      <c r="TJN829" s="149"/>
      <c r="TJO829" s="149"/>
      <c r="TJP829" s="149"/>
      <c r="TJQ829" s="149"/>
      <c r="TJR829" s="149"/>
      <c r="TJS829" s="149"/>
      <c r="TJT829" s="149"/>
      <c r="TJU829" s="149"/>
      <c r="TJV829" s="149"/>
      <c r="TJW829" s="149"/>
      <c r="TJX829" s="149"/>
      <c r="TJY829" s="149"/>
      <c r="TJZ829" s="149"/>
      <c r="TKA829" s="149"/>
      <c r="TKB829" s="149"/>
      <c r="TKC829" s="149"/>
      <c r="TKD829" s="149"/>
      <c r="TKE829" s="149"/>
      <c r="TKF829" s="149"/>
      <c r="TKG829" s="149"/>
      <c r="TKH829" s="149"/>
      <c r="TKI829" s="149"/>
      <c r="TKJ829" s="149"/>
      <c r="TKK829" s="149"/>
      <c r="TKL829" s="149"/>
      <c r="TKM829" s="149"/>
      <c r="TKN829" s="149"/>
      <c r="TKO829" s="149"/>
      <c r="TKP829" s="149"/>
      <c r="TKQ829" s="149"/>
      <c r="TKR829" s="149"/>
      <c r="TKS829" s="149"/>
      <c r="TKT829" s="149"/>
      <c r="TKU829" s="149"/>
      <c r="TKV829" s="149"/>
      <c r="TKW829" s="149"/>
      <c r="TKX829" s="149"/>
      <c r="TKY829" s="149"/>
      <c r="TKZ829" s="149"/>
      <c r="TLA829" s="149"/>
      <c r="TLB829" s="149"/>
      <c r="TLC829" s="149"/>
      <c r="TLD829" s="149"/>
      <c r="TLE829" s="149"/>
      <c r="TLF829" s="149"/>
      <c r="TLG829" s="149"/>
      <c r="TLH829" s="149"/>
      <c r="TLI829" s="149"/>
      <c r="TLJ829" s="149"/>
      <c r="TLK829" s="149"/>
      <c r="TLL829" s="149"/>
      <c r="TLM829" s="149"/>
      <c r="TLN829" s="149"/>
      <c r="TLO829" s="149"/>
      <c r="TLP829" s="149"/>
      <c r="TLQ829" s="149"/>
      <c r="TLR829" s="149"/>
      <c r="TLS829" s="149"/>
      <c r="TLT829" s="149"/>
      <c r="TLU829" s="149"/>
      <c r="TLV829" s="149"/>
      <c r="TLW829" s="149"/>
      <c r="TLX829" s="149"/>
      <c r="TLY829" s="149"/>
      <c r="TLZ829" s="149"/>
      <c r="TMA829" s="149"/>
      <c r="TMB829" s="149"/>
      <c r="TMC829" s="149"/>
      <c r="TMD829" s="149"/>
      <c r="TME829" s="149"/>
      <c r="TMF829" s="149"/>
      <c r="TMG829" s="149"/>
      <c r="TMH829" s="149"/>
      <c r="TMI829" s="149"/>
      <c r="TMJ829" s="149"/>
      <c r="TMK829" s="149"/>
      <c r="TML829" s="149"/>
      <c r="TMM829" s="149"/>
      <c r="TMN829" s="149"/>
      <c r="TMO829" s="149"/>
      <c r="TMP829" s="149"/>
      <c r="TMQ829" s="149"/>
      <c r="TMR829" s="149"/>
      <c r="TMS829" s="149"/>
      <c r="TMT829" s="149"/>
      <c r="TMU829" s="149"/>
      <c r="TMV829" s="149"/>
      <c r="TMW829" s="149"/>
      <c r="TMX829" s="149"/>
      <c r="TMY829" s="149"/>
      <c r="TMZ829" s="149"/>
      <c r="TNA829" s="149"/>
      <c r="TNB829" s="149"/>
      <c r="TNC829" s="149"/>
      <c r="TND829" s="149"/>
      <c r="TNE829" s="149"/>
      <c r="TNF829" s="149"/>
      <c r="TNG829" s="149"/>
      <c r="TNH829" s="149"/>
      <c r="TNI829" s="149"/>
      <c r="TNJ829" s="149"/>
      <c r="TNK829" s="149"/>
      <c r="TNL829" s="149"/>
      <c r="TNM829" s="149"/>
      <c r="TNN829" s="149"/>
      <c r="TNO829" s="149"/>
      <c r="TNP829" s="149"/>
      <c r="TNQ829" s="149"/>
      <c r="TNR829" s="149"/>
      <c r="TNS829" s="149"/>
      <c r="TNT829" s="149"/>
      <c r="TNU829" s="149"/>
      <c r="TNV829" s="149"/>
      <c r="TNW829" s="149"/>
      <c r="TNX829" s="149"/>
      <c r="TNY829" s="149"/>
      <c r="TNZ829" s="149"/>
      <c r="TOA829" s="149"/>
      <c r="TOB829" s="149"/>
      <c r="TOC829" s="149"/>
      <c r="TOD829" s="149"/>
      <c r="TOE829" s="149"/>
      <c r="TOF829" s="149"/>
      <c r="TOG829" s="149"/>
      <c r="TOH829" s="149"/>
      <c r="TOI829" s="149"/>
      <c r="TOJ829" s="149"/>
      <c r="TOK829" s="149"/>
      <c r="TOL829" s="149"/>
      <c r="TOM829" s="149"/>
      <c r="TON829" s="149"/>
      <c r="TOO829" s="149"/>
      <c r="TOP829" s="149"/>
      <c r="TOQ829" s="149"/>
      <c r="TOR829" s="149"/>
      <c r="TOS829" s="149"/>
      <c r="TOT829" s="149"/>
      <c r="TOU829" s="149"/>
      <c r="TOV829" s="149"/>
      <c r="TOW829" s="149"/>
      <c r="TOX829" s="149"/>
      <c r="TOY829" s="149"/>
      <c r="TOZ829" s="149"/>
      <c r="TPA829" s="149"/>
      <c r="TPB829" s="149"/>
      <c r="TPC829" s="149"/>
      <c r="TPD829" s="149"/>
      <c r="TPE829" s="149"/>
      <c r="TPF829" s="149"/>
      <c r="TPG829" s="149"/>
      <c r="TPH829" s="149"/>
      <c r="TPI829" s="149"/>
      <c r="TPJ829" s="149"/>
      <c r="TPK829" s="149"/>
      <c r="TPL829" s="149"/>
      <c r="TPM829" s="149"/>
      <c r="TPN829" s="149"/>
      <c r="TPO829" s="149"/>
      <c r="TPP829" s="149"/>
      <c r="TPQ829" s="149"/>
      <c r="TPR829" s="149"/>
      <c r="TPS829" s="149"/>
      <c r="TPT829" s="149"/>
      <c r="TPU829" s="149"/>
      <c r="TPV829" s="149"/>
      <c r="TPW829" s="149"/>
      <c r="TPX829" s="149"/>
      <c r="TPY829" s="149"/>
      <c r="TPZ829" s="149"/>
      <c r="TQA829" s="149"/>
      <c r="TQB829" s="149"/>
      <c r="TQC829" s="149"/>
      <c r="TQD829" s="149"/>
      <c r="TQE829" s="149"/>
      <c r="TQF829" s="149"/>
      <c r="TQG829" s="149"/>
      <c r="TQH829" s="149"/>
      <c r="TQI829" s="149"/>
      <c r="TQJ829" s="149"/>
      <c r="TQK829" s="149"/>
      <c r="TQL829" s="149"/>
      <c r="TQM829" s="149"/>
      <c r="TQN829" s="149"/>
      <c r="TQO829" s="149"/>
      <c r="TQP829" s="149"/>
      <c r="TQQ829" s="149"/>
      <c r="TQR829" s="149"/>
      <c r="TQS829" s="149"/>
      <c r="TQT829" s="149"/>
      <c r="TQU829" s="149"/>
      <c r="TQV829" s="149"/>
      <c r="TQW829" s="149"/>
      <c r="TQX829" s="149"/>
      <c r="TQY829" s="149"/>
      <c r="TQZ829" s="149"/>
      <c r="TRA829" s="149"/>
      <c r="TRB829" s="149"/>
      <c r="TRC829" s="149"/>
      <c r="TRD829" s="149"/>
      <c r="TRE829" s="149"/>
      <c r="TRF829" s="149"/>
      <c r="TRG829" s="149"/>
      <c r="TRH829" s="149"/>
      <c r="TRI829" s="149"/>
      <c r="TRJ829" s="149"/>
      <c r="TRK829" s="149"/>
      <c r="TRL829" s="149"/>
      <c r="TRM829" s="149"/>
      <c r="TRN829" s="149"/>
      <c r="TRO829" s="149"/>
      <c r="TRP829" s="149"/>
      <c r="TRQ829" s="149"/>
      <c r="TRR829" s="149"/>
      <c r="TRS829" s="149"/>
      <c r="TRT829" s="149"/>
      <c r="TRU829" s="149"/>
      <c r="TRV829" s="149"/>
      <c r="TRW829" s="149"/>
      <c r="TRX829" s="149"/>
      <c r="TRY829" s="149"/>
      <c r="TRZ829" s="149"/>
      <c r="TSA829" s="149"/>
      <c r="TSB829" s="149"/>
      <c r="TSC829" s="149"/>
      <c r="TSD829" s="149"/>
      <c r="TSE829" s="149"/>
      <c r="TSF829" s="149"/>
      <c r="TSG829" s="149"/>
      <c r="TSH829" s="149"/>
      <c r="TSI829" s="149"/>
      <c r="TSJ829" s="149"/>
      <c r="TSK829" s="149"/>
      <c r="TSL829" s="149"/>
      <c r="TSM829" s="149"/>
      <c r="TSN829" s="149"/>
      <c r="TSO829" s="149"/>
      <c r="TSP829" s="149"/>
      <c r="TSQ829" s="149"/>
      <c r="TSR829" s="149"/>
      <c r="TSS829" s="149"/>
      <c r="TST829" s="149"/>
      <c r="TSU829" s="149"/>
      <c r="TSV829" s="149"/>
      <c r="TSW829" s="149"/>
      <c r="TSX829" s="149"/>
      <c r="TSY829" s="149"/>
      <c r="TSZ829" s="149"/>
      <c r="TTA829" s="149"/>
      <c r="TTB829" s="149"/>
      <c r="TTC829" s="149"/>
      <c r="TTD829" s="149"/>
      <c r="TTE829" s="149"/>
      <c r="TTF829" s="149"/>
      <c r="TTG829" s="149"/>
      <c r="TTH829" s="149"/>
      <c r="TTI829" s="149"/>
      <c r="TTJ829" s="149"/>
      <c r="TTK829" s="149"/>
      <c r="TTL829" s="149"/>
      <c r="TTM829" s="149"/>
      <c r="TTN829" s="149"/>
      <c r="TTO829" s="149"/>
      <c r="TTP829" s="149"/>
      <c r="TTQ829" s="149"/>
      <c r="TTR829" s="149"/>
      <c r="TTS829" s="149"/>
      <c r="TTT829" s="149"/>
      <c r="TTU829" s="149"/>
      <c r="TTV829" s="149"/>
      <c r="TTW829" s="149"/>
      <c r="TTX829" s="149"/>
      <c r="TTY829" s="149"/>
      <c r="TTZ829" s="149"/>
      <c r="TUA829" s="149"/>
      <c r="TUB829" s="149"/>
      <c r="TUC829" s="149"/>
      <c r="TUD829" s="149"/>
      <c r="TUE829" s="149"/>
      <c r="TUF829" s="149"/>
      <c r="TUG829" s="149"/>
      <c r="TUH829" s="149"/>
      <c r="TUI829" s="149"/>
      <c r="TUJ829" s="149"/>
      <c r="TUK829" s="149"/>
      <c r="TUL829" s="149"/>
      <c r="TUM829" s="149"/>
      <c r="TUN829" s="149"/>
      <c r="TUO829" s="149"/>
      <c r="TUP829" s="149"/>
      <c r="TUQ829" s="149"/>
      <c r="TUR829" s="149"/>
      <c r="TUS829" s="149"/>
      <c r="TUT829" s="149"/>
      <c r="TUU829" s="149"/>
      <c r="TUV829" s="149"/>
      <c r="TUW829" s="149"/>
      <c r="TUX829" s="149"/>
      <c r="TUY829" s="149"/>
      <c r="TUZ829" s="149"/>
      <c r="TVA829" s="149"/>
      <c r="TVB829" s="149"/>
      <c r="TVC829" s="149"/>
      <c r="TVD829" s="149"/>
      <c r="TVE829" s="149"/>
      <c r="TVF829" s="149"/>
      <c r="TVG829" s="149"/>
      <c r="TVH829" s="149"/>
      <c r="TVI829" s="149"/>
      <c r="TVJ829" s="149"/>
      <c r="TVK829" s="149"/>
      <c r="TVL829" s="149"/>
      <c r="TVM829" s="149"/>
      <c r="TVN829" s="149"/>
      <c r="TVO829" s="149"/>
      <c r="TVP829" s="149"/>
      <c r="TVQ829" s="149"/>
      <c r="TVR829" s="149"/>
      <c r="TVS829" s="149"/>
      <c r="TVT829" s="149"/>
      <c r="TVU829" s="149"/>
      <c r="TVV829" s="149"/>
      <c r="TVW829" s="149"/>
      <c r="TVX829" s="149"/>
      <c r="TVY829" s="149"/>
      <c r="TVZ829" s="149"/>
      <c r="TWA829" s="149"/>
      <c r="TWB829" s="149"/>
      <c r="TWC829" s="149"/>
      <c r="TWD829" s="149"/>
      <c r="TWE829" s="149"/>
      <c r="TWF829" s="149"/>
      <c r="TWG829" s="149"/>
      <c r="TWH829" s="149"/>
      <c r="TWI829" s="149"/>
      <c r="TWJ829" s="149"/>
      <c r="TWK829" s="149"/>
      <c r="TWL829" s="149"/>
      <c r="TWM829" s="149"/>
      <c r="TWN829" s="149"/>
      <c r="TWO829" s="149"/>
      <c r="TWP829" s="149"/>
      <c r="TWQ829" s="149"/>
      <c r="TWR829" s="149"/>
      <c r="TWS829" s="149"/>
      <c r="TWT829" s="149"/>
      <c r="TWU829" s="149"/>
      <c r="TWV829" s="149"/>
      <c r="TWW829" s="149"/>
      <c r="TWX829" s="149"/>
      <c r="TWY829" s="149"/>
      <c r="TWZ829" s="149"/>
      <c r="TXA829" s="149"/>
      <c r="TXB829" s="149"/>
      <c r="TXC829" s="149"/>
      <c r="TXD829" s="149"/>
      <c r="TXE829" s="149"/>
      <c r="TXF829" s="149"/>
      <c r="TXG829" s="149"/>
      <c r="TXH829" s="149"/>
      <c r="TXI829" s="149"/>
      <c r="TXJ829" s="149"/>
      <c r="TXK829" s="149"/>
      <c r="TXL829" s="149"/>
      <c r="TXM829" s="149"/>
      <c r="TXN829" s="149"/>
      <c r="TXO829" s="149"/>
      <c r="TXP829" s="149"/>
      <c r="TXQ829" s="149"/>
      <c r="TXR829" s="149"/>
      <c r="TXS829" s="149"/>
      <c r="TXT829" s="149"/>
      <c r="TXU829" s="149"/>
      <c r="TXV829" s="149"/>
      <c r="TXW829" s="149"/>
      <c r="TXX829" s="149"/>
      <c r="TXY829" s="149"/>
      <c r="TXZ829" s="149"/>
      <c r="TYA829" s="149"/>
      <c r="TYB829" s="149"/>
      <c r="TYC829" s="149"/>
      <c r="TYD829" s="149"/>
      <c r="TYE829" s="149"/>
      <c r="TYF829" s="149"/>
      <c r="TYG829" s="149"/>
      <c r="TYH829" s="149"/>
      <c r="TYI829" s="149"/>
      <c r="TYJ829" s="149"/>
      <c r="TYK829" s="149"/>
      <c r="TYL829" s="149"/>
      <c r="TYM829" s="149"/>
      <c r="TYN829" s="149"/>
      <c r="TYO829" s="149"/>
      <c r="TYP829" s="149"/>
      <c r="TYQ829" s="149"/>
      <c r="TYR829" s="149"/>
      <c r="TYS829" s="149"/>
      <c r="TYT829" s="149"/>
      <c r="TYU829" s="149"/>
      <c r="TYV829" s="149"/>
      <c r="TYW829" s="149"/>
      <c r="TYX829" s="149"/>
      <c r="TYY829" s="149"/>
      <c r="TYZ829" s="149"/>
      <c r="TZA829" s="149"/>
      <c r="TZB829" s="149"/>
      <c r="TZC829" s="149"/>
      <c r="TZD829" s="149"/>
      <c r="TZE829" s="149"/>
      <c r="TZF829" s="149"/>
      <c r="TZG829" s="149"/>
      <c r="TZH829" s="149"/>
      <c r="TZI829" s="149"/>
      <c r="TZJ829" s="149"/>
      <c r="TZK829" s="149"/>
      <c r="TZL829" s="149"/>
      <c r="TZM829" s="149"/>
      <c r="TZN829" s="149"/>
      <c r="TZO829" s="149"/>
      <c r="TZP829" s="149"/>
      <c r="TZQ829" s="149"/>
      <c r="TZR829" s="149"/>
      <c r="TZS829" s="149"/>
      <c r="TZT829" s="149"/>
      <c r="TZU829" s="149"/>
      <c r="TZV829" s="149"/>
      <c r="TZW829" s="149"/>
      <c r="TZX829" s="149"/>
      <c r="TZY829" s="149"/>
      <c r="TZZ829" s="149"/>
      <c r="UAA829" s="149"/>
      <c r="UAB829" s="149"/>
      <c r="UAC829" s="149"/>
      <c r="UAD829" s="149"/>
      <c r="UAE829" s="149"/>
      <c r="UAF829" s="149"/>
      <c r="UAG829" s="149"/>
      <c r="UAH829" s="149"/>
      <c r="UAI829" s="149"/>
      <c r="UAJ829" s="149"/>
      <c r="UAK829" s="149"/>
      <c r="UAL829" s="149"/>
      <c r="UAM829" s="149"/>
      <c r="UAN829" s="149"/>
      <c r="UAO829" s="149"/>
      <c r="UAP829" s="149"/>
      <c r="UAQ829" s="149"/>
      <c r="UAR829" s="149"/>
      <c r="UAS829" s="149"/>
      <c r="UAT829" s="149"/>
      <c r="UAU829" s="149"/>
      <c r="UAV829" s="149"/>
      <c r="UAW829" s="149"/>
      <c r="UAX829" s="149"/>
      <c r="UAY829" s="149"/>
      <c r="UAZ829" s="149"/>
      <c r="UBA829" s="149"/>
      <c r="UBB829" s="149"/>
      <c r="UBC829" s="149"/>
      <c r="UBD829" s="149"/>
      <c r="UBE829" s="149"/>
      <c r="UBF829" s="149"/>
      <c r="UBG829" s="149"/>
      <c r="UBH829" s="149"/>
      <c r="UBI829" s="149"/>
      <c r="UBJ829" s="149"/>
      <c r="UBK829" s="149"/>
      <c r="UBL829" s="149"/>
      <c r="UBM829" s="149"/>
      <c r="UBN829" s="149"/>
      <c r="UBO829" s="149"/>
      <c r="UBP829" s="149"/>
      <c r="UBQ829" s="149"/>
      <c r="UBR829" s="149"/>
      <c r="UBS829" s="149"/>
      <c r="UBT829" s="149"/>
      <c r="UBU829" s="149"/>
      <c r="UBV829" s="149"/>
      <c r="UBW829" s="149"/>
      <c r="UBX829" s="149"/>
      <c r="UBY829" s="149"/>
      <c r="UBZ829" s="149"/>
      <c r="UCA829" s="149"/>
      <c r="UCB829" s="149"/>
      <c r="UCC829" s="149"/>
      <c r="UCD829" s="149"/>
      <c r="UCE829" s="149"/>
      <c r="UCF829" s="149"/>
      <c r="UCG829" s="149"/>
      <c r="UCH829" s="149"/>
      <c r="UCI829" s="149"/>
      <c r="UCJ829" s="149"/>
      <c r="UCK829" s="149"/>
      <c r="UCL829" s="149"/>
      <c r="UCM829" s="149"/>
      <c r="UCN829" s="149"/>
      <c r="UCO829" s="149"/>
      <c r="UCP829" s="149"/>
      <c r="UCQ829" s="149"/>
      <c r="UCR829" s="149"/>
      <c r="UCS829" s="149"/>
      <c r="UCT829" s="149"/>
      <c r="UCU829" s="149"/>
      <c r="UCV829" s="149"/>
      <c r="UCW829" s="149"/>
      <c r="UCX829" s="149"/>
      <c r="UCY829" s="149"/>
      <c r="UCZ829" s="149"/>
      <c r="UDA829" s="149"/>
      <c r="UDB829" s="149"/>
      <c r="UDC829" s="149"/>
      <c r="UDD829" s="149"/>
      <c r="UDE829" s="149"/>
      <c r="UDF829" s="149"/>
      <c r="UDG829" s="149"/>
      <c r="UDH829" s="149"/>
      <c r="UDI829" s="149"/>
      <c r="UDJ829" s="149"/>
      <c r="UDK829" s="149"/>
      <c r="UDL829" s="149"/>
      <c r="UDM829" s="149"/>
      <c r="UDN829" s="149"/>
      <c r="UDO829" s="149"/>
      <c r="UDP829" s="149"/>
      <c r="UDQ829" s="149"/>
      <c r="UDR829" s="149"/>
      <c r="UDS829" s="149"/>
      <c r="UDT829" s="149"/>
      <c r="UDU829" s="149"/>
      <c r="UDV829" s="149"/>
      <c r="UDW829" s="149"/>
      <c r="UDX829" s="149"/>
      <c r="UDY829" s="149"/>
      <c r="UDZ829" s="149"/>
      <c r="UEA829" s="149"/>
      <c r="UEB829" s="149"/>
      <c r="UEC829" s="149"/>
      <c r="UED829" s="149"/>
      <c r="UEE829" s="149"/>
      <c r="UEF829" s="149"/>
      <c r="UEG829" s="149"/>
      <c r="UEH829" s="149"/>
      <c r="UEI829" s="149"/>
      <c r="UEJ829" s="149"/>
      <c r="UEK829" s="149"/>
      <c r="UEL829" s="149"/>
      <c r="UEM829" s="149"/>
      <c r="UEN829" s="149"/>
      <c r="UEO829" s="149"/>
      <c r="UEP829" s="149"/>
      <c r="UEQ829" s="149"/>
      <c r="UER829" s="149"/>
      <c r="UES829" s="149"/>
      <c r="UET829" s="149"/>
      <c r="UEU829" s="149"/>
      <c r="UEV829" s="149"/>
      <c r="UEW829" s="149"/>
      <c r="UEX829" s="149"/>
      <c r="UEY829" s="149"/>
      <c r="UEZ829" s="149"/>
      <c r="UFA829" s="149"/>
      <c r="UFB829" s="149"/>
      <c r="UFC829" s="149"/>
      <c r="UFD829" s="149"/>
      <c r="UFE829" s="149"/>
      <c r="UFF829" s="149"/>
      <c r="UFG829" s="149"/>
      <c r="UFH829" s="149"/>
      <c r="UFI829" s="149"/>
      <c r="UFJ829" s="149"/>
      <c r="UFK829" s="149"/>
      <c r="UFL829" s="149"/>
      <c r="UFM829" s="149"/>
      <c r="UFN829" s="149"/>
      <c r="UFO829" s="149"/>
      <c r="UFP829" s="149"/>
      <c r="UFQ829" s="149"/>
      <c r="UFR829" s="149"/>
      <c r="UFS829" s="149"/>
      <c r="UFT829" s="149"/>
      <c r="UFU829" s="149"/>
      <c r="UFV829" s="149"/>
      <c r="UFW829" s="149"/>
      <c r="UFX829" s="149"/>
      <c r="UFY829" s="149"/>
      <c r="UFZ829" s="149"/>
      <c r="UGA829" s="149"/>
      <c r="UGB829" s="149"/>
      <c r="UGC829" s="149"/>
      <c r="UGD829" s="149"/>
      <c r="UGE829" s="149"/>
      <c r="UGF829" s="149"/>
      <c r="UGG829" s="149"/>
      <c r="UGH829" s="149"/>
      <c r="UGI829" s="149"/>
      <c r="UGJ829" s="149"/>
      <c r="UGK829" s="149"/>
      <c r="UGL829" s="149"/>
      <c r="UGM829" s="149"/>
      <c r="UGN829" s="149"/>
      <c r="UGO829" s="149"/>
      <c r="UGP829" s="149"/>
      <c r="UGQ829" s="149"/>
      <c r="UGR829" s="149"/>
      <c r="UGS829" s="149"/>
      <c r="UGT829" s="149"/>
      <c r="UGU829" s="149"/>
      <c r="UGV829" s="149"/>
      <c r="UGW829" s="149"/>
      <c r="UGX829" s="149"/>
      <c r="UGY829" s="149"/>
      <c r="UGZ829" s="149"/>
      <c r="UHA829" s="149"/>
      <c r="UHB829" s="149"/>
      <c r="UHC829" s="149"/>
      <c r="UHD829" s="149"/>
      <c r="UHE829" s="149"/>
      <c r="UHF829" s="149"/>
      <c r="UHG829" s="149"/>
      <c r="UHH829" s="149"/>
      <c r="UHI829" s="149"/>
      <c r="UHJ829" s="149"/>
      <c r="UHK829" s="149"/>
      <c r="UHL829" s="149"/>
      <c r="UHM829" s="149"/>
      <c r="UHN829" s="149"/>
      <c r="UHO829" s="149"/>
      <c r="UHP829" s="149"/>
      <c r="UHQ829" s="149"/>
      <c r="UHR829" s="149"/>
      <c r="UHS829" s="149"/>
      <c r="UHT829" s="149"/>
      <c r="UHU829" s="149"/>
      <c r="UHV829" s="149"/>
      <c r="UHW829" s="149"/>
      <c r="UHX829" s="149"/>
      <c r="UHY829" s="149"/>
      <c r="UHZ829" s="149"/>
      <c r="UIA829" s="149"/>
      <c r="UIB829" s="149"/>
      <c r="UIC829" s="149"/>
      <c r="UID829" s="149"/>
      <c r="UIE829" s="149"/>
      <c r="UIF829" s="149"/>
      <c r="UIG829" s="149"/>
      <c r="UIH829" s="149"/>
      <c r="UII829" s="149"/>
      <c r="UIJ829" s="149"/>
      <c r="UIK829" s="149"/>
      <c r="UIL829" s="149"/>
      <c r="UIM829" s="149"/>
      <c r="UIN829" s="149"/>
      <c r="UIO829" s="149"/>
      <c r="UIP829" s="149"/>
      <c r="UIQ829" s="149"/>
      <c r="UIR829" s="149"/>
      <c r="UIS829" s="149"/>
      <c r="UIT829" s="149"/>
      <c r="UIU829" s="149"/>
      <c r="UIV829" s="149"/>
      <c r="UIW829" s="149"/>
      <c r="UIX829" s="149"/>
      <c r="UIY829" s="149"/>
      <c r="UIZ829" s="149"/>
      <c r="UJA829" s="149"/>
      <c r="UJB829" s="149"/>
      <c r="UJC829" s="149"/>
      <c r="UJD829" s="149"/>
      <c r="UJE829" s="149"/>
      <c r="UJF829" s="149"/>
      <c r="UJG829" s="149"/>
      <c r="UJH829" s="149"/>
      <c r="UJI829" s="149"/>
      <c r="UJJ829" s="149"/>
      <c r="UJK829" s="149"/>
      <c r="UJL829" s="149"/>
      <c r="UJM829" s="149"/>
      <c r="UJN829" s="149"/>
      <c r="UJO829" s="149"/>
      <c r="UJP829" s="149"/>
      <c r="UJQ829" s="149"/>
      <c r="UJR829" s="149"/>
      <c r="UJS829" s="149"/>
      <c r="UJT829" s="149"/>
      <c r="UJU829" s="149"/>
      <c r="UJV829" s="149"/>
      <c r="UJW829" s="149"/>
      <c r="UJX829" s="149"/>
      <c r="UJY829" s="149"/>
      <c r="UJZ829" s="149"/>
      <c r="UKA829" s="149"/>
      <c r="UKB829" s="149"/>
      <c r="UKC829" s="149"/>
      <c r="UKD829" s="149"/>
      <c r="UKE829" s="149"/>
      <c r="UKF829" s="149"/>
      <c r="UKG829" s="149"/>
      <c r="UKH829" s="149"/>
      <c r="UKI829" s="149"/>
      <c r="UKJ829" s="149"/>
      <c r="UKK829" s="149"/>
      <c r="UKL829" s="149"/>
      <c r="UKM829" s="149"/>
      <c r="UKN829" s="149"/>
      <c r="UKO829" s="149"/>
      <c r="UKP829" s="149"/>
      <c r="UKQ829" s="149"/>
      <c r="UKR829" s="149"/>
      <c r="UKS829" s="149"/>
      <c r="UKT829" s="149"/>
      <c r="UKU829" s="149"/>
      <c r="UKV829" s="149"/>
      <c r="UKW829" s="149"/>
      <c r="UKX829" s="149"/>
      <c r="UKY829" s="149"/>
      <c r="UKZ829" s="149"/>
      <c r="ULA829" s="149"/>
      <c r="ULB829" s="149"/>
      <c r="ULC829" s="149"/>
      <c r="ULD829" s="149"/>
      <c r="ULE829" s="149"/>
      <c r="ULF829" s="149"/>
      <c r="ULG829" s="149"/>
      <c r="ULH829" s="149"/>
      <c r="ULI829" s="149"/>
      <c r="ULJ829" s="149"/>
      <c r="ULK829" s="149"/>
      <c r="ULL829" s="149"/>
      <c r="ULM829" s="149"/>
      <c r="ULN829" s="149"/>
      <c r="ULO829" s="149"/>
      <c r="ULP829" s="149"/>
      <c r="ULQ829" s="149"/>
      <c r="ULR829" s="149"/>
      <c r="ULS829" s="149"/>
      <c r="ULT829" s="149"/>
      <c r="ULU829" s="149"/>
      <c r="ULV829" s="149"/>
      <c r="ULW829" s="149"/>
      <c r="ULX829" s="149"/>
      <c r="ULY829" s="149"/>
      <c r="ULZ829" s="149"/>
      <c r="UMA829" s="149"/>
      <c r="UMB829" s="149"/>
      <c r="UMC829" s="149"/>
      <c r="UMD829" s="149"/>
      <c r="UME829" s="149"/>
      <c r="UMF829" s="149"/>
      <c r="UMG829" s="149"/>
      <c r="UMH829" s="149"/>
      <c r="UMI829" s="149"/>
      <c r="UMJ829" s="149"/>
      <c r="UMK829" s="149"/>
      <c r="UML829" s="149"/>
      <c r="UMM829" s="149"/>
      <c r="UMN829" s="149"/>
      <c r="UMO829" s="149"/>
      <c r="UMP829" s="149"/>
      <c r="UMQ829" s="149"/>
      <c r="UMR829" s="149"/>
      <c r="UMS829" s="149"/>
      <c r="UMT829" s="149"/>
      <c r="UMU829" s="149"/>
      <c r="UMV829" s="149"/>
      <c r="UMW829" s="149"/>
      <c r="UMX829" s="149"/>
      <c r="UMY829" s="149"/>
      <c r="UMZ829" s="149"/>
      <c r="UNA829" s="149"/>
      <c r="UNB829" s="149"/>
      <c r="UNC829" s="149"/>
      <c r="UND829" s="149"/>
      <c r="UNE829" s="149"/>
      <c r="UNF829" s="149"/>
      <c r="UNG829" s="149"/>
      <c r="UNH829" s="149"/>
      <c r="UNI829" s="149"/>
      <c r="UNJ829" s="149"/>
      <c r="UNK829" s="149"/>
      <c r="UNL829" s="149"/>
      <c r="UNM829" s="149"/>
      <c r="UNN829" s="149"/>
      <c r="UNO829" s="149"/>
      <c r="UNP829" s="149"/>
      <c r="UNQ829" s="149"/>
      <c r="UNR829" s="149"/>
      <c r="UNS829" s="149"/>
      <c r="UNT829" s="149"/>
      <c r="UNU829" s="149"/>
      <c r="UNV829" s="149"/>
      <c r="UNW829" s="149"/>
      <c r="UNX829" s="149"/>
      <c r="UNY829" s="149"/>
      <c r="UNZ829" s="149"/>
      <c r="UOA829" s="149"/>
      <c r="UOB829" s="149"/>
      <c r="UOC829" s="149"/>
      <c r="UOD829" s="149"/>
      <c r="UOE829" s="149"/>
      <c r="UOF829" s="149"/>
      <c r="UOG829" s="149"/>
      <c r="UOH829" s="149"/>
      <c r="UOI829" s="149"/>
      <c r="UOJ829" s="149"/>
      <c r="UOK829" s="149"/>
      <c r="UOL829" s="149"/>
      <c r="UOM829" s="149"/>
      <c r="UON829" s="149"/>
      <c r="UOO829" s="149"/>
      <c r="UOP829" s="149"/>
      <c r="UOQ829" s="149"/>
      <c r="UOR829" s="149"/>
      <c r="UOS829" s="149"/>
      <c r="UOT829" s="149"/>
      <c r="UOU829" s="149"/>
      <c r="UOV829" s="149"/>
      <c r="UOW829" s="149"/>
      <c r="UOX829" s="149"/>
      <c r="UOY829" s="149"/>
      <c r="UOZ829" s="149"/>
      <c r="UPA829" s="149"/>
      <c r="UPB829" s="149"/>
      <c r="UPC829" s="149"/>
      <c r="UPD829" s="149"/>
      <c r="UPE829" s="149"/>
      <c r="UPF829" s="149"/>
      <c r="UPG829" s="149"/>
      <c r="UPH829" s="149"/>
      <c r="UPI829" s="149"/>
      <c r="UPJ829" s="149"/>
      <c r="UPK829" s="149"/>
      <c r="UPL829" s="149"/>
      <c r="UPM829" s="149"/>
      <c r="UPN829" s="149"/>
      <c r="UPO829" s="149"/>
      <c r="UPP829" s="149"/>
      <c r="UPQ829" s="149"/>
      <c r="UPR829" s="149"/>
      <c r="UPS829" s="149"/>
      <c r="UPT829" s="149"/>
      <c r="UPU829" s="149"/>
      <c r="UPV829" s="149"/>
      <c r="UPW829" s="149"/>
      <c r="UPX829" s="149"/>
      <c r="UPY829" s="149"/>
      <c r="UPZ829" s="149"/>
      <c r="UQA829" s="149"/>
      <c r="UQB829" s="149"/>
      <c r="UQC829" s="149"/>
      <c r="UQD829" s="149"/>
      <c r="UQE829" s="149"/>
      <c r="UQF829" s="149"/>
      <c r="UQG829" s="149"/>
      <c r="UQH829" s="149"/>
      <c r="UQI829" s="149"/>
      <c r="UQJ829" s="149"/>
      <c r="UQK829" s="149"/>
      <c r="UQL829" s="149"/>
      <c r="UQM829" s="149"/>
      <c r="UQN829" s="149"/>
      <c r="UQO829" s="149"/>
      <c r="UQP829" s="149"/>
      <c r="UQQ829" s="149"/>
      <c r="UQR829" s="149"/>
      <c r="UQS829" s="149"/>
      <c r="UQT829" s="149"/>
      <c r="UQU829" s="149"/>
      <c r="UQV829" s="149"/>
      <c r="UQW829" s="149"/>
      <c r="UQX829" s="149"/>
      <c r="UQY829" s="149"/>
      <c r="UQZ829" s="149"/>
      <c r="URA829" s="149"/>
      <c r="URB829" s="149"/>
      <c r="URC829" s="149"/>
      <c r="URD829" s="149"/>
      <c r="URE829" s="149"/>
      <c r="URF829" s="149"/>
      <c r="URG829" s="149"/>
      <c r="URH829" s="149"/>
      <c r="URI829" s="149"/>
      <c r="URJ829" s="149"/>
      <c r="URK829" s="149"/>
      <c r="URL829" s="149"/>
      <c r="URM829" s="149"/>
      <c r="URN829" s="149"/>
      <c r="URO829" s="149"/>
      <c r="URP829" s="149"/>
      <c r="URQ829" s="149"/>
      <c r="URR829" s="149"/>
      <c r="URS829" s="149"/>
      <c r="URT829" s="149"/>
      <c r="URU829" s="149"/>
      <c r="URV829" s="149"/>
      <c r="URW829" s="149"/>
      <c r="URX829" s="149"/>
      <c r="URY829" s="149"/>
      <c r="URZ829" s="149"/>
      <c r="USA829" s="149"/>
      <c r="USB829" s="149"/>
      <c r="USC829" s="149"/>
      <c r="USD829" s="149"/>
      <c r="USE829" s="149"/>
      <c r="USF829" s="149"/>
      <c r="USG829" s="149"/>
      <c r="USH829" s="149"/>
      <c r="USI829" s="149"/>
      <c r="USJ829" s="149"/>
      <c r="USK829" s="149"/>
      <c r="USL829" s="149"/>
      <c r="USM829" s="149"/>
      <c r="USN829" s="149"/>
      <c r="USO829" s="149"/>
      <c r="USP829" s="149"/>
      <c r="USQ829" s="149"/>
      <c r="USR829" s="149"/>
      <c r="USS829" s="149"/>
      <c r="UST829" s="149"/>
      <c r="USU829" s="149"/>
      <c r="USV829" s="149"/>
      <c r="USW829" s="149"/>
      <c r="USX829" s="149"/>
      <c r="USY829" s="149"/>
      <c r="USZ829" s="149"/>
      <c r="UTA829" s="149"/>
      <c r="UTB829" s="149"/>
      <c r="UTC829" s="149"/>
      <c r="UTD829" s="149"/>
      <c r="UTE829" s="149"/>
      <c r="UTF829" s="149"/>
      <c r="UTG829" s="149"/>
      <c r="UTH829" s="149"/>
      <c r="UTI829" s="149"/>
      <c r="UTJ829" s="149"/>
      <c r="UTK829" s="149"/>
      <c r="UTL829" s="149"/>
      <c r="UTM829" s="149"/>
      <c r="UTN829" s="149"/>
      <c r="UTO829" s="149"/>
      <c r="UTP829" s="149"/>
      <c r="UTQ829" s="149"/>
      <c r="UTR829" s="149"/>
      <c r="UTS829" s="149"/>
      <c r="UTT829" s="149"/>
      <c r="UTU829" s="149"/>
      <c r="UTV829" s="149"/>
      <c r="UTW829" s="149"/>
      <c r="UTX829" s="149"/>
      <c r="UTY829" s="149"/>
      <c r="UTZ829" s="149"/>
      <c r="UUA829" s="149"/>
      <c r="UUB829" s="149"/>
      <c r="UUC829" s="149"/>
      <c r="UUD829" s="149"/>
      <c r="UUE829" s="149"/>
      <c r="UUF829" s="149"/>
      <c r="UUG829" s="149"/>
      <c r="UUH829" s="149"/>
      <c r="UUI829" s="149"/>
      <c r="UUJ829" s="149"/>
      <c r="UUK829" s="149"/>
      <c r="UUL829" s="149"/>
      <c r="UUM829" s="149"/>
      <c r="UUN829" s="149"/>
      <c r="UUO829" s="149"/>
      <c r="UUP829" s="149"/>
      <c r="UUQ829" s="149"/>
      <c r="UUR829" s="149"/>
      <c r="UUS829" s="149"/>
      <c r="UUT829" s="149"/>
      <c r="UUU829" s="149"/>
      <c r="UUV829" s="149"/>
      <c r="UUW829" s="149"/>
      <c r="UUX829" s="149"/>
      <c r="UUY829" s="149"/>
      <c r="UUZ829" s="149"/>
      <c r="UVA829" s="149"/>
      <c r="UVB829" s="149"/>
      <c r="UVC829" s="149"/>
      <c r="UVD829" s="149"/>
      <c r="UVE829" s="149"/>
      <c r="UVF829" s="149"/>
      <c r="UVG829" s="149"/>
      <c r="UVH829" s="149"/>
      <c r="UVI829" s="149"/>
      <c r="UVJ829" s="149"/>
      <c r="UVK829" s="149"/>
      <c r="UVL829" s="149"/>
      <c r="UVM829" s="149"/>
      <c r="UVN829" s="149"/>
      <c r="UVO829" s="149"/>
      <c r="UVP829" s="149"/>
      <c r="UVQ829" s="149"/>
      <c r="UVR829" s="149"/>
      <c r="UVS829" s="149"/>
      <c r="UVT829" s="149"/>
      <c r="UVU829" s="149"/>
      <c r="UVV829" s="149"/>
      <c r="UVW829" s="149"/>
      <c r="UVX829" s="149"/>
      <c r="UVY829" s="149"/>
      <c r="UVZ829" s="149"/>
      <c r="UWA829" s="149"/>
      <c r="UWB829" s="149"/>
      <c r="UWC829" s="149"/>
      <c r="UWD829" s="149"/>
      <c r="UWE829" s="149"/>
      <c r="UWF829" s="149"/>
      <c r="UWG829" s="149"/>
      <c r="UWH829" s="149"/>
      <c r="UWI829" s="149"/>
      <c r="UWJ829" s="149"/>
      <c r="UWK829" s="149"/>
      <c r="UWL829" s="149"/>
      <c r="UWM829" s="149"/>
      <c r="UWN829" s="149"/>
      <c r="UWO829" s="149"/>
      <c r="UWP829" s="149"/>
      <c r="UWQ829" s="149"/>
      <c r="UWR829" s="149"/>
      <c r="UWS829" s="149"/>
      <c r="UWT829" s="149"/>
      <c r="UWU829" s="149"/>
      <c r="UWV829" s="149"/>
      <c r="UWW829" s="149"/>
      <c r="UWX829" s="149"/>
      <c r="UWY829" s="149"/>
      <c r="UWZ829" s="149"/>
      <c r="UXA829" s="149"/>
      <c r="UXB829" s="149"/>
      <c r="UXC829" s="149"/>
      <c r="UXD829" s="149"/>
      <c r="UXE829" s="149"/>
      <c r="UXF829" s="149"/>
      <c r="UXG829" s="149"/>
      <c r="UXH829" s="149"/>
      <c r="UXI829" s="149"/>
      <c r="UXJ829" s="149"/>
      <c r="UXK829" s="149"/>
      <c r="UXL829" s="149"/>
      <c r="UXM829" s="149"/>
      <c r="UXN829" s="149"/>
      <c r="UXO829" s="149"/>
      <c r="UXP829" s="149"/>
      <c r="UXQ829" s="149"/>
      <c r="UXR829" s="149"/>
      <c r="UXS829" s="149"/>
      <c r="UXT829" s="149"/>
      <c r="UXU829" s="149"/>
      <c r="UXV829" s="149"/>
      <c r="UXW829" s="149"/>
      <c r="UXX829" s="149"/>
      <c r="UXY829" s="149"/>
      <c r="UXZ829" s="149"/>
      <c r="UYA829" s="149"/>
      <c r="UYB829" s="149"/>
      <c r="UYC829" s="149"/>
      <c r="UYD829" s="149"/>
      <c r="UYE829" s="149"/>
      <c r="UYF829" s="149"/>
      <c r="UYG829" s="149"/>
      <c r="UYH829" s="149"/>
      <c r="UYI829" s="149"/>
      <c r="UYJ829" s="149"/>
      <c r="UYK829" s="149"/>
      <c r="UYL829" s="149"/>
      <c r="UYM829" s="149"/>
      <c r="UYN829" s="149"/>
      <c r="UYO829" s="149"/>
      <c r="UYP829" s="149"/>
      <c r="UYQ829" s="149"/>
      <c r="UYR829" s="149"/>
      <c r="UYS829" s="149"/>
      <c r="UYT829" s="149"/>
      <c r="UYU829" s="149"/>
      <c r="UYV829" s="149"/>
      <c r="UYW829" s="149"/>
      <c r="UYX829" s="149"/>
      <c r="UYY829" s="149"/>
      <c r="UYZ829" s="149"/>
      <c r="UZA829" s="149"/>
      <c r="UZB829" s="149"/>
      <c r="UZC829" s="149"/>
      <c r="UZD829" s="149"/>
      <c r="UZE829" s="149"/>
      <c r="UZF829" s="149"/>
      <c r="UZG829" s="149"/>
      <c r="UZH829" s="149"/>
      <c r="UZI829" s="149"/>
      <c r="UZJ829" s="149"/>
      <c r="UZK829" s="149"/>
      <c r="UZL829" s="149"/>
      <c r="UZM829" s="149"/>
      <c r="UZN829" s="149"/>
      <c r="UZO829" s="149"/>
      <c r="UZP829" s="149"/>
      <c r="UZQ829" s="149"/>
      <c r="UZR829" s="149"/>
      <c r="UZS829" s="149"/>
      <c r="UZT829" s="149"/>
      <c r="UZU829" s="149"/>
      <c r="UZV829" s="149"/>
      <c r="UZW829" s="149"/>
      <c r="UZX829" s="149"/>
      <c r="UZY829" s="149"/>
      <c r="UZZ829" s="149"/>
      <c r="VAA829" s="149"/>
      <c r="VAB829" s="149"/>
      <c r="VAC829" s="149"/>
      <c r="VAD829" s="149"/>
      <c r="VAE829" s="149"/>
      <c r="VAF829" s="149"/>
      <c r="VAG829" s="149"/>
      <c r="VAH829" s="149"/>
      <c r="VAI829" s="149"/>
      <c r="VAJ829" s="149"/>
      <c r="VAK829" s="149"/>
      <c r="VAL829" s="149"/>
      <c r="VAM829" s="149"/>
      <c r="VAN829" s="149"/>
      <c r="VAO829" s="149"/>
      <c r="VAP829" s="149"/>
      <c r="VAQ829" s="149"/>
      <c r="VAR829" s="149"/>
      <c r="VAS829" s="149"/>
      <c r="VAT829" s="149"/>
      <c r="VAU829" s="149"/>
      <c r="VAV829" s="149"/>
      <c r="VAW829" s="149"/>
      <c r="VAX829" s="149"/>
      <c r="VAY829" s="149"/>
      <c r="VAZ829" s="149"/>
      <c r="VBA829" s="149"/>
      <c r="VBB829" s="149"/>
      <c r="VBC829" s="149"/>
      <c r="VBD829" s="149"/>
      <c r="VBE829" s="149"/>
      <c r="VBF829" s="149"/>
      <c r="VBG829" s="149"/>
      <c r="VBH829" s="149"/>
      <c r="VBI829" s="149"/>
      <c r="VBJ829" s="149"/>
      <c r="VBK829" s="149"/>
      <c r="VBL829" s="149"/>
      <c r="VBM829" s="149"/>
      <c r="VBN829" s="149"/>
      <c r="VBO829" s="149"/>
      <c r="VBP829" s="149"/>
      <c r="VBQ829" s="149"/>
      <c r="VBR829" s="149"/>
      <c r="VBS829" s="149"/>
      <c r="VBT829" s="149"/>
      <c r="VBU829" s="149"/>
      <c r="VBV829" s="149"/>
      <c r="VBW829" s="149"/>
      <c r="VBX829" s="149"/>
      <c r="VBY829" s="149"/>
      <c r="VBZ829" s="149"/>
      <c r="VCA829" s="149"/>
      <c r="VCB829" s="149"/>
      <c r="VCC829" s="149"/>
      <c r="VCD829" s="149"/>
      <c r="VCE829" s="149"/>
      <c r="VCF829" s="149"/>
      <c r="VCG829" s="149"/>
      <c r="VCH829" s="149"/>
      <c r="VCI829" s="149"/>
      <c r="VCJ829" s="149"/>
      <c r="VCK829" s="149"/>
      <c r="VCL829" s="149"/>
      <c r="VCM829" s="149"/>
      <c r="VCN829" s="149"/>
      <c r="VCO829" s="149"/>
      <c r="VCP829" s="149"/>
      <c r="VCQ829" s="149"/>
      <c r="VCR829" s="149"/>
      <c r="VCS829" s="149"/>
      <c r="VCT829" s="149"/>
      <c r="VCU829" s="149"/>
      <c r="VCV829" s="149"/>
      <c r="VCW829" s="149"/>
      <c r="VCX829" s="149"/>
      <c r="VCY829" s="149"/>
      <c r="VCZ829" s="149"/>
      <c r="VDA829" s="149"/>
      <c r="VDB829" s="149"/>
      <c r="VDC829" s="149"/>
      <c r="VDD829" s="149"/>
      <c r="VDE829" s="149"/>
      <c r="VDF829" s="149"/>
      <c r="VDG829" s="149"/>
      <c r="VDH829" s="149"/>
      <c r="VDI829" s="149"/>
      <c r="VDJ829" s="149"/>
      <c r="VDK829" s="149"/>
      <c r="VDL829" s="149"/>
      <c r="VDM829" s="149"/>
      <c r="VDN829" s="149"/>
      <c r="VDO829" s="149"/>
      <c r="VDP829" s="149"/>
      <c r="VDQ829" s="149"/>
      <c r="VDR829" s="149"/>
      <c r="VDS829" s="149"/>
      <c r="VDT829" s="149"/>
      <c r="VDU829" s="149"/>
      <c r="VDV829" s="149"/>
      <c r="VDW829" s="149"/>
      <c r="VDX829" s="149"/>
      <c r="VDY829" s="149"/>
      <c r="VDZ829" s="149"/>
      <c r="VEA829" s="149"/>
      <c r="VEB829" s="149"/>
      <c r="VEC829" s="149"/>
      <c r="VED829" s="149"/>
      <c r="VEE829" s="149"/>
      <c r="VEF829" s="149"/>
      <c r="VEG829" s="149"/>
      <c r="VEH829" s="149"/>
      <c r="VEI829" s="149"/>
      <c r="VEJ829" s="149"/>
      <c r="VEK829" s="149"/>
      <c r="VEL829" s="149"/>
      <c r="VEM829" s="149"/>
      <c r="VEN829" s="149"/>
      <c r="VEO829" s="149"/>
      <c r="VEP829" s="149"/>
      <c r="VEQ829" s="149"/>
      <c r="VER829" s="149"/>
      <c r="VES829" s="149"/>
      <c r="VET829" s="149"/>
      <c r="VEU829" s="149"/>
      <c r="VEV829" s="149"/>
      <c r="VEW829" s="149"/>
      <c r="VEX829" s="149"/>
      <c r="VEY829" s="149"/>
      <c r="VEZ829" s="149"/>
      <c r="VFA829" s="149"/>
      <c r="VFB829" s="149"/>
      <c r="VFC829" s="149"/>
      <c r="VFD829" s="149"/>
      <c r="VFE829" s="149"/>
      <c r="VFF829" s="149"/>
      <c r="VFG829" s="149"/>
      <c r="VFH829" s="149"/>
      <c r="VFI829" s="149"/>
      <c r="VFJ829" s="149"/>
      <c r="VFK829" s="149"/>
      <c r="VFL829" s="149"/>
      <c r="VFM829" s="149"/>
      <c r="VFN829" s="149"/>
      <c r="VFO829" s="149"/>
      <c r="VFP829" s="149"/>
      <c r="VFQ829" s="149"/>
      <c r="VFR829" s="149"/>
      <c r="VFS829" s="149"/>
      <c r="VFT829" s="149"/>
      <c r="VFU829" s="149"/>
      <c r="VFV829" s="149"/>
      <c r="VFW829" s="149"/>
      <c r="VFX829" s="149"/>
      <c r="VFY829" s="149"/>
      <c r="VFZ829" s="149"/>
      <c r="VGA829" s="149"/>
      <c r="VGB829" s="149"/>
      <c r="VGC829" s="149"/>
      <c r="VGD829" s="149"/>
      <c r="VGE829" s="149"/>
      <c r="VGF829" s="149"/>
      <c r="VGG829" s="149"/>
      <c r="VGH829" s="149"/>
      <c r="VGI829" s="149"/>
      <c r="VGJ829" s="149"/>
      <c r="VGK829" s="149"/>
      <c r="VGL829" s="149"/>
      <c r="VGM829" s="149"/>
      <c r="VGN829" s="149"/>
      <c r="VGO829" s="149"/>
      <c r="VGP829" s="149"/>
      <c r="VGQ829" s="149"/>
      <c r="VGR829" s="149"/>
      <c r="VGS829" s="149"/>
      <c r="VGT829" s="149"/>
      <c r="VGU829" s="149"/>
      <c r="VGV829" s="149"/>
      <c r="VGW829" s="149"/>
      <c r="VGX829" s="149"/>
      <c r="VGY829" s="149"/>
      <c r="VGZ829" s="149"/>
      <c r="VHA829" s="149"/>
      <c r="VHB829" s="149"/>
      <c r="VHC829" s="149"/>
      <c r="VHD829" s="149"/>
      <c r="VHE829" s="149"/>
      <c r="VHF829" s="149"/>
      <c r="VHG829" s="149"/>
      <c r="VHH829" s="149"/>
      <c r="VHI829" s="149"/>
      <c r="VHJ829" s="149"/>
      <c r="VHK829" s="149"/>
      <c r="VHL829" s="149"/>
      <c r="VHM829" s="149"/>
      <c r="VHN829" s="149"/>
      <c r="VHO829" s="149"/>
      <c r="VHP829" s="149"/>
      <c r="VHQ829" s="149"/>
      <c r="VHR829" s="149"/>
      <c r="VHS829" s="149"/>
      <c r="VHT829" s="149"/>
      <c r="VHU829" s="149"/>
      <c r="VHV829" s="149"/>
      <c r="VHW829" s="149"/>
      <c r="VHX829" s="149"/>
      <c r="VHY829" s="149"/>
      <c r="VHZ829" s="149"/>
      <c r="VIA829" s="149"/>
      <c r="VIB829" s="149"/>
      <c r="VIC829" s="149"/>
      <c r="VID829" s="149"/>
      <c r="VIE829" s="149"/>
      <c r="VIF829" s="149"/>
      <c r="VIG829" s="149"/>
      <c r="VIH829" s="149"/>
      <c r="VII829" s="149"/>
      <c r="VIJ829" s="149"/>
      <c r="VIK829" s="149"/>
      <c r="VIL829" s="149"/>
      <c r="VIM829" s="149"/>
      <c r="VIN829" s="149"/>
      <c r="VIO829" s="149"/>
      <c r="VIP829" s="149"/>
      <c r="VIQ829" s="149"/>
      <c r="VIR829" s="149"/>
      <c r="VIS829" s="149"/>
      <c r="VIT829" s="149"/>
      <c r="VIU829" s="149"/>
      <c r="VIV829" s="149"/>
      <c r="VIW829" s="149"/>
      <c r="VIX829" s="149"/>
      <c r="VIY829" s="149"/>
      <c r="VIZ829" s="149"/>
      <c r="VJA829" s="149"/>
      <c r="VJB829" s="149"/>
      <c r="VJC829" s="149"/>
      <c r="VJD829" s="149"/>
      <c r="VJE829" s="149"/>
      <c r="VJF829" s="149"/>
      <c r="VJG829" s="149"/>
      <c r="VJH829" s="149"/>
      <c r="VJI829" s="149"/>
      <c r="VJJ829" s="149"/>
      <c r="VJK829" s="149"/>
      <c r="VJL829" s="149"/>
      <c r="VJM829" s="149"/>
      <c r="VJN829" s="149"/>
      <c r="VJO829" s="149"/>
      <c r="VJP829" s="149"/>
      <c r="VJQ829" s="149"/>
      <c r="VJR829" s="149"/>
      <c r="VJS829" s="149"/>
      <c r="VJT829" s="149"/>
      <c r="VJU829" s="149"/>
      <c r="VJV829" s="149"/>
      <c r="VJW829" s="149"/>
      <c r="VJX829" s="149"/>
      <c r="VJY829" s="149"/>
      <c r="VJZ829" s="149"/>
      <c r="VKA829" s="149"/>
      <c r="VKB829" s="149"/>
      <c r="VKC829" s="149"/>
      <c r="VKD829" s="149"/>
      <c r="VKE829" s="149"/>
      <c r="VKF829" s="149"/>
      <c r="VKG829" s="149"/>
      <c r="VKH829" s="149"/>
      <c r="VKI829" s="149"/>
      <c r="VKJ829" s="149"/>
      <c r="VKK829" s="149"/>
      <c r="VKL829" s="149"/>
      <c r="VKM829" s="149"/>
      <c r="VKN829" s="149"/>
      <c r="VKO829" s="149"/>
      <c r="VKP829" s="149"/>
      <c r="VKQ829" s="149"/>
      <c r="VKR829" s="149"/>
      <c r="VKS829" s="149"/>
      <c r="VKT829" s="149"/>
      <c r="VKU829" s="149"/>
      <c r="VKV829" s="149"/>
      <c r="VKW829" s="149"/>
      <c r="VKX829" s="149"/>
      <c r="VKY829" s="149"/>
      <c r="VKZ829" s="149"/>
      <c r="VLA829" s="149"/>
      <c r="VLB829" s="149"/>
      <c r="VLC829" s="149"/>
      <c r="VLD829" s="149"/>
      <c r="VLE829" s="149"/>
      <c r="VLF829" s="149"/>
      <c r="VLG829" s="149"/>
      <c r="VLH829" s="149"/>
      <c r="VLI829" s="149"/>
      <c r="VLJ829" s="149"/>
      <c r="VLK829" s="149"/>
      <c r="VLL829" s="149"/>
      <c r="VLM829" s="149"/>
      <c r="VLN829" s="149"/>
      <c r="VLO829" s="149"/>
      <c r="VLP829" s="149"/>
      <c r="VLQ829" s="149"/>
      <c r="VLR829" s="149"/>
      <c r="VLS829" s="149"/>
      <c r="VLT829" s="149"/>
      <c r="VLU829" s="149"/>
      <c r="VLV829" s="149"/>
      <c r="VLW829" s="149"/>
      <c r="VLX829" s="149"/>
      <c r="VLY829" s="149"/>
      <c r="VLZ829" s="149"/>
      <c r="VMA829" s="149"/>
      <c r="VMB829" s="149"/>
      <c r="VMC829" s="149"/>
      <c r="VMD829" s="149"/>
      <c r="VME829" s="149"/>
      <c r="VMF829" s="149"/>
      <c r="VMG829" s="149"/>
      <c r="VMH829" s="149"/>
      <c r="VMI829" s="149"/>
      <c r="VMJ829" s="149"/>
      <c r="VMK829" s="149"/>
      <c r="VML829" s="149"/>
      <c r="VMM829" s="149"/>
      <c r="VMN829" s="149"/>
      <c r="VMO829" s="149"/>
      <c r="VMP829" s="149"/>
      <c r="VMQ829" s="149"/>
      <c r="VMR829" s="149"/>
      <c r="VMS829" s="149"/>
      <c r="VMT829" s="149"/>
      <c r="VMU829" s="149"/>
      <c r="VMV829" s="149"/>
      <c r="VMW829" s="149"/>
      <c r="VMX829" s="149"/>
      <c r="VMY829" s="149"/>
      <c r="VMZ829" s="149"/>
      <c r="VNA829" s="149"/>
      <c r="VNB829" s="149"/>
      <c r="VNC829" s="149"/>
      <c r="VND829" s="149"/>
      <c r="VNE829" s="149"/>
      <c r="VNF829" s="149"/>
      <c r="VNG829" s="149"/>
      <c r="VNH829" s="149"/>
      <c r="VNI829" s="149"/>
      <c r="VNJ829" s="149"/>
      <c r="VNK829" s="149"/>
      <c r="VNL829" s="149"/>
      <c r="VNM829" s="149"/>
      <c r="VNN829" s="149"/>
      <c r="VNO829" s="149"/>
      <c r="VNP829" s="149"/>
      <c r="VNQ829" s="149"/>
      <c r="VNR829" s="149"/>
      <c r="VNS829" s="149"/>
      <c r="VNT829" s="149"/>
      <c r="VNU829" s="149"/>
      <c r="VNV829" s="149"/>
      <c r="VNW829" s="149"/>
      <c r="VNX829" s="149"/>
      <c r="VNY829" s="149"/>
      <c r="VNZ829" s="149"/>
      <c r="VOA829" s="149"/>
      <c r="VOB829" s="149"/>
      <c r="VOC829" s="149"/>
      <c r="VOD829" s="149"/>
      <c r="VOE829" s="149"/>
      <c r="VOF829" s="149"/>
      <c r="VOG829" s="149"/>
      <c r="VOH829" s="149"/>
      <c r="VOI829" s="149"/>
      <c r="VOJ829" s="149"/>
      <c r="VOK829" s="149"/>
      <c r="VOL829" s="149"/>
      <c r="VOM829" s="149"/>
      <c r="VON829" s="149"/>
      <c r="VOO829" s="149"/>
      <c r="VOP829" s="149"/>
      <c r="VOQ829" s="149"/>
      <c r="VOR829" s="149"/>
      <c r="VOS829" s="149"/>
      <c r="VOT829" s="149"/>
      <c r="VOU829" s="149"/>
      <c r="VOV829" s="149"/>
      <c r="VOW829" s="149"/>
      <c r="VOX829" s="149"/>
      <c r="VOY829" s="149"/>
      <c r="VOZ829" s="149"/>
      <c r="VPA829" s="149"/>
      <c r="VPB829" s="149"/>
      <c r="VPC829" s="149"/>
      <c r="VPD829" s="149"/>
      <c r="VPE829" s="149"/>
      <c r="VPF829" s="149"/>
      <c r="VPG829" s="149"/>
      <c r="VPH829" s="149"/>
      <c r="VPI829" s="149"/>
      <c r="VPJ829" s="149"/>
      <c r="VPK829" s="149"/>
      <c r="VPL829" s="149"/>
      <c r="VPM829" s="149"/>
      <c r="VPN829" s="149"/>
      <c r="VPO829" s="149"/>
      <c r="VPP829" s="149"/>
      <c r="VPQ829" s="149"/>
      <c r="VPR829" s="149"/>
      <c r="VPS829" s="149"/>
      <c r="VPT829" s="149"/>
      <c r="VPU829" s="149"/>
      <c r="VPV829" s="149"/>
      <c r="VPW829" s="149"/>
      <c r="VPX829" s="149"/>
      <c r="VPY829" s="149"/>
      <c r="VPZ829" s="149"/>
      <c r="VQA829" s="149"/>
      <c r="VQB829" s="149"/>
      <c r="VQC829" s="149"/>
      <c r="VQD829" s="149"/>
      <c r="VQE829" s="149"/>
      <c r="VQF829" s="149"/>
      <c r="VQG829" s="149"/>
      <c r="VQH829" s="149"/>
      <c r="VQI829" s="149"/>
      <c r="VQJ829" s="149"/>
      <c r="VQK829" s="149"/>
      <c r="VQL829" s="149"/>
      <c r="VQM829" s="149"/>
      <c r="VQN829" s="149"/>
      <c r="VQO829" s="149"/>
      <c r="VQP829" s="149"/>
      <c r="VQQ829" s="149"/>
      <c r="VQR829" s="149"/>
      <c r="VQS829" s="149"/>
      <c r="VQT829" s="149"/>
      <c r="VQU829" s="149"/>
      <c r="VQV829" s="149"/>
      <c r="VQW829" s="149"/>
      <c r="VQX829" s="149"/>
      <c r="VQY829" s="149"/>
      <c r="VQZ829" s="149"/>
      <c r="VRA829" s="149"/>
      <c r="VRB829" s="149"/>
      <c r="VRC829" s="149"/>
      <c r="VRD829" s="149"/>
      <c r="VRE829" s="149"/>
      <c r="VRF829" s="149"/>
      <c r="VRG829" s="149"/>
      <c r="VRH829" s="149"/>
      <c r="VRI829" s="149"/>
      <c r="VRJ829" s="149"/>
      <c r="VRK829" s="149"/>
      <c r="VRL829" s="149"/>
      <c r="VRM829" s="149"/>
      <c r="VRN829" s="149"/>
      <c r="VRO829" s="149"/>
      <c r="VRP829" s="149"/>
      <c r="VRQ829" s="149"/>
      <c r="VRR829" s="149"/>
      <c r="VRS829" s="149"/>
      <c r="VRT829" s="149"/>
      <c r="VRU829" s="149"/>
      <c r="VRV829" s="149"/>
      <c r="VRW829" s="149"/>
      <c r="VRX829" s="149"/>
      <c r="VRY829" s="149"/>
      <c r="VRZ829" s="149"/>
      <c r="VSA829" s="149"/>
      <c r="VSB829" s="149"/>
      <c r="VSC829" s="149"/>
      <c r="VSD829" s="149"/>
      <c r="VSE829" s="149"/>
      <c r="VSF829" s="149"/>
      <c r="VSG829" s="149"/>
      <c r="VSH829" s="149"/>
      <c r="VSI829" s="149"/>
      <c r="VSJ829" s="149"/>
      <c r="VSK829" s="149"/>
      <c r="VSL829" s="149"/>
      <c r="VSM829" s="149"/>
      <c r="VSN829" s="149"/>
      <c r="VSO829" s="149"/>
      <c r="VSP829" s="149"/>
      <c r="VSQ829" s="149"/>
      <c r="VSR829" s="149"/>
      <c r="VSS829" s="149"/>
      <c r="VST829" s="149"/>
      <c r="VSU829" s="149"/>
      <c r="VSV829" s="149"/>
      <c r="VSW829" s="149"/>
      <c r="VSX829" s="149"/>
      <c r="VSY829" s="149"/>
      <c r="VSZ829" s="149"/>
      <c r="VTA829" s="149"/>
      <c r="VTB829" s="149"/>
      <c r="VTC829" s="149"/>
      <c r="VTD829" s="149"/>
      <c r="VTE829" s="149"/>
      <c r="VTF829" s="149"/>
      <c r="VTG829" s="149"/>
      <c r="VTH829" s="149"/>
      <c r="VTI829" s="149"/>
      <c r="VTJ829" s="149"/>
      <c r="VTK829" s="149"/>
      <c r="VTL829" s="149"/>
      <c r="VTM829" s="149"/>
      <c r="VTN829" s="149"/>
      <c r="VTO829" s="149"/>
      <c r="VTP829" s="149"/>
      <c r="VTQ829" s="149"/>
      <c r="VTR829" s="149"/>
      <c r="VTS829" s="149"/>
      <c r="VTT829" s="149"/>
      <c r="VTU829" s="149"/>
      <c r="VTV829" s="149"/>
      <c r="VTW829" s="149"/>
      <c r="VTX829" s="149"/>
      <c r="VTY829" s="149"/>
      <c r="VTZ829" s="149"/>
      <c r="VUA829" s="149"/>
      <c r="VUB829" s="149"/>
      <c r="VUC829" s="149"/>
      <c r="VUD829" s="149"/>
      <c r="VUE829" s="149"/>
      <c r="VUF829" s="149"/>
      <c r="VUG829" s="149"/>
      <c r="VUH829" s="149"/>
      <c r="VUI829" s="149"/>
      <c r="VUJ829" s="149"/>
      <c r="VUK829" s="149"/>
      <c r="VUL829" s="149"/>
      <c r="VUM829" s="149"/>
      <c r="VUN829" s="149"/>
      <c r="VUO829" s="149"/>
      <c r="VUP829" s="149"/>
      <c r="VUQ829" s="149"/>
      <c r="VUR829" s="149"/>
      <c r="VUS829" s="149"/>
      <c r="VUT829" s="149"/>
      <c r="VUU829" s="149"/>
      <c r="VUV829" s="149"/>
      <c r="VUW829" s="149"/>
      <c r="VUX829" s="149"/>
      <c r="VUY829" s="149"/>
      <c r="VUZ829" s="149"/>
      <c r="VVA829" s="149"/>
      <c r="VVB829" s="149"/>
      <c r="VVC829" s="149"/>
      <c r="VVD829" s="149"/>
      <c r="VVE829" s="149"/>
      <c r="VVF829" s="149"/>
      <c r="VVG829" s="149"/>
      <c r="VVH829" s="149"/>
      <c r="VVI829" s="149"/>
      <c r="VVJ829" s="149"/>
      <c r="VVK829" s="149"/>
      <c r="VVL829" s="149"/>
      <c r="VVM829" s="149"/>
      <c r="VVN829" s="149"/>
      <c r="VVO829" s="149"/>
      <c r="VVP829" s="149"/>
      <c r="VVQ829" s="149"/>
      <c r="VVR829" s="149"/>
      <c r="VVS829" s="149"/>
      <c r="VVT829" s="149"/>
      <c r="VVU829" s="149"/>
      <c r="VVV829" s="149"/>
      <c r="VVW829" s="149"/>
      <c r="VVX829" s="149"/>
      <c r="VVY829" s="149"/>
      <c r="VVZ829" s="149"/>
      <c r="VWA829" s="149"/>
      <c r="VWB829" s="149"/>
      <c r="VWC829" s="149"/>
      <c r="VWD829" s="149"/>
      <c r="VWE829" s="149"/>
      <c r="VWF829" s="149"/>
      <c r="VWG829" s="149"/>
      <c r="VWH829" s="149"/>
      <c r="VWI829" s="149"/>
      <c r="VWJ829" s="149"/>
      <c r="VWK829" s="149"/>
      <c r="VWL829" s="149"/>
      <c r="VWM829" s="149"/>
      <c r="VWN829" s="149"/>
      <c r="VWO829" s="149"/>
      <c r="VWP829" s="149"/>
      <c r="VWQ829" s="149"/>
      <c r="VWR829" s="149"/>
      <c r="VWS829" s="149"/>
      <c r="VWT829" s="149"/>
      <c r="VWU829" s="149"/>
      <c r="VWV829" s="149"/>
      <c r="VWW829" s="149"/>
      <c r="VWX829" s="149"/>
      <c r="VWY829" s="149"/>
      <c r="VWZ829" s="149"/>
      <c r="VXA829" s="149"/>
      <c r="VXB829" s="149"/>
      <c r="VXC829" s="149"/>
      <c r="VXD829" s="149"/>
      <c r="VXE829" s="149"/>
      <c r="VXF829" s="149"/>
      <c r="VXG829" s="149"/>
      <c r="VXH829" s="149"/>
      <c r="VXI829" s="149"/>
      <c r="VXJ829" s="149"/>
      <c r="VXK829" s="149"/>
      <c r="VXL829" s="149"/>
      <c r="VXM829" s="149"/>
      <c r="VXN829" s="149"/>
      <c r="VXO829" s="149"/>
      <c r="VXP829" s="149"/>
      <c r="VXQ829" s="149"/>
      <c r="VXR829" s="149"/>
      <c r="VXS829" s="149"/>
      <c r="VXT829" s="149"/>
      <c r="VXU829" s="149"/>
      <c r="VXV829" s="149"/>
      <c r="VXW829" s="149"/>
      <c r="VXX829" s="149"/>
      <c r="VXY829" s="149"/>
      <c r="VXZ829" s="149"/>
      <c r="VYA829" s="149"/>
      <c r="VYB829" s="149"/>
      <c r="VYC829" s="149"/>
      <c r="VYD829" s="149"/>
      <c r="VYE829" s="149"/>
      <c r="VYF829" s="149"/>
      <c r="VYG829" s="149"/>
      <c r="VYH829" s="149"/>
      <c r="VYI829" s="149"/>
      <c r="VYJ829" s="149"/>
      <c r="VYK829" s="149"/>
      <c r="VYL829" s="149"/>
      <c r="VYM829" s="149"/>
      <c r="VYN829" s="149"/>
      <c r="VYO829" s="149"/>
      <c r="VYP829" s="149"/>
      <c r="VYQ829" s="149"/>
      <c r="VYR829" s="149"/>
      <c r="VYS829" s="149"/>
      <c r="VYT829" s="149"/>
      <c r="VYU829" s="149"/>
      <c r="VYV829" s="149"/>
      <c r="VYW829" s="149"/>
      <c r="VYX829" s="149"/>
      <c r="VYY829" s="149"/>
      <c r="VYZ829" s="149"/>
      <c r="VZA829" s="149"/>
      <c r="VZB829" s="149"/>
      <c r="VZC829" s="149"/>
      <c r="VZD829" s="149"/>
      <c r="VZE829" s="149"/>
      <c r="VZF829" s="149"/>
      <c r="VZG829" s="149"/>
      <c r="VZH829" s="149"/>
      <c r="VZI829" s="149"/>
      <c r="VZJ829" s="149"/>
      <c r="VZK829" s="149"/>
      <c r="VZL829" s="149"/>
      <c r="VZM829" s="149"/>
      <c r="VZN829" s="149"/>
      <c r="VZO829" s="149"/>
      <c r="VZP829" s="149"/>
      <c r="VZQ829" s="149"/>
      <c r="VZR829" s="149"/>
      <c r="VZS829" s="149"/>
      <c r="VZT829" s="149"/>
      <c r="VZU829" s="149"/>
      <c r="VZV829" s="149"/>
      <c r="VZW829" s="149"/>
      <c r="VZX829" s="149"/>
      <c r="VZY829" s="149"/>
      <c r="VZZ829" s="149"/>
      <c r="WAA829" s="149"/>
      <c r="WAB829" s="149"/>
      <c r="WAC829" s="149"/>
      <c r="WAD829" s="149"/>
      <c r="WAE829" s="149"/>
      <c r="WAF829" s="149"/>
      <c r="WAG829" s="149"/>
      <c r="WAH829" s="149"/>
      <c r="WAI829" s="149"/>
      <c r="WAJ829" s="149"/>
      <c r="WAK829" s="149"/>
      <c r="WAL829" s="149"/>
      <c r="WAM829" s="149"/>
      <c r="WAN829" s="149"/>
      <c r="WAO829" s="149"/>
      <c r="WAP829" s="149"/>
      <c r="WAQ829" s="149"/>
      <c r="WAR829" s="149"/>
      <c r="WAS829" s="149"/>
      <c r="WAT829" s="149"/>
      <c r="WAU829" s="149"/>
      <c r="WAV829" s="149"/>
      <c r="WAW829" s="149"/>
      <c r="WAX829" s="149"/>
      <c r="WAY829" s="149"/>
      <c r="WAZ829" s="149"/>
      <c r="WBA829" s="149"/>
      <c r="WBB829" s="149"/>
      <c r="WBC829" s="149"/>
      <c r="WBD829" s="149"/>
      <c r="WBE829" s="149"/>
      <c r="WBF829" s="149"/>
      <c r="WBG829" s="149"/>
      <c r="WBH829" s="149"/>
      <c r="WBI829" s="149"/>
      <c r="WBJ829" s="149"/>
      <c r="WBK829" s="149"/>
      <c r="WBL829" s="149"/>
      <c r="WBM829" s="149"/>
      <c r="WBN829" s="149"/>
      <c r="WBO829" s="149"/>
      <c r="WBP829" s="149"/>
      <c r="WBQ829" s="149"/>
      <c r="WBR829" s="149"/>
      <c r="WBS829" s="149"/>
      <c r="WBT829" s="149"/>
      <c r="WBU829" s="149"/>
      <c r="WBV829" s="149"/>
      <c r="WBW829" s="149"/>
      <c r="WBX829" s="149"/>
      <c r="WBY829" s="149"/>
      <c r="WBZ829" s="149"/>
      <c r="WCA829" s="149"/>
      <c r="WCB829" s="149"/>
      <c r="WCC829" s="149"/>
      <c r="WCD829" s="149"/>
      <c r="WCE829" s="149"/>
      <c r="WCF829" s="149"/>
      <c r="WCG829" s="149"/>
      <c r="WCH829" s="149"/>
      <c r="WCI829" s="149"/>
      <c r="WCJ829" s="149"/>
      <c r="WCK829" s="149"/>
      <c r="WCL829" s="149"/>
      <c r="WCM829" s="149"/>
      <c r="WCN829" s="149"/>
      <c r="WCO829" s="149"/>
      <c r="WCP829" s="149"/>
      <c r="WCQ829" s="149"/>
      <c r="WCR829" s="149"/>
      <c r="WCS829" s="149"/>
      <c r="WCT829" s="149"/>
      <c r="WCU829" s="149"/>
      <c r="WCV829" s="149"/>
      <c r="WCW829" s="149"/>
      <c r="WCX829" s="149"/>
      <c r="WCY829" s="149"/>
      <c r="WCZ829" s="149"/>
      <c r="WDA829" s="149"/>
      <c r="WDB829" s="149"/>
      <c r="WDC829" s="149"/>
      <c r="WDD829" s="149"/>
      <c r="WDE829" s="149"/>
      <c r="WDF829" s="149"/>
      <c r="WDG829" s="149"/>
      <c r="WDH829" s="149"/>
      <c r="WDI829" s="149"/>
      <c r="WDJ829" s="149"/>
      <c r="WDK829" s="149"/>
      <c r="WDL829" s="149"/>
      <c r="WDM829" s="149"/>
      <c r="WDN829" s="149"/>
      <c r="WDO829" s="149"/>
      <c r="WDP829" s="149"/>
      <c r="WDQ829" s="149"/>
      <c r="WDR829" s="149"/>
      <c r="WDS829" s="149"/>
      <c r="WDT829" s="149"/>
      <c r="WDU829" s="149"/>
      <c r="WDV829" s="149"/>
      <c r="WDW829" s="149"/>
      <c r="WDX829" s="149"/>
      <c r="WDY829" s="149"/>
      <c r="WDZ829" s="149"/>
      <c r="WEA829" s="149"/>
      <c r="WEB829" s="149"/>
      <c r="WEC829" s="149"/>
      <c r="WED829" s="149"/>
      <c r="WEE829" s="149"/>
      <c r="WEF829" s="149"/>
      <c r="WEG829" s="149"/>
      <c r="WEH829" s="149"/>
      <c r="WEI829" s="149"/>
      <c r="WEJ829" s="149"/>
      <c r="WEK829" s="149"/>
      <c r="WEL829" s="149"/>
      <c r="WEM829" s="149"/>
      <c r="WEN829" s="149"/>
      <c r="WEO829" s="149"/>
      <c r="WEP829" s="149"/>
      <c r="WEQ829" s="149"/>
      <c r="WER829" s="149"/>
      <c r="WES829" s="149"/>
      <c r="WET829" s="149"/>
      <c r="WEU829" s="149"/>
      <c r="WEV829" s="149"/>
      <c r="WEW829" s="149"/>
      <c r="WEX829" s="149"/>
      <c r="WEY829" s="149"/>
      <c r="WEZ829" s="149"/>
      <c r="WFA829" s="149"/>
      <c r="WFB829" s="149"/>
      <c r="WFC829" s="149"/>
      <c r="WFD829" s="149"/>
      <c r="WFE829" s="149"/>
      <c r="WFF829" s="149"/>
      <c r="WFG829" s="149"/>
      <c r="WFH829" s="149"/>
      <c r="WFI829" s="149"/>
      <c r="WFJ829" s="149"/>
      <c r="WFK829" s="149"/>
      <c r="WFL829" s="149"/>
      <c r="WFM829" s="149"/>
      <c r="WFN829" s="149"/>
      <c r="WFO829" s="149"/>
      <c r="WFP829" s="149"/>
      <c r="WFQ829" s="149"/>
      <c r="WFR829" s="149"/>
      <c r="WFS829" s="149"/>
      <c r="WFT829" s="149"/>
      <c r="WFU829" s="149"/>
      <c r="WFV829" s="149"/>
      <c r="WFW829" s="149"/>
      <c r="WFX829" s="149"/>
      <c r="WFY829" s="149"/>
      <c r="WFZ829" s="149"/>
      <c r="WGA829" s="149"/>
      <c r="WGB829" s="149"/>
      <c r="WGC829" s="149"/>
      <c r="WGD829" s="149"/>
      <c r="WGE829" s="149"/>
      <c r="WGF829" s="149"/>
      <c r="WGG829" s="149"/>
      <c r="WGH829" s="149"/>
      <c r="WGI829" s="149"/>
      <c r="WGJ829" s="149"/>
      <c r="WGK829" s="149"/>
      <c r="WGL829" s="149"/>
      <c r="WGM829" s="149"/>
      <c r="WGN829" s="149"/>
      <c r="WGO829" s="149"/>
      <c r="WGP829" s="149"/>
      <c r="WGQ829" s="149"/>
      <c r="WGR829" s="149"/>
      <c r="WGS829" s="149"/>
      <c r="WGT829" s="149"/>
      <c r="WGU829" s="149"/>
      <c r="WGV829" s="149"/>
      <c r="WGW829" s="149"/>
      <c r="WGX829" s="149"/>
      <c r="WGY829" s="149"/>
      <c r="WGZ829" s="149"/>
      <c r="WHA829" s="149"/>
      <c r="WHB829" s="149"/>
      <c r="WHC829" s="149"/>
      <c r="WHD829" s="149"/>
      <c r="WHE829" s="149"/>
      <c r="WHF829" s="149"/>
      <c r="WHG829" s="149"/>
      <c r="WHH829" s="149"/>
      <c r="WHI829" s="149"/>
      <c r="WHJ829" s="149"/>
      <c r="WHK829" s="149"/>
      <c r="WHL829" s="149"/>
      <c r="WHM829" s="149"/>
      <c r="WHN829" s="149"/>
      <c r="WHO829" s="149"/>
      <c r="WHP829" s="149"/>
      <c r="WHQ829" s="149"/>
      <c r="WHR829" s="149"/>
      <c r="WHS829" s="149"/>
      <c r="WHT829" s="149"/>
      <c r="WHU829" s="149"/>
      <c r="WHV829" s="149"/>
      <c r="WHW829" s="149"/>
      <c r="WHX829" s="149"/>
      <c r="WHY829" s="149"/>
      <c r="WHZ829" s="149"/>
      <c r="WIA829" s="149"/>
      <c r="WIB829" s="149"/>
      <c r="WIC829" s="149"/>
      <c r="WID829" s="149"/>
      <c r="WIE829" s="149"/>
      <c r="WIF829" s="149"/>
      <c r="WIG829" s="149"/>
      <c r="WIH829" s="149"/>
      <c r="WII829" s="149"/>
      <c r="WIJ829" s="149"/>
      <c r="WIK829" s="149"/>
      <c r="WIL829" s="149"/>
      <c r="WIM829" s="149"/>
      <c r="WIN829" s="149"/>
      <c r="WIO829" s="149"/>
      <c r="WIP829" s="149"/>
      <c r="WIQ829" s="149"/>
      <c r="WIR829" s="149"/>
      <c r="WIS829" s="149"/>
      <c r="WIT829" s="149"/>
      <c r="WIU829" s="149"/>
      <c r="WIV829" s="149"/>
      <c r="WIW829" s="149"/>
      <c r="WIX829" s="149"/>
      <c r="WIY829" s="149"/>
      <c r="WIZ829" s="149"/>
      <c r="WJA829" s="149"/>
      <c r="WJB829" s="149"/>
      <c r="WJC829" s="149"/>
      <c r="WJD829" s="149"/>
      <c r="WJE829" s="149"/>
      <c r="WJF829" s="149"/>
      <c r="WJG829" s="149"/>
      <c r="WJH829" s="149"/>
      <c r="WJI829" s="149"/>
      <c r="WJJ829" s="149"/>
      <c r="WJK829" s="149"/>
      <c r="WJL829" s="149"/>
      <c r="WJM829" s="149"/>
      <c r="WJN829" s="149"/>
      <c r="WJO829" s="149"/>
      <c r="WJP829" s="149"/>
      <c r="WJQ829" s="149"/>
      <c r="WJR829" s="149"/>
      <c r="WJS829" s="149"/>
      <c r="WJT829" s="149"/>
      <c r="WJU829" s="149"/>
      <c r="WJV829" s="149"/>
      <c r="WJW829" s="149"/>
      <c r="WJX829" s="149"/>
      <c r="WJY829" s="149"/>
      <c r="WJZ829" s="149"/>
      <c r="WKA829" s="149"/>
      <c r="WKB829" s="149"/>
      <c r="WKC829" s="149"/>
      <c r="WKD829" s="149"/>
      <c r="WKE829" s="149"/>
      <c r="WKF829" s="149"/>
      <c r="WKG829" s="149"/>
      <c r="WKH829" s="149"/>
      <c r="WKI829" s="149"/>
      <c r="WKJ829" s="149"/>
      <c r="WKK829" s="149"/>
      <c r="WKL829" s="149"/>
      <c r="WKM829" s="149"/>
      <c r="WKN829" s="149"/>
      <c r="WKO829" s="149"/>
      <c r="WKP829" s="149"/>
      <c r="WKQ829" s="149"/>
      <c r="WKR829" s="149"/>
      <c r="WKS829" s="149"/>
      <c r="WKT829" s="149"/>
      <c r="WKU829" s="149"/>
      <c r="WKV829" s="149"/>
      <c r="WKW829" s="149"/>
      <c r="WKX829" s="149"/>
      <c r="WKY829" s="149"/>
      <c r="WKZ829" s="149"/>
      <c r="WLA829" s="149"/>
      <c r="WLB829" s="149"/>
      <c r="WLC829" s="149"/>
      <c r="WLD829" s="149"/>
      <c r="WLE829" s="149"/>
      <c r="WLF829" s="149"/>
      <c r="WLG829" s="149"/>
      <c r="WLH829" s="149"/>
      <c r="WLI829" s="149"/>
      <c r="WLJ829" s="149"/>
      <c r="WLK829" s="149"/>
      <c r="WLL829" s="149"/>
      <c r="WLM829" s="149"/>
      <c r="WLN829" s="149"/>
      <c r="WLO829" s="149"/>
      <c r="WLP829" s="149"/>
      <c r="WLQ829" s="149"/>
      <c r="WLR829" s="149"/>
      <c r="WLS829" s="149"/>
      <c r="WLT829" s="149"/>
      <c r="WLU829" s="149"/>
      <c r="WLV829" s="149"/>
      <c r="WLW829" s="149"/>
      <c r="WLX829" s="149"/>
      <c r="WLY829" s="149"/>
      <c r="WLZ829" s="149"/>
      <c r="WMA829" s="149"/>
      <c r="WMB829" s="149"/>
      <c r="WMC829" s="149"/>
      <c r="WMD829" s="149"/>
      <c r="WME829" s="149"/>
      <c r="WMF829" s="149"/>
      <c r="WMG829" s="149"/>
      <c r="WMH829" s="149"/>
      <c r="WMI829" s="149"/>
      <c r="WMJ829" s="149"/>
      <c r="WMK829" s="149"/>
      <c r="WML829" s="149"/>
      <c r="WMM829" s="149"/>
      <c r="WMN829" s="149"/>
      <c r="WMO829" s="149"/>
      <c r="WMP829" s="149"/>
      <c r="WMQ829" s="149"/>
      <c r="WMR829" s="149"/>
      <c r="WMS829" s="149"/>
      <c r="WMT829" s="149"/>
      <c r="WMU829" s="149"/>
      <c r="WMV829" s="149"/>
      <c r="WMW829" s="149"/>
      <c r="WMX829" s="149"/>
      <c r="WMY829" s="149"/>
      <c r="WMZ829" s="149"/>
      <c r="WNA829" s="149"/>
      <c r="WNB829" s="149"/>
      <c r="WNC829" s="149"/>
      <c r="WND829" s="149"/>
      <c r="WNE829" s="149"/>
      <c r="WNF829" s="149"/>
      <c r="WNG829" s="149"/>
      <c r="WNH829" s="149"/>
      <c r="WNI829" s="149"/>
      <c r="WNJ829" s="149"/>
      <c r="WNK829" s="149"/>
      <c r="WNL829" s="149"/>
      <c r="WNM829" s="149"/>
      <c r="WNN829" s="149"/>
      <c r="WNO829" s="149"/>
      <c r="WNP829" s="149"/>
      <c r="WNQ829" s="149"/>
      <c r="WNR829" s="149"/>
      <c r="WNS829" s="149"/>
      <c r="WNT829" s="149"/>
      <c r="WNU829" s="149"/>
      <c r="WNV829" s="149"/>
      <c r="WNW829" s="149"/>
      <c r="WNX829" s="149"/>
      <c r="WNY829" s="149"/>
      <c r="WNZ829" s="149"/>
      <c r="WOA829" s="149"/>
      <c r="WOB829" s="149"/>
      <c r="WOC829" s="149"/>
      <c r="WOD829" s="149"/>
      <c r="WOE829" s="149"/>
      <c r="WOF829" s="149"/>
      <c r="WOG829" s="149"/>
      <c r="WOH829" s="149"/>
      <c r="WOI829" s="149"/>
      <c r="WOJ829" s="149"/>
      <c r="WOK829" s="149"/>
      <c r="WOL829" s="149"/>
      <c r="WOM829" s="149"/>
      <c r="WON829" s="149"/>
      <c r="WOO829" s="149"/>
      <c r="WOP829" s="149"/>
      <c r="WOQ829" s="149"/>
      <c r="WOR829" s="149"/>
      <c r="WOS829" s="149"/>
      <c r="WOT829" s="149"/>
      <c r="WOU829" s="149"/>
      <c r="WOV829" s="149"/>
      <c r="WOW829" s="149"/>
      <c r="WOX829" s="149"/>
      <c r="WOY829" s="149"/>
      <c r="WOZ829" s="149"/>
      <c r="WPA829" s="149"/>
      <c r="WPB829" s="149"/>
      <c r="WPC829" s="149"/>
      <c r="WPD829" s="149"/>
      <c r="WPE829" s="149"/>
      <c r="WPF829" s="149"/>
      <c r="WPG829" s="149"/>
      <c r="WPH829" s="149"/>
      <c r="WPI829" s="149"/>
      <c r="WPJ829" s="149"/>
      <c r="WPK829" s="149"/>
      <c r="WPL829" s="149"/>
      <c r="WPM829" s="149"/>
      <c r="WPN829" s="149"/>
      <c r="WPO829" s="149"/>
      <c r="WPP829" s="149"/>
      <c r="WPQ829" s="149"/>
      <c r="WPR829" s="149"/>
      <c r="WPS829" s="149"/>
      <c r="WPT829" s="149"/>
      <c r="WPU829" s="149"/>
      <c r="WPV829" s="149"/>
      <c r="WPW829" s="149"/>
      <c r="WPX829" s="149"/>
      <c r="WPY829" s="149"/>
      <c r="WPZ829" s="149"/>
      <c r="WQA829" s="149"/>
      <c r="WQB829" s="149"/>
      <c r="WQC829" s="149"/>
      <c r="WQD829" s="149"/>
      <c r="WQE829" s="149"/>
      <c r="WQF829" s="149"/>
      <c r="WQG829" s="149"/>
      <c r="WQH829" s="149"/>
      <c r="WQI829" s="149"/>
      <c r="WQJ829" s="149"/>
      <c r="WQK829" s="149"/>
      <c r="WQL829" s="149"/>
      <c r="WQM829" s="149"/>
      <c r="WQN829" s="149"/>
      <c r="WQO829" s="149"/>
      <c r="WQP829" s="149"/>
      <c r="WQQ829" s="149"/>
      <c r="WQR829" s="149"/>
      <c r="WQS829" s="149"/>
      <c r="WQT829" s="149"/>
      <c r="WQU829" s="149"/>
      <c r="WQV829" s="149"/>
      <c r="WQW829" s="149"/>
      <c r="WQX829" s="149"/>
      <c r="WQY829" s="149"/>
      <c r="WQZ829" s="149"/>
      <c r="WRA829" s="149"/>
      <c r="WRB829" s="149"/>
      <c r="WRC829" s="149"/>
      <c r="WRD829" s="149"/>
      <c r="WRE829" s="149"/>
      <c r="WRF829" s="149"/>
      <c r="WRG829" s="149"/>
      <c r="WRH829" s="149"/>
      <c r="WRI829" s="149"/>
      <c r="WRJ829" s="149"/>
      <c r="WRK829" s="149"/>
      <c r="WRL829" s="149"/>
      <c r="WRM829" s="149"/>
      <c r="WRN829" s="149"/>
      <c r="WRO829" s="149"/>
      <c r="WRP829" s="149"/>
      <c r="WRQ829" s="149"/>
      <c r="WRR829" s="149"/>
      <c r="WRS829" s="149"/>
      <c r="WRT829" s="149"/>
      <c r="WRU829" s="149"/>
      <c r="WRV829" s="149"/>
      <c r="WRW829" s="149"/>
      <c r="WRX829" s="149"/>
      <c r="WRY829" s="149"/>
      <c r="WRZ829" s="149"/>
      <c r="WSA829" s="149"/>
      <c r="WSB829" s="149"/>
      <c r="WSC829" s="149"/>
      <c r="WSD829" s="149"/>
      <c r="WSE829" s="149"/>
      <c r="WSF829" s="149"/>
      <c r="WSG829" s="149"/>
      <c r="WSH829" s="149"/>
      <c r="WSI829" s="149"/>
      <c r="WSJ829" s="149"/>
      <c r="WSK829" s="149"/>
      <c r="WSL829" s="149"/>
      <c r="WSM829" s="149"/>
      <c r="WSN829" s="149"/>
      <c r="WSO829" s="149"/>
      <c r="WSP829" s="149"/>
      <c r="WSQ829" s="149"/>
      <c r="WSR829" s="149"/>
      <c r="WSS829" s="149"/>
      <c r="WST829" s="149"/>
      <c r="WSU829" s="149"/>
      <c r="WSV829" s="149"/>
      <c r="WSW829" s="149"/>
      <c r="WSX829" s="149"/>
      <c r="WSY829" s="149"/>
      <c r="WSZ829" s="149"/>
      <c r="WTA829" s="149"/>
      <c r="WTB829" s="149"/>
      <c r="WTC829" s="149"/>
      <c r="WTD829" s="149"/>
      <c r="WTE829" s="149"/>
      <c r="WTF829" s="149"/>
      <c r="WTG829" s="149"/>
      <c r="WTH829" s="149"/>
      <c r="WTI829" s="149"/>
      <c r="WTJ829" s="149"/>
      <c r="WTK829" s="149"/>
      <c r="WTL829" s="149"/>
      <c r="WTM829" s="149"/>
      <c r="WTN829" s="149"/>
      <c r="WTO829" s="149"/>
      <c r="WTP829" s="149"/>
      <c r="WTQ829" s="149"/>
      <c r="WTR829" s="149"/>
      <c r="WTS829" s="149"/>
      <c r="WTT829" s="149"/>
      <c r="WTU829" s="149"/>
      <c r="WTV829" s="149"/>
      <c r="WTW829" s="149"/>
      <c r="WTX829" s="149"/>
      <c r="WTY829" s="149"/>
      <c r="WTZ829" s="149"/>
      <c r="WUA829" s="149"/>
      <c r="WUB829" s="149"/>
      <c r="WUC829" s="149"/>
      <c r="WUD829" s="149"/>
      <c r="WUE829" s="149"/>
      <c r="WUF829" s="149"/>
      <c r="WUG829" s="149"/>
      <c r="WUH829" s="149"/>
      <c r="WUI829" s="149"/>
      <c r="WUJ829" s="149"/>
      <c r="WUK829" s="149"/>
      <c r="WUL829" s="149"/>
      <c r="WUM829" s="149"/>
      <c r="WUN829" s="149"/>
      <c r="WUO829" s="149"/>
      <c r="WUP829" s="149"/>
      <c r="WUQ829" s="149"/>
      <c r="WUR829" s="149"/>
      <c r="WUS829" s="149"/>
      <c r="WUT829" s="149"/>
      <c r="WUU829" s="149"/>
      <c r="WUV829" s="149"/>
      <c r="WUW829" s="149"/>
      <c r="WUX829" s="149"/>
      <c r="WUY829" s="149"/>
      <c r="WUZ829" s="149"/>
      <c r="WVA829" s="149"/>
      <c r="WVB829" s="149"/>
      <c r="WVC829" s="149"/>
      <c r="WVD829" s="149"/>
      <c r="WVE829" s="149"/>
      <c r="WVF829" s="149"/>
      <c r="WVG829" s="149"/>
      <c r="WVH829" s="149"/>
      <c r="WVI829" s="149"/>
      <c r="WVJ829" s="149"/>
      <c r="WVK829" s="149"/>
      <c r="WVL829" s="149"/>
      <c r="WVM829" s="149"/>
      <c r="WVN829" s="149"/>
      <c r="WVO829" s="149"/>
      <c r="WVP829" s="149"/>
      <c r="WVQ829" s="149"/>
      <c r="WVR829" s="149"/>
      <c r="WVS829" s="149"/>
      <c r="WVT829" s="149"/>
      <c r="WVU829" s="149"/>
      <c r="WVV829" s="149"/>
      <c r="WVW829" s="149"/>
      <c r="WVX829" s="149"/>
      <c r="WVY829" s="149"/>
      <c r="WVZ829" s="149"/>
      <c r="WWA829" s="149"/>
      <c r="WWB829" s="149"/>
      <c r="WWC829" s="149"/>
      <c r="WWD829" s="149"/>
      <c r="WWE829" s="149"/>
      <c r="WWF829" s="149"/>
      <c r="WWG829" s="149"/>
      <c r="WWH829" s="149"/>
      <c r="WWI829" s="149"/>
      <c r="WWJ829" s="149"/>
      <c r="WWK829" s="149"/>
      <c r="WWL829" s="149"/>
      <c r="WWM829" s="149"/>
      <c r="WWN829" s="149"/>
      <c r="WWO829" s="149"/>
      <c r="WWP829" s="149"/>
      <c r="WWQ829" s="149"/>
      <c r="WWR829" s="149"/>
      <c r="WWS829" s="149"/>
      <c r="WWT829" s="149"/>
      <c r="WWU829" s="149"/>
      <c r="WWV829" s="149"/>
      <c r="WWW829" s="149"/>
      <c r="WWX829" s="149"/>
      <c r="WWY829" s="149"/>
      <c r="WWZ829" s="149"/>
      <c r="WXA829" s="149"/>
      <c r="WXB829" s="149"/>
      <c r="WXC829" s="149"/>
      <c r="WXD829" s="149"/>
      <c r="WXE829" s="149"/>
      <c r="WXF829" s="149"/>
      <c r="WXG829" s="149"/>
      <c r="WXH829" s="149"/>
      <c r="WXI829" s="149"/>
      <c r="WXJ829" s="149"/>
      <c r="WXK829" s="149"/>
      <c r="WXL829" s="149"/>
      <c r="WXM829" s="149"/>
      <c r="WXN829" s="149"/>
      <c r="WXO829" s="149"/>
      <c r="WXP829" s="149"/>
      <c r="WXQ829" s="149"/>
      <c r="WXR829" s="149"/>
      <c r="WXS829" s="149"/>
      <c r="WXT829" s="149"/>
      <c r="WXU829" s="149"/>
      <c r="WXV829" s="149"/>
      <c r="WXW829" s="149"/>
      <c r="WXX829" s="149"/>
      <c r="WXY829" s="149"/>
      <c r="WXZ829" s="149"/>
      <c r="WYA829" s="149"/>
      <c r="WYB829" s="149"/>
      <c r="WYC829" s="149"/>
      <c r="WYD829" s="149"/>
      <c r="WYE829" s="149"/>
      <c r="WYF829" s="149"/>
      <c r="WYG829" s="149"/>
      <c r="WYH829" s="149"/>
      <c r="WYI829" s="149"/>
      <c r="WYJ829" s="149"/>
      <c r="WYK829" s="149"/>
      <c r="WYL829" s="149"/>
      <c r="WYM829" s="149"/>
      <c r="WYN829" s="149"/>
      <c r="WYO829" s="149"/>
      <c r="WYP829" s="149"/>
      <c r="WYQ829" s="149"/>
      <c r="WYR829" s="149"/>
      <c r="WYS829" s="149"/>
      <c r="WYT829" s="149"/>
      <c r="WYU829" s="149"/>
      <c r="WYV829" s="149"/>
      <c r="WYW829" s="149"/>
      <c r="WYX829" s="149"/>
      <c r="WYY829" s="149"/>
      <c r="WYZ829" s="149"/>
      <c r="WZA829" s="149"/>
      <c r="WZB829" s="149"/>
      <c r="WZC829" s="149"/>
      <c r="WZD829" s="149"/>
      <c r="WZE829" s="149"/>
      <c r="WZF829" s="149"/>
      <c r="WZG829" s="149"/>
      <c r="WZH829" s="149"/>
      <c r="WZI829" s="149"/>
      <c r="WZJ829" s="149"/>
      <c r="WZK829" s="149"/>
      <c r="WZL829" s="149"/>
      <c r="WZM829" s="149"/>
      <c r="WZN829" s="149"/>
      <c r="WZO829" s="149"/>
      <c r="WZP829" s="149"/>
      <c r="WZQ829" s="149"/>
      <c r="WZR829" s="149"/>
      <c r="WZS829" s="149"/>
      <c r="WZT829" s="149"/>
      <c r="WZU829" s="149"/>
      <c r="WZV829" s="149"/>
      <c r="WZW829" s="149"/>
      <c r="WZX829" s="149"/>
      <c r="WZY829" s="149"/>
      <c r="WZZ829" s="149"/>
      <c r="XAA829" s="149"/>
      <c r="XAB829" s="149"/>
      <c r="XAC829" s="149"/>
      <c r="XAD829" s="149"/>
      <c r="XAE829" s="149"/>
      <c r="XAF829" s="149"/>
      <c r="XAG829" s="149"/>
      <c r="XAH829" s="149"/>
      <c r="XAI829" s="149"/>
      <c r="XAJ829" s="149"/>
      <c r="XAK829" s="149"/>
      <c r="XAL829" s="149"/>
      <c r="XAM829" s="149"/>
      <c r="XAN829" s="149"/>
      <c r="XAO829" s="149"/>
      <c r="XAP829" s="149"/>
      <c r="XAQ829" s="149"/>
      <c r="XAR829" s="149"/>
      <c r="XAS829" s="149"/>
      <c r="XAT829" s="149"/>
      <c r="XAU829" s="149"/>
      <c r="XAV829" s="149"/>
      <c r="XAW829" s="149"/>
      <c r="XAX829" s="149"/>
      <c r="XAY829" s="149"/>
      <c r="XAZ829" s="149"/>
      <c r="XBA829" s="149"/>
      <c r="XBB829" s="149"/>
      <c r="XBC829" s="149"/>
      <c r="XBD829" s="149"/>
      <c r="XBE829" s="149"/>
      <c r="XBF829" s="149"/>
      <c r="XBG829" s="149"/>
      <c r="XBH829" s="149"/>
      <c r="XBI829" s="149"/>
      <c r="XBJ829" s="149"/>
      <c r="XBK829" s="149"/>
      <c r="XBL829" s="149"/>
      <c r="XBM829" s="149"/>
      <c r="XBN829" s="149"/>
      <c r="XBO829" s="149"/>
      <c r="XBP829" s="149"/>
      <c r="XBQ829" s="149"/>
      <c r="XBR829" s="149"/>
      <c r="XBS829" s="149"/>
      <c r="XBT829" s="149"/>
      <c r="XBU829" s="149"/>
      <c r="XBV829" s="149"/>
      <c r="XBW829" s="149"/>
      <c r="XBX829" s="149"/>
      <c r="XBY829" s="149"/>
      <c r="XBZ829" s="149"/>
      <c r="XCA829" s="149"/>
      <c r="XCB829" s="149"/>
      <c r="XCC829" s="149"/>
      <c r="XCD829" s="149"/>
      <c r="XCE829" s="149"/>
      <c r="XCF829" s="149"/>
      <c r="XCG829" s="149"/>
      <c r="XCH829" s="149"/>
      <c r="XCI829" s="149"/>
      <c r="XCJ829" s="149"/>
      <c r="XCK829" s="149"/>
      <c r="XCL829" s="149"/>
      <c r="XCM829" s="149"/>
      <c r="XCN829" s="149"/>
      <c r="XCO829" s="149"/>
      <c r="XCP829" s="149"/>
      <c r="XCQ829" s="149"/>
      <c r="XCR829" s="149"/>
      <c r="XCS829" s="149"/>
      <c r="XCT829" s="149"/>
      <c r="XCU829" s="149"/>
      <c r="XCV829" s="149"/>
      <c r="XCW829" s="149"/>
      <c r="XCX829" s="149"/>
      <c r="XCY829" s="149"/>
      <c r="XCZ829" s="149"/>
      <c r="XDA829" s="149"/>
      <c r="XDB829" s="149"/>
      <c r="XDC829" s="149"/>
      <c r="XDD829" s="149"/>
      <c r="XDE829" s="149"/>
      <c r="XDF829" s="149"/>
      <c r="XDG829" s="149"/>
      <c r="XDH829" s="149"/>
      <c r="XDI829" s="149"/>
      <c r="XDJ829" s="149"/>
      <c r="XDK829" s="149"/>
      <c r="XDL829" s="149"/>
      <c r="XDM829" s="149"/>
      <c r="XDN829" s="149"/>
      <c r="XDO829" s="149"/>
      <c r="XDP829" s="149"/>
      <c r="XDQ829" s="149"/>
    </row>
    <row r="830" s="12" customFormat="1" ht="36" spans="1:16345">
      <c r="A830" s="32">
        <v>821</v>
      </c>
      <c r="B830" s="42" t="s">
        <v>2505</v>
      </c>
      <c r="C830" s="33" t="s">
        <v>31</v>
      </c>
      <c r="D830" s="145" t="s">
        <v>34</v>
      </c>
      <c r="E830" s="87" t="s">
        <v>1121</v>
      </c>
      <c r="F830" s="34">
        <v>44378</v>
      </c>
      <c r="G830" s="34">
        <v>44501</v>
      </c>
      <c r="H830" s="33" t="s">
        <v>2484</v>
      </c>
      <c r="I830" s="57" t="s">
        <v>2506</v>
      </c>
      <c r="J830" s="42">
        <v>80</v>
      </c>
      <c r="K830" s="42"/>
      <c r="L830" s="42">
        <v>80</v>
      </c>
      <c r="M830" s="147"/>
      <c r="N830" s="147"/>
      <c r="O830" s="48">
        <v>1</v>
      </c>
      <c r="P830" s="57">
        <v>16</v>
      </c>
      <c r="Q830" s="57">
        <v>76</v>
      </c>
      <c r="R830" s="147">
        <v>1</v>
      </c>
      <c r="S830" s="57">
        <v>16</v>
      </c>
      <c r="T830" s="57">
        <v>76</v>
      </c>
      <c r="U830" s="145" t="s">
        <v>2507</v>
      </c>
      <c r="V830" s="37" t="s">
        <v>39</v>
      </c>
      <c r="W830" s="33" t="s">
        <v>54</v>
      </c>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1"/>
      <c r="LV830" s="11"/>
      <c r="LW830" s="11"/>
      <c r="LX830" s="11"/>
      <c r="LY830" s="11"/>
      <c r="LZ830" s="11"/>
      <c r="MA830" s="11"/>
      <c r="MB830" s="11"/>
      <c r="MC830" s="11"/>
      <c r="MD830" s="11"/>
      <c r="ME830" s="11"/>
      <c r="MF830" s="11"/>
      <c r="MG830" s="11"/>
      <c r="MH830" s="11"/>
      <c r="MI830" s="11"/>
      <c r="MJ830" s="11"/>
      <c r="MK830" s="11"/>
      <c r="ML830" s="11"/>
      <c r="MM830" s="11"/>
      <c r="MN830" s="11"/>
      <c r="MO830" s="11"/>
      <c r="MP830" s="11"/>
      <c r="MQ830" s="11"/>
      <c r="MR830" s="11"/>
      <c r="MS830" s="11"/>
      <c r="MT830" s="11"/>
      <c r="MU830" s="11"/>
      <c r="MV830" s="11"/>
      <c r="MW830" s="11"/>
      <c r="MX830" s="11"/>
      <c r="MY830" s="11"/>
      <c r="MZ830" s="11"/>
      <c r="NA830" s="11"/>
      <c r="NB830" s="11"/>
      <c r="NC830" s="11"/>
      <c r="ND830" s="11"/>
      <c r="NE830" s="11"/>
      <c r="NF830" s="11"/>
      <c r="NG830" s="11"/>
      <c r="NH830" s="11"/>
      <c r="NI830" s="11"/>
      <c r="NJ830" s="11"/>
      <c r="NK830" s="11"/>
      <c r="NL830" s="11"/>
      <c r="NM830" s="11"/>
      <c r="NN830" s="11"/>
      <c r="NO830" s="11"/>
      <c r="NP830" s="11"/>
      <c r="NQ830" s="11"/>
      <c r="NR830" s="11"/>
      <c r="NS830" s="11"/>
      <c r="NT830" s="11"/>
      <c r="NU830" s="11"/>
      <c r="NV830" s="11"/>
      <c r="NW830" s="11"/>
      <c r="NX830" s="11"/>
      <c r="NY830" s="11"/>
      <c r="NZ830" s="11"/>
      <c r="OA830" s="11"/>
      <c r="OB830" s="11"/>
      <c r="OC830" s="11"/>
      <c r="OD830" s="11"/>
      <c r="OE830" s="11"/>
      <c r="OF830" s="11"/>
      <c r="OG830" s="11"/>
      <c r="OH830" s="11"/>
      <c r="OI830" s="11"/>
      <c r="OJ830" s="11"/>
      <c r="OK830" s="11"/>
      <c r="OL830" s="11"/>
      <c r="OM830" s="11"/>
      <c r="ON830" s="11"/>
      <c r="OO830" s="11"/>
      <c r="OP830" s="11"/>
      <c r="OQ830" s="11"/>
      <c r="OR830" s="11"/>
      <c r="OS830" s="11"/>
      <c r="OT830" s="11"/>
      <c r="OU830" s="11"/>
      <c r="OV830" s="11"/>
      <c r="OW830" s="11"/>
      <c r="OX830" s="11"/>
      <c r="OY830" s="11"/>
      <c r="OZ830" s="11"/>
      <c r="PA830" s="11"/>
      <c r="PB830" s="11"/>
      <c r="PC830" s="11"/>
      <c r="PD830" s="11"/>
      <c r="PE830" s="11"/>
      <c r="PF830" s="11"/>
      <c r="PG830" s="11"/>
      <c r="PH830" s="11"/>
      <c r="PI830" s="11"/>
      <c r="PJ830" s="11"/>
      <c r="PK830" s="11"/>
      <c r="PL830" s="11"/>
      <c r="PM830" s="11"/>
      <c r="PN830" s="11"/>
      <c r="PO830" s="11"/>
      <c r="PP830" s="11"/>
      <c r="PQ830" s="11"/>
      <c r="PR830" s="11"/>
      <c r="PS830" s="11"/>
      <c r="PT830" s="11"/>
      <c r="PU830" s="11"/>
      <c r="PV830" s="11"/>
      <c r="PW830" s="11"/>
      <c r="PX830" s="11"/>
      <c r="PY830" s="11"/>
      <c r="PZ830" s="11"/>
      <c r="QA830" s="11"/>
      <c r="QB830" s="11"/>
      <c r="QC830" s="11"/>
      <c r="QD830" s="11"/>
      <c r="QE830" s="11"/>
      <c r="QF830" s="11"/>
      <c r="QG830" s="11"/>
      <c r="QH830" s="11"/>
      <c r="QI830" s="11"/>
      <c r="QJ830" s="11"/>
      <c r="QK830" s="11"/>
      <c r="QL830" s="11"/>
      <c r="QM830" s="11"/>
      <c r="QN830" s="11"/>
      <c r="QO830" s="11"/>
      <c r="QP830" s="11"/>
      <c r="QQ830" s="11"/>
      <c r="QR830" s="11"/>
      <c r="QS830" s="11"/>
      <c r="QT830" s="11"/>
      <c r="QU830" s="11"/>
      <c r="QV830" s="11"/>
      <c r="QW830" s="11"/>
      <c r="QX830" s="11"/>
      <c r="QY830" s="11"/>
      <c r="QZ830" s="11"/>
      <c r="RA830" s="11"/>
      <c r="RB830" s="11"/>
      <c r="RC830" s="11"/>
      <c r="RD830" s="11"/>
      <c r="RE830" s="11"/>
      <c r="RF830" s="11"/>
      <c r="RG830" s="11"/>
      <c r="RH830" s="11"/>
      <c r="RI830" s="11"/>
      <c r="RJ830" s="11"/>
      <c r="RK830" s="11"/>
      <c r="RL830" s="11"/>
      <c r="RM830" s="11"/>
      <c r="RN830" s="11"/>
      <c r="RO830" s="11"/>
      <c r="RP830" s="11"/>
      <c r="RQ830" s="11"/>
      <c r="RR830" s="11"/>
      <c r="RS830" s="11"/>
      <c r="RT830" s="11"/>
      <c r="RU830" s="11"/>
      <c r="RV830" s="11"/>
      <c r="RW830" s="11"/>
      <c r="RX830" s="11"/>
      <c r="RY830" s="11"/>
      <c r="RZ830" s="11"/>
      <c r="SA830" s="11"/>
      <c r="SB830" s="11"/>
      <c r="SC830" s="11"/>
      <c r="SD830" s="11"/>
      <c r="SE830" s="11"/>
      <c r="SF830" s="11"/>
      <c r="SG830" s="11"/>
      <c r="SH830" s="11"/>
      <c r="SI830" s="11"/>
      <c r="SJ830" s="11"/>
      <c r="SK830" s="11"/>
      <c r="SL830" s="11"/>
      <c r="SM830" s="11"/>
      <c r="SN830" s="11"/>
      <c r="SO830" s="11"/>
      <c r="SP830" s="11"/>
      <c r="SQ830" s="11"/>
      <c r="SR830" s="11"/>
      <c r="SS830" s="11"/>
      <c r="ST830" s="11"/>
      <c r="SU830" s="11"/>
      <c r="SV830" s="11"/>
      <c r="SW830" s="11"/>
      <c r="SX830" s="11"/>
      <c r="SY830" s="11"/>
      <c r="SZ830" s="11"/>
      <c r="TA830" s="11"/>
      <c r="TB830" s="11"/>
      <c r="TC830" s="11"/>
      <c r="TD830" s="11"/>
      <c r="TE830" s="11"/>
      <c r="TF830" s="11"/>
      <c r="TG830" s="11"/>
      <c r="TH830" s="11"/>
      <c r="TI830" s="11"/>
      <c r="TJ830" s="11"/>
      <c r="TK830" s="11"/>
      <c r="TL830" s="11"/>
      <c r="TM830" s="11"/>
      <c r="TN830" s="11"/>
      <c r="TO830" s="11"/>
      <c r="TP830" s="11"/>
      <c r="TQ830" s="11"/>
      <c r="TR830" s="11"/>
      <c r="TS830" s="11"/>
      <c r="TT830" s="11"/>
      <c r="TU830" s="11"/>
      <c r="TV830" s="11"/>
      <c r="TW830" s="11"/>
      <c r="TX830" s="11"/>
      <c r="TY830" s="11"/>
      <c r="TZ830" s="11"/>
      <c r="UA830" s="11"/>
      <c r="UB830" s="11"/>
      <c r="UC830" s="11"/>
      <c r="UD830" s="11"/>
      <c r="UE830" s="11"/>
      <c r="UF830" s="11"/>
      <c r="UG830" s="11"/>
      <c r="UH830" s="11"/>
      <c r="UI830" s="11"/>
      <c r="UJ830" s="11"/>
      <c r="UK830" s="11"/>
      <c r="UL830" s="11"/>
      <c r="UM830" s="11"/>
      <c r="UN830" s="11"/>
      <c r="UO830" s="11"/>
      <c r="UP830" s="11"/>
      <c r="UQ830" s="11"/>
      <c r="UR830" s="11"/>
      <c r="US830" s="11"/>
      <c r="UT830" s="11"/>
      <c r="UU830" s="11"/>
      <c r="UV830" s="11"/>
      <c r="UW830" s="11"/>
      <c r="UX830" s="11"/>
      <c r="UY830" s="11"/>
      <c r="UZ830" s="11"/>
      <c r="VA830" s="11"/>
      <c r="VB830" s="11"/>
      <c r="VC830" s="11"/>
      <c r="VD830" s="11"/>
      <c r="VE830" s="11"/>
      <c r="VF830" s="11"/>
      <c r="VG830" s="11"/>
      <c r="VH830" s="11"/>
      <c r="VI830" s="11"/>
      <c r="VJ830" s="11"/>
      <c r="VK830" s="11"/>
      <c r="VL830" s="11"/>
      <c r="VM830" s="11"/>
      <c r="VN830" s="11"/>
      <c r="VO830" s="11"/>
      <c r="VP830" s="11"/>
      <c r="VQ830" s="11"/>
      <c r="VR830" s="11"/>
      <c r="VS830" s="11"/>
      <c r="VT830" s="11"/>
      <c r="VU830" s="11"/>
      <c r="VV830" s="11"/>
      <c r="VW830" s="11"/>
      <c r="VX830" s="11"/>
      <c r="VY830" s="11"/>
      <c r="VZ830" s="11"/>
      <c r="WA830" s="11"/>
      <c r="WB830" s="11"/>
      <c r="WC830" s="11"/>
      <c r="WD830" s="11"/>
      <c r="WE830" s="11"/>
      <c r="WF830" s="11"/>
      <c r="WG830" s="11"/>
      <c r="WH830" s="11"/>
      <c r="WI830" s="11"/>
      <c r="WJ830" s="11"/>
      <c r="WK830" s="11"/>
      <c r="WL830" s="11"/>
      <c r="WM830" s="11"/>
      <c r="WN830" s="11"/>
      <c r="WO830" s="11"/>
      <c r="WP830" s="11"/>
      <c r="WQ830" s="11"/>
      <c r="WR830" s="11"/>
      <c r="WS830" s="11"/>
      <c r="WT830" s="11"/>
      <c r="WU830" s="11"/>
      <c r="WV830" s="11"/>
      <c r="WW830" s="11"/>
      <c r="WX830" s="11"/>
      <c r="WY830" s="11"/>
      <c r="WZ830" s="11"/>
      <c r="XA830" s="11"/>
      <c r="XB830" s="11"/>
      <c r="XC830" s="11"/>
      <c r="XD830" s="11"/>
      <c r="XE830" s="11"/>
      <c r="XF830" s="11"/>
      <c r="XG830" s="11"/>
      <c r="XH830" s="11"/>
      <c r="XI830" s="11"/>
      <c r="XJ830" s="11"/>
      <c r="XK830" s="11"/>
      <c r="XL830" s="11"/>
      <c r="XM830" s="11"/>
      <c r="XN830" s="11"/>
      <c r="XO830" s="11"/>
      <c r="XP830" s="11"/>
      <c r="XQ830" s="11"/>
      <c r="XR830" s="11"/>
      <c r="XS830" s="11"/>
      <c r="XT830" s="11"/>
      <c r="XU830" s="11"/>
      <c r="XV830" s="11"/>
      <c r="XW830" s="11"/>
      <c r="XX830" s="11"/>
      <c r="XY830" s="11"/>
      <c r="XZ830" s="11"/>
      <c r="YA830" s="11"/>
      <c r="YB830" s="11"/>
      <c r="YC830" s="11"/>
      <c r="YD830" s="11"/>
      <c r="YE830" s="11"/>
      <c r="YF830" s="11"/>
      <c r="YG830" s="11"/>
      <c r="YH830" s="11"/>
      <c r="YI830" s="11"/>
      <c r="YJ830" s="11"/>
      <c r="YK830" s="11"/>
      <c r="YL830" s="11"/>
      <c r="YM830" s="11"/>
      <c r="YN830" s="11"/>
      <c r="YO830" s="11"/>
      <c r="YP830" s="11"/>
      <c r="YQ830" s="11"/>
      <c r="YR830" s="11"/>
      <c r="YS830" s="11"/>
      <c r="YT830" s="11"/>
      <c r="YU830" s="11"/>
      <c r="YV830" s="11"/>
      <c r="YW830" s="11"/>
      <c r="YX830" s="11"/>
      <c r="YY830" s="11"/>
      <c r="YZ830" s="11"/>
      <c r="ZA830" s="11"/>
      <c r="ZB830" s="11"/>
      <c r="ZC830" s="11"/>
      <c r="ZD830" s="11"/>
      <c r="ZE830" s="11"/>
      <c r="ZF830" s="11"/>
      <c r="ZG830" s="11"/>
      <c r="ZH830" s="11"/>
      <c r="ZI830" s="11"/>
      <c r="ZJ830" s="11"/>
      <c r="ZK830" s="11"/>
      <c r="ZL830" s="11"/>
      <c r="ZM830" s="11"/>
      <c r="ZN830" s="11"/>
      <c r="ZO830" s="11"/>
      <c r="ZP830" s="11"/>
      <c r="ZQ830" s="11"/>
      <c r="ZR830" s="11"/>
      <c r="ZS830" s="11"/>
      <c r="ZT830" s="11"/>
      <c r="ZU830" s="11"/>
      <c r="ZV830" s="11"/>
      <c r="ZW830" s="11"/>
      <c r="ZX830" s="11"/>
      <c r="ZY830" s="11"/>
      <c r="ZZ830" s="11"/>
      <c r="AAA830" s="11"/>
      <c r="AAB830" s="11"/>
      <c r="AAC830" s="11"/>
      <c r="AAD830" s="11"/>
      <c r="AAE830" s="11"/>
      <c r="AAF830" s="11"/>
      <c r="AAG830" s="11"/>
      <c r="AAH830" s="11"/>
      <c r="AAI830" s="11"/>
      <c r="AAJ830" s="11"/>
      <c r="AAK830" s="11"/>
      <c r="AAL830" s="11"/>
      <c r="AAM830" s="11"/>
      <c r="AAN830" s="11"/>
      <c r="AAO830" s="11"/>
      <c r="AAP830" s="11"/>
      <c r="AAQ830" s="11"/>
      <c r="AAR830" s="11"/>
      <c r="AAS830" s="11"/>
      <c r="AAT830" s="11"/>
      <c r="AAU830" s="11"/>
      <c r="AAV830" s="11"/>
      <c r="AAW830" s="11"/>
      <c r="AAX830" s="11"/>
      <c r="AAY830" s="11"/>
      <c r="AAZ830" s="11"/>
      <c r="ABA830" s="11"/>
      <c r="ABB830" s="11"/>
      <c r="ABC830" s="11"/>
      <c r="ABD830" s="11"/>
      <c r="ABE830" s="11"/>
      <c r="ABF830" s="11"/>
      <c r="ABG830" s="11"/>
      <c r="ABH830" s="11"/>
      <c r="ABI830" s="11"/>
      <c r="ABJ830" s="11"/>
      <c r="ABK830" s="11"/>
      <c r="ABL830" s="11"/>
      <c r="ABM830" s="11"/>
      <c r="ABN830" s="11"/>
      <c r="ABO830" s="11"/>
      <c r="ABP830" s="11"/>
      <c r="ABQ830" s="11"/>
      <c r="ABR830" s="11"/>
      <c r="ABS830" s="11"/>
      <c r="ABT830" s="11"/>
      <c r="ABU830" s="11"/>
      <c r="ABV830" s="11"/>
      <c r="ABW830" s="11"/>
      <c r="ABX830" s="11"/>
      <c r="ABY830" s="11"/>
      <c r="ABZ830" s="11"/>
      <c r="ACA830" s="11"/>
      <c r="ACB830" s="11"/>
      <c r="ACC830" s="11"/>
      <c r="ACD830" s="11"/>
      <c r="ACE830" s="11"/>
      <c r="ACF830" s="11"/>
      <c r="ACG830" s="11"/>
      <c r="ACH830" s="11"/>
      <c r="ACI830" s="11"/>
      <c r="ACJ830" s="11"/>
      <c r="ACK830" s="11"/>
      <c r="ACL830" s="11"/>
      <c r="ACM830" s="11"/>
      <c r="ACN830" s="11"/>
      <c r="ACO830" s="11"/>
      <c r="ACP830" s="11"/>
      <c r="ACQ830" s="11"/>
      <c r="ACR830" s="11"/>
      <c r="ACS830" s="11"/>
      <c r="ACT830" s="11"/>
      <c r="ACU830" s="11"/>
      <c r="ACV830" s="11"/>
      <c r="ACW830" s="11"/>
      <c r="ACX830" s="11"/>
      <c r="ACY830" s="11"/>
      <c r="ACZ830" s="11"/>
      <c r="ADA830" s="11"/>
      <c r="ADB830" s="11"/>
      <c r="ADC830" s="11"/>
      <c r="ADD830" s="11"/>
      <c r="ADE830" s="11"/>
      <c r="ADF830" s="11"/>
      <c r="ADG830" s="11"/>
      <c r="ADH830" s="11"/>
      <c r="ADI830" s="11"/>
      <c r="ADJ830" s="11"/>
      <c r="ADK830" s="11"/>
      <c r="ADL830" s="11"/>
      <c r="ADM830" s="11"/>
      <c r="ADN830" s="11"/>
      <c r="ADO830" s="11"/>
      <c r="ADP830" s="11"/>
      <c r="ADQ830" s="11"/>
      <c r="ADR830" s="11"/>
      <c r="ADS830" s="11"/>
      <c r="ADT830" s="11"/>
      <c r="ADU830" s="11"/>
      <c r="ADV830" s="11"/>
      <c r="ADW830" s="11"/>
      <c r="ADX830" s="11"/>
      <c r="ADY830" s="11"/>
      <c r="ADZ830" s="11"/>
      <c r="AEA830" s="11"/>
      <c r="AEB830" s="11"/>
      <c r="AEC830" s="11"/>
      <c r="AED830" s="11"/>
      <c r="AEE830" s="11"/>
      <c r="AEF830" s="11"/>
      <c r="AEG830" s="11"/>
      <c r="AEH830" s="11"/>
      <c r="AEI830" s="11"/>
      <c r="AEJ830" s="11"/>
      <c r="AEK830" s="11"/>
      <c r="AEL830" s="11"/>
      <c r="AEM830" s="11"/>
      <c r="AEN830" s="11"/>
      <c r="AEO830" s="11"/>
      <c r="AEP830" s="11"/>
      <c r="AEQ830" s="11"/>
      <c r="AER830" s="11"/>
      <c r="AES830" s="11"/>
      <c r="AET830" s="11"/>
      <c r="AEU830" s="11"/>
      <c r="AEV830" s="11"/>
      <c r="AEW830" s="11"/>
      <c r="AEX830" s="11"/>
      <c r="AEY830" s="11"/>
      <c r="AEZ830" s="11"/>
      <c r="AFA830" s="11"/>
      <c r="AFB830" s="11"/>
      <c r="AFC830" s="11"/>
      <c r="AFD830" s="11"/>
      <c r="AFE830" s="11"/>
      <c r="AFF830" s="11"/>
      <c r="AFG830" s="11"/>
      <c r="AFH830" s="11"/>
      <c r="AFI830" s="11"/>
      <c r="AFJ830" s="11"/>
      <c r="AFK830" s="11"/>
      <c r="AFL830" s="11"/>
      <c r="AFM830" s="11"/>
      <c r="AFN830" s="11"/>
      <c r="AFO830" s="11"/>
      <c r="AFP830" s="11"/>
      <c r="AFQ830" s="11"/>
      <c r="AFR830" s="11"/>
      <c r="AFS830" s="11"/>
      <c r="AFT830" s="11"/>
      <c r="AFU830" s="11"/>
      <c r="AFV830" s="11"/>
      <c r="AFW830" s="11"/>
      <c r="AFX830" s="11"/>
      <c r="AFY830" s="11"/>
      <c r="AFZ830" s="11"/>
      <c r="AGA830" s="11"/>
      <c r="AGB830" s="11"/>
      <c r="AGC830" s="11"/>
      <c r="AGD830" s="11"/>
      <c r="AGE830" s="11"/>
      <c r="AGF830" s="11"/>
      <c r="AGG830" s="11"/>
      <c r="AGH830" s="11"/>
      <c r="AGI830" s="11"/>
      <c r="AGJ830" s="11"/>
      <c r="AGK830" s="11"/>
      <c r="AGL830" s="11"/>
      <c r="AGM830" s="11"/>
      <c r="AGN830" s="11"/>
      <c r="AGO830" s="11"/>
      <c r="AGP830" s="11"/>
      <c r="AGQ830" s="11"/>
      <c r="AGR830" s="11"/>
      <c r="AGS830" s="11"/>
      <c r="AGT830" s="11"/>
      <c r="AGU830" s="11"/>
      <c r="AGV830" s="11"/>
      <c r="AGW830" s="11"/>
      <c r="AGX830" s="11"/>
      <c r="AGY830" s="11"/>
      <c r="AGZ830" s="11"/>
      <c r="AHA830" s="11"/>
      <c r="AHB830" s="11"/>
      <c r="AHC830" s="11"/>
      <c r="AHD830" s="11"/>
      <c r="AHE830" s="11"/>
      <c r="AHF830" s="11"/>
      <c r="AHG830" s="11"/>
      <c r="AHH830" s="11"/>
      <c r="AHI830" s="11"/>
      <c r="AHJ830" s="11"/>
      <c r="AHK830" s="11"/>
      <c r="AHL830" s="11"/>
      <c r="AHM830" s="11"/>
      <c r="AHN830" s="11"/>
      <c r="AHO830" s="11"/>
      <c r="AHP830" s="11"/>
      <c r="AHQ830" s="11"/>
      <c r="AHR830" s="11"/>
      <c r="AHS830" s="11"/>
      <c r="AHT830" s="11"/>
      <c r="AHU830" s="11"/>
      <c r="AHV830" s="11"/>
      <c r="AHW830" s="11"/>
      <c r="AHX830" s="11"/>
      <c r="AHY830" s="11"/>
      <c r="AHZ830" s="11"/>
      <c r="AIA830" s="11"/>
      <c r="AIB830" s="11"/>
      <c r="AIC830" s="11"/>
      <c r="AID830" s="11"/>
      <c r="AIE830" s="11"/>
      <c r="AIF830" s="11"/>
      <c r="AIG830" s="11"/>
      <c r="AIH830" s="11"/>
      <c r="AII830" s="11"/>
      <c r="AIJ830" s="11"/>
      <c r="AIK830" s="11"/>
      <c r="AIL830" s="11"/>
      <c r="AIM830" s="11"/>
      <c r="AIN830" s="11"/>
      <c r="AIO830" s="11"/>
      <c r="AIP830" s="11"/>
      <c r="AIQ830" s="11"/>
      <c r="AIR830" s="11"/>
      <c r="AIS830" s="11"/>
      <c r="AIT830" s="11"/>
      <c r="AIU830" s="11"/>
      <c r="AIV830" s="11"/>
      <c r="AIW830" s="11"/>
      <c r="AIX830" s="11"/>
      <c r="AIY830" s="11"/>
      <c r="AIZ830" s="11"/>
      <c r="AJA830" s="11"/>
      <c r="AJB830" s="11"/>
      <c r="AJC830" s="11"/>
      <c r="AJD830" s="11"/>
      <c r="AJE830" s="11"/>
      <c r="AJF830" s="11"/>
      <c r="AJG830" s="11"/>
      <c r="AJH830" s="11"/>
      <c r="AJI830" s="11"/>
      <c r="AJJ830" s="11"/>
      <c r="AJK830" s="11"/>
      <c r="AJL830" s="11"/>
      <c r="AJM830" s="11"/>
      <c r="AJN830" s="11"/>
      <c r="AJO830" s="11"/>
      <c r="AJP830" s="11"/>
      <c r="AJQ830" s="11"/>
      <c r="AJR830" s="11"/>
      <c r="AJS830" s="11"/>
      <c r="AJT830" s="11"/>
      <c r="AJU830" s="11"/>
      <c r="AJV830" s="11"/>
      <c r="AJW830" s="11"/>
      <c r="AJX830" s="11"/>
      <c r="AJY830" s="11"/>
      <c r="AJZ830" s="11"/>
      <c r="AKA830" s="11"/>
      <c r="AKB830" s="11"/>
      <c r="AKC830" s="11"/>
      <c r="AKD830" s="11"/>
      <c r="AKE830" s="11"/>
      <c r="AKF830" s="11"/>
      <c r="AKG830" s="11"/>
      <c r="AKH830" s="11"/>
      <c r="AKI830" s="11"/>
      <c r="AKJ830" s="11"/>
      <c r="AKK830" s="11"/>
      <c r="AKL830" s="11"/>
      <c r="AKM830" s="11"/>
      <c r="AKN830" s="11"/>
      <c r="AKO830" s="11"/>
      <c r="AKP830" s="11"/>
      <c r="AKQ830" s="11"/>
      <c r="AKR830" s="11"/>
      <c r="AKS830" s="11"/>
      <c r="AKT830" s="11"/>
      <c r="AKU830" s="11"/>
      <c r="AKV830" s="11"/>
      <c r="AKW830" s="11"/>
      <c r="AKX830" s="11"/>
      <c r="AKY830" s="11"/>
      <c r="AKZ830" s="11"/>
      <c r="ALA830" s="11"/>
      <c r="ALB830" s="11"/>
      <c r="ALC830" s="11"/>
      <c r="ALD830" s="11"/>
      <c r="ALE830" s="11"/>
      <c r="ALF830" s="11"/>
      <c r="ALG830" s="11"/>
      <c r="ALH830" s="11"/>
      <c r="ALI830" s="11"/>
      <c r="ALJ830" s="11"/>
      <c r="ALK830" s="11"/>
      <c r="ALL830" s="11"/>
      <c r="ALM830" s="11"/>
      <c r="ALN830" s="11"/>
      <c r="ALO830" s="11"/>
      <c r="ALP830" s="11"/>
      <c r="ALQ830" s="11"/>
      <c r="ALR830" s="11"/>
      <c r="ALS830" s="11"/>
      <c r="ALT830" s="11"/>
      <c r="ALU830" s="11"/>
      <c r="ALV830" s="11"/>
      <c r="ALW830" s="11"/>
      <c r="ALX830" s="11"/>
      <c r="ALY830" s="11"/>
      <c r="ALZ830" s="11"/>
      <c r="AMA830" s="11"/>
      <c r="AMB830" s="11"/>
      <c r="AMC830" s="11"/>
      <c r="AMD830" s="11"/>
      <c r="AME830" s="11"/>
      <c r="AMF830" s="11"/>
      <c r="AMG830" s="11"/>
      <c r="AMH830" s="11"/>
      <c r="AMI830" s="11"/>
      <c r="AMJ830" s="11"/>
      <c r="AMK830" s="11"/>
      <c r="AML830" s="11"/>
      <c r="AMM830" s="11"/>
      <c r="AMN830" s="11"/>
      <c r="AMO830" s="11"/>
      <c r="AMP830" s="11"/>
      <c r="AMQ830" s="11"/>
      <c r="AMR830" s="11"/>
      <c r="AMS830" s="11"/>
      <c r="AMT830" s="11"/>
      <c r="AMU830" s="11"/>
      <c r="AMV830" s="11"/>
      <c r="AMW830" s="11"/>
      <c r="AMX830" s="11"/>
      <c r="AMY830" s="11"/>
      <c r="AMZ830" s="11"/>
      <c r="ANA830" s="11"/>
      <c r="ANB830" s="11"/>
      <c r="ANC830" s="11"/>
      <c r="AND830" s="11"/>
      <c r="ANE830" s="11"/>
      <c r="ANF830" s="11"/>
      <c r="ANG830" s="11"/>
      <c r="ANH830" s="11"/>
      <c r="ANI830" s="11"/>
      <c r="ANJ830" s="11"/>
      <c r="ANK830" s="11"/>
      <c r="ANL830" s="11"/>
      <c r="ANM830" s="11"/>
      <c r="ANN830" s="11"/>
      <c r="ANO830" s="11"/>
      <c r="ANP830" s="11"/>
      <c r="ANQ830" s="11"/>
      <c r="ANR830" s="11"/>
      <c r="ANS830" s="11"/>
      <c r="ANT830" s="11"/>
      <c r="ANU830" s="11"/>
      <c r="ANV830" s="11"/>
      <c r="ANW830" s="11"/>
      <c r="ANX830" s="11"/>
      <c r="ANY830" s="11"/>
      <c r="ANZ830" s="11"/>
      <c r="AOA830" s="11"/>
      <c r="AOB830" s="11"/>
      <c r="AOC830" s="11"/>
      <c r="AOD830" s="11"/>
      <c r="AOE830" s="11"/>
      <c r="AOF830" s="11"/>
      <c r="AOG830" s="11"/>
      <c r="AOH830" s="11"/>
      <c r="AOI830" s="11"/>
      <c r="AOJ830" s="11"/>
      <c r="AOK830" s="11"/>
      <c r="AOL830" s="11"/>
      <c r="AOM830" s="11"/>
      <c r="AON830" s="11"/>
      <c r="AOO830" s="11"/>
      <c r="AOP830" s="11"/>
      <c r="AOQ830" s="11"/>
      <c r="AOR830" s="11"/>
      <c r="AOS830" s="11"/>
      <c r="AOT830" s="11"/>
      <c r="AOU830" s="11"/>
      <c r="AOV830" s="11"/>
      <c r="AOW830" s="11"/>
      <c r="AOX830" s="11"/>
      <c r="AOY830" s="11"/>
      <c r="AOZ830" s="11"/>
      <c r="APA830" s="11"/>
      <c r="APB830" s="11"/>
      <c r="APC830" s="11"/>
      <c r="APD830" s="11"/>
      <c r="APE830" s="11"/>
      <c r="APF830" s="11"/>
      <c r="APG830" s="11"/>
      <c r="APH830" s="11"/>
      <c r="API830" s="11"/>
      <c r="APJ830" s="11"/>
      <c r="APK830" s="11"/>
      <c r="APL830" s="11"/>
      <c r="APM830" s="11"/>
      <c r="APN830" s="11"/>
      <c r="APO830" s="11"/>
      <c r="APP830" s="11"/>
      <c r="APQ830" s="11"/>
      <c r="APR830" s="11"/>
      <c r="APS830" s="11"/>
      <c r="APT830" s="11"/>
      <c r="APU830" s="11"/>
      <c r="APV830" s="11"/>
      <c r="APW830" s="11"/>
      <c r="APX830" s="11"/>
      <c r="APY830" s="11"/>
      <c r="APZ830" s="11"/>
      <c r="AQA830" s="11"/>
      <c r="AQB830" s="11"/>
      <c r="AQC830" s="11"/>
      <c r="AQD830" s="11"/>
      <c r="AQE830" s="11"/>
      <c r="AQF830" s="11"/>
      <c r="AQG830" s="11"/>
      <c r="AQH830" s="11"/>
      <c r="AQI830" s="11"/>
      <c r="AQJ830" s="11"/>
      <c r="AQK830" s="11"/>
      <c r="AQL830" s="11"/>
      <c r="AQM830" s="11"/>
      <c r="AQN830" s="11"/>
      <c r="AQO830" s="11"/>
      <c r="AQP830" s="11"/>
      <c r="AQQ830" s="11"/>
      <c r="AQR830" s="11"/>
      <c r="AQS830" s="11"/>
      <c r="AQT830" s="11"/>
      <c r="AQU830" s="11"/>
      <c r="AQV830" s="11"/>
      <c r="AQW830" s="11"/>
      <c r="AQX830" s="11"/>
      <c r="AQY830" s="11"/>
      <c r="AQZ830" s="11"/>
      <c r="ARA830" s="11"/>
      <c r="ARB830" s="11"/>
      <c r="ARC830" s="11"/>
      <c r="ARD830" s="11"/>
      <c r="ARE830" s="11"/>
      <c r="ARF830" s="11"/>
      <c r="ARG830" s="11"/>
      <c r="ARH830" s="11"/>
      <c r="ARI830" s="11"/>
      <c r="ARJ830" s="11"/>
      <c r="ARK830" s="11"/>
      <c r="ARL830" s="11"/>
      <c r="ARM830" s="11"/>
      <c r="ARN830" s="11"/>
      <c r="ARO830" s="11"/>
      <c r="ARP830" s="11"/>
      <c r="ARQ830" s="11"/>
      <c r="ARR830" s="11"/>
      <c r="ARS830" s="11"/>
      <c r="ART830" s="11"/>
      <c r="ARU830" s="11"/>
      <c r="ARV830" s="11"/>
      <c r="ARW830" s="11"/>
      <c r="ARX830" s="11"/>
      <c r="ARY830" s="11"/>
      <c r="ARZ830" s="11"/>
      <c r="ASA830" s="11"/>
      <c r="ASB830" s="11"/>
      <c r="ASC830" s="11"/>
      <c r="ASD830" s="11"/>
      <c r="ASE830" s="11"/>
      <c r="ASF830" s="11"/>
      <c r="ASG830" s="11"/>
      <c r="ASH830" s="11"/>
      <c r="ASI830" s="11"/>
      <c r="ASJ830" s="11"/>
      <c r="ASK830" s="11"/>
      <c r="ASL830" s="11"/>
      <c r="ASM830" s="11"/>
      <c r="ASN830" s="11"/>
      <c r="ASO830" s="11"/>
      <c r="ASP830" s="11"/>
      <c r="ASQ830" s="11"/>
      <c r="ASR830" s="11"/>
      <c r="ASS830" s="11"/>
      <c r="AST830" s="11"/>
      <c r="ASU830" s="11"/>
      <c r="ASV830" s="11"/>
      <c r="ASW830" s="11"/>
      <c r="ASX830" s="11"/>
      <c r="ASY830" s="11"/>
      <c r="ASZ830" s="11"/>
      <c r="ATA830" s="11"/>
      <c r="ATB830" s="11"/>
      <c r="ATC830" s="11"/>
      <c r="ATD830" s="11"/>
      <c r="ATE830" s="11"/>
      <c r="ATF830" s="11"/>
      <c r="ATG830" s="11"/>
      <c r="ATH830" s="11"/>
      <c r="ATI830" s="11"/>
      <c r="ATJ830" s="11"/>
      <c r="ATK830" s="11"/>
      <c r="ATL830" s="11"/>
      <c r="ATM830" s="11"/>
      <c r="ATN830" s="11"/>
      <c r="ATO830" s="11"/>
      <c r="ATP830" s="11"/>
      <c r="ATQ830" s="11"/>
      <c r="ATR830" s="11"/>
      <c r="ATS830" s="11"/>
      <c r="ATT830" s="11"/>
      <c r="ATU830" s="11"/>
      <c r="ATV830" s="11"/>
      <c r="ATW830" s="11"/>
      <c r="ATX830" s="11"/>
      <c r="ATY830" s="11"/>
      <c r="ATZ830" s="11"/>
      <c r="AUA830" s="11"/>
      <c r="AUB830" s="11"/>
      <c r="AUC830" s="11"/>
      <c r="AUD830" s="11"/>
      <c r="AUE830" s="11"/>
      <c r="AUF830" s="11"/>
      <c r="AUG830" s="11"/>
      <c r="AUH830" s="11"/>
      <c r="AUI830" s="11"/>
      <c r="AUJ830" s="11"/>
      <c r="AUK830" s="11"/>
      <c r="AUL830" s="11"/>
      <c r="AUM830" s="11"/>
      <c r="AUN830" s="11"/>
      <c r="AUO830" s="11"/>
      <c r="AUP830" s="11"/>
      <c r="AUQ830" s="11"/>
      <c r="AUR830" s="11"/>
      <c r="AUS830" s="11"/>
      <c r="AUT830" s="11"/>
      <c r="AUU830" s="11"/>
      <c r="AUV830" s="11"/>
      <c r="AUW830" s="11"/>
      <c r="AUX830" s="11"/>
      <c r="AUY830" s="11"/>
      <c r="AUZ830" s="11"/>
      <c r="AVA830" s="11"/>
      <c r="AVB830" s="11"/>
      <c r="AVC830" s="11"/>
      <c r="AVD830" s="11"/>
      <c r="AVE830" s="11"/>
      <c r="AVF830" s="11"/>
      <c r="AVG830" s="11"/>
      <c r="AVH830" s="11"/>
      <c r="AVI830" s="11"/>
      <c r="AVJ830" s="11"/>
      <c r="AVK830" s="11"/>
      <c r="AVL830" s="11"/>
      <c r="AVM830" s="11"/>
      <c r="AVN830" s="11"/>
      <c r="AVO830" s="11"/>
      <c r="AVP830" s="11"/>
      <c r="AVQ830" s="11"/>
      <c r="AVR830" s="11"/>
      <c r="AVS830" s="11"/>
      <c r="AVT830" s="11"/>
      <c r="AVU830" s="11"/>
      <c r="AVV830" s="11"/>
      <c r="AVW830" s="11"/>
      <c r="AVX830" s="11"/>
      <c r="AVY830" s="11"/>
      <c r="AVZ830" s="11"/>
      <c r="AWA830" s="11"/>
      <c r="AWB830" s="11"/>
      <c r="AWC830" s="11"/>
      <c r="AWD830" s="11"/>
      <c r="AWE830" s="11"/>
      <c r="AWF830" s="11"/>
      <c r="AWG830" s="11"/>
      <c r="AWH830" s="11"/>
      <c r="AWI830" s="11"/>
      <c r="AWJ830" s="11"/>
      <c r="AWK830" s="11"/>
      <c r="AWL830" s="11"/>
      <c r="AWM830" s="11"/>
      <c r="AWN830" s="11"/>
      <c r="AWO830" s="11"/>
      <c r="AWP830" s="11"/>
      <c r="AWQ830" s="11"/>
      <c r="AWR830" s="11"/>
      <c r="AWS830" s="11"/>
      <c r="AWT830" s="11"/>
      <c r="AWU830" s="11"/>
      <c r="AWV830" s="11"/>
      <c r="AWW830" s="11"/>
      <c r="AWX830" s="11"/>
      <c r="AWY830" s="11"/>
      <c r="AWZ830" s="11"/>
      <c r="AXA830" s="11"/>
      <c r="AXB830" s="11"/>
      <c r="AXC830" s="11"/>
      <c r="AXD830" s="11"/>
      <c r="AXE830" s="11"/>
      <c r="AXF830" s="11"/>
      <c r="AXG830" s="11"/>
      <c r="AXH830" s="11"/>
      <c r="AXI830" s="11"/>
      <c r="AXJ830" s="11"/>
      <c r="AXK830" s="11"/>
      <c r="AXL830" s="11"/>
      <c r="AXM830" s="11"/>
      <c r="AXN830" s="11"/>
      <c r="AXO830" s="11"/>
      <c r="AXP830" s="11"/>
      <c r="AXQ830" s="11"/>
      <c r="AXR830" s="11"/>
      <c r="AXS830" s="11"/>
      <c r="AXT830" s="11"/>
      <c r="AXU830" s="11"/>
      <c r="AXV830" s="11"/>
      <c r="AXW830" s="11"/>
      <c r="AXX830" s="11"/>
      <c r="AXY830" s="11"/>
      <c r="AXZ830" s="11"/>
      <c r="AYA830" s="11"/>
      <c r="AYB830" s="11"/>
      <c r="AYC830" s="11"/>
      <c r="AYD830" s="11"/>
      <c r="AYE830" s="11"/>
      <c r="AYF830" s="11"/>
      <c r="AYG830" s="11"/>
      <c r="AYH830" s="11"/>
      <c r="AYI830" s="11"/>
      <c r="AYJ830" s="11"/>
      <c r="AYK830" s="11"/>
      <c r="AYL830" s="11"/>
      <c r="AYM830" s="11"/>
      <c r="AYN830" s="11"/>
      <c r="AYO830" s="11"/>
      <c r="AYP830" s="11"/>
      <c r="AYQ830" s="11"/>
      <c r="AYR830" s="11"/>
      <c r="AYS830" s="11"/>
      <c r="AYT830" s="11"/>
      <c r="AYU830" s="11"/>
      <c r="AYV830" s="11"/>
      <c r="AYW830" s="11"/>
      <c r="AYX830" s="11"/>
      <c r="AYY830" s="11"/>
      <c r="AYZ830" s="11"/>
      <c r="AZA830" s="11"/>
      <c r="AZB830" s="11"/>
      <c r="AZC830" s="11"/>
      <c r="AZD830" s="11"/>
      <c r="AZE830" s="11"/>
      <c r="AZF830" s="11"/>
      <c r="AZG830" s="11"/>
      <c r="AZH830" s="11"/>
      <c r="AZI830" s="11"/>
      <c r="AZJ830" s="11"/>
      <c r="AZK830" s="11"/>
      <c r="AZL830" s="11"/>
      <c r="AZM830" s="11"/>
      <c r="AZN830" s="11"/>
      <c r="AZO830" s="11"/>
      <c r="AZP830" s="11"/>
      <c r="AZQ830" s="11"/>
      <c r="AZR830" s="11"/>
      <c r="AZS830" s="11"/>
      <c r="AZT830" s="11"/>
      <c r="AZU830" s="11"/>
      <c r="AZV830" s="11"/>
      <c r="AZW830" s="11"/>
      <c r="AZX830" s="11"/>
      <c r="AZY830" s="11"/>
      <c r="AZZ830" s="11"/>
      <c r="BAA830" s="11"/>
      <c r="BAB830" s="11"/>
      <c r="BAC830" s="11"/>
      <c r="BAD830" s="11"/>
      <c r="BAE830" s="11"/>
      <c r="BAF830" s="11"/>
      <c r="BAG830" s="11"/>
      <c r="BAH830" s="11"/>
      <c r="BAI830" s="11"/>
      <c r="BAJ830" s="11"/>
      <c r="BAK830" s="11"/>
      <c r="BAL830" s="11"/>
      <c r="BAM830" s="11"/>
      <c r="BAN830" s="11"/>
      <c r="BAO830" s="11"/>
      <c r="BAP830" s="11"/>
      <c r="BAQ830" s="11"/>
      <c r="BAR830" s="11"/>
      <c r="BAS830" s="11"/>
      <c r="BAT830" s="11"/>
      <c r="BAU830" s="11"/>
      <c r="BAV830" s="11"/>
      <c r="BAW830" s="11"/>
      <c r="BAX830" s="11"/>
      <c r="BAY830" s="11"/>
      <c r="BAZ830" s="11"/>
      <c r="BBA830" s="11"/>
      <c r="BBB830" s="11"/>
      <c r="BBC830" s="11"/>
      <c r="BBD830" s="11"/>
      <c r="BBE830" s="11"/>
      <c r="BBF830" s="11"/>
      <c r="BBG830" s="11"/>
      <c r="BBH830" s="11"/>
      <c r="BBI830" s="11"/>
      <c r="BBJ830" s="11"/>
      <c r="BBK830" s="11"/>
      <c r="BBL830" s="11"/>
      <c r="BBM830" s="11"/>
      <c r="BBN830" s="11"/>
      <c r="BBO830" s="11"/>
      <c r="BBP830" s="11"/>
      <c r="BBQ830" s="11"/>
      <c r="BBR830" s="11"/>
      <c r="BBS830" s="11"/>
      <c r="BBT830" s="11"/>
      <c r="BBU830" s="11"/>
      <c r="BBV830" s="11"/>
      <c r="BBW830" s="11"/>
      <c r="BBX830" s="11"/>
      <c r="BBY830" s="11"/>
      <c r="BBZ830" s="11"/>
      <c r="BCA830" s="11"/>
      <c r="BCB830" s="11"/>
      <c r="BCC830" s="11"/>
      <c r="BCD830" s="11"/>
      <c r="BCE830" s="11"/>
      <c r="BCF830" s="11"/>
      <c r="BCG830" s="11"/>
      <c r="BCH830" s="11"/>
      <c r="BCI830" s="11"/>
      <c r="BCJ830" s="11"/>
      <c r="BCK830" s="11"/>
      <c r="BCL830" s="11"/>
      <c r="BCM830" s="11"/>
      <c r="BCN830" s="11"/>
      <c r="BCO830" s="11"/>
      <c r="BCP830" s="11"/>
      <c r="BCQ830" s="11"/>
      <c r="BCR830" s="11"/>
      <c r="BCS830" s="11"/>
      <c r="BCT830" s="11"/>
      <c r="BCU830" s="11"/>
      <c r="BCV830" s="11"/>
      <c r="BCW830" s="11"/>
      <c r="BCX830" s="11"/>
      <c r="BCY830" s="11"/>
      <c r="BCZ830" s="11"/>
      <c r="BDA830" s="11"/>
      <c r="BDB830" s="11"/>
      <c r="BDC830" s="11"/>
      <c r="BDD830" s="11"/>
      <c r="BDE830" s="11"/>
      <c r="BDF830" s="11"/>
      <c r="BDG830" s="11"/>
      <c r="BDH830" s="11"/>
      <c r="BDI830" s="11"/>
      <c r="BDJ830" s="11"/>
      <c r="BDK830" s="11"/>
      <c r="BDL830" s="11"/>
      <c r="BDM830" s="11"/>
      <c r="BDN830" s="11"/>
      <c r="BDO830" s="11"/>
      <c r="BDP830" s="11"/>
      <c r="BDQ830" s="11"/>
      <c r="BDR830" s="11"/>
      <c r="BDS830" s="11"/>
      <c r="BDT830" s="11"/>
      <c r="BDU830" s="11"/>
      <c r="BDV830" s="11"/>
      <c r="BDW830" s="11"/>
      <c r="BDX830" s="11"/>
      <c r="BDY830" s="11"/>
      <c r="BDZ830" s="11"/>
      <c r="BEA830" s="11"/>
      <c r="BEB830" s="11"/>
      <c r="BEC830" s="11"/>
      <c r="BED830" s="11"/>
      <c r="BEE830" s="11"/>
      <c r="BEF830" s="11"/>
      <c r="BEG830" s="11"/>
      <c r="BEH830" s="11"/>
      <c r="BEI830" s="11"/>
      <c r="BEJ830" s="11"/>
      <c r="BEK830" s="11"/>
      <c r="BEL830" s="11"/>
      <c r="BEM830" s="11"/>
      <c r="BEN830" s="11"/>
      <c r="BEO830" s="11"/>
      <c r="BEP830" s="11"/>
      <c r="BEQ830" s="11"/>
      <c r="BER830" s="11"/>
      <c r="BES830" s="11"/>
      <c r="BET830" s="11"/>
      <c r="BEU830" s="11"/>
      <c r="BEV830" s="11"/>
      <c r="BEW830" s="11"/>
      <c r="BEX830" s="11"/>
      <c r="BEY830" s="11"/>
      <c r="BEZ830" s="11"/>
      <c r="BFA830" s="11"/>
      <c r="BFB830" s="11"/>
      <c r="BFC830" s="11"/>
      <c r="BFD830" s="11"/>
      <c r="BFE830" s="11"/>
      <c r="BFF830" s="11"/>
      <c r="BFG830" s="11"/>
      <c r="BFH830" s="11"/>
      <c r="BFI830" s="11"/>
      <c r="BFJ830" s="11"/>
      <c r="BFK830" s="11"/>
      <c r="BFL830" s="11"/>
      <c r="BFM830" s="11"/>
      <c r="BFN830" s="11"/>
      <c r="BFO830" s="11"/>
      <c r="BFP830" s="11"/>
      <c r="BFQ830" s="11"/>
      <c r="BFR830" s="11"/>
      <c r="BFS830" s="11"/>
      <c r="BFT830" s="11"/>
      <c r="BFU830" s="11"/>
      <c r="BFV830" s="11"/>
      <c r="BFW830" s="11"/>
      <c r="BFX830" s="11"/>
      <c r="BFY830" s="11"/>
      <c r="BFZ830" s="11"/>
      <c r="BGA830" s="11"/>
      <c r="BGB830" s="11"/>
      <c r="BGC830" s="11"/>
      <c r="BGD830" s="11"/>
      <c r="BGE830" s="11"/>
      <c r="BGF830" s="11"/>
      <c r="BGG830" s="11"/>
      <c r="BGH830" s="11"/>
      <c r="BGI830" s="11"/>
      <c r="BGJ830" s="11"/>
      <c r="BGK830" s="11"/>
      <c r="BGL830" s="11"/>
      <c r="BGM830" s="11"/>
      <c r="BGN830" s="11"/>
      <c r="BGO830" s="11"/>
      <c r="BGP830" s="11"/>
      <c r="BGQ830" s="11"/>
      <c r="BGR830" s="11"/>
      <c r="BGS830" s="11"/>
      <c r="BGT830" s="11"/>
      <c r="BGU830" s="11"/>
      <c r="BGV830" s="11"/>
      <c r="BGW830" s="11"/>
      <c r="BGX830" s="11"/>
      <c r="BGY830" s="11"/>
      <c r="BGZ830" s="11"/>
      <c r="BHA830" s="11"/>
      <c r="BHB830" s="11"/>
      <c r="BHC830" s="11"/>
      <c r="BHD830" s="11"/>
      <c r="BHE830" s="11"/>
      <c r="BHF830" s="11"/>
      <c r="BHG830" s="11"/>
      <c r="BHH830" s="11"/>
      <c r="BHI830" s="11"/>
      <c r="BHJ830" s="11"/>
      <c r="BHK830" s="11"/>
      <c r="BHL830" s="11"/>
      <c r="BHM830" s="11"/>
      <c r="BHN830" s="11"/>
      <c r="BHO830" s="11"/>
      <c r="BHP830" s="11"/>
      <c r="BHQ830" s="11"/>
      <c r="BHR830" s="11"/>
      <c r="BHS830" s="11"/>
      <c r="BHT830" s="11"/>
      <c r="BHU830" s="11"/>
      <c r="BHV830" s="11"/>
      <c r="BHW830" s="11"/>
      <c r="BHX830" s="11"/>
      <c r="BHY830" s="11"/>
      <c r="BHZ830" s="11"/>
      <c r="BIA830" s="11"/>
      <c r="BIB830" s="11"/>
      <c r="BIC830" s="11"/>
      <c r="BID830" s="11"/>
      <c r="BIE830" s="11"/>
      <c r="BIF830" s="11"/>
      <c r="BIG830" s="11"/>
      <c r="BIH830" s="11"/>
      <c r="BII830" s="11"/>
      <c r="BIJ830" s="11"/>
      <c r="BIK830" s="11"/>
      <c r="BIL830" s="11"/>
      <c r="BIM830" s="11"/>
      <c r="BIN830" s="11"/>
      <c r="BIO830" s="11"/>
      <c r="BIP830" s="11"/>
      <c r="BIQ830" s="11"/>
      <c r="BIR830" s="11"/>
      <c r="BIS830" s="11"/>
      <c r="BIT830" s="11"/>
      <c r="BIU830" s="11"/>
      <c r="BIV830" s="11"/>
      <c r="BIW830" s="11"/>
      <c r="BIX830" s="11"/>
      <c r="BIY830" s="11"/>
      <c r="BIZ830" s="11"/>
      <c r="BJA830" s="11"/>
      <c r="BJB830" s="11"/>
      <c r="BJC830" s="11"/>
      <c r="BJD830" s="11"/>
      <c r="BJE830" s="11"/>
      <c r="BJF830" s="11"/>
      <c r="BJG830" s="11"/>
      <c r="BJH830" s="11"/>
      <c r="BJI830" s="11"/>
      <c r="BJJ830" s="11"/>
      <c r="BJK830" s="11"/>
      <c r="BJL830" s="11"/>
      <c r="BJM830" s="11"/>
      <c r="BJN830" s="11"/>
      <c r="BJO830" s="11"/>
      <c r="BJP830" s="11"/>
      <c r="BJQ830" s="11"/>
      <c r="BJR830" s="11"/>
      <c r="BJS830" s="11"/>
      <c r="BJT830" s="11"/>
      <c r="BJU830" s="11"/>
      <c r="BJV830" s="11"/>
      <c r="BJW830" s="11"/>
      <c r="BJX830" s="11"/>
      <c r="BJY830" s="11"/>
      <c r="BJZ830" s="11"/>
      <c r="BKA830" s="11"/>
      <c r="BKB830" s="11"/>
      <c r="BKC830" s="11"/>
      <c r="BKD830" s="11"/>
      <c r="BKE830" s="11"/>
      <c r="BKF830" s="11"/>
      <c r="BKG830" s="11"/>
      <c r="BKH830" s="11"/>
      <c r="BKI830" s="11"/>
      <c r="BKJ830" s="11"/>
      <c r="BKK830" s="11"/>
      <c r="BKL830" s="11"/>
      <c r="BKM830" s="11"/>
      <c r="BKN830" s="11"/>
      <c r="BKO830" s="11"/>
      <c r="BKP830" s="11"/>
      <c r="BKQ830" s="11"/>
      <c r="BKR830" s="11"/>
      <c r="BKS830" s="11"/>
      <c r="BKT830" s="11"/>
      <c r="BKU830" s="11"/>
      <c r="BKV830" s="11"/>
      <c r="BKW830" s="11"/>
      <c r="BKX830" s="11"/>
      <c r="BKY830" s="11"/>
      <c r="BKZ830" s="11"/>
      <c r="BLA830" s="11"/>
      <c r="BLB830" s="11"/>
      <c r="BLC830" s="11"/>
      <c r="BLD830" s="11"/>
      <c r="BLE830" s="11"/>
      <c r="BLF830" s="11"/>
      <c r="BLG830" s="11"/>
      <c r="BLH830" s="11"/>
      <c r="BLI830" s="11"/>
      <c r="BLJ830" s="11"/>
      <c r="BLK830" s="11"/>
      <c r="BLL830" s="11"/>
      <c r="BLM830" s="11"/>
      <c r="BLN830" s="11"/>
      <c r="BLO830" s="11"/>
      <c r="BLP830" s="11"/>
      <c r="BLQ830" s="11"/>
      <c r="BLR830" s="11"/>
      <c r="BLS830" s="11"/>
      <c r="BLT830" s="11"/>
      <c r="BLU830" s="11"/>
      <c r="BLV830" s="11"/>
      <c r="BLW830" s="11"/>
      <c r="BLX830" s="11"/>
      <c r="BLY830" s="11"/>
      <c r="BLZ830" s="11"/>
      <c r="BMA830" s="11"/>
      <c r="BMB830" s="11"/>
      <c r="BMC830" s="11"/>
      <c r="BMD830" s="11"/>
      <c r="BME830" s="11"/>
      <c r="BMF830" s="11"/>
      <c r="BMG830" s="11"/>
      <c r="BMH830" s="11"/>
      <c r="BMI830" s="11"/>
      <c r="BMJ830" s="11"/>
      <c r="BMK830" s="11"/>
      <c r="BML830" s="11"/>
      <c r="BMM830" s="11"/>
      <c r="BMN830" s="11"/>
      <c r="BMO830" s="11"/>
      <c r="BMP830" s="11"/>
      <c r="BMQ830" s="11"/>
      <c r="BMR830" s="11"/>
      <c r="BMS830" s="11"/>
      <c r="BMT830" s="11"/>
      <c r="BMU830" s="11"/>
      <c r="BMV830" s="11"/>
      <c r="BMW830" s="11"/>
      <c r="BMX830" s="11"/>
      <c r="BMY830" s="11"/>
      <c r="BMZ830" s="11"/>
      <c r="BNA830" s="11"/>
      <c r="BNB830" s="11"/>
      <c r="BNC830" s="11"/>
      <c r="BND830" s="11"/>
      <c r="BNE830" s="11"/>
      <c r="BNF830" s="11"/>
      <c r="BNG830" s="11"/>
      <c r="BNH830" s="11"/>
      <c r="BNI830" s="11"/>
      <c r="BNJ830" s="11"/>
      <c r="BNK830" s="11"/>
      <c r="BNL830" s="11"/>
      <c r="BNM830" s="11"/>
      <c r="BNN830" s="11"/>
      <c r="BNO830" s="11"/>
      <c r="BNP830" s="11"/>
      <c r="BNQ830" s="11"/>
      <c r="BNR830" s="11"/>
      <c r="BNS830" s="11"/>
      <c r="BNT830" s="11"/>
      <c r="BNU830" s="11"/>
      <c r="BNV830" s="11"/>
      <c r="BNW830" s="11"/>
      <c r="BNX830" s="11"/>
      <c r="BNY830" s="11"/>
      <c r="BNZ830" s="11"/>
      <c r="BOA830" s="11"/>
      <c r="BOB830" s="11"/>
      <c r="BOC830" s="11"/>
      <c r="BOD830" s="11"/>
      <c r="BOE830" s="11"/>
      <c r="BOF830" s="11"/>
      <c r="BOG830" s="11"/>
      <c r="BOH830" s="11"/>
      <c r="BOI830" s="11"/>
      <c r="BOJ830" s="11"/>
      <c r="BOK830" s="11"/>
      <c r="BOL830" s="11"/>
      <c r="BOM830" s="11"/>
      <c r="BON830" s="11"/>
      <c r="BOO830" s="11"/>
      <c r="BOP830" s="11"/>
      <c r="BOQ830" s="11"/>
      <c r="BOR830" s="11"/>
      <c r="BOS830" s="11"/>
      <c r="BOT830" s="11"/>
      <c r="BOU830" s="11"/>
      <c r="BOV830" s="11"/>
      <c r="BOW830" s="11"/>
      <c r="BOX830" s="11"/>
      <c r="BOY830" s="11"/>
      <c r="BOZ830" s="11"/>
      <c r="BPA830" s="11"/>
      <c r="BPB830" s="11"/>
      <c r="BPC830" s="11"/>
      <c r="BPD830" s="11"/>
      <c r="BPE830" s="11"/>
      <c r="BPF830" s="11"/>
      <c r="BPG830" s="11"/>
      <c r="BPH830" s="11"/>
      <c r="BPI830" s="11"/>
      <c r="BPJ830" s="11"/>
      <c r="BPK830" s="11"/>
      <c r="BPL830" s="11"/>
      <c r="BPM830" s="11"/>
      <c r="BPN830" s="11"/>
      <c r="BPO830" s="11"/>
      <c r="BPP830" s="11"/>
      <c r="BPQ830" s="11"/>
      <c r="BPR830" s="11"/>
      <c r="BPS830" s="11"/>
      <c r="BPT830" s="11"/>
      <c r="BPU830" s="11"/>
      <c r="BPV830" s="11"/>
      <c r="BPW830" s="11"/>
      <c r="BPX830" s="11"/>
      <c r="BPY830" s="11"/>
      <c r="BPZ830" s="11"/>
      <c r="BQA830" s="11"/>
      <c r="BQB830" s="11"/>
      <c r="BQC830" s="11"/>
      <c r="BQD830" s="11"/>
      <c r="BQE830" s="11"/>
      <c r="BQF830" s="11"/>
      <c r="BQG830" s="11"/>
      <c r="BQH830" s="11"/>
      <c r="BQI830" s="11"/>
      <c r="BQJ830" s="11"/>
      <c r="BQK830" s="11"/>
      <c r="BQL830" s="11"/>
      <c r="BQM830" s="11"/>
      <c r="BQN830" s="11"/>
      <c r="BQO830" s="11"/>
      <c r="BQP830" s="11"/>
      <c r="BQQ830" s="11"/>
      <c r="BQR830" s="11"/>
      <c r="BQS830" s="11"/>
      <c r="BQT830" s="11"/>
      <c r="BQU830" s="11"/>
      <c r="BQV830" s="11"/>
      <c r="BQW830" s="11"/>
      <c r="BQX830" s="11"/>
      <c r="BQY830" s="11"/>
      <c r="BQZ830" s="11"/>
      <c r="BRA830" s="11"/>
      <c r="BRB830" s="11"/>
      <c r="BRC830" s="11"/>
      <c r="BRD830" s="11"/>
      <c r="BRE830" s="11"/>
      <c r="BRF830" s="11"/>
      <c r="BRG830" s="11"/>
      <c r="BRH830" s="11"/>
      <c r="BRI830" s="11"/>
      <c r="BRJ830" s="11"/>
      <c r="BRK830" s="11"/>
      <c r="BRL830" s="11"/>
      <c r="BRM830" s="11"/>
      <c r="BRN830" s="11"/>
      <c r="BRO830" s="11"/>
      <c r="BRP830" s="11"/>
      <c r="BRQ830" s="11"/>
      <c r="BRR830" s="11"/>
      <c r="BRS830" s="11"/>
      <c r="BRT830" s="11"/>
      <c r="BRU830" s="11"/>
      <c r="BRV830" s="11"/>
      <c r="BRW830" s="11"/>
      <c r="BRX830" s="11"/>
      <c r="BRY830" s="11"/>
      <c r="BRZ830" s="11"/>
      <c r="BSA830" s="11"/>
      <c r="BSB830" s="11"/>
      <c r="BSC830" s="11"/>
      <c r="BSD830" s="11"/>
      <c r="BSE830" s="11"/>
      <c r="BSF830" s="11"/>
      <c r="BSG830" s="11"/>
      <c r="BSH830" s="11"/>
      <c r="BSI830" s="11"/>
      <c r="BSJ830" s="11"/>
      <c r="BSK830" s="11"/>
      <c r="BSL830" s="11"/>
      <c r="BSM830" s="11"/>
      <c r="BSN830" s="11"/>
      <c r="BSO830" s="11"/>
      <c r="BSP830" s="11"/>
      <c r="BSQ830" s="11"/>
      <c r="BSR830" s="11"/>
      <c r="BSS830" s="11"/>
      <c r="BST830" s="11"/>
      <c r="BSU830" s="11"/>
      <c r="BSV830" s="11"/>
      <c r="BSW830" s="11"/>
      <c r="BSX830" s="11"/>
      <c r="BSY830" s="11"/>
      <c r="BSZ830" s="11"/>
      <c r="BTA830" s="11"/>
      <c r="BTB830" s="11"/>
      <c r="BTC830" s="11"/>
      <c r="BTD830" s="11"/>
      <c r="BTE830" s="11"/>
      <c r="BTF830" s="11"/>
      <c r="BTG830" s="11"/>
      <c r="BTH830" s="11"/>
      <c r="BTI830" s="11"/>
      <c r="BTJ830" s="11"/>
      <c r="BTK830" s="11"/>
      <c r="BTL830" s="11"/>
      <c r="BTM830" s="11"/>
      <c r="BTN830" s="11"/>
      <c r="BTO830" s="11"/>
      <c r="BTP830" s="11"/>
      <c r="BTQ830" s="11"/>
      <c r="BTR830" s="11"/>
      <c r="BTS830" s="11"/>
      <c r="BTT830" s="11"/>
      <c r="BTU830" s="11"/>
      <c r="BTV830" s="11"/>
      <c r="BTW830" s="11"/>
      <c r="BTX830" s="11"/>
      <c r="BTY830" s="11"/>
      <c r="BTZ830" s="11"/>
      <c r="BUA830" s="11"/>
      <c r="BUB830" s="11"/>
      <c r="BUC830" s="11"/>
      <c r="BUD830" s="11"/>
      <c r="BUE830" s="11"/>
      <c r="BUF830" s="11"/>
      <c r="BUG830" s="11"/>
      <c r="BUH830" s="11"/>
      <c r="BUI830" s="11"/>
      <c r="BUJ830" s="11"/>
      <c r="BUK830" s="11"/>
      <c r="BUL830" s="11"/>
      <c r="BUM830" s="11"/>
      <c r="BUN830" s="11"/>
      <c r="BUO830" s="11"/>
      <c r="BUP830" s="11"/>
      <c r="BUQ830" s="11"/>
      <c r="BUR830" s="11"/>
      <c r="BUS830" s="11"/>
      <c r="BUT830" s="11"/>
      <c r="BUU830" s="11"/>
      <c r="BUV830" s="11"/>
      <c r="BUW830" s="11"/>
      <c r="BUX830" s="11"/>
      <c r="BUY830" s="11"/>
      <c r="BUZ830" s="11"/>
      <c r="BVA830" s="11"/>
      <c r="BVB830" s="11"/>
      <c r="BVC830" s="11"/>
      <c r="BVD830" s="11"/>
      <c r="BVE830" s="11"/>
      <c r="BVF830" s="11"/>
      <c r="BVG830" s="11"/>
      <c r="BVH830" s="11"/>
      <c r="BVI830" s="11"/>
      <c r="BVJ830" s="11"/>
      <c r="BVK830" s="11"/>
      <c r="BVL830" s="11"/>
      <c r="BVM830" s="11"/>
      <c r="BVN830" s="11"/>
      <c r="BVO830" s="11"/>
      <c r="BVP830" s="11"/>
      <c r="BVQ830" s="11"/>
      <c r="BVR830" s="11"/>
      <c r="BVS830" s="11"/>
      <c r="BVT830" s="11"/>
      <c r="BVU830" s="11"/>
      <c r="BVV830" s="11"/>
      <c r="BVW830" s="11"/>
      <c r="BVX830" s="11"/>
      <c r="BVY830" s="11"/>
      <c r="BVZ830" s="11"/>
      <c r="BWA830" s="11"/>
      <c r="BWB830" s="11"/>
      <c r="BWC830" s="11"/>
      <c r="BWD830" s="11"/>
      <c r="BWE830" s="11"/>
      <c r="BWF830" s="11"/>
      <c r="BWG830" s="11"/>
      <c r="BWH830" s="11"/>
      <c r="BWI830" s="11"/>
      <c r="BWJ830" s="11"/>
      <c r="BWK830" s="11"/>
      <c r="BWL830" s="11"/>
      <c r="BWM830" s="11"/>
      <c r="BWN830" s="11"/>
      <c r="BWO830" s="11"/>
      <c r="BWP830" s="11"/>
      <c r="BWQ830" s="11"/>
      <c r="BWR830" s="11"/>
      <c r="BWS830" s="11"/>
      <c r="BWT830" s="11"/>
      <c r="BWU830" s="11"/>
      <c r="BWV830" s="11"/>
      <c r="BWW830" s="11"/>
      <c r="BWX830" s="11"/>
      <c r="BWY830" s="11"/>
      <c r="BWZ830" s="11"/>
      <c r="BXA830" s="11"/>
      <c r="BXB830" s="11"/>
      <c r="BXC830" s="11"/>
      <c r="BXD830" s="11"/>
      <c r="BXE830" s="11"/>
      <c r="BXF830" s="11"/>
      <c r="BXG830" s="11"/>
      <c r="BXH830" s="11"/>
      <c r="BXI830" s="11"/>
      <c r="BXJ830" s="11"/>
      <c r="BXK830" s="11"/>
      <c r="BXL830" s="11"/>
      <c r="BXM830" s="11"/>
      <c r="BXN830" s="11"/>
      <c r="BXO830" s="11"/>
      <c r="BXP830" s="11"/>
      <c r="BXQ830" s="11"/>
      <c r="BXR830" s="11"/>
      <c r="BXS830" s="11"/>
      <c r="BXT830" s="11"/>
      <c r="BXU830" s="11"/>
      <c r="BXV830" s="11"/>
      <c r="BXW830" s="11"/>
      <c r="BXX830" s="11"/>
      <c r="BXY830" s="11"/>
      <c r="BXZ830" s="11"/>
      <c r="BYA830" s="11"/>
      <c r="BYB830" s="11"/>
      <c r="BYC830" s="11"/>
      <c r="BYD830" s="11"/>
      <c r="BYE830" s="11"/>
      <c r="BYF830" s="11"/>
      <c r="BYG830" s="11"/>
      <c r="BYH830" s="11"/>
      <c r="BYI830" s="11"/>
      <c r="BYJ830" s="11"/>
      <c r="BYK830" s="11"/>
      <c r="BYL830" s="11"/>
      <c r="BYM830" s="11"/>
      <c r="BYN830" s="11"/>
      <c r="BYO830" s="11"/>
      <c r="BYP830" s="11"/>
      <c r="BYQ830" s="11"/>
      <c r="BYR830" s="11"/>
      <c r="BYS830" s="11"/>
      <c r="BYT830" s="11"/>
      <c r="BYU830" s="11"/>
      <c r="BYV830" s="11"/>
      <c r="BYW830" s="11"/>
      <c r="BYX830" s="11"/>
      <c r="BYY830" s="11"/>
      <c r="BYZ830" s="11"/>
      <c r="BZA830" s="11"/>
      <c r="BZB830" s="11"/>
      <c r="BZC830" s="11"/>
      <c r="BZD830" s="11"/>
      <c r="BZE830" s="11"/>
      <c r="BZF830" s="11"/>
      <c r="BZG830" s="11"/>
      <c r="BZH830" s="11"/>
      <c r="BZI830" s="11"/>
      <c r="BZJ830" s="11"/>
      <c r="BZK830" s="11"/>
      <c r="BZL830" s="11"/>
      <c r="BZM830" s="11"/>
      <c r="BZN830" s="11"/>
      <c r="BZO830" s="11"/>
      <c r="BZP830" s="11"/>
      <c r="BZQ830" s="11"/>
      <c r="BZR830" s="11"/>
      <c r="BZS830" s="11"/>
      <c r="BZT830" s="11"/>
      <c r="BZU830" s="11"/>
      <c r="BZV830" s="11"/>
      <c r="BZW830" s="11"/>
      <c r="BZX830" s="11"/>
      <c r="BZY830" s="11"/>
      <c r="BZZ830" s="11"/>
      <c r="CAA830" s="11"/>
      <c r="CAB830" s="11"/>
      <c r="CAC830" s="11"/>
      <c r="CAD830" s="11"/>
      <c r="CAE830" s="11"/>
      <c r="CAF830" s="11"/>
      <c r="CAG830" s="11"/>
      <c r="CAH830" s="11"/>
      <c r="CAI830" s="11"/>
      <c r="CAJ830" s="11"/>
      <c r="CAK830" s="11"/>
      <c r="CAL830" s="11"/>
      <c r="CAM830" s="11"/>
      <c r="CAN830" s="11"/>
      <c r="CAO830" s="11"/>
      <c r="CAP830" s="11"/>
      <c r="CAQ830" s="11"/>
      <c r="CAR830" s="11"/>
      <c r="CAS830" s="11"/>
      <c r="CAT830" s="11"/>
      <c r="CAU830" s="11"/>
      <c r="CAV830" s="11"/>
      <c r="CAW830" s="11"/>
      <c r="CAX830" s="11"/>
      <c r="CAY830" s="11"/>
      <c r="CAZ830" s="11"/>
      <c r="CBA830" s="11"/>
      <c r="CBB830" s="11"/>
      <c r="CBC830" s="11"/>
      <c r="CBD830" s="11"/>
      <c r="CBE830" s="11"/>
      <c r="CBF830" s="11"/>
      <c r="CBG830" s="11"/>
      <c r="CBH830" s="11"/>
      <c r="CBI830" s="11"/>
      <c r="CBJ830" s="11"/>
      <c r="CBK830" s="11"/>
      <c r="CBL830" s="11"/>
      <c r="CBM830" s="11"/>
      <c r="CBN830" s="11"/>
      <c r="CBO830" s="11"/>
      <c r="CBP830" s="11"/>
      <c r="CBQ830" s="11"/>
      <c r="CBR830" s="11"/>
      <c r="CBS830" s="11"/>
      <c r="CBT830" s="11"/>
      <c r="CBU830" s="11"/>
      <c r="CBV830" s="11"/>
      <c r="CBW830" s="11"/>
      <c r="CBX830" s="11"/>
      <c r="CBY830" s="11"/>
      <c r="CBZ830" s="11"/>
      <c r="CCA830" s="11"/>
      <c r="CCB830" s="11"/>
      <c r="CCC830" s="11"/>
      <c r="CCD830" s="11"/>
      <c r="CCE830" s="11"/>
      <c r="CCF830" s="11"/>
      <c r="CCG830" s="11"/>
      <c r="CCH830" s="11"/>
      <c r="CCI830" s="11"/>
      <c r="CCJ830" s="11"/>
      <c r="CCK830" s="11"/>
      <c r="CCL830" s="11"/>
      <c r="CCM830" s="11"/>
      <c r="CCN830" s="11"/>
      <c r="CCO830" s="11"/>
      <c r="CCP830" s="11"/>
      <c r="CCQ830" s="11"/>
      <c r="CCR830" s="11"/>
      <c r="CCS830" s="11"/>
      <c r="CCT830" s="11"/>
      <c r="CCU830" s="11"/>
      <c r="CCV830" s="11"/>
      <c r="CCW830" s="11"/>
      <c r="CCX830" s="11"/>
      <c r="CCY830" s="11"/>
      <c r="CCZ830" s="11"/>
      <c r="CDA830" s="11"/>
      <c r="CDB830" s="11"/>
      <c r="CDC830" s="11"/>
      <c r="CDD830" s="11"/>
      <c r="CDE830" s="11"/>
      <c r="CDF830" s="11"/>
      <c r="CDG830" s="11"/>
      <c r="CDH830" s="11"/>
      <c r="CDI830" s="11"/>
      <c r="CDJ830" s="11"/>
      <c r="CDK830" s="11"/>
      <c r="CDL830" s="11"/>
      <c r="CDM830" s="11"/>
      <c r="CDN830" s="11"/>
      <c r="CDO830" s="11"/>
      <c r="CDP830" s="11"/>
      <c r="CDQ830" s="11"/>
      <c r="CDR830" s="11"/>
      <c r="CDS830" s="11"/>
      <c r="CDT830" s="11"/>
      <c r="CDU830" s="11"/>
      <c r="CDV830" s="11"/>
      <c r="CDW830" s="11"/>
      <c r="CDX830" s="11"/>
      <c r="CDY830" s="11"/>
      <c r="CDZ830" s="11"/>
      <c r="CEA830" s="11"/>
      <c r="CEB830" s="11"/>
      <c r="CEC830" s="11"/>
      <c r="CED830" s="11"/>
      <c r="CEE830" s="11"/>
      <c r="CEF830" s="11"/>
      <c r="CEG830" s="11"/>
      <c r="CEH830" s="11"/>
      <c r="CEI830" s="11"/>
      <c r="CEJ830" s="11"/>
      <c r="CEK830" s="11"/>
      <c r="CEL830" s="11"/>
      <c r="CEM830" s="11"/>
      <c r="CEN830" s="11"/>
      <c r="CEO830" s="11"/>
      <c r="CEP830" s="11"/>
      <c r="CEQ830" s="11"/>
      <c r="CER830" s="11"/>
      <c r="CES830" s="11"/>
      <c r="CET830" s="11"/>
      <c r="CEU830" s="11"/>
      <c r="CEV830" s="11"/>
      <c r="CEW830" s="11"/>
      <c r="CEX830" s="11"/>
      <c r="CEY830" s="11"/>
      <c r="CEZ830" s="11"/>
      <c r="CFA830" s="11"/>
      <c r="CFB830" s="11"/>
      <c r="CFC830" s="11"/>
      <c r="CFD830" s="11"/>
      <c r="CFE830" s="11"/>
      <c r="CFF830" s="11"/>
      <c r="CFG830" s="11"/>
      <c r="CFH830" s="11"/>
      <c r="CFI830" s="11"/>
      <c r="CFJ830" s="11"/>
      <c r="CFK830" s="11"/>
      <c r="CFL830" s="11"/>
      <c r="CFM830" s="11"/>
      <c r="CFN830" s="11"/>
      <c r="CFO830" s="11"/>
      <c r="CFP830" s="11"/>
      <c r="CFQ830" s="11"/>
      <c r="CFR830" s="11"/>
      <c r="CFS830" s="11"/>
      <c r="CFT830" s="11"/>
      <c r="CFU830" s="11"/>
      <c r="CFV830" s="11"/>
      <c r="CFW830" s="11"/>
      <c r="CFX830" s="11"/>
      <c r="CFY830" s="11"/>
      <c r="CFZ830" s="11"/>
      <c r="CGA830" s="11"/>
      <c r="CGB830" s="11"/>
      <c r="CGC830" s="11"/>
      <c r="CGD830" s="11"/>
      <c r="CGE830" s="11"/>
      <c r="CGF830" s="11"/>
      <c r="CGG830" s="11"/>
      <c r="CGH830" s="11"/>
      <c r="CGI830" s="11"/>
      <c r="CGJ830" s="11"/>
      <c r="CGK830" s="11"/>
      <c r="CGL830" s="11"/>
      <c r="CGM830" s="11"/>
      <c r="CGN830" s="11"/>
      <c r="CGO830" s="11"/>
      <c r="CGP830" s="11"/>
      <c r="CGQ830" s="11"/>
      <c r="CGR830" s="11"/>
      <c r="CGS830" s="11"/>
      <c r="CGT830" s="11"/>
      <c r="CGU830" s="11"/>
      <c r="CGV830" s="11"/>
      <c r="CGW830" s="11"/>
      <c r="CGX830" s="11"/>
      <c r="CGY830" s="11"/>
      <c r="CGZ830" s="11"/>
      <c r="CHA830" s="11"/>
      <c r="CHB830" s="11"/>
      <c r="CHC830" s="11"/>
      <c r="CHD830" s="11"/>
      <c r="CHE830" s="11"/>
      <c r="CHF830" s="11"/>
      <c r="CHG830" s="11"/>
      <c r="CHH830" s="11"/>
      <c r="CHI830" s="11"/>
      <c r="CHJ830" s="11"/>
      <c r="CHK830" s="11"/>
      <c r="CHL830" s="11"/>
      <c r="CHM830" s="11"/>
      <c r="CHN830" s="11"/>
      <c r="CHO830" s="11"/>
      <c r="CHP830" s="11"/>
      <c r="CHQ830" s="11"/>
      <c r="CHR830" s="11"/>
      <c r="CHS830" s="11"/>
      <c r="CHT830" s="11"/>
      <c r="CHU830" s="11"/>
      <c r="CHV830" s="11"/>
      <c r="CHW830" s="11"/>
      <c r="CHX830" s="11"/>
      <c r="CHY830" s="11"/>
      <c r="CHZ830" s="11"/>
      <c r="CIA830" s="11"/>
      <c r="CIB830" s="11"/>
      <c r="CIC830" s="11"/>
      <c r="CID830" s="11"/>
      <c r="CIE830" s="11"/>
      <c r="CIF830" s="11"/>
      <c r="CIG830" s="11"/>
      <c r="CIH830" s="11"/>
      <c r="CII830" s="11"/>
      <c r="CIJ830" s="11"/>
      <c r="CIK830" s="11"/>
      <c r="CIL830" s="11"/>
      <c r="CIM830" s="11"/>
      <c r="CIN830" s="11"/>
      <c r="CIO830" s="11"/>
      <c r="CIP830" s="11"/>
      <c r="CIQ830" s="11"/>
      <c r="CIR830" s="11"/>
      <c r="CIS830" s="11"/>
      <c r="CIT830" s="11"/>
      <c r="CIU830" s="11"/>
      <c r="CIV830" s="11"/>
      <c r="CIW830" s="11"/>
      <c r="CIX830" s="11"/>
      <c r="CIY830" s="11"/>
      <c r="CIZ830" s="11"/>
      <c r="CJA830" s="11"/>
      <c r="CJB830" s="11"/>
      <c r="CJC830" s="11"/>
      <c r="CJD830" s="11"/>
      <c r="CJE830" s="11"/>
      <c r="CJF830" s="11"/>
      <c r="CJG830" s="11"/>
      <c r="CJH830" s="11"/>
      <c r="CJI830" s="11"/>
      <c r="CJJ830" s="11"/>
      <c r="CJK830" s="11"/>
      <c r="CJL830" s="11"/>
      <c r="CJM830" s="11"/>
      <c r="CJN830" s="11"/>
      <c r="CJO830" s="11"/>
      <c r="CJP830" s="11"/>
      <c r="CJQ830" s="11"/>
      <c r="CJR830" s="11"/>
      <c r="CJS830" s="11"/>
      <c r="CJT830" s="11"/>
      <c r="CJU830" s="11"/>
      <c r="CJV830" s="11"/>
      <c r="CJW830" s="11"/>
      <c r="CJX830" s="11"/>
      <c r="CJY830" s="11"/>
      <c r="CJZ830" s="11"/>
      <c r="CKA830" s="11"/>
      <c r="CKB830" s="11"/>
      <c r="CKC830" s="11"/>
      <c r="CKD830" s="11"/>
      <c r="CKE830" s="11"/>
      <c r="CKF830" s="11"/>
      <c r="CKG830" s="11"/>
      <c r="CKH830" s="11"/>
      <c r="CKI830" s="11"/>
      <c r="CKJ830" s="11"/>
      <c r="CKK830" s="11"/>
      <c r="CKL830" s="11"/>
      <c r="CKM830" s="11"/>
      <c r="CKN830" s="11"/>
      <c r="CKO830" s="11"/>
      <c r="CKP830" s="11"/>
      <c r="CKQ830" s="11"/>
      <c r="CKR830" s="11"/>
      <c r="CKS830" s="11"/>
      <c r="CKT830" s="11"/>
      <c r="CKU830" s="11"/>
      <c r="CKV830" s="11"/>
      <c r="CKW830" s="11"/>
      <c r="CKX830" s="11"/>
      <c r="CKY830" s="11"/>
      <c r="CKZ830" s="11"/>
      <c r="CLA830" s="11"/>
      <c r="CLB830" s="11"/>
      <c r="CLC830" s="11"/>
      <c r="CLD830" s="11"/>
      <c r="CLE830" s="11"/>
      <c r="CLF830" s="11"/>
      <c r="CLG830" s="11"/>
      <c r="CLH830" s="11"/>
      <c r="CLI830" s="11"/>
      <c r="CLJ830" s="11"/>
      <c r="CLK830" s="11"/>
      <c r="CLL830" s="11"/>
      <c r="CLM830" s="11"/>
      <c r="CLN830" s="11"/>
      <c r="CLO830" s="11"/>
      <c r="CLP830" s="11"/>
      <c r="CLQ830" s="11"/>
      <c r="CLR830" s="11"/>
      <c r="CLS830" s="11"/>
      <c r="CLT830" s="11"/>
      <c r="CLU830" s="11"/>
      <c r="CLV830" s="11"/>
      <c r="CLW830" s="11"/>
      <c r="CLX830" s="11"/>
      <c r="CLY830" s="11"/>
      <c r="CLZ830" s="11"/>
      <c r="CMA830" s="11"/>
      <c r="CMB830" s="11"/>
      <c r="CMC830" s="11"/>
      <c r="CMD830" s="11"/>
      <c r="CME830" s="11"/>
      <c r="CMF830" s="11"/>
      <c r="CMG830" s="11"/>
      <c r="CMH830" s="11"/>
      <c r="CMI830" s="11"/>
      <c r="CMJ830" s="11"/>
      <c r="CMK830" s="11"/>
      <c r="CML830" s="11"/>
      <c r="CMM830" s="11"/>
      <c r="CMN830" s="11"/>
      <c r="CMO830" s="11"/>
      <c r="CMP830" s="11"/>
      <c r="CMQ830" s="11"/>
      <c r="CMR830" s="11"/>
      <c r="CMS830" s="11"/>
      <c r="CMT830" s="11"/>
      <c r="CMU830" s="11"/>
      <c r="CMV830" s="11"/>
      <c r="CMW830" s="11"/>
      <c r="CMX830" s="11"/>
      <c r="CMY830" s="11"/>
      <c r="CMZ830" s="11"/>
      <c r="CNA830" s="11"/>
      <c r="CNB830" s="11"/>
      <c r="CNC830" s="11"/>
      <c r="CND830" s="11"/>
      <c r="CNE830" s="11"/>
      <c r="CNF830" s="11"/>
      <c r="CNG830" s="11"/>
      <c r="CNH830" s="11"/>
      <c r="CNI830" s="11"/>
      <c r="CNJ830" s="11"/>
      <c r="CNK830" s="11"/>
      <c r="CNL830" s="11"/>
      <c r="CNM830" s="11"/>
      <c r="CNN830" s="11"/>
      <c r="CNO830" s="11"/>
      <c r="CNP830" s="11"/>
      <c r="CNQ830" s="11"/>
      <c r="CNR830" s="11"/>
      <c r="CNS830" s="11"/>
      <c r="CNT830" s="11"/>
      <c r="CNU830" s="11"/>
      <c r="CNV830" s="11"/>
      <c r="CNW830" s="11"/>
      <c r="CNX830" s="11"/>
      <c r="CNY830" s="11"/>
      <c r="CNZ830" s="11"/>
      <c r="COA830" s="11"/>
      <c r="COB830" s="11"/>
      <c r="COC830" s="11"/>
      <c r="COD830" s="11"/>
      <c r="COE830" s="11"/>
      <c r="COF830" s="11"/>
      <c r="COG830" s="11"/>
      <c r="COH830" s="11"/>
      <c r="COI830" s="11"/>
      <c r="COJ830" s="11"/>
      <c r="COK830" s="11"/>
      <c r="COL830" s="11"/>
      <c r="COM830" s="11"/>
      <c r="CON830" s="11"/>
      <c r="COO830" s="11"/>
      <c r="COP830" s="11"/>
      <c r="COQ830" s="11"/>
      <c r="COR830" s="11"/>
      <c r="COS830" s="11"/>
      <c r="COT830" s="11"/>
      <c r="COU830" s="11"/>
      <c r="COV830" s="11"/>
      <c r="COW830" s="11"/>
      <c r="COX830" s="11"/>
      <c r="COY830" s="11"/>
      <c r="COZ830" s="11"/>
      <c r="CPA830" s="11"/>
      <c r="CPB830" s="11"/>
      <c r="CPC830" s="11"/>
      <c r="CPD830" s="11"/>
      <c r="CPE830" s="11"/>
      <c r="CPF830" s="11"/>
      <c r="CPG830" s="11"/>
      <c r="CPH830" s="11"/>
      <c r="CPI830" s="11"/>
      <c r="CPJ830" s="11"/>
      <c r="CPK830" s="11"/>
      <c r="CPL830" s="11"/>
      <c r="CPM830" s="11"/>
      <c r="CPN830" s="11"/>
      <c r="CPO830" s="11"/>
      <c r="CPP830" s="11"/>
      <c r="CPQ830" s="11"/>
      <c r="CPR830" s="11"/>
      <c r="CPS830" s="11"/>
      <c r="CPT830" s="11"/>
      <c r="CPU830" s="11"/>
      <c r="CPV830" s="11"/>
      <c r="CPW830" s="11"/>
      <c r="CPX830" s="11"/>
      <c r="CPY830" s="11"/>
      <c r="CPZ830" s="11"/>
      <c r="CQA830" s="11"/>
      <c r="CQB830" s="11"/>
      <c r="CQC830" s="11"/>
      <c r="CQD830" s="11"/>
      <c r="CQE830" s="11"/>
      <c r="CQF830" s="11"/>
      <c r="CQG830" s="11"/>
      <c r="CQH830" s="11"/>
      <c r="CQI830" s="11"/>
      <c r="CQJ830" s="11"/>
      <c r="CQK830" s="11"/>
      <c r="CQL830" s="11"/>
      <c r="CQM830" s="11"/>
      <c r="CQN830" s="11"/>
      <c r="CQO830" s="11"/>
      <c r="CQP830" s="11"/>
      <c r="CQQ830" s="11"/>
      <c r="CQR830" s="11"/>
      <c r="CQS830" s="11"/>
      <c r="CQT830" s="11"/>
      <c r="CQU830" s="11"/>
      <c r="CQV830" s="11"/>
      <c r="CQW830" s="11"/>
      <c r="CQX830" s="11"/>
      <c r="CQY830" s="11"/>
      <c r="CQZ830" s="11"/>
      <c r="CRA830" s="11"/>
      <c r="CRB830" s="11"/>
      <c r="CRC830" s="11"/>
      <c r="CRD830" s="11"/>
      <c r="CRE830" s="11"/>
      <c r="CRF830" s="11"/>
      <c r="CRG830" s="11"/>
      <c r="CRH830" s="11"/>
      <c r="CRI830" s="11"/>
      <c r="CRJ830" s="11"/>
      <c r="CRK830" s="11"/>
      <c r="CRL830" s="11"/>
      <c r="CRM830" s="11"/>
      <c r="CRN830" s="11"/>
      <c r="CRO830" s="11"/>
      <c r="CRP830" s="11"/>
      <c r="CRQ830" s="11"/>
      <c r="CRR830" s="11"/>
      <c r="CRS830" s="11"/>
      <c r="CRT830" s="11"/>
      <c r="CRU830" s="11"/>
      <c r="CRV830" s="11"/>
      <c r="CRW830" s="11"/>
      <c r="CRX830" s="11"/>
      <c r="CRY830" s="11"/>
      <c r="CRZ830" s="11"/>
      <c r="CSA830" s="11"/>
      <c r="CSB830" s="11"/>
      <c r="CSC830" s="11"/>
      <c r="CSD830" s="11"/>
      <c r="CSE830" s="11"/>
      <c r="CSF830" s="11"/>
      <c r="CSG830" s="11"/>
      <c r="CSH830" s="11"/>
      <c r="CSI830" s="11"/>
      <c r="CSJ830" s="11"/>
      <c r="CSK830" s="11"/>
      <c r="CSL830" s="11"/>
      <c r="CSM830" s="11"/>
      <c r="CSN830" s="11"/>
      <c r="CSO830" s="11"/>
      <c r="CSP830" s="11"/>
      <c r="CSQ830" s="11"/>
      <c r="CSR830" s="11"/>
      <c r="CSS830" s="11"/>
      <c r="CST830" s="11"/>
      <c r="CSU830" s="11"/>
      <c r="CSV830" s="11"/>
      <c r="CSW830" s="11"/>
      <c r="CSX830" s="11"/>
      <c r="CSY830" s="11"/>
      <c r="CSZ830" s="11"/>
      <c r="CTA830" s="11"/>
      <c r="CTB830" s="11"/>
      <c r="CTC830" s="11"/>
      <c r="CTD830" s="11"/>
      <c r="CTE830" s="11"/>
      <c r="CTF830" s="11"/>
      <c r="CTG830" s="11"/>
      <c r="CTH830" s="11"/>
      <c r="CTI830" s="11"/>
      <c r="CTJ830" s="11"/>
      <c r="CTK830" s="11"/>
      <c r="CTL830" s="11"/>
      <c r="CTM830" s="11"/>
      <c r="CTN830" s="11"/>
      <c r="CTO830" s="11"/>
      <c r="CTP830" s="11"/>
      <c r="CTQ830" s="11"/>
      <c r="CTR830" s="11"/>
      <c r="CTS830" s="11"/>
      <c r="CTT830" s="11"/>
      <c r="CTU830" s="11"/>
      <c r="CTV830" s="11"/>
      <c r="CTW830" s="11"/>
      <c r="CTX830" s="11"/>
      <c r="CTY830" s="11"/>
      <c r="CTZ830" s="11"/>
      <c r="CUA830" s="11"/>
      <c r="CUB830" s="11"/>
      <c r="CUC830" s="11"/>
      <c r="CUD830" s="11"/>
      <c r="CUE830" s="11"/>
      <c r="CUF830" s="11"/>
      <c r="CUG830" s="11"/>
      <c r="CUH830" s="11"/>
      <c r="CUI830" s="11"/>
      <c r="CUJ830" s="11"/>
      <c r="CUK830" s="11"/>
      <c r="CUL830" s="11"/>
      <c r="CUM830" s="11"/>
      <c r="CUN830" s="11"/>
      <c r="CUO830" s="11"/>
      <c r="CUP830" s="11"/>
      <c r="CUQ830" s="11"/>
      <c r="CUR830" s="11"/>
      <c r="CUS830" s="11"/>
      <c r="CUT830" s="11"/>
      <c r="CUU830" s="11"/>
      <c r="CUV830" s="11"/>
      <c r="CUW830" s="11"/>
      <c r="CUX830" s="11"/>
      <c r="CUY830" s="11"/>
      <c r="CUZ830" s="11"/>
      <c r="CVA830" s="11"/>
      <c r="CVB830" s="11"/>
      <c r="CVC830" s="11"/>
      <c r="CVD830" s="11"/>
      <c r="CVE830" s="11"/>
      <c r="CVF830" s="11"/>
      <c r="CVG830" s="11"/>
      <c r="CVH830" s="11"/>
      <c r="CVI830" s="11"/>
      <c r="CVJ830" s="11"/>
      <c r="CVK830" s="11"/>
      <c r="CVL830" s="11"/>
      <c r="CVM830" s="11"/>
      <c r="CVN830" s="11"/>
      <c r="CVO830" s="11"/>
      <c r="CVP830" s="11"/>
      <c r="CVQ830" s="11"/>
      <c r="CVR830" s="11"/>
      <c r="CVS830" s="11"/>
      <c r="CVT830" s="11"/>
      <c r="CVU830" s="11"/>
      <c r="CVV830" s="11"/>
      <c r="CVW830" s="11"/>
      <c r="CVX830" s="11"/>
      <c r="CVY830" s="11"/>
      <c r="CVZ830" s="11"/>
      <c r="CWA830" s="11"/>
      <c r="CWB830" s="11"/>
      <c r="CWC830" s="11"/>
      <c r="CWD830" s="11"/>
      <c r="CWE830" s="11"/>
      <c r="CWF830" s="11"/>
      <c r="CWG830" s="11"/>
      <c r="CWH830" s="11"/>
      <c r="CWI830" s="11"/>
      <c r="CWJ830" s="11"/>
      <c r="CWK830" s="11"/>
      <c r="CWL830" s="11"/>
      <c r="CWM830" s="11"/>
      <c r="CWN830" s="11"/>
      <c r="CWO830" s="11"/>
      <c r="CWP830" s="11"/>
      <c r="CWQ830" s="11"/>
      <c r="CWR830" s="11"/>
      <c r="CWS830" s="11"/>
      <c r="CWT830" s="11"/>
      <c r="CWU830" s="11"/>
      <c r="CWV830" s="11"/>
      <c r="CWW830" s="11"/>
      <c r="CWX830" s="11"/>
      <c r="CWY830" s="11"/>
      <c r="CWZ830" s="11"/>
      <c r="CXA830" s="11"/>
      <c r="CXB830" s="11"/>
      <c r="CXC830" s="11"/>
      <c r="CXD830" s="11"/>
      <c r="CXE830" s="11"/>
      <c r="CXF830" s="11"/>
      <c r="CXG830" s="11"/>
      <c r="CXH830" s="11"/>
      <c r="CXI830" s="11"/>
      <c r="CXJ830" s="11"/>
      <c r="CXK830" s="11"/>
      <c r="CXL830" s="11"/>
      <c r="CXM830" s="11"/>
      <c r="CXN830" s="11"/>
      <c r="CXO830" s="11"/>
      <c r="CXP830" s="11"/>
      <c r="CXQ830" s="11"/>
      <c r="CXR830" s="11"/>
      <c r="CXS830" s="11"/>
      <c r="CXT830" s="11"/>
      <c r="CXU830" s="11"/>
      <c r="CXV830" s="11"/>
      <c r="CXW830" s="11"/>
      <c r="CXX830" s="11"/>
      <c r="CXY830" s="11"/>
      <c r="CXZ830" s="11"/>
      <c r="CYA830" s="11"/>
      <c r="CYB830" s="11"/>
      <c r="CYC830" s="11"/>
      <c r="CYD830" s="11"/>
      <c r="CYE830" s="11"/>
      <c r="CYF830" s="11"/>
      <c r="CYG830" s="11"/>
      <c r="CYH830" s="11"/>
      <c r="CYI830" s="11"/>
      <c r="CYJ830" s="11"/>
      <c r="CYK830" s="11"/>
      <c r="CYL830" s="11"/>
      <c r="CYM830" s="11"/>
      <c r="CYN830" s="11"/>
      <c r="CYO830" s="11"/>
      <c r="CYP830" s="11"/>
      <c r="CYQ830" s="11"/>
      <c r="CYR830" s="11"/>
      <c r="CYS830" s="11"/>
      <c r="CYT830" s="11"/>
      <c r="CYU830" s="11"/>
      <c r="CYV830" s="11"/>
      <c r="CYW830" s="11"/>
      <c r="CYX830" s="11"/>
      <c r="CYY830" s="11"/>
      <c r="CYZ830" s="11"/>
      <c r="CZA830" s="11"/>
      <c r="CZB830" s="11"/>
      <c r="CZC830" s="11"/>
      <c r="CZD830" s="11"/>
      <c r="CZE830" s="11"/>
      <c r="CZF830" s="11"/>
      <c r="CZG830" s="11"/>
      <c r="CZH830" s="11"/>
      <c r="CZI830" s="11"/>
      <c r="CZJ830" s="11"/>
      <c r="CZK830" s="11"/>
      <c r="CZL830" s="11"/>
      <c r="CZM830" s="11"/>
      <c r="CZN830" s="11"/>
      <c r="CZO830" s="11"/>
      <c r="CZP830" s="11"/>
      <c r="CZQ830" s="11"/>
      <c r="CZR830" s="11"/>
      <c r="CZS830" s="11"/>
      <c r="CZT830" s="11"/>
      <c r="CZU830" s="11"/>
      <c r="CZV830" s="11"/>
      <c r="CZW830" s="11"/>
      <c r="CZX830" s="11"/>
      <c r="CZY830" s="11"/>
      <c r="CZZ830" s="11"/>
      <c r="DAA830" s="11"/>
      <c r="DAB830" s="11"/>
      <c r="DAC830" s="11"/>
      <c r="DAD830" s="11"/>
      <c r="DAE830" s="11"/>
      <c r="DAF830" s="11"/>
      <c r="DAG830" s="11"/>
      <c r="DAH830" s="11"/>
      <c r="DAI830" s="11"/>
      <c r="DAJ830" s="11"/>
      <c r="DAK830" s="11"/>
      <c r="DAL830" s="11"/>
      <c r="DAM830" s="11"/>
      <c r="DAN830" s="11"/>
      <c r="DAO830" s="11"/>
      <c r="DAP830" s="11"/>
      <c r="DAQ830" s="11"/>
      <c r="DAR830" s="11"/>
      <c r="DAS830" s="11"/>
      <c r="DAT830" s="11"/>
      <c r="DAU830" s="11"/>
      <c r="DAV830" s="11"/>
      <c r="DAW830" s="11"/>
      <c r="DAX830" s="11"/>
      <c r="DAY830" s="11"/>
      <c r="DAZ830" s="11"/>
      <c r="DBA830" s="11"/>
      <c r="DBB830" s="11"/>
      <c r="DBC830" s="11"/>
      <c r="DBD830" s="11"/>
      <c r="DBE830" s="11"/>
      <c r="DBF830" s="11"/>
      <c r="DBG830" s="11"/>
      <c r="DBH830" s="11"/>
      <c r="DBI830" s="11"/>
      <c r="DBJ830" s="11"/>
      <c r="DBK830" s="11"/>
      <c r="DBL830" s="11"/>
      <c r="DBM830" s="11"/>
      <c r="DBN830" s="11"/>
      <c r="DBO830" s="11"/>
      <c r="DBP830" s="11"/>
      <c r="DBQ830" s="11"/>
      <c r="DBR830" s="11"/>
      <c r="DBS830" s="11"/>
      <c r="DBT830" s="11"/>
      <c r="DBU830" s="11"/>
      <c r="DBV830" s="11"/>
      <c r="DBW830" s="11"/>
      <c r="DBX830" s="11"/>
      <c r="DBY830" s="11"/>
      <c r="DBZ830" s="11"/>
      <c r="DCA830" s="11"/>
      <c r="DCB830" s="11"/>
      <c r="DCC830" s="11"/>
      <c r="DCD830" s="11"/>
      <c r="DCE830" s="11"/>
      <c r="DCF830" s="11"/>
      <c r="DCG830" s="11"/>
      <c r="DCH830" s="11"/>
      <c r="DCI830" s="11"/>
      <c r="DCJ830" s="11"/>
      <c r="DCK830" s="11"/>
      <c r="DCL830" s="11"/>
      <c r="DCM830" s="11"/>
      <c r="DCN830" s="11"/>
      <c r="DCO830" s="11"/>
      <c r="DCP830" s="11"/>
      <c r="DCQ830" s="11"/>
      <c r="DCR830" s="11"/>
      <c r="DCS830" s="11"/>
      <c r="DCT830" s="11"/>
      <c r="DCU830" s="11"/>
      <c r="DCV830" s="11"/>
      <c r="DCW830" s="11"/>
      <c r="DCX830" s="11"/>
      <c r="DCY830" s="11"/>
      <c r="DCZ830" s="11"/>
      <c r="DDA830" s="11"/>
      <c r="DDB830" s="11"/>
      <c r="DDC830" s="11"/>
      <c r="DDD830" s="11"/>
      <c r="DDE830" s="11"/>
      <c r="DDF830" s="11"/>
      <c r="DDG830" s="11"/>
      <c r="DDH830" s="11"/>
      <c r="DDI830" s="11"/>
      <c r="DDJ830" s="11"/>
      <c r="DDK830" s="11"/>
      <c r="DDL830" s="11"/>
      <c r="DDM830" s="11"/>
      <c r="DDN830" s="11"/>
      <c r="DDO830" s="11"/>
      <c r="DDP830" s="11"/>
      <c r="DDQ830" s="11"/>
      <c r="DDR830" s="11"/>
      <c r="DDS830" s="11"/>
      <c r="DDT830" s="11"/>
      <c r="DDU830" s="11"/>
      <c r="DDV830" s="11"/>
      <c r="DDW830" s="11"/>
      <c r="DDX830" s="11"/>
      <c r="DDY830" s="11"/>
      <c r="DDZ830" s="11"/>
      <c r="DEA830" s="11"/>
      <c r="DEB830" s="11"/>
      <c r="DEC830" s="11"/>
      <c r="DED830" s="11"/>
      <c r="DEE830" s="11"/>
      <c r="DEF830" s="11"/>
      <c r="DEG830" s="11"/>
      <c r="DEH830" s="11"/>
      <c r="DEI830" s="11"/>
      <c r="DEJ830" s="11"/>
      <c r="DEK830" s="11"/>
      <c r="DEL830" s="11"/>
      <c r="DEM830" s="11"/>
      <c r="DEN830" s="11"/>
      <c r="DEO830" s="11"/>
      <c r="DEP830" s="11"/>
      <c r="DEQ830" s="11"/>
      <c r="DER830" s="11"/>
      <c r="DES830" s="11"/>
      <c r="DET830" s="11"/>
      <c r="DEU830" s="11"/>
      <c r="DEV830" s="11"/>
      <c r="DEW830" s="11"/>
      <c r="DEX830" s="11"/>
      <c r="DEY830" s="11"/>
      <c r="DEZ830" s="11"/>
      <c r="DFA830" s="11"/>
      <c r="DFB830" s="11"/>
      <c r="DFC830" s="11"/>
      <c r="DFD830" s="11"/>
      <c r="DFE830" s="11"/>
      <c r="DFF830" s="11"/>
      <c r="DFG830" s="11"/>
      <c r="DFH830" s="11"/>
      <c r="DFI830" s="11"/>
      <c r="DFJ830" s="11"/>
      <c r="DFK830" s="11"/>
      <c r="DFL830" s="11"/>
      <c r="DFM830" s="11"/>
      <c r="DFN830" s="11"/>
      <c r="DFO830" s="11"/>
      <c r="DFP830" s="11"/>
      <c r="DFQ830" s="11"/>
      <c r="DFR830" s="11"/>
      <c r="DFS830" s="11"/>
      <c r="DFT830" s="11"/>
      <c r="DFU830" s="11"/>
      <c r="DFV830" s="11"/>
      <c r="DFW830" s="11"/>
      <c r="DFX830" s="11"/>
      <c r="DFY830" s="11"/>
      <c r="DFZ830" s="11"/>
      <c r="DGA830" s="11"/>
      <c r="DGB830" s="11"/>
      <c r="DGC830" s="11"/>
      <c r="DGD830" s="11"/>
      <c r="DGE830" s="11"/>
      <c r="DGF830" s="11"/>
      <c r="DGG830" s="11"/>
      <c r="DGH830" s="11"/>
      <c r="DGI830" s="11"/>
      <c r="DGJ830" s="11"/>
      <c r="DGK830" s="11"/>
      <c r="DGL830" s="11"/>
      <c r="DGM830" s="11"/>
      <c r="DGN830" s="11"/>
      <c r="DGO830" s="11"/>
      <c r="DGP830" s="11"/>
      <c r="DGQ830" s="11"/>
      <c r="DGR830" s="11"/>
      <c r="DGS830" s="11"/>
      <c r="DGT830" s="11"/>
      <c r="DGU830" s="11"/>
      <c r="DGV830" s="11"/>
      <c r="DGW830" s="11"/>
      <c r="DGX830" s="11"/>
      <c r="DGY830" s="11"/>
      <c r="DGZ830" s="11"/>
      <c r="DHA830" s="11"/>
      <c r="DHB830" s="11"/>
      <c r="DHC830" s="11"/>
      <c r="DHD830" s="11"/>
      <c r="DHE830" s="11"/>
      <c r="DHF830" s="11"/>
      <c r="DHG830" s="11"/>
      <c r="DHH830" s="11"/>
      <c r="DHI830" s="11"/>
      <c r="DHJ830" s="11"/>
      <c r="DHK830" s="11"/>
      <c r="DHL830" s="11"/>
      <c r="DHM830" s="11"/>
      <c r="DHN830" s="11"/>
      <c r="DHO830" s="11"/>
      <c r="DHP830" s="11"/>
      <c r="DHQ830" s="11"/>
      <c r="DHR830" s="11"/>
      <c r="DHS830" s="11"/>
      <c r="DHT830" s="11"/>
      <c r="DHU830" s="11"/>
      <c r="DHV830" s="11"/>
      <c r="DHW830" s="11"/>
      <c r="DHX830" s="11"/>
      <c r="DHY830" s="11"/>
      <c r="DHZ830" s="11"/>
      <c r="DIA830" s="11"/>
      <c r="DIB830" s="11"/>
      <c r="DIC830" s="11"/>
      <c r="DID830" s="11"/>
      <c r="DIE830" s="11"/>
      <c r="DIF830" s="11"/>
      <c r="DIG830" s="11"/>
      <c r="DIH830" s="11"/>
      <c r="DII830" s="11"/>
      <c r="DIJ830" s="11"/>
      <c r="DIK830" s="11"/>
      <c r="DIL830" s="11"/>
      <c r="DIM830" s="11"/>
      <c r="DIN830" s="11"/>
      <c r="DIO830" s="11"/>
      <c r="DIP830" s="11"/>
      <c r="DIQ830" s="11"/>
      <c r="DIR830" s="11"/>
      <c r="DIS830" s="11"/>
      <c r="DIT830" s="11"/>
      <c r="DIU830" s="11"/>
      <c r="DIV830" s="11"/>
      <c r="DIW830" s="11"/>
      <c r="DIX830" s="11"/>
      <c r="DIY830" s="11"/>
      <c r="DIZ830" s="11"/>
      <c r="DJA830" s="11"/>
      <c r="DJB830" s="11"/>
      <c r="DJC830" s="11"/>
      <c r="DJD830" s="11"/>
      <c r="DJE830" s="11"/>
      <c r="DJF830" s="11"/>
      <c r="DJG830" s="11"/>
      <c r="DJH830" s="11"/>
      <c r="DJI830" s="11"/>
      <c r="DJJ830" s="11"/>
      <c r="DJK830" s="11"/>
      <c r="DJL830" s="11"/>
      <c r="DJM830" s="11"/>
      <c r="DJN830" s="11"/>
      <c r="DJO830" s="11"/>
      <c r="DJP830" s="11"/>
      <c r="DJQ830" s="11"/>
      <c r="DJR830" s="11"/>
      <c r="DJS830" s="11"/>
      <c r="DJT830" s="11"/>
      <c r="DJU830" s="11"/>
      <c r="DJV830" s="11"/>
      <c r="DJW830" s="11"/>
      <c r="DJX830" s="11"/>
      <c r="DJY830" s="11"/>
      <c r="DJZ830" s="11"/>
      <c r="DKA830" s="11"/>
      <c r="DKB830" s="11"/>
      <c r="DKC830" s="11"/>
      <c r="DKD830" s="11"/>
      <c r="DKE830" s="11"/>
      <c r="DKF830" s="11"/>
      <c r="DKG830" s="11"/>
      <c r="DKH830" s="11"/>
      <c r="DKI830" s="11"/>
      <c r="DKJ830" s="11"/>
      <c r="DKK830" s="11"/>
      <c r="DKL830" s="11"/>
      <c r="DKM830" s="11"/>
      <c r="DKN830" s="11"/>
      <c r="DKO830" s="11"/>
      <c r="DKP830" s="11"/>
      <c r="DKQ830" s="11"/>
      <c r="DKR830" s="11"/>
      <c r="DKS830" s="11"/>
      <c r="DKT830" s="11"/>
      <c r="DKU830" s="11"/>
      <c r="DKV830" s="11"/>
      <c r="DKW830" s="11"/>
      <c r="DKX830" s="11"/>
      <c r="DKY830" s="11"/>
      <c r="DKZ830" s="11"/>
      <c r="DLA830" s="11"/>
      <c r="DLB830" s="11"/>
      <c r="DLC830" s="11"/>
      <c r="DLD830" s="11"/>
      <c r="DLE830" s="11"/>
      <c r="DLF830" s="11"/>
      <c r="DLG830" s="11"/>
      <c r="DLH830" s="11"/>
      <c r="DLI830" s="11"/>
      <c r="DLJ830" s="11"/>
      <c r="DLK830" s="11"/>
      <c r="DLL830" s="11"/>
      <c r="DLM830" s="11"/>
      <c r="DLN830" s="11"/>
      <c r="DLO830" s="11"/>
      <c r="DLP830" s="11"/>
      <c r="DLQ830" s="11"/>
      <c r="DLR830" s="11"/>
      <c r="DLS830" s="11"/>
      <c r="DLT830" s="11"/>
      <c r="DLU830" s="11"/>
      <c r="DLV830" s="11"/>
      <c r="DLW830" s="11"/>
      <c r="DLX830" s="11"/>
      <c r="DLY830" s="11"/>
      <c r="DLZ830" s="11"/>
      <c r="DMA830" s="11"/>
      <c r="DMB830" s="11"/>
      <c r="DMC830" s="11"/>
      <c r="DMD830" s="11"/>
      <c r="DME830" s="11"/>
      <c r="DMF830" s="11"/>
      <c r="DMG830" s="11"/>
      <c r="DMH830" s="11"/>
      <c r="DMI830" s="11"/>
      <c r="DMJ830" s="11"/>
      <c r="DMK830" s="11"/>
      <c r="DML830" s="11"/>
      <c r="DMM830" s="11"/>
      <c r="DMN830" s="11"/>
      <c r="DMO830" s="11"/>
      <c r="DMP830" s="11"/>
      <c r="DMQ830" s="11"/>
      <c r="DMR830" s="11"/>
      <c r="DMS830" s="11"/>
      <c r="DMT830" s="11"/>
      <c r="DMU830" s="11"/>
      <c r="DMV830" s="11"/>
      <c r="DMW830" s="11"/>
      <c r="DMX830" s="11"/>
      <c r="DMY830" s="11"/>
      <c r="DMZ830" s="11"/>
      <c r="DNA830" s="11"/>
      <c r="DNB830" s="11"/>
      <c r="DNC830" s="11"/>
      <c r="DND830" s="11"/>
      <c r="DNE830" s="11"/>
      <c r="DNF830" s="11"/>
      <c r="DNG830" s="11"/>
      <c r="DNH830" s="11"/>
      <c r="DNI830" s="11"/>
      <c r="DNJ830" s="11"/>
      <c r="DNK830" s="11"/>
      <c r="DNL830" s="11"/>
      <c r="DNM830" s="11"/>
      <c r="DNN830" s="11"/>
      <c r="DNO830" s="11"/>
      <c r="DNP830" s="11"/>
      <c r="DNQ830" s="11"/>
      <c r="DNR830" s="11"/>
      <c r="DNS830" s="11"/>
      <c r="DNT830" s="11"/>
      <c r="DNU830" s="11"/>
      <c r="DNV830" s="11"/>
      <c r="DNW830" s="11"/>
      <c r="DNX830" s="11"/>
      <c r="DNY830" s="11"/>
      <c r="DNZ830" s="11"/>
      <c r="DOA830" s="11"/>
      <c r="DOB830" s="11"/>
      <c r="DOC830" s="11"/>
      <c r="DOD830" s="11"/>
      <c r="DOE830" s="11"/>
      <c r="DOF830" s="11"/>
      <c r="DOG830" s="11"/>
      <c r="DOH830" s="11"/>
      <c r="DOI830" s="11"/>
      <c r="DOJ830" s="11"/>
      <c r="DOK830" s="11"/>
      <c r="DOL830" s="11"/>
      <c r="DOM830" s="11"/>
      <c r="DON830" s="11"/>
      <c r="DOO830" s="11"/>
      <c r="DOP830" s="11"/>
      <c r="DOQ830" s="11"/>
      <c r="DOR830" s="11"/>
      <c r="DOS830" s="11"/>
      <c r="DOT830" s="11"/>
      <c r="DOU830" s="11"/>
      <c r="DOV830" s="11"/>
      <c r="DOW830" s="11"/>
      <c r="DOX830" s="11"/>
      <c r="DOY830" s="11"/>
      <c r="DOZ830" s="11"/>
      <c r="DPA830" s="11"/>
      <c r="DPB830" s="11"/>
      <c r="DPC830" s="11"/>
      <c r="DPD830" s="11"/>
      <c r="DPE830" s="11"/>
      <c r="DPF830" s="11"/>
      <c r="DPG830" s="11"/>
      <c r="DPH830" s="11"/>
      <c r="DPI830" s="11"/>
      <c r="DPJ830" s="11"/>
      <c r="DPK830" s="11"/>
      <c r="DPL830" s="11"/>
      <c r="DPM830" s="11"/>
      <c r="DPN830" s="11"/>
      <c r="DPO830" s="11"/>
      <c r="DPP830" s="11"/>
      <c r="DPQ830" s="11"/>
      <c r="DPR830" s="11"/>
      <c r="DPS830" s="11"/>
      <c r="DPT830" s="11"/>
      <c r="DPU830" s="11"/>
      <c r="DPV830" s="11"/>
      <c r="DPW830" s="11"/>
      <c r="DPX830" s="11"/>
      <c r="DPY830" s="11"/>
      <c r="DPZ830" s="11"/>
      <c r="DQA830" s="11"/>
      <c r="DQB830" s="11"/>
      <c r="DQC830" s="11"/>
      <c r="DQD830" s="11"/>
      <c r="DQE830" s="11"/>
      <c r="DQF830" s="11"/>
      <c r="DQG830" s="11"/>
      <c r="DQH830" s="11"/>
      <c r="DQI830" s="11"/>
      <c r="DQJ830" s="11"/>
      <c r="DQK830" s="11"/>
      <c r="DQL830" s="11"/>
      <c r="DQM830" s="11"/>
      <c r="DQN830" s="11"/>
      <c r="DQO830" s="11"/>
      <c r="DQP830" s="11"/>
      <c r="DQQ830" s="11"/>
      <c r="DQR830" s="11"/>
      <c r="DQS830" s="11"/>
      <c r="DQT830" s="11"/>
      <c r="DQU830" s="11"/>
      <c r="DQV830" s="11"/>
      <c r="DQW830" s="11"/>
      <c r="DQX830" s="11"/>
      <c r="DQY830" s="11"/>
      <c r="DQZ830" s="11"/>
      <c r="DRA830" s="11"/>
      <c r="DRB830" s="11"/>
      <c r="DRC830" s="11"/>
      <c r="DRD830" s="11"/>
      <c r="DRE830" s="11"/>
      <c r="DRF830" s="11"/>
      <c r="DRG830" s="11"/>
      <c r="DRH830" s="11"/>
      <c r="DRI830" s="11"/>
      <c r="DRJ830" s="11"/>
      <c r="DRK830" s="11"/>
      <c r="DRL830" s="11"/>
      <c r="DRM830" s="11"/>
      <c r="DRN830" s="11"/>
      <c r="DRO830" s="11"/>
      <c r="DRP830" s="11"/>
      <c r="DRQ830" s="11"/>
      <c r="DRR830" s="11"/>
      <c r="DRS830" s="11"/>
      <c r="DRT830" s="11"/>
      <c r="DRU830" s="11"/>
      <c r="DRV830" s="11"/>
      <c r="DRW830" s="11"/>
      <c r="DRX830" s="11"/>
      <c r="DRY830" s="11"/>
      <c r="DRZ830" s="11"/>
      <c r="DSA830" s="11"/>
      <c r="DSB830" s="11"/>
      <c r="DSC830" s="11"/>
      <c r="DSD830" s="11"/>
      <c r="DSE830" s="11"/>
      <c r="DSF830" s="11"/>
      <c r="DSG830" s="11"/>
      <c r="DSH830" s="11"/>
      <c r="DSI830" s="11"/>
      <c r="DSJ830" s="11"/>
      <c r="DSK830" s="11"/>
      <c r="DSL830" s="11"/>
      <c r="DSM830" s="11"/>
      <c r="DSN830" s="11"/>
      <c r="DSO830" s="11"/>
      <c r="DSP830" s="11"/>
      <c r="DSQ830" s="11"/>
      <c r="DSR830" s="11"/>
      <c r="DSS830" s="11"/>
      <c r="DST830" s="11"/>
      <c r="DSU830" s="11"/>
      <c r="DSV830" s="11"/>
      <c r="DSW830" s="11"/>
      <c r="DSX830" s="11"/>
      <c r="DSY830" s="11"/>
      <c r="DSZ830" s="11"/>
      <c r="DTA830" s="11"/>
      <c r="DTB830" s="11"/>
      <c r="DTC830" s="11"/>
      <c r="DTD830" s="11"/>
      <c r="DTE830" s="11"/>
      <c r="DTF830" s="11"/>
      <c r="DTG830" s="11"/>
      <c r="DTH830" s="11"/>
      <c r="DTI830" s="11"/>
      <c r="DTJ830" s="11"/>
      <c r="DTK830" s="11"/>
      <c r="DTL830" s="11"/>
      <c r="DTM830" s="11"/>
      <c r="DTN830" s="11"/>
      <c r="DTO830" s="11"/>
      <c r="DTP830" s="11"/>
      <c r="DTQ830" s="11"/>
      <c r="DTR830" s="11"/>
      <c r="DTS830" s="11"/>
      <c r="DTT830" s="11"/>
      <c r="DTU830" s="11"/>
      <c r="DTV830" s="11"/>
      <c r="DTW830" s="11"/>
      <c r="DTX830" s="11"/>
      <c r="DTY830" s="11"/>
      <c r="DTZ830" s="11"/>
      <c r="DUA830" s="11"/>
      <c r="DUB830" s="11"/>
      <c r="DUC830" s="11"/>
      <c r="DUD830" s="11"/>
      <c r="DUE830" s="11"/>
      <c r="DUF830" s="11"/>
      <c r="DUG830" s="11"/>
      <c r="DUH830" s="11"/>
      <c r="DUI830" s="11"/>
      <c r="DUJ830" s="11"/>
      <c r="DUK830" s="11"/>
      <c r="DUL830" s="11"/>
      <c r="DUM830" s="11"/>
      <c r="DUN830" s="11"/>
      <c r="DUO830" s="11"/>
      <c r="DUP830" s="11"/>
      <c r="DUQ830" s="11"/>
      <c r="DUR830" s="11"/>
      <c r="DUS830" s="11"/>
      <c r="DUT830" s="11"/>
      <c r="DUU830" s="11"/>
      <c r="DUV830" s="11"/>
      <c r="DUW830" s="11"/>
      <c r="DUX830" s="11"/>
      <c r="DUY830" s="11"/>
      <c r="DUZ830" s="11"/>
      <c r="DVA830" s="11"/>
      <c r="DVB830" s="11"/>
      <c r="DVC830" s="11"/>
      <c r="DVD830" s="11"/>
      <c r="DVE830" s="11"/>
      <c r="DVF830" s="11"/>
      <c r="DVG830" s="11"/>
      <c r="DVH830" s="11"/>
      <c r="DVI830" s="11"/>
      <c r="DVJ830" s="11"/>
      <c r="DVK830" s="11"/>
      <c r="DVL830" s="11"/>
      <c r="DVM830" s="11"/>
      <c r="DVN830" s="11"/>
      <c r="DVO830" s="11"/>
      <c r="DVP830" s="11"/>
      <c r="DVQ830" s="11"/>
      <c r="DVR830" s="11"/>
      <c r="DVS830" s="11"/>
      <c r="DVT830" s="11"/>
      <c r="DVU830" s="11"/>
      <c r="DVV830" s="11"/>
      <c r="DVW830" s="11"/>
      <c r="DVX830" s="11"/>
      <c r="DVY830" s="11"/>
      <c r="DVZ830" s="11"/>
      <c r="DWA830" s="11"/>
      <c r="DWB830" s="11"/>
      <c r="DWC830" s="11"/>
      <c r="DWD830" s="11"/>
      <c r="DWE830" s="11"/>
      <c r="DWF830" s="11"/>
      <c r="DWG830" s="11"/>
      <c r="DWH830" s="11"/>
      <c r="DWI830" s="11"/>
      <c r="DWJ830" s="11"/>
      <c r="DWK830" s="11"/>
      <c r="DWL830" s="11"/>
      <c r="DWM830" s="11"/>
      <c r="DWN830" s="11"/>
      <c r="DWO830" s="11"/>
      <c r="DWP830" s="11"/>
      <c r="DWQ830" s="11"/>
      <c r="DWR830" s="11"/>
      <c r="DWS830" s="11"/>
      <c r="DWT830" s="11"/>
      <c r="DWU830" s="11"/>
      <c r="DWV830" s="11"/>
      <c r="DWW830" s="11"/>
      <c r="DWX830" s="11"/>
      <c r="DWY830" s="11"/>
      <c r="DWZ830" s="11"/>
      <c r="DXA830" s="11"/>
      <c r="DXB830" s="11"/>
      <c r="DXC830" s="11"/>
      <c r="DXD830" s="11"/>
      <c r="DXE830" s="11"/>
      <c r="DXF830" s="11"/>
      <c r="DXG830" s="11"/>
      <c r="DXH830" s="11"/>
      <c r="DXI830" s="11"/>
      <c r="DXJ830" s="11"/>
      <c r="DXK830" s="11"/>
      <c r="DXL830" s="11"/>
      <c r="DXM830" s="11"/>
      <c r="DXN830" s="11"/>
      <c r="DXO830" s="11"/>
      <c r="DXP830" s="11"/>
      <c r="DXQ830" s="11"/>
      <c r="DXR830" s="11"/>
      <c r="DXS830" s="11"/>
      <c r="DXT830" s="11"/>
      <c r="DXU830" s="11"/>
      <c r="DXV830" s="11"/>
      <c r="DXW830" s="11"/>
      <c r="DXX830" s="11"/>
      <c r="DXY830" s="11"/>
      <c r="DXZ830" s="11"/>
      <c r="DYA830" s="11"/>
      <c r="DYB830" s="11"/>
      <c r="DYC830" s="11"/>
      <c r="DYD830" s="11"/>
      <c r="DYE830" s="11"/>
      <c r="DYF830" s="11"/>
      <c r="DYG830" s="11"/>
      <c r="DYH830" s="11"/>
      <c r="DYI830" s="11"/>
      <c r="DYJ830" s="11"/>
      <c r="DYK830" s="11"/>
      <c r="DYL830" s="11"/>
      <c r="DYM830" s="11"/>
      <c r="DYN830" s="11"/>
      <c r="DYO830" s="11"/>
      <c r="DYP830" s="11"/>
      <c r="DYQ830" s="11"/>
      <c r="DYR830" s="11"/>
      <c r="DYS830" s="11"/>
      <c r="DYT830" s="11"/>
      <c r="DYU830" s="11"/>
      <c r="DYV830" s="11"/>
      <c r="DYW830" s="11"/>
      <c r="DYX830" s="11"/>
      <c r="DYY830" s="11"/>
      <c r="DYZ830" s="11"/>
      <c r="DZA830" s="11"/>
      <c r="DZB830" s="11"/>
      <c r="DZC830" s="11"/>
      <c r="DZD830" s="11"/>
      <c r="DZE830" s="11"/>
      <c r="DZF830" s="11"/>
      <c r="DZG830" s="11"/>
      <c r="DZH830" s="11"/>
      <c r="DZI830" s="11"/>
      <c r="DZJ830" s="11"/>
      <c r="DZK830" s="11"/>
      <c r="DZL830" s="11"/>
      <c r="DZM830" s="11"/>
      <c r="DZN830" s="11"/>
      <c r="DZO830" s="11"/>
      <c r="DZP830" s="11"/>
      <c r="DZQ830" s="11"/>
      <c r="DZR830" s="11"/>
      <c r="DZS830" s="11"/>
      <c r="DZT830" s="11"/>
      <c r="DZU830" s="11"/>
      <c r="DZV830" s="11"/>
      <c r="DZW830" s="11"/>
      <c r="DZX830" s="11"/>
      <c r="DZY830" s="11"/>
      <c r="DZZ830" s="11"/>
      <c r="EAA830" s="11"/>
      <c r="EAB830" s="11"/>
      <c r="EAC830" s="11"/>
      <c r="EAD830" s="11"/>
      <c r="EAE830" s="11"/>
      <c r="EAF830" s="11"/>
      <c r="EAG830" s="11"/>
      <c r="EAH830" s="11"/>
      <c r="EAI830" s="11"/>
      <c r="EAJ830" s="11"/>
      <c r="EAK830" s="11"/>
      <c r="EAL830" s="11"/>
      <c r="EAM830" s="11"/>
      <c r="EAN830" s="11"/>
      <c r="EAO830" s="11"/>
      <c r="EAP830" s="11"/>
      <c r="EAQ830" s="11"/>
      <c r="EAR830" s="11"/>
      <c r="EAS830" s="11"/>
      <c r="EAT830" s="11"/>
      <c r="EAU830" s="11"/>
      <c r="EAV830" s="11"/>
      <c r="EAW830" s="11"/>
      <c r="EAX830" s="11"/>
      <c r="EAY830" s="11"/>
      <c r="EAZ830" s="11"/>
      <c r="EBA830" s="11"/>
      <c r="EBB830" s="11"/>
      <c r="EBC830" s="11"/>
      <c r="EBD830" s="11"/>
      <c r="EBE830" s="11"/>
      <c r="EBF830" s="11"/>
      <c r="EBG830" s="11"/>
      <c r="EBH830" s="11"/>
      <c r="EBI830" s="11"/>
      <c r="EBJ830" s="11"/>
      <c r="EBK830" s="11"/>
      <c r="EBL830" s="11"/>
      <c r="EBM830" s="11"/>
      <c r="EBN830" s="11"/>
      <c r="EBO830" s="11"/>
      <c r="EBP830" s="11"/>
      <c r="EBQ830" s="11"/>
      <c r="EBR830" s="11"/>
      <c r="EBS830" s="11"/>
      <c r="EBT830" s="11"/>
      <c r="EBU830" s="11"/>
      <c r="EBV830" s="11"/>
      <c r="EBW830" s="11"/>
      <c r="EBX830" s="11"/>
      <c r="EBY830" s="11"/>
      <c r="EBZ830" s="11"/>
      <c r="ECA830" s="11"/>
      <c r="ECB830" s="11"/>
      <c r="ECC830" s="11"/>
      <c r="ECD830" s="11"/>
      <c r="ECE830" s="11"/>
      <c r="ECF830" s="11"/>
      <c r="ECG830" s="11"/>
      <c r="ECH830" s="11"/>
      <c r="ECI830" s="11"/>
      <c r="ECJ830" s="11"/>
      <c r="ECK830" s="11"/>
      <c r="ECL830" s="11"/>
      <c r="ECM830" s="11"/>
      <c r="ECN830" s="11"/>
      <c r="ECO830" s="11"/>
      <c r="ECP830" s="11"/>
      <c r="ECQ830" s="11"/>
      <c r="ECR830" s="11"/>
      <c r="ECS830" s="11"/>
      <c r="ECT830" s="11"/>
      <c r="ECU830" s="11"/>
      <c r="ECV830" s="11"/>
      <c r="ECW830" s="11"/>
      <c r="ECX830" s="11"/>
      <c r="ECY830" s="11"/>
      <c r="ECZ830" s="11"/>
      <c r="EDA830" s="11"/>
      <c r="EDB830" s="11"/>
      <c r="EDC830" s="11"/>
      <c r="EDD830" s="11"/>
      <c r="EDE830" s="11"/>
      <c r="EDF830" s="11"/>
      <c r="EDG830" s="11"/>
      <c r="EDH830" s="11"/>
      <c r="EDI830" s="11"/>
      <c r="EDJ830" s="11"/>
      <c r="EDK830" s="11"/>
      <c r="EDL830" s="11"/>
      <c r="EDM830" s="11"/>
      <c r="EDN830" s="11"/>
      <c r="EDO830" s="11"/>
      <c r="EDP830" s="11"/>
      <c r="EDQ830" s="11"/>
      <c r="EDR830" s="11"/>
      <c r="EDS830" s="11"/>
      <c r="EDT830" s="11"/>
      <c r="EDU830" s="11"/>
      <c r="EDV830" s="11"/>
      <c r="EDW830" s="11"/>
      <c r="EDX830" s="11"/>
      <c r="EDY830" s="11"/>
      <c r="EDZ830" s="11"/>
      <c r="EEA830" s="11"/>
      <c r="EEB830" s="11"/>
      <c r="EEC830" s="11"/>
      <c r="EED830" s="11"/>
      <c r="EEE830" s="11"/>
      <c r="EEF830" s="11"/>
      <c r="EEG830" s="11"/>
      <c r="EEH830" s="11"/>
      <c r="EEI830" s="11"/>
      <c r="EEJ830" s="11"/>
      <c r="EEK830" s="11"/>
      <c r="EEL830" s="11"/>
      <c r="EEM830" s="11"/>
      <c r="EEN830" s="11"/>
      <c r="EEO830" s="11"/>
      <c r="EEP830" s="11"/>
      <c r="EEQ830" s="11"/>
      <c r="EER830" s="11"/>
      <c r="EES830" s="11"/>
      <c r="EET830" s="11"/>
      <c r="EEU830" s="11"/>
      <c r="EEV830" s="11"/>
      <c r="EEW830" s="11"/>
      <c r="EEX830" s="11"/>
      <c r="EEY830" s="11"/>
      <c r="EEZ830" s="11"/>
      <c r="EFA830" s="11"/>
      <c r="EFB830" s="11"/>
      <c r="EFC830" s="11"/>
      <c r="EFD830" s="11"/>
      <c r="EFE830" s="11"/>
      <c r="EFF830" s="11"/>
      <c r="EFG830" s="11"/>
      <c r="EFH830" s="11"/>
      <c r="EFI830" s="11"/>
      <c r="EFJ830" s="11"/>
      <c r="EFK830" s="11"/>
      <c r="EFL830" s="11"/>
      <c r="EFM830" s="11"/>
      <c r="EFN830" s="11"/>
      <c r="EFO830" s="11"/>
      <c r="EFP830" s="11"/>
      <c r="EFQ830" s="11"/>
      <c r="EFR830" s="11"/>
      <c r="EFS830" s="11"/>
      <c r="EFT830" s="11"/>
      <c r="EFU830" s="11"/>
      <c r="EFV830" s="11"/>
      <c r="EFW830" s="11"/>
      <c r="EFX830" s="11"/>
      <c r="EFY830" s="11"/>
      <c r="EFZ830" s="11"/>
      <c r="EGA830" s="11"/>
      <c r="EGB830" s="11"/>
      <c r="EGC830" s="11"/>
      <c r="EGD830" s="11"/>
      <c r="EGE830" s="11"/>
      <c r="EGF830" s="11"/>
      <c r="EGG830" s="11"/>
      <c r="EGH830" s="11"/>
      <c r="EGI830" s="11"/>
      <c r="EGJ830" s="11"/>
      <c r="EGK830" s="11"/>
      <c r="EGL830" s="11"/>
      <c r="EGM830" s="11"/>
      <c r="EGN830" s="11"/>
      <c r="EGO830" s="11"/>
      <c r="EGP830" s="11"/>
      <c r="EGQ830" s="11"/>
      <c r="EGR830" s="11"/>
      <c r="EGS830" s="11"/>
      <c r="EGT830" s="11"/>
      <c r="EGU830" s="11"/>
      <c r="EGV830" s="11"/>
      <c r="EGW830" s="11"/>
      <c r="EGX830" s="11"/>
      <c r="EGY830" s="11"/>
      <c r="EGZ830" s="11"/>
      <c r="EHA830" s="11"/>
      <c r="EHB830" s="11"/>
      <c r="EHC830" s="11"/>
      <c r="EHD830" s="11"/>
      <c r="EHE830" s="11"/>
      <c r="EHF830" s="11"/>
      <c r="EHG830" s="11"/>
      <c r="EHH830" s="11"/>
      <c r="EHI830" s="11"/>
      <c r="EHJ830" s="11"/>
      <c r="EHK830" s="11"/>
      <c r="EHL830" s="11"/>
      <c r="EHM830" s="11"/>
      <c r="EHN830" s="11"/>
      <c r="EHO830" s="11"/>
      <c r="EHP830" s="11"/>
      <c r="EHQ830" s="11"/>
      <c r="EHR830" s="11"/>
      <c r="EHS830" s="11"/>
      <c r="EHT830" s="11"/>
      <c r="EHU830" s="11"/>
      <c r="EHV830" s="11"/>
      <c r="EHW830" s="11"/>
      <c r="EHX830" s="11"/>
      <c r="EHY830" s="11"/>
      <c r="EHZ830" s="11"/>
      <c r="EIA830" s="11"/>
      <c r="EIB830" s="11"/>
      <c r="EIC830" s="11"/>
      <c r="EID830" s="11"/>
      <c r="EIE830" s="11"/>
      <c r="EIF830" s="11"/>
      <c r="EIG830" s="11"/>
      <c r="EIH830" s="11"/>
      <c r="EII830" s="11"/>
      <c r="EIJ830" s="11"/>
      <c r="EIK830" s="11"/>
      <c r="EIL830" s="11"/>
      <c r="EIM830" s="11"/>
      <c r="EIN830" s="11"/>
      <c r="EIO830" s="11"/>
      <c r="EIP830" s="11"/>
      <c r="EIQ830" s="11"/>
      <c r="EIR830" s="11"/>
      <c r="EIS830" s="11"/>
      <c r="EIT830" s="11"/>
      <c r="EIU830" s="11"/>
      <c r="EIV830" s="11"/>
      <c r="EIW830" s="11"/>
      <c r="EIX830" s="11"/>
      <c r="EIY830" s="11"/>
      <c r="EIZ830" s="11"/>
      <c r="EJA830" s="11"/>
      <c r="EJB830" s="11"/>
      <c r="EJC830" s="11"/>
      <c r="EJD830" s="11"/>
      <c r="EJE830" s="11"/>
      <c r="EJF830" s="11"/>
      <c r="EJG830" s="11"/>
      <c r="EJH830" s="11"/>
      <c r="EJI830" s="11"/>
      <c r="EJJ830" s="11"/>
      <c r="EJK830" s="11"/>
      <c r="EJL830" s="11"/>
      <c r="EJM830" s="11"/>
      <c r="EJN830" s="11"/>
      <c r="EJO830" s="11"/>
      <c r="EJP830" s="11"/>
      <c r="EJQ830" s="11"/>
      <c r="EJR830" s="11"/>
      <c r="EJS830" s="11"/>
      <c r="EJT830" s="11"/>
      <c r="EJU830" s="11"/>
      <c r="EJV830" s="11"/>
      <c r="EJW830" s="11"/>
      <c r="EJX830" s="11"/>
      <c r="EJY830" s="11"/>
      <c r="EJZ830" s="11"/>
      <c r="EKA830" s="11"/>
      <c r="EKB830" s="11"/>
      <c r="EKC830" s="11"/>
      <c r="EKD830" s="11"/>
      <c r="EKE830" s="11"/>
      <c r="EKF830" s="11"/>
      <c r="EKG830" s="11"/>
      <c r="EKH830" s="11"/>
      <c r="EKI830" s="11"/>
      <c r="EKJ830" s="11"/>
      <c r="EKK830" s="11"/>
      <c r="EKL830" s="11"/>
      <c r="EKM830" s="11"/>
      <c r="EKN830" s="11"/>
      <c r="EKO830" s="11"/>
      <c r="EKP830" s="11"/>
      <c r="EKQ830" s="11"/>
      <c r="EKR830" s="11"/>
      <c r="EKS830" s="11"/>
      <c r="EKT830" s="11"/>
      <c r="EKU830" s="11"/>
      <c r="EKV830" s="11"/>
      <c r="EKW830" s="11"/>
      <c r="EKX830" s="11"/>
      <c r="EKY830" s="11"/>
      <c r="EKZ830" s="11"/>
      <c r="ELA830" s="11"/>
      <c r="ELB830" s="11"/>
      <c r="ELC830" s="11"/>
      <c r="ELD830" s="11"/>
      <c r="ELE830" s="11"/>
      <c r="ELF830" s="11"/>
      <c r="ELG830" s="11"/>
      <c r="ELH830" s="11"/>
      <c r="ELI830" s="11"/>
      <c r="ELJ830" s="11"/>
      <c r="ELK830" s="11"/>
      <c r="ELL830" s="11"/>
      <c r="ELM830" s="11"/>
      <c r="ELN830" s="11"/>
      <c r="ELO830" s="11"/>
      <c r="ELP830" s="11"/>
      <c r="ELQ830" s="11"/>
      <c r="ELR830" s="11"/>
      <c r="ELS830" s="11"/>
      <c r="ELT830" s="11"/>
      <c r="ELU830" s="11"/>
      <c r="ELV830" s="11"/>
      <c r="ELW830" s="11"/>
      <c r="ELX830" s="11"/>
      <c r="ELY830" s="11"/>
      <c r="ELZ830" s="11"/>
      <c r="EMA830" s="11"/>
      <c r="EMB830" s="11"/>
      <c r="EMC830" s="11"/>
      <c r="EMD830" s="11"/>
      <c r="EME830" s="11"/>
      <c r="EMF830" s="11"/>
      <c r="EMG830" s="11"/>
      <c r="EMH830" s="11"/>
      <c r="EMI830" s="11"/>
      <c r="EMJ830" s="11"/>
      <c r="EMK830" s="11"/>
      <c r="EML830" s="11"/>
      <c r="EMM830" s="11"/>
      <c r="EMN830" s="11"/>
      <c r="EMO830" s="11"/>
      <c r="EMP830" s="11"/>
      <c r="EMQ830" s="11"/>
      <c r="EMR830" s="11"/>
      <c r="EMS830" s="11"/>
      <c r="EMT830" s="11"/>
      <c r="EMU830" s="11"/>
      <c r="EMV830" s="11"/>
      <c r="EMW830" s="11"/>
      <c r="EMX830" s="11"/>
      <c r="EMY830" s="11"/>
      <c r="EMZ830" s="11"/>
      <c r="ENA830" s="11"/>
      <c r="ENB830" s="11"/>
      <c r="ENC830" s="11"/>
      <c r="END830" s="11"/>
      <c r="ENE830" s="11"/>
      <c r="ENF830" s="11"/>
      <c r="ENG830" s="11"/>
      <c r="ENH830" s="11"/>
      <c r="ENI830" s="11"/>
      <c r="ENJ830" s="11"/>
      <c r="ENK830" s="11"/>
      <c r="ENL830" s="11"/>
      <c r="ENM830" s="11"/>
      <c r="ENN830" s="11"/>
      <c r="ENO830" s="11"/>
      <c r="ENP830" s="11"/>
      <c r="ENQ830" s="11"/>
      <c r="ENR830" s="11"/>
      <c r="ENS830" s="11"/>
      <c r="ENT830" s="11"/>
      <c r="ENU830" s="11"/>
      <c r="ENV830" s="11"/>
      <c r="ENW830" s="11"/>
      <c r="ENX830" s="11"/>
      <c r="ENY830" s="11"/>
      <c r="ENZ830" s="11"/>
      <c r="EOA830" s="11"/>
      <c r="EOB830" s="11"/>
      <c r="EOC830" s="11"/>
      <c r="EOD830" s="11"/>
      <c r="EOE830" s="11"/>
      <c r="EOF830" s="11"/>
      <c r="EOG830" s="11"/>
      <c r="EOH830" s="11"/>
      <c r="EOI830" s="11"/>
      <c r="EOJ830" s="11"/>
      <c r="EOK830" s="11"/>
      <c r="EOL830" s="11"/>
      <c r="EOM830" s="11"/>
      <c r="EON830" s="11"/>
      <c r="EOO830" s="11"/>
      <c r="EOP830" s="11"/>
      <c r="EOQ830" s="11"/>
      <c r="EOR830" s="11"/>
      <c r="EOS830" s="11"/>
      <c r="EOT830" s="11"/>
      <c r="EOU830" s="11"/>
      <c r="EOV830" s="11"/>
      <c r="EOW830" s="11"/>
      <c r="EOX830" s="11"/>
      <c r="EOY830" s="11"/>
      <c r="EOZ830" s="11"/>
      <c r="EPA830" s="11"/>
      <c r="EPB830" s="11"/>
      <c r="EPC830" s="11"/>
      <c r="EPD830" s="11"/>
      <c r="EPE830" s="11"/>
      <c r="EPF830" s="11"/>
      <c r="EPG830" s="11"/>
      <c r="EPH830" s="11"/>
      <c r="EPI830" s="11"/>
      <c r="EPJ830" s="11"/>
      <c r="EPK830" s="11"/>
      <c r="EPL830" s="11"/>
      <c r="EPM830" s="11"/>
      <c r="EPN830" s="11"/>
      <c r="EPO830" s="11"/>
      <c r="EPP830" s="11"/>
      <c r="EPQ830" s="11"/>
      <c r="EPR830" s="11"/>
      <c r="EPS830" s="11"/>
      <c r="EPT830" s="11"/>
      <c r="EPU830" s="11"/>
      <c r="EPV830" s="11"/>
      <c r="EPW830" s="11"/>
      <c r="EPX830" s="11"/>
      <c r="EPY830" s="11"/>
      <c r="EPZ830" s="11"/>
      <c r="EQA830" s="11"/>
      <c r="EQB830" s="11"/>
      <c r="EQC830" s="11"/>
      <c r="EQD830" s="11"/>
      <c r="EQE830" s="11"/>
      <c r="EQF830" s="11"/>
      <c r="EQG830" s="11"/>
      <c r="EQH830" s="11"/>
      <c r="EQI830" s="11"/>
      <c r="EQJ830" s="11"/>
      <c r="EQK830" s="11"/>
      <c r="EQL830" s="11"/>
      <c r="EQM830" s="11"/>
      <c r="EQN830" s="11"/>
      <c r="EQO830" s="11"/>
      <c r="EQP830" s="11"/>
      <c r="EQQ830" s="11"/>
      <c r="EQR830" s="11"/>
      <c r="EQS830" s="11"/>
      <c r="EQT830" s="11"/>
      <c r="EQU830" s="11"/>
      <c r="EQV830" s="11"/>
      <c r="EQW830" s="11"/>
      <c r="EQX830" s="11"/>
      <c r="EQY830" s="11"/>
      <c r="EQZ830" s="11"/>
      <c r="ERA830" s="11"/>
      <c r="ERB830" s="11"/>
      <c r="ERC830" s="11"/>
      <c r="ERD830" s="11"/>
      <c r="ERE830" s="11"/>
      <c r="ERF830" s="11"/>
      <c r="ERG830" s="11"/>
      <c r="ERH830" s="11"/>
      <c r="ERI830" s="11"/>
      <c r="ERJ830" s="11"/>
      <c r="ERK830" s="11"/>
      <c r="ERL830" s="11"/>
      <c r="ERM830" s="11"/>
      <c r="ERN830" s="11"/>
      <c r="ERO830" s="11"/>
      <c r="ERP830" s="11"/>
      <c r="ERQ830" s="11"/>
      <c r="ERR830" s="11"/>
      <c r="ERS830" s="11"/>
      <c r="ERT830" s="11"/>
      <c r="ERU830" s="11"/>
      <c r="ERV830" s="11"/>
      <c r="ERW830" s="11"/>
      <c r="ERX830" s="11"/>
      <c r="ERY830" s="11"/>
      <c r="ERZ830" s="11"/>
      <c r="ESA830" s="11"/>
      <c r="ESB830" s="11"/>
      <c r="ESC830" s="11"/>
      <c r="ESD830" s="11"/>
      <c r="ESE830" s="11"/>
      <c r="ESF830" s="11"/>
      <c r="ESG830" s="11"/>
      <c r="ESH830" s="11"/>
      <c r="ESI830" s="11"/>
      <c r="ESJ830" s="11"/>
      <c r="ESK830" s="11"/>
      <c r="ESL830" s="11"/>
      <c r="ESM830" s="11"/>
      <c r="ESN830" s="11"/>
      <c r="ESO830" s="11"/>
      <c r="ESP830" s="11"/>
      <c r="ESQ830" s="11"/>
      <c r="ESR830" s="11"/>
      <c r="ESS830" s="11"/>
      <c r="EST830" s="11"/>
      <c r="ESU830" s="11"/>
      <c r="ESV830" s="11"/>
      <c r="ESW830" s="11"/>
      <c r="ESX830" s="11"/>
      <c r="ESY830" s="11"/>
      <c r="ESZ830" s="11"/>
      <c r="ETA830" s="11"/>
      <c r="ETB830" s="11"/>
      <c r="ETC830" s="11"/>
      <c r="ETD830" s="11"/>
      <c r="ETE830" s="11"/>
      <c r="ETF830" s="11"/>
      <c r="ETG830" s="11"/>
      <c r="ETH830" s="11"/>
      <c r="ETI830" s="11"/>
      <c r="ETJ830" s="11"/>
      <c r="ETK830" s="11"/>
      <c r="ETL830" s="11"/>
      <c r="ETM830" s="11"/>
      <c r="ETN830" s="11"/>
      <c r="ETO830" s="11"/>
      <c r="ETP830" s="11"/>
      <c r="ETQ830" s="11"/>
      <c r="ETR830" s="11"/>
      <c r="ETS830" s="11"/>
      <c r="ETT830" s="11"/>
      <c r="ETU830" s="11"/>
      <c r="ETV830" s="11"/>
      <c r="ETW830" s="11"/>
      <c r="ETX830" s="11"/>
      <c r="ETY830" s="11"/>
      <c r="ETZ830" s="11"/>
      <c r="EUA830" s="11"/>
      <c r="EUB830" s="11"/>
      <c r="EUC830" s="11"/>
      <c r="EUD830" s="11"/>
      <c r="EUE830" s="11"/>
      <c r="EUF830" s="11"/>
      <c r="EUG830" s="11"/>
      <c r="EUH830" s="11"/>
      <c r="EUI830" s="11"/>
      <c r="EUJ830" s="11"/>
      <c r="EUK830" s="11"/>
      <c r="EUL830" s="11"/>
      <c r="EUM830" s="11"/>
      <c r="EUN830" s="11"/>
      <c r="EUO830" s="11"/>
      <c r="EUP830" s="11"/>
      <c r="EUQ830" s="11"/>
      <c r="EUR830" s="11"/>
      <c r="EUS830" s="11"/>
      <c r="EUT830" s="11"/>
      <c r="EUU830" s="11"/>
      <c r="EUV830" s="11"/>
      <c r="EUW830" s="11"/>
      <c r="EUX830" s="11"/>
      <c r="EUY830" s="11"/>
      <c r="EUZ830" s="11"/>
      <c r="EVA830" s="11"/>
      <c r="EVB830" s="11"/>
      <c r="EVC830" s="11"/>
      <c r="EVD830" s="11"/>
      <c r="EVE830" s="11"/>
      <c r="EVF830" s="11"/>
      <c r="EVG830" s="11"/>
      <c r="EVH830" s="11"/>
      <c r="EVI830" s="11"/>
      <c r="EVJ830" s="11"/>
      <c r="EVK830" s="11"/>
      <c r="EVL830" s="11"/>
      <c r="EVM830" s="11"/>
      <c r="EVN830" s="11"/>
      <c r="EVO830" s="11"/>
      <c r="EVP830" s="11"/>
      <c r="EVQ830" s="11"/>
      <c r="EVR830" s="11"/>
      <c r="EVS830" s="11"/>
      <c r="EVT830" s="11"/>
      <c r="EVU830" s="11"/>
      <c r="EVV830" s="11"/>
      <c r="EVW830" s="11"/>
      <c r="EVX830" s="11"/>
      <c r="EVY830" s="11"/>
      <c r="EVZ830" s="11"/>
      <c r="EWA830" s="11"/>
      <c r="EWB830" s="11"/>
      <c r="EWC830" s="11"/>
      <c r="EWD830" s="11"/>
      <c r="EWE830" s="11"/>
      <c r="EWF830" s="11"/>
      <c r="EWG830" s="11"/>
      <c r="EWH830" s="11"/>
      <c r="EWI830" s="11"/>
      <c r="EWJ830" s="11"/>
      <c r="EWK830" s="11"/>
      <c r="EWL830" s="11"/>
      <c r="EWM830" s="11"/>
      <c r="EWN830" s="11"/>
      <c r="EWO830" s="11"/>
      <c r="EWP830" s="11"/>
      <c r="EWQ830" s="11"/>
      <c r="EWR830" s="11"/>
      <c r="EWS830" s="11"/>
      <c r="EWT830" s="11"/>
      <c r="EWU830" s="11"/>
      <c r="EWV830" s="11"/>
      <c r="EWW830" s="11"/>
      <c r="EWX830" s="11"/>
      <c r="EWY830" s="11"/>
      <c r="EWZ830" s="11"/>
      <c r="EXA830" s="11"/>
      <c r="EXB830" s="11"/>
      <c r="EXC830" s="11"/>
      <c r="EXD830" s="11"/>
      <c r="EXE830" s="11"/>
      <c r="EXF830" s="11"/>
      <c r="EXG830" s="11"/>
      <c r="EXH830" s="11"/>
      <c r="EXI830" s="11"/>
      <c r="EXJ830" s="11"/>
      <c r="EXK830" s="11"/>
      <c r="EXL830" s="11"/>
      <c r="EXM830" s="11"/>
      <c r="EXN830" s="11"/>
      <c r="EXO830" s="11"/>
      <c r="EXP830" s="11"/>
      <c r="EXQ830" s="11"/>
      <c r="EXR830" s="11"/>
      <c r="EXS830" s="11"/>
      <c r="EXT830" s="11"/>
      <c r="EXU830" s="11"/>
      <c r="EXV830" s="11"/>
      <c r="EXW830" s="11"/>
      <c r="EXX830" s="11"/>
      <c r="EXY830" s="11"/>
      <c r="EXZ830" s="11"/>
      <c r="EYA830" s="11"/>
      <c r="EYB830" s="11"/>
      <c r="EYC830" s="11"/>
      <c r="EYD830" s="11"/>
      <c r="EYE830" s="11"/>
      <c r="EYF830" s="11"/>
      <c r="EYG830" s="11"/>
      <c r="EYH830" s="11"/>
      <c r="EYI830" s="11"/>
      <c r="EYJ830" s="11"/>
      <c r="EYK830" s="11"/>
      <c r="EYL830" s="11"/>
      <c r="EYM830" s="11"/>
      <c r="EYN830" s="11"/>
      <c r="EYO830" s="11"/>
      <c r="EYP830" s="11"/>
      <c r="EYQ830" s="11"/>
      <c r="EYR830" s="11"/>
      <c r="EYS830" s="11"/>
      <c r="EYT830" s="11"/>
      <c r="EYU830" s="11"/>
      <c r="EYV830" s="11"/>
      <c r="EYW830" s="11"/>
      <c r="EYX830" s="11"/>
      <c r="EYY830" s="11"/>
      <c r="EYZ830" s="11"/>
      <c r="EZA830" s="11"/>
      <c r="EZB830" s="11"/>
      <c r="EZC830" s="11"/>
      <c r="EZD830" s="11"/>
      <c r="EZE830" s="11"/>
      <c r="EZF830" s="11"/>
      <c r="EZG830" s="11"/>
      <c r="EZH830" s="11"/>
      <c r="EZI830" s="11"/>
      <c r="EZJ830" s="11"/>
      <c r="EZK830" s="11"/>
      <c r="EZL830" s="11"/>
      <c r="EZM830" s="11"/>
      <c r="EZN830" s="11"/>
      <c r="EZO830" s="11"/>
      <c r="EZP830" s="11"/>
      <c r="EZQ830" s="11"/>
      <c r="EZR830" s="11"/>
      <c r="EZS830" s="11"/>
      <c r="EZT830" s="11"/>
      <c r="EZU830" s="11"/>
      <c r="EZV830" s="11"/>
      <c r="EZW830" s="11"/>
      <c r="EZX830" s="11"/>
      <c r="EZY830" s="11"/>
      <c r="EZZ830" s="11"/>
      <c r="FAA830" s="11"/>
      <c r="FAB830" s="11"/>
      <c r="FAC830" s="11"/>
      <c r="FAD830" s="11"/>
      <c r="FAE830" s="11"/>
      <c r="FAF830" s="11"/>
      <c r="FAG830" s="11"/>
      <c r="FAH830" s="11"/>
      <c r="FAI830" s="11"/>
      <c r="FAJ830" s="11"/>
      <c r="FAK830" s="11"/>
      <c r="FAL830" s="11"/>
      <c r="FAM830" s="11"/>
      <c r="FAN830" s="11"/>
      <c r="FAO830" s="11"/>
      <c r="FAP830" s="11"/>
      <c r="FAQ830" s="11"/>
      <c r="FAR830" s="11"/>
      <c r="FAS830" s="11"/>
      <c r="FAT830" s="11"/>
      <c r="FAU830" s="11"/>
      <c r="FAV830" s="11"/>
      <c r="FAW830" s="11"/>
      <c r="FAX830" s="11"/>
      <c r="FAY830" s="11"/>
      <c r="FAZ830" s="11"/>
      <c r="FBA830" s="11"/>
      <c r="FBB830" s="11"/>
      <c r="FBC830" s="11"/>
      <c r="FBD830" s="11"/>
      <c r="FBE830" s="11"/>
      <c r="FBF830" s="11"/>
      <c r="FBG830" s="11"/>
      <c r="FBH830" s="11"/>
      <c r="FBI830" s="11"/>
      <c r="FBJ830" s="11"/>
      <c r="FBK830" s="11"/>
      <c r="FBL830" s="11"/>
      <c r="FBM830" s="11"/>
      <c r="FBN830" s="11"/>
      <c r="FBO830" s="11"/>
      <c r="FBP830" s="11"/>
      <c r="FBQ830" s="11"/>
      <c r="FBR830" s="11"/>
      <c r="FBS830" s="11"/>
      <c r="FBT830" s="11"/>
      <c r="FBU830" s="11"/>
      <c r="FBV830" s="11"/>
      <c r="FBW830" s="11"/>
      <c r="FBX830" s="11"/>
      <c r="FBY830" s="11"/>
      <c r="FBZ830" s="11"/>
      <c r="FCA830" s="11"/>
      <c r="FCB830" s="11"/>
      <c r="FCC830" s="11"/>
      <c r="FCD830" s="11"/>
      <c r="FCE830" s="11"/>
      <c r="FCF830" s="11"/>
      <c r="FCG830" s="11"/>
      <c r="FCH830" s="11"/>
      <c r="FCI830" s="11"/>
      <c r="FCJ830" s="11"/>
      <c r="FCK830" s="11"/>
      <c r="FCL830" s="11"/>
      <c r="FCM830" s="11"/>
      <c r="FCN830" s="11"/>
      <c r="FCO830" s="11"/>
      <c r="FCP830" s="11"/>
      <c r="FCQ830" s="11"/>
      <c r="FCR830" s="11"/>
      <c r="FCS830" s="11"/>
      <c r="FCT830" s="11"/>
      <c r="FCU830" s="11"/>
      <c r="FCV830" s="11"/>
      <c r="FCW830" s="11"/>
      <c r="FCX830" s="11"/>
      <c r="FCY830" s="11"/>
      <c r="FCZ830" s="11"/>
      <c r="FDA830" s="11"/>
      <c r="FDB830" s="11"/>
      <c r="FDC830" s="11"/>
      <c r="FDD830" s="11"/>
      <c r="FDE830" s="11"/>
      <c r="FDF830" s="11"/>
      <c r="FDG830" s="11"/>
      <c r="FDH830" s="11"/>
      <c r="FDI830" s="11"/>
      <c r="FDJ830" s="11"/>
      <c r="FDK830" s="11"/>
      <c r="FDL830" s="11"/>
      <c r="FDM830" s="11"/>
      <c r="FDN830" s="11"/>
      <c r="FDO830" s="11"/>
      <c r="FDP830" s="11"/>
      <c r="FDQ830" s="11"/>
      <c r="FDR830" s="11"/>
      <c r="FDS830" s="11"/>
      <c r="FDT830" s="11"/>
      <c r="FDU830" s="11"/>
      <c r="FDV830" s="11"/>
      <c r="FDW830" s="11"/>
      <c r="FDX830" s="11"/>
      <c r="FDY830" s="11"/>
      <c r="FDZ830" s="11"/>
      <c r="FEA830" s="11"/>
      <c r="FEB830" s="11"/>
      <c r="FEC830" s="11"/>
      <c r="FED830" s="11"/>
      <c r="FEE830" s="11"/>
      <c r="FEF830" s="11"/>
      <c r="FEG830" s="11"/>
      <c r="FEH830" s="11"/>
      <c r="FEI830" s="11"/>
      <c r="FEJ830" s="11"/>
      <c r="FEK830" s="11"/>
      <c r="FEL830" s="11"/>
      <c r="FEM830" s="11"/>
      <c r="FEN830" s="11"/>
      <c r="FEO830" s="11"/>
      <c r="FEP830" s="11"/>
      <c r="FEQ830" s="11"/>
      <c r="FER830" s="11"/>
      <c r="FES830" s="11"/>
      <c r="FET830" s="11"/>
      <c r="FEU830" s="11"/>
      <c r="FEV830" s="11"/>
      <c r="FEW830" s="11"/>
      <c r="FEX830" s="11"/>
      <c r="FEY830" s="11"/>
      <c r="FEZ830" s="11"/>
      <c r="FFA830" s="11"/>
      <c r="FFB830" s="11"/>
      <c r="FFC830" s="11"/>
      <c r="FFD830" s="11"/>
      <c r="FFE830" s="11"/>
      <c r="FFF830" s="11"/>
      <c r="FFG830" s="11"/>
      <c r="FFH830" s="11"/>
      <c r="FFI830" s="11"/>
      <c r="FFJ830" s="11"/>
      <c r="FFK830" s="11"/>
      <c r="FFL830" s="11"/>
      <c r="FFM830" s="11"/>
      <c r="FFN830" s="11"/>
      <c r="FFO830" s="11"/>
      <c r="FFP830" s="11"/>
      <c r="FFQ830" s="11"/>
      <c r="FFR830" s="11"/>
      <c r="FFS830" s="11"/>
      <c r="FFT830" s="11"/>
      <c r="FFU830" s="11"/>
      <c r="FFV830" s="11"/>
      <c r="FFW830" s="11"/>
      <c r="FFX830" s="11"/>
      <c r="FFY830" s="11"/>
      <c r="FFZ830" s="11"/>
      <c r="FGA830" s="11"/>
      <c r="FGB830" s="11"/>
      <c r="FGC830" s="11"/>
      <c r="FGD830" s="11"/>
      <c r="FGE830" s="11"/>
      <c r="FGF830" s="11"/>
      <c r="FGG830" s="11"/>
      <c r="FGH830" s="11"/>
      <c r="FGI830" s="11"/>
      <c r="FGJ830" s="11"/>
      <c r="FGK830" s="11"/>
      <c r="FGL830" s="11"/>
      <c r="FGM830" s="11"/>
      <c r="FGN830" s="11"/>
      <c r="FGO830" s="11"/>
      <c r="FGP830" s="11"/>
      <c r="FGQ830" s="11"/>
      <c r="FGR830" s="11"/>
      <c r="FGS830" s="11"/>
      <c r="FGT830" s="11"/>
      <c r="FGU830" s="11"/>
      <c r="FGV830" s="11"/>
      <c r="FGW830" s="11"/>
      <c r="FGX830" s="11"/>
      <c r="FGY830" s="11"/>
      <c r="FGZ830" s="11"/>
      <c r="FHA830" s="11"/>
      <c r="FHB830" s="11"/>
      <c r="FHC830" s="11"/>
      <c r="FHD830" s="11"/>
      <c r="FHE830" s="11"/>
      <c r="FHF830" s="11"/>
      <c r="FHG830" s="11"/>
      <c r="FHH830" s="11"/>
      <c r="FHI830" s="11"/>
      <c r="FHJ830" s="11"/>
      <c r="FHK830" s="11"/>
      <c r="FHL830" s="11"/>
      <c r="FHM830" s="11"/>
      <c r="FHN830" s="11"/>
      <c r="FHO830" s="11"/>
      <c r="FHP830" s="11"/>
      <c r="FHQ830" s="11"/>
      <c r="FHR830" s="11"/>
      <c r="FHS830" s="11"/>
      <c r="FHT830" s="11"/>
      <c r="FHU830" s="11"/>
      <c r="FHV830" s="11"/>
      <c r="FHW830" s="11"/>
      <c r="FHX830" s="11"/>
      <c r="FHY830" s="11"/>
      <c r="FHZ830" s="11"/>
      <c r="FIA830" s="11"/>
      <c r="FIB830" s="11"/>
      <c r="FIC830" s="11"/>
      <c r="FID830" s="11"/>
      <c r="FIE830" s="11"/>
      <c r="FIF830" s="11"/>
      <c r="FIG830" s="11"/>
      <c r="FIH830" s="11"/>
      <c r="FII830" s="11"/>
      <c r="FIJ830" s="11"/>
      <c r="FIK830" s="11"/>
      <c r="FIL830" s="11"/>
      <c r="FIM830" s="11"/>
      <c r="FIN830" s="11"/>
      <c r="FIO830" s="11"/>
      <c r="FIP830" s="11"/>
      <c r="FIQ830" s="11"/>
      <c r="FIR830" s="11"/>
      <c r="FIS830" s="11"/>
      <c r="FIT830" s="11"/>
      <c r="FIU830" s="11"/>
      <c r="FIV830" s="11"/>
      <c r="FIW830" s="11"/>
      <c r="FIX830" s="11"/>
      <c r="FIY830" s="11"/>
      <c r="FIZ830" s="11"/>
      <c r="FJA830" s="11"/>
      <c r="FJB830" s="11"/>
      <c r="FJC830" s="11"/>
      <c r="FJD830" s="11"/>
      <c r="FJE830" s="11"/>
      <c r="FJF830" s="11"/>
      <c r="FJG830" s="11"/>
      <c r="FJH830" s="11"/>
      <c r="FJI830" s="11"/>
      <c r="FJJ830" s="11"/>
      <c r="FJK830" s="11"/>
      <c r="FJL830" s="11"/>
      <c r="FJM830" s="11"/>
      <c r="FJN830" s="11"/>
      <c r="FJO830" s="11"/>
      <c r="FJP830" s="11"/>
      <c r="FJQ830" s="11"/>
      <c r="FJR830" s="11"/>
      <c r="FJS830" s="11"/>
      <c r="FJT830" s="11"/>
      <c r="FJU830" s="11"/>
      <c r="FJV830" s="11"/>
      <c r="FJW830" s="11"/>
      <c r="FJX830" s="11"/>
      <c r="FJY830" s="11"/>
      <c r="FJZ830" s="11"/>
      <c r="FKA830" s="11"/>
      <c r="FKB830" s="11"/>
      <c r="FKC830" s="11"/>
      <c r="FKD830" s="11"/>
      <c r="FKE830" s="11"/>
      <c r="FKF830" s="11"/>
      <c r="FKG830" s="11"/>
      <c r="FKH830" s="11"/>
      <c r="FKI830" s="11"/>
      <c r="FKJ830" s="11"/>
      <c r="FKK830" s="11"/>
      <c r="FKL830" s="11"/>
      <c r="FKM830" s="11"/>
      <c r="FKN830" s="11"/>
      <c r="FKO830" s="11"/>
      <c r="FKP830" s="11"/>
      <c r="FKQ830" s="11"/>
      <c r="FKR830" s="11"/>
      <c r="FKS830" s="11"/>
      <c r="FKT830" s="11"/>
      <c r="FKU830" s="11"/>
      <c r="FKV830" s="11"/>
      <c r="FKW830" s="11"/>
      <c r="FKX830" s="11"/>
      <c r="FKY830" s="11"/>
      <c r="FKZ830" s="11"/>
      <c r="FLA830" s="11"/>
      <c r="FLB830" s="11"/>
      <c r="FLC830" s="11"/>
      <c r="FLD830" s="11"/>
      <c r="FLE830" s="11"/>
      <c r="FLF830" s="11"/>
      <c r="FLG830" s="11"/>
      <c r="FLH830" s="11"/>
      <c r="FLI830" s="11"/>
      <c r="FLJ830" s="11"/>
      <c r="FLK830" s="11"/>
      <c r="FLL830" s="11"/>
      <c r="FLM830" s="11"/>
      <c r="FLN830" s="11"/>
      <c r="FLO830" s="11"/>
      <c r="FLP830" s="11"/>
      <c r="FLQ830" s="11"/>
      <c r="FLR830" s="11"/>
      <c r="FLS830" s="11"/>
      <c r="FLT830" s="11"/>
      <c r="FLU830" s="11"/>
      <c r="FLV830" s="11"/>
      <c r="FLW830" s="11"/>
      <c r="FLX830" s="11"/>
      <c r="FLY830" s="11"/>
      <c r="FLZ830" s="11"/>
      <c r="FMA830" s="11"/>
      <c r="FMB830" s="11"/>
      <c r="FMC830" s="11"/>
      <c r="FMD830" s="11"/>
      <c r="FME830" s="11"/>
      <c r="FMF830" s="11"/>
      <c r="FMG830" s="11"/>
      <c r="FMH830" s="11"/>
      <c r="FMI830" s="11"/>
      <c r="FMJ830" s="11"/>
      <c r="FMK830" s="11"/>
      <c r="FML830" s="11"/>
      <c r="FMM830" s="11"/>
      <c r="FMN830" s="11"/>
      <c r="FMO830" s="11"/>
      <c r="FMP830" s="11"/>
      <c r="FMQ830" s="11"/>
      <c r="FMR830" s="11"/>
      <c r="FMS830" s="11"/>
      <c r="FMT830" s="11"/>
      <c r="FMU830" s="11"/>
      <c r="FMV830" s="11"/>
      <c r="FMW830" s="11"/>
      <c r="FMX830" s="11"/>
      <c r="FMY830" s="11"/>
      <c r="FMZ830" s="11"/>
      <c r="FNA830" s="11"/>
      <c r="FNB830" s="11"/>
      <c r="FNC830" s="11"/>
      <c r="FND830" s="11"/>
      <c r="FNE830" s="11"/>
      <c r="FNF830" s="11"/>
      <c r="FNG830" s="11"/>
      <c r="FNH830" s="11"/>
      <c r="FNI830" s="11"/>
      <c r="FNJ830" s="11"/>
      <c r="FNK830" s="11"/>
      <c r="FNL830" s="11"/>
      <c r="FNM830" s="11"/>
      <c r="FNN830" s="11"/>
      <c r="FNO830" s="11"/>
      <c r="FNP830" s="11"/>
      <c r="FNQ830" s="11"/>
      <c r="FNR830" s="11"/>
      <c r="FNS830" s="11"/>
      <c r="FNT830" s="11"/>
      <c r="FNU830" s="11"/>
      <c r="FNV830" s="11"/>
      <c r="FNW830" s="11"/>
      <c r="FNX830" s="11"/>
      <c r="FNY830" s="11"/>
      <c r="FNZ830" s="11"/>
      <c r="FOA830" s="11"/>
      <c r="FOB830" s="11"/>
      <c r="FOC830" s="11"/>
      <c r="FOD830" s="11"/>
      <c r="FOE830" s="11"/>
      <c r="FOF830" s="11"/>
      <c r="FOG830" s="11"/>
      <c r="FOH830" s="11"/>
      <c r="FOI830" s="11"/>
      <c r="FOJ830" s="11"/>
      <c r="FOK830" s="11"/>
      <c r="FOL830" s="11"/>
      <c r="FOM830" s="11"/>
      <c r="FON830" s="11"/>
      <c r="FOO830" s="11"/>
      <c r="FOP830" s="11"/>
      <c r="FOQ830" s="11"/>
      <c r="FOR830" s="11"/>
      <c r="FOS830" s="11"/>
      <c r="FOT830" s="11"/>
      <c r="FOU830" s="11"/>
      <c r="FOV830" s="11"/>
      <c r="FOW830" s="11"/>
      <c r="FOX830" s="11"/>
      <c r="FOY830" s="11"/>
      <c r="FOZ830" s="11"/>
      <c r="FPA830" s="11"/>
      <c r="FPB830" s="11"/>
      <c r="FPC830" s="11"/>
      <c r="FPD830" s="11"/>
      <c r="FPE830" s="11"/>
      <c r="FPF830" s="11"/>
      <c r="FPG830" s="11"/>
      <c r="FPH830" s="11"/>
      <c r="FPI830" s="11"/>
      <c r="FPJ830" s="11"/>
      <c r="FPK830" s="11"/>
      <c r="FPL830" s="11"/>
      <c r="FPM830" s="11"/>
      <c r="FPN830" s="11"/>
      <c r="FPO830" s="11"/>
      <c r="FPP830" s="11"/>
      <c r="FPQ830" s="11"/>
      <c r="FPR830" s="11"/>
      <c r="FPS830" s="11"/>
      <c r="FPT830" s="11"/>
      <c r="FPU830" s="11"/>
      <c r="FPV830" s="11"/>
      <c r="FPW830" s="11"/>
      <c r="FPX830" s="11"/>
      <c r="FPY830" s="11"/>
      <c r="FPZ830" s="11"/>
      <c r="FQA830" s="11"/>
      <c r="FQB830" s="11"/>
      <c r="FQC830" s="11"/>
      <c r="FQD830" s="11"/>
      <c r="FQE830" s="11"/>
      <c r="FQF830" s="11"/>
      <c r="FQG830" s="11"/>
      <c r="FQH830" s="11"/>
      <c r="FQI830" s="11"/>
      <c r="FQJ830" s="11"/>
      <c r="FQK830" s="11"/>
      <c r="FQL830" s="11"/>
      <c r="FQM830" s="11"/>
      <c r="FQN830" s="11"/>
      <c r="FQO830" s="11"/>
      <c r="FQP830" s="11"/>
      <c r="FQQ830" s="11"/>
      <c r="FQR830" s="11"/>
      <c r="FQS830" s="11"/>
      <c r="FQT830" s="11"/>
      <c r="FQU830" s="11"/>
      <c r="FQV830" s="11"/>
      <c r="FQW830" s="11"/>
      <c r="FQX830" s="11"/>
      <c r="FQY830" s="11"/>
      <c r="FQZ830" s="11"/>
      <c r="FRA830" s="11"/>
      <c r="FRB830" s="11"/>
      <c r="FRC830" s="11"/>
      <c r="FRD830" s="11"/>
      <c r="FRE830" s="11"/>
      <c r="FRF830" s="11"/>
      <c r="FRG830" s="11"/>
      <c r="FRH830" s="11"/>
      <c r="FRI830" s="11"/>
      <c r="FRJ830" s="11"/>
      <c r="FRK830" s="11"/>
      <c r="FRL830" s="11"/>
      <c r="FRM830" s="11"/>
      <c r="FRN830" s="11"/>
      <c r="FRO830" s="11"/>
      <c r="FRP830" s="11"/>
      <c r="FRQ830" s="11"/>
      <c r="FRR830" s="11"/>
      <c r="FRS830" s="11"/>
      <c r="FRT830" s="11"/>
      <c r="FRU830" s="11"/>
      <c r="FRV830" s="11"/>
      <c r="FRW830" s="11"/>
      <c r="FRX830" s="11"/>
      <c r="FRY830" s="11"/>
      <c r="FRZ830" s="11"/>
      <c r="FSA830" s="11"/>
      <c r="FSB830" s="11"/>
      <c r="FSC830" s="11"/>
      <c r="FSD830" s="11"/>
      <c r="FSE830" s="11"/>
      <c r="FSF830" s="11"/>
      <c r="FSG830" s="11"/>
      <c r="FSH830" s="11"/>
      <c r="FSI830" s="11"/>
      <c r="FSJ830" s="11"/>
      <c r="FSK830" s="11"/>
      <c r="FSL830" s="11"/>
      <c r="FSM830" s="11"/>
      <c r="FSN830" s="11"/>
      <c r="FSO830" s="11"/>
      <c r="FSP830" s="11"/>
      <c r="FSQ830" s="11"/>
      <c r="FSR830" s="11"/>
      <c r="FSS830" s="11"/>
      <c r="FST830" s="11"/>
      <c r="FSU830" s="11"/>
      <c r="FSV830" s="11"/>
      <c r="FSW830" s="11"/>
      <c r="FSX830" s="11"/>
      <c r="FSY830" s="11"/>
      <c r="FSZ830" s="11"/>
      <c r="FTA830" s="11"/>
      <c r="FTB830" s="11"/>
      <c r="FTC830" s="11"/>
      <c r="FTD830" s="11"/>
      <c r="FTE830" s="11"/>
      <c r="FTF830" s="11"/>
      <c r="FTG830" s="11"/>
      <c r="FTH830" s="11"/>
      <c r="FTI830" s="11"/>
      <c r="FTJ830" s="11"/>
      <c r="FTK830" s="11"/>
      <c r="FTL830" s="11"/>
      <c r="FTM830" s="11"/>
      <c r="FTN830" s="11"/>
      <c r="FTO830" s="11"/>
      <c r="FTP830" s="11"/>
      <c r="FTQ830" s="11"/>
      <c r="FTR830" s="11"/>
      <c r="FTS830" s="11"/>
      <c r="FTT830" s="11"/>
      <c r="FTU830" s="11"/>
      <c r="FTV830" s="11"/>
      <c r="FTW830" s="11"/>
      <c r="FTX830" s="11"/>
      <c r="FTY830" s="11"/>
      <c r="FTZ830" s="11"/>
      <c r="FUA830" s="11"/>
      <c r="FUB830" s="11"/>
      <c r="FUC830" s="11"/>
      <c r="FUD830" s="11"/>
      <c r="FUE830" s="11"/>
      <c r="FUF830" s="11"/>
      <c r="FUG830" s="11"/>
      <c r="FUH830" s="11"/>
      <c r="FUI830" s="11"/>
      <c r="FUJ830" s="11"/>
      <c r="FUK830" s="11"/>
      <c r="FUL830" s="11"/>
      <c r="FUM830" s="11"/>
      <c r="FUN830" s="11"/>
      <c r="FUO830" s="11"/>
      <c r="FUP830" s="11"/>
      <c r="FUQ830" s="11"/>
      <c r="FUR830" s="11"/>
      <c r="FUS830" s="11"/>
      <c r="FUT830" s="11"/>
      <c r="FUU830" s="11"/>
      <c r="FUV830" s="11"/>
      <c r="FUW830" s="11"/>
      <c r="FUX830" s="11"/>
      <c r="FUY830" s="11"/>
      <c r="FUZ830" s="11"/>
      <c r="FVA830" s="11"/>
      <c r="FVB830" s="11"/>
      <c r="FVC830" s="11"/>
      <c r="FVD830" s="11"/>
      <c r="FVE830" s="11"/>
      <c r="FVF830" s="11"/>
      <c r="FVG830" s="11"/>
      <c r="FVH830" s="11"/>
      <c r="FVI830" s="11"/>
      <c r="FVJ830" s="11"/>
      <c r="FVK830" s="11"/>
      <c r="FVL830" s="11"/>
      <c r="FVM830" s="11"/>
      <c r="FVN830" s="11"/>
      <c r="FVO830" s="11"/>
      <c r="FVP830" s="11"/>
      <c r="FVQ830" s="11"/>
      <c r="FVR830" s="11"/>
      <c r="FVS830" s="11"/>
      <c r="FVT830" s="11"/>
      <c r="FVU830" s="11"/>
      <c r="FVV830" s="11"/>
      <c r="FVW830" s="11"/>
      <c r="FVX830" s="11"/>
      <c r="FVY830" s="11"/>
      <c r="FVZ830" s="11"/>
      <c r="FWA830" s="11"/>
      <c r="FWB830" s="11"/>
      <c r="FWC830" s="11"/>
      <c r="FWD830" s="11"/>
      <c r="FWE830" s="11"/>
      <c r="FWF830" s="11"/>
      <c r="FWG830" s="11"/>
      <c r="FWH830" s="11"/>
      <c r="FWI830" s="11"/>
      <c r="FWJ830" s="11"/>
      <c r="FWK830" s="11"/>
      <c r="FWL830" s="11"/>
      <c r="FWM830" s="11"/>
      <c r="FWN830" s="11"/>
      <c r="FWO830" s="11"/>
      <c r="FWP830" s="11"/>
      <c r="FWQ830" s="11"/>
      <c r="FWR830" s="11"/>
      <c r="FWS830" s="11"/>
      <c r="FWT830" s="11"/>
      <c r="FWU830" s="11"/>
      <c r="FWV830" s="11"/>
      <c r="FWW830" s="11"/>
      <c r="FWX830" s="11"/>
      <c r="FWY830" s="11"/>
      <c r="FWZ830" s="11"/>
      <c r="FXA830" s="11"/>
      <c r="FXB830" s="11"/>
      <c r="FXC830" s="11"/>
      <c r="FXD830" s="11"/>
      <c r="FXE830" s="11"/>
      <c r="FXF830" s="11"/>
      <c r="FXG830" s="11"/>
      <c r="FXH830" s="11"/>
      <c r="FXI830" s="11"/>
      <c r="FXJ830" s="11"/>
      <c r="FXK830" s="11"/>
      <c r="FXL830" s="11"/>
      <c r="FXM830" s="11"/>
      <c r="FXN830" s="11"/>
      <c r="FXO830" s="11"/>
      <c r="FXP830" s="11"/>
      <c r="FXQ830" s="11"/>
      <c r="FXR830" s="11"/>
      <c r="FXS830" s="11"/>
      <c r="FXT830" s="11"/>
      <c r="FXU830" s="11"/>
      <c r="FXV830" s="11"/>
      <c r="FXW830" s="11"/>
      <c r="FXX830" s="11"/>
      <c r="FXY830" s="11"/>
      <c r="FXZ830" s="11"/>
      <c r="FYA830" s="11"/>
      <c r="FYB830" s="11"/>
      <c r="FYC830" s="11"/>
      <c r="FYD830" s="11"/>
      <c r="FYE830" s="11"/>
      <c r="FYF830" s="11"/>
      <c r="FYG830" s="11"/>
      <c r="FYH830" s="11"/>
      <c r="FYI830" s="11"/>
      <c r="FYJ830" s="11"/>
      <c r="FYK830" s="11"/>
      <c r="FYL830" s="11"/>
      <c r="FYM830" s="11"/>
      <c r="FYN830" s="11"/>
      <c r="FYO830" s="11"/>
      <c r="FYP830" s="11"/>
      <c r="FYQ830" s="11"/>
      <c r="FYR830" s="11"/>
      <c r="FYS830" s="11"/>
      <c r="FYT830" s="11"/>
      <c r="FYU830" s="11"/>
      <c r="FYV830" s="11"/>
      <c r="FYW830" s="11"/>
      <c r="FYX830" s="11"/>
      <c r="FYY830" s="11"/>
      <c r="FYZ830" s="11"/>
      <c r="FZA830" s="11"/>
      <c r="FZB830" s="11"/>
      <c r="FZC830" s="11"/>
      <c r="FZD830" s="11"/>
      <c r="FZE830" s="11"/>
      <c r="FZF830" s="11"/>
      <c r="FZG830" s="11"/>
      <c r="FZH830" s="11"/>
      <c r="FZI830" s="11"/>
      <c r="FZJ830" s="11"/>
      <c r="FZK830" s="11"/>
      <c r="FZL830" s="11"/>
      <c r="FZM830" s="11"/>
      <c r="FZN830" s="11"/>
      <c r="FZO830" s="11"/>
      <c r="FZP830" s="11"/>
      <c r="FZQ830" s="11"/>
      <c r="FZR830" s="11"/>
      <c r="FZS830" s="11"/>
      <c r="FZT830" s="11"/>
      <c r="FZU830" s="11"/>
      <c r="FZV830" s="11"/>
      <c r="FZW830" s="11"/>
      <c r="FZX830" s="11"/>
      <c r="FZY830" s="11"/>
      <c r="FZZ830" s="11"/>
      <c r="GAA830" s="11"/>
      <c r="GAB830" s="11"/>
      <c r="GAC830" s="11"/>
      <c r="GAD830" s="11"/>
      <c r="GAE830" s="11"/>
      <c r="GAF830" s="11"/>
      <c r="GAG830" s="11"/>
      <c r="GAH830" s="11"/>
      <c r="GAI830" s="11"/>
      <c r="GAJ830" s="11"/>
      <c r="GAK830" s="11"/>
      <c r="GAL830" s="11"/>
      <c r="GAM830" s="11"/>
      <c r="GAN830" s="11"/>
      <c r="GAO830" s="11"/>
      <c r="GAP830" s="11"/>
      <c r="GAQ830" s="11"/>
      <c r="GAR830" s="11"/>
      <c r="GAS830" s="11"/>
      <c r="GAT830" s="11"/>
      <c r="GAU830" s="11"/>
      <c r="GAV830" s="11"/>
      <c r="GAW830" s="11"/>
      <c r="GAX830" s="11"/>
      <c r="GAY830" s="11"/>
      <c r="GAZ830" s="11"/>
      <c r="GBA830" s="11"/>
      <c r="GBB830" s="11"/>
      <c r="GBC830" s="11"/>
      <c r="GBD830" s="11"/>
      <c r="GBE830" s="11"/>
      <c r="GBF830" s="11"/>
      <c r="GBG830" s="11"/>
      <c r="GBH830" s="11"/>
      <c r="GBI830" s="11"/>
      <c r="GBJ830" s="11"/>
      <c r="GBK830" s="11"/>
      <c r="GBL830" s="11"/>
      <c r="GBM830" s="11"/>
      <c r="GBN830" s="11"/>
      <c r="GBO830" s="11"/>
      <c r="GBP830" s="11"/>
      <c r="GBQ830" s="11"/>
      <c r="GBR830" s="11"/>
      <c r="GBS830" s="11"/>
      <c r="GBT830" s="11"/>
      <c r="GBU830" s="11"/>
      <c r="GBV830" s="11"/>
      <c r="GBW830" s="11"/>
      <c r="GBX830" s="11"/>
      <c r="GBY830" s="11"/>
      <c r="GBZ830" s="11"/>
      <c r="GCA830" s="11"/>
      <c r="GCB830" s="11"/>
      <c r="GCC830" s="11"/>
      <c r="GCD830" s="11"/>
      <c r="GCE830" s="11"/>
      <c r="GCF830" s="11"/>
      <c r="GCG830" s="11"/>
      <c r="GCH830" s="11"/>
      <c r="GCI830" s="11"/>
      <c r="GCJ830" s="11"/>
      <c r="GCK830" s="11"/>
      <c r="GCL830" s="11"/>
      <c r="GCM830" s="11"/>
      <c r="GCN830" s="11"/>
      <c r="GCO830" s="11"/>
      <c r="GCP830" s="11"/>
      <c r="GCQ830" s="11"/>
      <c r="GCR830" s="11"/>
      <c r="GCS830" s="11"/>
      <c r="GCT830" s="11"/>
      <c r="GCU830" s="11"/>
      <c r="GCV830" s="11"/>
      <c r="GCW830" s="11"/>
      <c r="GCX830" s="11"/>
      <c r="GCY830" s="11"/>
      <c r="GCZ830" s="11"/>
      <c r="GDA830" s="11"/>
      <c r="GDB830" s="11"/>
      <c r="GDC830" s="11"/>
      <c r="GDD830" s="11"/>
      <c r="GDE830" s="11"/>
      <c r="GDF830" s="11"/>
      <c r="GDG830" s="11"/>
      <c r="GDH830" s="11"/>
      <c r="GDI830" s="11"/>
      <c r="GDJ830" s="11"/>
      <c r="GDK830" s="11"/>
      <c r="GDL830" s="11"/>
      <c r="GDM830" s="11"/>
      <c r="GDN830" s="11"/>
      <c r="GDO830" s="11"/>
      <c r="GDP830" s="11"/>
      <c r="GDQ830" s="11"/>
      <c r="GDR830" s="11"/>
      <c r="GDS830" s="11"/>
      <c r="GDT830" s="11"/>
      <c r="GDU830" s="11"/>
      <c r="GDV830" s="11"/>
      <c r="GDW830" s="11"/>
      <c r="GDX830" s="11"/>
      <c r="GDY830" s="11"/>
      <c r="GDZ830" s="11"/>
      <c r="GEA830" s="11"/>
      <c r="GEB830" s="11"/>
      <c r="GEC830" s="11"/>
      <c r="GED830" s="11"/>
      <c r="GEE830" s="11"/>
      <c r="GEF830" s="11"/>
      <c r="GEG830" s="11"/>
      <c r="GEH830" s="11"/>
      <c r="GEI830" s="11"/>
      <c r="GEJ830" s="11"/>
      <c r="GEK830" s="11"/>
      <c r="GEL830" s="11"/>
      <c r="GEM830" s="11"/>
      <c r="GEN830" s="11"/>
      <c r="GEO830" s="11"/>
      <c r="GEP830" s="11"/>
      <c r="GEQ830" s="11"/>
      <c r="GER830" s="11"/>
      <c r="GES830" s="11"/>
      <c r="GET830" s="11"/>
      <c r="GEU830" s="11"/>
      <c r="GEV830" s="11"/>
      <c r="GEW830" s="11"/>
      <c r="GEX830" s="11"/>
      <c r="GEY830" s="11"/>
      <c r="GEZ830" s="11"/>
      <c r="GFA830" s="11"/>
      <c r="GFB830" s="11"/>
      <c r="GFC830" s="11"/>
      <c r="GFD830" s="11"/>
      <c r="GFE830" s="11"/>
      <c r="GFF830" s="11"/>
      <c r="GFG830" s="11"/>
      <c r="GFH830" s="11"/>
      <c r="GFI830" s="11"/>
      <c r="GFJ830" s="11"/>
      <c r="GFK830" s="11"/>
      <c r="GFL830" s="11"/>
      <c r="GFM830" s="11"/>
      <c r="GFN830" s="11"/>
      <c r="GFO830" s="11"/>
      <c r="GFP830" s="11"/>
      <c r="GFQ830" s="11"/>
      <c r="GFR830" s="11"/>
      <c r="GFS830" s="11"/>
      <c r="GFT830" s="11"/>
      <c r="GFU830" s="11"/>
      <c r="GFV830" s="11"/>
      <c r="GFW830" s="11"/>
      <c r="GFX830" s="11"/>
      <c r="GFY830" s="11"/>
      <c r="GFZ830" s="11"/>
      <c r="GGA830" s="11"/>
      <c r="GGB830" s="11"/>
      <c r="GGC830" s="11"/>
      <c r="GGD830" s="11"/>
      <c r="GGE830" s="11"/>
      <c r="GGF830" s="11"/>
      <c r="GGG830" s="11"/>
      <c r="GGH830" s="11"/>
      <c r="GGI830" s="11"/>
      <c r="GGJ830" s="11"/>
      <c r="GGK830" s="11"/>
      <c r="GGL830" s="11"/>
      <c r="GGM830" s="11"/>
      <c r="GGN830" s="11"/>
      <c r="GGO830" s="11"/>
      <c r="GGP830" s="11"/>
      <c r="GGQ830" s="11"/>
      <c r="GGR830" s="11"/>
      <c r="GGS830" s="11"/>
      <c r="GGT830" s="11"/>
      <c r="GGU830" s="11"/>
      <c r="GGV830" s="11"/>
      <c r="GGW830" s="11"/>
      <c r="GGX830" s="11"/>
      <c r="GGY830" s="11"/>
      <c r="GGZ830" s="11"/>
      <c r="GHA830" s="11"/>
      <c r="GHB830" s="11"/>
      <c r="GHC830" s="11"/>
      <c r="GHD830" s="11"/>
      <c r="GHE830" s="11"/>
      <c r="GHF830" s="11"/>
      <c r="GHG830" s="11"/>
      <c r="GHH830" s="11"/>
      <c r="GHI830" s="11"/>
      <c r="GHJ830" s="11"/>
      <c r="GHK830" s="11"/>
      <c r="GHL830" s="11"/>
      <c r="GHM830" s="11"/>
      <c r="GHN830" s="11"/>
      <c r="GHO830" s="11"/>
      <c r="GHP830" s="11"/>
      <c r="GHQ830" s="11"/>
      <c r="GHR830" s="11"/>
      <c r="GHS830" s="11"/>
      <c r="GHT830" s="11"/>
      <c r="GHU830" s="11"/>
      <c r="GHV830" s="11"/>
      <c r="GHW830" s="11"/>
      <c r="GHX830" s="11"/>
      <c r="GHY830" s="11"/>
      <c r="GHZ830" s="11"/>
      <c r="GIA830" s="11"/>
      <c r="GIB830" s="11"/>
      <c r="GIC830" s="11"/>
      <c r="GID830" s="11"/>
      <c r="GIE830" s="11"/>
      <c r="GIF830" s="11"/>
      <c r="GIG830" s="11"/>
      <c r="GIH830" s="11"/>
      <c r="GII830" s="11"/>
      <c r="GIJ830" s="11"/>
      <c r="GIK830" s="11"/>
      <c r="GIL830" s="11"/>
      <c r="GIM830" s="11"/>
      <c r="GIN830" s="11"/>
      <c r="GIO830" s="11"/>
      <c r="GIP830" s="11"/>
      <c r="GIQ830" s="11"/>
      <c r="GIR830" s="11"/>
      <c r="GIS830" s="11"/>
      <c r="GIT830" s="11"/>
      <c r="GIU830" s="11"/>
      <c r="GIV830" s="11"/>
      <c r="GIW830" s="11"/>
      <c r="GIX830" s="11"/>
      <c r="GIY830" s="11"/>
      <c r="GIZ830" s="11"/>
      <c r="GJA830" s="11"/>
      <c r="GJB830" s="11"/>
      <c r="GJC830" s="11"/>
      <c r="GJD830" s="11"/>
      <c r="GJE830" s="11"/>
      <c r="GJF830" s="11"/>
      <c r="GJG830" s="11"/>
      <c r="GJH830" s="11"/>
      <c r="GJI830" s="11"/>
      <c r="GJJ830" s="11"/>
      <c r="GJK830" s="11"/>
      <c r="GJL830" s="11"/>
      <c r="GJM830" s="11"/>
      <c r="GJN830" s="11"/>
      <c r="GJO830" s="11"/>
      <c r="GJP830" s="11"/>
      <c r="GJQ830" s="11"/>
      <c r="GJR830" s="11"/>
      <c r="GJS830" s="11"/>
      <c r="GJT830" s="11"/>
      <c r="GJU830" s="11"/>
      <c r="GJV830" s="11"/>
      <c r="GJW830" s="11"/>
      <c r="GJX830" s="11"/>
      <c r="GJY830" s="11"/>
      <c r="GJZ830" s="11"/>
      <c r="GKA830" s="11"/>
      <c r="GKB830" s="11"/>
      <c r="GKC830" s="11"/>
      <c r="GKD830" s="11"/>
      <c r="GKE830" s="11"/>
      <c r="GKF830" s="11"/>
      <c r="GKG830" s="11"/>
      <c r="GKH830" s="11"/>
      <c r="GKI830" s="11"/>
      <c r="GKJ830" s="11"/>
      <c r="GKK830" s="11"/>
      <c r="GKL830" s="11"/>
      <c r="GKM830" s="11"/>
      <c r="GKN830" s="11"/>
      <c r="GKO830" s="11"/>
      <c r="GKP830" s="11"/>
      <c r="GKQ830" s="11"/>
      <c r="GKR830" s="11"/>
      <c r="GKS830" s="11"/>
      <c r="GKT830" s="11"/>
      <c r="GKU830" s="11"/>
      <c r="GKV830" s="11"/>
      <c r="GKW830" s="11"/>
      <c r="GKX830" s="11"/>
      <c r="GKY830" s="11"/>
      <c r="GKZ830" s="11"/>
      <c r="GLA830" s="11"/>
      <c r="GLB830" s="11"/>
      <c r="GLC830" s="11"/>
      <c r="GLD830" s="11"/>
      <c r="GLE830" s="11"/>
      <c r="GLF830" s="11"/>
      <c r="GLG830" s="11"/>
      <c r="GLH830" s="11"/>
      <c r="GLI830" s="11"/>
      <c r="GLJ830" s="11"/>
      <c r="GLK830" s="11"/>
      <c r="GLL830" s="11"/>
      <c r="GLM830" s="11"/>
      <c r="GLN830" s="11"/>
      <c r="GLO830" s="11"/>
      <c r="GLP830" s="11"/>
      <c r="GLQ830" s="11"/>
      <c r="GLR830" s="11"/>
      <c r="GLS830" s="11"/>
      <c r="GLT830" s="11"/>
      <c r="GLU830" s="11"/>
      <c r="GLV830" s="11"/>
      <c r="GLW830" s="11"/>
      <c r="GLX830" s="11"/>
      <c r="GLY830" s="11"/>
      <c r="GLZ830" s="11"/>
      <c r="GMA830" s="11"/>
      <c r="GMB830" s="11"/>
      <c r="GMC830" s="11"/>
      <c r="GMD830" s="11"/>
      <c r="GME830" s="11"/>
      <c r="GMF830" s="11"/>
      <c r="GMG830" s="11"/>
      <c r="GMH830" s="11"/>
      <c r="GMI830" s="11"/>
      <c r="GMJ830" s="11"/>
      <c r="GMK830" s="11"/>
      <c r="GML830" s="11"/>
      <c r="GMM830" s="11"/>
      <c r="GMN830" s="11"/>
      <c r="GMO830" s="11"/>
      <c r="GMP830" s="11"/>
      <c r="GMQ830" s="11"/>
      <c r="GMR830" s="11"/>
      <c r="GMS830" s="11"/>
      <c r="GMT830" s="11"/>
      <c r="GMU830" s="11"/>
      <c r="GMV830" s="11"/>
      <c r="GMW830" s="11"/>
      <c r="GMX830" s="11"/>
      <c r="GMY830" s="11"/>
      <c r="GMZ830" s="11"/>
      <c r="GNA830" s="11"/>
      <c r="GNB830" s="11"/>
      <c r="GNC830" s="11"/>
      <c r="GND830" s="11"/>
      <c r="GNE830" s="11"/>
      <c r="GNF830" s="11"/>
      <c r="GNG830" s="11"/>
      <c r="GNH830" s="11"/>
      <c r="GNI830" s="11"/>
      <c r="GNJ830" s="11"/>
      <c r="GNK830" s="11"/>
      <c r="GNL830" s="11"/>
      <c r="GNM830" s="11"/>
      <c r="GNN830" s="11"/>
      <c r="GNO830" s="11"/>
      <c r="GNP830" s="11"/>
      <c r="GNQ830" s="11"/>
      <c r="GNR830" s="11"/>
      <c r="GNS830" s="11"/>
      <c r="GNT830" s="11"/>
      <c r="GNU830" s="11"/>
      <c r="GNV830" s="11"/>
      <c r="GNW830" s="11"/>
      <c r="GNX830" s="11"/>
      <c r="GNY830" s="11"/>
      <c r="GNZ830" s="11"/>
      <c r="GOA830" s="11"/>
      <c r="GOB830" s="11"/>
      <c r="GOC830" s="11"/>
      <c r="GOD830" s="11"/>
      <c r="GOE830" s="11"/>
      <c r="GOF830" s="11"/>
      <c r="GOG830" s="11"/>
      <c r="GOH830" s="11"/>
      <c r="GOI830" s="11"/>
      <c r="GOJ830" s="11"/>
      <c r="GOK830" s="11"/>
      <c r="GOL830" s="11"/>
      <c r="GOM830" s="11"/>
      <c r="GON830" s="11"/>
      <c r="GOO830" s="11"/>
      <c r="GOP830" s="11"/>
      <c r="GOQ830" s="11"/>
      <c r="GOR830" s="11"/>
      <c r="GOS830" s="11"/>
      <c r="GOT830" s="11"/>
      <c r="GOU830" s="11"/>
      <c r="GOV830" s="11"/>
      <c r="GOW830" s="11"/>
      <c r="GOX830" s="11"/>
      <c r="GOY830" s="11"/>
      <c r="GOZ830" s="11"/>
      <c r="GPA830" s="11"/>
      <c r="GPB830" s="11"/>
      <c r="GPC830" s="11"/>
      <c r="GPD830" s="11"/>
      <c r="GPE830" s="11"/>
      <c r="GPF830" s="11"/>
      <c r="GPG830" s="11"/>
      <c r="GPH830" s="11"/>
      <c r="GPI830" s="11"/>
      <c r="GPJ830" s="11"/>
      <c r="GPK830" s="11"/>
      <c r="GPL830" s="11"/>
      <c r="GPM830" s="11"/>
      <c r="GPN830" s="11"/>
      <c r="GPO830" s="11"/>
      <c r="GPP830" s="11"/>
      <c r="GPQ830" s="11"/>
      <c r="GPR830" s="11"/>
      <c r="GPS830" s="11"/>
      <c r="GPT830" s="11"/>
      <c r="GPU830" s="11"/>
      <c r="GPV830" s="11"/>
      <c r="GPW830" s="11"/>
      <c r="GPX830" s="11"/>
      <c r="GPY830" s="11"/>
      <c r="GPZ830" s="11"/>
      <c r="GQA830" s="11"/>
      <c r="GQB830" s="11"/>
      <c r="GQC830" s="11"/>
      <c r="GQD830" s="11"/>
      <c r="GQE830" s="11"/>
      <c r="GQF830" s="11"/>
      <c r="GQG830" s="11"/>
      <c r="GQH830" s="11"/>
      <c r="GQI830" s="11"/>
      <c r="GQJ830" s="11"/>
      <c r="GQK830" s="11"/>
      <c r="GQL830" s="11"/>
      <c r="GQM830" s="11"/>
      <c r="GQN830" s="11"/>
      <c r="GQO830" s="11"/>
      <c r="GQP830" s="11"/>
      <c r="GQQ830" s="11"/>
      <c r="GQR830" s="11"/>
      <c r="GQS830" s="11"/>
      <c r="GQT830" s="11"/>
      <c r="GQU830" s="11"/>
      <c r="GQV830" s="11"/>
      <c r="GQW830" s="11"/>
      <c r="GQX830" s="11"/>
      <c r="GQY830" s="11"/>
      <c r="GQZ830" s="11"/>
      <c r="GRA830" s="11"/>
      <c r="GRB830" s="11"/>
      <c r="GRC830" s="11"/>
      <c r="GRD830" s="11"/>
      <c r="GRE830" s="11"/>
      <c r="GRF830" s="11"/>
      <c r="GRG830" s="11"/>
      <c r="GRH830" s="11"/>
      <c r="GRI830" s="11"/>
      <c r="GRJ830" s="11"/>
      <c r="GRK830" s="11"/>
      <c r="GRL830" s="11"/>
      <c r="GRM830" s="11"/>
      <c r="GRN830" s="11"/>
      <c r="GRO830" s="11"/>
      <c r="GRP830" s="11"/>
      <c r="GRQ830" s="11"/>
      <c r="GRR830" s="11"/>
      <c r="GRS830" s="11"/>
      <c r="GRT830" s="11"/>
      <c r="GRU830" s="11"/>
      <c r="GRV830" s="11"/>
      <c r="GRW830" s="11"/>
      <c r="GRX830" s="11"/>
      <c r="GRY830" s="11"/>
      <c r="GRZ830" s="11"/>
      <c r="GSA830" s="11"/>
      <c r="GSB830" s="11"/>
      <c r="GSC830" s="11"/>
      <c r="GSD830" s="11"/>
      <c r="GSE830" s="11"/>
      <c r="GSF830" s="11"/>
      <c r="GSG830" s="11"/>
      <c r="GSH830" s="11"/>
      <c r="GSI830" s="11"/>
      <c r="GSJ830" s="11"/>
      <c r="GSK830" s="11"/>
      <c r="GSL830" s="11"/>
      <c r="GSM830" s="11"/>
      <c r="GSN830" s="11"/>
      <c r="GSO830" s="11"/>
      <c r="GSP830" s="11"/>
      <c r="GSQ830" s="11"/>
      <c r="GSR830" s="11"/>
      <c r="GSS830" s="11"/>
      <c r="GST830" s="11"/>
      <c r="GSU830" s="11"/>
      <c r="GSV830" s="11"/>
      <c r="GSW830" s="11"/>
      <c r="GSX830" s="11"/>
      <c r="GSY830" s="11"/>
      <c r="GSZ830" s="11"/>
      <c r="GTA830" s="11"/>
      <c r="GTB830" s="11"/>
      <c r="GTC830" s="11"/>
      <c r="GTD830" s="11"/>
      <c r="GTE830" s="11"/>
      <c r="GTF830" s="11"/>
      <c r="GTG830" s="11"/>
      <c r="GTH830" s="11"/>
      <c r="GTI830" s="11"/>
      <c r="GTJ830" s="11"/>
      <c r="GTK830" s="11"/>
      <c r="GTL830" s="11"/>
      <c r="GTM830" s="11"/>
      <c r="GTN830" s="11"/>
      <c r="GTO830" s="11"/>
      <c r="GTP830" s="11"/>
      <c r="GTQ830" s="11"/>
      <c r="GTR830" s="11"/>
      <c r="GTS830" s="11"/>
      <c r="GTT830" s="11"/>
      <c r="GTU830" s="11"/>
      <c r="GTV830" s="11"/>
      <c r="GTW830" s="11"/>
      <c r="GTX830" s="11"/>
      <c r="GTY830" s="11"/>
      <c r="GTZ830" s="11"/>
      <c r="GUA830" s="11"/>
      <c r="GUB830" s="11"/>
      <c r="GUC830" s="11"/>
      <c r="GUD830" s="11"/>
      <c r="GUE830" s="11"/>
      <c r="GUF830" s="11"/>
      <c r="GUG830" s="11"/>
      <c r="GUH830" s="11"/>
      <c r="GUI830" s="11"/>
      <c r="GUJ830" s="11"/>
      <c r="GUK830" s="11"/>
      <c r="GUL830" s="11"/>
      <c r="GUM830" s="11"/>
      <c r="GUN830" s="11"/>
      <c r="GUO830" s="11"/>
      <c r="GUP830" s="11"/>
      <c r="GUQ830" s="11"/>
      <c r="GUR830" s="11"/>
      <c r="GUS830" s="11"/>
      <c r="GUT830" s="11"/>
      <c r="GUU830" s="11"/>
      <c r="GUV830" s="11"/>
      <c r="GUW830" s="11"/>
      <c r="GUX830" s="11"/>
      <c r="GUY830" s="11"/>
      <c r="GUZ830" s="11"/>
      <c r="GVA830" s="11"/>
      <c r="GVB830" s="11"/>
      <c r="GVC830" s="11"/>
      <c r="GVD830" s="11"/>
      <c r="GVE830" s="11"/>
      <c r="GVF830" s="11"/>
      <c r="GVG830" s="11"/>
      <c r="GVH830" s="11"/>
      <c r="GVI830" s="11"/>
      <c r="GVJ830" s="11"/>
      <c r="GVK830" s="11"/>
      <c r="GVL830" s="11"/>
      <c r="GVM830" s="11"/>
      <c r="GVN830" s="11"/>
      <c r="GVO830" s="11"/>
      <c r="GVP830" s="11"/>
      <c r="GVQ830" s="11"/>
      <c r="GVR830" s="11"/>
      <c r="GVS830" s="11"/>
      <c r="GVT830" s="11"/>
      <c r="GVU830" s="11"/>
      <c r="GVV830" s="11"/>
      <c r="GVW830" s="11"/>
      <c r="GVX830" s="11"/>
      <c r="GVY830" s="11"/>
      <c r="GVZ830" s="11"/>
      <c r="GWA830" s="11"/>
      <c r="GWB830" s="11"/>
      <c r="GWC830" s="11"/>
      <c r="GWD830" s="11"/>
      <c r="GWE830" s="11"/>
      <c r="GWF830" s="11"/>
      <c r="GWG830" s="11"/>
      <c r="GWH830" s="11"/>
      <c r="GWI830" s="11"/>
      <c r="GWJ830" s="11"/>
      <c r="GWK830" s="11"/>
      <c r="GWL830" s="11"/>
      <c r="GWM830" s="11"/>
      <c r="GWN830" s="11"/>
      <c r="GWO830" s="11"/>
      <c r="GWP830" s="11"/>
      <c r="GWQ830" s="11"/>
      <c r="GWR830" s="11"/>
      <c r="GWS830" s="11"/>
      <c r="GWT830" s="11"/>
      <c r="GWU830" s="11"/>
      <c r="GWV830" s="11"/>
      <c r="GWW830" s="11"/>
      <c r="GWX830" s="11"/>
      <c r="GWY830" s="11"/>
      <c r="GWZ830" s="11"/>
      <c r="GXA830" s="11"/>
      <c r="GXB830" s="11"/>
      <c r="GXC830" s="11"/>
      <c r="GXD830" s="11"/>
      <c r="GXE830" s="11"/>
      <c r="GXF830" s="11"/>
      <c r="GXG830" s="11"/>
      <c r="GXH830" s="11"/>
      <c r="GXI830" s="11"/>
      <c r="GXJ830" s="11"/>
      <c r="GXK830" s="11"/>
      <c r="GXL830" s="11"/>
      <c r="GXM830" s="11"/>
      <c r="GXN830" s="11"/>
      <c r="GXO830" s="11"/>
      <c r="GXP830" s="11"/>
      <c r="GXQ830" s="11"/>
      <c r="GXR830" s="11"/>
      <c r="GXS830" s="11"/>
      <c r="GXT830" s="11"/>
      <c r="GXU830" s="11"/>
      <c r="GXV830" s="11"/>
      <c r="GXW830" s="11"/>
      <c r="GXX830" s="11"/>
      <c r="GXY830" s="11"/>
      <c r="GXZ830" s="11"/>
      <c r="GYA830" s="11"/>
      <c r="GYB830" s="11"/>
      <c r="GYC830" s="11"/>
      <c r="GYD830" s="11"/>
      <c r="GYE830" s="11"/>
      <c r="GYF830" s="11"/>
      <c r="GYG830" s="11"/>
      <c r="GYH830" s="11"/>
      <c r="GYI830" s="11"/>
      <c r="GYJ830" s="11"/>
      <c r="GYK830" s="11"/>
      <c r="GYL830" s="11"/>
      <c r="GYM830" s="11"/>
      <c r="GYN830" s="11"/>
      <c r="GYO830" s="11"/>
      <c r="GYP830" s="11"/>
      <c r="GYQ830" s="11"/>
      <c r="GYR830" s="11"/>
      <c r="GYS830" s="11"/>
      <c r="GYT830" s="11"/>
      <c r="GYU830" s="11"/>
      <c r="GYV830" s="11"/>
      <c r="GYW830" s="11"/>
      <c r="GYX830" s="11"/>
      <c r="GYY830" s="11"/>
      <c r="GYZ830" s="11"/>
      <c r="GZA830" s="11"/>
      <c r="GZB830" s="11"/>
      <c r="GZC830" s="11"/>
      <c r="GZD830" s="11"/>
      <c r="GZE830" s="11"/>
      <c r="GZF830" s="11"/>
      <c r="GZG830" s="11"/>
      <c r="GZH830" s="11"/>
      <c r="GZI830" s="11"/>
      <c r="GZJ830" s="11"/>
      <c r="GZK830" s="11"/>
      <c r="GZL830" s="11"/>
      <c r="GZM830" s="11"/>
      <c r="GZN830" s="11"/>
      <c r="GZO830" s="11"/>
      <c r="GZP830" s="11"/>
      <c r="GZQ830" s="11"/>
      <c r="GZR830" s="11"/>
      <c r="GZS830" s="11"/>
      <c r="GZT830" s="11"/>
      <c r="GZU830" s="11"/>
      <c r="GZV830" s="11"/>
      <c r="GZW830" s="11"/>
      <c r="GZX830" s="11"/>
      <c r="GZY830" s="11"/>
      <c r="GZZ830" s="11"/>
      <c r="HAA830" s="11"/>
      <c r="HAB830" s="11"/>
      <c r="HAC830" s="11"/>
      <c r="HAD830" s="11"/>
      <c r="HAE830" s="11"/>
      <c r="HAF830" s="11"/>
      <c r="HAG830" s="11"/>
      <c r="HAH830" s="11"/>
      <c r="HAI830" s="11"/>
      <c r="HAJ830" s="11"/>
      <c r="HAK830" s="11"/>
      <c r="HAL830" s="11"/>
      <c r="HAM830" s="11"/>
      <c r="HAN830" s="11"/>
      <c r="HAO830" s="11"/>
      <c r="HAP830" s="11"/>
      <c r="HAQ830" s="11"/>
      <c r="HAR830" s="11"/>
      <c r="HAS830" s="11"/>
      <c r="HAT830" s="11"/>
      <c r="HAU830" s="11"/>
      <c r="HAV830" s="11"/>
      <c r="HAW830" s="11"/>
      <c r="HAX830" s="11"/>
      <c r="HAY830" s="11"/>
      <c r="HAZ830" s="11"/>
      <c r="HBA830" s="11"/>
      <c r="HBB830" s="11"/>
      <c r="HBC830" s="11"/>
      <c r="HBD830" s="11"/>
      <c r="HBE830" s="11"/>
      <c r="HBF830" s="11"/>
      <c r="HBG830" s="11"/>
      <c r="HBH830" s="11"/>
      <c r="HBI830" s="11"/>
      <c r="HBJ830" s="11"/>
      <c r="HBK830" s="11"/>
      <c r="HBL830" s="11"/>
      <c r="HBM830" s="11"/>
      <c r="HBN830" s="11"/>
      <c r="HBO830" s="11"/>
      <c r="HBP830" s="11"/>
      <c r="HBQ830" s="11"/>
      <c r="HBR830" s="11"/>
      <c r="HBS830" s="11"/>
      <c r="HBT830" s="11"/>
      <c r="HBU830" s="11"/>
      <c r="HBV830" s="11"/>
      <c r="HBW830" s="11"/>
      <c r="HBX830" s="11"/>
      <c r="HBY830" s="11"/>
      <c r="HBZ830" s="11"/>
      <c r="HCA830" s="11"/>
      <c r="HCB830" s="11"/>
      <c r="HCC830" s="11"/>
      <c r="HCD830" s="11"/>
      <c r="HCE830" s="11"/>
      <c r="HCF830" s="11"/>
      <c r="HCG830" s="11"/>
      <c r="HCH830" s="11"/>
      <c r="HCI830" s="11"/>
      <c r="HCJ830" s="11"/>
      <c r="HCK830" s="11"/>
      <c r="HCL830" s="11"/>
      <c r="HCM830" s="11"/>
      <c r="HCN830" s="11"/>
      <c r="HCO830" s="11"/>
      <c r="HCP830" s="11"/>
      <c r="HCQ830" s="11"/>
      <c r="HCR830" s="11"/>
      <c r="HCS830" s="11"/>
      <c r="HCT830" s="11"/>
      <c r="HCU830" s="11"/>
      <c r="HCV830" s="11"/>
      <c r="HCW830" s="11"/>
      <c r="HCX830" s="11"/>
      <c r="HCY830" s="11"/>
      <c r="HCZ830" s="11"/>
      <c r="HDA830" s="11"/>
      <c r="HDB830" s="11"/>
      <c r="HDC830" s="11"/>
      <c r="HDD830" s="11"/>
      <c r="HDE830" s="11"/>
      <c r="HDF830" s="11"/>
      <c r="HDG830" s="11"/>
      <c r="HDH830" s="11"/>
      <c r="HDI830" s="11"/>
      <c r="HDJ830" s="11"/>
      <c r="HDK830" s="11"/>
      <c r="HDL830" s="11"/>
      <c r="HDM830" s="11"/>
      <c r="HDN830" s="11"/>
      <c r="HDO830" s="11"/>
      <c r="HDP830" s="11"/>
      <c r="HDQ830" s="11"/>
      <c r="HDR830" s="11"/>
      <c r="HDS830" s="11"/>
      <c r="HDT830" s="11"/>
      <c r="HDU830" s="11"/>
      <c r="HDV830" s="11"/>
      <c r="HDW830" s="11"/>
      <c r="HDX830" s="11"/>
      <c r="HDY830" s="11"/>
      <c r="HDZ830" s="11"/>
      <c r="HEA830" s="11"/>
      <c r="HEB830" s="11"/>
      <c r="HEC830" s="11"/>
      <c r="HED830" s="11"/>
      <c r="HEE830" s="11"/>
      <c r="HEF830" s="11"/>
      <c r="HEG830" s="11"/>
      <c r="HEH830" s="11"/>
      <c r="HEI830" s="11"/>
      <c r="HEJ830" s="11"/>
      <c r="HEK830" s="11"/>
      <c r="HEL830" s="11"/>
      <c r="HEM830" s="11"/>
      <c r="HEN830" s="11"/>
      <c r="HEO830" s="11"/>
      <c r="HEP830" s="11"/>
      <c r="HEQ830" s="11"/>
      <c r="HER830" s="11"/>
      <c r="HES830" s="11"/>
      <c r="HET830" s="11"/>
      <c r="HEU830" s="11"/>
      <c r="HEV830" s="11"/>
      <c r="HEW830" s="11"/>
      <c r="HEX830" s="11"/>
      <c r="HEY830" s="11"/>
      <c r="HEZ830" s="11"/>
      <c r="HFA830" s="11"/>
      <c r="HFB830" s="11"/>
      <c r="HFC830" s="11"/>
      <c r="HFD830" s="11"/>
      <c r="HFE830" s="11"/>
      <c r="HFF830" s="11"/>
      <c r="HFG830" s="11"/>
      <c r="HFH830" s="11"/>
      <c r="HFI830" s="11"/>
      <c r="HFJ830" s="11"/>
      <c r="HFK830" s="11"/>
      <c r="HFL830" s="11"/>
      <c r="HFM830" s="11"/>
      <c r="HFN830" s="11"/>
      <c r="HFO830" s="11"/>
      <c r="HFP830" s="11"/>
      <c r="HFQ830" s="11"/>
      <c r="HFR830" s="11"/>
      <c r="HFS830" s="11"/>
      <c r="HFT830" s="11"/>
      <c r="HFU830" s="11"/>
      <c r="HFV830" s="11"/>
      <c r="HFW830" s="11"/>
      <c r="HFX830" s="11"/>
      <c r="HFY830" s="11"/>
      <c r="HFZ830" s="11"/>
      <c r="HGA830" s="11"/>
      <c r="HGB830" s="11"/>
      <c r="HGC830" s="11"/>
      <c r="HGD830" s="11"/>
      <c r="HGE830" s="11"/>
      <c r="HGF830" s="11"/>
      <c r="HGG830" s="11"/>
      <c r="HGH830" s="11"/>
      <c r="HGI830" s="11"/>
      <c r="HGJ830" s="11"/>
      <c r="HGK830" s="11"/>
      <c r="HGL830" s="11"/>
      <c r="HGM830" s="11"/>
      <c r="HGN830" s="11"/>
      <c r="HGO830" s="11"/>
      <c r="HGP830" s="11"/>
      <c r="HGQ830" s="11"/>
      <c r="HGR830" s="11"/>
      <c r="HGS830" s="11"/>
      <c r="HGT830" s="11"/>
      <c r="HGU830" s="11"/>
      <c r="HGV830" s="11"/>
      <c r="HGW830" s="11"/>
      <c r="HGX830" s="11"/>
      <c r="HGY830" s="11"/>
      <c r="HGZ830" s="11"/>
      <c r="HHA830" s="11"/>
      <c r="HHB830" s="11"/>
      <c r="HHC830" s="11"/>
      <c r="HHD830" s="11"/>
      <c r="HHE830" s="11"/>
      <c r="HHF830" s="11"/>
      <c r="HHG830" s="11"/>
      <c r="HHH830" s="11"/>
      <c r="HHI830" s="11"/>
      <c r="HHJ830" s="11"/>
      <c r="HHK830" s="11"/>
      <c r="HHL830" s="11"/>
      <c r="HHM830" s="11"/>
      <c r="HHN830" s="11"/>
      <c r="HHO830" s="11"/>
      <c r="HHP830" s="11"/>
      <c r="HHQ830" s="11"/>
      <c r="HHR830" s="11"/>
      <c r="HHS830" s="11"/>
      <c r="HHT830" s="11"/>
      <c r="HHU830" s="11"/>
      <c r="HHV830" s="11"/>
      <c r="HHW830" s="11"/>
      <c r="HHX830" s="11"/>
      <c r="HHY830" s="11"/>
      <c r="HHZ830" s="11"/>
      <c r="HIA830" s="11"/>
      <c r="HIB830" s="11"/>
      <c r="HIC830" s="11"/>
      <c r="HID830" s="11"/>
      <c r="HIE830" s="11"/>
      <c r="HIF830" s="11"/>
      <c r="HIG830" s="11"/>
      <c r="HIH830" s="11"/>
      <c r="HII830" s="11"/>
      <c r="HIJ830" s="11"/>
      <c r="HIK830" s="11"/>
      <c r="HIL830" s="11"/>
      <c r="HIM830" s="11"/>
      <c r="HIN830" s="11"/>
      <c r="HIO830" s="11"/>
      <c r="HIP830" s="11"/>
      <c r="HIQ830" s="11"/>
      <c r="HIR830" s="11"/>
      <c r="HIS830" s="11"/>
      <c r="HIT830" s="11"/>
      <c r="HIU830" s="11"/>
      <c r="HIV830" s="11"/>
      <c r="HIW830" s="11"/>
      <c r="HIX830" s="11"/>
      <c r="HIY830" s="11"/>
      <c r="HIZ830" s="11"/>
      <c r="HJA830" s="11"/>
      <c r="HJB830" s="11"/>
      <c r="HJC830" s="11"/>
      <c r="HJD830" s="11"/>
      <c r="HJE830" s="11"/>
      <c r="HJF830" s="11"/>
      <c r="HJG830" s="11"/>
      <c r="HJH830" s="11"/>
      <c r="HJI830" s="11"/>
      <c r="HJJ830" s="11"/>
      <c r="HJK830" s="11"/>
      <c r="HJL830" s="11"/>
      <c r="HJM830" s="11"/>
      <c r="HJN830" s="11"/>
      <c r="HJO830" s="11"/>
      <c r="HJP830" s="11"/>
      <c r="HJQ830" s="11"/>
      <c r="HJR830" s="11"/>
      <c r="HJS830" s="11"/>
      <c r="HJT830" s="11"/>
      <c r="HJU830" s="11"/>
      <c r="HJV830" s="11"/>
      <c r="HJW830" s="11"/>
      <c r="HJX830" s="11"/>
      <c r="HJY830" s="11"/>
      <c r="HJZ830" s="11"/>
      <c r="HKA830" s="11"/>
      <c r="HKB830" s="11"/>
      <c r="HKC830" s="11"/>
      <c r="HKD830" s="11"/>
      <c r="HKE830" s="11"/>
      <c r="HKF830" s="11"/>
      <c r="HKG830" s="11"/>
      <c r="HKH830" s="11"/>
      <c r="HKI830" s="11"/>
      <c r="HKJ830" s="11"/>
      <c r="HKK830" s="11"/>
      <c r="HKL830" s="11"/>
      <c r="HKM830" s="11"/>
      <c r="HKN830" s="11"/>
      <c r="HKO830" s="11"/>
      <c r="HKP830" s="11"/>
      <c r="HKQ830" s="11"/>
      <c r="HKR830" s="11"/>
      <c r="HKS830" s="11"/>
      <c r="HKT830" s="11"/>
      <c r="HKU830" s="11"/>
      <c r="HKV830" s="11"/>
      <c r="HKW830" s="11"/>
      <c r="HKX830" s="11"/>
      <c r="HKY830" s="11"/>
      <c r="HKZ830" s="11"/>
      <c r="HLA830" s="11"/>
      <c r="HLB830" s="11"/>
      <c r="HLC830" s="11"/>
      <c r="HLD830" s="11"/>
      <c r="HLE830" s="11"/>
      <c r="HLF830" s="11"/>
      <c r="HLG830" s="11"/>
      <c r="HLH830" s="11"/>
      <c r="HLI830" s="11"/>
      <c r="HLJ830" s="11"/>
      <c r="HLK830" s="11"/>
      <c r="HLL830" s="11"/>
      <c r="HLM830" s="11"/>
      <c r="HLN830" s="11"/>
      <c r="HLO830" s="11"/>
      <c r="HLP830" s="11"/>
      <c r="HLQ830" s="11"/>
      <c r="HLR830" s="11"/>
      <c r="HLS830" s="11"/>
      <c r="HLT830" s="11"/>
      <c r="HLU830" s="11"/>
      <c r="HLV830" s="11"/>
      <c r="HLW830" s="11"/>
      <c r="HLX830" s="11"/>
      <c r="HLY830" s="11"/>
      <c r="HLZ830" s="11"/>
      <c r="HMA830" s="11"/>
      <c r="HMB830" s="11"/>
      <c r="HMC830" s="11"/>
      <c r="HMD830" s="11"/>
      <c r="HME830" s="11"/>
      <c r="HMF830" s="11"/>
      <c r="HMG830" s="11"/>
      <c r="HMH830" s="11"/>
      <c r="HMI830" s="11"/>
      <c r="HMJ830" s="11"/>
      <c r="HMK830" s="11"/>
      <c r="HML830" s="11"/>
      <c r="HMM830" s="11"/>
      <c r="HMN830" s="11"/>
      <c r="HMO830" s="11"/>
      <c r="HMP830" s="11"/>
      <c r="HMQ830" s="11"/>
      <c r="HMR830" s="11"/>
      <c r="HMS830" s="11"/>
      <c r="HMT830" s="11"/>
      <c r="HMU830" s="11"/>
      <c r="HMV830" s="11"/>
      <c r="HMW830" s="11"/>
      <c r="HMX830" s="11"/>
      <c r="HMY830" s="11"/>
      <c r="HMZ830" s="11"/>
      <c r="HNA830" s="11"/>
      <c r="HNB830" s="11"/>
      <c r="HNC830" s="11"/>
      <c r="HND830" s="11"/>
      <c r="HNE830" s="11"/>
      <c r="HNF830" s="11"/>
      <c r="HNG830" s="11"/>
      <c r="HNH830" s="11"/>
      <c r="HNI830" s="11"/>
      <c r="HNJ830" s="11"/>
      <c r="HNK830" s="11"/>
      <c r="HNL830" s="11"/>
      <c r="HNM830" s="11"/>
      <c r="HNN830" s="11"/>
      <c r="HNO830" s="11"/>
      <c r="HNP830" s="11"/>
      <c r="HNQ830" s="11"/>
      <c r="HNR830" s="11"/>
      <c r="HNS830" s="11"/>
      <c r="HNT830" s="11"/>
      <c r="HNU830" s="11"/>
      <c r="HNV830" s="11"/>
      <c r="HNW830" s="11"/>
      <c r="HNX830" s="11"/>
      <c r="HNY830" s="11"/>
      <c r="HNZ830" s="11"/>
      <c r="HOA830" s="11"/>
      <c r="HOB830" s="11"/>
      <c r="HOC830" s="11"/>
      <c r="HOD830" s="11"/>
      <c r="HOE830" s="11"/>
      <c r="HOF830" s="11"/>
      <c r="HOG830" s="11"/>
      <c r="HOH830" s="11"/>
      <c r="HOI830" s="11"/>
      <c r="HOJ830" s="11"/>
      <c r="HOK830" s="11"/>
      <c r="HOL830" s="11"/>
      <c r="HOM830" s="11"/>
      <c r="HON830" s="11"/>
      <c r="HOO830" s="11"/>
      <c r="HOP830" s="11"/>
      <c r="HOQ830" s="11"/>
      <c r="HOR830" s="11"/>
      <c r="HOS830" s="11"/>
      <c r="HOT830" s="11"/>
      <c r="HOU830" s="11"/>
      <c r="HOV830" s="11"/>
      <c r="HOW830" s="11"/>
      <c r="HOX830" s="11"/>
      <c r="HOY830" s="11"/>
      <c r="HOZ830" s="11"/>
      <c r="HPA830" s="11"/>
      <c r="HPB830" s="11"/>
      <c r="HPC830" s="11"/>
      <c r="HPD830" s="11"/>
      <c r="HPE830" s="11"/>
      <c r="HPF830" s="11"/>
      <c r="HPG830" s="11"/>
      <c r="HPH830" s="11"/>
      <c r="HPI830" s="11"/>
      <c r="HPJ830" s="11"/>
      <c r="HPK830" s="11"/>
      <c r="HPL830" s="11"/>
      <c r="HPM830" s="11"/>
      <c r="HPN830" s="11"/>
      <c r="HPO830" s="11"/>
      <c r="HPP830" s="11"/>
      <c r="HPQ830" s="11"/>
      <c r="HPR830" s="11"/>
      <c r="HPS830" s="11"/>
      <c r="HPT830" s="11"/>
      <c r="HPU830" s="11"/>
      <c r="HPV830" s="11"/>
      <c r="HPW830" s="11"/>
      <c r="HPX830" s="11"/>
      <c r="HPY830" s="11"/>
      <c r="HPZ830" s="11"/>
      <c r="HQA830" s="11"/>
      <c r="HQB830" s="11"/>
      <c r="HQC830" s="11"/>
      <c r="HQD830" s="11"/>
      <c r="HQE830" s="11"/>
      <c r="HQF830" s="11"/>
      <c r="HQG830" s="11"/>
      <c r="HQH830" s="11"/>
      <c r="HQI830" s="11"/>
      <c r="HQJ830" s="11"/>
      <c r="HQK830" s="11"/>
      <c r="HQL830" s="11"/>
      <c r="HQM830" s="11"/>
      <c r="HQN830" s="11"/>
      <c r="HQO830" s="11"/>
      <c r="HQP830" s="11"/>
      <c r="HQQ830" s="11"/>
      <c r="HQR830" s="11"/>
      <c r="HQS830" s="11"/>
      <c r="HQT830" s="11"/>
      <c r="HQU830" s="11"/>
      <c r="HQV830" s="11"/>
      <c r="HQW830" s="11"/>
      <c r="HQX830" s="11"/>
      <c r="HQY830" s="11"/>
      <c r="HQZ830" s="11"/>
      <c r="HRA830" s="11"/>
      <c r="HRB830" s="11"/>
      <c r="HRC830" s="11"/>
      <c r="HRD830" s="11"/>
      <c r="HRE830" s="11"/>
      <c r="HRF830" s="11"/>
      <c r="HRG830" s="11"/>
      <c r="HRH830" s="11"/>
      <c r="HRI830" s="11"/>
      <c r="HRJ830" s="11"/>
      <c r="HRK830" s="11"/>
      <c r="HRL830" s="11"/>
      <c r="HRM830" s="11"/>
      <c r="HRN830" s="11"/>
      <c r="HRO830" s="11"/>
      <c r="HRP830" s="11"/>
      <c r="HRQ830" s="11"/>
      <c r="HRR830" s="11"/>
      <c r="HRS830" s="11"/>
      <c r="HRT830" s="11"/>
      <c r="HRU830" s="11"/>
      <c r="HRV830" s="11"/>
      <c r="HRW830" s="11"/>
      <c r="HRX830" s="11"/>
      <c r="HRY830" s="11"/>
      <c r="HRZ830" s="11"/>
      <c r="HSA830" s="11"/>
      <c r="HSB830" s="11"/>
      <c r="HSC830" s="11"/>
      <c r="HSD830" s="11"/>
      <c r="HSE830" s="11"/>
      <c r="HSF830" s="11"/>
      <c r="HSG830" s="11"/>
      <c r="HSH830" s="11"/>
      <c r="HSI830" s="11"/>
      <c r="HSJ830" s="11"/>
      <c r="HSK830" s="11"/>
      <c r="HSL830" s="11"/>
      <c r="HSM830" s="11"/>
      <c r="HSN830" s="11"/>
      <c r="HSO830" s="11"/>
      <c r="HSP830" s="11"/>
      <c r="HSQ830" s="11"/>
      <c r="HSR830" s="11"/>
      <c r="HSS830" s="11"/>
      <c r="HST830" s="11"/>
      <c r="HSU830" s="11"/>
      <c r="HSV830" s="11"/>
      <c r="HSW830" s="11"/>
      <c r="HSX830" s="11"/>
      <c r="HSY830" s="11"/>
      <c r="HSZ830" s="11"/>
      <c r="HTA830" s="11"/>
      <c r="HTB830" s="11"/>
      <c r="HTC830" s="11"/>
      <c r="HTD830" s="11"/>
      <c r="HTE830" s="11"/>
      <c r="HTF830" s="11"/>
      <c r="HTG830" s="11"/>
      <c r="HTH830" s="11"/>
      <c r="HTI830" s="11"/>
      <c r="HTJ830" s="11"/>
      <c r="HTK830" s="11"/>
      <c r="HTL830" s="11"/>
      <c r="HTM830" s="11"/>
      <c r="HTN830" s="11"/>
      <c r="HTO830" s="11"/>
      <c r="HTP830" s="11"/>
      <c r="HTQ830" s="11"/>
      <c r="HTR830" s="11"/>
      <c r="HTS830" s="11"/>
      <c r="HTT830" s="11"/>
      <c r="HTU830" s="11"/>
      <c r="HTV830" s="11"/>
      <c r="HTW830" s="11"/>
      <c r="HTX830" s="11"/>
      <c r="HTY830" s="11"/>
      <c r="HTZ830" s="11"/>
      <c r="HUA830" s="11"/>
      <c r="HUB830" s="11"/>
      <c r="HUC830" s="11"/>
      <c r="HUD830" s="11"/>
      <c r="HUE830" s="11"/>
      <c r="HUF830" s="11"/>
      <c r="HUG830" s="11"/>
      <c r="HUH830" s="11"/>
      <c r="HUI830" s="11"/>
      <c r="HUJ830" s="11"/>
      <c r="HUK830" s="11"/>
      <c r="HUL830" s="11"/>
      <c r="HUM830" s="11"/>
      <c r="HUN830" s="11"/>
      <c r="HUO830" s="11"/>
      <c r="HUP830" s="11"/>
      <c r="HUQ830" s="11"/>
      <c r="HUR830" s="11"/>
      <c r="HUS830" s="11"/>
      <c r="HUT830" s="11"/>
      <c r="HUU830" s="11"/>
      <c r="HUV830" s="11"/>
      <c r="HUW830" s="11"/>
      <c r="HUX830" s="11"/>
      <c r="HUY830" s="11"/>
      <c r="HUZ830" s="11"/>
      <c r="HVA830" s="11"/>
      <c r="HVB830" s="11"/>
      <c r="HVC830" s="11"/>
      <c r="HVD830" s="11"/>
      <c r="HVE830" s="11"/>
      <c r="HVF830" s="11"/>
      <c r="HVG830" s="11"/>
      <c r="HVH830" s="11"/>
      <c r="HVI830" s="11"/>
      <c r="HVJ830" s="11"/>
      <c r="HVK830" s="11"/>
      <c r="HVL830" s="11"/>
      <c r="HVM830" s="11"/>
      <c r="HVN830" s="11"/>
      <c r="HVO830" s="11"/>
      <c r="HVP830" s="11"/>
      <c r="HVQ830" s="11"/>
      <c r="HVR830" s="11"/>
      <c r="HVS830" s="11"/>
      <c r="HVT830" s="11"/>
      <c r="HVU830" s="11"/>
      <c r="HVV830" s="11"/>
      <c r="HVW830" s="11"/>
      <c r="HVX830" s="11"/>
      <c r="HVY830" s="11"/>
      <c r="HVZ830" s="11"/>
      <c r="HWA830" s="11"/>
      <c r="HWB830" s="11"/>
      <c r="HWC830" s="11"/>
      <c r="HWD830" s="11"/>
      <c r="HWE830" s="11"/>
      <c r="HWF830" s="11"/>
      <c r="HWG830" s="11"/>
      <c r="HWH830" s="11"/>
      <c r="HWI830" s="11"/>
      <c r="HWJ830" s="11"/>
      <c r="HWK830" s="11"/>
      <c r="HWL830" s="11"/>
      <c r="HWM830" s="11"/>
      <c r="HWN830" s="11"/>
      <c r="HWO830" s="11"/>
      <c r="HWP830" s="11"/>
      <c r="HWQ830" s="11"/>
      <c r="HWR830" s="11"/>
      <c r="HWS830" s="11"/>
      <c r="HWT830" s="11"/>
      <c r="HWU830" s="11"/>
      <c r="HWV830" s="11"/>
      <c r="HWW830" s="11"/>
      <c r="HWX830" s="11"/>
      <c r="HWY830" s="11"/>
      <c r="HWZ830" s="11"/>
      <c r="HXA830" s="11"/>
      <c r="HXB830" s="11"/>
      <c r="HXC830" s="11"/>
      <c r="HXD830" s="11"/>
      <c r="HXE830" s="11"/>
      <c r="HXF830" s="11"/>
      <c r="HXG830" s="11"/>
      <c r="HXH830" s="11"/>
      <c r="HXI830" s="11"/>
      <c r="HXJ830" s="11"/>
      <c r="HXK830" s="11"/>
      <c r="HXL830" s="11"/>
      <c r="HXM830" s="11"/>
      <c r="HXN830" s="11"/>
      <c r="HXO830" s="11"/>
      <c r="HXP830" s="11"/>
      <c r="HXQ830" s="11"/>
      <c r="HXR830" s="11"/>
      <c r="HXS830" s="11"/>
      <c r="HXT830" s="11"/>
      <c r="HXU830" s="11"/>
      <c r="HXV830" s="11"/>
      <c r="HXW830" s="11"/>
      <c r="HXX830" s="11"/>
      <c r="HXY830" s="11"/>
      <c r="HXZ830" s="11"/>
      <c r="HYA830" s="11"/>
      <c r="HYB830" s="11"/>
      <c r="HYC830" s="11"/>
      <c r="HYD830" s="11"/>
      <c r="HYE830" s="11"/>
      <c r="HYF830" s="11"/>
      <c r="HYG830" s="11"/>
      <c r="HYH830" s="11"/>
      <c r="HYI830" s="11"/>
      <c r="HYJ830" s="11"/>
      <c r="HYK830" s="11"/>
      <c r="HYL830" s="11"/>
      <c r="HYM830" s="11"/>
      <c r="HYN830" s="11"/>
      <c r="HYO830" s="11"/>
      <c r="HYP830" s="11"/>
      <c r="HYQ830" s="11"/>
      <c r="HYR830" s="11"/>
      <c r="HYS830" s="11"/>
      <c r="HYT830" s="11"/>
      <c r="HYU830" s="11"/>
      <c r="HYV830" s="11"/>
      <c r="HYW830" s="11"/>
      <c r="HYX830" s="11"/>
      <c r="HYY830" s="11"/>
      <c r="HYZ830" s="11"/>
      <c r="HZA830" s="11"/>
      <c r="HZB830" s="11"/>
      <c r="HZC830" s="11"/>
      <c r="HZD830" s="11"/>
      <c r="HZE830" s="11"/>
      <c r="HZF830" s="11"/>
      <c r="HZG830" s="11"/>
      <c r="HZH830" s="11"/>
      <c r="HZI830" s="11"/>
      <c r="HZJ830" s="11"/>
      <c r="HZK830" s="11"/>
      <c r="HZL830" s="11"/>
      <c r="HZM830" s="11"/>
      <c r="HZN830" s="11"/>
      <c r="HZO830" s="11"/>
      <c r="HZP830" s="11"/>
      <c r="HZQ830" s="11"/>
      <c r="HZR830" s="11"/>
      <c r="HZS830" s="11"/>
      <c r="HZT830" s="11"/>
      <c r="HZU830" s="11"/>
      <c r="HZV830" s="11"/>
      <c r="HZW830" s="11"/>
      <c r="HZX830" s="11"/>
      <c r="HZY830" s="11"/>
      <c r="HZZ830" s="11"/>
      <c r="IAA830" s="11"/>
      <c r="IAB830" s="11"/>
      <c r="IAC830" s="11"/>
      <c r="IAD830" s="11"/>
      <c r="IAE830" s="11"/>
      <c r="IAF830" s="11"/>
      <c r="IAG830" s="11"/>
      <c r="IAH830" s="11"/>
      <c r="IAI830" s="11"/>
      <c r="IAJ830" s="11"/>
      <c r="IAK830" s="11"/>
      <c r="IAL830" s="11"/>
      <c r="IAM830" s="11"/>
      <c r="IAN830" s="11"/>
      <c r="IAO830" s="11"/>
      <c r="IAP830" s="11"/>
      <c r="IAQ830" s="11"/>
      <c r="IAR830" s="11"/>
      <c r="IAS830" s="11"/>
      <c r="IAT830" s="11"/>
      <c r="IAU830" s="11"/>
      <c r="IAV830" s="11"/>
      <c r="IAW830" s="11"/>
      <c r="IAX830" s="11"/>
      <c r="IAY830" s="11"/>
      <c r="IAZ830" s="11"/>
      <c r="IBA830" s="11"/>
      <c r="IBB830" s="11"/>
      <c r="IBC830" s="11"/>
      <c r="IBD830" s="11"/>
      <c r="IBE830" s="11"/>
      <c r="IBF830" s="11"/>
      <c r="IBG830" s="11"/>
      <c r="IBH830" s="11"/>
      <c r="IBI830" s="11"/>
      <c r="IBJ830" s="11"/>
      <c r="IBK830" s="11"/>
      <c r="IBL830" s="11"/>
      <c r="IBM830" s="11"/>
      <c r="IBN830" s="11"/>
      <c r="IBO830" s="11"/>
      <c r="IBP830" s="11"/>
      <c r="IBQ830" s="11"/>
      <c r="IBR830" s="11"/>
      <c r="IBS830" s="11"/>
      <c r="IBT830" s="11"/>
      <c r="IBU830" s="11"/>
      <c r="IBV830" s="11"/>
      <c r="IBW830" s="11"/>
      <c r="IBX830" s="11"/>
      <c r="IBY830" s="11"/>
      <c r="IBZ830" s="11"/>
      <c r="ICA830" s="11"/>
      <c r="ICB830" s="11"/>
      <c r="ICC830" s="11"/>
      <c r="ICD830" s="11"/>
      <c r="ICE830" s="11"/>
      <c r="ICF830" s="11"/>
      <c r="ICG830" s="11"/>
      <c r="ICH830" s="11"/>
      <c r="ICI830" s="11"/>
      <c r="ICJ830" s="11"/>
      <c r="ICK830" s="11"/>
      <c r="ICL830" s="11"/>
      <c r="ICM830" s="11"/>
      <c r="ICN830" s="11"/>
      <c r="ICO830" s="11"/>
      <c r="ICP830" s="11"/>
      <c r="ICQ830" s="11"/>
      <c r="ICR830" s="11"/>
      <c r="ICS830" s="11"/>
      <c r="ICT830" s="11"/>
      <c r="ICU830" s="11"/>
      <c r="ICV830" s="11"/>
      <c r="ICW830" s="11"/>
      <c r="ICX830" s="11"/>
      <c r="ICY830" s="11"/>
      <c r="ICZ830" s="11"/>
      <c r="IDA830" s="11"/>
      <c r="IDB830" s="11"/>
      <c r="IDC830" s="11"/>
      <c r="IDD830" s="11"/>
      <c r="IDE830" s="11"/>
      <c r="IDF830" s="11"/>
      <c r="IDG830" s="11"/>
      <c r="IDH830" s="11"/>
      <c r="IDI830" s="11"/>
      <c r="IDJ830" s="11"/>
      <c r="IDK830" s="11"/>
      <c r="IDL830" s="11"/>
      <c r="IDM830" s="11"/>
      <c r="IDN830" s="11"/>
      <c r="IDO830" s="11"/>
      <c r="IDP830" s="11"/>
      <c r="IDQ830" s="11"/>
      <c r="IDR830" s="11"/>
      <c r="IDS830" s="11"/>
      <c r="IDT830" s="11"/>
      <c r="IDU830" s="11"/>
      <c r="IDV830" s="11"/>
      <c r="IDW830" s="11"/>
      <c r="IDX830" s="11"/>
      <c r="IDY830" s="11"/>
      <c r="IDZ830" s="11"/>
      <c r="IEA830" s="11"/>
      <c r="IEB830" s="11"/>
      <c r="IEC830" s="11"/>
      <c r="IED830" s="11"/>
      <c r="IEE830" s="11"/>
      <c r="IEF830" s="11"/>
      <c r="IEG830" s="11"/>
      <c r="IEH830" s="11"/>
      <c r="IEI830" s="11"/>
      <c r="IEJ830" s="11"/>
      <c r="IEK830" s="11"/>
      <c r="IEL830" s="11"/>
      <c r="IEM830" s="11"/>
      <c r="IEN830" s="11"/>
      <c r="IEO830" s="11"/>
      <c r="IEP830" s="11"/>
      <c r="IEQ830" s="11"/>
      <c r="IER830" s="11"/>
      <c r="IES830" s="11"/>
      <c r="IET830" s="11"/>
      <c r="IEU830" s="11"/>
      <c r="IEV830" s="11"/>
      <c r="IEW830" s="11"/>
      <c r="IEX830" s="11"/>
      <c r="IEY830" s="11"/>
      <c r="IEZ830" s="11"/>
      <c r="IFA830" s="11"/>
      <c r="IFB830" s="11"/>
      <c r="IFC830" s="11"/>
      <c r="IFD830" s="11"/>
      <c r="IFE830" s="11"/>
      <c r="IFF830" s="11"/>
      <c r="IFG830" s="11"/>
      <c r="IFH830" s="11"/>
      <c r="IFI830" s="11"/>
      <c r="IFJ830" s="11"/>
      <c r="IFK830" s="11"/>
      <c r="IFL830" s="11"/>
      <c r="IFM830" s="11"/>
      <c r="IFN830" s="11"/>
      <c r="IFO830" s="11"/>
      <c r="IFP830" s="11"/>
      <c r="IFQ830" s="11"/>
      <c r="IFR830" s="11"/>
      <c r="IFS830" s="11"/>
      <c r="IFT830" s="11"/>
      <c r="IFU830" s="11"/>
      <c r="IFV830" s="11"/>
      <c r="IFW830" s="11"/>
      <c r="IFX830" s="11"/>
      <c r="IFY830" s="11"/>
      <c r="IFZ830" s="11"/>
      <c r="IGA830" s="11"/>
      <c r="IGB830" s="11"/>
      <c r="IGC830" s="11"/>
      <c r="IGD830" s="11"/>
      <c r="IGE830" s="11"/>
      <c r="IGF830" s="11"/>
      <c r="IGG830" s="11"/>
      <c r="IGH830" s="11"/>
      <c r="IGI830" s="11"/>
      <c r="IGJ830" s="11"/>
      <c r="IGK830" s="11"/>
      <c r="IGL830" s="11"/>
      <c r="IGM830" s="11"/>
      <c r="IGN830" s="11"/>
      <c r="IGO830" s="11"/>
      <c r="IGP830" s="11"/>
      <c r="IGQ830" s="11"/>
      <c r="IGR830" s="11"/>
      <c r="IGS830" s="11"/>
      <c r="IGT830" s="11"/>
      <c r="IGU830" s="11"/>
      <c r="IGV830" s="11"/>
      <c r="IGW830" s="11"/>
      <c r="IGX830" s="11"/>
      <c r="IGY830" s="11"/>
      <c r="IGZ830" s="11"/>
      <c r="IHA830" s="11"/>
      <c r="IHB830" s="11"/>
      <c r="IHC830" s="11"/>
      <c r="IHD830" s="11"/>
      <c r="IHE830" s="11"/>
      <c r="IHF830" s="11"/>
      <c r="IHG830" s="11"/>
      <c r="IHH830" s="11"/>
      <c r="IHI830" s="11"/>
      <c r="IHJ830" s="11"/>
      <c r="IHK830" s="11"/>
      <c r="IHL830" s="11"/>
      <c r="IHM830" s="11"/>
      <c r="IHN830" s="11"/>
      <c r="IHO830" s="11"/>
      <c r="IHP830" s="11"/>
      <c r="IHQ830" s="11"/>
      <c r="IHR830" s="11"/>
      <c r="IHS830" s="11"/>
      <c r="IHT830" s="11"/>
      <c r="IHU830" s="11"/>
      <c r="IHV830" s="11"/>
      <c r="IHW830" s="11"/>
      <c r="IHX830" s="11"/>
      <c r="IHY830" s="11"/>
      <c r="IHZ830" s="11"/>
      <c r="IIA830" s="11"/>
      <c r="IIB830" s="11"/>
      <c r="IIC830" s="11"/>
      <c r="IID830" s="11"/>
      <c r="IIE830" s="11"/>
      <c r="IIF830" s="11"/>
      <c r="IIG830" s="11"/>
      <c r="IIH830" s="11"/>
      <c r="III830" s="11"/>
      <c r="IIJ830" s="11"/>
      <c r="IIK830" s="11"/>
      <c r="IIL830" s="11"/>
      <c r="IIM830" s="11"/>
      <c r="IIN830" s="11"/>
      <c r="IIO830" s="11"/>
      <c r="IIP830" s="11"/>
      <c r="IIQ830" s="11"/>
      <c r="IIR830" s="11"/>
      <c r="IIS830" s="11"/>
      <c r="IIT830" s="11"/>
      <c r="IIU830" s="11"/>
      <c r="IIV830" s="11"/>
      <c r="IIW830" s="11"/>
      <c r="IIX830" s="11"/>
      <c r="IIY830" s="11"/>
      <c r="IIZ830" s="11"/>
      <c r="IJA830" s="11"/>
      <c r="IJB830" s="11"/>
      <c r="IJC830" s="11"/>
      <c r="IJD830" s="11"/>
      <c r="IJE830" s="11"/>
      <c r="IJF830" s="11"/>
      <c r="IJG830" s="11"/>
      <c r="IJH830" s="11"/>
      <c r="IJI830" s="11"/>
      <c r="IJJ830" s="11"/>
      <c r="IJK830" s="11"/>
      <c r="IJL830" s="11"/>
      <c r="IJM830" s="11"/>
      <c r="IJN830" s="11"/>
      <c r="IJO830" s="11"/>
      <c r="IJP830" s="11"/>
      <c r="IJQ830" s="11"/>
      <c r="IJR830" s="11"/>
      <c r="IJS830" s="11"/>
      <c r="IJT830" s="11"/>
      <c r="IJU830" s="11"/>
      <c r="IJV830" s="11"/>
      <c r="IJW830" s="11"/>
      <c r="IJX830" s="11"/>
      <c r="IJY830" s="11"/>
      <c r="IJZ830" s="11"/>
      <c r="IKA830" s="11"/>
      <c r="IKB830" s="11"/>
      <c r="IKC830" s="11"/>
      <c r="IKD830" s="11"/>
      <c r="IKE830" s="11"/>
      <c r="IKF830" s="11"/>
      <c r="IKG830" s="11"/>
      <c r="IKH830" s="11"/>
      <c r="IKI830" s="11"/>
      <c r="IKJ830" s="11"/>
      <c r="IKK830" s="11"/>
      <c r="IKL830" s="11"/>
      <c r="IKM830" s="11"/>
      <c r="IKN830" s="11"/>
      <c r="IKO830" s="11"/>
      <c r="IKP830" s="11"/>
      <c r="IKQ830" s="11"/>
      <c r="IKR830" s="11"/>
      <c r="IKS830" s="11"/>
      <c r="IKT830" s="11"/>
      <c r="IKU830" s="11"/>
      <c r="IKV830" s="11"/>
      <c r="IKW830" s="11"/>
      <c r="IKX830" s="11"/>
      <c r="IKY830" s="11"/>
      <c r="IKZ830" s="11"/>
      <c r="ILA830" s="11"/>
      <c r="ILB830" s="11"/>
      <c r="ILC830" s="11"/>
      <c r="ILD830" s="11"/>
      <c r="ILE830" s="11"/>
      <c r="ILF830" s="11"/>
      <c r="ILG830" s="11"/>
      <c r="ILH830" s="11"/>
      <c r="ILI830" s="11"/>
      <c r="ILJ830" s="11"/>
      <c r="ILK830" s="11"/>
      <c r="ILL830" s="11"/>
      <c r="ILM830" s="11"/>
      <c r="ILN830" s="11"/>
      <c r="ILO830" s="11"/>
      <c r="ILP830" s="11"/>
      <c r="ILQ830" s="11"/>
      <c r="ILR830" s="11"/>
      <c r="ILS830" s="11"/>
      <c r="ILT830" s="11"/>
      <c r="ILU830" s="11"/>
      <c r="ILV830" s="11"/>
      <c r="ILW830" s="11"/>
      <c r="ILX830" s="11"/>
      <c r="ILY830" s="11"/>
      <c r="ILZ830" s="11"/>
      <c r="IMA830" s="11"/>
      <c r="IMB830" s="11"/>
      <c r="IMC830" s="11"/>
      <c r="IMD830" s="11"/>
      <c r="IME830" s="11"/>
      <c r="IMF830" s="11"/>
      <c r="IMG830" s="11"/>
      <c r="IMH830" s="11"/>
      <c r="IMI830" s="11"/>
      <c r="IMJ830" s="11"/>
      <c r="IMK830" s="11"/>
      <c r="IML830" s="11"/>
      <c r="IMM830" s="11"/>
      <c r="IMN830" s="11"/>
      <c r="IMO830" s="11"/>
      <c r="IMP830" s="11"/>
      <c r="IMQ830" s="11"/>
      <c r="IMR830" s="11"/>
      <c r="IMS830" s="11"/>
      <c r="IMT830" s="11"/>
      <c r="IMU830" s="11"/>
      <c r="IMV830" s="11"/>
      <c r="IMW830" s="11"/>
      <c r="IMX830" s="11"/>
      <c r="IMY830" s="11"/>
      <c r="IMZ830" s="11"/>
      <c r="INA830" s="11"/>
      <c r="INB830" s="11"/>
      <c r="INC830" s="11"/>
      <c r="IND830" s="11"/>
      <c r="INE830" s="11"/>
      <c r="INF830" s="11"/>
      <c r="ING830" s="11"/>
      <c r="INH830" s="11"/>
      <c r="INI830" s="11"/>
      <c r="INJ830" s="11"/>
      <c r="INK830" s="11"/>
      <c r="INL830" s="11"/>
      <c r="INM830" s="11"/>
      <c r="INN830" s="11"/>
      <c r="INO830" s="11"/>
      <c r="INP830" s="11"/>
      <c r="INQ830" s="11"/>
      <c r="INR830" s="11"/>
      <c r="INS830" s="11"/>
      <c r="INT830" s="11"/>
      <c r="INU830" s="11"/>
      <c r="INV830" s="11"/>
      <c r="INW830" s="11"/>
      <c r="INX830" s="11"/>
      <c r="INY830" s="11"/>
      <c r="INZ830" s="11"/>
      <c r="IOA830" s="11"/>
      <c r="IOB830" s="11"/>
      <c r="IOC830" s="11"/>
      <c r="IOD830" s="11"/>
      <c r="IOE830" s="11"/>
      <c r="IOF830" s="11"/>
      <c r="IOG830" s="11"/>
      <c r="IOH830" s="11"/>
      <c r="IOI830" s="11"/>
      <c r="IOJ830" s="11"/>
      <c r="IOK830" s="11"/>
      <c r="IOL830" s="11"/>
      <c r="IOM830" s="11"/>
      <c r="ION830" s="11"/>
      <c r="IOO830" s="11"/>
      <c r="IOP830" s="11"/>
      <c r="IOQ830" s="11"/>
      <c r="IOR830" s="11"/>
      <c r="IOS830" s="11"/>
      <c r="IOT830" s="11"/>
      <c r="IOU830" s="11"/>
      <c r="IOV830" s="11"/>
      <c r="IOW830" s="11"/>
      <c r="IOX830" s="11"/>
      <c r="IOY830" s="11"/>
      <c r="IOZ830" s="11"/>
      <c r="IPA830" s="11"/>
      <c r="IPB830" s="11"/>
      <c r="IPC830" s="11"/>
      <c r="IPD830" s="11"/>
      <c r="IPE830" s="11"/>
      <c r="IPF830" s="11"/>
      <c r="IPG830" s="11"/>
      <c r="IPH830" s="11"/>
      <c r="IPI830" s="11"/>
      <c r="IPJ830" s="11"/>
      <c r="IPK830" s="11"/>
      <c r="IPL830" s="11"/>
      <c r="IPM830" s="11"/>
      <c r="IPN830" s="11"/>
      <c r="IPO830" s="11"/>
      <c r="IPP830" s="11"/>
      <c r="IPQ830" s="11"/>
      <c r="IPR830" s="11"/>
      <c r="IPS830" s="11"/>
      <c r="IPT830" s="11"/>
      <c r="IPU830" s="11"/>
      <c r="IPV830" s="11"/>
      <c r="IPW830" s="11"/>
      <c r="IPX830" s="11"/>
      <c r="IPY830" s="11"/>
      <c r="IPZ830" s="11"/>
      <c r="IQA830" s="11"/>
      <c r="IQB830" s="11"/>
      <c r="IQC830" s="11"/>
      <c r="IQD830" s="11"/>
      <c r="IQE830" s="11"/>
      <c r="IQF830" s="11"/>
      <c r="IQG830" s="11"/>
      <c r="IQH830" s="11"/>
      <c r="IQI830" s="11"/>
      <c r="IQJ830" s="11"/>
      <c r="IQK830" s="11"/>
      <c r="IQL830" s="11"/>
      <c r="IQM830" s="11"/>
      <c r="IQN830" s="11"/>
      <c r="IQO830" s="11"/>
      <c r="IQP830" s="11"/>
      <c r="IQQ830" s="11"/>
      <c r="IQR830" s="11"/>
      <c r="IQS830" s="11"/>
      <c r="IQT830" s="11"/>
      <c r="IQU830" s="11"/>
      <c r="IQV830" s="11"/>
      <c r="IQW830" s="11"/>
      <c r="IQX830" s="11"/>
      <c r="IQY830" s="11"/>
      <c r="IQZ830" s="11"/>
      <c r="IRA830" s="11"/>
      <c r="IRB830" s="11"/>
      <c r="IRC830" s="11"/>
      <c r="IRD830" s="11"/>
      <c r="IRE830" s="11"/>
      <c r="IRF830" s="11"/>
      <c r="IRG830" s="11"/>
      <c r="IRH830" s="11"/>
      <c r="IRI830" s="11"/>
      <c r="IRJ830" s="11"/>
      <c r="IRK830" s="11"/>
      <c r="IRL830" s="11"/>
      <c r="IRM830" s="11"/>
      <c r="IRN830" s="11"/>
      <c r="IRO830" s="11"/>
      <c r="IRP830" s="11"/>
      <c r="IRQ830" s="11"/>
      <c r="IRR830" s="11"/>
      <c r="IRS830" s="11"/>
      <c r="IRT830" s="11"/>
      <c r="IRU830" s="11"/>
      <c r="IRV830" s="11"/>
      <c r="IRW830" s="11"/>
      <c r="IRX830" s="11"/>
      <c r="IRY830" s="11"/>
      <c r="IRZ830" s="11"/>
      <c r="ISA830" s="11"/>
      <c r="ISB830" s="11"/>
      <c r="ISC830" s="11"/>
      <c r="ISD830" s="11"/>
      <c r="ISE830" s="11"/>
      <c r="ISF830" s="11"/>
      <c r="ISG830" s="11"/>
      <c r="ISH830" s="11"/>
      <c r="ISI830" s="11"/>
      <c r="ISJ830" s="11"/>
      <c r="ISK830" s="11"/>
      <c r="ISL830" s="11"/>
      <c r="ISM830" s="11"/>
      <c r="ISN830" s="11"/>
      <c r="ISO830" s="11"/>
      <c r="ISP830" s="11"/>
      <c r="ISQ830" s="11"/>
      <c r="ISR830" s="11"/>
      <c r="ISS830" s="11"/>
      <c r="IST830" s="11"/>
      <c r="ISU830" s="11"/>
      <c r="ISV830" s="11"/>
      <c r="ISW830" s="11"/>
      <c r="ISX830" s="11"/>
      <c r="ISY830" s="11"/>
      <c r="ISZ830" s="11"/>
      <c r="ITA830" s="11"/>
      <c r="ITB830" s="11"/>
      <c r="ITC830" s="11"/>
      <c r="ITD830" s="11"/>
      <c r="ITE830" s="11"/>
      <c r="ITF830" s="11"/>
      <c r="ITG830" s="11"/>
      <c r="ITH830" s="11"/>
      <c r="ITI830" s="11"/>
      <c r="ITJ830" s="11"/>
      <c r="ITK830" s="11"/>
      <c r="ITL830" s="11"/>
      <c r="ITM830" s="11"/>
      <c r="ITN830" s="11"/>
      <c r="ITO830" s="11"/>
      <c r="ITP830" s="11"/>
      <c r="ITQ830" s="11"/>
      <c r="ITR830" s="11"/>
      <c r="ITS830" s="11"/>
      <c r="ITT830" s="11"/>
      <c r="ITU830" s="11"/>
      <c r="ITV830" s="11"/>
      <c r="ITW830" s="11"/>
      <c r="ITX830" s="11"/>
      <c r="ITY830" s="11"/>
      <c r="ITZ830" s="11"/>
      <c r="IUA830" s="11"/>
      <c r="IUB830" s="11"/>
      <c r="IUC830" s="11"/>
      <c r="IUD830" s="11"/>
      <c r="IUE830" s="11"/>
      <c r="IUF830" s="11"/>
      <c r="IUG830" s="11"/>
      <c r="IUH830" s="11"/>
      <c r="IUI830" s="11"/>
      <c r="IUJ830" s="11"/>
      <c r="IUK830" s="11"/>
      <c r="IUL830" s="11"/>
      <c r="IUM830" s="11"/>
      <c r="IUN830" s="11"/>
      <c r="IUO830" s="11"/>
      <c r="IUP830" s="11"/>
      <c r="IUQ830" s="11"/>
      <c r="IUR830" s="11"/>
      <c r="IUS830" s="11"/>
      <c r="IUT830" s="11"/>
      <c r="IUU830" s="11"/>
      <c r="IUV830" s="11"/>
      <c r="IUW830" s="11"/>
      <c r="IUX830" s="11"/>
      <c r="IUY830" s="11"/>
      <c r="IUZ830" s="11"/>
      <c r="IVA830" s="11"/>
      <c r="IVB830" s="11"/>
      <c r="IVC830" s="11"/>
      <c r="IVD830" s="11"/>
      <c r="IVE830" s="11"/>
      <c r="IVF830" s="11"/>
      <c r="IVG830" s="11"/>
      <c r="IVH830" s="11"/>
      <c r="IVI830" s="11"/>
      <c r="IVJ830" s="11"/>
      <c r="IVK830" s="11"/>
      <c r="IVL830" s="11"/>
      <c r="IVM830" s="11"/>
      <c r="IVN830" s="11"/>
      <c r="IVO830" s="11"/>
      <c r="IVP830" s="11"/>
      <c r="IVQ830" s="11"/>
      <c r="IVR830" s="11"/>
      <c r="IVS830" s="11"/>
      <c r="IVT830" s="11"/>
      <c r="IVU830" s="11"/>
      <c r="IVV830" s="11"/>
      <c r="IVW830" s="11"/>
      <c r="IVX830" s="11"/>
      <c r="IVY830" s="11"/>
      <c r="IVZ830" s="11"/>
      <c r="IWA830" s="11"/>
      <c r="IWB830" s="11"/>
      <c r="IWC830" s="11"/>
      <c r="IWD830" s="11"/>
      <c r="IWE830" s="11"/>
      <c r="IWF830" s="11"/>
      <c r="IWG830" s="11"/>
      <c r="IWH830" s="11"/>
      <c r="IWI830" s="11"/>
      <c r="IWJ830" s="11"/>
      <c r="IWK830" s="11"/>
      <c r="IWL830" s="11"/>
      <c r="IWM830" s="11"/>
      <c r="IWN830" s="11"/>
      <c r="IWO830" s="11"/>
      <c r="IWP830" s="11"/>
      <c r="IWQ830" s="11"/>
      <c r="IWR830" s="11"/>
      <c r="IWS830" s="11"/>
      <c r="IWT830" s="11"/>
      <c r="IWU830" s="11"/>
      <c r="IWV830" s="11"/>
      <c r="IWW830" s="11"/>
      <c r="IWX830" s="11"/>
      <c r="IWY830" s="11"/>
      <c r="IWZ830" s="11"/>
      <c r="IXA830" s="11"/>
      <c r="IXB830" s="11"/>
      <c r="IXC830" s="11"/>
      <c r="IXD830" s="11"/>
      <c r="IXE830" s="11"/>
      <c r="IXF830" s="11"/>
      <c r="IXG830" s="11"/>
      <c r="IXH830" s="11"/>
      <c r="IXI830" s="11"/>
      <c r="IXJ830" s="11"/>
      <c r="IXK830" s="11"/>
      <c r="IXL830" s="11"/>
      <c r="IXM830" s="11"/>
      <c r="IXN830" s="11"/>
      <c r="IXO830" s="11"/>
      <c r="IXP830" s="11"/>
      <c r="IXQ830" s="11"/>
      <c r="IXR830" s="11"/>
      <c r="IXS830" s="11"/>
      <c r="IXT830" s="11"/>
      <c r="IXU830" s="11"/>
      <c r="IXV830" s="11"/>
      <c r="IXW830" s="11"/>
      <c r="IXX830" s="11"/>
      <c r="IXY830" s="11"/>
      <c r="IXZ830" s="11"/>
      <c r="IYA830" s="11"/>
      <c r="IYB830" s="11"/>
      <c r="IYC830" s="11"/>
      <c r="IYD830" s="11"/>
      <c r="IYE830" s="11"/>
      <c r="IYF830" s="11"/>
      <c r="IYG830" s="11"/>
      <c r="IYH830" s="11"/>
      <c r="IYI830" s="11"/>
      <c r="IYJ830" s="11"/>
      <c r="IYK830" s="11"/>
      <c r="IYL830" s="11"/>
      <c r="IYM830" s="11"/>
      <c r="IYN830" s="11"/>
      <c r="IYO830" s="11"/>
      <c r="IYP830" s="11"/>
      <c r="IYQ830" s="11"/>
      <c r="IYR830" s="11"/>
      <c r="IYS830" s="11"/>
      <c r="IYT830" s="11"/>
      <c r="IYU830" s="11"/>
      <c r="IYV830" s="11"/>
      <c r="IYW830" s="11"/>
      <c r="IYX830" s="11"/>
      <c r="IYY830" s="11"/>
      <c r="IYZ830" s="11"/>
      <c r="IZA830" s="11"/>
      <c r="IZB830" s="11"/>
      <c r="IZC830" s="11"/>
      <c r="IZD830" s="11"/>
      <c r="IZE830" s="11"/>
      <c r="IZF830" s="11"/>
      <c r="IZG830" s="11"/>
      <c r="IZH830" s="11"/>
      <c r="IZI830" s="11"/>
      <c r="IZJ830" s="11"/>
      <c r="IZK830" s="11"/>
      <c r="IZL830" s="11"/>
      <c r="IZM830" s="11"/>
      <c r="IZN830" s="11"/>
      <c r="IZO830" s="11"/>
      <c r="IZP830" s="11"/>
      <c r="IZQ830" s="11"/>
      <c r="IZR830" s="11"/>
      <c r="IZS830" s="11"/>
      <c r="IZT830" s="11"/>
      <c r="IZU830" s="11"/>
      <c r="IZV830" s="11"/>
      <c r="IZW830" s="11"/>
      <c r="IZX830" s="11"/>
      <c r="IZY830" s="11"/>
      <c r="IZZ830" s="11"/>
      <c r="JAA830" s="11"/>
      <c r="JAB830" s="11"/>
      <c r="JAC830" s="11"/>
      <c r="JAD830" s="11"/>
      <c r="JAE830" s="11"/>
      <c r="JAF830" s="11"/>
      <c r="JAG830" s="11"/>
      <c r="JAH830" s="11"/>
      <c r="JAI830" s="11"/>
      <c r="JAJ830" s="11"/>
      <c r="JAK830" s="11"/>
      <c r="JAL830" s="11"/>
      <c r="JAM830" s="11"/>
      <c r="JAN830" s="11"/>
      <c r="JAO830" s="11"/>
      <c r="JAP830" s="11"/>
      <c r="JAQ830" s="11"/>
      <c r="JAR830" s="11"/>
      <c r="JAS830" s="11"/>
      <c r="JAT830" s="11"/>
      <c r="JAU830" s="11"/>
      <c r="JAV830" s="11"/>
      <c r="JAW830" s="11"/>
      <c r="JAX830" s="11"/>
      <c r="JAY830" s="11"/>
      <c r="JAZ830" s="11"/>
      <c r="JBA830" s="11"/>
      <c r="JBB830" s="11"/>
      <c r="JBC830" s="11"/>
      <c r="JBD830" s="11"/>
      <c r="JBE830" s="11"/>
      <c r="JBF830" s="11"/>
      <c r="JBG830" s="11"/>
      <c r="JBH830" s="11"/>
      <c r="JBI830" s="11"/>
      <c r="JBJ830" s="11"/>
      <c r="JBK830" s="11"/>
      <c r="JBL830" s="11"/>
      <c r="JBM830" s="11"/>
      <c r="JBN830" s="11"/>
      <c r="JBO830" s="11"/>
      <c r="JBP830" s="11"/>
      <c r="JBQ830" s="11"/>
      <c r="JBR830" s="11"/>
      <c r="JBS830" s="11"/>
      <c r="JBT830" s="11"/>
      <c r="JBU830" s="11"/>
      <c r="JBV830" s="11"/>
      <c r="JBW830" s="11"/>
      <c r="JBX830" s="11"/>
      <c r="JBY830" s="11"/>
      <c r="JBZ830" s="11"/>
      <c r="JCA830" s="11"/>
      <c r="JCB830" s="11"/>
      <c r="JCC830" s="11"/>
      <c r="JCD830" s="11"/>
      <c r="JCE830" s="11"/>
      <c r="JCF830" s="11"/>
      <c r="JCG830" s="11"/>
      <c r="JCH830" s="11"/>
      <c r="JCI830" s="11"/>
      <c r="JCJ830" s="11"/>
      <c r="JCK830" s="11"/>
      <c r="JCL830" s="11"/>
      <c r="JCM830" s="11"/>
      <c r="JCN830" s="11"/>
      <c r="JCO830" s="11"/>
      <c r="JCP830" s="11"/>
      <c r="JCQ830" s="11"/>
      <c r="JCR830" s="11"/>
      <c r="JCS830" s="11"/>
      <c r="JCT830" s="11"/>
      <c r="JCU830" s="11"/>
      <c r="JCV830" s="11"/>
      <c r="JCW830" s="11"/>
      <c r="JCX830" s="11"/>
      <c r="JCY830" s="11"/>
      <c r="JCZ830" s="11"/>
      <c r="JDA830" s="11"/>
      <c r="JDB830" s="11"/>
      <c r="JDC830" s="11"/>
      <c r="JDD830" s="11"/>
      <c r="JDE830" s="11"/>
      <c r="JDF830" s="11"/>
      <c r="JDG830" s="11"/>
      <c r="JDH830" s="11"/>
      <c r="JDI830" s="11"/>
      <c r="JDJ830" s="11"/>
      <c r="JDK830" s="11"/>
      <c r="JDL830" s="11"/>
      <c r="JDM830" s="11"/>
      <c r="JDN830" s="11"/>
      <c r="JDO830" s="11"/>
      <c r="JDP830" s="11"/>
      <c r="JDQ830" s="11"/>
      <c r="JDR830" s="11"/>
      <c r="JDS830" s="11"/>
      <c r="JDT830" s="11"/>
      <c r="JDU830" s="11"/>
      <c r="JDV830" s="11"/>
      <c r="JDW830" s="11"/>
      <c r="JDX830" s="11"/>
      <c r="JDY830" s="11"/>
      <c r="JDZ830" s="11"/>
      <c r="JEA830" s="11"/>
      <c r="JEB830" s="11"/>
      <c r="JEC830" s="11"/>
      <c r="JED830" s="11"/>
      <c r="JEE830" s="11"/>
      <c r="JEF830" s="11"/>
      <c r="JEG830" s="11"/>
      <c r="JEH830" s="11"/>
      <c r="JEI830" s="11"/>
      <c r="JEJ830" s="11"/>
      <c r="JEK830" s="11"/>
      <c r="JEL830" s="11"/>
      <c r="JEM830" s="11"/>
      <c r="JEN830" s="11"/>
      <c r="JEO830" s="11"/>
      <c r="JEP830" s="11"/>
      <c r="JEQ830" s="11"/>
      <c r="JER830" s="11"/>
      <c r="JES830" s="11"/>
      <c r="JET830" s="11"/>
      <c r="JEU830" s="11"/>
      <c r="JEV830" s="11"/>
      <c r="JEW830" s="11"/>
      <c r="JEX830" s="11"/>
      <c r="JEY830" s="11"/>
      <c r="JEZ830" s="11"/>
      <c r="JFA830" s="11"/>
      <c r="JFB830" s="11"/>
      <c r="JFC830" s="11"/>
      <c r="JFD830" s="11"/>
      <c r="JFE830" s="11"/>
      <c r="JFF830" s="11"/>
      <c r="JFG830" s="11"/>
      <c r="JFH830" s="11"/>
      <c r="JFI830" s="11"/>
      <c r="JFJ830" s="11"/>
      <c r="JFK830" s="11"/>
      <c r="JFL830" s="11"/>
      <c r="JFM830" s="11"/>
      <c r="JFN830" s="11"/>
      <c r="JFO830" s="11"/>
      <c r="JFP830" s="11"/>
      <c r="JFQ830" s="11"/>
      <c r="JFR830" s="11"/>
      <c r="JFS830" s="11"/>
      <c r="JFT830" s="11"/>
      <c r="JFU830" s="11"/>
      <c r="JFV830" s="11"/>
      <c r="JFW830" s="11"/>
      <c r="JFX830" s="11"/>
      <c r="JFY830" s="11"/>
      <c r="JFZ830" s="11"/>
      <c r="JGA830" s="11"/>
      <c r="JGB830" s="11"/>
      <c r="JGC830" s="11"/>
      <c r="JGD830" s="11"/>
      <c r="JGE830" s="11"/>
      <c r="JGF830" s="11"/>
      <c r="JGG830" s="11"/>
      <c r="JGH830" s="11"/>
      <c r="JGI830" s="11"/>
      <c r="JGJ830" s="11"/>
      <c r="JGK830" s="11"/>
      <c r="JGL830" s="11"/>
      <c r="JGM830" s="11"/>
      <c r="JGN830" s="11"/>
      <c r="JGO830" s="11"/>
      <c r="JGP830" s="11"/>
      <c r="JGQ830" s="11"/>
      <c r="JGR830" s="11"/>
      <c r="JGS830" s="11"/>
      <c r="JGT830" s="11"/>
      <c r="JGU830" s="11"/>
      <c r="JGV830" s="11"/>
      <c r="JGW830" s="11"/>
      <c r="JGX830" s="11"/>
      <c r="JGY830" s="11"/>
      <c r="JGZ830" s="11"/>
      <c r="JHA830" s="11"/>
      <c r="JHB830" s="11"/>
      <c r="JHC830" s="11"/>
      <c r="JHD830" s="11"/>
      <c r="JHE830" s="11"/>
      <c r="JHF830" s="11"/>
      <c r="JHG830" s="11"/>
      <c r="JHH830" s="11"/>
      <c r="JHI830" s="11"/>
      <c r="JHJ830" s="11"/>
      <c r="JHK830" s="11"/>
      <c r="JHL830" s="11"/>
      <c r="JHM830" s="11"/>
      <c r="JHN830" s="11"/>
      <c r="JHO830" s="11"/>
      <c r="JHP830" s="11"/>
      <c r="JHQ830" s="11"/>
      <c r="JHR830" s="11"/>
      <c r="JHS830" s="11"/>
      <c r="JHT830" s="11"/>
      <c r="JHU830" s="11"/>
      <c r="JHV830" s="11"/>
      <c r="JHW830" s="11"/>
      <c r="JHX830" s="11"/>
      <c r="JHY830" s="11"/>
      <c r="JHZ830" s="11"/>
      <c r="JIA830" s="11"/>
      <c r="JIB830" s="11"/>
      <c r="JIC830" s="11"/>
      <c r="JID830" s="11"/>
      <c r="JIE830" s="11"/>
      <c r="JIF830" s="11"/>
      <c r="JIG830" s="11"/>
      <c r="JIH830" s="11"/>
      <c r="JII830" s="11"/>
      <c r="JIJ830" s="11"/>
      <c r="JIK830" s="11"/>
      <c r="JIL830" s="11"/>
      <c r="JIM830" s="11"/>
      <c r="JIN830" s="11"/>
      <c r="JIO830" s="11"/>
      <c r="JIP830" s="11"/>
      <c r="JIQ830" s="11"/>
      <c r="JIR830" s="11"/>
      <c r="JIS830" s="11"/>
      <c r="JIT830" s="11"/>
      <c r="JIU830" s="11"/>
      <c r="JIV830" s="11"/>
      <c r="JIW830" s="11"/>
      <c r="JIX830" s="11"/>
      <c r="JIY830" s="11"/>
      <c r="JIZ830" s="11"/>
      <c r="JJA830" s="11"/>
      <c r="JJB830" s="11"/>
      <c r="JJC830" s="11"/>
      <c r="JJD830" s="11"/>
      <c r="JJE830" s="11"/>
      <c r="JJF830" s="11"/>
      <c r="JJG830" s="11"/>
      <c r="JJH830" s="11"/>
      <c r="JJI830" s="11"/>
      <c r="JJJ830" s="11"/>
      <c r="JJK830" s="11"/>
      <c r="JJL830" s="11"/>
      <c r="JJM830" s="11"/>
      <c r="JJN830" s="11"/>
      <c r="JJO830" s="11"/>
      <c r="JJP830" s="11"/>
      <c r="JJQ830" s="11"/>
      <c r="JJR830" s="11"/>
      <c r="JJS830" s="11"/>
      <c r="JJT830" s="11"/>
      <c r="JJU830" s="11"/>
      <c r="JJV830" s="11"/>
      <c r="JJW830" s="11"/>
      <c r="JJX830" s="11"/>
      <c r="JJY830" s="11"/>
      <c r="JJZ830" s="11"/>
      <c r="JKA830" s="11"/>
      <c r="JKB830" s="11"/>
      <c r="JKC830" s="11"/>
      <c r="JKD830" s="11"/>
      <c r="JKE830" s="11"/>
      <c r="JKF830" s="11"/>
      <c r="JKG830" s="11"/>
      <c r="JKH830" s="11"/>
      <c r="JKI830" s="11"/>
      <c r="JKJ830" s="11"/>
      <c r="JKK830" s="11"/>
      <c r="JKL830" s="11"/>
      <c r="JKM830" s="11"/>
      <c r="JKN830" s="11"/>
      <c r="JKO830" s="11"/>
      <c r="JKP830" s="11"/>
      <c r="JKQ830" s="11"/>
      <c r="JKR830" s="11"/>
      <c r="JKS830" s="11"/>
      <c r="JKT830" s="11"/>
      <c r="JKU830" s="11"/>
      <c r="JKV830" s="11"/>
      <c r="JKW830" s="11"/>
      <c r="JKX830" s="11"/>
      <c r="JKY830" s="11"/>
      <c r="JKZ830" s="11"/>
      <c r="JLA830" s="11"/>
      <c r="JLB830" s="11"/>
      <c r="JLC830" s="11"/>
      <c r="JLD830" s="11"/>
      <c r="JLE830" s="11"/>
      <c r="JLF830" s="11"/>
      <c r="JLG830" s="11"/>
      <c r="JLH830" s="11"/>
      <c r="JLI830" s="11"/>
      <c r="JLJ830" s="11"/>
      <c r="JLK830" s="11"/>
      <c r="JLL830" s="11"/>
      <c r="JLM830" s="11"/>
      <c r="JLN830" s="11"/>
      <c r="JLO830" s="11"/>
      <c r="JLP830" s="11"/>
      <c r="JLQ830" s="11"/>
      <c r="JLR830" s="11"/>
      <c r="JLS830" s="11"/>
      <c r="JLT830" s="11"/>
      <c r="JLU830" s="11"/>
      <c r="JLV830" s="11"/>
      <c r="JLW830" s="11"/>
      <c r="JLX830" s="11"/>
      <c r="JLY830" s="11"/>
      <c r="JLZ830" s="11"/>
      <c r="JMA830" s="11"/>
      <c r="JMB830" s="11"/>
      <c r="JMC830" s="11"/>
      <c r="JMD830" s="11"/>
      <c r="JME830" s="11"/>
      <c r="JMF830" s="11"/>
      <c r="JMG830" s="11"/>
      <c r="JMH830" s="11"/>
      <c r="JMI830" s="11"/>
      <c r="JMJ830" s="11"/>
      <c r="JMK830" s="11"/>
      <c r="JML830" s="11"/>
      <c r="JMM830" s="11"/>
      <c r="JMN830" s="11"/>
      <c r="JMO830" s="11"/>
      <c r="JMP830" s="11"/>
      <c r="JMQ830" s="11"/>
      <c r="JMR830" s="11"/>
      <c r="JMS830" s="11"/>
      <c r="JMT830" s="11"/>
      <c r="JMU830" s="11"/>
      <c r="JMV830" s="11"/>
      <c r="JMW830" s="11"/>
      <c r="JMX830" s="11"/>
      <c r="JMY830" s="11"/>
      <c r="JMZ830" s="11"/>
      <c r="JNA830" s="11"/>
      <c r="JNB830" s="11"/>
      <c r="JNC830" s="11"/>
      <c r="JND830" s="11"/>
      <c r="JNE830" s="11"/>
      <c r="JNF830" s="11"/>
      <c r="JNG830" s="11"/>
      <c r="JNH830" s="11"/>
      <c r="JNI830" s="11"/>
      <c r="JNJ830" s="11"/>
      <c r="JNK830" s="11"/>
      <c r="JNL830" s="11"/>
      <c r="JNM830" s="11"/>
      <c r="JNN830" s="11"/>
      <c r="JNO830" s="11"/>
      <c r="JNP830" s="11"/>
      <c r="JNQ830" s="11"/>
      <c r="JNR830" s="11"/>
      <c r="JNS830" s="11"/>
      <c r="JNT830" s="11"/>
      <c r="JNU830" s="11"/>
      <c r="JNV830" s="11"/>
      <c r="JNW830" s="11"/>
      <c r="JNX830" s="11"/>
      <c r="JNY830" s="11"/>
      <c r="JNZ830" s="11"/>
      <c r="JOA830" s="11"/>
      <c r="JOB830" s="11"/>
      <c r="JOC830" s="11"/>
      <c r="JOD830" s="11"/>
      <c r="JOE830" s="11"/>
      <c r="JOF830" s="11"/>
      <c r="JOG830" s="11"/>
      <c r="JOH830" s="11"/>
      <c r="JOI830" s="11"/>
      <c r="JOJ830" s="11"/>
      <c r="JOK830" s="11"/>
      <c r="JOL830" s="11"/>
      <c r="JOM830" s="11"/>
      <c r="JON830" s="11"/>
      <c r="JOO830" s="11"/>
      <c r="JOP830" s="11"/>
      <c r="JOQ830" s="11"/>
      <c r="JOR830" s="11"/>
      <c r="JOS830" s="11"/>
      <c r="JOT830" s="11"/>
      <c r="JOU830" s="11"/>
      <c r="JOV830" s="11"/>
      <c r="JOW830" s="11"/>
      <c r="JOX830" s="11"/>
      <c r="JOY830" s="11"/>
      <c r="JOZ830" s="11"/>
      <c r="JPA830" s="11"/>
      <c r="JPB830" s="11"/>
      <c r="JPC830" s="11"/>
      <c r="JPD830" s="11"/>
      <c r="JPE830" s="11"/>
      <c r="JPF830" s="11"/>
      <c r="JPG830" s="11"/>
      <c r="JPH830" s="11"/>
      <c r="JPI830" s="11"/>
      <c r="JPJ830" s="11"/>
      <c r="JPK830" s="11"/>
      <c r="JPL830" s="11"/>
      <c r="JPM830" s="11"/>
      <c r="JPN830" s="11"/>
      <c r="JPO830" s="11"/>
      <c r="JPP830" s="11"/>
      <c r="JPQ830" s="11"/>
      <c r="JPR830" s="11"/>
      <c r="JPS830" s="11"/>
      <c r="JPT830" s="11"/>
      <c r="JPU830" s="11"/>
      <c r="JPV830" s="11"/>
      <c r="JPW830" s="11"/>
      <c r="JPX830" s="11"/>
      <c r="JPY830" s="11"/>
      <c r="JPZ830" s="11"/>
      <c r="JQA830" s="11"/>
      <c r="JQB830" s="11"/>
      <c r="JQC830" s="11"/>
      <c r="JQD830" s="11"/>
      <c r="JQE830" s="11"/>
      <c r="JQF830" s="11"/>
      <c r="JQG830" s="11"/>
      <c r="JQH830" s="11"/>
      <c r="JQI830" s="11"/>
      <c r="JQJ830" s="11"/>
      <c r="JQK830" s="11"/>
      <c r="JQL830" s="11"/>
      <c r="JQM830" s="11"/>
      <c r="JQN830" s="11"/>
      <c r="JQO830" s="11"/>
      <c r="JQP830" s="11"/>
      <c r="JQQ830" s="11"/>
      <c r="JQR830" s="11"/>
      <c r="JQS830" s="11"/>
      <c r="JQT830" s="11"/>
      <c r="JQU830" s="11"/>
      <c r="JQV830" s="11"/>
      <c r="JQW830" s="11"/>
      <c r="JQX830" s="11"/>
      <c r="JQY830" s="11"/>
      <c r="JQZ830" s="11"/>
      <c r="JRA830" s="11"/>
      <c r="JRB830" s="11"/>
      <c r="JRC830" s="11"/>
      <c r="JRD830" s="11"/>
      <c r="JRE830" s="11"/>
      <c r="JRF830" s="11"/>
      <c r="JRG830" s="11"/>
      <c r="JRH830" s="11"/>
      <c r="JRI830" s="11"/>
      <c r="JRJ830" s="11"/>
      <c r="JRK830" s="11"/>
      <c r="JRL830" s="11"/>
      <c r="JRM830" s="11"/>
      <c r="JRN830" s="11"/>
      <c r="JRO830" s="11"/>
      <c r="JRP830" s="11"/>
      <c r="JRQ830" s="11"/>
      <c r="JRR830" s="11"/>
      <c r="JRS830" s="11"/>
      <c r="JRT830" s="11"/>
      <c r="JRU830" s="11"/>
      <c r="JRV830" s="11"/>
      <c r="JRW830" s="11"/>
      <c r="JRX830" s="11"/>
      <c r="JRY830" s="11"/>
      <c r="JRZ830" s="11"/>
      <c r="JSA830" s="11"/>
      <c r="JSB830" s="11"/>
      <c r="JSC830" s="11"/>
      <c r="JSD830" s="11"/>
      <c r="JSE830" s="11"/>
      <c r="JSF830" s="11"/>
      <c r="JSG830" s="11"/>
      <c r="JSH830" s="11"/>
      <c r="JSI830" s="11"/>
      <c r="JSJ830" s="11"/>
      <c r="JSK830" s="11"/>
      <c r="JSL830" s="11"/>
      <c r="JSM830" s="11"/>
      <c r="JSN830" s="11"/>
      <c r="JSO830" s="11"/>
      <c r="JSP830" s="11"/>
      <c r="JSQ830" s="11"/>
      <c r="JSR830" s="11"/>
      <c r="JSS830" s="11"/>
      <c r="JST830" s="11"/>
      <c r="JSU830" s="11"/>
      <c r="JSV830" s="11"/>
      <c r="JSW830" s="11"/>
      <c r="JSX830" s="11"/>
      <c r="JSY830" s="11"/>
      <c r="JSZ830" s="11"/>
      <c r="JTA830" s="11"/>
      <c r="JTB830" s="11"/>
      <c r="JTC830" s="11"/>
      <c r="JTD830" s="11"/>
      <c r="JTE830" s="11"/>
      <c r="JTF830" s="11"/>
      <c r="JTG830" s="11"/>
      <c r="JTH830" s="11"/>
      <c r="JTI830" s="11"/>
      <c r="JTJ830" s="11"/>
      <c r="JTK830" s="11"/>
      <c r="JTL830" s="11"/>
      <c r="JTM830" s="11"/>
      <c r="JTN830" s="11"/>
      <c r="JTO830" s="11"/>
      <c r="JTP830" s="11"/>
      <c r="JTQ830" s="11"/>
      <c r="JTR830" s="11"/>
      <c r="JTS830" s="11"/>
      <c r="JTT830" s="11"/>
      <c r="JTU830" s="11"/>
      <c r="JTV830" s="11"/>
      <c r="JTW830" s="11"/>
      <c r="JTX830" s="11"/>
      <c r="JTY830" s="11"/>
      <c r="JTZ830" s="11"/>
      <c r="JUA830" s="11"/>
      <c r="JUB830" s="11"/>
      <c r="JUC830" s="11"/>
      <c r="JUD830" s="11"/>
      <c r="JUE830" s="11"/>
      <c r="JUF830" s="11"/>
      <c r="JUG830" s="11"/>
      <c r="JUH830" s="11"/>
      <c r="JUI830" s="11"/>
      <c r="JUJ830" s="11"/>
      <c r="JUK830" s="11"/>
      <c r="JUL830" s="11"/>
      <c r="JUM830" s="11"/>
      <c r="JUN830" s="11"/>
      <c r="JUO830" s="11"/>
      <c r="JUP830" s="11"/>
      <c r="JUQ830" s="11"/>
      <c r="JUR830" s="11"/>
      <c r="JUS830" s="11"/>
      <c r="JUT830" s="11"/>
      <c r="JUU830" s="11"/>
      <c r="JUV830" s="11"/>
      <c r="JUW830" s="11"/>
      <c r="JUX830" s="11"/>
      <c r="JUY830" s="11"/>
      <c r="JUZ830" s="11"/>
      <c r="JVA830" s="11"/>
      <c r="JVB830" s="11"/>
      <c r="JVC830" s="11"/>
      <c r="JVD830" s="11"/>
      <c r="JVE830" s="11"/>
      <c r="JVF830" s="11"/>
      <c r="JVG830" s="11"/>
      <c r="JVH830" s="11"/>
      <c r="JVI830" s="11"/>
      <c r="JVJ830" s="11"/>
      <c r="JVK830" s="11"/>
      <c r="JVL830" s="11"/>
      <c r="JVM830" s="11"/>
      <c r="JVN830" s="11"/>
      <c r="JVO830" s="11"/>
      <c r="JVP830" s="11"/>
      <c r="JVQ830" s="11"/>
      <c r="JVR830" s="11"/>
      <c r="JVS830" s="11"/>
      <c r="JVT830" s="11"/>
      <c r="JVU830" s="11"/>
      <c r="JVV830" s="11"/>
      <c r="JVW830" s="11"/>
      <c r="JVX830" s="11"/>
      <c r="JVY830" s="11"/>
      <c r="JVZ830" s="11"/>
      <c r="JWA830" s="11"/>
      <c r="JWB830" s="11"/>
      <c r="JWC830" s="11"/>
      <c r="JWD830" s="11"/>
      <c r="JWE830" s="11"/>
      <c r="JWF830" s="11"/>
      <c r="JWG830" s="11"/>
      <c r="JWH830" s="11"/>
      <c r="JWI830" s="11"/>
      <c r="JWJ830" s="11"/>
      <c r="JWK830" s="11"/>
      <c r="JWL830" s="11"/>
      <c r="JWM830" s="11"/>
      <c r="JWN830" s="11"/>
      <c r="JWO830" s="11"/>
      <c r="JWP830" s="11"/>
      <c r="JWQ830" s="11"/>
      <c r="JWR830" s="11"/>
      <c r="JWS830" s="11"/>
      <c r="JWT830" s="11"/>
      <c r="JWU830" s="11"/>
      <c r="JWV830" s="11"/>
      <c r="JWW830" s="11"/>
      <c r="JWX830" s="11"/>
      <c r="JWY830" s="11"/>
      <c r="JWZ830" s="11"/>
      <c r="JXA830" s="11"/>
      <c r="JXB830" s="11"/>
      <c r="JXC830" s="11"/>
      <c r="JXD830" s="11"/>
      <c r="JXE830" s="11"/>
      <c r="JXF830" s="11"/>
      <c r="JXG830" s="11"/>
      <c r="JXH830" s="11"/>
      <c r="JXI830" s="11"/>
      <c r="JXJ830" s="11"/>
      <c r="JXK830" s="11"/>
      <c r="JXL830" s="11"/>
      <c r="JXM830" s="11"/>
      <c r="JXN830" s="11"/>
      <c r="JXO830" s="11"/>
      <c r="JXP830" s="11"/>
      <c r="JXQ830" s="11"/>
      <c r="JXR830" s="11"/>
      <c r="JXS830" s="11"/>
      <c r="JXT830" s="11"/>
      <c r="JXU830" s="11"/>
      <c r="JXV830" s="11"/>
      <c r="JXW830" s="11"/>
      <c r="JXX830" s="11"/>
      <c r="JXY830" s="11"/>
      <c r="JXZ830" s="11"/>
      <c r="JYA830" s="11"/>
      <c r="JYB830" s="11"/>
      <c r="JYC830" s="11"/>
      <c r="JYD830" s="11"/>
      <c r="JYE830" s="11"/>
      <c r="JYF830" s="11"/>
      <c r="JYG830" s="11"/>
      <c r="JYH830" s="11"/>
      <c r="JYI830" s="11"/>
      <c r="JYJ830" s="11"/>
      <c r="JYK830" s="11"/>
      <c r="JYL830" s="11"/>
      <c r="JYM830" s="11"/>
      <c r="JYN830" s="11"/>
      <c r="JYO830" s="11"/>
      <c r="JYP830" s="11"/>
      <c r="JYQ830" s="11"/>
      <c r="JYR830" s="11"/>
      <c r="JYS830" s="11"/>
      <c r="JYT830" s="11"/>
      <c r="JYU830" s="11"/>
      <c r="JYV830" s="11"/>
      <c r="JYW830" s="11"/>
      <c r="JYX830" s="11"/>
      <c r="JYY830" s="11"/>
      <c r="JYZ830" s="11"/>
      <c r="JZA830" s="11"/>
      <c r="JZB830" s="11"/>
      <c r="JZC830" s="11"/>
      <c r="JZD830" s="11"/>
      <c r="JZE830" s="11"/>
      <c r="JZF830" s="11"/>
      <c r="JZG830" s="11"/>
      <c r="JZH830" s="11"/>
      <c r="JZI830" s="11"/>
      <c r="JZJ830" s="11"/>
      <c r="JZK830" s="11"/>
      <c r="JZL830" s="11"/>
      <c r="JZM830" s="11"/>
      <c r="JZN830" s="11"/>
      <c r="JZO830" s="11"/>
      <c r="JZP830" s="11"/>
      <c r="JZQ830" s="11"/>
      <c r="JZR830" s="11"/>
      <c r="JZS830" s="11"/>
      <c r="JZT830" s="11"/>
      <c r="JZU830" s="11"/>
      <c r="JZV830" s="11"/>
      <c r="JZW830" s="11"/>
      <c r="JZX830" s="11"/>
      <c r="JZY830" s="11"/>
      <c r="JZZ830" s="11"/>
      <c r="KAA830" s="11"/>
      <c r="KAB830" s="11"/>
      <c r="KAC830" s="11"/>
      <c r="KAD830" s="11"/>
      <c r="KAE830" s="11"/>
      <c r="KAF830" s="11"/>
      <c r="KAG830" s="11"/>
      <c r="KAH830" s="11"/>
      <c r="KAI830" s="11"/>
      <c r="KAJ830" s="11"/>
      <c r="KAK830" s="11"/>
      <c r="KAL830" s="11"/>
      <c r="KAM830" s="11"/>
      <c r="KAN830" s="11"/>
      <c r="KAO830" s="11"/>
      <c r="KAP830" s="11"/>
      <c r="KAQ830" s="11"/>
      <c r="KAR830" s="11"/>
      <c r="KAS830" s="11"/>
      <c r="KAT830" s="11"/>
      <c r="KAU830" s="11"/>
      <c r="KAV830" s="11"/>
      <c r="KAW830" s="11"/>
      <c r="KAX830" s="11"/>
      <c r="KAY830" s="11"/>
      <c r="KAZ830" s="11"/>
      <c r="KBA830" s="11"/>
      <c r="KBB830" s="11"/>
      <c r="KBC830" s="11"/>
      <c r="KBD830" s="11"/>
      <c r="KBE830" s="11"/>
      <c r="KBF830" s="11"/>
      <c r="KBG830" s="11"/>
      <c r="KBH830" s="11"/>
      <c r="KBI830" s="11"/>
      <c r="KBJ830" s="11"/>
      <c r="KBK830" s="11"/>
      <c r="KBL830" s="11"/>
      <c r="KBM830" s="11"/>
      <c r="KBN830" s="11"/>
      <c r="KBO830" s="11"/>
      <c r="KBP830" s="11"/>
      <c r="KBQ830" s="11"/>
      <c r="KBR830" s="11"/>
      <c r="KBS830" s="11"/>
      <c r="KBT830" s="11"/>
      <c r="KBU830" s="11"/>
      <c r="KBV830" s="11"/>
      <c r="KBW830" s="11"/>
      <c r="KBX830" s="11"/>
      <c r="KBY830" s="11"/>
      <c r="KBZ830" s="11"/>
      <c r="KCA830" s="11"/>
      <c r="KCB830" s="11"/>
      <c r="KCC830" s="11"/>
      <c r="KCD830" s="11"/>
      <c r="KCE830" s="11"/>
      <c r="KCF830" s="11"/>
      <c r="KCG830" s="11"/>
      <c r="KCH830" s="11"/>
      <c r="KCI830" s="11"/>
      <c r="KCJ830" s="11"/>
      <c r="KCK830" s="11"/>
      <c r="KCL830" s="11"/>
      <c r="KCM830" s="11"/>
      <c r="KCN830" s="11"/>
      <c r="KCO830" s="11"/>
      <c r="KCP830" s="11"/>
      <c r="KCQ830" s="11"/>
      <c r="KCR830" s="11"/>
      <c r="KCS830" s="11"/>
      <c r="KCT830" s="11"/>
      <c r="KCU830" s="11"/>
      <c r="KCV830" s="11"/>
      <c r="KCW830" s="11"/>
      <c r="KCX830" s="11"/>
      <c r="KCY830" s="11"/>
      <c r="KCZ830" s="11"/>
      <c r="KDA830" s="11"/>
      <c r="KDB830" s="11"/>
      <c r="KDC830" s="11"/>
      <c r="KDD830" s="11"/>
      <c r="KDE830" s="11"/>
      <c r="KDF830" s="11"/>
      <c r="KDG830" s="11"/>
      <c r="KDH830" s="11"/>
      <c r="KDI830" s="11"/>
      <c r="KDJ830" s="11"/>
      <c r="KDK830" s="11"/>
      <c r="KDL830" s="11"/>
      <c r="KDM830" s="11"/>
      <c r="KDN830" s="11"/>
      <c r="KDO830" s="11"/>
      <c r="KDP830" s="11"/>
      <c r="KDQ830" s="11"/>
      <c r="KDR830" s="11"/>
      <c r="KDS830" s="11"/>
      <c r="KDT830" s="11"/>
      <c r="KDU830" s="11"/>
      <c r="KDV830" s="11"/>
      <c r="KDW830" s="11"/>
      <c r="KDX830" s="11"/>
      <c r="KDY830" s="11"/>
      <c r="KDZ830" s="11"/>
      <c r="KEA830" s="11"/>
      <c r="KEB830" s="11"/>
      <c r="KEC830" s="11"/>
      <c r="KED830" s="11"/>
      <c r="KEE830" s="11"/>
      <c r="KEF830" s="11"/>
      <c r="KEG830" s="11"/>
      <c r="KEH830" s="11"/>
      <c r="KEI830" s="11"/>
      <c r="KEJ830" s="11"/>
      <c r="KEK830" s="11"/>
      <c r="KEL830" s="11"/>
      <c r="KEM830" s="11"/>
      <c r="KEN830" s="11"/>
      <c r="KEO830" s="11"/>
      <c r="KEP830" s="11"/>
      <c r="KEQ830" s="11"/>
      <c r="KER830" s="11"/>
      <c r="KES830" s="11"/>
      <c r="KET830" s="11"/>
      <c r="KEU830" s="11"/>
      <c r="KEV830" s="11"/>
      <c r="KEW830" s="11"/>
      <c r="KEX830" s="11"/>
      <c r="KEY830" s="11"/>
      <c r="KEZ830" s="11"/>
      <c r="KFA830" s="11"/>
      <c r="KFB830" s="11"/>
      <c r="KFC830" s="11"/>
      <c r="KFD830" s="11"/>
      <c r="KFE830" s="11"/>
      <c r="KFF830" s="11"/>
      <c r="KFG830" s="11"/>
      <c r="KFH830" s="11"/>
      <c r="KFI830" s="11"/>
      <c r="KFJ830" s="11"/>
      <c r="KFK830" s="11"/>
      <c r="KFL830" s="11"/>
      <c r="KFM830" s="11"/>
      <c r="KFN830" s="11"/>
      <c r="KFO830" s="11"/>
      <c r="KFP830" s="11"/>
      <c r="KFQ830" s="11"/>
      <c r="KFR830" s="11"/>
      <c r="KFS830" s="11"/>
      <c r="KFT830" s="11"/>
      <c r="KFU830" s="11"/>
      <c r="KFV830" s="11"/>
      <c r="KFW830" s="11"/>
      <c r="KFX830" s="11"/>
      <c r="KFY830" s="11"/>
      <c r="KFZ830" s="11"/>
      <c r="KGA830" s="11"/>
      <c r="KGB830" s="11"/>
      <c r="KGC830" s="11"/>
      <c r="KGD830" s="11"/>
      <c r="KGE830" s="11"/>
      <c r="KGF830" s="11"/>
      <c r="KGG830" s="11"/>
      <c r="KGH830" s="11"/>
      <c r="KGI830" s="11"/>
      <c r="KGJ830" s="11"/>
      <c r="KGK830" s="11"/>
      <c r="KGL830" s="11"/>
      <c r="KGM830" s="11"/>
      <c r="KGN830" s="11"/>
      <c r="KGO830" s="11"/>
      <c r="KGP830" s="11"/>
      <c r="KGQ830" s="11"/>
      <c r="KGR830" s="11"/>
      <c r="KGS830" s="11"/>
      <c r="KGT830" s="11"/>
      <c r="KGU830" s="11"/>
      <c r="KGV830" s="11"/>
      <c r="KGW830" s="11"/>
      <c r="KGX830" s="11"/>
      <c r="KGY830" s="11"/>
      <c r="KGZ830" s="11"/>
      <c r="KHA830" s="11"/>
      <c r="KHB830" s="11"/>
      <c r="KHC830" s="11"/>
      <c r="KHD830" s="11"/>
      <c r="KHE830" s="11"/>
      <c r="KHF830" s="11"/>
      <c r="KHG830" s="11"/>
      <c r="KHH830" s="11"/>
      <c r="KHI830" s="11"/>
      <c r="KHJ830" s="11"/>
      <c r="KHK830" s="11"/>
      <c r="KHL830" s="11"/>
      <c r="KHM830" s="11"/>
      <c r="KHN830" s="11"/>
      <c r="KHO830" s="11"/>
      <c r="KHP830" s="11"/>
      <c r="KHQ830" s="11"/>
      <c r="KHR830" s="11"/>
      <c r="KHS830" s="11"/>
      <c r="KHT830" s="11"/>
      <c r="KHU830" s="11"/>
      <c r="KHV830" s="11"/>
      <c r="KHW830" s="11"/>
      <c r="KHX830" s="11"/>
      <c r="KHY830" s="11"/>
      <c r="KHZ830" s="11"/>
      <c r="KIA830" s="11"/>
      <c r="KIB830" s="11"/>
      <c r="KIC830" s="11"/>
      <c r="KID830" s="11"/>
      <c r="KIE830" s="11"/>
      <c r="KIF830" s="11"/>
      <c r="KIG830" s="11"/>
      <c r="KIH830" s="11"/>
      <c r="KII830" s="11"/>
      <c r="KIJ830" s="11"/>
      <c r="KIK830" s="11"/>
      <c r="KIL830" s="11"/>
      <c r="KIM830" s="11"/>
      <c r="KIN830" s="11"/>
      <c r="KIO830" s="11"/>
      <c r="KIP830" s="11"/>
      <c r="KIQ830" s="11"/>
      <c r="KIR830" s="11"/>
      <c r="KIS830" s="11"/>
      <c r="KIT830" s="11"/>
      <c r="KIU830" s="11"/>
      <c r="KIV830" s="11"/>
      <c r="KIW830" s="11"/>
      <c r="KIX830" s="11"/>
      <c r="KIY830" s="11"/>
      <c r="KIZ830" s="11"/>
      <c r="KJA830" s="11"/>
      <c r="KJB830" s="11"/>
      <c r="KJC830" s="11"/>
      <c r="KJD830" s="11"/>
      <c r="KJE830" s="11"/>
      <c r="KJF830" s="11"/>
      <c r="KJG830" s="11"/>
      <c r="KJH830" s="11"/>
      <c r="KJI830" s="11"/>
      <c r="KJJ830" s="11"/>
      <c r="KJK830" s="11"/>
      <c r="KJL830" s="11"/>
      <c r="KJM830" s="11"/>
      <c r="KJN830" s="11"/>
      <c r="KJO830" s="11"/>
      <c r="KJP830" s="11"/>
      <c r="KJQ830" s="11"/>
      <c r="KJR830" s="11"/>
      <c r="KJS830" s="11"/>
      <c r="KJT830" s="11"/>
      <c r="KJU830" s="11"/>
      <c r="KJV830" s="11"/>
      <c r="KJW830" s="11"/>
      <c r="KJX830" s="11"/>
      <c r="KJY830" s="11"/>
      <c r="KJZ830" s="11"/>
      <c r="KKA830" s="11"/>
      <c r="KKB830" s="11"/>
      <c r="KKC830" s="11"/>
      <c r="KKD830" s="11"/>
      <c r="KKE830" s="11"/>
      <c r="KKF830" s="11"/>
      <c r="KKG830" s="11"/>
      <c r="KKH830" s="11"/>
      <c r="KKI830" s="11"/>
      <c r="KKJ830" s="11"/>
      <c r="KKK830" s="11"/>
      <c r="KKL830" s="11"/>
      <c r="KKM830" s="11"/>
      <c r="KKN830" s="11"/>
      <c r="KKO830" s="11"/>
      <c r="KKP830" s="11"/>
      <c r="KKQ830" s="11"/>
      <c r="KKR830" s="11"/>
      <c r="KKS830" s="11"/>
      <c r="KKT830" s="11"/>
      <c r="KKU830" s="11"/>
      <c r="KKV830" s="11"/>
      <c r="KKW830" s="11"/>
      <c r="KKX830" s="11"/>
      <c r="KKY830" s="11"/>
      <c r="KKZ830" s="11"/>
      <c r="KLA830" s="11"/>
      <c r="KLB830" s="11"/>
      <c r="KLC830" s="11"/>
      <c r="KLD830" s="11"/>
      <c r="KLE830" s="11"/>
      <c r="KLF830" s="11"/>
      <c r="KLG830" s="11"/>
      <c r="KLH830" s="11"/>
      <c r="KLI830" s="11"/>
      <c r="KLJ830" s="11"/>
      <c r="KLK830" s="11"/>
      <c r="KLL830" s="11"/>
      <c r="KLM830" s="11"/>
      <c r="KLN830" s="11"/>
      <c r="KLO830" s="11"/>
      <c r="KLP830" s="11"/>
      <c r="KLQ830" s="11"/>
      <c r="KLR830" s="11"/>
      <c r="KLS830" s="11"/>
      <c r="KLT830" s="11"/>
      <c r="KLU830" s="11"/>
      <c r="KLV830" s="11"/>
      <c r="KLW830" s="11"/>
      <c r="KLX830" s="11"/>
      <c r="KLY830" s="11"/>
      <c r="KLZ830" s="11"/>
      <c r="KMA830" s="11"/>
      <c r="KMB830" s="11"/>
      <c r="KMC830" s="11"/>
      <c r="KMD830" s="11"/>
      <c r="KME830" s="11"/>
      <c r="KMF830" s="11"/>
      <c r="KMG830" s="11"/>
      <c r="KMH830" s="11"/>
      <c r="KMI830" s="11"/>
      <c r="KMJ830" s="11"/>
      <c r="KMK830" s="11"/>
      <c r="KML830" s="11"/>
      <c r="KMM830" s="11"/>
      <c r="KMN830" s="11"/>
      <c r="KMO830" s="11"/>
      <c r="KMP830" s="11"/>
      <c r="KMQ830" s="11"/>
      <c r="KMR830" s="11"/>
      <c r="KMS830" s="11"/>
      <c r="KMT830" s="11"/>
      <c r="KMU830" s="11"/>
      <c r="KMV830" s="11"/>
      <c r="KMW830" s="11"/>
      <c r="KMX830" s="11"/>
      <c r="KMY830" s="11"/>
      <c r="KMZ830" s="11"/>
      <c r="KNA830" s="11"/>
      <c r="KNB830" s="11"/>
      <c r="KNC830" s="11"/>
      <c r="KND830" s="11"/>
      <c r="KNE830" s="11"/>
      <c r="KNF830" s="11"/>
      <c r="KNG830" s="11"/>
      <c r="KNH830" s="11"/>
      <c r="KNI830" s="11"/>
      <c r="KNJ830" s="11"/>
      <c r="KNK830" s="11"/>
      <c r="KNL830" s="11"/>
      <c r="KNM830" s="11"/>
      <c r="KNN830" s="11"/>
      <c r="KNO830" s="11"/>
      <c r="KNP830" s="11"/>
      <c r="KNQ830" s="11"/>
      <c r="KNR830" s="11"/>
      <c r="KNS830" s="11"/>
      <c r="KNT830" s="11"/>
      <c r="KNU830" s="11"/>
      <c r="KNV830" s="11"/>
      <c r="KNW830" s="11"/>
      <c r="KNX830" s="11"/>
      <c r="KNY830" s="11"/>
      <c r="KNZ830" s="11"/>
      <c r="KOA830" s="11"/>
      <c r="KOB830" s="11"/>
      <c r="KOC830" s="11"/>
      <c r="KOD830" s="11"/>
      <c r="KOE830" s="11"/>
      <c r="KOF830" s="11"/>
      <c r="KOG830" s="11"/>
      <c r="KOH830" s="11"/>
      <c r="KOI830" s="11"/>
      <c r="KOJ830" s="11"/>
      <c r="KOK830" s="11"/>
      <c r="KOL830" s="11"/>
      <c r="KOM830" s="11"/>
      <c r="KON830" s="11"/>
      <c r="KOO830" s="11"/>
      <c r="KOP830" s="11"/>
      <c r="KOQ830" s="11"/>
      <c r="KOR830" s="11"/>
      <c r="KOS830" s="11"/>
      <c r="KOT830" s="11"/>
      <c r="KOU830" s="11"/>
      <c r="KOV830" s="11"/>
      <c r="KOW830" s="11"/>
      <c r="KOX830" s="11"/>
      <c r="KOY830" s="11"/>
      <c r="KOZ830" s="11"/>
      <c r="KPA830" s="11"/>
      <c r="KPB830" s="11"/>
      <c r="KPC830" s="11"/>
      <c r="KPD830" s="11"/>
      <c r="KPE830" s="11"/>
      <c r="KPF830" s="11"/>
      <c r="KPG830" s="11"/>
      <c r="KPH830" s="11"/>
      <c r="KPI830" s="11"/>
      <c r="KPJ830" s="11"/>
      <c r="KPK830" s="11"/>
      <c r="KPL830" s="11"/>
      <c r="KPM830" s="11"/>
      <c r="KPN830" s="11"/>
      <c r="KPO830" s="11"/>
      <c r="KPP830" s="11"/>
      <c r="KPQ830" s="11"/>
      <c r="KPR830" s="11"/>
      <c r="KPS830" s="11"/>
      <c r="KPT830" s="11"/>
      <c r="KPU830" s="11"/>
      <c r="KPV830" s="11"/>
      <c r="KPW830" s="11"/>
      <c r="KPX830" s="11"/>
      <c r="KPY830" s="11"/>
      <c r="KPZ830" s="11"/>
      <c r="KQA830" s="11"/>
      <c r="KQB830" s="11"/>
      <c r="KQC830" s="11"/>
      <c r="KQD830" s="11"/>
      <c r="KQE830" s="11"/>
      <c r="KQF830" s="11"/>
      <c r="KQG830" s="11"/>
      <c r="KQH830" s="11"/>
      <c r="KQI830" s="11"/>
      <c r="KQJ830" s="11"/>
      <c r="KQK830" s="11"/>
      <c r="KQL830" s="11"/>
      <c r="KQM830" s="11"/>
      <c r="KQN830" s="11"/>
      <c r="KQO830" s="11"/>
      <c r="KQP830" s="11"/>
      <c r="KQQ830" s="11"/>
      <c r="KQR830" s="11"/>
      <c r="KQS830" s="11"/>
      <c r="KQT830" s="11"/>
      <c r="KQU830" s="11"/>
      <c r="KQV830" s="11"/>
      <c r="KQW830" s="11"/>
      <c r="KQX830" s="11"/>
      <c r="KQY830" s="11"/>
      <c r="KQZ830" s="11"/>
      <c r="KRA830" s="11"/>
      <c r="KRB830" s="11"/>
      <c r="KRC830" s="11"/>
      <c r="KRD830" s="11"/>
      <c r="KRE830" s="11"/>
      <c r="KRF830" s="11"/>
      <c r="KRG830" s="11"/>
      <c r="KRH830" s="11"/>
      <c r="KRI830" s="11"/>
      <c r="KRJ830" s="11"/>
      <c r="KRK830" s="11"/>
      <c r="KRL830" s="11"/>
      <c r="KRM830" s="11"/>
      <c r="KRN830" s="11"/>
      <c r="KRO830" s="11"/>
      <c r="KRP830" s="11"/>
      <c r="KRQ830" s="11"/>
      <c r="KRR830" s="11"/>
      <c r="KRS830" s="11"/>
      <c r="KRT830" s="11"/>
      <c r="KRU830" s="11"/>
      <c r="KRV830" s="11"/>
      <c r="KRW830" s="11"/>
      <c r="KRX830" s="11"/>
      <c r="KRY830" s="11"/>
      <c r="KRZ830" s="11"/>
      <c r="KSA830" s="11"/>
      <c r="KSB830" s="11"/>
      <c r="KSC830" s="11"/>
      <c r="KSD830" s="11"/>
      <c r="KSE830" s="11"/>
      <c r="KSF830" s="11"/>
      <c r="KSG830" s="11"/>
      <c r="KSH830" s="11"/>
      <c r="KSI830" s="11"/>
      <c r="KSJ830" s="11"/>
      <c r="KSK830" s="11"/>
      <c r="KSL830" s="11"/>
      <c r="KSM830" s="11"/>
      <c r="KSN830" s="11"/>
      <c r="KSO830" s="11"/>
      <c r="KSP830" s="11"/>
      <c r="KSQ830" s="11"/>
      <c r="KSR830" s="11"/>
      <c r="KSS830" s="11"/>
      <c r="KST830" s="11"/>
      <c r="KSU830" s="11"/>
      <c r="KSV830" s="11"/>
      <c r="KSW830" s="11"/>
      <c r="KSX830" s="11"/>
      <c r="KSY830" s="11"/>
      <c r="KSZ830" s="11"/>
      <c r="KTA830" s="11"/>
      <c r="KTB830" s="11"/>
      <c r="KTC830" s="11"/>
      <c r="KTD830" s="11"/>
      <c r="KTE830" s="11"/>
      <c r="KTF830" s="11"/>
      <c r="KTG830" s="11"/>
      <c r="KTH830" s="11"/>
      <c r="KTI830" s="11"/>
      <c r="KTJ830" s="11"/>
      <c r="KTK830" s="11"/>
      <c r="KTL830" s="11"/>
      <c r="KTM830" s="11"/>
      <c r="KTN830" s="11"/>
      <c r="KTO830" s="11"/>
      <c r="KTP830" s="11"/>
      <c r="KTQ830" s="11"/>
      <c r="KTR830" s="11"/>
      <c r="KTS830" s="11"/>
      <c r="KTT830" s="11"/>
      <c r="KTU830" s="11"/>
      <c r="KTV830" s="11"/>
      <c r="KTW830" s="11"/>
      <c r="KTX830" s="11"/>
      <c r="KTY830" s="11"/>
      <c r="KTZ830" s="11"/>
      <c r="KUA830" s="11"/>
      <c r="KUB830" s="11"/>
      <c r="KUC830" s="11"/>
      <c r="KUD830" s="11"/>
      <c r="KUE830" s="11"/>
      <c r="KUF830" s="11"/>
      <c r="KUG830" s="11"/>
      <c r="KUH830" s="11"/>
      <c r="KUI830" s="11"/>
      <c r="KUJ830" s="11"/>
      <c r="KUK830" s="11"/>
      <c r="KUL830" s="11"/>
      <c r="KUM830" s="11"/>
      <c r="KUN830" s="11"/>
      <c r="KUO830" s="11"/>
      <c r="KUP830" s="11"/>
      <c r="KUQ830" s="11"/>
      <c r="KUR830" s="11"/>
      <c r="KUS830" s="11"/>
      <c r="KUT830" s="11"/>
      <c r="KUU830" s="11"/>
      <c r="KUV830" s="11"/>
      <c r="KUW830" s="11"/>
      <c r="KUX830" s="11"/>
      <c r="KUY830" s="11"/>
      <c r="KUZ830" s="11"/>
      <c r="KVA830" s="11"/>
      <c r="KVB830" s="11"/>
      <c r="KVC830" s="11"/>
      <c r="KVD830" s="11"/>
      <c r="KVE830" s="11"/>
      <c r="KVF830" s="11"/>
      <c r="KVG830" s="11"/>
      <c r="KVH830" s="11"/>
      <c r="KVI830" s="11"/>
      <c r="KVJ830" s="11"/>
      <c r="KVK830" s="11"/>
      <c r="KVL830" s="11"/>
      <c r="KVM830" s="11"/>
      <c r="KVN830" s="11"/>
      <c r="KVO830" s="11"/>
      <c r="KVP830" s="11"/>
      <c r="KVQ830" s="11"/>
      <c r="KVR830" s="11"/>
      <c r="KVS830" s="11"/>
      <c r="KVT830" s="11"/>
      <c r="KVU830" s="11"/>
      <c r="KVV830" s="11"/>
      <c r="KVW830" s="11"/>
      <c r="KVX830" s="11"/>
      <c r="KVY830" s="11"/>
      <c r="KVZ830" s="11"/>
      <c r="KWA830" s="11"/>
      <c r="KWB830" s="11"/>
      <c r="KWC830" s="11"/>
      <c r="KWD830" s="11"/>
      <c r="KWE830" s="11"/>
      <c r="KWF830" s="11"/>
      <c r="KWG830" s="11"/>
      <c r="KWH830" s="11"/>
      <c r="KWI830" s="11"/>
      <c r="KWJ830" s="11"/>
      <c r="KWK830" s="11"/>
      <c r="KWL830" s="11"/>
      <c r="KWM830" s="11"/>
      <c r="KWN830" s="11"/>
      <c r="KWO830" s="11"/>
      <c r="KWP830" s="11"/>
      <c r="KWQ830" s="11"/>
      <c r="KWR830" s="11"/>
      <c r="KWS830" s="11"/>
      <c r="KWT830" s="11"/>
      <c r="KWU830" s="11"/>
      <c r="KWV830" s="11"/>
      <c r="KWW830" s="11"/>
      <c r="KWX830" s="11"/>
      <c r="KWY830" s="11"/>
      <c r="KWZ830" s="11"/>
      <c r="KXA830" s="11"/>
      <c r="KXB830" s="11"/>
      <c r="KXC830" s="11"/>
      <c r="KXD830" s="11"/>
      <c r="KXE830" s="11"/>
      <c r="KXF830" s="11"/>
      <c r="KXG830" s="11"/>
      <c r="KXH830" s="11"/>
      <c r="KXI830" s="11"/>
      <c r="KXJ830" s="11"/>
      <c r="KXK830" s="11"/>
      <c r="KXL830" s="11"/>
      <c r="KXM830" s="11"/>
      <c r="KXN830" s="11"/>
      <c r="KXO830" s="11"/>
      <c r="KXP830" s="11"/>
      <c r="KXQ830" s="11"/>
      <c r="KXR830" s="11"/>
      <c r="KXS830" s="11"/>
      <c r="KXT830" s="11"/>
      <c r="KXU830" s="11"/>
      <c r="KXV830" s="11"/>
      <c r="KXW830" s="11"/>
      <c r="KXX830" s="11"/>
      <c r="KXY830" s="11"/>
      <c r="KXZ830" s="11"/>
      <c r="KYA830" s="11"/>
      <c r="KYB830" s="11"/>
      <c r="KYC830" s="11"/>
      <c r="KYD830" s="11"/>
      <c r="KYE830" s="11"/>
      <c r="KYF830" s="11"/>
      <c r="KYG830" s="11"/>
      <c r="KYH830" s="11"/>
      <c r="KYI830" s="11"/>
      <c r="KYJ830" s="11"/>
      <c r="KYK830" s="11"/>
      <c r="KYL830" s="11"/>
      <c r="KYM830" s="11"/>
      <c r="KYN830" s="11"/>
      <c r="KYO830" s="11"/>
      <c r="KYP830" s="11"/>
      <c r="KYQ830" s="11"/>
      <c r="KYR830" s="11"/>
      <c r="KYS830" s="11"/>
      <c r="KYT830" s="11"/>
      <c r="KYU830" s="11"/>
      <c r="KYV830" s="11"/>
      <c r="KYW830" s="11"/>
      <c r="KYX830" s="11"/>
      <c r="KYY830" s="11"/>
      <c r="KYZ830" s="11"/>
      <c r="KZA830" s="11"/>
      <c r="KZB830" s="11"/>
      <c r="KZC830" s="11"/>
      <c r="KZD830" s="11"/>
      <c r="KZE830" s="11"/>
      <c r="KZF830" s="11"/>
      <c r="KZG830" s="11"/>
      <c r="KZH830" s="11"/>
      <c r="KZI830" s="11"/>
      <c r="KZJ830" s="11"/>
      <c r="KZK830" s="11"/>
      <c r="KZL830" s="11"/>
      <c r="KZM830" s="11"/>
      <c r="KZN830" s="11"/>
      <c r="KZO830" s="11"/>
      <c r="KZP830" s="11"/>
      <c r="KZQ830" s="11"/>
      <c r="KZR830" s="11"/>
      <c r="KZS830" s="11"/>
      <c r="KZT830" s="11"/>
      <c r="KZU830" s="11"/>
      <c r="KZV830" s="11"/>
      <c r="KZW830" s="11"/>
      <c r="KZX830" s="11"/>
      <c r="KZY830" s="11"/>
      <c r="KZZ830" s="11"/>
      <c r="LAA830" s="11"/>
      <c r="LAB830" s="11"/>
      <c r="LAC830" s="11"/>
      <c r="LAD830" s="11"/>
      <c r="LAE830" s="11"/>
      <c r="LAF830" s="11"/>
      <c r="LAG830" s="11"/>
      <c r="LAH830" s="11"/>
      <c r="LAI830" s="11"/>
      <c r="LAJ830" s="11"/>
      <c r="LAK830" s="11"/>
      <c r="LAL830" s="11"/>
      <c r="LAM830" s="11"/>
      <c r="LAN830" s="11"/>
      <c r="LAO830" s="11"/>
      <c r="LAP830" s="11"/>
      <c r="LAQ830" s="11"/>
      <c r="LAR830" s="11"/>
      <c r="LAS830" s="11"/>
      <c r="LAT830" s="11"/>
      <c r="LAU830" s="11"/>
      <c r="LAV830" s="11"/>
      <c r="LAW830" s="11"/>
      <c r="LAX830" s="11"/>
      <c r="LAY830" s="11"/>
      <c r="LAZ830" s="11"/>
      <c r="LBA830" s="11"/>
      <c r="LBB830" s="11"/>
      <c r="LBC830" s="11"/>
      <c r="LBD830" s="11"/>
      <c r="LBE830" s="11"/>
      <c r="LBF830" s="11"/>
      <c r="LBG830" s="11"/>
      <c r="LBH830" s="11"/>
      <c r="LBI830" s="11"/>
      <c r="LBJ830" s="11"/>
      <c r="LBK830" s="11"/>
      <c r="LBL830" s="11"/>
      <c r="LBM830" s="11"/>
      <c r="LBN830" s="11"/>
      <c r="LBO830" s="11"/>
      <c r="LBP830" s="11"/>
      <c r="LBQ830" s="11"/>
      <c r="LBR830" s="11"/>
      <c r="LBS830" s="11"/>
      <c r="LBT830" s="11"/>
      <c r="LBU830" s="11"/>
      <c r="LBV830" s="11"/>
      <c r="LBW830" s="11"/>
      <c r="LBX830" s="11"/>
      <c r="LBY830" s="11"/>
      <c r="LBZ830" s="11"/>
      <c r="LCA830" s="11"/>
      <c r="LCB830" s="11"/>
      <c r="LCC830" s="11"/>
      <c r="LCD830" s="11"/>
      <c r="LCE830" s="11"/>
      <c r="LCF830" s="11"/>
      <c r="LCG830" s="11"/>
      <c r="LCH830" s="11"/>
      <c r="LCI830" s="11"/>
      <c r="LCJ830" s="11"/>
      <c r="LCK830" s="11"/>
      <c r="LCL830" s="11"/>
      <c r="LCM830" s="11"/>
      <c r="LCN830" s="11"/>
      <c r="LCO830" s="11"/>
      <c r="LCP830" s="11"/>
      <c r="LCQ830" s="11"/>
      <c r="LCR830" s="11"/>
      <c r="LCS830" s="11"/>
      <c r="LCT830" s="11"/>
      <c r="LCU830" s="11"/>
      <c r="LCV830" s="11"/>
      <c r="LCW830" s="11"/>
      <c r="LCX830" s="11"/>
      <c r="LCY830" s="11"/>
      <c r="LCZ830" s="11"/>
      <c r="LDA830" s="11"/>
      <c r="LDB830" s="11"/>
      <c r="LDC830" s="11"/>
      <c r="LDD830" s="11"/>
      <c r="LDE830" s="11"/>
      <c r="LDF830" s="11"/>
      <c r="LDG830" s="11"/>
      <c r="LDH830" s="11"/>
      <c r="LDI830" s="11"/>
      <c r="LDJ830" s="11"/>
      <c r="LDK830" s="11"/>
      <c r="LDL830" s="11"/>
      <c r="LDM830" s="11"/>
      <c r="LDN830" s="11"/>
      <c r="LDO830" s="11"/>
      <c r="LDP830" s="11"/>
      <c r="LDQ830" s="11"/>
      <c r="LDR830" s="11"/>
      <c r="LDS830" s="11"/>
      <c r="LDT830" s="11"/>
      <c r="LDU830" s="11"/>
      <c r="LDV830" s="11"/>
      <c r="LDW830" s="11"/>
      <c r="LDX830" s="11"/>
      <c r="LDY830" s="11"/>
      <c r="LDZ830" s="11"/>
      <c r="LEA830" s="11"/>
      <c r="LEB830" s="11"/>
      <c r="LEC830" s="11"/>
      <c r="LED830" s="11"/>
      <c r="LEE830" s="11"/>
      <c r="LEF830" s="11"/>
      <c r="LEG830" s="11"/>
      <c r="LEH830" s="11"/>
      <c r="LEI830" s="11"/>
      <c r="LEJ830" s="11"/>
      <c r="LEK830" s="11"/>
      <c r="LEL830" s="11"/>
      <c r="LEM830" s="11"/>
      <c r="LEN830" s="11"/>
      <c r="LEO830" s="11"/>
      <c r="LEP830" s="11"/>
      <c r="LEQ830" s="11"/>
      <c r="LER830" s="11"/>
      <c r="LES830" s="11"/>
      <c r="LET830" s="11"/>
      <c r="LEU830" s="11"/>
      <c r="LEV830" s="11"/>
      <c r="LEW830" s="11"/>
      <c r="LEX830" s="11"/>
      <c r="LEY830" s="11"/>
      <c r="LEZ830" s="11"/>
      <c r="LFA830" s="11"/>
      <c r="LFB830" s="11"/>
      <c r="LFC830" s="11"/>
      <c r="LFD830" s="11"/>
      <c r="LFE830" s="11"/>
      <c r="LFF830" s="11"/>
      <c r="LFG830" s="11"/>
      <c r="LFH830" s="11"/>
      <c r="LFI830" s="11"/>
      <c r="LFJ830" s="11"/>
      <c r="LFK830" s="11"/>
      <c r="LFL830" s="11"/>
      <c r="LFM830" s="11"/>
      <c r="LFN830" s="11"/>
      <c r="LFO830" s="11"/>
      <c r="LFP830" s="11"/>
      <c r="LFQ830" s="11"/>
      <c r="LFR830" s="11"/>
      <c r="LFS830" s="11"/>
      <c r="LFT830" s="11"/>
      <c r="LFU830" s="11"/>
      <c r="LFV830" s="11"/>
      <c r="LFW830" s="11"/>
      <c r="LFX830" s="11"/>
      <c r="LFY830" s="11"/>
      <c r="LFZ830" s="11"/>
      <c r="LGA830" s="11"/>
      <c r="LGB830" s="11"/>
      <c r="LGC830" s="11"/>
      <c r="LGD830" s="11"/>
      <c r="LGE830" s="11"/>
      <c r="LGF830" s="11"/>
      <c r="LGG830" s="11"/>
      <c r="LGH830" s="11"/>
      <c r="LGI830" s="11"/>
      <c r="LGJ830" s="11"/>
      <c r="LGK830" s="11"/>
      <c r="LGL830" s="11"/>
      <c r="LGM830" s="11"/>
      <c r="LGN830" s="11"/>
      <c r="LGO830" s="11"/>
      <c r="LGP830" s="11"/>
      <c r="LGQ830" s="11"/>
      <c r="LGR830" s="11"/>
      <c r="LGS830" s="11"/>
      <c r="LGT830" s="11"/>
      <c r="LGU830" s="11"/>
      <c r="LGV830" s="11"/>
      <c r="LGW830" s="11"/>
      <c r="LGX830" s="11"/>
      <c r="LGY830" s="11"/>
      <c r="LGZ830" s="11"/>
      <c r="LHA830" s="11"/>
      <c r="LHB830" s="11"/>
      <c r="LHC830" s="11"/>
      <c r="LHD830" s="11"/>
      <c r="LHE830" s="11"/>
      <c r="LHF830" s="11"/>
      <c r="LHG830" s="11"/>
      <c r="LHH830" s="11"/>
      <c r="LHI830" s="11"/>
      <c r="LHJ830" s="11"/>
      <c r="LHK830" s="11"/>
      <c r="LHL830" s="11"/>
      <c r="LHM830" s="11"/>
      <c r="LHN830" s="11"/>
      <c r="LHO830" s="11"/>
      <c r="LHP830" s="11"/>
      <c r="LHQ830" s="11"/>
      <c r="LHR830" s="11"/>
      <c r="LHS830" s="11"/>
      <c r="LHT830" s="11"/>
      <c r="LHU830" s="11"/>
      <c r="LHV830" s="11"/>
      <c r="LHW830" s="11"/>
      <c r="LHX830" s="11"/>
      <c r="LHY830" s="11"/>
      <c r="LHZ830" s="11"/>
      <c r="LIA830" s="11"/>
      <c r="LIB830" s="11"/>
      <c r="LIC830" s="11"/>
      <c r="LID830" s="11"/>
      <c r="LIE830" s="11"/>
      <c r="LIF830" s="11"/>
      <c r="LIG830" s="11"/>
      <c r="LIH830" s="11"/>
      <c r="LII830" s="11"/>
      <c r="LIJ830" s="11"/>
      <c r="LIK830" s="11"/>
      <c r="LIL830" s="11"/>
      <c r="LIM830" s="11"/>
      <c r="LIN830" s="11"/>
      <c r="LIO830" s="11"/>
      <c r="LIP830" s="11"/>
      <c r="LIQ830" s="11"/>
      <c r="LIR830" s="11"/>
      <c r="LIS830" s="11"/>
      <c r="LIT830" s="11"/>
      <c r="LIU830" s="11"/>
      <c r="LIV830" s="11"/>
      <c r="LIW830" s="11"/>
      <c r="LIX830" s="11"/>
      <c r="LIY830" s="11"/>
      <c r="LIZ830" s="11"/>
      <c r="LJA830" s="11"/>
      <c r="LJB830" s="11"/>
      <c r="LJC830" s="11"/>
      <c r="LJD830" s="11"/>
      <c r="LJE830" s="11"/>
      <c r="LJF830" s="11"/>
      <c r="LJG830" s="11"/>
      <c r="LJH830" s="11"/>
      <c r="LJI830" s="11"/>
      <c r="LJJ830" s="11"/>
      <c r="LJK830" s="11"/>
      <c r="LJL830" s="11"/>
      <c r="LJM830" s="11"/>
      <c r="LJN830" s="11"/>
      <c r="LJO830" s="11"/>
      <c r="LJP830" s="11"/>
      <c r="LJQ830" s="11"/>
      <c r="LJR830" s="11"/>
      <c r="LJS830" s="11"/>
      <c r="LJT830" s="11"/>
      <c r="LJU830" s="11"/>
      <c r="LJV830" s="11"/>
      <c r="LJW830" s="11"/>
      <c r="LJX830" s="11"/>
      <c r="LJY830" s="11"/>
      <c r="LJZ830" s="11"/>
      <c r="LKA830" s="11"/>
      <c r="LKB830" s="11"/>
      <c r="LKC830" s="11"/>
      <c r="LKD830" s="11"/>
      <c r="LKE830" s="11"/>
      <c r="LKF830" s="11"/>
      <c r="LKG830" s="11"/>
      <c r="LKH830" s="11"/>
      <c r="LKI830" s="11"/>
      <c r="LKJ830" s="11"/>
      <c r="LKK830" s="11"/>
      <c r="LKL830" s="11"/>
      <c r="LKM830" s="11"/>
      <c r="LKN830" s="11"/>
      <c r="LKO830" s="11"/>
      <c r="LKP830" s="11"/>
      <c r="LKQ830" s="11"/>
      <c r="LKR830" s="11"/>
      <c r="LKS830" s="11"/>
      <c r="LKT830" s="11"/>
      <c r="LKU830" s="11"/>
      <c r="LKV830" s="11"/>
      <c r="LKW830" s="11"/>
      <c r="LKX830" s="11"/>
      <c r="LKY830" s="11"/>
      <c r="LKZ830" s="11"/>
      <c r="LLA830" s="11"/>
      <c r="LLB830" s="11"/>
      <c r="LLC830" s="11"/>
      <c r="LLD830" s="11"/>
      <c r="LLE830" s="11"/>
      <c r="LLF830" s="11"/>
      <c r="LLG830" s="11"/>
      <c r="LLH830" s="11"/>
      <c r="LLI830" s="11"/>
      <c r="LLJ830" s="11"/>
      <c r="LLK830" s="11"/>
      <c r="LLL830" s="11"/>
      <c r="LLM830" s="11"/>
      <c r="LLN830" s="11"/>
      <c r="LLO830" s="11"/>
      <c r="LLP830" s="11"/>
      <c r="LLQ830" s="11"/>
      <c r="LLR830" s="11"/>
      <c r="LLS830" s="11"/>
      <c r="LLT830" s="11"/>
      <c r="LLU830" s="11"/>
      <c r="LLV830" s="11"/>
      <c r="LLW830" s="11"/>
      <c r="LLX830" s="11"/>
      <c r="LLY830" s="11"/>
      <c r="LLZ830" s="11"/>
      <c r="LMA830" s="11"/>
      <c r="LMB830" s="11"/>
      <c r="LMC830" s="11"/>
      <c r="LMD830" s="11"/>
      <c r="LME830" s="11"/>
      <c r="LMF830" s="11"/>
      <c r="LMG830" s="11"/>
      <c r="LMH830" s="11"/>
      <c r="LMI830" s="11"/>
      <c r="LMJ830" s="11"/>
      <c r="LMK830" s="11"/>
      <c r="LML830" s="11"/>
      <c r="LMM830" s="11"/>
      <c r="LMN830" s="11"/>
      <c r="LMO830" s="11"/>
      <c r="LMP830" s="11"/>
      <c r="LMQ830" s="11"/>
      <c r="LMR830" s="11"/>
      <c r="LMS830" s="11"/>
      <c r="LMT830" s="11"/>
      <c r="LMU830" s="11"/>
      <c r="LMV830" s="11"/>
      <c r="LMW830" s="11"/>
      <c r="LMX830" s="11"/>
      <c r="LMY830" s="11"/>
      <c r="LMZ830" s="11"/>
      <c r="LNA830" s="11"/>
      <c r="LNB830" s="11"/>
      <c r="LNC830" s="11"/>
      <c r="LND830" s="11"/>
      <c r="LNE830" s="11"/>
      <c r="LNF830" s="11"/>
      <c r="LNG830" s="11"/>
      <c r="LNH830" s="11"/>
      <c r="LNI830" s="11"/>
      <c r="LNJ830" s="11"/>
      <c r="LNK830" s="11"/>
      <c r="LNL830" s="11"/>
      <c r="LNM830" s="11"/>
      <c r="LNN830" s="11"/>
      <c r="LNO830" s="11"/>
      <c r="LNP830" s="11"/>
      <c r="LNQ830" s="11"/>
      <c r="LNR830" s="11"/>
      <c r="LNS830" s="11"/>
      <c r="LNT830" s="11"/>
      <c r="LNU830" s="11"/>
      <c r="LNV830" s="11"/>
      <c r="LNW830" s="11"/>
      <c r="LNX830" s="11"/>
      <c r="LNY830" s="11"/>
      <c r="LNZ830" s="11"/>
      <c r="LOA830" s="11"/>
      <c r="LOB830" s="11"/>
      <c r="LOC830" s="11"/>
      <c r="LOD830" s="11"/>
      <c r="LOE830" s="11"/>
      <c r="LOF830" s="11"/>
      <c r="LOG830" s="11"/>
      <c r="LOH830" s="11"/>
      <c r="LOI830" s="11"/>
      <c r="LOJ830" s="11"/>
      <c r="LOK830" s="11"/>
      <c r="LOL830" s="11"/>
      <c r="LOM830" s="11"/>
      <c r="LON830" s="11"/>
      <c r="LOO830" s="11"/>
      <c r="LOP830" s="11"/>
      <c r="LOQ830" s="11"/>
      <c r="LOR830" s="11"/>
      <c r="LOS830" s="11"/>
      <c r="LOT830" s="11"/>
      <c r="LOU830" s="11"/>
      <c r="LOV830" s="11"/>
      <c r="LOW830" s="11"/>
      <c r="LOX830" s="11"/>
      <c r="LOY830" s="11"/>
      <c r="LOZ830" s="11"/>
      <c r="LPA830" s="11"/>
      <c r="LPB830" s="11"/>
      <c r="LPC830" s="11"/>
      <c r="LPD830" s="11"/>
      <c r="LPE830" s="11"/>
      <c r="LPF830" s="11"/>
      <c r="LPG830" s="11"/>
      <c r="LPH830" s="11"/>
      <c r="LPI830" s="11"/>
      <c r="LPJ830" s="11"/>
      <c r="LPK830" s="11"/>
      <c r="LPL830" s="11"/>
      <c r="LPM830" s="11"/>
      <c r="LPN830" s="11"/>
      <c r="LPO830" s="11"/>
      <c r="LPP830" s="11"/>
      <c r="LPQ830" s="11"/>
      <c r="LPR830" s="11"/>
      <c r="LPS830" s="11"/>
      <c r="LPT830" s="11"/>
      <c r="LPU830" s="11"/>
      <c r="LPV830" s="11"/>
      <c r="LPW830" s="11"/>
      <c r="LPX830" s="11"/>
      <c r="LPY830" s="11"/>
      <c r="LPZ830" s="11"/>
      <c r="LQA830" s="11"/>
      <c r="LQB830" s="11"/>
      <c r="LQC830" s="11"/>
      <c r="LQD830" s="11"/>
      <c r="LQE830" s="11"/>
      <c r="LQF830" s="11"/>
      <c r="LQG830" s="11"/>
      <c r="LQH830" s="11"/>
      <c r="LQI830" s="11"/>
      <c r="LQJ830" s="11"/>
      <c r="LQK830" s="11"/>
      <c r="LQL830" s="11"/>
      <c r="LQM830" s="11"/>
      <c r="LQN830" s="11"/>
      <c r="LQO830" s="11"/>
      <c r="LQP830" s="11"/>
      <c r="LQQ830" s="11"/>
      <c r="LQR830" s="11"/>
      <c r="LQS830" s="11"/>
      <c r="LQT830" s="11"/>
      <c r="LQU830" s="11"/>
      <c r="LQV830" s="11"/>
      <c r="LQW830" s="11"/>
      <c r="LQX830" s="11"/>
      <c r="LQY830" s="11"/>
      <c r="LQZ830" s="11"/>
      <c r="LRA830" s="11"/>
      <c r="LRB830" s="11"/>
      <c r="LRC830" s="11"/>
      <c r="LRD830" s="11"/>
      <c r="LRE830" s="11"/>
      <c r="LRF830" s="11"/>
      <c r="LRG830" s="11"/>
      <c r="LRH830" s="11"/>
      <c r="LRI830" s="11"/>
      <c r="LRJ830" s="11"/>
      <c r="LRK830" s="11"/>
      <c r="LRL830" s="11"/>
      <c r="LRM830" s="11"/>
      <c r="LRN830" s="11"/>
      <c r="LRO830" s="11"/>
      <c r="LRP830" s="11"/>
      <c r="LRQ830" s="11"/>
      <c r="LRR830" s="11"/>
      <c r="LRS830" s="11"/>
      <c r="LRT830" s="11"/>
      <c r="LRU830" s="11"/>
      <c r="LRV830" s="11"/>
      <c r="LRW830" s="11"/>
      <c r="LRX830" s="11"/>
      <c r="LRY830" s="11"/>
      <c r="LRZ830" s="11"/>
      <c r="LSA830" s="11"/>
      <c r="LSB830" s="11"/>
      <c r="LSC830" s="11"/>
      <c r="LSD830" s="11"/>
      <c r="LSE830" s="11"/>
      <c r="LSF830" s="11"/>
      <c r="LSG830" s="11"/>
      <c r="LSH830" s="11"/>
      <c r="LSI830" s="11"/>
      <c r="LSJ830" s="11"/>
      <c r="LSK830" s="11"/>
      <c r="LSL830" s="11"/>
      <c r="LSM830" s="11"/>
      <c r="LSN830" s="11"/>
      <c r="LSO830" s="11"/>
      <c r="LSP830" s="11"/>
      <c r="LSQ830" s="11"/>
      <c r="LSR830" s="11"/>
      <c r="LSS830" s="11"/>
      <c r="LST830" s="11"/>
      <c r="LSU830" s="11"/>
      <c r="LSV830" s="11"/>
      <c r="LSW830" s="11"/>
      <c r="LSX830" s="11"/>
      <c r="LSY830" s="11"/>
      <c r="LSZ830" s="11"/>
      <c r="LTA830" s="11"/>
      <c r="LTB830" s="11"/>
      <c r="LTC830" s="11"/>
      <c r="LTD830" s="11"/>
      <c r="LTE830" s="11"/>
      <c r="LTF830" s="11"/>
      <c r="LTG830" s="11"/>
      <c r="LTH830" s="11"/>
      <c r="LTI830" s="11"/>
      <c r="LTJ830" s="11"/>
      <c r="LTK830" s="11"/>
      <c r="LTL830" s="11"/>
      <c r="LTM830" s="11"/>
      <c r="LTN830" s="11"/>
      <c r="LTO830" s="11"/>
      <c r="LTP830" s="11"/>
      <c r="LTQ830" s="11"/>
      <c r="LTR830" s="11"/>
      <c r="LTS830" s="11"/>
      <c r="LTT830" s="11"/>
      <c r="LTU830" s="11"/>
      <c r="LTV830" s="11"/>
      <c r="LTW830" s="11"/>
      <c r="LTX830" s="11"/>
      <c r="LTY830" s="11"/>
      <c r="LTZ830" s="11"/>
      <c r="LUA830" s="11"/>
      <c r="LUB830" s="11"/>
      <c r="LUC830" s="11"/>
      <c r="LUD830" s="11"/>
      <c r="LUE830" s="11"/>
      <c r="LUF830" s="11"/>
      <c r="LUG830" s="11"/>
      <c r="LUH830" s="11"/>
      <c r="LUI830" s="11"/>
      <c r="LUJ830" s="11"/>
      <c r="LUK830" s="11"/>
      <c r="LUL830" s="11"/>
      <c r="LUM830" s="11"/>
      <c r="LUN830" s="11"/>
      <c r="LUO830" s="11"/>
      <c r="LUP830" s="11"/>
      <c r="LUQ830" s="11"/>
      <c r="LUR830" s="11"/>
      <c r="LUS830" s="11"/>
      <c r="LUT830" s="11"/>
      <c r="LUU830" s="11"/>
      <c r="LUV830" s="11"/>
      <c r="LUW830" s="11"/>
      <c r="LUX830" s="11"/>
      <c r="LUY830" s="11"/>
      <c r="LUZ830" s="11"/>
      <c r="LVA830" s="11"/>
      <c r="LVB830" s="11"/>
      <c r="LVC830" s="11"/>
      <c r="LVD830" s="11"/>
      <c r="LVE830" s="11"/>
      <c r="LVF830" s="11"/>
      <c r="LVG830" s="11"/>
      <c r="LVH830" s="11"/>
      <c r="LVI830" s="11"/>
      <c r="LVJ830" s="11"/>
      <c r="LVK830" s="11"/>
      <c r="LVL830" s="11"/>
      <c r="LVM830" s="11"/>
      <c r="LVN830" s="11"/>
      <c r="LVO830" s="11"/>
      <c r="LVP830" s="11"/>
      <c r="LVQ830" s="11"/>
      <c r="LVR830" s="11"/>
      <c r="LVS830" s="11"/>
      <c r="LVT830" s="11"/>
      <c r="LVU830" s="11"/>
      <c r="LVV830" s="11"/>
      <c r="LVW830" s="11"/>
      <c r="LVX830" s="11"/>
      <c r="LVY830" s="11"/>
      <c r="LVZ830" s="11"/>
      <c r="LWA830" s="11"/>
      <c r="LWB830" s="11"/>
      <c r="LWC830" s="11"/>
      <c r="LWD830" s="11"/>
      <c r="LWE830" s="11"/>
      <c r="LWF830" s="11"/>
      <c r="LWG830" s="11"/>
      <c r="LWH830" s="11"/>
      <c r="LWI830" s="11"/>
      <c r="LWJ830" s="11"/>
      <c r="LWK830" s="11"/>
      <c r="LWL830" s="11"/>
      <c r="LWM830" s="11"/>
      <c r="LWN830" s="11"/>
      <c r="LWO830" s="11"/>
      <c r="LWP830" s="11"/>
      <c r="LWQ830" s="11"/>
      <c r="LWR830" s="11"/>
      <c r="LWS830" s="11"/>
      <c r="LWT830" s="11"/>
      <c r="LWU830" s="11"/>
      <c r="LWV830" s="11"/>
      <c r="LWW830" s="11"/>
      <c r="LWX830" s="11"/>
      <c r="LWY830" s="11"/>
      <c r="LWZ830" s="11"/>
      <c r="LXA830" s="11"/>
      <c r="LXB830" s="11"/>
      <c r="LXC830" s="11"/>
      <c r="LXD830" s="11"/>
      <c r="LXE830" s="11"/>
      <c r="LXF830" s="11"/>
      <c r="LXG830" s="11"/>
      <c r="LXH830" s="11"/>
      <c r="LXI830" s="11"/>
      <c r="LXJ830" s="11"/>
      <c r="LXK830" s="11"/>
      <c r="LXL830" s="11"/>
      <c r="LXM830" s="11"/>
      <c r="LXN830" s="11"/>
      <c r="LXO830" s="11"/>
      <c r="LXP830" s="11"/>
      <c r="LXQ830" s="11"/>
      <c r="LXR830" s="11"/>
      <c r="LXS830" s="11"/>
      <c r="LXT830" s="11"/>
      <c r="LXU830" s="11"/>
      <c r="LXV830" s="11"/>
      <c r="LXW830" s="11"/>
      <c r="LXX830" s="11"/>
      <c r="LXY830" s="11"/>
      <c r="LXZ830" s="11"/>
      <c r="LYA830" s="11"/>
      <c r="LYB830" s="11"/>
      <c r="LYC830" s="11"/>
      <c r="LYD830" s="11"/>
      <c r="LYE830" s="11"/>
      <c r="LYF830" s="11"/>
      <c r="LYG830" s="11"/>
      <c r="LYH830" s="11"/>
      <c r="LYI830" s="11"/>
      <c r="LYJ830" s="11"/>
      <c r="LYK830" s="11"/>
      <c r="LYL830" s="11"/>
      <c r="LYM830" s="11"/>
      <c r="LYN830" s="11"/>
      <c r="LYO830" s="11"/>
      <c r="LYP830" s="11"/>
      <c r="LYQ830" s="11"/>
      <c r="LYR830" s="11"/>
      <c r="LYS830" s="11"/>
      <c r="LYT830" s="11"/>
      <c r="LYU830" s="11"/>
      <c r="LYV830" s="11"/>
      <c r="LYW830" s="11"/>
      <c r="LYX830" s="11"/>
      <c r="LYY830" s="11"/>
      <c r="LYZ830" s="11"/>
      <c r="LZA830" s="11"/>
      <c r="LZB830" s="11"/>
      <c r="LZC830" s="11"/>
      <c r="LZD830" s="11"/>
      <c r="LZE830" s="11"/>
      <c r="LZF830" s="11"/>
      <c r="LZG830" s="11"/>
      <c r="LZH830" s="11"/>
      <c r="LZI830" s="11"/>
      <c r="LZJ830" s="11"/>
      <c r="LZK830" s="11"/>
      <c r="LZL830" s="11"/>
      <c r="LZM830" s="11"/>
      <c r="LZN830" s="11"/>
      <c r="LZO830" s="11"/>
      <c r="LZP830" s="11"/>
      <c r="LZQ830" s="11"/>
      <c r="LZR830" s="11"/>
      <c r="LZS830" s="11"/>
      <c r="LZT830" s="11"/>
      <c r="LZU830" s="11"/>
      <c r="LZV830" s="11"/>
      <c r="LZW830" s="11"/>
      <c r="LZX830" s="11"/>
      <c r="LZY830" s="11"/>
      <c r="LZZ830" s="11"/>
      <c r="MAA830" s="11"/>
      <c r="MAB830" s="11"/>
      <c r="MAC830" s="11"/>
      <c r="MAD830" s="11"/>
      <c r="MAE830" s="11"/>
      <c r="MAF830" s="11"/>
      <c r="MAG830" s="11"/>
      <c r="MAH830" s="11"/>
      <c r="MAI830" s="11"/>
      <c r="MAJ830" s="11"/>
      <c r="MAK830" s="11"/>
      <c r="MAL830" s="11"/>
      <c r="MAM830" s="11"/>
      <c r="MAN830" s="11"/>
      <c r="MAO830" s="11"/>
      <c r="MAP830" s="11"/>
      <c r="MAQ830" s="11"/>
      <c r="MAR830" s="11"/>
      <c r="MAS830" s="11"/>
      <c r="MAT830" s="11"/>
      <c r="MAU830" s="11"/>
      <c r="MAV830" s="11"/>
      <c r="MAW830" s="11"/>
      <c r="MAX830" s="11"/>
      <c r="MAY830" s="11"/>
      <c r="MAZ830" s="11"/>
      <c r="MBA830" s="11"/>
      <c r="MBB830" s="11"/>
      <c r="MBC830" s="11"/>
      <c r="MBD830" s="11"/>
      <c r="MBE830" s="11"/>
      <c r="MBF830" s="11"/>
      <c r="MBG830" s="11"/>
      <c r="MBH830" s="11"/>
      <c r="MBI830" s="11"/>
      <c r="MBJ830" s="11"/>
      <c r="MBK830" s="11"/>
      <c r="MBL830" s="11"/>
      <c r="MBM830" s="11"/>
      <c r="MBN830" s="11"/>
      <c r="MBO830" s="11"/>
      <c r="MBP830" s="11"/>
      <c r="MBQ830" s="11"/>
      <c r="MBR830" s="11"/>
      <c r="MBS830" s="11"/>
      <c r="MBT830" s="11"/>
      <c r="MBU830" s="11"/>
      <c r="MBV830" s="11"/>
      <c r="MBW830" s="11"/>
      <c r="MBX830" s="11"/>
      <c r="MBY830" s="11"/>
      <c r="MBZ830" s="11"/>
      <c r="MCA830" s="11"/>
      <c r="MCB830" s="11"/>
      <c r="MCC830" s="11"/>
      <c r="MCD830" s="11"/>
      <c r="MCE830" s="11"/>
      <c r="MCF830" s="11"/>
      <c r="MCG830" s="11"/>
      <c r="MCH830" s="11"/>
      <c r="MCI830" s="11"/>
      <c r="MCJ830" s="11"/>
      <c r="MCK830" s="11"/>
      <c r="MCL830" s="11"/>
      <c r="MCM830" s="11"/>
      <c r="MCN830" s="11"/>
      <c r="MCO830" s="11"/>
      <c r="MCP830" s="11"/>
      <c r="MCQ830" s="11"/>
      <c r="MCR830" s="11"/>
      <c r="MCS830" s="11"/>
      <c r="MCT830" s="11"/>
      <c r="MCU830" s="11"/>
      <c r="MCV830" s="11"/>
      <c r="MCW830" s="11"/>
      <c r="MCX830" s="11"/>
      <c r="MCY830" s="11"/>
      <c r="MCZ830" s="11"/>
      <c r="MDA830" s="11"/>
      <c r="MDB830" s="11"/>
      <c r="MDC830" s="11"/>
      <c r="MDD830" s="11"/>
      <c r="MDE830" s="11"/>
      <c r="MDF830" s="11"/>
      <c r="MDG830" s="11"/>
      <c r="MDH830" s="11"/>
      <c r="MDI830" s="11"/>
      <c r="MDJ830" s="11"/>
      <c r="MDK830" s="11"/>
      <c r="MDL830" s="11"/>
      <c r="MDM830" s="11"/>
      <c r="MDN830" s="11"/>
      <c r="MDO830" s="11"/>
      <c r="MDP830" s="11"/>
      <c r="MDQ830" s="11"/>
      <c r="MDR830" s="11"/>
      <c r="MDS830" s="11"/>
      <c r="MDT830" s="11"/>
      <c r="MDU830" s="11"/>
      <c r="MDV830" s="11"/>
      <c r="MDW830" s="11"/>
      <c r="MDX830" s="11"/>
      <c r="MDY830" s="11"/>
      <c r="MDZ830" s="11"/>
      <c r="MEA830" s="11"/>
      <c r="MEB830" s="11"/>
      <c r="MEC830" s="11"/>
      <c r="MED830" s="11"/>
      <c r="MEE830" s="11"/>
      <c r="MEF830" s="11"/>
      <c r="MEG830" s="11"/>
      <c r="MEH830" s="11"/>
      <c r="MEI830" s="11"/>
      <c r="MEJ830" s="11"/>
      <c r="MEK830" s="11"/>
      <c r="MEL830" s="11"/>
      <c r="MEM830" s="11"/>
      <c r="MEN830" s="11"/>
      <c r="MEO830" s="11"/>
      <c r="MEP830" s="11"/>
      <c r="MEQ830" s="11"/>
      <c r="MER830" s="11"/>
      <c r="MES830" s="11"/>
      <c r="MET830" s="11"/>
      <c r="MEU830" s="11"/>
      <c r="MEV830" s="11"/>
      <c r="MEW830" s="11"/>
      <c r="MEX830" s="11"/>
      <c r="MEY830" s="11"/>
      <c r="MEZ830" s="11"/>
      <c r="MFA830" s="11"/>
      <c r="MFB830" s="11"/>
      <c r="MFC830" s="11"/>
      <c r="MFD830" s="11"/>
      <c r="MFE830" s="11"/>
      <c r="MFF830" s="11"/>
      <c r="MFG830" s="11"/>
      <c r="MFH830" s="11"/>
      <c r="MFI830" s="11"/>
      <c r="MFJ830" s="11"/>
      <c r="MFK830" s="11"/>
      <c r="MFL830" s="11"/>
      <c r="MFM830" s="11"/>
      <c r="MFN830" s="11"/>
      <c r="MFO830" s="11"/>
      <c r="MFP830" s="11"/>
      <c r="MFQ830" s="11"/>
      <c r="MFR830" s="11"/>
      <c r="MFS830" s="11"/>
      <c r="MFT830" s="11"/>
      <c r="MFU830" s="11"/>
      <c r="MFV830" s="11"/>
      <c r="MFW830" s="11"/>
      <c r="MFX830" s="11"/>
      <c r="MFY830" s="11"/>
      <c r="MFZ830" s="11"/>
      <c r="MGA830" s="11"/>
      <c r="MGB830" s="11"/>
      <c r="MGC830" s="11"/>
      <c r="MGD830" s="11"/>
      <c r="MGE830" s="11"/>
      <c r="MGF830" s="11"/>
      <c r="MGG830" s="11"/>
      <c r="MGH830" s="11"/>
      <c r="MGI830" s="11"/>
      <c r="MGJ830" s="11"/>
      <c r="MGK830" s="11"/>
      <c r="MGL830" s="11"/>
      <c r="MGM830" s="11"/>
      <c r="MGN830" s="11"/>
      <c r="MGO830" s="11"/>
      <c r="MGP830" s="11"/>
      <c r="MGQ830" s="11"/>
      <c r="MGR830" s="11"/>
      <c r="MGS830" s="11"/>
      <c r="MGT830" s="11"/>
      <c r="MGU830" s="11"/>
      <c r="MGV830" s="11"/>
      <c r="MGW830" s="11"/>
      <c r="MGX830" s="11"/>
      <c r="MGY830" s="11"/>
      <c r="MGZ830" s="11"/>
      <c r="MHA830" s="11"/>
      <c r="MHB830" s="11"/>
      <c r="MHC830" s="11"/>
      <c r="MHD830" s="11"/>
      <c r="MHE830" s="11"/>
      <c r="MHF830" s="11"/>
      <c r="MHG830" s="11"/>
      <c r="MHH830" s="11"/>
      <c r="MHI830" s="11"/>
      <c r="MHJ830" s="11"/>
      <c r="MHK830" s="11"/>
      <c r="MHL830" s="11"/>
      <c r="MHM830" s="11"/>
      <c r="MHN830" s="11"/>
      <c r="MHO830" s="11"/>
      <c r="MHP830" s="11"/>
      <c r="MHQ830" s="11"/>
      <c r="MHR830" s="11"/>
      <c r="MHS830" s="11"/>
      <c r="MHT830" s="11"/>
      <c r="MHU830" s="11"/>
      <c r="MHV830" s="11"/>
      <c r="MHW830" s="11"/>
      <c r="MHX830" s="11"/>
      <c r="MHY830" s="11"/>
      <c r="MHZ830" s="11"/>
      <c r="MIA830" s="11"/>
      <c r="MIB830" s="11"/>
      <c r="MIC830" s="11"/>
      <c r="MID830" s="11"/>
      <c r="MIE830" s="11"/>
      <c r="MIF830" s="11"/>
      <c r="MIG830" s="11"/>
      <c r="MIH830" s="11"/>
      <c r="MII830" s="11"/>
      <c r="MIJ830" s="11"/>
      <c r="MIK830" s="11"/>
      <c r="MIL830" s="11"/>
      <c r="MIM830" s="11"/>
      <c r="MIN830" s="11"/>
      <c r="MIO830" s="11"/>
      <c r="MIP830" s="11"/>
      <c r="MIQ830" s="11"/>
      <c r="MIR830" s="11"/>
      <c r="MIS830" s="11"/>
      <c r="MIT830" s="11"/>
      <c r="MIU830" s="11"/>
      <c r="MIV830" s="11"/>
      <c r="MIW830" s="11"/>
      <c r="MIX830" s="11"/>
      <c r="MIY830" s="11"/>
      <c r="MIZ830" s="11"/>
      <c r="MJA830" s="11"/>
      <c r="MJB830" s="11"/>
      <c r="MJC830" s="11"/>
      <c r="MJD830" s="11"/>
      <c r="MJE830" s="11"/>
      <c r="MJF830" s="11"/>
      <c r="MJG830" s="11"/>
      <c r="MJH830" s="11"/>
      <c r="MJI830" s="11"/>
      <c r="MJJ830" s="11"/>
      <c r="MJK830" s="11"/>
      <c r="MJL830" s="11"/>
      <c r="MJM830" s="11"/>
      <c r="MJN830" s="11"/>
      <c r="MJO830" s="11"/>
      <c r="MJP830" s="11"/>
      <c r="MJQ830" s="11"/>
      <c r="MJR830" s="11"/>
      <c r="MJS830" s="11"/>
      <c r="MJT830" s="11"/>
      <c r="MJU830" s="11"/>
      <c r="MJV830" s="11"/>
      <c r="MJW830" s="11"/>
      <c r="MJX830" s="11"/>
      <c r="MJY830" s="11"/>
      <c r="MJZ830" s="11"/>
      <c r="MKA830" s="11"/>
      <c r="MKB830" s="11"/>
      <c r="MKC830" s="11"/>
      <c r="MKD830" s="11"/>
      <c r="MKE830" s="11"/>
      <c r="MKF830" s="11"/>
      <c r="MKG830" s="11"/>
      <c r="MKH830" s="11"/>
      <c r="MKI830" s="11"/>
      <c r="MKJ830" s="11"/>
      <c r="MKK830" s="11"/>
      <c r="MKL830" s="11"/>
      <c r="MKM830" s="11"/>
      <c r="MKN830" s="11"/>
      <c r="MKO830" s="11"/>
      <c r="MKP830" s="11"/>
      <c r="MKQ830" s="11"/>
      <c r="MKR830" s="11"/>
      <c r="MKS830" s="11"/>
      <c r="MKT830" s="11"/>
      <c r="MKU830" s="11"/>
      <c r="MKV830" s="11"/>
      <c r="MKW830" s="11"/>
      <c r="MKX830" s="11"/>
      <c r="MKY830" s="11"/>
      <c r="MKZ830" s="11"/>
      <c r="MLA830" s="11"/>
      <c r="MLB830" s="11"/>
      <c r="MLC830" s="11"/>
      <c r="MLD830" s="11"/>
      <c r="MLE830" s="11"/>
      <c r="MLF830" s="11"/>
      <c r="MLG830" s="11"/>
      <c r="MLH830" s="11"/>
      <c r="MLI830" s="11"/>
      <c r="MLJ830" s="11"/>
      <c r="MLK830" s="11"/>
      <c r="MLL830" s="11"/>
      <c r="MLM830" s="11"/>
      <c r="MLN830" s="11"/>
      <c r="MLO830" s="11"/>
      <c r="MLP830" s="11"/>
      <c r="MLQ830" s="11"/>
      <c r="MLR830" s="11"/>
      <c r="MLS830" s="11"/>
      <c r="MLT830" s="11"/>
      <c r="MLU830" s="11"/>
      <c r="MLV830" s="11"/>
      <c r="MLW830" s="11"/>
      <c r="MLX830" s="11"/>
      <c r="MLY830" s="11"/>
      <c r="MLZ830" s="11"/>
      <c r="MMA830" s="11"/>
      <c r="MMB830" s="11"/>
      <c r="MMC830" s="11"/>
      <c r="MMD830" s="11"/>
      <c r="MME830" s="11"/>
      <c r="MMF830" s="11"/>
      <c r="MMG830" s="11"/>
      <c r="MMH830" s="11"/>
      <c r="MMI830" s="11"/>
      <c r="MMJ830" s="11"/>
      <c r="MMK830" s="11"/>
      <c r="MML830" s="11"/>
      <c r="MMM830" s="11"/>
      <c r="MMN830" s="11"/>
      <c r="MMO830" s="11"/>
      <c r="MMP830" s="11"/>
      <c r="MMQ830" s="11"/>
      <c r="MMR830" s="11"/>
      <c r="MMS830" s="11"/>
      <c r="MMT830" s="11"/>
      <c r="MMU830" s="11"/>
      <c r="MMV830" s="11"/>
      <c r="MMW830" s="11"/>
      <c r="MMX830" s="11"/>
      <c r="MMY830" s="11"/>
      <c r="MMZ830" s="11"/>
      <c r="MNA830" s="11"/>
      <c r="MNB830" s="11"/>
      <c r="MNC830" s="11"/>
      <c r="MND830" s="11"/>
      <c r="MNE830" s="11"/>
      <c r="MNF830" s="11"/>
      <c r="MNG830" s="11"/>
      <c r="MNH830" s="11"/>
      <c r="MNI830" s="11"/>
      <c r="MNJ830" s="11"/>
      <c r="MNK830" s="11"/>
      <c r="MNL830" s="11"/>
      <c r="MNM830" s="11"/>
      <c r="MNN830" s="11"/>
      <c r="MNO830" s="11"/>
      <c r="MNP830" s="11"/>
      <c r="MNQ830" s="11"/>
      <c r="MNR830" s="11"/>
      <c r="MNS830" s="11"/>
      <c r="MNT830" s="11"/>
      <c r="MNU830" s="11"/>
      <c r="MNV830" s="11"/>
      <c r="MNW830" s="11"/>
      <c r="MNX830" s="11"/>
      <c r="MNY830" s="11"/>
      <c r="MNZ830" s="11"/>
      <c r="MOA830" s="11"/>
      <c r="MOB830" s="11"/>
      <c r="MOC830" s="11"/>
      <c r="MOD830" s="11"/>
      <c r="MOE830" s="11"/>
      <c r="MOF830" s="11"/>
      <c r="MOG830" s="11"/>
      <c r="MOH830" s="11"/>
      <c r="MOI830" s="11"/>
      <c r="MOJ830" s="11"/>
      <c r="MOK830" s="11"/>
      <c r="MOL830" s="11"/>
      <c r="MOM830" s="11"/>
      <c r="MON830" s="11"/>
      <c r="MOO830" s="11"/>
      <c r="MOP830" s="11"/>
      <c r="MOQ830" s="11"/>
      <c r="MOR830" s="11"/>
      <c r="MOS830" s="11"/>
      <c r="MOT830" s="11"/>
      <c r="MOU830" s="11"/>
      <c r="MOV830" s="11"/>
      <c r="MOW830" s="11"/>
      <c r="MOX830" s="11"/>
      <c r="MOY830" s="11"/>
      <c r="MOZ830" s="11"/>
      <c r="MPA830" s="11"/>
      <c r="MPB830" s="11"/>
      <c r="MPC830" s="11"/>
      <c r="MPD830" s="11"/>
      <c r="MPE830" s="11"/>
      <c r="MPF830" s="11"/>
      <c r="MPG830" s="11"/>
      <c r="MPH830" s="11"/>
      <c r="MPI830" s="11"/>
      <c r="MPJ830" s="11"/>
      <c r="MPK830" s="11"/>
      <c r="MPL830" s="11"/>
      <c r="MPM830" s="11"/>
      <c r="MPN830" s="11"/>
      <c r="MPO830" s="11"/>
      <c r="MPP830" s="11"/>
      <c r="MPQ830" s="11"/>
      <c r="MPR830" s="11"/>
      <c r="MPS830" s="11"/>
      <c r="MPT830" s="11"/>
      <c r="MPU830" s="11"/>
      <c r="MPV830" s="11"/>
      <c r="MPW830" s="11"/>
      <c r="MPX830" s="11"/>
      <c r="MPY830" s="11"/>
      <c r="MPZ830" s="11"/>
      <c r="MQA830" s="11"/>
      <c r="MQB830" s="11"/>
      <c r="MQC830" s="11"/>
      <c r="MQD830" s="11"/>
      <c r="MQE830" s="11"/>
      <c r="MQF830" s="11"/>
      <c r="MQG830" s="11"/>
      <c r="MQH830" s="11"/>
      <c r="MQI830" s="11"/>
      <c r="MQJ830" s="11"/>
      <c r="MQK830" s="11"/>
      <c r="MQL830" s="11"/>
      <c r="MQM830" s="11"/>
      <c r="MQN830" s="11"/>
      <c r="MQO830" s="11"/>
      <c r="MQP830" s="11"/>
      <c r="MQQ830" s="11"/>
      <c r="MQR830" s="11"/>
      <c r="MQS830" s="11"/>
      <c r="MQT830" s="11"/>
      <c r="MQU830" s="11"/>
      <c r="MQV830" s="11"/>
      <c r="MQW830" s="11"/>
      <c r="MQX830" s="11"/>
      <c r="MQY830" s="11"/>
      <c r="MQZ830" s="11"/>
      <c r="MRA830" s="11"/>
      <c r="MRB830" s="11"/>
      <c r="MRC830" s="11"/>
      <c r="MRD830" s="11"/>
      <c r="MRE830" s="11"/>
      <c r="MRF830" s="11"/>
      <c r="MRG830" s="11"/>
      <c r="MRH830" s="11"/>
      <c r="MRI830" s="11"/>
      <c r="MRJ830" s="11"/>
      <c r="MRK830" s="11"/>
      <c r="MRL830" s="11"/>
      <c r="MRM830" s="11"/>
      <c r="MRN830" s="11"/>
      <c r="MRO830" s="11"/>
      <c r="MRP830" s="11"/>
      <c r="MRQ830" s="11"/>
      <c r="MRR830" s="11"/>
      <c r="MRS830" s="11"/>
      <c r="MRT830" s="11"/>
      <c r="MRU830" s="11"/>
      <c r="MRV830" s="11"/>
      <c r="MRW830" s="11"/>
      <c r="MRX830" s="11"/>
      <c r="MRY830" s="11"/>
      <c r="MRZ830" s="11"/>
      <c r="MSA830" s="11"/>
      <c r="MSB830" s="11"/>
      <c r="MSC830" s="11"/>
      <c r="MSD830" s="11"/>
      <c r="MSE830" s="11"/>
      <c r="MSF830" s="11"/>
      <c r="MSG830" s="11"/>
      <c r="MSH830" s="11"/>
      <c r="MSI830" s="11"/>
      <c r="MSJ830" s="11"/>
      <c r="MSK830" s="11"/>
      <c r="MSL830" s="11"/>
      <c r="MSM830" s="11"/>
      <c r="MSN830" s="11"/>
      <c r="MSO830" s="11"/>
      <c r="MSP830" s="11"/>
      <c r="MSQ830" s="11"/>
      <c r="MSR830" s="11"/>
      <c r="MSS830" s="11"/>
      <c r="MST830" s="11"/>
      <c r="MSU830" s="11"/>
      <c r="MSV830" s="11"/>
      <c r="MSW830" s="11"/>
      <c r="MSX830" s="11"/>
      <c r="MSY830" s="11"/>
      <c r="MSZ830" s="11"/>
      <c r="MTA830" s="11"/>
      <c r="MTB830" s="11"/>
      <c r="MTC830" s="11"/>
      <c r="MTD830" s="11"/>
      <c r="MTE830" s="11"/>
      <c r="MTF830" s="11"/>
      <c r="MTG830" s="11"/>
      <c r="MTH830" s="11"/>
      <c r="MTI830" s="11"/>
      <c r="MTJ830" s="11"/>
      <c r="MTK830" s="11"/>
      <c r="MTL830" s="11"/>
      <c r="MTM830" s="11"/>
      <c r="MTN830" s="11"/>
      <c r="MTO830" s="11"/>
      <c r="MTP830" s="11"/>
      <c r="MTQ830" s="11"/>
      <c r="MTR830" s="11"/>
      <c r="MTS830" s="11"/>
      <c r="MTT830" s="11"/>
      <c r="MTU830" s="11"/>
      <c r="MTV830" s="11"/>
      <c r="MTW830" s="11"/>
      <c r="MTX830" s="11"/>
      <c r="MTY830" s="11"/>
      <c r="MTZ830" s="11"/>
      <c r="MUA830" s="11"/>
      <c r="MUB830" s="11"/>
      <c r="MUC830" s="11"/>
      <c r="MUD830" s="11"/>
      <c r="MUE830" s="11"/>
      <c r="MUF830" s="11"/>
      <c r="MUG830" s="11"/>
      <c r="MUH830" s="11"/>
      <c r="MUI830" s="11"/>
      <c r="MUJ830" s="11"/>
      <c r="MUK830" s="11"/>
      <c r="MUL830" s="11"/>
      <c r="MUM830" s="11"/>
      <c r="MUN830" s="11"/>
      <c r="MUO830" s="11"/>
      <c r="MUP830" s="11"/>
      <c r="MUQ830" s="11"/>
      <c r="MUR830" s="11"/>
      <c r="MUS830" s="11"/>
      <c r="MUT830" s="11"/>
      <c r="MUU830" s="11"/>
      <c r="MUV830" s="11"/>
      <c r="MUW830" s="11"/>
      <c r="MUX830" s="11"/>
      <c r="MUY830" s="11"/>
      <c r="MUZ830" s="11"/>
      <c r="MVA830" s="11"/>
      <c r="MVB830" s="11"/>
      <c r="MVC830" s="11"/>
      <c r="MVD830" s="11"/>
      <c r="MVE830" s="11"/>
      <c r="MVF830" s="11"/>
      <c r="MVG830" s="11"/>
      <c r="MVH830" s="11"/>
      <c r="MVI830" s="11"/>
      <c r="MVJ830" s="11"/>
      <c r="MVK830" s="11"/>
      <c r="MVL830" s="11"/>
      <c r="MVM830" s="11"/>
      <c r="MVN830" s="11"/>
      <c r="MVO830" s="11"/>
      <c r="MVP830" s="11"/>
      <c r="MVQ830" s="11"/>
      <c r="MVR830" s="11"/>
      <c r="MVS830" s="11"/>
      <c r="MVT830" s="11"/>
      <c r="MVU830" s="11"/>
      <c r="MVV830" s="11"/>
      <c r="MVW830" s="11"/>
      <c r="MVX830" s="11"/>
      <c r="MVY830" s="11"/>
      <c r="MVZ830" s="11"/>
      <c r="MWA830" s="11"/>
      <c r="MWB830" s="11"/>
      <c r="MWC830" s="11"/>
      <c r="MWD830" s="11"/>
      <c r="MWE830" s="11"/>
      <c r="MWF830" s="11"/>
      <c r="MWG830" s="11"/>
      <c r="MWH830" s="11"/>
      <c r="MWI830" s="11"/>
      <c r="MWJ830" s="11"/>
      <c r="MWK830" s="11"/>
      <c r="MWL830" s="11"/>
      <c r="MWM830" s="11"/>
      <c r="MWN830" s="11"/>
      <c r="MWO830" s="11"/>
      <c r="MWP830" s="11"/>
      <c r="MWQ830" s="11"/>
      <c r="MWR830" s="11"/>
      <c r="MWS830" s="11"/>
      <c r="MWT830" s="11"/>
      <c r="MWU830" s="11"/>
      <c r="MWV830" s="11"/>
      <c r="MWW830" s="11"/>
      <c r="MWX830" s="11"/>
      <c r="MWY830" s="11"/>
      <c r="MWZ830" s="11"/>
      <c r="MXA830" s="11"/>
      <c r="MXB830" s="11"/>
      <c r="MXC830" s="11"/>
      <c r="MXD830" s="11"/>
      <c r="MXE830" s="11"/>
      <c r="MXF830" s="11"/>
      <c r="MXG830" s="11"/>
      <c r="MXH830" s="11"/>
      <c r="MXI830" s="11"/>
      <c r="MXJ830" s="11"/>
      <c r="MXK830" s="11"/>
      <c r="MXL830" s="11"/>
      <c r="MXM830" s="11"/>
      <c r="MXN830" s="11"/>
      <c r="MXO830" s="11"/>
      <c r="MXP830" s="11"/>
      <c r="MXQ830" s="11"/>
      <c r="MXR830" s="11"/>
      <c r="MXS830" s="11"/>
      <c r="MXT830" s="11"/>
      <c r="MXU830" s="11"/>
      <c r="MXV830" s="11"/>
      <c r="MXW830" s="11"/>
      <c r="MXX830" s="11"/>
      <c r="MXY830" s="11"/>
      <c r="MXZ830" s="11"/>
      <c r="MYA830" s="11"/>
      <c r="MYB830" s="11"/>
      <c r="MYC830" s="11"/>
      <c r="MYD830" s="11"/>
      <c r="MYE830" s="11"/>
      <c r="MYF830" s="11"/>
      <c r="MYG830" s="11"/>
      <c r="MYH830" s="11"/>
      <c r="MYI830" s="11"/>
      <c r="MYJ830" s="11"/>
      <c r="MYK830" s="11"/>
      <c r="MYL830" s="11"/>
      <c r="MYM830" s="11"/>
      <c r="MYN830" s="11"/>
      <c r="MYO830" s="11"/>
      <c r="MYP830" s="11"/>
      <c r="MYQ830" s="11"/>
      <c r="MYR830" s="11"/>
      <c r="MYS830" s="11"/>
      <c r="MYT830" s="11"/>
      <c r="MYU830" s="11"/>
      <c r="MYV830" s="11"/>
      <c r="MYW830" s="11"/>
      <c r="MYX830" s="11"/>
      <c r="MYY830" s="11"/>
      <c r="MYZ830" s="11"/>
      <c r="MZA830" s="11"/>
      <c r="MZB830" s="11"/>
      <c r="MZC830" s="11"/>
      <c r="MZD830" s="11"/>
      <c r="MZE830" s="11"/>
      <c r="MZF830" s="11"/>
      <c r="MZG830" s="11"/>
      <c r="MZH830" s="11"/>
      <c r="MZI830" s="11"/>
      <c r="MZJ830" s="11"/>
      <c r="MZK830" s="11"/>
      <c r="MZL830" s="11"/>
      <c r="MZM830" s="11"/>
      <c r="MZN830" s="11"/>
      <c r="MZO830" s="11"/>
      <c r="MZP830" s="11"/>
      <c r="MZQ830" s="11"/>
      <c r="MZR830" s="11"/>
      <c r="MZS830" s="11"/>
      <c r="MZT830" s="11"/>
      <c r="MZU830" s="11"/>
      <c r="MZV830" s="11"/>
      <c r="MZW830" s="11"/>
      <c r="MZX830" s="11"/>
      <c r="MZY830" s="11"/>
      <c r="MZZ830" s="11"/>
      <c r="NAA830" s="11"/>
      <c r="NAB830" s="11"/>
      <c r="NAC830" s="11"/>
      <c r="NAD830" s="11"/>
      <c r="NAE830" s="11"/>
      <c r="NAF830" s="11"/>
      <c r="NAG830" s="11"/>
      <c r="NAH830" s="11"/>
      <c r="NAI830" s="11"/>
      <c r="NAJ830" s="11"/>
      <c r="NAK830" s="11"/>
      <c r="NAL830" s="11"/>
      <c r="NAM830" s="11"/>
      <c r="NAN830" s="11"/>
      <c r="NAO830" s="11"/>
      <c r="NAP830" s="11"/>
      <c r="NAQ830" s="11"/>
      <c r="NAR830" s="11"/>
      <c r="NAS830" s="11"/>
      <c r="NAT830" s="11"/>
      <c r="NAU830" s="11"/>
      <c r="NAV830" s="11"/>
      <c r="NAW830" s="11"/>
      <c r="NAX830" s="11"/>
      <c r="NAY830" s="11"/>
      <c r="NAZ830" s="11"/>
      <c r="NBA830" s="11"/>
      <c r="NBB830" s="11"/>
      <c r="NBC830" s="11"/>
      <c r="NBD830" s="11"/>
      <c r="NBE830" s="11"/>
      <c r="NBF830" s="11"/>
      <c r="NBG830" s="11"/>
      <c r="NBH830" s="11"/>
      <c r="NBI830" s="11"/>
      <c r="NBJ830" s="11"/>
      <c r="NBK830" s="11"/>
      <c r="NBL830" s="11"/>
      <c r="NBM830" s="11"/>
      <c r="NBN830" s="11"/>
      <c r="NBO830" s="11"/>
      <c r="NBP830" s="11"/>
      <c r="NBQ830" s="11"/>
      <c r="NBR830" s="11"/>
      <c r="NBS830" s="11"/>
      <c r="NBT830" s="11"/>
      <c r="NBU830" s="11"/>
      <c r="NBV830" s="11"/>
      <c r="NBW830" s="11"/>
      <c r="NBX830" s="11"/>
      <c r="NBY830" s="11"/>
      <c r="NBZ830" s="11"/>
      <c r="NCA830" s="11"/>
      <c r="NCB830" s="11"/>
      <c r="NCC830" s="11"/>
      <c r="NCD830" s="11"/>
      <c r="NCE830" s="11"/>
      <c r="NCF830" s="11"/>
      <c r="NCG830" s="11"/>
      <c r="NCH830" s="11"/>
      <c r="NCI830" s="11"/>
      <c r="NCJ830" s="11"/>
      <c r="NCK830" s="11"/>
      <c r="NCL830" s="11"/>
      <c r="NCM830" s="11"/>
      <c r="NCN830" s="11"/>
      <c r="NCO830" s="11"/>
      <c r="NCP830" s="11"/>
      <c r="NCQ830" s="11"/>
      <c r="NCR830" s="11"/>
      <c r="NCS830" s="11"/>
      <c r="NCT830" s="11"/>
      <c r="NCU830" s="11"/>
      <c r="NCV830" s="11"/>
      <c r="NCW830" s="11"/>
      <c r="NCX830" s="11"/>
      <c r="NCY830" s="11"/>
      <c r="NCZ830" s="11"/>
      <c r="NDA830" s="11"/>
      <c r="NDB830" s="11"/>
      <c r="NDC830" s="11"/>
      <c r="NDD830" s="11"/>
      <c r="NDE830" s="11"/>
      <c r="NDF830" s="11"/>
      <c r="NDG830" s="11"/>
      <c r="NDH830" s="11"/>
      <c r="NDI830" s="11"/>
      <c r="NDJ830" s="11"/>
      <c r="NDK830" s="11"/>
      <c r="NDL830" s="11"/>
      <c r="NDM830" s="11"/>
      <c r="NDN830" s="11"/>
      <c r="NDO830" s="11"/>
      <c r="NDP830" s="11"/>
      <c r="NDQ830" s="11"/>
      <c r="NDR830" s="11"/>
      <c r="NDS830" s="11"/>
      <c r="NDT830" s="11"/>
      <c r="NDU830" s="11"/>
      <c r="NDV830" s="11"/>
      <c r="NDW830" s="11"/>
      <c r="NDX830" s="11"/>
      <c r="NDY830" s="11"/>
      <c r="NDZ830" s="11"/>
      <c r="NEA830" s="11"/>
      <c r="NEB830" s="11"/>
      <c r="NEC830" s="11"/>
      <c r="NED830" s="11"/>
      <c r="NEE830" s="11"/>
      <c r="NEF830" s="11"/>
      <c r="NEG830" s="11"/>
      <c r="NEH830" s="11"/>
      <c r="NEI830" s="11"/>
      <c r="NEJ830" s="11"/>
      <c r="NEK830" s="11"/>
      <c r="NEL830" s="11"/>
      <c r="NEM830" s="11"/>
      <c r="NEN830" s="11"/>
      <c r="NEO830" s="11"/>
      <c r="NEP830" s="11"/>
      <c r="NEQ830" s="11"/>
      <c r="NER830" s="11"/>
      <c r="NES830" s="11"/>
      <c r="NET830" s="11"/>
      <c r="NEU830" s="11"/>
      <c r="NEV830" s="11"/>
      <c r="NEW830" s="11"/>
      <c r="NEX830" s="11"/>
      <c r="NEY830" s="11"/>
      <c r="NEZ830" s="11"/>
      <c r="NFA830" s="11"/>
      <c r="NFB830" s="11"/>
      <c r="NFC830" s="11"/>
      <c r="NFD830" s="11"/>
      <c r="NFE830" s="11"/>
      <c r="NFF830" s="11"/>
      <c r="NFG830" s="11"/>
      <c r="NFH830" s="11"/>
      <c r="NFI830" s="11"/>
      <c r="NFJ830" s="11"/>
      <c r="NFK830" s="11"/>
      <c r="NFL830" s="11"/>
      <c r="NFM830" s="11"/>
      <c r="NFN830" s="11"/>
      <c r="NFO830" s="11"/>
      <c r="NFP830" s="11"/>
      <c r="NFQ830" s="11"/>
      <c r="NFR830" s="11"/>
      <c r="NFS830" s="11"/>
      <c r="NFT830" s="11"/>
      <c r="NFU830" s="11"/>
      <c r="NFV830" s="11"/>
      <c r="NFW830" s="11"/>
      <c r="NFX830" s="11"/>
      <c r="NFY830" s="11"/>
      <c r="NFZ830" s="11"/>
      <c r="NGA830" s="11"/>
      <c r="NGB830" s="11"/>
      <c r="NGC830" s="11"/>
      <c r="NGD830" s="11"/>
      <c r="NGE830" s="11"/>
      <c r="NGF830" s="11"/>
      <c r="NGG830" s="11"/>
      <c r="NGH830" s="11"/>
      <c r="NGI830" s="11"/>
      <c r="NGJ830" s="11"/>
      <c r="NGK830" s="11"/>
      <c r="NGL830" s="11"/>
      <c r="NGM830" s="11"/>
      <c r="NGN830" s="11"/>
      <c r="NGO830" s="11"/>
      <c r="NGP830" s="11"/>
      <c r="NGQ830" s="11"/>
      <c r="NGR830" s="11"/>
      <c r="NGS830" s="11"/>
      <c r="NGT830" s="11"/>
      <c r="NGU830" s="11"/>
      <c r="NGV830" s="11"/>
      <c r="NGW830" s="11"/>
      <c r="NGX830" s="11"/>
      <c r="NGY830" s="11"/>
      <c r="NGZ830" s="11"/>
      <c r="NHA830" s="11"/>
      <c r="NHB830" s="11"/>
      <c r="NHC830" s="11"/>
      <c r="NHD830" s="11"/>
      <c r="NHE830" s="11"/>
      <c r="NHF830" s="11"/>
      <c r="NHG830" s="11"/>
      <c r="NHH830" s="11"/>
      <c r="NHI830" s="11"/>
      <c r="NHJ830" s="11"/>
      <c r="NHK830" s="11"/>
      <c r="NHL830" s="11"/>
      <c r="NHM830" s="11"/>
      <c r="NHN830" s="11"/>
      <c r="NHO830" s="11"/>
      <c r="NHP830" s="11"/>
      <c r="NHQ830" s="11"/>
      <c r="NHR830" s="11"/>
      <c r="NHS830" s="11"/>
      <c r="NHT830" s="11"/>
      <c r="NHU830" s="11"/>
      <c r="NHV830" s="11"/>
      <c r="NHW830" s="11"/>
      <c r="NHX830" s="11"/>
      <c r="NHY830" s="11"/>
      <c r="NHZ830" s="11"/>
      <c r="NIA830" s="11"/>
      <c r="NIB830" s="11"/>
      <c r="NIC830" s="11"/>
      <c r="NID830" s="11"/>
      <c r="NIE830" s="11"/>
      <c r="NIF830" s="11"/>
      <c r="NIG830" s="11"/>
      <c r="NIH830" s="11"/>
      <c r="NII830" s="11"/>
      <c r="NIJ830" s="11"/>
      <c r="NIK830" s="11"/>
      <c r="NIL830" s="11"/>
      <c r="NIM830" s="11"/>
      <c r="NIN830" s="11"/>
      <c r="NIO830" s="11"/>
      <c r="NIP830" s="11"/>
      <c r="NIQ830" s="11"/>
      <c r="NIR830" s="11"/>
      <c r="NIS830" s="11"/>
      <c r="NIT830" s="11"/>
      <c r="NIU830" s="11"/>
      <c r="NIV830" s="11"/>
      <c r="NIW830" s="11"/>
      <c r="NIX830" s="11"/>
      <c r="NIY830" s="11"/>
      <c r="NIZ830" s="11"/>
      <c r="NJA830" s="11"/>
      <c r="NJB830" s="11"/>
      <c r="NJC830" s="11"/>
      <c r="NJD830" s="11"/>
      <c r="NJE830" s="11"/>
      <c r="NJF830" s="11"/>
      <c r="NJG830" s="11"/>
      <c r="NJH830" s="11"/>
      <c r="NJI830" s="11"/>
      <c r="NJJ830" s="11"/>
      <c r="NJK830" s="11"/>
      <c r="NJL830" s="11"/>
      <c r="NJM830" s="11"/>
      <c r="NJN830" s="11"/>
      <c r="NJO830" s="11"/>
      <c r="NJP830" s="11"/>
      <c r="NJQ830" s="11"/>
      <c r="NJR830" s="11"/>
      <c r="NJS830" s="11"/>
      <c r="NJT830" s="11"/>
      <c r="NJU830" s="11"/>
      <c r="NJV830" s="11"/>
      <c r="NJW830" s="11"/>
      <c r="NJX830" s="11"/>
      <c r="NJY830" s="11"/>
      <c r="NJZ830" s="11"/>
      <c r="NKA830" s="11"/>
      <c r="NKB830" s="11"/>
      <c r="NKC830" s="11"/>
      <c r="NKD830" s="11"/>
      <c r="NKE830" s="11"/>
      <c r="NKF830" s="11"/>
      <c r="NKG830" s="11"/>
      <c r="NKH830" s="11"/>
      <c r="NKI830" s="11"/>
      <c r="NKJ830" s="11"/>
      <c r="NKK830" s="11"/>
      <c r="NKL830" s="11"/>
      <c r="NKM830" s="11"/>
      <c r="NKN830" s="11"/>
      <c r="NKO830" s="11"/>
      <c r="NKP830" s="11"/>
      <c r="NKQ830" s="11"/>
      <c r="NKR830" s="11"/>
      <c r="NKS830" s="11"/>
      <c r="NKT830" s="11"/>
      <c r="NKU830" s="11"/>
      <c r="NKV830" s="11"/>
      <c r="NKW830" s="11"/>
      <c r="NKX830" s="11"/>
      <c r="NKY830" s="11"/>
      <c r="NKZ830" s="11"/>
      <c r="NLA830" s="11"/>
      <c r="NLB830" s="11"/>
      <c r="NLC830" s="11"/>
      <c r="NLD830" s="11"/>
      <c r="NLE830" s="11"/>
      <c r="NLF830" s="11"/>
      <c r="NLG830" s="11"/>
      <c r="NLH830" s="11"/>
      <c r="NLI830" s="11"/>
      <c r="NLJ830" s="11"/>
      <c r="NLK830" s="11"/>
      <c r="NLL830" s="11"/>
      <c r="NLM830" s="11"/>
      <c r="NLN830" s="11"/>
      <c r="NLO830" s="11"/>
      <c r="NLP830" s="11"/>
      <c r="NLQ830" s="11"/>
      <c r="NLR830" s="11"/>
      <c r="NLS830" s="11"/>
      <c r="NLT830" s="11"/>
      <c r="NLU830" s="11"/>
      <c r="NLV830" s="11"/>
      <c r="NLW830" s="11"/>
      <c r="NLX830" s="11"/>
      <c r="NLY830" s="11"/>
      <c r="NLZ830" s="11"/>
      <c r="NMA830" s="11"/>
      <c r="NMB830" s="11"/>
      <c r="NMC830" s="11"/>
      <c r="NMD830" s="11"/>
      <c r="NME830" s="11"/>
      <c r="NMF830" s="11"/>
      <c r="NMG830" s="11"/>
      <c r="NMH830" s="11"/>
      <c r="NMI830" s="11"/>
      <c r="NMJ830" s="11"/>
      <c r="NMK830" s="11"/>
      <c r="NML830" s="11"/>
      <c r="NMM830" s="11"/>
      <c r="NMN830" s="11"/>
      <c r="NMO830" s="11"/>
      <c r="NMP830" s="11"/>
      <c r="NMQ830" s="11"/>
      <c r="NMR830" s="11"/>
      <c r="NMS830" s="11"/>
      <c r="NMT830" s="11"/>
      <c r="NMU830" s="11"/>
      <c r="NMV830" s="11"/>
      <c r="NMW830" s="11"/>
      <c r="NMX830" s="11"/>
      <c r="NMY830" s="11"/>
      <c r="NMZ830" s="11"/>
      <c r="NNA830" s="11"/>
      <c r="NNB830" s="11"/>
      <c r="NNC830" s="11"/>
      <c r="NND830" s="11"/>
      <c r="NNE830" s="11"/>
      <c r="NNF830" s="11"/>
      <c r="NNG830" s="11"/>
      <c r="NNH830" s="11"/>
      <c r="NNI830" s="11"/>
      <c r="NNJ830" s="11"/>
      <c r="NNK830" s="11"/>
      <c r="NNL830" s="11"/>
      <c r="NNM830" s="11"/>
      <c r="NNN830" s="11"/>
      <c r="NNO830" s="11"/>
      <c r="NNP830" s="11"/>
      <c r="NNQ830" s="11"/>
      <c r="NNR830" s="11"/>
      <c r="NNS830" s="11"/>
      <c r="NNT830" s="11"/>
      <c r="NNU830" s="11"/>
      <c r="NNV830" s="11"/>
      <c r="NNW830" s="11"/>
      <c r="NNX830" s="11"/>
      <c r="NNY830" s="11"/>
      <c r="NNZ830" s="11"/>
      <c r="NOA830" s="11"/>
      <c r="NOB830" s="11"/>
      <c r="NOC830" s="11"/>
      <c r="NOD830" s="11"/>
      <c r="NOE830" s="11"/>
      <c r="NOF830" s="11"/>
      <c r="NOG830" s="11"/>
      <c r="NOH830" s="11"/>
      <c r="NOI830" s="11"/>
      <c r="NOJ830" s="11"/>
      <c r="NOK830" s="11"/>
      <c r="NOL830" s="11"/>
      <c r="NOM830" s="11"/>
      <c r="NON830" s="11"/>
      <c r="NOO830" s="11"/>
      <c r="NOP830" s="11"/>
      <c r="NOQ830" s="11"/>
      <c r="NOR830" s="11"/>
      <c r="NOS830" s="11"/>
      <c r="NOT830" s="11"/>
      <c r="NOU830" s="11"/>
      <c r="NOV830" s="11"/>
      <c r="NOW830" s="11"/>
      <c r="NOX830" s="11"/>
      <c r="NOY830" s="11"/>
      <c r="NOZ830" s="11"/>
      <c r="NPA830" s="11"/>
      <c r="NPB830" s="11"/>
      <c r="NPC830" s="11"/>
      <c r="NPD830" s="11"/>
      <c r="NPE830" s="11"/>
      <c r="NPF830" s="11"/>
      <c r="NPG830" s="11"/>
      <c r="NPH830" s="11"/>
      <c r="NPI830" s="11"/>
      <c r="NPJ830" s="11"/>
      <c r="NPK830" s="11"/>
      <c r="NPL830" s="11"/>
      <c r="NPM830" s="11"/>
      <c r="NPN830" s="11"/>
      <c r="NPO830" s="11"/>
      <c r="NPP830" s="11"/>
      <c r="NPQ830" s="11"/>
      <c r="NPR830" s="11"/>
      <c r="NPS830" s="11"/>
      <c r="NPT830" s="11"/>
      <c r="NPU830" s="11"/>
      <c r="NPV830" s="11"/>
      <c r="NPW830" s="11"/>
      <c r="NPX830" s="11"/>
      <c r="NPY830" s="11"/>
      <c r="NPZ830" s="11"/>
      <c r="NQA830" s="11"/>
      <c r="NQB830" s="11"/>
      <c r="NQC830" s="11"/>
      <c r="NQD830" s="11"/>
      <c r="NQE830" s="11"/>
      <c r="NQF830" s="11"/>
      <c r="NQG830" s="11"/>
      <c r="NQH830" s="11"/>
      <c r="NQI830" s="11"/>
      <c r="NQJ830" s="11"/>
      <c r="NQK830" s="11"/>
      <c r="NQL830" s="11"/>
      <c r="NQM830" s="11"/>
      <c r="NQN830" s="11"/>
      <c r="NQO830" s="11"/>
      <c r="NQP830" s="11"/>
      <c r="NQQ830" s="11"/>
      <c r="NQR830" s="11"/>
      <c r="NQS830" s="11"/>
      <c r="NQT830" s="11"/>
      <c r="NQU830" s="11"/>
      <c r="NQV830" s="11"/>
      <c r="NQW830" s="11"/>
      <c r="NQX830" s="11"/>
      <c r="NQY830" s="11"/>
      <c r="NQZ830" s="11"/>
      <c r="NRA830" s="11"/>
      <c r="NRB830" s="11"/>
      <c r="NRC830" s="11"/>
      <c r="NRD830" s="11"/>
      <c r="NRE830" s="11"/>
      <c r="NRF830" s="11"/>
      <c r="NRG830" s="11"/>
      <c r="NRH830" s="11"/>
      <c r="NRI830" s="11"/>
      <c r="NRJ830" s="11"/>
      <c r="NRK830" s="11"/>
      <c r="NRL830" s="11"/>
      <c r="NRM830" s="11"/>
      <c r="NRN830" s="11"/>
      <c r="NRO830" s="11"/>
      <c r="NRP830" s="11"/>
      <c r="NRQ830" s="11"/>
      <c r="NRR830" s="11"/>
      <c r="NRS830" s="11"/>
      <c r="NRT830" s="11"/>
      <c r="NRU830" s="11"/>
      <c r="NRV830" s="11"/>
      <c r="NRW830" s="11"/>
      <c r="NRX830" s="11"/>
      <c r="NRY830" s="11"/>
      <c r="NRZ830" s="11"/>
      <c r="NSA830" s="11"/>
      <c r="NSB830" s="11"/>
      <c r="NSC830" s="11"/>
      <c r="NSD830" s="11"/>
      <c r="NSE830" s="11"/>
      <c r="NSF830" s="11"/>
      <c r="NSG830" s="11"/>
      <c r="NSH830" s="11"/>
      <c r="NSI830" s="11"/>
      <c r="NSJ830" s="11"/>
      <c r="NSK830" s="11"/>
      <c r="NSL830" s="11"/>
      <c r="NSM830" s="11"/>
      <c r="NSN830" s="11"/>
      <c r="NSO830" s="11"/>
      <c r="NSP830" s="11"/>
      <c r="NSQ830" s="11"/>
      <c r="NSR830" s="11"/>
      <c r="NSS830" s="11"/>
      <c r="NST830" s="11"/>
      <c r="NSU830" s="11"/>
      <c r="NSV830" s="11"/>
      <c r="NSW830" s="11"/>
      <c r="NSX830" s="11"/>
      <c r="NSY830" s="11"/>
      <c r="NSZ830" s="11"/>
      <c r="NTA830" s="11"/>
      <c r="NTB830" s="11"/>
      <c r="NTC830" s="11"/>
      <c r="NTD830" s="11"/>
      <c r="NTE830" s="11"/>
      <c r="NTF830" s="11"/>
      <c r="NTG830" s="11"/>
      <c r="NTH830" s="11"/>
      <c r="NTI830" s="11"/>
      <c r="NTJ830" s="11"/>
      <c r="NTK830" s="11"/>
      <c r="NTL830" s="11"/>
      <c r="NTM830" s="11"/>
      <c r="NTN830" s="11"/>
      <c r="NTO830" s="11"/>
      <c r="NTP830" s="11"/>
      <c r="NTQ830" s="11"/>
      <c r="NTR830" s="11"/>
      <c r="NTS830" s="11"/>
      <c r="NTT830" s="11"/>
      <c r="NTU830" s="11"/>
      <c r="NTV830" s="11"/>
      <c r="NTW830" s="11"/>
      <c r="NTX830" s="11"/>
      <c r="NTY830" s="11"/>
      <c r="NTZ830" s="11"/>
      <c r="NUA830" s="11"/>
      <c r="NUB830" s="11"/>
      <c r="NUC830" s="11"/>
      <c r="NUD830" s="11"/>
      <c r="NUE830" s="11"/>
      <c r="NUF830" s="11"/>
      <c r="NUG830" s="11"/>
      <c r="NUH830" s="11"/>
      <c r="NUI830" s="11"/>
      <c r="NUJ830" s="11"/>
      <c r="NUK830" s="11"/>
      <c r="NUL830" s="11"/>
      <c r="NUM830" s="11"/>
      <c r="NUN830" s="11"/>
      <c r="NUO830" s="11"/>
      <c r="NUP830" s="11"/>
      <c r="NUQ830" s="11"/>
      <c r="NUR830" s="11"/>
      <c r="NUS830" s="11"/>
      <c r="NUT830" s="11"/>
      <c r="NUU830" s="11"/>
      <c r="NUV830" s="11"/>
      <c r="NUW830" s="11"/>
      <c r="NUX830" s="11"/>
      <c r="NUY830" s="11"/>
      <c r="NUZ830" s="11"/>
      <c r="NVA830" s="11"/>
      <c r="NVB830" s="11"/>
      <c r="NVC830" s="11"/>
      <c r="NVD830" s="11"/>
      <c r="NVE830" s="11"/>
      <c r="NVF830" s="11"/>
      <c r="NVG830" s="11"/>
      <c r="NVH830" s="11"/>
      <c r="NVI830" s="11"/>
      <c r="NVJ830" s="11"/>
      <c r="NVK830" s="11"/>
      <c r="NVL830" s="11"/>
      <c r="NVM830" s="11"/>
      <c r="NVN830" s="11"/>
      <c r="NVO830" s="11"/>
      <c r="NVP830" s="11"/>
      <c r="NVQ830" s="11"/>
      <c r="NVR830" s="11"/>
      <c r="NVS830" s="11"/>
      <c r="NVT830" s="11"/>
      <c r="NVU830" s="11"/>
      <c r="NVV830" s="11"/>
      <c r="NVW830" s="11"/>
      <c r="NVX830" s="11"/>
      <c r="NVY830" s="11"/>
      <c r="NVZ830" s="11"/>
      <c r="NWA830" s="11"/>
      <c r="NWB830" s="11"/>
      <c r="NWC830" s="11"/>
      <c r="NWD830" s="11"/>
      <c r="NWE830" s="11"/>
      <c r="NWF830" s="11"/>
      <c r="NWG830" s="11"/>
      <c r="NWH830" s="11"/>
      <c r="NWI830" s="11"/>
      <c r="NWJ830" s="11"/>
      <c r="NWK830" s="11"/>
      <c r="NWL830" s="11"/>
      <c r="NWM830" s="11"/>
      <c r="NWN830" s="11"/>
      <c r="NWO830" s="11"/>
      <c r="NWP830" s="11"/>
      <c r="NWQ830" s="11"/>
      <c r="NWR830" s="11"/>
      <c r="NWS830" s="11"/>
      <c r="NWT830" s="11"/>
      <c r="NWU830" s="11"/>
      <c r="NWV830" s="11"/>
      <c r="NWW830" s="11"/>
      <c r="NWX830" s="11"/>
      <c r="NWY830" s="11"/>
      <c r="NWZ830" s="11"/>
      <c r="NXA830" s="11"/>
      <c r="NXB830" s="11"/>
      <c r="NXC830" s="11"/>
      <c r="NXD830" s="11"/>
      <c r="NXE830" s="11"/>
      <c r="NXF830" s="11"/>
      <c r="NXG830" s="11"/>
      <c r="NXH830" s="11"/>
      <c r="NXI830" s="11"/>
      <c r="NXJ830" s="11"/>
      <c r="NXK830" s="11"/>
      <c r="NXL830" s="11"/>
      <c r="NXM830" s="11"/>
      <c r="NXN830" s="11"/>
      <c r="NXO830" s="11"/>
      <c r="NXP830" s="11"/>
      <c r="NXQ830" s="11"/>
      <c r="NXR830" s="11"/>
      <c r="NXS830" s="11"/>
      <c r="NXT830" s="11"/>
      <c r="NXU830" s="11"/>
      <c r="NXV830" s="11"/>
      <c r="NXW830" s="11"/>
      <c r="NXX830" s="11"/>
      <c r="NXY830" s="11"/>
      <c r="NXZ830" s="11"/>
      <c r="NYA830" s="11"/>
      <c r="NYB830" s="11"/>
      <c r="NYC830" s="11"/>
      <c r="NYD830" s="11"/>
      <c r="NYE830" s="11"/>
      <c r="NYF830" s="11"/>
      <c r="NYG830" s="11"/>
      <c r="NYH830" s="11"/>
      <c r="NYI830" s="11"/>
      <c r="NYJ830" s="11"/>
      <c r="NYK830" s="11"/>
      <c r="NYL830" s="11"/>
      <c r="NYM830" s="11"/>
      <c r="NYN830" s="11"/>
      <c r="NYO830" s="11"/>
      <c r="NYP830" s="11"/>
      <c r="NYQ830" s="11"/>
      <c r="NYR830" s="11"/>
      <c r="NYS830" s="11"/>
      <c r="NYT830" s="11"/>
      <c r="NYU830" s="11"/>
      <c r="NYV830" s="11"/>
      <c r="NYW830" s="11"/>
      <c r="NYX830" s="11"/>
      <c r="NYY830" s="11"/>
      <c r="NYZ830" s="11"/>
      <c r="NZA830" s="11"/>
      <c r="NZB830" s="11"/>
      <c r="NZC830" s="11"/>
      <c r="NZD830" s="11"/>
      <c r="NZE830" s="11"/>
      <c r="NZF830" s="11"/>
      <c r="NZG830" s="11"/>
      <c r="NZH830" s="11"/>
      <c r="NZI830" s="11"/>
      <c r="NZJ830" s="11"/>
      <c r="NZK830" s="11"/>
      <c r="NZL830" s="11"/>
      <c r="NZM830" s="11"/>
      <c r="NZN830" s="11"/>
      <c r="NZO830" s="11"/>
      <c r="NZP830" s="11"/>
      <c r="NZQ830" s="11"/>
      <c r="NZR830" s="11"/>
      <c r="NZS830" s="11"/>
      <c r="NZT830" s="11"/>
      <c r="NZU830" s="11"/>
      <c r="NZV830" s="11"/>
      <c r="NZW830" s="11"/>
      <c r="NZX830" s="11"/>
      <c r="NZY830" s="11"/>
      <c r="NZZ830" s="11"/>
      <c r="OAA830" s="11"/>
      <c r="OAB830" s="11"/>
      <c r="OAC830" s="11"/>
      <c r="OAD830" s="11"/>
      <c r="OAE830" s="11"/>
      <c r="OAF830" s="11"/>
      <c r="OAG830" s="11"/>
      <c r="OAH830" s="11"/>
      <c r="OAI830" s="11"/>
      <c r="OAJ830" s="11"/>
      <c r="OAK830" s="11"/>
      <c r="OAL830" s="11"/>
      <c r="OAM830" s="11"/>
      <c r="OAN830" s="11"/>
      <c r="OAO830" s="11"/>
      <c r="OAP830" s="11"/>
      <c r="OAQ830" s="11"/>
      <c r="OAR830" s="11"/>
      <c r="OAS830" s="11"/>
      <c r="OAT830" s="11"/>
      <c r="OAU830" s="11"/>
      <c r="OAV830" s="11"/>
      <c r="OAW830" s="11"/>
      <c r="OAX830" s="11"/>
      <c r="OAY830" s="11"/>
      <c r="OAZ830" s="11"/>
      <c r="OBA830" s="11"/>
      <c r="OBB830" s="11"/>
      <c r="OBC830" s="11"/>
      <c r="OBD830" s="11"/>
      <c r="OBE830" s="11"/>
      <c r="OBF830" s="11"/>
      <c r="OBG830" s="11"/>
      <c r="OBH830" s="11"/>
      <c r="OBI830" s="11"/>
      <c r="OBJ830" s="11"/>
      <c r="OBK830" s="11"/>
      <c r="OBL830" s="11"/>
      <c r="OBM830" s="11"/>
      <c r="OBN830" s="11"/>
      <c r="OBO830" s="11"/>
      <c r="OBP830" s="11"/>
      <c r="OBQ830" s="11"/>
      <c r="OBR830" s="11"/>
      <c r="OBS830" s="11"/>
      <c r="OBT830" s="11"/>
      <c r="OBU830" s="11"/>
      <c r="OBV830" s="11"/>
      <c r="OBW830" s="11"/>
      <c r="OBX830" s="11"/>
      <c r="OBY830" s="11"/>
      <c r="OBZ830" s="11"/>
      <c r="OCA830" s="11"/>
      <c r="OCB830" s="11"/>
      <c r="OCC830" s="11"/>
      <c r="OCD830" s="11"/>
      <c r="OCE830" s="11"/>
      <c r="OCF830" s="11"/>
      <c r="OCG830" s="11"/>
      <c r="OCH830" s="11"/>
      <c r="OCI830" s="11"/>
      <c r="OCJ830" s="11"/>
      <c r="OCK830" s="11"/>
      <c r="OCL830" s="11"/>
      <c r="OCM830" s="11"/>
      <c r="OCN830" s="11"/>
      <c r="OCO830" s="11"/>
      <c r="OCP830" s="11"/>
      <c r="OCQ830" s="11"/>
      <c r="OCR830" s="11"/>
      <c r="OCS830" s="11"/>
      <c r="OCT830" s="11"/>
      <c r="OCU830" s="11"/>
      <c r="OCV830" s="11"/>
      <c r="OCW830" s="11"/>
      <c r="OCX830" s="11"/>
      <c r="OCY830" s="11"/>
      <c r="OCZ830" s="11"/>
      <c r="ODA830" s="11"/>
      <c r="ODB830" s="11"/>
      <c r="ODC830" s="11"/>
      <c r="ODD830" s="11"/>
      <c r="ODE830" s="11"/>
      <c r="ODF830" s="11"/>
      <c r="ODG830" s="11"/>
      <c r="ODH830" s="11"/>
      <c r="ODI830" s="11"/>
      <c r="ODJ830" s="11"/>
      <c r="ODK830" s="11"/>
      <c r="ODL830" s="11"/>
      <c r="ODM830" s="11"/>
      <c r="ODN830" s="11"/>
      <c r="ODO830" s="11"/>
      <c r="ODP830" s="11"/>
      <c r="ODQ830" s="11"/>
      <c r="ODR830" s="11"/>
      <c r="ODS830" s="11"/>
      <c r="ODT830" s="11"/>
      <c r="ODU830" s="11"/>
      <c r="ODV830" s="11"/>
      <c r="ODW830" s="11"/>
      <c r="ODX830" s="11"/>
      <c r="ODY830" s="11"/>
      <c r="ODZ830" s="11"/>
      <c r="OEA830" s="11"/>
      <c r="OEB830" s="11"/>
      <c r="OEC830" s="11"/>
      <c r="OED830" s="11"/>
      <c r="OEE830" s="11"/>
      <c r="OEF830" s="11"/>
      <c r="OEG830" s="11"/>
      <c r="OEH830" s="11"/>
      <c r="OEI830" s="11"/>
      <c r="OEJ830" s="11"/>
      <c r="OEK830" s="11"/>
      <c r="OEL830" s="11"/>
      <c r="OEM830" s="11"/>
      <c r="OEN830" s="11"/>
      <c r="OEO830" s="11"/>
      <c r="OEP830" s="11"/>
      <c r="OEQ830" s="11"/>
      <c r="OER830" s="11"/>
      <c r="OES830" s="11"/>
      <c r="OET830" s="11"/>
      <c r="OEU830" s="11"/>
      <c r="OEV830" s="11"/>
      <c r="OEW830" s="11"/>
      <c r="OEX830" s="11"/>
      <c r="OEY830" s="11"/>
      <c r="OEZ830" s="11"/>
      <c r="OFA830" s="11"/>
      <c r="OFB830" s="11"/>
      <c r="OFC830" s="11"/>
      <c r="OFD830" s="11"/>
      <c r="OFE830" s="11"/>
      <c r="OFF830" s="11"/>
      <c r="OFG830" s="11"/>
      <c r="OFH830" s="11"/>
      <c r="OFI830" s="11"/>
      <c r="OFJ830" s="11"/>
      <c r="OFK830" s="11"/>
      <c r="OFL830" s="11"/>
      <c r="OFM830" s="11"/>
      <c r="OFN830" s="11"/>
      <c r="OFO830" s="11"/>
      <c r="OFP830" s="11"/>
      <c r="OFQ830" s="11"/>
      <c r="OFR830" s="11"/>
      <c r="OFS830" s="11"/>
      <c r="OFT830" s="11"/>
      <c r="OFU830" s="11"/>
      <c r="OFV830" s="11"/>
      <c r="OFW830" s="11"/>
      <c r="OFX830" s="11"/>
      <c r="OFY830" s="11"/>
      <c r="OFZ830" s="11"/>
      <c r="OGA830" s="11"/>
      <c r="OGB830" s="11"/>
      <c r="OGC830" s="11"/>
      <c r="OGD830" s="11"/>
      <c r="OGE830" s="11"/>
      <c r="OGF830" s="11"/>
      <c r="OGG830" s="11"/>
      <c r="OGH830" s="11"/>
      <c r="OGI830" s="11"/>
      <c r="OGJ830" s="11"/>
      <c r="OGK830" s="11"/>
      <c r="OGL830" s="11"/>
      <c r="OGM830" s="11"/>
      <c r="OGN830" s="11"/>
      <c r="OGO830" s="11"/>
      <c r="OGP830" s="11"/>
      <c r="OGQ830" s="11"/>
      <c r="OGR830" s="11"/>
      <c r="OGS830" s="11"/>
      <c r="OGT830" s="11"/>
      <c r="OGU830" s="11"/>
      <c r="OGV830" s="11"/>
      <c r="OGW830" s="11"/>
      <c r="OGX830" s="11"/>
      <c r="OGY830" s="11"/>
      <c r="OGZ830" s="11"/>
      <c r="OHA830" s="11"/>
      <c r="OHB830" s="11"/>
      <c r="OHC830" s="11"/>
      <c r="OHD830" s="11"/>
      <c r="OHE830" s="11"/>
      <c r="OHF830" s="11"/>
      <c r="OHG830" s="11"/>
      <c r="OHH830" s="11"/>
      <c r="OHI830" s="11"/>
      <c r="OHJ830" s="11"/>
      <c r="OHK830" s="11"/>
      <c r="OHL830" s="11"/>
      <c r="OHM830" s="11"/>
      <c r="OHN830" s="11"/>
      <c r="OHO830" s="11"/>
      <c r="OHP830" s="11"/>
      <c r="OHQ830" s="11"/>
      <c r="OHR830" s="11"/>
      <c r="OHS830" s="11"/>
      <c r="OHT830" s="11"/>
      <c r="OHU830" s="11"/>
      <c r="OHV830" s="11"/>
      <c r="OHW830" s="11"/>
      <c r="OHX830" s="11"/>
      <c r="OHY830" s="11"/>
      <c r="OHZ830" s="11"/>
      <c r="OIA830" s="11"/>
      <c r="OIB830" s="11"/>
      <c r="OIC830" s="11"/>
      <c r="OID830" s="11"/>
      <c r="OIE830" s="11"/>
      <c r="OIF830" s="11"/>
      <c r="OIG830" s="11"/>
      <c r="OIH830" s="11"/>
      <c r="OII830" s="11"/>
      <c r="OIJ830" s="11"/>
      <c r="OIK830" s="11"/>
      <c r="OIL830" s="11"/>
      <c r="OIM830" s="11"/>
      <c r="OIN830" s="11"/>
      <c r="OIO830" s="11"/>
      <c r="OIP830" s="11"/>
      <c r="OIQ830" s="11"/>
      <c r="OIR830" s="11"/>
      <c r="OIS830" s="11"/>
      <c r="OIT830" s="11"/>
      <c r="OIU830" s="11"/>
      <c r="OIV830" s="11"/>
      <c r="OIW830" s="11"/>
      <c r="OIX830" s="11"/>
      <c r="OIY830" s="11"/>
      <c r="OIZ830" s="11"/>
      <c r="OJA830" s="11"/>
      <c r="OJB830" s="11"/>
      <c r="OJC830" s="11"/>
      <c r="OJD830" s="11"/>
      <c r="OJE830" s="11"/>
      <c r="OJF830" s="11"/>
      <c r="OJG830" s="11"/>
      <c r="OJH830" s="11"/>
      <c r="OJI830" s="11"/>
      <c r="OJJ830" s="11"/>
      <c r="OJK830" s="11"/>
      <c r="OJL830" s="11"/>
      <c r="OJM830" s="11"/>
      <c r="OJN830" s="11"/>
      <c r="OJO830" s="11"/>
      <c r="OJP830" s="11"/>
      <c r="OJQ830" s="11"/>
      <c r="OJR830" s="11"/>
      <c r="OJS830" s="11"/>
      <c r="OJT830" s="11"/>
      <c r="OJU830" s="11"/>
      <c r="OJV830" s="11"/>
      <c r="OJW830" s="11"/>
      <c r="OJX830" s="11"/>
      <c r="OJY830" s="11"/>
      <c r="OJZ830" s="11"/>
      <c r="OKA830" s="11"/>
      <c r="OKB830" s="11"/>
      <c r="OKC830" s="11"/>
      <c r="OKD830" s="11"/>
      <c r="OKE830" s="11"/>
      <c r="OKF830" s="11"/>
      <c r="OKG830" s="11"/>
      <c r="OKH830" s="11"/>
      <c r="OKI830" s="11"/>
      <c r="OKJ830" s="11"/>
      <c r="OKK830" s="11"/>
      <c r="OKL830" s="11"/>
      <c r="OKM830" s="11"/>
      <c r="OKN830" s="11"/>
      <c r="OKO830" s="11"/>
      <c r="OKP830" s="11"/>
      <c r="OKQ830" s="11"/>
      <c r="OKR830" s="11"/>
      <c r="OKS830" s="11"/>
      <c r="OKT830" s="11"/>
      <c r="OKU830" s="11"/>
      <c r="OKV830" s="11"/>
      <c r="OKW830" s="11"/>
      <c r="OKX830" s="11"/>
      <c r="OKY830" s="11"/>
      <c r="OKZ830" s="11"/>
      <c r="OLA830" s="11"/>
      <c r="OLB830" s="11"/>
      <c r="OLC830" s="11"/>
      <c r="OLD830" s="11"/>
      <c r="OLE830" s="11"/>
      <c r="OLF830" s="11"/>
      <c r="OLG830" s="11"/>
      <c r="OLH830" s="11"/>
      <c r="OLI830" s="11"/>
      <c r="OLJ830" s="11"/>
      <c r="OLK830" s="11"/>
      <c r="OLL830" s="11"/>
      <c r="OLM830" s="11"/>
      <c r="OLN830" s="11"/>
      <c r="OLO830" s="11"/>
      <c r="OLP830" s="11"/>
      <c r="OLQ830" s="11"/>
      <c r="OLR830" s="11"/>
      <c r="OLS830" s="11"/>
      <c r="OLT830" s="11"/>
      <c r="OLU830" s="11"/>
      <c r="OLV830" s="11"/>
      <c r="OLW830" s="11"/>
      <c r="OLX830" s="11"/>
      <c r="OLY830" s="11"/>
      <c r="OLZ830" s="11"/>
      <c r="OMA830" s="11"/>
      <c r="OMB830" s="11"/>
      <c r="OMC830" s="11"/>
      <c r="OMD830" s="11"/>
      <c r="OME830" s="11"/>
      <c r="OMF830" s="11"/>
      <c r="OMG830" s="11"/>
      <c r="OMH830" s="11"/>
      <c r="OMI830" s="11"/>
      <c r="OMJ830" s="11"/>
      <c r="OMK830" s="11"/>
      <c r="OML830" s="11"/>
      <c r="OMM830" s="11"/>
      <c r="OMN830" s="11"/>
      <c r="OMO830" s="11"/>
      <c r="OMP830" s="11"/>
      <c r="OMQ830" s="11"/>
      <c r="OMR830" s="11"/>
      <c r="OMS830" s="11"/>
      <c r="OMT830" s="11"/>
      <c r="OMU830" s="11"/>
      <c r="OMV830" s="11"/>
      <c r="OMW830" s="11"/>
      <c r="OMX830" s="11"/>
      <c r="OMY830" s="11"/>
      <c r="OMZ830" s="11"/>
      <c r="ONA830" s="11"/>
      <c r="ONB830" s="11"/>
      <c r="ONC830" s="11"/>
      <c r="OND830" s="11"/>
      <c r="ONE830" s="11"/>
      <c r="ONF830" s="11"/>
      <c r="ONG830" s="11"/>
      <c r="ONH830" s="11"/>
      <c r="ONI830" s="11"/>
      <c r="ONJ830" s="11"/>
      <c r="ONK830" s="11"/>
      <c r="ONL830" s="11"/>
      <c r="ONM830" s="11"/>
      <c r="ONN830" s="11"/>
      <c r="ONO830" s="11"/>
      <c r="ONP830" s="11"/>
      <c r="ONQ830" s="11"/>
      <c r="ONR830" s="11"/>
      <c r="ONS830" s="11"/>
      <c r="ONT830" s="11"/>
      <c r="ONU830" s="11"/>
      <c r="ONV830" s="11"/>
      <c r="ONW830" s="11"/>
      <c r="ONX830" s="11"/>
      <c r="ONY830" s="11"/>
      <c r="ONZ830" s="11"/>
      <c r="OOA830" s="11"/>
      <c r="OOB830" s="11"/>
      <c r="OOC830" s="11"/>
      <c r="OOD830" s="11"/>
      <c r="OOE830" s="11"/>
      <c r="OOF830" s="11"/>
      <c r="OOG830" s="11"/>
      <c r="OOH830" s="11"/>
      <c r="OOI830" s="11"/>
      <c r="OOJ830" s="11"/>
      <c r="OOK830" s="11"/>
      <c r="OOL830" s="11"/>
      <c r="OOM830" s="11"/>
      <c r="OON830" s="11"/>
      <c r="OOO830" s="11"/>
      <c r="OOP830" s="11"/>
      <c r="OOQ830" s="11"/>
      <c r="OOR830" s="11"/>
      <c r="OOS830" s="11"/>
      <c r="OOT830" s="11"/>
      <c r="OOU830" s="11"/>
      <c r="OOV830" s="11"/>
      <c r="OOW830" s="11"/>
      <c r="OOX830" s="11"/>
      <c r="OOY830" s="11"/>
      <c r="OOZ830" s="11"/>
      <c r="OPA830" s="11"/>
      <c r="OPB830" s="11"/>
      <c r="OPC830" s="11"/>
      <c r="OPD830" s="11"/>
      <c r="OPE830" s="11"/>
      <c r="OPF830" s="11"/>
      <c r="OPG830" s="11"/>
      <c r="OPH830" s="11"/>
      <c r="OPI830" s="11"/>
      <c r="OPJ830" s="11"/>
      <c r="OPK830" s="11"/>
      <c r="OPL830" s="11"/>
      <c r="OPM830" s="11"/>
      <c r="OPN830" s="11"/>
      <c r="OPO830" s="11"/>
      <c r="OPP830" s="11"/>
      <c r="OPQ830" s="11"/>
      <c r="OPR830" s="11"/>
      <c r="OPS830" s="11"/>
      <c r="OPT830" s="11"/>
      <c r="OPU830" s="11"/>
      <c r="OPV830" s="11"/>
      <c r="OPW830" s="11"/>
      <c r="OPX830" s="11"/>
      <c r="OPY830" s="11"/>
      <c r="OPZ830" s="11"/>
      <c r="OQA830" s="11"/>
      <c r="OQB830" s="11"/>
      <c r="OQC830" s="11"/>
      <c r="OQD830" s="11"/>
      <c r="OQE830" s="11"/>
      <c r="OQF830" s="11"/>
      <c r="OQG830" s="11"/>
      <c r="OQH830" s="11"/>
      <c r="OQI830" s="11"/>
      <c r="OQJ830" s="11"/>
      <c r="OQK830" s="11"/>
      <c r="OQL830" s="11"/>
      <c r="OQM830" s="11"/>
      <c r="OQN830" s="11"/>
      <c r="OQO830" s="11"/>
      <c r="OQP830" s="11"/>
      <c r="OQQ830" s="11"/>
      <c r="OQR830" s="11"/>
      <c r="OQS830" s="11"/>
      <c r="OQT830" s="11"/>
      <c r="OQU830" s="11"/>
      <c r="OQV830" s="11"/>
      <c r="OQW830" s="11"/>
      <c r="OQX830" s="11"/>
      <c r="OQY830" s="11"/>
      <c r="OQZ830" s="11"/>
      <c r="ORA830" s="11"/>
      <c r="ORB830" s="11"/>
      <c r="ORC830" s="11"/>
      <c r="ORD830" s="11"/>
      <c r="ORE830" s="11"/>
      <c r="ORF830" s="11"/>
      <c r="ORG830" s="11"/>
      <c r="ORH830" s="11"/>
      <c r="ORI830" s="11"/>
      <c r="ORJ830" s="11"/>
      <c r="ORK830" s="11"/>
      <c r="ORL830" s="11"/>
      <c r="ORM830" s="11"/>
      <c r="ORN830" s="11"/>
      <c r="ORO830" s="11"/>
      <c r="ORP830" s="11"/>
      <c r="ORQ830" s="11"/>
      <c r="ORR830" s="11"/>
      <c r="ORS830" s="11"/>
      <c r="ORT830" s="11"/>
      <c r="ORU830" s="11"/>
      <c r="ORV830" s="11"/>
      <c r="ORW830" s="11"/>
      <c r="ORX830" s="11"/>
      <c r="ORY830" s="11"/>
      <c r="ORZ830" s="11"/>
      <c r="OSA830" s="11"/>
      <c r="OSB830" s="11"/>
      <c r="OSC830" s="11"/>
      <c r="OSD830" s="11"/>
      <c r="OSE830" s="11"/>
      <c r="OSF830" s="11"/>
      <c r="OSG830" s="11"/>
      <c r="OSH830" s="11"/>
      <c r="OSI830" s="11"/>
      <c r="OSJ830" s="11"/>
      <c r="OSK830" s="11"/>
      <c r="OSL830" s="11"/>
      <c r="OSM830" s="11"/>
      <c r="OSN830" s="11"/>
      <c r="OSO830" s="11"/>
      <c r="OSP830" s="11"/>
      <c r="OSQ830" s="11"/>
      <c r="OSR830" s="11"/>
      <c r="OSS830" s="11"/>
      <c r="OST830" s="11"/>
      <c r="OSU830" s="11"/>
      <c r="OSV830" s="11"/>
      <c r="OSW830" s="11"/>
      <c r="OSX830" s="11"/>
      <c r="OSY830" s="11"/>
      <c r="OSZ830" s="11"/>
      <c r="OTA830" s="11"/>
      <c r="OTB830" s="11"/>
      <c r="OTC830" s="11"/>
      <c r="OTD830" s="11"/>
      <c r="OTE830" s="11"/>
      <c r="OTF830" s="11"/>
      <c r="OTG830" s="11"/>
      <c r="OTH830" s="11"/>
      <c r="OTI830" s="11"/>
      <c r="OTJ830" s="11"/>
      <c r="OTK830" s="11"/>
      <c r="OTL830" s="11"/>
      <c r="OTM830" s="11"/>
      <c r="OTN830" s="11"/>
      <c r="OTO830" s="11"/>
      <c r="OTP830" s="11"/>
      <c r="OTQ830" s="11"/>
      <c r="OTR830" s="11"/>
      <c r="OTS830" s="11"/>
      <c r="OTT830" s="11"/>
      <c r="OTU830" s="11"/>
      <c r="OTV830" s="11"/>
      <c r="OTW830" s="11"/>
      <c r="OTX830" s="11"/>
      <c r="OTY830" s="11"/>
      <c r="OTZ830" s="11"/>
      <c r="OUA830" s="11"/>
      <c r="OUB830" s="11"/>
      <c r="OUC830" s="11"/>
      <c r="OUD830" s="11"/>
      <c r="OUE830" s="11"/>
      <c r="OUF830" s="11"/>
      <c r="OUG830" s="11"/>
      <c r="OUH830" s="11"/>
      <c r="OUI830" s="11"/>
      <c r="OUJ830" s="11"/>
      <c r="OUK830" s="11"/>
      <c r="OUL830" s="11"/>
      <c r="OUM830" s="11"/>
      <c r="OUN830" s="11"/>
      <c r="OUO830" s="11"/>
      <c r="OUP830" s="11"/>
      <c r="OUQ830" s="11"/>
      <c r="OUR830" s="11"/>
      <c r="OUS830" s="11"/>
      <c r="OUT830" s="11"/>
      <c r="OUU830" s="11"/>
      <c r="OUV830" s="11"/>
      <c r="OUW830" s="11"/>
      <c r="OUX830" s="11"/>
      <c r="OUY830" s="11"/>
      <c r="OUZ830" s="11"/>
      <c r="OVA830" s="11"/>
      <c r="OVB830" s="11"/>
      <c r="OVC830" s="11"/>
      <c r="OVD830" s="11"/>
      <c r="OVE830" s="11"/>
      <c r="OVF830" s="11"/>
      <c r="OVG830" s="11"/>
      <c r="OVH830" s="11"/>
      <c r="OVI830" s="11"/>
      <c r="OVJ830" s="11"/>
      <c r="OVK830" s="11"/>
      <c r="OVL830" s="11"/>
      <c r="OVM830" s="11"/>
      <c r="OVN830" s="11"/>
      <c r="OVO830" s="11"/>
      <c r="OVP830" s="11"/>
      <c r="OVQ830" s="11"/>
      <c r="OVR830" s="11"/>
      <c r="OVS830" s="11"/>
      <c r="OVT830" s="11"/>
      <c r="OVU830" s="11"/>
      <c r="OVV830" s="11"/>
      <c r="OVW830" s="11"/>
      <c r="OVX830" s="11"/>
      <c r="OVY830" s="11"/>
      <c r="OVZ830" s="11"/>
      <c r="OWA830" s="11"/>
      <c r="OWB830" s="11"/>
      <c r="OWC830" s="11"/>
      <c r="OWD830" s="11"/>
      <c r="OWE830" s="11"/>
      <c r="OWF830" s="11"/>
      <c r="OWG830" s="11"/>
      <c r="OWH830" s="11"/>
      <c r="OWI830" s="11"/>
      <c r="OWJ830" s="11"/>
      <c r="OWK830" s="11"/>
      <c r="OWL830" s="11"/>
      <c r="OWM830" s="11"/>
      <c r="OWN830" s="11"/>
      <c r="OWO830" s="11"/>
      <c r="OWP830" s="11"/>
      <c r="OWQ830" s="11"/>
      <c r="OWR830" s="11"/>
      <c r="OWS830" s="11"/>
      <c r="OWT830" s="11"/>
      <c r="OWU830" s="11"/>
      <c r="OWV830" s="11"/>
      <c r="OWW830" s="11"/>
      <c r="OWX830" s="11"/>
      <c r="OWY830" s="11"/>
      <c r="OWZ830" s="11"/>
      <c r="OXA830" s="11"/>
      <c r="OXB830" s="11"/>
      <c r="OXC830" s="11"/>
      <c r="OXD830" s="11"/>
      <c r="OXE830" s="11"/>
      <c r="OXF830" s="11"/>
      <c r="OXG830" s="11"/>
      <c r="OXH830" s="11"/>
      <c r="OXI830" s="11"/>
      <c r="OXJ830" s="11"/>
      <c r="OXK830" s="11"/>
      <c r="OXL830" s="11"/>
      <c r="OXM830" s="11"/>
      <c r="OXN830" s="11"/>
      <c r="OXO830" s="11"/>
      <c r="OXP830" s="11"/>
      <c r="OXQ830" s="11"/>
      <c r="OXR830" s="11"/>
      <c r="OXS830" s="11"/>
      <c r="OXT830" s="11"/>
      <c r="OXU830" s="11"/>
      <c r="OXV830" s="11"/>
      <c r="OXW830" s="11"/>
      <c r="OXX830" s="11"/>
      <c r="OXY830" s="11"/>
      <c r="OXZ830" s="11"/>
      <c r="OYA830" s="11"/>
      <c r="OYB830" s="11"/>
      <c r="OYC830" s="11"/>
      <c r="OYD830" s="11"/>
      <c r="OYE830" s="11"/>
      <c r="OYF830" s="11"/>
      <c r="OYG830" s="11"/>
      <c r="OYH830" s="11"/>
      <c r="OYI830" s="11"/>
      <c r="OYJ830" s="11"/>
      <c r="OYK830" s="11"/>
      <c r="OYL830" s="11"/>
      <c r="OYM830" s="11"/>
      <c r="OYN830" s="11"/>
      <c r="OYO830" s="11"/>
      <c r="OYP830" s="11"/>
      <c r="OYQ830" s="11"/>
      <c r="OYR830" s="11"/>
      <c r="OYS830" s="11"/>
      <c r="OYT830" s="11"/>
      <c r="OYU830" s="11"/>
      <c r="OYV830" s="11"/>
      <c r="OYW830" s="11"/>
      <c r="OYX830" s="11"/>
      <c r="OYY830" s="11"/>
      <c r="OYZ830" s="11"/>
      <c r="OZA830" s="11"/>
      <c r="OZB830" s="11"/>
      <c r="OZC830" s="11"/>
      <c r="OZD830" s="11"/>
      <c r="OZE830" s="11"/>
      <c r="OZF830" s="11"/>
      <c r="OZG830" s="11"/>
      <c r="OZH830" s="11"/>
      <c r="OZI830" s="11"/>
      <c r="OZJ830" s="11"/>
      <c r="OZK830" s="11"/>
      <c r="OZL830" s="11"/>
      <c r="OZM830" s="11"/>
      <c r="OZN830" s="11"/>
      <c r="OZO830" s="11"/>
      <c r="OZP830" s="11"/>
      <c r="OZQ830" s="11"/>
      <c r="OZR830" s="11"/>
      <c r="OZS830" s="11"/>
      <c r="OZT830" s="11"/>
      <c r="OZU830" s="11"/>
      <c r="OZV830" s="11"/>
      <c r="OZW830" s="11"/>
      <c r="OZX830" s="11"/>
      <c r="OZY830" s="11"/>
      <c r="OZZ830" s="11"/>
      <c r="PAA830" s="11"/>
      <c r="PAB830" s="11"/>
      <c r="PAC830" s="11"/>
      <c r="PAD830" s="11"/>
      <c r="PAE830" s="11"/>
      <c r="PAF830" s="11"/>
      <c r="PAG830" s="11"/>
      <c r="PAH830" s="11"/>
      <c r="PAI830" s="11"/>
      <c r="PAJ830" s="11"/>
      <c r="PAK830" s="11"/>
      <c r="PAL830" s="11"/>
      <c r="PAM830" s="11"/>
      <c r="PAN830" s="11"/>
      <c r="PAO830" s="11"/>
      <c r="PAP830" s="11"/>
      <c r="PAQ830" s="11"/>
      <c r="PAR830" s="11"/>
      <c r="PAS830" s="11"/>
      <c r="PAT830" s="11"/>
      <c r="PAU830" s="11"/>
      <c r="PAV830" s="11"/>
      <c r="PAW830" s="11"/>
      <c r="PAX830" s="11"/>
      <c r="PAY830" s="11"/>
      <c r="PAZ830" s="11"/>
      <c r="PBA830" s="11"/>
      <c r="PBB830" s="11"/>
      <c r="PBC830" s="11"/>
      <c r="PBD830" s="11"/>
      <c r="PBE830" s="11"/>
      <c r="PBF830" s="11"/>
      <c r="PBG830" s="11"/>
      <c r="PBH830" s="11"/>
      <c r="PBI830" s="11"/>
      <c r="PBJ830" s="11"/>
      <c r="PBK830" s="11"/>
      <c r="PBL830" s="11"/>
      <c r="PBM830" s="11"/>
      <c r="PBN830" s="11"/>
      <c r="PBO830" s="11"/>
      <c r="PBP830" s="11"/>
      <c r="PBQ830" s="11"/>
      <c r="PBR830" s="11"/>
      <c r="PBS830" s="11"/>
      <c r="PBT830" s="11"/>
      <c r="PBU830" s="11"/>
      <c r="PBV830" s="11"/>
      <c r="PBW830" s="11"/>
      <c r="PBX830" s="11"/>
      <c r="PBY830" s="11"/>
      <c r="PBZ830" s="11"/>
      <c r="PCA830" s="11"/>
      <c r="PCB830" s="11"/>
      <c r="PCC830" s="11"/>
      <c r="PCD830" s="11"/>
      <c r="PCE830" s="11"/>
      <c r="PCF830" s="11"/>
      <c r="PCG830" s="11"/>
      <c r="PCH830" s="11"/>
      <c r="PCI830" s="11"/>
      <c r="PCJ830" s="11"/>
      <c r="PCK830" s="11"/>
      <c r="PCL830" s="11"/>
      <c r="PCM830" s="11"/>
      <c r="PCN830" s="11"/>
      <c r="PCO830" s="11"/>
      <c r="PCP830" s="11"/>
      <c r="PCQ830" s="11"/>
      <c r="PCR830" s="11"/>
      <c r="PCS830" s="11"/>
      <c r="PCT830" s="11"/>
      <c r="PCU830" s="11"/>
      <c r="PCV830" s="11"/>
      <c r="PCW830" s="11"/>
      <c r="PCX830" s="11"/>
      <c r="PCY830" s="11"/>
      <c r="PCZ830" s="11"/>
      <c r="PDA830" s="11"/>
      <c r="PDB830" s="11"/>
      <c r="PDC830" s="11"/>
      <c r="PDD830" s="11"/>
      <c r="PDE830" s="11"/>
      <c r="PDF830" s="11"/>
      <c r="PDG830" s="11"/>
      <c r="PDH830" s="11"/>
      <c r="PDI830" s="11"/>
      <c r="PDJ830" s="11"/>
      <c r="PDK830" s="11"/>
      <c r="PDL830" s="11"/>
      <c r="PDM830" s="11"/>
      <c r="PDN830" s="11"/>
      <c r="PDO830" s="11"/>
      <c r="PDP830" s="11"/>
      <c r="PDQ830" s="11"/>
      <c r="PDR830" s="11"/>
      <c r="PDS830" s="11"/>
      <c r="PDT830" s="11"/>
      <c r="PDU830" s="11"/>
      <c r="PDV830" s="11"/>
      <c r="PDW830" s="11"/>
      <c r="PDX830" s="11"/>
      <c r="PDY830" s="11"/>
      <c r="PDZ830" s="11"/>
      <c r="PEA830" s="11"/>
      <c r="PEB830" s="11"/>
      <c r="PEC830" s="11"/>
      <c r="PED830" s="11"/>
      <c r="PEE830" s="11"/>
      <c r="PEF830" s="11"/>
      <c r="PEG830" s="11"/>
      <c r="PEH830" s="11"/>
      <c r="PEI830" s="11"/>
      <c r="PEJ830" s="11"/>
      <c r="PEK830" s="11"/>
      <c r="PEL830" s="11"/>
      <c r="PEM830" s="11"/>
      <c r="PEN830" s="11"/>
      <c r="PEO830" s="11"/>
      <c r="PEP830" s="11"/>
      <c r="PEQ830" s="11"/>
      <c r="PER830" s="11"/>
      <c r="PES830" s="11"/>
      <c r="PET830" s="11"/>
      <c r="PEU830" s="11"/>
      <c r="PEV830" s="11"/>
      <c r="PEW830" s="11"/>
      <c r="PEX830" s="11"/>
      <c r="PEY830" s="11"/>
      <c r="PEZ830" s="11"/>
      <c r="PFA830" s="11"/>
      <c r="PFB830" s="11"/>
      <c r="PFC830" s="11"/>
      <c r="PFD830" s="11"/>
      <c r="PFE830" s="11"/>
      <c r="PFF830" s="11"/>
      <c r="PFG830" s="11"/>
      <c r="PFH830" s="11"/>
      <c r="PFI830" s="11"/>
      <c r="PFJ830" s="11"/>
      <c r="PFK830" s="11"/>
      <c r="PFL830" s="11"/>
      <c r="PFM830" s="11"/>
      <c r="PFN830" s="11"/>
      <c r="PFO830" s="11"/>
      <c r="PFP830" s="11"/>
      <c r="PFQ830" s="11"/>
      <c r="PFR830" s="11"/>
      <c r="PFS830" s="11"/>
      <c r="PFT830" s="11"/>
      <c r="PFU830" s="11"/>
      <c r="PFV830" s="11"/>
      <c r="PFW830" s="11"/>
      <c r="PFX830" s="11"/>
      <c r="PFY830" s="11"/>
      <c r="PFZ830" s="11"/>
      <c r="PGA830" s="11"/>
      <c r="PGB830" s="11"/>
      <c r="PGC830" s="11"/>
      <c r="PGD830" s="11"/>
      <c r="PGE830" s="11"/>
      <c r="PGF830" s="11"/>
      <c r="PGG830" s="11"/>
      <c r="PGH830" s="11"/>
      <c r="PGI830" s="11"/>
      <c r="PGJ830" s="11"/>
      <c r="PGK830" s="11"/>
      <c r="PGL830" s="11"/>
      <c r="PGM830" s="11"/>
      <c r="PGN830" s="11"/>
      <c r="PGO830" s="11"/>
      <c r="PGP830" s="11"/>
      <c r="PGQ830" s="11"/>
      <c r="PGR830" s="11"/>
      <c r="PGS830" s="11"/>
      <c r="PGT830" s="11"/>
      <c r="PGU830" s="11"/>
      <c r="PGV830" s="11"/>
      <c r="PGW830" s="11"/>
      <c r="PGX830" s="11"/>
      <c r="PGY830" s="11"/>
      <c r="PGZ830" s="11"/>
      <c r="PHA830" s="11"/>
      <c r="PHB830" s="11"/>
      <c r="PHC830" s="11"/>
      <c r="PHD830" s="11"/>
      <c r="PHE830" s="11"/>
      <c r="PHF830" s="11"/>
      <c r="PHG830" s="11"/>
      <c r="PHH830" s="11"/>
      <c r="PHI830" s="11"/>
      <c r="PHJ830" s="11"/>
      <c r="PHK830" s="11"/>
      <c r="PHL830" s="11"/>
      <c r="PHM830" s="11"/>
      <c r="PHN830" s="11"/>
      <c r="PHO830" s="11"/>
      <c r="PHP830" s="11"/>
      <c r="PHQ830" s="11"/>
      <c r="PHR830" s="11"/>
      <c r="PHS830" s="11"/>
      <c r="PHT830" s="11"/>
      <c r="PHU830" s="11"/>
      <c r="PHV830" s="11"/>
      <c r="PHW830" s="11"/>
      <c r="PHX830" s="11"/>
      <c r="PHY830" s="11"/>
      <c r="PHZ830" s="11"/>
      <c r="PIA830" s="11"/>
      <c r="PIB830" s="11"/>
      <c r="PIC830" s="11"/>
      <c r="PID830" s="11"/>
      <c r="PIE830" s="11"/>
      <c r="PIF830" s="11"/>
      <c r="PIG830" s="11"/>
      <c r="PIH830" s="11"/>
      <c r="PII830" s="11"/>
      <c r="PIJ830" s="11"/>
      <c r="PIK830" s="11"/>
      <c r="PIL830" s="11"/>
      <c r="PIM830" s="11"/>
      <c r="PIN830" s="11"/>
      <c r="PIO830" s="11"/>
      <c r="PIP830" s="11"/>
      <c r="PIQ830" s="11"/>
      <c r="PIR830" s="11"/>
      <c r="PIS830" s="11"/>
      <c r="PIT830" s="11"/>
      <c r="PIU830" s="11"/>
      <c r="PIV830" s="11"/>
      <c r="PIW830" s="11"/>
      <c r="PIX830" s="11"/>
      <c r="PIY830" s="11"/>
      <c r="PIZ830" s="11"/>
      <c r="PJA830" s="11"/>
      <c r="PJB830" s="11"/>
      <c r="PJC830" s="11"/>
      <c r="PJD830" s="11"/>
      <c r="PJE830" s="11"/>
      <c r="PJF830" s="11"/>
      <c r="PJG830" s="11"/>
      <c r="PJH830" s="11"/>
      <c r="PJI830" s="11"/>
      <c r="PJJ830" s="11"/>
      <c r="PJK830" s="11"/>
      <c r="PJL830" s="11"/>
      <c r="PJM830" s="11"/>
      <c r="PJN830" s="11"/>
      <c r="PJO830" s="11"/>
      <c r="PJP830" s="11"/>
      <c r="PJQ830" s="11"/>
      <c r="PJR830" s="11"/>
      <c r="PJS830" s="11"/>
      <c r="PJT830" s="11"/>
      <c r="PJU830" s="11"/>
      <c r="PJV830" s="11"/>
      <c r="PJW830" s="11"/>
      <c r="PJX830" s="11"/>
      <c r="PJY830" s="11"/>
      <c r="PJZ830" s="11"/>
      <c r="PKA830" s="11"/>
      <c r="PKB830" s="11"/>
      <c r="PKC830" s="11"/>
      <c r="PKD830" s="11"/>
      <c r="PKE830" s="11"/>
      <c r="PKF830" s="11"/>
      <c r="PKG830" s="11"/>
      <c r="PKH830" s="11"/>
      <c r="PKI830" s="11"/>
      <c r="PKJ830" s="11"/>
      <c r="PKK830" s="11"/>
      <c r="PKL830" s="11"/>
      <c r="PKM830" s="11"/>
      <c r="PKN830" s="11"/>
      <c r="PKO830" s="11"/>
      <c r="PKP830" s="11"/>
      <c r="PKQ830" s="11"/>
      <c r="PKR830" s="11"/>
      <c r="PKS830" s="11"/>
      <c r="PKT830" s="11"/>
      <c r="PKU830" s="11"/>
      <c r="PKV830" s="11"/>
      <c r="PKW830" s="11"/>
      <c r="PKX830" s="11"/>
      <c r="PKY830" s="11"/>
      <c r="PKZ830" s="11"/>
      <c r="PLA830" s="11"/>
      <c r="PLB830" s="11"/>
      <c r="PLC830" s="11"/>
      <c r="PLD830" s="11"/>
      <c r="PLE830" s="11"/>
      <c r="PLF830" s="11"/>
      <c r="PLG830" s="11"/>
      <c r="PLH830" s="11"/>
      <c r="PLI830" s="11"/>
      <c r="PLJ830" s="11"/>
      <c r="PLK830" s="11"/>
      <c r="PLL830" s="11"/>
      <c r="PLM830" s="11"/>
      <c r="PLN830" s="11"/>
      <c r="PLO830" s="11"/>
      <c r="PLP830" s="11"/>
      <c r="PLQ830" s="11"/>
      <c r="PLR830" s="11"/>
      <c r="PLS830" s="11"/>
      <c r="PLT830" s="11"/>
      <c r="PLU830" s="11"/>
      <c r="PLV830" s="11"/>
      <c r="PLW830" s="11"/>
      <c r="PLX830" s="11"/>
      <c r="PLY830" s="11"/>
      <c r="PLZ830" s="11"/>
      <c r="PMA830" s="11"/>
      <c r="PMB830" s="11"/>
      <c r="PMC830" s="11"/>
      <c r="PMD830" s="11"/>
      <c r="PME830" s="11"/>
      <c r="PMF830" s="11"/>
      <c r="PMG830" s="11"/>
      <c r="PMH830" s="11"/>
      <c r="PMI830" s="11"/>
      <c r="PMJ830" s="11"/>
      <c r="PMK830" s="11"/>
      <c r="PML830" s="11"/>
      <c r="PMM830" s="11"/>
      <c r="PMN830" s="11"/>
      <c r="PMO830" s="11"/>
      <c r="PMP830" s="11"/>
      <c r="PMQ830" s="11"/>
      <c r="PMR830" s="11"/>
      <c r="PMS830" s="11"/>
      <c r="PMT830" s="11"/>
      <c r="PMU830" s="11"/>
      <c r="PMV830" s="11"/>
      <c r="PMW830" s="11"/>
      <c r="PMX830" s="11"/>
      <c r="PMY830" s="11"/>
      <c r="PMZ830" s="11"/>
      <c r="PNA830" s="11"/>
      <c r="PNB830" s="11"/>
      <c r="PNC830" s="11"/>
      <c r="PND830" s="11"/>
      <c r="PNE830" s="11"/>
      <c r="PNF830" s="11"/>
      <c r="PNG830" s="11"/>
      <c r="PNH830" s="11"/>
      <c r="PNI830" s="11"/>
      <c r="PNJ830" s="11"/>
      <c r="PNK830" s="11"/>
      <c r="PNL830" s="11"/>
      <c r="PNM830" s="11"/>
      <c r="PNN830" s="11"/>
      <c r="PNO830" s="11"/>
      <c r="PNP830" s="11"/>
      <c r="PNQ830" s="11"/>
      <c r="PNR830" s="11"/>
      <c r="PNS830" s="11"/>
      <c r="PNT830" s="11"/>
      <c r="PNU830" s="11"/>
      <c r="PNV830" s="11"/>
      <c r="PNW830" s="11"/>
      <c r="PNX830" s="11"/>
      <c r="PNY830" s="11"/>
      <c r="PNZ830" s="11"/>
      <c r="POA830" s="11"/>
      <c r="POB830" s="11"/>
      <c r="POC830" s="11"/>
      <c r="POD830" s="11"/>
      <c r="POE830" s="11"/>
      <c r="POF830" s="11"/>
      <c r="POG830" s="11"/>
      <c r="POH830" s="11"/>
      <c r="POI830" s="11"/>
      <c r="POJ830" s="11"/>
      <c r="POK830" s="11"/>
      <c r="POL830" s="11"/>
      <c r="POM830" s="11"/>
      <c r="PON830" s="11"/>
      <c r="POO830" s="11"/>
      <c r="POP830" s="11"/>
      <c r="POQ830" s="11"/>
      <c r="POR830" s="11"/>
      <c r="POS830" s="11"/>
      <c r="POT830" s="11"/>
      <c r="POU830" s="11"/>
      <c r="POV830" s="11"/>
      <c r="POW830" s="11"/>
      <c r="POX830" s="11"/>
      <c r="POY830" s="11"/>
      <c r="POZ830" s="11"/>
      <c r="PPA830" s="11"/>
      <c r="PPB830" s="11"/>
      <c r="PPC830" s="11"/>
      <c r="PPD830" s="11"/>
      <c r="PPE830" s="11"/>
      <c r="PPF830" s="11"/>
      <c r="PPG830" s="11"/>
      <c r="PPH830" s="11"/>
      <c r="PPI830" s="11"/>
      <c r="PPJ830" s="11"/>
      <c r="PPK830" s="11"/>
      <c r="PPL830" s="11"/>
      <c r="PPM830" s="11"/>
      <c r="PPN830" s="11"/>
      <c r="PPO830" s="11"/>
      <c r="PPP830" s="11"/>
      <c r="PPQ830" s="11"/>
      <c r="PPR830" s="11"/>
      <c r="PPS830" s="11"/>
      <c r="PPT830" s="11"/>
      <c r="PPU830" s="11"/>
      <c r="PPV830" s="11"/>
      <c r="PPW830" s="11"/>
      <c r="PPX830" s="11"/>
      <c r="PPY830" s="11"/>
      <c r="PPZ830" s="11"/>
      <c r="PQA830" s="11"/>
      <c r="PQB830" s="11"/>
      <c r="PQC830" s="11"/>
      <c r="PQD830" s="11"/>
      <c r="PQE830" s="11"/>
      <c r="PQF830" s="11"/>
      <c r="PQG830" s="11"/>
      <c r="PQH830" s="11"/>
      <c r="PQI830" s="11"/>
      <c r="PQJ830" s="11"/>
      <c r="PQK830" s="11"/>
      <c r="PQL830" s="11"/>
      <c r="PQM830" s="11"/>
      <c r="PQN830" s="11"/>
      <c r="PQO830" s="11"/>
      <c r="PQP830" s="11"/>
      <c r="PQQ830" s="11"/>
      <c r="PQR830" s="11"/>
      <c r="PQS830" s="11"/>
      <c r="PQT830" s="11"/>
      <c r="PQU830" s="11"/>
      <c r="PQV830" s="11"/>
      <c r="PQW830" s="11"/>
      <c r="PQX830" s="11"/>
      <c r="PQY830" s="11"/>
      <c r="PQZ830" s="11"/>
      <c r="PRA830" s="11"/>
      <c r="PRB830" s="11"/>
      <c r="PRC830" s="11"/>
      <c r="PRD830" s="11"/>
      <c r="PRE830" s="11"/>
      <c r="PRF830" s="11"/>
      <c r="PRG830" s="11"/>
      <c r="PRH830" s="11"/>
      <c r="PRI830" s="11"/>
      <c r="PRJ830" s="11"/>
      <c r="PRK830" s="11"/>
      <c r="PRL830" s="11"/>
      <c r="PRM830" s="11"/>
      <c r="PRN830" s="11"/>
      <c r="PRO830" s="11"/>
      <c r="PRP830" s="11"/>
      <c r="PRQ830" s="11"/>
      <c r="PRR830" s="11"/>
      <c r="PRS830" s="11"/>
      <c r="PRT830" s="11"/>
      <c r="PRU830" s="11"/>
      <c r="PRV830" s="11"/>
      <c r="PRW830" s="11"/>
      <c r="PRX830" s="11"/>
      <c r="PRY830" s="11"/>
      <c r="PRZ830" s="11"/>
      <c r="PSA830" s="11"/>
      <c r="PSB830" s="11"/>
      <c r="PSC830" s="11"/>
      <c r="PSD830" s="11"/>
      <c r="PSE830" s="11"/>
      <c r="PSF830" s="11"/>
      <c r="PSG830" s="11"/>
      <c r="PSH830" s="11"/>
      <c r="PSI830" s="11"/>
      <c r="PSJ830" s="11"/>
      <c r="PSK830" s="11"/>
      <c r="PSL830" s="11"/>
      <c r="PSM830" s="11"/>
      <c r="PSN830" s="11"/>
      <c r="PSO830" s="11"/>
      <c r="PSP830" s="11"/>
      <c r="PSQ830" s="11"/>
      <c r="PSR830" s="11"/>
      <c r="PSS830" s="11"/>
      <c r="PST830" s="11"/>
      <c r="PSU830" s="11"/>
      <c r="PSV830" s="11"/>
      <c r="PSW830" s="11"/>
      <c r="PSX830" s="11"/>
      <c r="PSY830" s="11"/>
      <c r="PSZ830" s="11"/>
      <c r="PTA830" s="11"/>
      <c r="PTB830" s="11"/>
      <c r="PTC830" s="11"/>
      <c r="PTD830" s="11"/>
      <c r="PTE830" s="11"/>
      <c r="PTF830" s="11"/>
      <c r="PTG830" s="11"/>
      <c r="PTH830" s="11"/>
      <c r="PTI830" s="11"/>
      <c r="PTJ830" s="11"/>
      <c r="PTK830" s="11"/>
      <c r="PTL830" s="11"/>
      <c r="PTM830" s="11"/>
      <c r="PTN830" s="11"/>
      <c r="PTO830" s="11"/>
      <c r="PTP830" s="11"/>
      <c r="PTQ830" s="11"/>
      <c r="PTR830" s="11"/>
      <c r="PTS830" s="11"/>
      <c r="PTT830" s="11"/>
      <c r="PTU830" s="11"/>
      <c r="PTV830" s="11"/>
      <c r="PTW830" s="11"/>
      <c r="PTX830" s="11"/>
      <c r="PTY830" s="11"/>
      <c r="PTZ830" s="11"/>
      <c r="PUA830" s="11"/>
      <c r="PUB830" s="11"/>
      <c r="PUC830" s="11"/>
      <c r="PUD830" s="11"/>
      <c r="PUE830" s="11"/>
      <c r="PUF830" s="11"/>
      <c r="PUG830" s="11"/>
      <c r="PUH830" s="11"/>
      <c r="PUI830" s="11"/>
      <c r="PUJ830" s="11"/>
      <c r="PUK830" s="11"/>
      <c r="PUL830" s="11"/>
      <c r="PUM830" s="11"/>
      <c r="PUN830" s="11"/>
      <c r="PUO830" s="11"/>
      <c r="PUP830" s="11"/>
      <c r="PUQ830" s="11"/>
      <c r="PUR830" s="11"/>
      <c r="PUS830" s="11"/>
      <c r="PUT830" s="11"/>
      <c r="PUU830" s="11"/>
      <c r="PUV830" s="11"/>
      <c r="PUW830" s="11"/>
      <c r="PUX830" s="11"/>
      <c r="PUY830" s="11"/>
      <c r="PUZ830" s="11"/>
      <c r="PVA830" s="11"/>
      <c r="PVB830" s="11"/>
      <c r="PVC830" s="11"/>
      <c r="PVD830" s="11"/>
      <c r="PVE830" s="11"/>
      <c r="PVF830" s="11"/>
      <c r="PVG830" s="11"/>
      <c r="PVH830" s="11"/>
      <c r="PVI830" s="11"/>
      <c r="PVJ830" s="11"/>
      <c r="PVK830" s="11"/>
      <c r="PVL830" s="11"/>
      <c r="PVM830" s="11"/>
      <c r="PVN830" s="11"/>
      <c r="PVO830" s="11"/>
      <c r="PVP830" s="11"/>
      <c r="PVQ830" s="11"/>
      <c r="PVR830" s="11"/>
      <c r="PVS830" s="11"/>
      <c r="PVT830" s="11"/>
      <c r="PVU830" s="11"/>
      <c r="PVV830" s="11"/>
      <c r="PVW830" s="11"/>
      <c r="PVX830" s="11"/>
      <c r="PVY830" s="11"/>
      <c r="PVZ830" s="11"/>
      <c r="PWA830" s="11"/>
      <c r="PWB830" s="11"/>
      <c r="PWC830" s="11"/>
      <c r="PWD830" s="11"/>
      <c r="PWE830" s="11"/>
      <c r="PWF830" s="11"/>
      <c r="PWG830" s="11"/>
      <c r="PWH830" s="11"/>
      <c r="PWI830" s="11"/>
      <c r="PWJ830" s="11"/>
      <c r="PWK830" s="11"/>
      <c r="PWL830" s="11"/>
      <c r="PWM830" s="11"/>
      <c r="PWN830" s="11"/>
      <c r="PWO830" s="11"/>
      <c r="PWP830" s="11"/>
      <c r="PWQ830" s="11"/>
      <c r="PWR830" s="11"/>
      <c r="PWS830" s="11"/>
      <c r="PWT830" s="11"/>
      <c r="PWU830" s="11"/>
      <c r="PWV830" s="11"/>
      <c r="PWW830" s="11"/>
      <c r="PWX830" s="11"/>
      <c r="PWY830" s="11"/>
      <c r="PWZ830" s="11"/>
      <c r="PXA830" s="11"/>
      <c r="PXB830" s="11"/>
      <c r="PXC830" s="11"/>
      <c r="PXD830" s="11"/>
      <c r="PXE830" s="11"/>
      <c r="PXF830" s="11"/>
      <c r="PXG830" s="11"/>
      <c r="PXH830" s="11"/>
      <c r="PXI830" s="11"/>
      <c r="PXJ830" s="11"/>
      <c r="PXK830" s="11"/>
      <c r="PXL830" s="11"/>
      <c r="PXM830" s="11"/>
      <c r="PXN830" s="11"/>
      <c r="PXO830" s="11"/>
      <c r="PXP830" s="11"/>
      <c r="PXQ830" s="11"/>
      <c r="PXR830" s="11"/>
      <c r="PXS830" s="11"/>
      <c r="PXT830" s="11"/>
      <c r="PXU830" s="11"/>
      <c r="PXV830" s="11"/>
      <c r="PXW830" s="11"/>
      <c r="PXX830" s="11"/>
      <c r="PXY830" s="11"/>
      <c r="PXZ830" s="11"/>
      <c r="PYA830" s="11"/>
      <c r="PYB830" s="11"/>
      <c r="PYC830" s="11"/>
      <c r="PYD830" s="11"/>
      <c r="PYE830" s="11"/>
      <c r="PYF830" s="11"/>
      <c r="PYG830" s="11"/>
      <c r="PYH830" s="11"/>
      <c r="PYI830" s="11"/>
      <c r="PYJ830" s="11"/>
      <c r="PYK830" s="11"/>
      <c r="PYL830" s="11"/>
      <c r="PYM830" s="11"/>
      <c r="PYN830" s="11"/>
      <c r="PYO830" s="11"/>
      <c r="PYP830" s="11"/>
      <c r="PYQ830" s="11"/>
      <c r="PYR830" s="11"/>
      <c r="PYS830" s="11"/>
      <c r="PYT830" s="11"/>
      <c r="PYU830" s="11"/>
      <c r="PYV830" s="11"/>
      <c r="PYW830" s="11"/>
      <c r="PYX830" s="11"/>
      <c r="PYY830" s="11"/>
      <c r="PYZ830" s="11"/>
      <c r="PZA830" s="11"/>
      <c r="PZB830" s="11"/>
      <c r="PZC830" s="11"/>
      <c r="PZD830" s="11"/>
      <c r="PZE830" s="11"/>
      <c r="PZF830" s="11"/>
      <c r="PZG830" s="11"/>
      <c r="PZH830" s="11"/>
      <c r="PZI830" s="11"/>
      <c r="PZJ830" s="11"/>
      <c r="PZK830" s="11"/>
      <c r="PZL830" s="11"/>
      <c r="PZM830" s="11"/>
      <c r="PZN830" s="11"/>
      <c r="PZO830" s="11"/>
      <c r="PZP830" s="11"/>
      <c r="PZQ830" s="11"/>
      <c r="PZR830" s="11"/>
      <c r="PZS830" s="11"/>
      <c r="PZT830" s="11"/>
      <c r="PZU830" s="11"/>
      <c r="PZV830" s="11"/>
      <c r="PZW830" s="11"/>
      <c r="PZX830" s="11"/>
      <c r="PZY830" s="11"/>
      <c r="PZZ830" s="11"/>
      <c r="QAA830" s="11"/>
      <c r="QAB830" s="11"/>
      <c r="QAC830" s="11"/>
      <c r="QAD830" s="11"/>
      <c r="QAE830" s="11"/>
      <c r="QAF830" s="11"/>
      <c r="QAG830" s="11"/>
      <c r="QAH830" s="11"/>
      <c r="QAI830" s="11"/>
      <c r="QAJ830" s="11"/>
      <c r="QAK830" s="11"/>
      <c r="QAL830" s="11"/>
      <c r="QAM830" s="11"/>
      <c r="QAN830" s="11"/>
      <c r="QAO830" s="11"/>
      <c r="QAP830" s="11"/>
      <c r="QAQ830" s="11"/>
      <c r="QAR830" s="11"/>
      <c r="QAS830" s="11"/>
      <c r="QAT830" s="11"/>
      <c r="QAU830" s="11"/>
      <c r="QAV830" s="11"/>
      <c r="QAW830" s="11"/>
      <c r="QAX830" s="11"/>
      <c r="QAY830" s="11"/>
      <c r="QAZ830" s="11"/>
      <c r="QBA830" s="11"/>
      <c r="QBB830" s="11"/>
      <c r="QBC830" s="11"/>
      <c r="QBD830" s="11"/>
      <c r="QBE830" s="11"/>
      <c r="QBF830" s="11"/>
      <c r="QBG830" s="11"/>
      <c r="QBH830" s="11"/>
      <c r="QBI830" s="11"/>
      <c r="QBJ830" s="11"/>
      <c r="QBK830" s="11"/>
      <c r="QBL830" s="11"/>
      <c r="QBM830" s="11"/>
      <c r="QBN830" s="11"/>
      <c r="QBO830" s="11"/>
      <c r="QBP830" s="11"/>
      <c r="QBQ830" s="11"/>
      <c r="QBR830" s="11"/>
      <c r="QBS830" s="11"/>
      <c r="QBT830" s="11"/>
      <c r="QBU830" s="11"/>
      <c r="QBV830" s="11"/>
      <c r="QBW830" s="11"/>
      <c r="QBX830" s="11"/>
      <c r="QBY830" s="11"/>
      <c r="QBZ830" s="11"/>
      <c r="QCA830" s="11"/>
      <c r="QCB830" s="11"/>
      <c r="QCC830" s="11"/>
      <c r="QCD830" s="11"/>
      <c r="QCE830" s="11"/>
      <c r="QCF830" s="11"/>
      <c r="QCG830" s="11"/>
      <c r="QCH830" s="11"/>
      <c r="QCI830" s="11"/>
      <c r="QCJ830" s="11"/>
      <c r="QCK830" s="11"/>
      <c r="QCL830" s="11"/>
      <c r="QCM830" s="11"/>
      <c r="QCN830" s="11"/>
      <c r="QCO830" s="11"/>
      <c r="QCP830" s="11"/>
      <c r="QCQ830" s="11"/>
      <c r="QCR830" s="11"/>
      <c r="QCS830" s="11"/>
      <c r="QCT830" s="11"/>
      <c r="QCU830" s="11"/>
      <c r="QCV830" s="11"/>
      <c r="QCW830" s="11"/>
      <c r="QCX830" s="11"/>
      <c r="QCY830" s="11"/>
      <c r="QCZ830" s="11"/>
      <c r="QDA830" s="11"/>
      <c r="QDB830" s="11"/>
      <c r="QDC830" s="11"/>
      <c r="QDD830" s="11"/>
      <c r="QDE830" s="11"/>
      <c r="QDF830" s="11"/>
      <c r="QDG830" s="11"/>
      <c r="QDH830" s="11"/>
      <c r="QDI830" s="11"/>
      <c r="QDJ830" s="11"/>
      <c r="QDK830" s="11"/>
      <c r="QDL830" s="11"/>
      <c r="QDM830" s="11"/>
      <c r="QDN830" s="11"/>
      <c r="QDO830" s="11"/>
      <c r="QDP830" s="11"/>
      <c r="QDQ830" s="11"/>
      <c r="QDR830" s="11"/>
      <c r="QDS830" s="11"/>
      <c r="QDT830" s="11"/>
      <c r="QDU830" s="11"/>
      <c r="QDV830" s="11"/>
      <c r="QDW830" s="11"/>
      <c r="QDX830" s="11"/>
      <c r="QDY830" s="11"/>
      <c r="QDZ830" s="11"/>
      <c r="QEA830" s="11"/>
      <c r="QEB830" s="11"/>
      <c r="QEC830" s="11"/>
      <c r="QED830" s="11"/>
      <c r="QEE830" s="11"/>
      <c r="QEF830" s="11"/>
      <c r="QEG830" s="11"/>
      <c r="QEH830" s="11"/>
      <c r="QEI830" s="11"/>
      <c r="QEJ830" s="11"/>
      <c r="QEK830" s="11"/>
      <c r="QEL830" s="11"/>
      <c r="QEM830" s="11"/>
      <c r="QEN830" s="11"/>
      <c r="QEO830" s="11"/>
      <c r="QEP830" s="11"/>
      <c r="QEQ830" s="11"/>
      <c r="QER830" s="11"/>
      <c r="QES830" s="11"/>
      <c r="QET830" s="11"/>
      <c r="QEU830" s="11"/>
      <c r="QEV830" s="11"/>
      <c r="QEW830" s="11"/>
      <c r="QEX830" s="11"/>
      <c r="QEY830" s="11"/>
      <c r="QEZ830" s="11"/>
      <c r="QFA830" s="11"/>
      <c r="QFB830" s="11"/>
      <c r="QFC830" s="11"/>
      <c r="QFD830" s="11"/>
      <c r="QFE830" s="11"/>
      <c r="QFF830" s="11"/>
      <c r="QFG830" s="11"/>
      <c r="QFH830" s="11"/>
      <c r="QFI830" s="11"/>
      <c r="QFJ830" s="11"/>
      <c r="QFK830" s="11"/>
      <c r="QFL830" s="11"/>
      <c r="QFM830" s="11"/>
      <c r="QFN830" s="11"/>
      <c r="QFO830" s="11"/>
      <c r="QFP830" s="11"/>
      <c r="QFQ830" s="11"/>
      <c r="QFR830" s="11"/>
      <c r="QFS830" s="11"/>
      <c r="QFT830" s="11"/>
      <c r="QFU830" s="11"/>
      <c r="QFV830" s="11"/>
      <c r="QFW830" s="11"/>
      <c r="QFX830" s="11"/>
      <c r="QFY830" s="11"/>
      <c r="QFZ830" s="11"/>
      <c r="QGA830" s="11"/>
      <c r="QGB830" s="11"/>
      <c r="QGC830" s="11"/>
      <c r="QGD830" s="11"/>
      <c r="QGE830" s="11"/>
      <c r="QGF830" s="11"/>
      <c r="QGG830" s="11"/>
      <c r="QGH830" s="11"/>
      <c r="QGI830" s="11"/>
      <c r="QGJ830" s="11"/>
      <c r="QGK830" s="11"/>
      <c r="QGL830" s="11"/>
      <c r="QGM830" s="11"/>
      <c r="QGN830" s="11"/>
      <c r="QGO830" s="11"/>
      <c r="QGP830" s="11"/>
      <c r="QGQ830" s="11"/>
      <c r="QGR830" s="11"/>
      <c r="QGS830" s="11"/>
      <c r="QGT830" s="11"/>
      <c r="QGU830" s="11"/>
      <c r="QGV830" s="11"/>
      <c r="QGW830" s="11"/>
      <c r="QGX830" s="11"/>
      <c r="QGY830" s="11"/>
      <c r="QGZ830" s="11"/>
      <c r="QHA830" s="11"/>
      <c r="QHB830" s="11"/>
      <c r="QHC830" s="11"/>
      <c r="QHD830" s="11"/>
      <c r="QHE830" s="11"/>
      <c r="QHF830" s="11"/>
      <c r="QHG830" s="11"/>
      <c r="QHH830" s="11"/>
      <c r="QHI830" s="11"/>
      <c r="QHJ830" s="11"/>
      <c r="QHK830" s="11"/>
      <c r="QHL830" s="11"/>
      <c r="QHM830" s="11"/>
      <c r="QHN830" s="11"/>
      <c r="QHO830" s="11"/>
      <c r="QHP830" s="11"/>
      <c r="QHQ830" s="11"/>
      <c r="QHR830" s="11"/>
      <c r="QHS830" s="11"/>
      <c r="QHT830" s="11"/>
      <c r="QHU830" s="11"/>
      <c r="QHV830" s="11"/>
      <c r="QHW830" s="11"/>
      <c r="QHX830" s="11"/>
      <c r="QHY830" s="11"/>
      <c r="QHZ830" s="11"/>
      <c r="QIA830" s="11"/>
      <c r="QIB830" s="11"/>
      <c r="QIC830" s="11"/>
      <c r="QID830" s="11"/>
      <c r="QIE830" s="11"/>
      <c r="QIF830" s="11"/>
      <c r="QIG830" s="11"/>
      <c r="QIH830" s="11"/>
      <c r="QII830" s="11"/>
      <c r="QIJ830" s="11"/>
      <c r="QIK830" s="11"/>
      <c r="QIL830" s="11"/>
      <c r="QIM830" s="11"/>
      <c r="QIN830" s="11"/>
      <c r="QIO830" s="11"/>
      <c r="QIP830" s="11"/>
      <c r="QIQ830" s="11"/>
      <c r="QIR830" s="11"/>
      <c r="QIS830" s="11"/>
      <c r="QIT830" s="11"/>
      <c r="QIU830" s="11"/>
      <c r="QIV830" s="11"/>
      <c r="QIW830" s="11"/>
      <c r="QIX830" s="11"/>
      <c r="QIY830" s="11"/>
      <c r="QIZ830" s="11"/>
      <c r="QJA830" s="11"/>
      <c r="QJB830" s="11"/>
      <c r="QJC830" s="11"/>
      <c r="QJD830" s="11"/>
      <c r="QJE830" s="11"/>
      <c r="QJF830" s="11"/>
      <c r="QJG830" s="11"/>
      <c r="QJH830" s="11"/>
      <c r="QJI830" s="11"/>
      <c r="QJJ830" s="11"/>
      <c r="QJK830" s="11"/>
      <c r="QJL830" s="11"/>
      <c r="QJM830" s="11"/>
      <c r="QJN830" s="11"/>
      <c r="QJO830" s="11"/>
      <c r="QJP830" s="11"/>
      <c r="QJQ830" s="11"/>
      <c r="QJR830" s="11"/>
      <c r="QJS830" s="11"/>
      <c r="QJT830" s="11"/>
      <c r="QJU830" s="11"/>
      <c r="QJV830" s="11"/>
      <c r="QJW830" s="11"/>
      <c r="QJX830" s="11"/>
      <c r="QJY830" s="11"/>
      <c r="QJZ830" s="11"/>
      <c r="QKA830" s="11"/>
      <c r="QKB830" s="11"/>
      <c r="QKC830" s="11"/>
      <c r="QKD830" s="11"/>
      <c r="QKE830" s="11"/>
      <c r="QKF830" s="11"/>
      <c r="QKG830" s="11"/>
      <c r="QKH830" s="11"/>
      <c r="QKI830" s="11"/>
      <c r="QKJ830" s="11"/>
      <c r="QKK830" s="11"/>
      <c r="QKL830" s="11"/>
      <c r="QKM830" s="11"/>
      <c r="QKN830" s="11"/>
      <c r="QKO830" s="11"/>
      <c r="QKP830" s="11"/>
      <c r="QKQ830" s="11"/>
      <c r="QKR830" s="11"/>
      <c r="QKS830" s="11"/>
      <c r="QKT830" s="11"/>
      <c r="QKU830" s="11"/>
      <c r="QKV830" s="11"/>
      <c r="QKW830" s="11"/>
      <c r="QKX830" s="11"/>
      <c r="QKY830" s="11"/>
      <c r="QKZ830" s="11"/>
      <c r="QLA830" s="11"/>
      <c r="QLB830" s="11"/>
      <c r="QLC830" s="11"/>
      <c r="QLD830" s="11"/>
      <c r="QLE830" s="11"/>
      <c r="QLF830" s="11"/>
      <c r="QLG830" s="11"/>
      <c r="QLH830" s="11"/>
      <c r="QLI830" s="11"/>
      <c r="QLJ830" s="11"/>
      <c r="QLK830" s="11"/>
      <c r="QLL830" s="11"/>
      <c r="QLM830" s="11"/>
      <c r="QLN830" s="11"/>
      <c r="QLO830" s="11"/>
      <c r="QLP830" s="11"/>
      <c r="QLQ830" s="11"/>
      <c r="QLR830" s="11"/>
      <c r="QLS830" s="11"/>
      <c r="QLT830" s="11"/>
      <c r="QLU830" s="11"/>
      <c r="QLV830" s="11"/>
      <c r="QLW830" s="11"/>
      <c r="QLX830" s="11"/>
      <c r="QLY830" s="11"/>
      <c r="QLZ830" s="11"/>
      <c r="QMA830" s="11"/>
      <c r="QMB830" s="11"/>
      <c r="QMC830" s="11"/>
      <c r="QMD830" s="11"/>
      <c r="QME830" s="11"/>
      <c r="QMF830" s="11"/>
      <c r="QMG830" s="11"/>
      <c r="QMH830" s="11"/>
      <c r="QMI830" s="11"/>
      <c r="QMJ830" s="11"/>
      <c r="QMK830" s="11"/>
      <c r="QML830" s="11"/>
      <c r="QMM830" s="11"/>
      <c r="QMN830" s="11"/>
      <c r="QMO830" s="11"/>
      <c r="QMP830" s="11"/>
      <c r="QMQ830" s="11"/>
      <c r="QMR830" s="11"/>
      <c r="QMS830" s="11"/>
      <c r="QMT830" s="11"/>
      <c r="QMU830" s="11"/>
      <c r="QMV830" s="11"/>
      <c r="QMW830" s="11"/>
      <c r="QMX830" s="11"/>
      <c r="QMY830" s="11"/>
      <c r="QMZ830" s="11"/>
      <c r="QNA830" s="11"/>
      <c r="QNB830" s="11"/>
      <c r="QNC830" s="11"/>
      <c r="QND830" s="11"/>
      <c r="QNE830" s="11"/>
      <c r="QNF830" s="11"/>
      <c r="QNG830" s="11"/>
      <c r="QNH830" s="11"/>
      <c r="QNI830" s="11"/>
      <c r="QNJ830" s="11"/>
      <c r="QNK830" s="11"/>
      <c r="QNL830" s="11"/>
      <c r="QNM830" s="11"/>
      <c r="QNN830" s="11"/>
      <c r="QNO830" s="11"/>
      <c r="QNP830" s="11"/>
      <c r="QNQ830" s="11"/>
      <c r="QNR830" s="11"/>
      <c r="QNS830" s="11"/>
      <c r="QNT830" s="11"/>
      <c r="QNU830" s="11"/>
      <c r="QNV830" s="11"/>
      <c r="QNW830" s="11"/>
      <c r="QNX830" s="11"/>
      <c r="QNY830" s="11"/>
      <c r="QNZ830" s="11"/>
      <c r="QOA830" s="11"/>
      <c r="QOB830" s="11"/>
      <c r="QOC830" s="11"/>
      <c r="QOD830" s="11"/>
      <c r="QOE830" s="11"/>
      <c r="QOF830" s="11"/>
      <c r="QOG830" s="11"/>
      <c r="QOH830" s="11"/>
      <c r="QOI830" s="11"/>
      <c r="QOJ830" s="11"/>
      <c r="QOK830" s="11"/>
      <c r="QOL830" s="11"/>
      <c r="QOM830" s="11"/>
      <c r="QON830" s="11"/>
      <c r="QOO830" s="11"/>
      <c r="QOP830" s="11"/>
      <c r="QOQ830" s="11"/>
      <c r="QOR830" s="11"/>
      <c r="QOS830" s="11"/>
      <c r="QOT830" s="11"/>
      <c r="QOU830" s="11"/>
      <c r="QOV830" s="11"/>
      <c r="QOW830" s="11"/>
      <c r="QOX830" s="11"/>
      <c r="QOY830" s="11"/>
      <c r="QOZ830" s="11"/>
      <c r="QPA830" s="11"/>
      <c r="QPB830" s="11"/>
      <c r="QPC830" s="11"/>
      <c r="QPD830" s="11"/>
      <c r="QPE830" s="11"/>
      <c r="QPF830" s="11"/>
      <c r="QPG830" s="11"/>
      <c r="QPH830" s="11"/>
      <c r="QPI830" s="11"/>
      <c r="QPJ830" s="11"/>
      <c r="QPK830" s="11"/>
      <c r="QPL830" s="11"/>
      <c r="QPM830" s="11"/>
      <c r="QPN830" s="11"/>
      <c r="QPO830" s="11"/>
      <c r="QPP830" s="11"/>
      <c r="QPQ830" s="11"/>
      <c r="QPR830" s="11"/>
      <c r="QPS830" s="11"/>
      <c r="QPT830" s="11"/>
      <c r="QPU830" s="11"/>
      <c r="QPV830" s="11"/>
      <c r="QPW830" s="11"/>
      <c r="QPX830" s="11"/>
      <c r="QPY830" s="11"/>
      <c r="QPZ830" s="11"/>
      <c r="QQA830" s="11"/>
      <c r="QQB830" s="11"/>
      <c r="QQC830" s="11"/>
      <c r="QQD830" s="11"/>
      <c r="QQE830" s="11"/>
      <c r="QQF830" s="11"/>
      <c r="QQG830" s="11"/>
      <c r="QQH830" s="11"/>
      <c r="QQI830" s="11"/>
      <c r="QQJ830" s="11"/>
      <c r="QQK830" s="11"/>
      <c r="QQL830" s="11"/>
      <c r="QQM830" s="11"/>
      <c r="QQN830" s="11"/>
      <c r="QQO830" s="11"/>
      <c r="QQP830" s="11"/>
      <c r="QQQ830" s="11"/>
      <c r="QQR830" s="11"/>
      <c r="QQS830" s="11"/>
      <c r="QQT830" s="11"/>
      <c r="QQU830" s="11"/>
      <c r="QQV830" s="11"/>
      <c r="QQW830" s="11"/>
      <c r="QQX830" s="11"/>
      <c r="QQY830" s="11"/>
      <c r="QQZ830" s="11"/>
      <c r="QRA830" s="11"/>
      <c r="QRB830" s="11"/>
      <c r="QRC830" s="11"/>
      <c r="QRD830" s="11"/>
      <c r="QRE830" s="11"/>
      <c r="QRF830" s="11"/>
      <c r="QRG830" s="11"/>
      <c r="QRH830" s="11"/>
      <c r="QRI830" s="11"/>
      <c r="QRJ830" s="11"/>
      <c r="QRK830" s="11"/>
      <c r="QRL830" s="11"/>
      <c r="QRM830" s="11"/>
      <c r="QRN830" s="11"/>
      <c r="QRO830" s="11"/>
      <c r="QRP830" s="11"/>
      <c r="QRQ830" s="11"/>
      <c r="QRR830" s="11"/>
      <c r="QRS830" s="11"/>
      <c r="QRT830" s="11"/>
      <c r="QRU830" s="11"/>
      <c r="QRV830" s="11"/>
      <c r="QRW830" s="11"/>
      <c r="QRX830" s="11"/>
      <c r="QRY830" s="11"/>
      <c r="QRZ830" s="11"/>
      <c r="QSA830" s="11"/>
      <c r="QSB830" s="11"/>
      <c r="QSC830" s="11"/>
      <c r="QSD830" s="11"/>
      <c r="QSE830" s="11"/>
      <c r="QSF830" s="11"/>
      <c r="QSG830" s="11"/>
      <c r="QSH830" s="11"/>
      <c r="QSI830" s="11"/>
      <c r="QSJ830" s="11"/>
      <c r="QSK830" s="11"/>
      <c r="QSL830" s="11"/>
      <c r="QSM830" s="11"/>
      <c r="QSN830" s="11"/>
      <c r="QSO830" s="11"/>
      <c r="QSP830" s="11"/>
      <c r="QSQ830" s="11"/>
      <c r="QSR830" s="11"/>
      <c r="QSS830" s="11"/>
      <c r="QST830" s="11"/>
      <c r="QSU830" s="11"/>
      <c r="QSV830" s="11"/>
      <c r="QSW830" s="11"/>
      <c r="QSX830" s="11"/>
      <c r="QSY830" s="11"/>
      <c r="QSZ830" s="11"/>
      <c r="QTA830" s="11"/>
      <c r="QTB830" s="11"/>
      <c r="QTC830" s="11"/>
      <c r="QTD830" s="11"/>
      <c r="QTE830" s="11"/>
      <c r="QTF830" s="11"/>
      <c r="QTG830" s="11"/>
      <c r="QTH830" s="11"/>
      <c r="QTI830" s="11"/>
      <c r="QTJ830" s="11"/>
      <c r="QTK830" s="11"/>
      <c r="QTL830" s="11"/>
      <c r="QTM830" s="11"/>
      <c r="QTN830" s="11"/>
      <c r="QTO830" s="11"/>
      <c r="QTP830" s="11"/>
      <c r="QTQ830" s="11"/>
      <c r="QTR830" s="11"/>
      <c r="QTS830" s="11"/>
      <c r="QTT830" s="11"/>
      <c r="QTU830" s="11"/>
      <c r="QTV830" s="11"/>
      <c r="QTW830" s="11"/>
      <c r="QTX830" s="11"/>
      <c r="QTY830" s="11"/>
      <c r="QTZ830" s="11"/>
      <c r="QUA830" s="11"/>
      <c r="QUB830" s="11"/>
      <c r="QUC830" s="11"/>
      <c r="QUD830" s="11"/>
      <c r="QUE830" s="11"/>
      <c r="QUF830" s="11"/>
      <c r="QUG830" s="11"/>
      <c r="QUH830" s="11"/>
      <c r="QUI830" s="11"/>
      <c r="QUJ830" s="11"/>
      <c r="QUK830" s="11"/>
      <c r="QUL830" s="11"/>
      <c r="QUM830" s="11"/>
      <c r="QUN830" s="11"/>
      <c r="QUO830" s="11"/>
      <c r="QUP830" s="11"/>
      <c r="QUQ830" s="11"/>
      <c r="QUR830" s="11"/>
      <c r="QUS830" s="11"/>
      <c r="QUT830" s="11"/>
      <c r="QUU830" s="11"/>
      <c r="QUV830" s="11"/>
      <c r="QUW830" s="11"/>
      <c r="QUX830" s="11"/>
      <c r="QUY830" s="11"/>
      <c r="QUZ830" s="11"/>
      <c r="QVA830" s="11"/>
      <c r="QVB830" s="11"/>
      <c r="QVC830" s="11"/>
      <c r="QVD830" s="11"/>
      <c r="QVE830" s="11"/>
      <c r="QVF830" s="11"/>
      <c r="QVG830" s="11"/>
      <c r="QVH830" s="11"/>
      <c r="QVI830" s="11"/>
      <c r="QVJ830" s="11"/>
      <c r="QVK830" s="11"/>
      <c r="QVL830" s="11"/>
      <c r="QVM830" s="11"/>
      <c r="QVN830" s="11"/>
      <c r="QVO830" s="11"/>
      <c r="QVP830" s="11"/>
      <c r="QVQ830" s="11"/>
      <c r="QVR830" s="11"/>
      <c r="QVS830" s="11"/>
      <c r="QVT830" s="11"/>
      <c r="QVU830" s="11"/>
      <c r="QVV830" s="11"/>
      <c r="QVW830" s="11"/>
      <c r="QVX830" s="11"/>
      <c r="QVY830" s="11"/>
      <c r="QVZ830" s="11"/>
      <c r="QWA830" s="11"/>
      <c r="QWB830" s="11"/>
      <c r="QWC830" s="11"/>
      <c r="QWD830" s="11"/>
      <c r="QWE830" s="11"/>
      <c r="QWF830" s="11"/>
      <c r="QWG830" s="11"/>
      <c r="QWH830" s="11"/>
      <c r="QWI830" s="11"/>
      <c r="QWJ830" s="11"/>
      <c r="QWK830" s="11"/>
      <c r="QWL830" s="11"/>
      <c r="QWM830" s="11"/>
      <c r="QWN830" s="11"/>
      <c r="QWO830" s="11"/>
      <c r="QWP830" s="11"/>
      <c r="QWQ830" s="11"/>
      <c r="QWR830" s="11"/>
      <c r="QWS830" s="11"/>
      <c r="QWT830" s="11"/>
      <c r="QWU830" s="11"/>
      <c r="QWV830" s="11"/>
      <c r="QWW830" s="11"/>
      <c r="QWX830" s="11"/>
      <c r="QWY830" s="11"/>
      <c r="QWZ830" s="11"/>
      <c r="QXA830" s="11"/>
      <c r="QXB830" s="11"/>
      <c r="QXC830" s="11"/>
      <c r="QXD830" s="11"/>
      <c r="QXE830" s="11"/>
      <c r="QXF830" s="11"/>
      <c r="QXG830" s="11"/>
      <c r="QXH830" s="11"/>
      <c r="QXI830" s="11"/>
      <c r="QXJ830" s="11"/>
      <c r="QXK830" s="11"/>
      <c r="QXL830" s="11"/>
      <c r="QXM830" s="11"/>
      <c r="QXN830" s="11"/>
      <c r="QXO830" s="11"/>
      <c r="QXP830" s="11"/>
      <c r="QXQ830" s="11"/>
      <c r="QXR830" s="11"/>
      <c r="QXS830" s="11"/>
      <c r="QXT830" s="11"/>
      <c r="QXU830" s="11"/>
      <c r="QXV830" s="11"/>
      <c r="QXW830" s="11"/>
      <c r="QXX830" s="11"/>
      <c r="QXY830" s="11"/>
      <c r="QXZ830" s="11"/>
      <c r="QYA830" s="11"/>
      <c r="QYB830" s="11"/>
      <c r="QYC830" s="11"/>
      <c r="QYD830" s="11"/>
      <c r="QYE830" s="11"/>
      <c r="QYF830" s="11"/>
      <c r="QYG830" s="11"/>
      <c r="QYH830" s="11"/>
      <c r="QYI830" s="11"/>
      <c r="QYJ830" s="11"/>
      <c r="QYK830" s="11"/>
      <c r="QYL830" s="11"/>
      <c r="QYM830" s="11"/>
      <c r="QYN830" s="11"/>
      <c r="QYO830" s="11"/>
      <c r="QYP830" s="11"/>
      <c r="QYQ830" s="11"/>
      <c r="QYR830" s="11"/>
      <c r="QYS830" s="11"/>
      <c r="QYT830" s="11"/>
      <c r="QYU830" s="11"/>
      <c r="QYV830" s="11"/>
      <c r="QYW830" s="11"/>
      <c r="QYX830" s="11"/>
      <c r="QYY830" s="11"/>
      <c r="QYZ830" s="11"/>
      <c r="QZA830" s="11"/>
      <c r="QZB830" s="11"/>
      <c r="QZC830" s="11"/>
      <c r="QZD830" s="11"/>
      <c r="QZE830" s="11"/>
      <c r="QZF830" s="11"/>
      <c r="QZG830" s="11"/>
      <c r="QZH830" s="11"/>
      <c r="QZI830" s="11"/>
      <c r="QZJ830" s="11"/>
      <c r="QZK830" s="11"/>
      <c r="QZL830" s="11"/>
      <c r="QZM830" s="11"/>
      <c r="QZN830" s="11"/>
      <c r="QZO830" s="11"/>
      <c r="QZP830" s="11"/>
      <c r="QZQ830" s="11"/>
      <c r="QZR830" s="11"/>
      <c r="QZS830" s="11"/>
      <c r="QZT830" s="11"/>
      <c r="QZU830" s="11"/>
      <c r="QZV830" s="11"/>
      <c r="QZW830" s="11"/>
      <c r="QZX830" s="11"/>
      <c r="QZY830" s="11"/>
      <c r="QZZ830" s="11"/>
      <c r="RAA830" s="11"/>
      <c r="RAB830" s="11"/>
      <c r="RAC830" s="11"/>
      <c r="RAD830" s="11"/>
      <c r="RAE830" s="11"/>
      <c r="RAF830" s="11"/>
      <c r="RAG830" s="11"/>
      <c r="RAH830" s="11"/>
      <c r="RAI830" s="11"/>
      <c r="RAJ830" s="11"/>
      <c r="RAK830" s="11"/>
      <c r="RAL830" s="11"/>
      <c r="RAM830" s="11"/>
      <c r="RAN830" s="11"/>
      <c r="RAO830" s="11"/>
      <c r="RAP830" s="11"/>
      <c r="RAQ830" s="11"/>
      <c r="RAR830" s="11"/>
      <c r="RAS830" s="11"/>
      <c r="RAT830" s="11"/>
      <c r="RAU830" s="11"/>
      <c r="RAV830" s="11"/>
      <c r="RAW830" s="11"/>
      <c r="RAX830" s="11"/>
      <c r="RAY830" s="11"/>
      <c r="RAZ830" s="11"/>
      <c r="RBA830" s="11"/>
      <c r="RBB830" s="11"/>
      <c r="RBC830" s="11"/>
      <c r="RBD830" s="11"/>
      <c r="RBE830" s="11"/>
      <c r="RBF830" s="11"/>
      <c r="RBG830" s="11"/>
      <c r="RBH830" s="11"/>
      <c r="RBI830" s="11"/>
      <c r="RBJ830" s="11"/>
      <c r="RBK830" s="11"/>
      <c r="RBL830" s="11"/>
      <c r="RBM830" s="11"/>
      <c r="RBN830" s="11"/>
      <c r="RBO830" s="11"/>
      <c r="RBP830" s="11"/>
      <c r="RBQ830" s="11"/>
      <c r="RBR830" s="11"/>
      <c r="RBS830" s="11"/>
      <c r="RBT830" s="11"/>
      <c r="RBU830" s="11"/>
      <c r="RBV830" s="11"/>
      <c r="RBW830" s="11"/>
      <c r="RBX830" s="11"/>
      <c r="RBY830" s="11"/>
      <c r="RBZ830" s="11"/>
      <c r="RCA830" s="11"/>
      <c r="RCB830" s="11"/>
      <c r="RCC830" s="11"/>
      <c r="RCD830" s="11"/>
      <c r="RCE830" s="11"/>
      <c r="RCF830" s="11"/>
      <c r="RCG830" s="11"/>
      <c r="RCH830" s="11"/>
      <c r="RCI830" s="11"/>
      <c r="RCJ830" s="11"/>
      <c r="RCK830" s="11"/>
      <c r="RCL830" s="11"/>
      <c r="RCM830" s="11"/>
      <c r="RCN830" s="11"/>
      <c r="RCO830" s="11"/>
      <c r="RCP830" s="11"/>
      <c r="RCQ830" s="11"/>
      <c r="RCR830" s="11"/>
      <c r="RCS830" s="11"/>
      <c r="RCT830" s="11"/>
      <c r="RCU830" s="11"/>
      <c r="RCV830" s="11"/>
      <c r="RCW830" s="11"/>
      <c r="RCX830" s="11"/>
      <c r="RCY830" s="11"/>
      <c r="RCZ830" s="11"/>
      <c r="RDA830" s="11"/>
      <c r="RDB830" s="11"/>
      <c r="RDC830" s="11"/>
      <c r="RDD830" s="11"/>
      <c r="RDE830" s="11"/>
      <c r="RDF830" s="11"/>
      <c r="RDG830" s="11"/>
      <c r="RDH830" s="11"/>
      <c r="RDI830" s="11"/>
      <c r="RDJ830" s="11"/>
      <c r="RDK830" s="11"/>
      <c r="RDL830" s="11"/>
      <c r="RDM830" s="11"/>
      <c r="RDN830" s="11"/>
      <c r="RDO830" s="11"/>
      <c r="RDP830" s="11"/>
      <c r="RDQ830" s="11"/>
      <c r="RDR830" s="11"/>
      <c r="RDS830" s="11"/>
      <c r="RDT830" s="11"/>
      <c r="RDU830" s="11"/>
      <c r="RDV830" s="11"/>
      <c r="RDW830" s="11"/>
      <c r="RDX830" s="11"/>
      <c r="RDY830" s="11"/>
      <c r="RDZ830" s="11"/>
      <c r="REA830" s="11"/>
      <c r="REB830" s="11"/>
      <c r="REC830" s="11"/>
      <c r="RED830" s="11"/>
      <c r="REE830" s="11"/>
      <c r="REF830" s="11"/>
      <c r="REG830" s="11"/>
      <c r="REH830" s="11"/>
      <c r="REI830" s="11"/>
      <c r="REJ830" s="11"/>
      <c r="REK830" s="11"/>
      <c r="REL830" s="11"/>
      <c r="REM830" s="11"/>
      <c r="REN830" s="11"/>
      <c r="REO830" s="11"/>
      <c r="REP830" s="11"/>
      <c r="REQ830" s="11"/>
      <c r="RER830" s="11"/>
      <c r="RES830" s="11"/>
      <c r="RET830" s="11"/>
      <c r="REU830" s="11"/>
      <c r="REV830" s="11"/>
      <c r="REW830" s="11"/>
      <c r="REX830" s="11"/>
      <c r="REY830" s="11"/>
      <c r="REZ830" s="11"/>
      <c r="RFA830" s="11"/>
      <c r="RFB830" s="11"/>
      <c r="RFC830" s="11"/>
      <c r="RFD830" s="11"/>
      <c r="RFE830" s="11"/>
      <c r="RFF830" s="11"/>
      <c r="RFG830" s="11"/>
      <c r="RFH830" s="11"/>
      <c r="RFI830" s="11"/>
      <c r="RFJ830" s="11"/>
      <c r="RFK830" s="11"/>
      <c r="RFL830" s="11"/>
      <c r="RFM830" s="11"/>
      <c r="RFN830" s="11"/>
      <c r="RFO830" s="11"/>
      <c r="RFP830" s="11"/>
      <c r="RFQ830" s="11"/>
      <c r="RFR830" s="11"/>
      <c r="RFS830" s="11"/>
      <c r="RFT830" s="11"/>
      <c r="RFU830" s="11"/>
      <c r="RFV830" s="11"/>
      <c r="RFW830" s="11"/>
      <c r="RFX830" s="11"/>
      <c r="RFY830" s="11"/>
      <c r="RFZ830" s="11"/>
      <c r="RGA830" s="11"/>
      <c r="RGB830" s="11"/>
      <c r="RGC830" s="11"/>
      <c r="RGD830" s="11"/>
      <c r="RGE830" s="11"/>
      <c r="RGF830" s="11"/>
      <c r="RGG830" s="11"/>
      <c r="RGH830" s="11"/>
      <c r="RGI830" s="11"/>
      <c r="RGJ830" s="11"/>
      <c r="RGK830" s="11"/>
      <c r="RGL830" s="11"/>
      <c r="RGM830" s="11"/>
      <c r="RGN830" s="11"/>
      <c r="RGO830" s="11"/>
      <c r="RGP830" s="11"/>
      <c r="RGQ830" s="11"/>
      <c r="RGR830" s="11"/>
      <c r="RGS830" s="11"/>
      <c r="RGT830" s="11"/>
      <c r="RGU830" s="11"/>
      <c r="RGV830" s="11"/>
      <c r="RGW830" s="11"/>
      <c r="RGX830" s="11"/>
      <c r="RGY830" s="11"/>
      <c r="RGZ830" s="11"/>
      <c r="RHA830" s="11"/>
      <c r="RHB830" s="11"/>
      <c r="RHC830" s="11"/>
      <c r="RHD830" s="11"/>
      <c r="RHE830" s="11"/>
      <c r="RHF830" s="11"/>
      <c r="RHG830" s="11"/>
      <c r="RHH830" s="11"/>
      <c r="RHI830" s="11"/>
      <c r="RHJ830" s="11"/>
      <c r="RHK830" s="11"/>
      <c r="RHL830" s="11"/>
      <c r="RHM830" s="11"/>
      <c r="RHN830" s="11"/>
      <c r="RHO830" s="11"/>
      <c r="RHP830" s="11"/>
      <c r="RHQ830" s="11"/>
      <c r="RHR830" s="11"/>
      <c r="RHS830" s="11"/>
      <c r="RHT830" s="11"/>
      <c r="RHU830" s="11"/>
      <c r="RHV830" s="11"/>
      <c r="RHW830" s="11"/>
      <c r="RHX830" s="11"/>
      <c r="RHY830" s="11"/>
      <c r="RHZ830" s="11"/>
      <c r="RIA830" s="11"/>
      <c r="RIB830" s="11"/>
      <c r="RIC830" s="11"/>
      <c r="RID830" s="11"/>
      <c r="RIE830" s="11"/>
      <c r="RIF830" s="11"/>
      <c r="RIG830" s="11"/>
      <c r="RIH830" s="11"/>
      <c r="RII830" s="11"/>
      <c r="RIJ830" s="11"/>
      <c r="RIK830" s="11"/>
      <c r="RIL830" s="11"/>
      <c r="RIM830" s="11"/>
      <c r="RIN830" s="11"/>
      <c r="RIO830" s="11"/>
      <c r="RIP830" s="11"/>
      <c r="RIQ830" s="11"/>
      <c r="RIR830" s="11"/>
      <c r="RIS830" s="11"/>
      <c r="RIT830" s="11"/>
      <c r="RIU830" s="11"/>
      <c r="RIV830" s="11"/>
      <c r="RIW830" s="11"/>
      <c r="RIX830" s="11"/>
      <c r="RIY830" s="11"/>
      <c r="RIZ830" s="11"/>
      <c r="RJA830" s="11"/>
      <c r="RJB830" s="11"/>
      <c r="RJC830" s="11"/>
      <c r="RJD830" s="11"/>
      <c r="RJE830" s="11"/>
      <c r="RJF830" s="11"/>
      <c r="RJG830" s="11"/>
      <c r="RJH830" s="11"/>
      <c r="RJI830" s="11"/>
      <c r="RJJ830" s="11"/>
      <c r="RJK830" s="11"/>
      <c r="RJL830" s="11"/>
      <c r="RJM830" s="11"/>
      <c r="RJN830" s="11"/>
      <c r="RJO830" s="11"/>
      <c r="RJP830" s="11"/>
      <c r="RJQ830" s="11"/>
      <c r="RJR830" s="11"/>
      <c r="RJS830" s="11"/>
      <c r="RJT830" s="11"/>
      <c r="RJU830" s="11"/>
      <c r="RJV830" s="11"/>
      <c r="RJW830" s="11"/>
      <c r="RJX830" s="11"/>
      <c r="RJY830" s="11"/>
      <c r="RJZ830" s="11"/>
      <c r="RKA830" s="11"/>
      <c r="RKB830" s="11"/>
      <c r="RKC830" s="11"/>
      <c r="RKD830" s="11"/>
      <c r="RKE830" s="11"/>
      <c r="RKF830" s="11"/>
      <c r="RKG830" s="11"/>
      <c r="RKH830" s="11"/>
      <c r="RKI830" s="11"/>
      <c r="RKJ830" s="11"/>
      <c r="RKK830" s="11"/>
      <c r="RKL830" s="11"/>
      <c r="RKM830" s="11"/>
      <c r="RKN830" s="11"/>
      <c r="RKO830" s="11"/>
      <c r="RKP830" s="11"/>
      <c r="RKQ830" s="11"/>
      <c r="RKR830" s="11"/>
      <c r="RKS830" s="11"/>
      <c r="RKT830" s="11"/>
      <c r="RKU830" s="11"/>
      <c r="RKV830" s="11"/>
      <c r="RKW830" s="11"/>
      <c r="RKX830" s="11"/>
      <c r="RKY830" s="11"/>
      <c r="RKZ830" s="11"/>
      <c r="RLA830" s="11"/>
      <c r="RLB830" s="11"/>
      <c r="RLC830" s="11"/>
      <c r="RLD830" s="11"/>
      <c r="RLE830" s="11"/>
      <c r="RLF830" s="11"/>
      <c r="RLG830" s="11"/>
      <c r="RLH830" s="11"/>
      <c r="RLI830" s="11"/>
      <c r="RLJ830" s="11"/>
      <c r="RLK830" s="11"/>
      <c r="RLL830" s="11"/>
      <c r="RLM830" s="11"/>
      <c r="RLN830" s="11"/>
      <c r="RLO830" s="11"/>
      <c r="RLP830" s="11"/>
      <c r="RLQ830" s="11"/>
      <c r="RLR830" s="11"/>
      <c r="RLS830" s="11"/>
      <c r="RLT830" s="11"/>
      <c r="RLU830" s="11"/>
      <c r="RLV830" s="11"/>
      <c r="RLW830" s="11"/>
      <c r="RLX830" s="11"/>
      <c r="RLY830" s="11"/>
      <c r="RLZ830" s="11"/>
      <c r="RMA830" s="11"/>
      <c r="RMB830" s="11"/>
      <c r="RMC830" s="11"/>
      <c r="RMD830" s="11"/>
      <c r="RME830" s="11"/>
      <c r="RMF830" s="11"/>
      <c r="RMG830" s="11"/>
      <c r="RMH830" s="11"/>
      <c r="RMI830" s="11"/>
      <c r="RMJ830" s="11"/>
      <c r="RMK830" s="11"/>
      <c r="RML830" s="11"/>
      <c r="RMM830" s="11"/>
      <c r="RMN830" s="11"/>
      <c r="RMO830" s="11"/>
      <c r="RMP830" s="11"/>
      <c r="RMQ830" s="11"/>
      <c r="RMR830" s="11"/>
      <c r="RMS830" s="11"/>
      <c r="RMT830" s="11"/>
      <c r="RMU830" s="11"/>
      <c r="RMV830" s="11"/>
      <c r="RMW830" s="11"/>
      <c r="RMX830" s="11"/>
      <c r="RMY830" s="11"/>
      <c r="RMZ830" s="11"/>
      <c r="RNA830" s="11"/>
      <c r="RNB830" s="11"/>
      <c r="RNC830" s="11"/>
      <c r="RND830" s="11"/>
      <c r="RNE830" s="11"/>
      <c r="RNF830" s="11"/>
      <c r="RNG830" s="11"/>
      <c r="RNH830" s="11"/>
      <c r="RNI830" s="11"/>
      <c r="RNJ830" s="11"/>
      <c r="RNK830" s="11"/>
      <c r="RNL830" s="11"/>
      <c r="RNM830" s="11"/>
      <c r="RNN830" s="11"/>
      <c r="RNO830" s="11"/>
      <c r="RNP830" s="11"/>
      <c r="RNQ830" s="11"/>
      <c r="RNR830" s="11"/>
      <c r="RNS830" s="11"/>
      <c r="RNT830" s="11"/>
      <c r="RNU830" s="11"/>
      <c r="RNV830" s="11"/>
      <c r="RNW830" s="11"/>
      <c r="RNX830" s="11"/>
      <c r="RNY830" s="11"/>
      <c r="RNZ830" s="11"/>
      <c r="ROA830" s="11"/>
      <c r="ROB830" s="11"/>
      <c r="ROC830" s="11"/>
      <c r="ROD830" s="11"/>
      <c r="ROE830" s="11"/>
      <c r="ROF830" s="11"/>
      <c r="ROG830" s="11"/>
      <c r="ROH830" s="11"/>
      <c r="ROI830" s="11"/>
      <c r="ROJ830" s="11"/>
      <c r="ROK830" s="11"/>
      <c r="ROL830" s="11"/>
      <c r="ROM830" s="11"/>
      <c r="RON830" s="11"/>
      <c r="ROO830" s="11"/>
      <c r="ROP830" s="11"/>
      <c r="ROQ830" s="11"/>
      <c r="ROR830" s="11"/>
      <c r="ROS830" s="11"/>
      <c r="ROT830" s="11"/>
      <c r="ROU830" s="11"/>
      <c r="ROV830" s="11"/>
      <c r="ROW830" s="11"/>
      <c r="ROX830" s="11"/>
      <c r="ROY830" s="11"/>
      <c r="ROZ830" s="11"/>
      <c r="RPA830" s="11"/>
      <c r="RPB830" s="11"/>
      <c r="RPC830" s="11"/>
      <c r="RPD830" s="11"/>
      <c r="RPE830" s="11"/>
      <c r="RPF830" s="11"/>
      <c r="RPG830" s="11"/>
      <c r="RPH830" s="11"/>
      <c r="RPI830" s="11"/>
      <c r="RPJ830" s="11"/>
      <c r="RPK830" s="11"/>
      <c r="RPL830" s="11"/>
      <c r="RPM830" s="11"/>
      <c r="RPN830" s="11"/>
      <c r="RPO830" s="11"/>
      <c r="RPP830" s="11"/>
      <c r="RPQ830" s="11"/>
      <c r="RPR830" s="11"/>
      <c r="RPS830" s="11"/>
      <c r="RPT830" s="11"/>
      <c r="RPU830" s="11"/>
      <c r="RPV830" s="11"/>
      <c r="RPW830" s="11"/>
      <c r="RPX830" s="11"/>
      <c r="RPY830" s="11"/>
      <c r="RPZ830" s="11"/>
      <c r="RQA830" s="11"/>
      <c r="RQB830" s="11"/>
      <c r="RQC830" s="11"/>
      <c r="RQD830" s="11"/>
      <c r="RQE830" s="11"/>
      <c r="RQF830" s="11"/>
      <c r="RQG830" s="11"/>
      <c r="RQH830" s="11"/>
      <c r="RQI830" s="11"/>
      <c r="RQJ830" s="11"/>
      <c r="RQK830" s="11"/>
      <c r="RQL830" s="11"/>
      <c r="RQM830" s="11"/>
      <c r="RQN830" s="11"/>
      <c r="RQO830" s="11"/>
      <c r="RQP830" s="11"/>
      <c r="RQQ830" s="11"/>
      <c r="RQR830" s="11"/>
      <c r="RQS830" s="11"/>
      <c r="RQT830" s="11"/>
      <c r="RQU830" s="11"/>
      <c r="RQV830" s="11"/>
      <c r="RQW830" s="11"/>
      <c r="RQX830" s="11"/>
      <c r="RQY830" s="11"/>
      <c r="RQZ830" s="11"/>
      <c r="RRA830" s="11"/>
      <c r="RRB830" s="11"/>
      <c r="RRC830" s="11"/>
      <c r="RRD830" s="11"/>
      <c r="RRE830" s="11"/>
      <c r="RRF830" s="11"/>
      <c r="RRG830" s="11"/>
      <c r="RRH830" s="11"/>
      <c r="RRI830" s="11"/>
      <c r="RRJ830" s="11"/>
      <c r="RRK830" s="11"/>
      <c r="RRL830" s="11"/>
      <c r="RRM830" s="11"/>
      <c r="RRN830" s="11"/>
      <c r="RRO830" s="11"/>
      <c r="RRP830" s="11"/>
      <c r="RRQ830" s="11"/>
      <c r="RRR830" s="11"/>
      <c r="RRS830" s="11"/>
      <c r="RRT830" s="11"/>
      <c r="RRU830" s="11"/>
      <c r="RRV830" s="11"/>
      <c r="RRW830" s="11"/>
      <c r="RRX830" s="11"/>
      <c r="RRY830" s="11"/>
      <c r="RRZ830" s="11"/>
      <c r="RSA830" s="11"/>
      <c r="RSB830" s="11"/>
      <c r="RSC830" s="11"/>
      <c r="RSD830" s="11"/>
      <c r="RSE830" s="11"/>
      <c r="RSF830" s="11"/>
      <c r="RSG830" s="11"/>
      <c r="RSH830" s="11"/>
      <c r="RSI830" s="11"/>
      <c r="RSJ830" s="11"/>
      <c r="RSK830" s="11"/>
      <c r="RSL830" s="11"/>
      <c r="RSM830" s="11"/>
      <c r="RSN830" s="11"/>
      <c r="RSO830" s="11"/>
      <c r="RSP830" s="11"/>
      <c r="RSQ830" s="11"/>
      <c r="RSR830" s="11"/>
      <c r="RSS830" s="11"/>
      <c r="RST830" s="11"/>
      <c r="RSU830" s="11"/>
      <c r="RSV830" s="11"/>
      <c r="RSW830" s="11"/>
      <c r="RSX830" s="11"/>
      <c r="RSY830" s="11"/>
      <c r="RSZ830" s="11"/>
      <c r="RTA830" s="11"/>
      <c r="RTB830" s="11"/>
      <c r="RTC830" s="11"/>
      <c r="RTD830" s="11"/>
      <c r="RTE830" s="11"/>
      <c r="RTF830" s="11"/>
      <c r="RTG830" s="11"/>
      <c r="RTH830" s="11"/>
      <c r="RTI830" s="11"/>
      <c r="RTJ830" s="11"/>
      <c r="RTK830" s="11"/>
      <c r="RTL830" s="11"/>
      <c r="RTM830" s="11"/>
      <c r="RTN830" s="11"/>
      <c r="RTO830" s="11"/>
      <c r="RTP830" s="11"/>
      <c r="RTQ830" s="11"/>
      <c r="RTR830" s="11"/>
      <c r="RTS830" s="11"/>
      <c r="RTT830" s="11"/>
      <c r="RTU830" s="11"/>
      <c r="RTV830" s="11"/>
      <c r="RTW830" s="11"/>
      <c r="RTX830" s="11"/>
      <c r="RTY830" s="11"/>
      <c r="RTZ830" s="11"/>
      <c r="RUA830" s="11"/>
      <c r="RUB830" s="11"/>
      <c r="RUC830" s="11"/>
      <c r="RUD830" s="11"/>
      <c r="RUE830" s="11"/>
      <c r="RUF830" s="11"/>
      <c r="RUG830" s="11"/>
      <c r="RUH830" s="11"/>
      <c r="RUI830" s="11"/>
      <c r="RUJ830" s="11"/>
      <c r="RUK830" s="11"/>
      <c r="RUL830" s="11"/>
      <c r="RUM830" s="11"/>
      <c r="RUN830" s="11"/>
      <c r="RUO830" s="11"/>
      <c r="RUP830" s="11"/>
      <c r="RUQ830" s="11"/>
      <c r="RUR830" s="11"/>
      <c r="RUS830" s="11"/>
      <c r="RUT830" s="11"/>
      <c r="RUU830" s="11"/>
      <c r="RUV830" s="11"/>
      <c r="RUW830" s="11"/>
      <c r="RUX830" s="11"/>
      <c r="RUY830" s="11"/>
      <c r="RUZ830" s="11"/>
      <c r="RVA830" s="11"/>
      <c r="RVB830" s="11"/>
      <c r="RVC830" s="11"/>
      <c r="RVD830" s="11"/>
      <c r="RVE830" s="11"/>
      <c r="RVF830" s="11"/>
      <c r="RVG830" s="11"/>
      <c r="RVH830" s="11"/>
      <c r="RVI830" s="11"/>
      <c r="RVJ830" s="11"/>
      <c r="RVK830" s="11"/>
      <c r="RVL830" s="11"/>
      <c r="RVM830" s="11"/>
      <c r="RVN830" s="11"/>
      <c r="RVO830" s="11"/>
      <c r="RVP830" s="11"/>
      <c r="RVQ830" s="11"/>
      <c r="RVR830" s="11"/>
      <c r="RVS830" s="11"/>
      <c r="RVT830" s="11"/>
      <c r="RVU830" s="11"/>
      <c r="RVV830" s="11"/>
      <c r="RVW830" s="11"/>
      <c r="RVX830" s="11"/>
      <c r="RVY830" s="11"/>
      <c r="RVZ830" s="11"/>
      <c r="RWA830" s="11"/>
      <c r="RWB830" s="11"/>
      <c r="RWC830" s="11"/>
      <c r="RWD830" s="11"/>
      <c r="RWE830" s="11"/>
      <c r="RWF830" s="11"/>
      <c r="RWG830" s="11"/>
      <c r="RWH830" s="11"/>
      <c r="RWI830" s="11"/>
      <c r="RWJ830" s="11"/>
      <c r="RWK830" s="11"/>
      <c r="RWL830" s="11"/>
      <c r="RWM830" s="11"/>
      <c r="RWN830" s="11"/>
      <c r="RWO830" s="11"/>
      <c r="RWP830" s="11"/>
      <c r="RWQ830" s="11"/>
      <c r="RWR830" s="11"/>
      <c r="RWS830" s="11"/>
      <c r="RWT830" s="11"/>
      <c r="RWU830" s="11"/>
      <c r="RWV830" s="11"/>
      <c r="RWW830" s="11"/>
      <c r="RWX830" s="11"/>
      <c r="RWY830" s="11"/>
      <c r="RWZ830" s="11"/>
      <c r="RXA830" s="11"/>
      <c r="RXB830" s="11"/>
      <c r="RXC830" s="11"/>
      <c r="RXD830" s="11"/>
      <c r="RXE830" s="11"/>
      <c r="RXF830" s="11"/>
      <c r="RXG830" s="11"/>
      <c r="RXH830" s="11"/>
      <c r="RXI830" s="11"/>
      <c r="RXJ830" s="11"/>
      <c r="RXK830" s="11"/>
      <c r="RXL830" s="11"/>
      <c r="RXM830" s="11"/>
      <c r="RXN830" s="11"/>
      <c r="RXO830" s="11"/>
      <c r="RXP830" s="11"/>
      <c r="RXQ830" s="11"/>
      <c r="RXR830" s="11"/>
      <c r="RXS830" s="11"/>
      <c r="RXT830" s="11"/>
      <c r="RXU830" s="11"/>
      <c r="RXV830" s="11"/>
      <c r="RXW830" s="11"/>
      <c r="RXX830" s="11"/>
      <c r="RXY830" s="11"/>
      <c r="RXZ830" s="11"/>
      <c r="RYA830" s="11"/>
      <c r="RYB830" s="11"/>
      <c r="RYC830" s="11"/>
      <c r="RYD830" s="11"/>
      <c r="RYE830" s="11"/>
      <c r="RYF830" s="11"/>
      <c r="RYG830" s="11"/>
      <c r="RYH830" s="11"/>
      <c r="RYI830" s="11"/>
      <c r="RYJ830" s="11"/>
      <c r="RYK830" s="11"/>
      <c r="RYL830" s="11"/>
      <c r="RYM830" s="11"/>
      <c r="RYN830" s="11"/>
      <c r="RYO830" s="11"/>
      <c r="RYP830" s="11"/>
      <c r="RYQ830" s="11"/>
      <c r="RYR830" s="11"/>
      <c r="RYS830" s="11"/>
      <c r="RYT830" s="11"/>
      <c r="RYU830" s="11"/>
      <c r="RYV830" s="11"/>
      <c r="RYW830" s="11"/>
      <c r="RYX830" s="11"/>
      <c r="RYY830" s="11"/>
      <c r="RYZ830" s="11"/>
      <c r="RZA830" s="11"/>
      <c r="RZB830" s="11"/>
      <c r="RZC830" s="11"/>
      <c r="RZD830" s="11"/>
      <c r="RZE830" s="11"/>
      <c r="RZF830" s="11"/>
      <c r="RZG830" s="11"/>
      <c r="RZH830" s="11"/>
      <c r="RZI830" s="11"/>
      <c r="RZJ830" s="11"/>
      <c r="RZK830" s="11"/>
      <c r="RZL830" s="11"/>
      <c r="RZM830" s="11"/>
      <c r="RZN830" s="11"/>
      <c r="RZO830" s="11"/>
      <c r="RZP830" s="11"/>
      <c r="RZQ830" s="11"/>
      <c r="RZR830" s="11"/>
      <c r="RZS830" s="11"/>
      <c r="RZT830" s="11"/>
      <c r="RZU830" s="11"/>
      <c r="RZV830" s="11"/>
      <c r="RZW830" s="11"/>
      <c r="RZX830" s="11"/>
      <c r="RZY830" s="11"/>
      <c r="RZZ830" s="11"/>
      <c r="SAA830" s="11"/>
      <c r="SAB830" s="11"/>
      <c r="SAC830" s="11"/>
      <c r="SAD830" s="11"/>
      <c r="SAE830" s="11"/>
      <c r="SAF830" s="11"/>
      <c r="SAG830" s="11"/>
      <c r="SAH830" s="11"/>
      <c r="SAI830" s="11"/>
      <c r="SAJ830" s="11"/>
      <c r="SAK830" s="11"/>
      <c r="SAL830" s="11"/>
      <c r="SAM830" s="11"/>
      <c r="SAN830" s="11"/>
      <c r="SAO830" s="11"/>
      <c r="SAP830" s="11"/>
      <c r="SAQ830" s="11"/>
      <c r="SAR830" s="11"/>
      <c r="SAS830" s="11"/>
      <c r="SAT830" s="11"/>
      <c r="SAU830" s="11"/>
      <c r="SAV830" s="11"/>
      <c r="SAW830" s="11"/>
      <c r="SAX830" s="11"/>
      <c r="SAY830" s="11"/>
      <c r="SAZ830" s="11"/>
      <c r="SBA830" s="11"/>
      <c r="SBB830" s="11"/>
      <c r="SBC830" s="11"/>
      <c r="SBD830" s="11"/>
      <c r="SBE830" s="11"/>
      <c r="SBF830" s="11"/>
      <c r="SBG830" s="11"/>
      <c r="SBH830" s="11"/>
      <c r="SBI830" s="11"/>
      <c r="SBJ830" s="11"/>
      <c r="SBK830" s="11"/>
      <c r="SBL830" s="11"/>
      <c r="SBM830" s="11"/>
      <c r="SBN830" s="11"/>
      <c r="SBO830" s="11"/>
      <c r="SBP830" s="11"/>
      <c r="SBQ830" s="11"/>
      <c r="SBR830" s="11"/>
      <c r="SBS830" s="11"/>
      <c r="SBT830" s="11"/>
      <c r="SBU830" s="11"/>
      <c r="SBV830" s="11"/>
      <c r="SBW830" s="11"/>
      <c r="SBX830" s="11"/>
      <c r="SBY830" s="11"/>
      <c r="SBZ830" s="11"/>
      <c r="SCA830" s="11"/>
      <c r="SCB830" s="11"/>
      <c r="SCC830" s="11"/>
      <c r="SCD830" s="11"/>
      <c r="SCE830" s="11"/>
      <c r="SCF830" s="11"/>
      <c r="SCG830" s="11"/>
      <c r="SCH830" s="11"/>
      <c r="SCI830" s="11"/>
      <c r="SCJ830" s="11"/>
      <c r="SCK830" s="11"/>
      <c r="SCL830" s="11"/>
      <c r="SCM830" s="11"/>
      <c r="SCN830" s="11"/>
      <c r="SCO830" s="11"/>
      <c r="SCP830" s="11"/>
      <c r="SCQ830" s="11"/>
      <c r="SCR830" s="11"/>
      <c r="SCS830" s="11"/>
      <c r="SCT830" s="11"/>
      <c r="SCU830" s="11"/>
      <c r="SCV830" s="11"/>
      <c r="SCW830" s="11"/>
      <c r="SCX830" s="11"/>
      <c r="SCY830" s="11"/>
      <c r="SCZ830" s="11"/>
      <c r="SDA830" s="11"/>
      <c r="SDB830" s="11"/>
      <c r="SDC830" s="11"/>
      <c r="SDD830" s="11"/>
      <c r="SDE830" s="11"/>
      <c r="SDF830" s="11"/>
      <c r="SDG830" s="11"/>
      <c r="SDH830" s="11"/>
      <c r="SDI830" s="11"/>
      <c r="SDJ830" s="11"/>
      <c r="SDK830" s="11"/>
      <c r="SDL830" s="11"/>
      <c r="SDM830" s="11"/>
      <c r="SDN830" s="11"/>
      <c r="SDO830" s="11"/>
      <c r="SDP830" s="11"/>
      <c r="SDQ830" s="11"/>
      <c r="SDR830" s="11"/>
      <c r="SDS830" s="11"/>
      <c r="SDT830" s="11"/>
      <c r="SDU830" s="11"/>
      <c r="SDV830" s="11"/>
      <c r="SDW830" s="11"/>
      <c r="SDX830" s="11"/>
      <c r="SDY830" s="11"/>
      <c r="SDZ830" s="11"/>
      <c r="SEA830" s="11"/>
      <c r="SEB830" s="11"/>
      <c r="SEC830" s="11"/>
      <c r="SED830" s="11"/>
      <c r="SEE830" s="11"/>
      <c r="SEF830" s="11"/>
      <c r="SEG830" s="11"/>
      <c r="SEH830" s="11"/>
      <c r="SEI830" s="11"/>
      <c r="SEJ830" s="11"/>
      <c r="SEK830" s="11"/>
      <c r="SEL830" s="11"/>
      <c r="SEM830" s="11"/>
      <c r="SEN830" s="11"/>
      <c r="SEO830" s="11"/>
      <c r="SEP830" s="11"/>
      <c r="SEQ830" s="11"/>
      <c r="SER830" s="11"/>
      <c r="SES830" s="11"/>
      <c r="SET830" s="11"/>
      <c r="SEU830" s="11"/>
      <c r="SEV830" s="11"/>
      <c r="SEW830" s="11"/>
      <c r="SEX830" s="11"/>
      <c r="SEY830" s="11"/>
      <c r="SEZ830" s="11"/>
      <c r="SFA830" s="11"/>
      <c r="SFB830" s="11"/>
      <c r="SFC830" s="11"/>
      <c r="SFD830" s="11"/>
      <c r="SFE830" s="11"/>
      <c r="SFF830" s="11"/>
      <c r="SFG830" s="11"/>
      <c r="SFH830" s="11"/>
      <c r="SFI830" s="11"/>
      <c r="SFJ830" s="11"/>
      <c r="SFK830" s="11"/>
      <c r="SFL830" s="11"/>
      <c r="SFM830" s="11"/>
      <c r="SFN830" s="11"/>
      <c r="SFO830" s="11"/>
      <c r="SFP830" s="11"/>
      <c r="SFQ830" s="11"/>
      <c r="SFR830" s="11"/>
      <c r="SFS830" s="11"/>
      <c r="SFT830" s="11"/>
      <c r="SFU830" s="11"/>
      <c r="SFV830" s="11"/>
      <c r="SFW830" s="11"/>
      <c r="SFX830" s="11"/>
      <c r="SFY830" s="11"/>
      <c r="SFZ830" s="11"/>
      <c r="SGA830" s="11"/>
      <c r="SGB830" s="11"/>
      <c r="SGC830" s="11"/>
      <c r="SGD830" s="11"/>
      <c r="SGE830" s="11"/>
      <c r="SGF830" s="11"/>
      <c r="SGG830" s="11"/>
      <c r="SGH830" s="11"/>
      <c r="SGI830" s="11"/>
      <c r="SGJ830" s="11"/>
      <c r="SGK830" s="11"/>
      <c r="SGL830" s="11"/>
      <c r="SGM830" s="11"/>
      <c r="SGN830" s="11"/>
      <c r="SGO830" s="11"/>
      <c r="SGP830" s="11"/>
      <c r="SGQ830" s="11"/>
      <c r="SGR830" s="11"/>
      <c r="SGS830" s="11"/>
      <c r="SGT830" s="11"/>
      <c r="SGU830" s="11"/>
      <c r="SGV830" s="11"/>
      <c r="SGW830" s="11"/>
      <c r="SGX830" s="11"/>
      <c r="SGY830" s="11"/>
      <c r="SGZ830" s="11"/>
      <c r="SHA830" s="11"/>
      <c r="SHB830" s="11"/>
      <c r="SHC830" s="11"/>
      <c r="SHD830" s="11"/>
      <c r="SHE830" s="11"/>
      <c r="SHF830" s="11"/>
      <c r="SHG830" s="11"/>
      <c r="SHH830" s="11"/>
      <c r="SHI830" s="11"/>
      <c r="SHJ830" s="11"/>
      <c r="SHK830" s="11"/>
      <c r="SHL830" s="11"/>
      <c r="SHM830" s="11"/>
      <c r="SHN830" s="11"/>
      <c r="SHO830" s="11"/>
      <c r="SHP830" s="11"/>
      <c r="SHQ830" s="11"/>
      <c r="SHR830" s="11"/>
      <c r="SHS830" s="11"/>
      <c r="SHT830" s="11"/>
      <c r="SHU830" s="11"/>
      <c r="SHV830" s="11"/>
      <c r="SHW830" s="11"/>
      <c r="SHX830" s="11"/>
      <c r="SHY830" s="11"/>
      <c r="SHZ830" s="11"/>
      <c r="SIA830" s="11"/>
      <c r="SIB830" s="11"/>
      <c r="SIC830" s="11"/>
      <c r="SID830" s="11"/>
      <c r="SIE830" s="11"/>
      <c r="SIF830" s="11"/>
      <c r="SIG830" s="11"/>
      <c r="SIH830" s="11"/>
      <c r="SII830" s="11"/>
      <c r="SIJ830" s="11"/>
      <c r="SIK830" s="11"/>
      <c r="SIL830" s="11"/>
      <c r="SIM830" s="11"/>
      <c r="SIN830" s="11"/>
      <c r="SIO830" s="11"/>
      <c r="SIP830" s="11"/>
      <c r="SIQ830" s="11"/>
      <c r="SIR830" s="11"/>
      <c r="SIS830" s="11"/>
      <c r="SIT830" s="11"/>
      <c r="SIU830" s="11"/>
      <c r="SIV830" s="11"/>
      <c r="SIW830" s="11"/>
      <c r="SIX830" s="11"/>
      <c r="SIY830" s="11"/>
      <c r="SIZ830" s="11"/>
      <c r="SJA830" s="11"/>
      <c r="SJB830" s="11"/>
      <c r="SJC830" s="11"/>
      <c r="SJD830" s="11"/>
      <c r="SJE830" s="11"/>
      <c r="SJF830" s="11"/>
      <c r="SJG830" s="11"/>
      <c r="SJH830" s="11"/>
      <c r="SJI830" s="11"/>
      <c r="SJJ830" s="11"/>
      <c r="SJK830" s="11"/>
      <c r="SJL830" s="11"/>
      <c r="SJM830" s="11"/>
      <c r="SJN830" s="11"/>
      <c r="SJO830" s="11"/>
      <c r="SJP830" s="11"/>
      <c r="SJQ830" s="11"/>
      <c r="SJR830" s="11"/>
      <c r="SJS830" s="11"/>
      <c r="SJT830" s="11"/>
      <c r="SJU830" s="11"/>
      <c r="SJV830" s="11"/>
      <c r="SJW830" s="11"/>
      <c r="SJX830" s="11"/>
      <c r="SJY830" s="11"/>
      <c r="SJZ830" s="11"/>
      <c r="SKA830" s="11"/>
      <c r="SKB830" s="11"/>
      <c r="SKC830" s="11"/>
      <c r="SKD830" s="11"/>
      <c r="SKE830" s="11"/>
      <c r="SKF830" s="11"/>
      <c r="SKG830" s="11"/>
      <c r="SKH830" s="11"/>
      <c r="SKI830" s="11"/>
      <c r="SKJ830" s="11"/>
      <c r="SKK830" s="11"/>
      <c r="SKL830" s="11"/>
      <c r="SKM830" s="11"/>
      <c r="SKN830" s="11"/>
      <c r="SKO830" s="11"/>
      <c r="SKP830" s="11"/>
      <c r="SKQ830" s="11"/>
      <c r="SKR830" s="11"/>
      <c r="SKS830" s="11"/>
      <c r="SKT830" s="11"/>
      <c r="SKU830" s="11"/>
      <c r="SKV830" s="11"/>
      <c r="SKW830" s="11"/>
      <c r="SKX830" s="11"/>
      <c r="SKY830" s="11"/>
      <c r="SKZ830" s="11"/>
      <c r="SLA830" s="11"/>
      <c r="SLB830" s="11"/>
      <c r="SLC830" s="11"/>
      <c r="SLD830" s="11"/>
      <c r="SLE830" s="11"/>
      <c r="SLF830" s="11"/>
      <c r="SLG830" s="11"/>
      <c r="SLH830" s="11"/>
      <c r="SLI830" s="11"/>
      <c r="SLJ830" s="11"/>
      <c r="SLK830" s="11"/>
      <c r="SLL830" s="11"/>
      <c r="SLM830" s="11"/>
      <c r="SLN830" s="11"/>
      <c r="SLO830" s="11"/>
      <c r="SLP830" s="11"/>
      <c r="SLQ830" s="11"/>
      <c r="SLR830" s="11"/>
      <c r="SLS830" s="11"/>
      <c r="SLT830" s="11"/>
      <c r="SLU830" s="11"/>
      <c r="SLV830" s="11"/>
      <c r="SLW830" s="11"/>
      <c r="SLX830" s="11"/>
      <c r="SLY830" s="11"/>
      <c r="SLZ830" s="11"/>
      <c r="SMA830" s="11"/>
      <c r="SMB830" s="11"/>
      <c r="SMC830" s="11"/>
      <c r="SMD830" s="11"/>
      <c r="SME830" s="11"/>
      <c r="SMF830" s="11"/>
      <c r="SMG830" s="11"/>
      <c r="SMH830" s="11"/>
      <c r="SMI830" s="11"/>
      <c r="SMJ830" s="11"/>
      <c r="SMK830" s="11"/>
      <c r="SML830" s="11"/>
      <c r="SMM830" s="11"/>
      <c r="SMN830" s="11"/>
      <c r="SMO830" s="11"/>
      <c r="SMP830" s="11"/>
      <c r="SMQ830" s="11"/>
      <c r="SMR830" s="11"/>
      <c r="SMS830" s="11"/>
      <c r="SMT830" s="11"/>
      <c r="SMU830" s="11"/>
      <c r="SMV830" s="11"/>
      <c r="SMW830" s="11"/>
      <c r="SMX830" s="11"/>
      <c r="SMY830" s="11"/>
      <c r="SMZ830" s="11"/>
      <c r="SNA830" s="11"/>
      <c r="SNB830" s="11"/>
      <c r="SNC830" s="11"/>
      <c r="SND830" s="11"/>
      <c r="SNE830" s="11"/>
      <c r="SNF830" s="11"/>
      <c r="SNG830" s="11"/>
      <c r="SNH830" s="11"/>
      <c r="SNI830" s="11"/>
      <c r="SNJ830" s="11"/>
      <c r="SNK830" s="11"/>
      <c r="SNL830" s="11"/>
      <c r="SNM830" s="11"/>
      <c r="SNN830" s="11"/>
      <c r="SNO830" s="11"/>
      <c r="SNP830" s="11"/>
      <c r="SNQ830" s="11"/>
      <c r="SNR830" s="11"/>
      <c r="SNS830" s="11"/>
      <c r="SNT830" s="11"/>
      <c r="SNU830" s="11"/>
      <c r="SNV830" s="11"/>
      <c r="SNW830" s="11"/>
      <c r="SNX830" s="11"/>
      <c r="SNY830" s="11"/>
      <c r="SNZ830" s="11"/>
      <c r="SOA830" s="11"/>
      <c r="SOB830" s="11"/>
      <c r="SOC830" s="11"/>
      <c r="SOD830" s="11"/>
      <c r="SOE830" s="11"/>
      <c r="SOF830" s="11"/>
      <c r="SOG830" s="11"/>
      <c r="SOH830" s="11"/>
      <c r="SOI830" s="11"/>
      <c r="SOJ830" s="11"/>
      <c r="SOK830" s="11"/>
      <c r="SOL830" s="11"/>
      <c r="SOM830" s="11"/>
      <c r="SON830" s="11"/>
      <c r="SOO830" s="11"/>
      <c r="SOP830" s="11"/>
      <c r="SOQ830" s="11"/>
      <c r="SOR830" s="11"/>
      <c r="SOS830" s="11"/>
      <c r="SOT830" s="11"/>
      <c r="SOU830" s="11"/>
      <c r="SOV830" s="11"/>
      <c r="SOW830" s="11"/>
      <c r="SOX830" s="11"/>
      <c r="SOY830" s="11"/>
      <c r="SOZ830" s="11"/>
      <c r="SPA830" s="11"/>
      <c r="SPB830" s="11"/>
      <c r="SPC830" s="11"/>
      <c r="SPD830" s="11"/>
      <c r="SPE830" s="11"/>
      <c r="SPF830" s="11"/>
      <c r="SPG830" s="11"/>
      <c r="SPH830" s="11"/>
      <c r="SPI830" s="11"/>
      <c r="SPJ830" s="11"/>
      <c r="SPK830" s="11"/>
      <c r="SPL830" s="11"/>
      <c r="SPM830" s="11"/>
      <c r="SPN830" s="11"/>
      <c r="SPO830" s="11"/>
      <c r="SPP830" s="11"/>
      <c r="SPQ830" s="11"/>
      <c r="SPR830" s="11"/>
      <c r="SPS830" s="11"/>
      <c r="SPT830" s="11"/>
      <c r="SPU830" s="11"/>
      <c r="SPV830" s="11"/>
      <c r="SPW830" s="11"/>
      <c r="SPX830" s="11"/>
      <c r="SPY830" s="11"/>
      <c r="SPZ830" s="11"/>
      <c r="SQA830" s="11"/>
      <c r="SQB830" s="11"/>
      <c r="SQC830" s="11"/>
      <c r="SQD830" s="11"/>
      <c r="SQE830" s="11"/>
      <c r="SQF830" s="11"/>
      <c r="SQG830" s="11"/>
      <c r="SQH830" s="11"/>
      <c r="SQI830" s="11"/>
      <c r="SQJ830" s="11"/>
      <c r="SQK830" s="11"/>
      <c r="SQL830" s="11"/>
      <c r="SQM830" s="11"/>
      <c r="SQN830" s="11"/>
      <c r="SQO830" s="11"/>
      <c r="SQP830" s="11"/>
      <c r="SQQ830" s="11"/>
      <c r="SQR830" s="11"/>
      <c r="SQS830" s="11"/>
      <c r="SQT830" s="11"/>
      <c r="SQU830" s="11"/>
      <c r="SQV830" s="11"/>
      <c r="SQW830" s="11"/>
      <c r="SQX830" s="11"/>
      <c r="SQY830" s="11"/>
      <c r="SQZ830" s="11"/>
      <c r="SRA830" s="11"/>
      <c r="SRB830" s="11"/>
      <c r="SRC830" s="11"/>
      <c r="SRD830" s="11"/>
      <c r="SRE830" s="11"/>
      <c r="SRF830" s="11"/>
      <c r="SRG830" s="11"/>
      <c r="SRH830" s="11"/>
      <c r="SRI830" s="11"/>
      <c r="SRJ830" s="11"/>
      <c r="SRK830" s="11"/>
      <c r="SRL830" s="11"/>
      <c r="SRM830" s="11"/>
      <c r="SRN830" s="11"/>
      <c r="SRO830" s="11"/>
      <c r="SRP830" s="11"/>
      <c r="SRQ830" s="11"/>
      <c r="SRR830" s="11"/>
      <c r="SRS830" s="11"/>
      <c r="SRT830" s="11"/>
      <c r="SRU830" s="11"/>
      <c r="SRV830" s="11"/>
      <c r="SRW830" s="11"/>
      <c r="SRX830" s="11"/>
      <c r="SRY830" s="11"/>
      <c r="SRZ830" s="11"/>
      <c r="SSA830" s="11"/>
      <c r="SSB830" s="11"/>
      <c r="SSC830" s="11"/>
      <c r="SSD830" s="11"/>
      <c r="SSE830" s="11"/>
      <c r="SSF830" s="11"/>
      <c r="SSG830" s="11"/>
      <c r="SSH830" s="11"/>
      <c r="SSI830" s="11"/>
      <c r="SSJ830" s="11"/>
      <c r="SSK830" s="11"/>
      <c r="SSL830" s="11"/>
      <c r="SSM830" s="11"/>
      <c r="SSN830" s="11"/>
      <c r="SSO830" s="11"/>
      <c r="SSP830" s="11"/>
      <c r="SSQ830" s="11"/>
      <c r="SSR830" s="11"/>
      <c r="SSS830" s="11"/>
      <c r="SST830" s="11"/>
      <c r="SSU830" s="11"/>
      <c r="SSV830" s="11"/>
      <c r="SSW830" s="11"/>
      <c r="SSX830" s="11"/>
      <c r="SSY830" s="11"/>
      <c r="SSZ830" s="11"/>
      <c r="STA830" s="11"/>
      <c r="STB830" s="11"/>
      <c r="STC830" s="11"/>
      <c r="STD830" s="11"/>
      <c r="STE830" s="11"/>
      <c r="STF830" s="11"/>
      <c r="STG830" s="11"/>
      <c r="STH830" s="11"/>
      <c r="STI830" s="11"/>
      <c r="STJ830" s="11"/>
      <c r="STK830" s="11"/>
      <c r="STL830" s="11"/>
      <c r="STM830" s="11"/>
      <c r="STN830" s="11"/>
      <c r="STO830" s="11"/>
      <c r="STP830" s="11"/>
      <c r="STQ830" s="11"/>
      <c r="STR830" s="11"/>
      <c r="STS830" s="11"/>
      <c r="STT830" s="11"/>
      <c r="STU830" s="11"/>
      <c r="STV830" s="11"/>
      <c r="STW830" s="11"/>
      <c r="STX830" s="11"/>
      <c r="STY830" s="11"/>
      <c r="STZ830" s="11"/>
      <c r="SUA830" s="11"/>
      <c r="SUB830" s="11"/>
      <c r="SUC830" s="11"/>
      <c r="SUD830" s="11"/>
      <c r="SUE830" s="11"/>
      <c r="SUF830" s="11"/>
      <c r="SUG830" s="11"/>
      <c r="SUH830" s="11"/>
      <c r="SUI830" s="11"/>
      <c r="SUJ830" s="11"/>
      <c r="SUK830" s="11"/>
      <c r="SUL830" s="11"/>
      <c r="SUM830" s="11"/>
      <c r="SUN830" s="11"/>
      <c r="SUO830" s="11"/>
      <c r="SUP830" s="11"/>
      <c r="SUQ830" s="11"/>
      <c r="SUR830" s="11"/>
      <c r="SUS830" s="11"/>
      <c r="SUT830" s="11"/>
      <c r="SUU830" s="11"/>
      <c r="SUV830" s="11"/>
      <c r="SUW830" s="11"/>
      <c r="SUX830" s="11"/>
      <c r="SUY830" s="11"/>
      <c r="SUZ830" s="11"/>
      <c r="SVA830" s="11"/>
      <c r="SVB830" s="11"/>
      <c r="SVC830" s="11"/>
      <c r="SVD830" s="11"/>
      <c r="SVE830" s="11"/>
      <c r="SVF830" s="11"/>
      <c r="SVG830" s="11"/>
      <c r="SVH830" s="11"/>
      <c r="SVI830" s="11"/>
      <c r="SVJ830" s="11"/>
      <c r="SVK830" s="11"/>
      <c r="SVL830" s="11"/>
      <c r="SVM830" s="11"/>
      <c r="SVN830" s="11"/>
      <c r="SVO830" s="11"/>
      <c r="SVP830" s="11"/>
      <c r="SVQ830" s="11"/>
      <c r="SVR830" s="11"/>
      <c r="SVS830" s="11"/>
      <c r="SVT830" s="11"/>
      <c r="SVU830" s="11"/>
      <c r="SVV830" s="11"/>
      <c r="SVW830" s="11"/>
      <c r="SVX830" s="11"/>
      <c r="SVY830" s="11"/>
      <c r="SVZ830" s="11"/>
      <c r="SWA830" s="11"/>
      <c r="SWB830" s="11"/>
      <c r="SWC830" s="11"/>
      <c r="SWD830" s="11"/>
      <c r="SWE830" s="11"/>
      <c r="SWF830" s="11"/>
      <c r="SWG830" s="11"/>
      <c r="SWH830" s="11"/>
      <c r="SWI830" s="11"/>
      <c r="SWJ830" s="11"/>
      <c r="SWK830" s="11"/>
      <c r="SWL830" s="11"/>
      <c r="SWM830" s="11"/>
      <c r="SWN830" s="11"/>
      <c r="SWO830" s="11"/>
      <c r="SWP830" s="11"/>
      <c r="SWQ830" s="11"/>
      <c r="SWR830" s="11"/>
      <c r="SWS830" s="11"/>
      <c r="SWT830" s="11"/>
      <c r="SWU830" s="11"/>
      <c r="SWV830" s="11"/>
      <c r="SWW830" s="11"/>
      <c r="SWX830" s="11"/>
      <c r="SWY830" s="11"/>
      <c r="SWZ830" s="11"/>
      <c r="SXA830" s="11"/>
      <c r="SXB830" s="11"/>
      <c r="SXC830" s="11"/>
      <c r="SXD830" s="11"/>
      <c r="SXE830" s="11"/>
      <c r="SXF830" s="11"/>
      <c r="SXG830" s="11"/>
      <c r="SXH830" s="11"/>
      <c r="SXI830" s="11"/>
      <c r="SXJ830" s="11"/>
      <c r="SXK830" s="11"/>
      <c r="SXL830" s="11"/>
      <c r="SXM830" s="11"/>
      <c r="SXN830" s="11"/>
      <c r="SXO830" s="11"/>
      <c r="SXP830" s="11"/>
      <c r="SXQ830" s="11"/>
      <c r="SXR830" s="11"/>
      <c r="SXS830" s="11"/>
      <c r="SXT830" s="11"/>
      <c r="SXU830" s="11"/>
      <c r="SXV830" s="11"/>
      <c r="SXW830" s="11"/>
      <c r="SXX830" s="11"/>
      <c r="SXY830" s="11"/>
      <c r="SXZ830" s="11"/>
      <c r="SYA830" s="11"/>
      <c r="SYB830" s="11"/>
      <c r="SYC830" s="11"/>
      <c r="SYD830" s="11"/>
      <c r="SYE830" s="11"/>
      <c r="SYF830" s="11"/>
      <c r="SYG830" s="11"/>
      <c r="SYH830" s="11"/>
      <c r="SYI830" s="11"/>
      <c r="SYJ830" s="11"/>
      <c r="SYK830" s="11"/>
      <c r="SYL830" s="11"/>
      <c r="SYM830" s="11"/>
      <c r="SYN830" s="11"/>
      <c r="SYO830" s="11"/>
      <c r="SYP830" s="11"/>
      <c r="SYQ830" s="11"/>
      <c r="SYR830" s="11"/>
      <c r="SYS830" s="11"/>
      <c r="SYT830" s="11"/>
      <c r="SYU830" s="11"/>
      <c r="SYV830" s="11"/>
      <c r="SYW830" s="11"/>
      <c r="SYX830" s="11"/>
      <c r="SYY830" s="11"/>
      <c r="SYZ830" s="11"/>
      <c r="SZA830" s="11"/>
      <c r="SZB830" s="11"/>
      <c r="SZC830" s="11"/>
      <c r="SZD830" s="11"/>
      <c r="SZE830" s="11"/>
      <c r="SZF830" s="11"/>
      <c r="SZG830" s="11"/>
      <c r="SZH830" s="11"/>
      <c r="SZI830" s="11"/>
      <c r="SZJ830" s="11"/>
      <c r="SZK830" s="11"/>
      <c r="SZL830" s="11"/>
      <c r="SZM830" s="11"/>
      <c r="SZN830" s="11"/>
      <c r="SZO830" s="11"/>
      <c r="SZP830" s="11"/>
      <c r="SZQ830" s="11"/>
      <c r="SZR830" s="11"/>
      <c r="SZS830" s="11"/>
      <c r="SZT830" s="11"/>
      <c r="SZU830" s="11"/>
      <c r="SZV830" s="11"/>
      <c r="SZW830" s="11"/>
      <c r="SZX830" s="11"/>
      <c r="SZY830" s="11"/>
      <c r="SZZ830" s="11"/>
      <c r="TAA830" s="11"/>
      <c r="TAB830" s="11"/>
      <c r="TAC830" s="11"/>
      <c r="TAD830" s="11"/>
      <c r="TAE830" s="11"/>
      <c r="TAF830" s="11"/>
      <c r="TAG830" s="11"/>
      <c r="TAH830" s="11"/>
      <c r="TAI830" s="11"/>
      <c r="TAJ830" s="11"/>
      <c r="TAK830" s="11"/>
      <c r="TAL830" s="11"/>
      <c r="TAM830" s="11"/>
      <c r="TAN830" s="11"/>
      <c r="TAO830" s="11"/>
      <c r="TAP830" s="11"/>
      <c r="TAQ830" s="11"/>
      <c r="TAR830" s="11"/>
      <c r="TAS830" s="11"/>
      <c r="TAT830" s="11"/>
      <c r="TAU830" s="11"/>
      <c r="TAV830" s="11"/>
      <c r="TAW830" s="11"/>
      <c r="TAX830" s="11"/>
      <c r="TAY830" s="11"/>
      <c r="TAZ830" s="11"/>
      <c r="TBA830" s="11"/>
      <c r="TBB830" s="11"/>
      <c r="TBC830" s="11"/>
      <c r="TBD830" s="11"/>
      <c r="TBE830" s="11"/>
      <c r="TBF830" s="11"/>
      <c r="TBG830" s="11"/>
      <c r="TBH830" s="11"/>
      <c r="TBI830" s="11"/>
      <c r="TBJ830" s="11"/>
      <c r="TBK830" s="11"/>
      <c r="TBL830" s="11"/>
      <c r="TBM830" s="11"/>
      <c r="TBN830" s="11"/>
      <c r="TBO830" s="11"/>
      <c r="TBP830" s="11"/>
      <c r="TBQ830" s="11"/>
      <c r="TBR830" s="11"/>
      <c r="TBS830" s="11"/>
      <c r="TBT830" s="11"/>
      <c r="TBU830" s="11"/>
      <c r="TBV830" s="11"/>
      <c r="TBW830" s="11"/>
      <c r="TBX830" s="11"/>
      <c r="TBY830" s="11"/>
      <c r="TBZ830" s="11"/>
      <c r="TCA830" s="11"/>
      <c r="TCB830" s="11"/>
      <c r="TCC830" s="11"/>
      <c r="TCD830" s="11"/>
      <c r="TCE830" s="11"/>
      <c r="TCF830" s="11"/>
      <c r="TCG830" s="11"/>
      <c r="TCH830" s="11"/>
      <c r="TCI830" s="11"/>
      <c r="TCJ830" s="11"/>
      <c r="TCK830" s="11"/>
      <c r="TCL830" s="11"/>
      <c r="TCM830" s="11"/>
      <c r="TCN830" s="11"/>
      <c r="TCO830" s="11"/>
      <c r="TCP830" s="11"/>
      <c r="TCQ830" s="11"/>
      <c r="TCR830" s="11"/>
      <c r="TCS830" s="11"/>
      <c r="TCT830" s="11"/>
      <c r="TCU830" s="11"/>
      <c r="TCV830" s="11"/>
      <c r="TCW830" s="11"/>
      <c r="TCX830" s="11"/>
      <c r="TCY830" s="11"/>
      <c r="TCZ830" s="11"/>
      <c r="TDA830" s="11"/>
      <c r="TDB830" s="11"/>
      <c r="TDC830" s="11"/>
      <c r="TDD830" s="11"/>
      <c r="TDE830" s="11"/>
      <c r="TDF830" s="11"/>
      <c r="TDG830" s="11"/>
      <c r="TDH830" s="11"/>
      <c r="TDI830" s="11"/>
      <c r="TDJ830" s="11"/>
      <c r="TDK830" s="11"/>
      <c r="TDL830" s="11"/>
      <c r="TDM830" s="11"/>
      <c r="TDN830" s="11"/>
      <c r="TDO830" s="11"/>
      <c r="TDP830" s="11"/>
      <c r="TDQ830" s="11"/>
      <c r="TDR830" s="11"/>
      <c r="TDS830" s="11"/>
      <c r="TDT830" s="11"/>
      <c r="TDU830" s="11"/>
      <c r="TDV830" s="11"/>
      <c r="TDW830" s="11"/>
      <c r="TDX830" s="11"/>
      <c r="TDY830" s="11"/>
      <c r="TDZ830" s="11"/>
      <c r="TEA830" s="11"/>
      <c r="TEB830" s="11"/>
      <c r="TEC830" s="11"/>
      <c r="TED830" s="11"/>
      <c r="TEE830" s="11"/>
      <c r="TEF830" s="11"/>
      <c r="TEG830" s="11"/>
      <c r="TEH830" s="11"/>
      <c r="TEI830" s="11"/>
      <c r="TEJ830" s="11"/>
      <c r="TEK830" s="11"/>
      <c r="TEL830" s="11"/>
      <c r="TEM830" s="11"/>
      <c r="TEN830" s="11"/>
      <c r="TEO830" s="11"/>
      <c r="TEP830" s="11"/>
      <c r="TEQ830" s="11"/>
      <c r="TER830" s="11"/>
      <c r="TES830" s="11"/>
      <c r="TET830" s="11"/>
      <c r="TEU830" s="11"/>
      <c r="TEV830" s="11"/>
      <c r="TEW830" s="11"/>
      <c r="TEX830" s="11"/>
      <c r="TEY830" s="11"/>
      <c r="TEZ830" s="11"/>
      <c r="TFA830" s="11"/>
      <c r="TFB830" s="11"/>
      <c r="TFC830" s="11"/>
      <c r="TFD830" s="11"/>
      <c r="TFE830" s="11"/>
      <c r="TFF830" s="11"/>
      <c r="TFG830" s="11"/>
      <c r="TFH830" s="11"/>
      <c r="TFI830" s="11"/>
      <c r="TFJ830" s="11"/>
      <c r="TFK830" s="11"/>
      <c r="TFL830" s="11"/>
      <c r="TFM830" s="11"/>
      <c r="TFN830" s="11"/>
      <c r="TFO830" s="11"/>
      <c r="TFP830" s="11"/>
      <c r="TFQ830" s="11"/>
      <c r="TFR830" s="11"/>
      <c r="TFS830" s="11"/>
      <c r="TFT830" s="11"/>
      <c r="TFU830" s="11"/>
      <c r="TFV830" s="11"/>
      <c r="TFW830" s="11"/>
      <c r="TFX830" s="11"/>
      <c r="TFY830" s="11"/>
      <c r="TFZ830" s="11"/>
      <c r="TGA830" s="11"/>
      <c r="TGB830" s="11"/>
      <c r="TGC830" s="11"/>
      <c r="TGD830" s="11"/>
      <c r="TGE830" s="11"/>
      <c r="TGF830" s="11"/>
      <c r="TGG830" s="11"/>
      <c r="TGH830" s="11"/>
      <c r="TGI830" s="11"/>
      <c r="TGJ830" s="11"/>
      <c r="TGK830" s="11"/>
      <c r="TGL830" s="11"/>
      <c r="TGM830" s="11"/>
      <c r="TGN830" s="11"/>
      <c r="TGO830" s="11"/>
      <c r="TGP830" s="11"/>
      <c r="TGQ830" s="11"/>
      <c r="TGR830" s="11"/>
      <c r="TGS830" s="11"/>
      <c r="TGT830" s="11"/>
      <c r="TGU830" s="11"/>
      <c r="TGV830" s="11"/>
      <c r="TGW830" s="11"/>
      <c r="TGX830" s="11"/>
      <c r="TGY830" s="11"/>
      <c r="TGZ830" s="11"/>
      <c r="THA830" s="11"/>
      <c r="THB830" s="11"/>
      <c r="THC830" s="11"/>
      <c r="THD830" s="11"/>
      <c r="THE830" s="11"/>
      <c r="THF830" s="11"/>
      <c r="THG830" s="11"/>
      <c r="THH830" s="11"/>
      <c r="THI830" s="11"/>
      <c r="THJ830" s="11"/>
      <c r="THK830" s="11"/>
      <c r="THL830" s="11"/>
      <c r="THM830" s="11"/>
      <c r="THN830" s="11"/>
      <c r="THO830" s="11"/>
      <c r="THP830" s="11"/>
      <c r="THQ830" s="11"/>
      <c r="THR830" s="11"/>
      <c r="THS830" s="11"/>
      <c r="THT830" s="11"/>
      <c r="THU830" s="11"/>
      <c r="THV830" s="11"/>
      <c r="THW830" s="11"/>
      <c r="THX830" s="11"/>
      <c r="THY830" s="11"/>
      <c r="THZ830" s="11"/>
      <c r="TIA830" s="11"/>
      <c r="TIB830" s="11"/>
      <c r="TIC830" s="11"/>
      <c r="TID830" s="11"/>
      <c r="TIE830" s="11"/>
      <c r="TIF830" s="11"/>
      <c r="TIG830" s="11"/>
      <c r="TIH830" s="11"/>
      <c r="TII830" s="11"/>
      <c r="TIJ830" s="11"/>
      <c r="TIK830" s="11"/>
      <c r="TIL830" s="11"/>
      <c r="TIM830" s="11"/>
      <c r="TIN830" s="11"/>
      <c r="TIO830" s="11"/>
      <c r="TIP830" s="11"/>
      <c r="TIQ830" s="11"/>
      <c r="TIR830" s="11"/>
      <c r="TIS830" s="11"/>
      <c r="TIT830" s="11"/>
      <c r="TIU830" s="11"/>
      <c r="TIV830" s="11"/>
      <c r="TIW830" s="11"/>
      <c r="TIX830" s="11"/>
      <c r="TIY830" s="11"/>
      <c r="TIZ830" s="11"/>
      <c r="TJA830" s="11"/>
      <c r="TJB830" s="11"/>
      <c r="TJC830" s="11"/>
      <c r="TJD830" s="11"/>
      <c r="TJE830" s="11"/>
      <c r="TJF830" s="11"/>
      <c r="TJG830" s="11"/>
      <c r="TJH830" s="11"/>
      <c r="TJI830" s="11"/>
      <c r="TJJ830" s="11"/>
      <c r="TJK830" s="11"/>
      <c r="TJL830" s="11"/>
      <c r="TJM830" s="11"/>
      <c r="TJN830" s="11"/>
      <c r="TJO830" s="11"/>
      <c r="TJP830" s="11"/>
      <c r="TJQ830" s="11"/>
      <c r="TJR830" s="11"/>
      <c r="TJS830" s="11"/>
      <c r="TJT830" s="11"/>
      <c r="TJU830" s="11"/>
      <c r="TJV830" s="11"/>
      <c r="TJW830" s="11"/>
      <c r="TJX830" s="11"/>
      <c r="TJY830" s="11"/>
      <c r="TJZ830" s="11"/>
      <c r="TKA830" s="11"/>
      <c r="TKB830" s="11"/>
      <c r="TKC830" s="11"/>
      <c r="TKD830" s="11"/>
      <c r="TKE830" s="11"/>
      <c r="TKF830" s="11"/>
      <c r="TKG830" s="11"/>
      <c r="TKH830" s="11"/>
      <c r="TKI830" s="11"/>
      <c r="TKJ830" s="11"/>
      <c r="TKK830" s="11"/>
      <c r="TKL830" s="11"/>
      <c r="TKM830" s="11"/>
      <c r="TKN830" s="11"/>
      <c r="TKO830" s="11"/>
      <c r="TKP830" s="11"/>
      <c r="TKQ830" s="11"/>
      <c r="TKR830" s="11"/>
      <c r="TKS830" s="11"/>
      <c r="TKT830" s="11"/>
      <c r="TKU830" s="11"/>
      <c r="TKV830" s="11"/>
      <c r="TKW830" s="11"/>
      <c r="TKX830" s="11"/>
      <c r="TKY830" s="11"/>
      <c r="TKZ830" s="11"/>
      <c r="TLA830" s="11"/>
      <c r="TLB830" s="11"/>
      <c r="TLC830" s="11"/>
      <c r="TLD830" s="11"/>
      <c r="TLE830" s="11"/>
      <c r="TLF830" s="11"/>
      <c r="TLG830" s="11"/>
      <c r="TLH830" s="11"/>
      <c r="TLI830" s="11"/>
      <c r="TLJ830" s="11"/>
      <c r="TLK830" s="11"/>
      <c r="TLL830" s="11"/>
      <c r="TLM830" s="11"/>
      <c r="TLN830" s="11"/>
      <c r="TLO830" s="11"/>
      <c r="TLP830" s="11"/>
      <c r="TLQ830" s="11"/>
      <c r="TLR830" s="11"/>
      <c r="TLS830" s="11"/>
      <c r="TLT830" s="11"/>
      <c r="TLU830" s="11"/>
      <c r="TLV830" s="11"/>
      <c r="TLW830" s="11"/>
      <c r="TLX830" s="11"/>
      <c r="TLY830" s="11"/>
      <c r="TLZ830" s="11"/>
      <c r="TMA830" s="11"/>
      <c r="TMB830" s="11"/>
      <c r="TMC830" s="11"/>
      <c r="TMD830" s="11"/>
      <c r="TME830" s="11"/>
      <c r="TMF830" s="11"/>
      <c r="TMG830" s="11"/>
      <c r="TMH830" s="11"/>
      <c r="TMI830" s="11"/>
      <c r="TMJ830" s="11"/>
      <c r="TMK830" s="11"/>
      <c r="TML830" s="11"/>
      <c r="TMM830" s="11"/>
      <c r="TMN830" s="11"/>
      <c r="TMO830" s="11"/>
      <c r="TMP830" s="11"/>
      <c r="TMQ830" s="11"/>
      <c r="TMR830" s="11"/>
      <c r="TMS830" s="11"/>
      <c r="TMT830" s="11"/>
      <c r="TMU830" s="11"/>
      <c r="TMV830" s="11"/>
      <c r="TMW830" s="11"/>
      <c r="TMX830" s="11"/>
      <c r="TMY830" s="11"/>
      <c r="TMZ830" s="11"/>
      <c r="TNA830" s="11"/>
      <c r="TNB830" s="11"/>
      <c r="TNC830" s="11"/>
      <c r="TND830" s="11"/>
      <c r="TNE830" s="11"/>
      <c r="TNF830" s="11"/>
      <c r="TNG830" s="11"/>
      <c r="TNH830" s="11"/>
      <c r="TNI830" s="11"/>
      <c r="TNJ830" s="11"/>
      <c r="TNK830" s="11"/>
      <c r="TNL830" s="11"/>
      <c r="TNM830" s="11"/>
      <c r="TNN830" s="11"/>
      <c r="TNO830" s="11"/>
      <c r="TNP830" s="11"/>
      <c r="TNQ830" s="11"/>
      <c r="TNR830" s="11"/>
      <c r="TNS830" s="11"/>
      <c r="TNT830" s="11"/>
      <c r="TNU830" s="11"/>
      <c r="TNV830" s="11"/>
      <c r="TNW830" s="11"/>
      <c r="TNX830" s="11"/>
      <c r="TNY830" s="11"/>
      <c r="TNZ830" s="11"/>
      <c r="TOA830" s="11"/>
      <c r="TOB830" s="11"/>
      <c r="TOC830" s="11"/>
      <c r="TOD830" s="11"/>
      <c r="TOE830" s="11"/>
      <c r="TOF830" s="11"/>
      <c r="TOG830" s="11"/>
      <c r="TOH830" s="11"/>
      <c r="TOI830" s="11"/>
      <c r="TOJ830" s="11"/>
      <c r="TOK830" s="11"/>
      <c r="TOL830" s="11"/>
      <c r="TOM830" s="11"/>
      <c r="TON830" s="11"/>
      <c r="TOO830" s="11"/>
      <c r="TOP830" s="11"/>
      <c r="TOQ830" s="11"/>
      <c r="TOR830" s="11"/>
      <c r="TOS830" s="11"/>
      <c r="TOT830" s="11"/>
      <c r="TOU830" s="11"/>
      <c r="TOV830" s="11"/>
      <c r="TOW830" s="11"/>
      <c r="TOX830" s="11"/>
      <c r="TOY830" s="11"/>
      <c r="TOZ830" s="11"/>
      <c r="TPA830" s="11"/>
      <c r="TPB830" s="11"/>
      <c r="TPC830" s="11"/>
      <c r="TPD830" s="11"/>
      <c r="TPE830" s="11"/>
      <c r="TPF830" s="11"/>
      <c r="TPG830" s="11"/>
      <c r="TPH830" s="11"/>
      <c r="TPI830" s="11"/>
      <c r="TPJ830" s="11"/>
      <c r="TPK830" s="11"/>
      <c r="TPL830" s="11"/>
      <c r="TPM830" s="11"/>
      <c r="TPN830" s="11"/>
      <c r="TPO830" s="11"/>
      <c r="TPP830" s="11"/>
      <c r="TPQ830" s="11"/>
      <c r="TPR830" s="11"/>
      <c r="TPS830" s="11"/>
      <c r="TPT830" s="11"/>
      <c r="TPU830" s="11"/>
      <c r="TPV830" s="11"/>
      <c r="TPW830" s="11"/>
      <c r="TPX830" s="11"/>
      <c r="TPY830" s="11"/>
      <c r="TPZ830" s="11"/>
      <c r="TQA830" s="11"/>
      <c r="TQB830" s="11"/>
      <c r="TQC830" s="11"/>
      <c r="TQD830" s="11"/>
      <c r="TQE830" s="11"/>
      <c r="TQF830" s="11"/>
      <c r="TQG830" s="11"/>
      <c r="TQH830" s="11"/>
      <c r="TQI830" s="11"/>
      <c r="TQJ830" s="11"/>
      <c r="TQK830" s="11"/>
      <c r="TQL830" s="11"/>
      <c r="TQM830" s="11"/>
      <c r="TQN830" s="11"/>
      <c r="TQO830" s="11"/>
      <c r="TQP830" s="11"/>
      <c r="TQQ830" s="11"/>
      <c r="TQR830" s="11"/>
      <c r="TQS830" s="11"/>
      <c r="TQT830" s="11"/>
      <c r="TQU830" s="11"/>
      <c r="TQV830" s="11"/>
      <c r="TQW830" s="11"/>
      <c r="TQX830" s="11"/>
      <c r="TQY830" s="11"/>
      <c r="TQZ830" s="11"/>
      <c r="TRA830" s="11"/>
      <c r="TRB830" s="11"/>
      <c r="TRC830" s="11"/>
      <c r="TRD830" s="11"/>
      <c r="TRE830" s="11"/>
      <c r="TRF830" s="11"/>
      <c r="TRG830" s="11"/>
      <c r="TRH830" s="11"/>
      <c r="TRI830" s="11"/>
      <c r="TRJ830" s="11"/>
      <c r="TRK830" s="11"/>
      <c r="TRL830" s="11"/>
      <c r="TRM830" s="11"/>
      <c r="TRN830" s="11"/>
      <c r="TRO830" s="11"/>
      <c r="TRP830" s="11"/>
      <c r="TRQ830" s="11"/>
      <c r="TRR830" s="11"/>
      <c r="TRS830" s="11"/>
      <c r="TRT830" s="11"/>
      <c r="TRU830" s="11"/>
      <c r="TRV830" s="11"/>
      <c r="TRW830" s="11"/>
      <c r="TRX830" s="11"/>
      <c r="TRY830" s="11"/>
      <c r="TRZ830" s="11"/>
      <c r="TSA830" s="11"/>
      <c r="TSB830" s="11"/>
      <c r="TSC830" s="11"/>
      <c r="TSD830" s="11"/>
      <c r="TSE830" s="11"/>
      <c r="TSF830" s="11"/>
      <c r="TSG830" s="11"/>
      <c r="TSH830" s="11"/>
      <c r="TSI830" s="11"/>
      <c r="TSJ830" s="11"/>
      <c r="TSK830" s="11"/>
      <c r="TSL830" s="11"/>
      <c r="TSM830" s="11"/>
      <c r="TSN830" s="11"/>
      <c r="TSO830" s="11"/>
      <c r="TSP830" s="11"/>
      <c r="TSQ830" s="11"/>
      <c r="TSR830" s="11"/>
      <c r="TSS830" s="11"/>
      <c r="TST830" s="11"/>
      <c r="TSU830" s="11"/>
      <c r="TSV830" s="11"/>
      <c r="TSW830" s="11"/>
      <c r="TSX830" s="11"/>
      <c r="TSY830" s="11"/>
      <c r="TSZ830" s="11"/>
      <c r="TTA830" s="11"/>
      <c r="TTB830" s="11"/>
      <c r="TTC830" s="11"/>
      <c r="TTD830" s="11"/>
      <c r="TTE830" s="11"/>
      <c r="TTF830" s="11"/>
      <c r="TTG830" s="11"/>
      <c r="TTH830" s="11"/>
      <c r="TTI830" s="11"/>
      <c r="TTJ830" s="11"/>
      <c r="TTK830" s="11"/>
      <c r="TTL830" s="11"/>
      <c r="TTM830" s="11"/>
      <c r="TTN830" s="11"/>
      <c r="TTO830" s="11"/>
      <c r="TTP830" s="11"/>
      <c r="TTQ830" s="11"/>
      <c r="TTR830" s="11"/>
      <c r="TTS830" s="11"/>
      <c r="TTT830" s="11"/>
      <c r="TTU830" s="11"/>
      <c r="TTV830" s="11"/>
      <c r="TTW830" s="11"/>
      <c r="TTX830" s="11"/>
      <c r="TTY830" s="11"/>
      <c r="TTZ830" s="11"/>
      <c r="TUA830" s="11"/>
      <c r="TUB830" s="11"/>
      <c r="TUC830" s="11"/>
      <c r="TUD830" s="11"/>
      <c r="TUE830" s="11"/>
      <c r="TUF830" s="11"/>
      <c r="TUG830" s="11"/>
      <c r="TUH830" s="11"/>
      <c r="TUI830" s="11"/>
      <c r="TUJ830" s="11"/>
      <c r="TUK830" s="11"/>
      <c r="TUL830" s="11"/>
      <c r="TUM830" s="11"/>
      <c r="TUN830" s="11"/>
      <c r="TUO830" s="11"/>
      <c r="TUP830" s="11"/>
      <c r="TUQ830" s="11"/>
      <c r="TUR830" s="11"/>
      <c r="TUS830" s="11"/>
      <c r="TUT830" s="11"/>
      <c r="TUU830" s="11"/>
      <c r="TUV830" s="11"/>
      <c r="TUW830" s="11"/>
      <c r="TUX830" s="11"/>
      <c r="TUY830" s="11"/>
      <c r="TUZ830" s="11"/>
      <c r="TVA830" s="11"/>
      <c r="TVB830" s="11"/>
      <c r="TVC830" s="11"/>
      <c r="TVD830" s="11"/>
      <c r="TVE830" s="11"/>
      <c r="TVF830" s="11"/>
      <c r="TVG830" s="11"/>
      <c r="TVH830" s="11"/>
      <c r="TVI830" s="11"/>
      <c r="TVJ830" s="11"/>
      <c r="TVK830" s="11"/>
      <c r="TVL830" s="11"/>
      <c r="TVM830" s="11"/>
      <c r="TVN830" s="11"/>
      <c r="TVO830" s="11"/>
      <c r="TVP830" s="11"/>
      <c r="TVQ830" s="11"/>
      <c r="TVR830" s="11"/>
      <c r="TVS830" s="11"/>
      <c r="TVT830" s="11"/>
      <c r="TVU830" s="11"/>
      <c r="TVV830" s="11"/>
      <c r="TVW830" s="11"/>
      <c r="TVX830" s="11"/>
      <c r="TVY830" s="11"/>
      <c r="TVZ830" s="11"/>
      <c r="TWA830" s="11"/>
      <c r="TWB830" s="11"/>
      <c r="TWC830" s="11"/>
      <c r="TWD830" s="11"/>
      <c r="TWE830" s="11"/>
      <c r="TWF830" s="11"/>
      <c r="TWG830" s="11"/>
      <c r="TWH830" s="11"/>
      <c r="TWI830" s="11"/>
      <c r="TWJ830" s="11"/>
      <c r="TWK830" s="11"/>
      <c r="TWL830" s="11"/>
      <c r="TWM830" s="11"/>
      <c r="TWN830" s="11"/>
      <c r="TWO830" s="11"/>
      <c r="TWP830" s="11"/>
      <c r="TWQ830" s="11"/>
      <c r="TWR830" s="11"/>
      <c r="TWS830" s="11"/>
      <c r="TWT830" s="11"/>
      <c r="TWU830" s="11"/>
      <c r="TWV830" s="11"/>
      <c r="TWW830" s="11"/>
      <c r="TWX830" s="11"/>
      <c r="TWY830" s="11"/>
      <c r="TWZ830" s="11"/>
      <c r="TXA830" s="11"/>
      <c r="TXB830" s="11"/>
      <c r="TXC830" s="11"/>
      <c r="TXD830" s="11"/>
      <c r="TXE830" s="11"/>
      <c r="TXF830" s="11"/>
      <c r="TXG830" s="11"/>
      <c r="TXH830" s="11"/>
      <c r="TXI830" s="11"/>
      <c r="TXJ830" s="11"/>
      <c r="TXK830" s="11"/>
      <c r="TXL830" s="11"/>
      <c r="TXM830" s="11"/>
      <c r="TXN830" s="11"/>
      <c r="TXO830" s="11"/>
      <c r="TXP830" s="11"/>
      <c r="TXQ830" s="11"/>
      <c r="TXR830" s="11"/>
      <c r="TXS830" s="11"/>
      <c r="TXT830" s="11"/>
      <c r="TXU830" s="11"/>
      <c r="TXV830" s="11"/>
      <c r="TXW830" s="11"/>
      <c r="TXX830" s="11"/>
      <c r="TXY830" s="11"/>
      <c r="TXZ830" s="11"/>
      <c r="TYA830" s="11"/>
      <c r="TYB830" s="11"/>
      <c r="TYC830" s="11"/>
      <c r="TYD830" s="11"/>
      <c r="TYE830" s="11"/>
      <c r="TYF830" s="11"/>
      <c r="TYG830" s="11"/>
      <c r="TYH830" s="11"/>
      <c r="TYI830" s="11"/>
      <c r="TYJ830" s="11"/>
      <c r="TYK830" s="11"/>
      <c r="TYL830" s="11"/>
      <c r="TYM830" s="11"/>
      <c r="TYN830" s="11"/>
      <c r="TYO830" s="11"/>
      <c r="TYP830" s="11"/>
      <c r="TYQ830" s="11"/>
      <c r="TYR830" s="11"/>
      <c r="TYS830" s="11"/>
      <c r="TYT830" s="11"/>
      <c r="TYU830" s="11"/>
      <c r="TYV830" s="11"/>
      <c r="TYW830" s="11"/>
      <c r="TYX830" s="11"/>
      <c r="TYY830" s="11"/>
      <c r="TYZ830" s="11"/>
      <c r="TZA830" s="11"/>
      <c r="TZB830" s="11"/>
      <c r="TZC830" s="11"/>
      <c r="TZD830" s="11"/>
      <c r="TZE830" s="11"/>
      <c r="TZF830" s="11"/>
      <c r="TZG830" s="11"/>
      <c r="TZH830" s="11"/>
      <c r="TZI830" s="11"/>
      <c r="TZJ830" s="11"/>
      <c r="TZK830" s="11"/>
      <c r="TZL830" s="11"/>
      <c r="TZM830" s="11"/>
      <c r="TZN830" s="11"/>
      <c r="TZO830" s="11"/>
      <c r="TZP830" s="11"/>
      <c r="TZQ830" s="11"/>
      <c r="TZR830" s="11"/>
      <c r="TZS830" s="11"/>
      <c r="TZT830" s="11"/>
      <c r="TZU830" s="11"/>
      <c r="TZV830" s="11"/>
      <c r="TZW830" s="11"/>
      <c r="TZX830" s="11"/>
      <c r="TZY830" s="11"/>
      <c r="TZZ830" s="11"/>
      <c r="UAA830" s="11"/>
      <c r="UAB830" s="11"/>
      <c r="UAC830" s="11"/>
      <c r="UAD830" s="11"/>
      <c r="UAE830" s="11"/>
      <c r="UAF830" s="11"/>
      <c r="UAG830" s="11"/>
      <c r="UAH830" s="11"/>
      <c r="UAI830" s="11"/>
      <c r="UAJ830" s="11"/>
      <c r="UAK830" s="11"/>
      <c r="UAL830" s="11"/>
      <c r="UAM830" s="11"/>
      <c r="UAN830" s="11"/>
      <c r="UAO830" s="11"/>
      <c r="UAP830" s="11"/>
      <c r="UAQ830" s="11"/>
      <c r="UAR830" s="11"/>
      <c r="UAS830" s="11"/>
      <c r="UAT830" s="11"/>
      <c r="UAU830" s="11"/>
      <c r="UAV830" s="11"/>
      <c r="UAW830" s="11"/>
      <c r="UAX830" s="11"/>
      <c r="UAY830" s="11"/>
      <c r="UAZ830" s="11"/>
      <c r="UBA830" s="11"/>
      <c r="UBB830" s="11"/>
      <c r="UBC830" s="11"/>
      <c r="UBD830" s="11"/>
      <c r="UBE830" s="11"/>
      <c r="UBF830" s="11"/>
      <c r="UBG830" s="11"/>
      <c r="UBH830" s="11"/>
      <c r="UBI830" s="11"/>
      <c r="UBJ830" s="11"/>
      <c r="UBK830" s="11"/>
      <c r="UBL830" s="11"/>
      <c r="UBM830" s="11"/>
      <c r="UBN830" s="11"/>
      <c r="UBO830" s="11"/>
      <c r="UBP830" s="11"/>
      <c r="UBQ830" s="11"/>
      <c r="UBR830" s="11"/>
      <c r="UBS830" s="11"/>
      <c r="UBT830" s="11"/>
      <c r="UBU830" s="11"/>
      <c r="UBV830" s="11"/>
      <c r="UBW830" s="11"/>
      <c r="UBX830" s="11"/>
      <c r="UBY830" s="11"/>
      <c r="UBZ830" s="11"/>
      <c r="UCA830" s="11"/>
      <c r="UCB830" s="11"/>
      <c r="UCC830" s="11"/>
      <c r="UCD830" s="11"/>
      <c r="UCE830" s="11"/>
      <c r="UCF830" s="11"/>
      <c r="UCG830" s="11"/>
      <c r="UCH830" s="11"/>
      <c r="UCI830" s="11"/>
      <c r="UCJ830" s="11"/>
      <c r="UCK830" s="11"/>
      <c r="UCL830" s="11"/>
      <c r="UCM830" s="11"/>
      <c r="UCN830" s="11"/>
      <c r="UCO830" s="11"/>
      <c r="UCP830" s="11"/>
      <c r="UCQ830" s="11"/>
      <c r="UCR830" s="11"/>
      <c r="UCS830" s="11"/>
      <c r="UCT830" s="11"/>
      <c r="UCU830" s="11"/>
      <c r="UCV830" s="11"/>
      <c r="UCW830" s="11"/>
      <c r="UCX830" s="11"/>
      <c r="UCY830" s="11"/>
      <c r="UCZ830" s="11"/>
      <c r="UDA830" s="11"/>
      <c r="UDB830" s="11"/>
      <c r="UDC830" s="11"/>
      <c r="UDD830" s="11"/>
      <c r="UDE830" s="11"/>
      <c r="UDF830" s="11"/>
      <c r="UDG830" s="11"/>
      <c r="UDH830" s="11"/>
      <c r="UDI830" s="11"/>
      <c r="UDJ830" s="11"/>
      <c r="UDK830" s="11"/>
      <c r="UDL830" s="11"/>
      <c r="UDM830" s="11"/>
      <c r="UDN830" s="11"/>
      <c r="UDO830" s="11"/>
      <c r="UDP830" s="11"/>
      <c r="UDQ830" s="11"/>
      <c r="UDR830" s="11"/>
      <c r="UDS830" s="11"/>
      <c r="UDT830" s="11"/>
      <c r="UDU830" s="11"/>
      <c r="UDV830" s="11"/>
      <c r="UDW830" s="11"/>
      <c r="UDX830" s="11"/>
      <c r="UDY830" s="11"/>
      <c r="UDZ830" s="11"/>
      <c r="UEA830" s="11"/>
      <c r="UEB830" s="11"/>
      <c r="UEC830" s="11"/>
      <c r="UED830" s="11"/>
      <c r="UEE830" s="11"/>
      <c r="UEF830" s="11"/>
      <c r="UEG830" s="11"/>
      <c r="UEH830" s="11"/>
      <c r="UEI830" s="11"/>
      <c r="UEJ830" s="11"/>
      <c r="UEK830" s="11"/>
      <c r="UEL830" s="11"/>
      <c r="UEM830" s="11"/>
      <c r="UEN830" s="11"/>
      <c r="UEO830" s="11"/>
      <c r="UEP830" s="11"/>
      <c r="UEQ830" s="11"/>
      <c r="UER830" s="11"/>
      <c r="UES830" s="11"/>
      <c r="UET830" s="11"/>
      <c r="UEU830" s="11"/>
      <c r="UEV830" s="11"/>
      <c r="UEW830" s="11"/>
      <c r="UEX830" s="11"/>
      <c r="UEY830" s="11"/>
      <c r="UEZ830" s="11"/>
      <c r="UFA830" s="11"/>
      <c r="UFB830" s="11"/>
      <c r="UFC830" s="11"/>
      <c r="UFD830" s="11"/>
      <c r="UFE830" s="11"/>
      <c r="UFF830" s="11"/>
      <c r="UFG830" s="11"/>
      <c r="UFH830" s="11"/>
      <c r="UFI830" s="11"/>
      <c r="UFJ830" s="11"/>
      <c r="UFK830" s="11"/>
      <c r="UFL830" s="11"/>
      <c r="UFM830" s="11"/>
      <c r="UFN830" s="11"/>
      <c r="UFO830" s="11"/>
      <c r="UFP830" s="11"/>
      <c r="UFQ830" s="11"/>
      <c r="UFR830" s="11"/>
      <c r="UFS830" s="11"/>
      <c r="UFT830" s="11"/>
      <c r="UFU830" s="11"/>
      <c r="UFV830" s="11"/>
      <c r="UFW830" s="11"/>
      <c r="UFX830" s="11"/>
      <c r="UFY830" s="11"/>
      <c r="UFZ830" s="11"/>
      <c r="UGA830" s="11"/>
      <c r="UGB830" s="11"/>
      <c r="UGC830" s="11"/>
      <c r="UGD830" s="11"/>
      <c r="UGE830" s="11"/>
      <c r="UGF830" s="11"/>
      <c r="UGG830" s="11"/>
      <c r="UGH830" s="11"/>
      <c r="UGI830" s="11"/>
      <c r="UGJ830" s="11"/>
      <c r="UGK830" s="11"/>
      <c r="UGL830" s="11"/>
      <c r="UGM830" s="11"/>
      <c r="UGN830" s="11"/>
      <c r="UGO830" s="11"/>
      <c r="UGP830" s="11"/>
      <c r="UGQ830" s="11"/>
      <c r="UGR830" s="11"/>
      <c r="UGS830" s="11"/>
      <c r="UGT830" s="11"/>
      <c r="UGU830" s="11"/>
      <c r="UGV830" s="11"/>
      <c r="UGW830" s="11"/>
      <c r="UGX830" s="11"/>
      <c r="UGY830" s="11"/>
      <c r="UGZ830" s="11"/>
      <c r="UHA830" s="11"/>
      <c r="UHB830" s="11"/>
      <c r="UHC830" s="11"/>
      <c r="UHD830" s="11"/>
      <c r="UHE830" s="11"/>
      <c r="UHF830" s="11"/>
      <c r="UHG830" s="11"/>
      <c r="UHH830" s="11"/>
      <c r="UHI830" s="11"/>
      <c r="UHJ830" s="11"/>
      <c r="UHK830" s="11"/>
      <c r="UHL830" s="11"/>
      <c r="UHM830" s="11"/>
      <c r="UHN830" s="11"/>
      <c r="UHO830" s="11"/>
      <c r="UHP830" s="11"/>
      <c r="UHQ830" s="11"/>
      <c r="UHR830" s="11"/>
      <c r="UHS830" s="11"/>
      <c r="UHT830" s="11"/>
      <c r="UHU830" s="11"/>
      <c r="UHV830" s="11"/>
      <c r="UHW830" s="11"/>
      <c r="UHX830" s="11"/>
      <c r="UHY830" s="11"/>
      <c r="UHZ830" s="11"/>
      <c r="UIA830" s="11"/>
      <c r="UIB830" s="11"/>
      <c r="UIC830" s="11"/>
      <c r="UID830" s="11"/>
      <c r="UIE830" s="11"/>
      <c r="UIF830" s="11"/>
      <c r="UIG830" s="11"/>
      <c r="UIH830" s="11"/>
      <c r="UII830" s="11"/>
      <c r="UIJ830" s="11"/>
      <c r="UIK830" s="11"/>
      <c r="UIL830" s="11"/>
      <c r="UIM830" s="11"/>
      <c r="UIN830" s="11"/>
      <c r="UIO830" s="11"/>
      <c r="UIP830" s="11"/>
      <c r="UIQ830" s="11"/>
      <c r="UIR830" s="11"/>
      <c r="UIS830" s="11"/>
      <c r="UIT830" s="11"/>
      <c r="UIU830" s="11"/>
      <c r="UIV830" s="11"/>
      <c r="UIW830" s="11"/>
      <c r="UIX830" s="11"/>
      <c r="UIY830" s="11"/>
      <c r="UIZ830" s="11"/>
      <c r="UJA830" s="11"/>
      <c r="UJB830" s="11"/>
      <c r="UJC830" s="11"/>
      <c r="UJD830" s="11"/>
      <c r="UJE830" s="11"/>
      <c r="UJF830" s="11"/>
      <c r="UJG830" s="11"/>
      <c r="UJH830" s="11"/>
      <c r="UJI830" s="11"/>
      <c r="UJJ830" s="11"/>
      <c r="UJK830" s="11"/>
      <c r="UJL830" s="11"/>
      <c r="UJM830" s="11"/>
      <c r="UJN830" s="11"/>
      <c r="UJO830" s="11"/>
      <c r="UJP830" s="11"/>
      <c r="UJQ830" s="11"/>
      <c r="UJR830" s="11"/>
      <c r="UJS830" s="11"/>
      <c r="UJT830" s="11"/>
      <c r="UJU830" s="11"/>
      <c r="UJV830" s="11"/>
      <c r="UJW830" s="11"/>
      <c r="UJX830" s="11"/>
      <c r="UJY830" s="11"/>
      <c r="UJZ830" s="11"/>
      <c r="UKA830" s="11"/>
      <c r="UKB830" s="11"/>
      <c r="UKC830" s="11"/>
      <c r="UKD830" s="11"/>
      <c r="UKE830" s="11"/>
      <c r="UKF830" s="11"/>
      <c r="UKG830" s="11"/>
      <c r="UKH830" s="11"/>
      <c r="UKI830" s="11"/>
      <c r="UKJ830" s="11"/>
      <c r="UKK830" s="11"/>
      <c r="UKL830" s="11"/>
      <c r="UKM830" s="11"/>
      <c r="UKN830" s="11"/>
      <c r="UKO830" s="11"/>
      <c r="UKP830" s="11"/>
      <c r="UKQ830" s="11"/>
      <c r="UKR830" s="11"/>
      <c r="UKS830" s="11"/>
      <c r="UKT830" s="11"/>
      <c r="UKU830" s="11"/>
      <c r="UKV830" s="11"/>
      <c r="UKW830" s="11"/>
      <c r="UKX830" s="11"/>
      <c r="UKY830" s="11"/>
      <c r="UKZ830" s="11"/>
      <c r="ULA830" s="11"/>
      <c r="ULB830" s="11"/>
      <c r="ULC830" s="11"/>
      <c r="ULD830" s="11"/>
      <c r="ULE830" s="11"/>
      <c r="ULF830" s="11"/>
      <c r="ULG830" s="11"/>
      <c r="ULH830" s="11"/>
      <c r="ULI830" s="11"/>
      <c r="ULJ830" s="11"/>
      <c r="ULK830" s="11"/>
      <c r="ULL830" s="11"/>
      <c r="ULM830" s="11"/>
      <c r="ULN830" s="11"/>
      <c r="ULO830" s="11"/>
      <c r="ULP830" s="11"/>
      <c r="ULQ830" s="11"/>
      <c r="ULR830" s="11"/>
      <c r="ULS830" s="11"/>
      <c r="ULT830" s="11"/>
      <c r="ULU830" s="11"/>
      <c r="ULV830" s="11"/>
      <c r="ULW830" s="11"/>
      <c r="ULX830" s="11"/>
      <c r="ULY830" s="11"/>
      <c r="ULZ830" s="11"/>
      <c r="UMA830" s="11"/>
      <c r="UMB830" s="11"/>
      <c r="UMC830" s="11"/>
      <c r="UMD830" s="11"/>
      <c r="UME830" s="11"/>
      <c r="UMF830" s="11"/>
      <c r="UMG830" s="11"/>
      <c r="UMH830" s="11"/>
      <c r="UMI830" s="11"/>
      <c r="UMJ830" s="11"/>
      <c r="UMK830" s="11"/>
      <c r="UML830" s="11"/>
      <c r="UMM830" s="11"/>
      <c r="UMN830" s="11"/>
      <c r="UMO830" s="11"/>
      <c r="UMP830" s="11"/>
      <c r="UMQ830" s="11"/>
      <c r="UMR830" s="11"/>
      <c r="UMS830" s="11"/>
      <c r="UMT830" s="11"/>
      <c r="UMU830" s="11"/>
      <c r="UMV830" s="11"/>
      <c r="UMW830" s="11"/>
      <c r="UMX830" s="11"/>
      <c r="UMY830" s="11"/>
      <c r="UMZ830" s="11"/>
      <c r="UNA830" s="11"/>
      <c r="UNB830" s="11"/>
      <c r="UNC830" s="11"/>
      <c r="UND830" s="11"/>
      <c r="UNE830" s="11"/>
      <c r="UNF830" s="11"/>
      <c r="UNG830" s="11"/>
      <c r="UNH830" s="11"/>
      <c r="UNI830" s="11"/>
      <c r="UNJ830" s="11"/>
      <c r="UNK830" s="11"/>
      <c r="UNL830" s="11"/>
      <c r="UNM830" s="11"/>
      <c r="UNN830" s="11"/>
      <c r="UNO830" s="11"/>
      <c r="UNP830" s="11"/>
      <c r="UNQ830" s="11"/>
      <c r="UNR830" s="11"/>
      <c r="UNS830" s="11"/>
      <c r="UNT830" s="11"/>
      <c r="UNU830" s="11"/>
      <c r="UNV830" s="11"/>
      <c r="UNW830" s="11"/>
      <c r="UNX830" s="11"/>
      <c r="UNY830" s="11"/>
      <c r="UNZ830" s="11"/>
      <c r="UOA830" s="11"/>
      <c r="UOB830" s="11"/>
      <c r="UOC830" s="11"/>
      <c r="UOD830" s="11"/>
      <c r="UOE830" s="11"/>
      <c r="UOF830" s="11"/>
      <c r="UOG830" s="11"/>
      <c r="UOH830" s="11"/>
      <c r="UOI830" s="11"/>
      <c r="UOJ830" s="11"/>
      <c r="UOK830" s="11"/>
      <c r="UOL830" s="11"/>
      <c r="UOM830" s="11"/>
      <c r="UON830" s="11"/>
      <c r="UOO830" s="11"/>
      <c r="UOP830" s="11"/>
      <c r="UOQ830" s="11"/>
      <c r="UOR830" s="11"/>
      <c r="UOS830" s="11"/>
      <c r="UOT830" s="11"/>
      <c r="UOU830" s="11"/>
      <c r="UOV830" s="11"/>
      <c r="UOW830" s="11"/>
      <c r="UOX830" s="11"/>
      <c r="UOY830" s="11"/>
      <c r="UOZ830" s="11"/>
      <c r="UPA830" s="11"/>
      <c r="UPB830" s="11"/>
      <c r="UPC830" s="11"/>
      <c r="UPD830" s="11"/>
      <c r="UPE830" s="11"/>
      <c r="UPF830" s="11"/>
      <c r="UPG830" s="11"/>
      <c r="UPH830" s="11"/>
      <c r="UPI830" s="11"/>
      <c r="UPJ830" s="11"/>
      <c r="UPK830" s="11"/>
      <c r="UPL830" s="11"/>
      <c r="UPM830" s="11"/>
      <c r="UPN830" s="11"/>
      <c r="UPO830" s="11"/>
      <c r="UPP830" s="11"/>
      <c r="UPQ830" s="11"/>
      <c r="UPR830" s="11"/>
      <c r="UPS830" s="11"/>
      <c r="UPT830" s="11"/>
      <c r="UPU830" s="11"/>
      <c r="UPV830" s="11"/>
      <c r="UPW830" s="11"/>
      <c r="UPX830" s="11"/>
      <c r="UPY830" s="11"/>
      <c r="UPZ830" s="11"/>
      <c r="UQA830" s="11"/>
      <c r="UQB830" s="11"/>
      <c r="UQC830" s="11"/>
      <c r="UQD830" s="11"/>
      <c r="UQE830" s="11"/>
      <c r="UQF830" s="11"/>
      <c r="UQG830" s="11"/>
      <c r="UQH830" s="11"/>
      <c r="UQI830" s="11"/>
      <c r="UQJ830" s="11"/>
      <c r="UQK830" s="11"/>
      <c r="UQL830" s="11"/>
      <c r="UQM830" s="11"/>
      <c r="UQN830" s="11"/>
      <c r="UQO830" s="11"/>
      <c r="UQP830" s="11"/>
      <c r="UQQ830" s="11"/>
      <c r="UQR830" s="11"/>
      <c r="UQS830" s="11"/>
      <c r="UQT830" s="11"/>
      <c r="UQU830" s="11"/>
      <c r="UQV830" s="11"/>
      <c r="UQW830" s="11"/>
      <c r="UQX830" s="11"/>
      <c r="UQY830" s="11"/>
      <c r="UQZ830" s="11"/>
      <c r="URA830" s="11"/>
      <c r="URB830" s="11"/>
      <c r="URC830" s="11"/>
      <c r="URD830" s="11"/>
      <c r="URE830" s="11"/>
      <c r="URF830" s="11"/>
      <c r="URG830" s="11"/>
      <c r="URH830" s="11"/>
      <c r="URI830" s="11"/>
      <c r="URJ830" s="11"/>
      <c r="URK830" s="11"/>
      <c r="URL830" s="11"/>
      <c r="URM830" s="11"/>
      <c r="URN830" s="11"/>
      <c r="URO830" s="11"/>
      <c r="URP830" s="11"/>
      <c r="URQ830" s="11"/>
      <c r="URR830" s="11"/>
      <c r="URS830" s="11"/>
      <c r="URT830" s="11"/>
      <c r="URU830" s="11"/>
      <c r="URV830" s="11"/>
      <c r="URW830" s="11"/>
      <c r="URX830" s="11"/>
      <c r="URY830" s="11"/>
      <c r="URZ830" s="11"/>
      <c r="USA830" s="11"/>
      <c r="USB830" s="11"/>
      <c r="USC830" s="11"/>
      <c r="USD830" s="11"/>
      <c r="USE830" s="11"/>
      <c r="USF830" s="11"/>
      <c r="USG830" s="11"/>
      <c r="USH830" s="11"/>
      <c r="USI830" s="11"/>
      <c r="USJ830" s="11"/>
      <c r="USK830" s="11"/>
      <c r="USL830" s="11"/>
      <c r="USM830" s="11"/>
      <c r="USN830" s="11"/>
      <c r="USO830" s="11"/>
      <c r="USP830" s="11"/>
      <c r="USQ830" s="11"/>
      <c r="USR830" s="11"/>
      <c r="USS830" s="11"/>
      <c r="UST830" s="11"/>
      <c r="USU830" s="11"/>
      <c r="USV830" s="11"/>
      <c r="USW830" s="11"/>
      <c r="USX830" s="11"/>
      <c r="USY830" s="11"/>
      <c r="USZ830" s="11"/>
      <c r="UTA830" s="11"/>
      <c r="UTB830" s="11"/>
      <c r="UTC830" s="11"/>
      <c r="UTD830" s="11"/>
      <c r="UTE830" s="11"/>
      <c r="UTF830" s="11"/>
      <c r="UTG830" s="11"/>
      <c r="UTH830" s="11"/>
      <c r="UTI830" s="11"/>
      <c r="UTJ830" s="11"/>
      <c r="UTK830" s="11"/>
      <c r="UTL830" s="11"/>
      <c r="UTM830" s="11"/>
      <c r="UTN830" s="11"/>
      <c r="UTO830" s="11"/>
      <c r="UTP830" s="11"/>
      <c r="UTQ830" s="11"/>
      <c r="UTR830" s="11"/>
      <c r="UTS830" s="11"/>
      <c r="UTT830" s="11"/>
      <c r="UTU830" s="11"/>
      <c r="UTV830" s="11"/>
      <c r="UTW830" s="11"/>
      <c r="UTX830" s="11"/>
      <c r="UTY830" s="11"/>
      <c r="UTZ830" s="11"/>
      <c r="UUA830" s="11"/>
      <c r="UUB830" s="11"/>
      <c r="UUC830" s="11"/>
      <c r="UUD830" s="11"/>
      <c r="UUE830" s="11"/>
      <c r="UUF830" s="11"/>
      <c r="UUG830" s="11"/>
      <c r="UUH830" s="11"/>
      <c r="UUI830" s="11"/>
      <c r="UUJ830" s="11"/>
      <c r="UUK830" s="11"/>
      <c r="UUL830" s="11"/>
      <c r="UUM830" s="11"/>
      <c r="UUN830" s="11"/>
      <c r="UUO830" s="11"/>
      <c r="UUP830" s="11"/>
      <c r="UUQ830" s="11"/>
      <c r="UUR830" s="11"/>
      <c r="UUS830" s="11"/>
      <c r="UUT830" s="11"/>
      <c r="UUU830" s="11"/>
      <c r="UUV830" s="11"/>
      <c r="UUW830" s="11"/>
      <c r="UUX830" s="11"/>
      <c r="UUY830" s="11"/>
      <c r="UUZ830" s="11"/>
      <c r="UVA830" s="11"/>
      <c r="UVB830" s="11"/>
      <c r="UVC830" s="11"/>
      <c r="UVD830" s="11"/>
      <c r="UVE830" s="11"/>
      <c r="UVF830" s="11"/>
      <c r="UVG830" s="11"/>
      <c r="UVH830" s="11"/>
      <c r="UVI830" s="11"/>
      <c r="UVJ830" s="11"/>
      <c r="UVK830" s="11"/>
      <c r="UVL830" s="11"/>
      <c r="UVM830" s="11"/>
      <c r="UVN830" s="11"/>
      <c r="UVO830" s="11"/>
      <c r="UVP830" s="11"/>
      <c r="UVQ830" s="11"/>
      <c r="UVR830" s="11"/>
      <c r="UVS830" s="11"/>
      <c r="UVT830" s="11"/>
      <c r="UVU830" s="11"/>
      <c r="UVV830" s="11"/>
      <c r="UVW830" s="11"/>
      <c r="UVX830" s="11"/>
      <c r="UVY830" s="11"/>
      <c r="UVZ830" s="11"/>
      <c r="UWA830" s="11"/>
      <c r="UWB830" s="11"/>
      <c r="UWC830" s="11"/>
      <c r="UWD830" s="11"/>
      <c r="UWE830" s="11"/>
      <c r="UWF830" s="11"/>
      <c r="UWG830" s="11"/>
      <c r="UWH830" s="11"/>
      <c r="UWI830" s="11"/>
      <c r="UWJ830" s="11"/>
      <c r="UWK830" s="11"/>
      <c r="UWL830" s="11"/>
      <c r="UWM830" s="11"/>
      <c r="UWN830" s="11"/>
      <c r="UWO830" s="11"/>
      <c r="UWP830" s="11"/>
      <c r="UWQ830" s="11"/>
      <c r="UWR830" s="11"/>
      <c r="UWS830" s="11"/>
      <c r="UWT830" s="11"/>
      <c r="UWU830" s="11"/>
      <c r="UWV830" s="11"/>
      <c r="UWW830" s="11"/>
      <c r="UWX830" s="11"/>
      <c r="UWY830" s="11"/>
      <c r="UWZ830" s="11"/>
      <c r="UXA830" s="11"/>
      <c r="UXB830" s="11"/>
      <c r="UXC830" s="11"/>
      <c r="UXD830" s="11"/>
      <c r="UXE830" s="11"/>
      <c r="UXF830" s="11"/>
      <c r="UXG830" s="11"/>
      <c r="UXH830" s="11"/>
      <c r="UXI830" s="11"/>
      <c r="UXJ830" s="11"/>
      <c r="UXK830" s="11"/>
      <c r="UXL830" s="11"/>
      <c r="UXM830" s="11"/>
      <c r="UXN830" s="11"/>
      <c r="UXO830" s="11"/>
      <c r="UXP830" s="11"/>
      <c r="UXQ830" s="11"/>
      <c r="UXR830" s="11"/>
      <c r="UXS830" s="11"/>
      <c r="UXT830" s="11"/>
      <c r="UXU830" s="11"/>
      <c r="UXV830" s="11"/>
      <c r="UXW830" s="11"/>
      <c r="UXX830" s="11"/>
      <c r="UXY830" s="11"/>
      <c r="UXZ830" s="11"/>
      <c r="UYA830" s="11"/>
      <c r="UYB830" s="11"/>
      <c r="UYC830" s="11"/>
      <c r="UYD830" s="11"/>
      <c r="UYE830" s="11"/>
      <c r="UYF830" s="11"/>
      <c r="UYG830" s="11"/>
      <c r="UYH830" s="11"/>
      <c r="UYI830" s="11"/>
      <c r="UYJ830" s="11"/>
      <c r="UYK830" s="11"/>
      <c r="UYL830" s="11"/>
      <c r="UYM830" s="11"/>
      <c r="UYN830" s="11"/>
      <c r="UYO830" s="11"/>
      <c r="UYP830" s="11"/>
      <c r="UYQ830" s="11"/>
      <c r="UYR830" s="11"/>
      <c r="UYS830" s="11"/>
      <c r="UYT830" s="11"/>
      <c r="UYU830" s="11"/>
      <c r="UYV830" s="11"/>
      <c r="UYW830" s="11"/>
      <c r="UYX830" s="11"/>
      <c r="UYY830" s="11"/>
      <c r="UYZ830" s="11"/>
      <c r="UZA830" s="11"/>
      <c r="UZB830" s="11"/>
      <c r="UZC830" s="11"/>
      <c r="UZD830" s="11"/>
      <c r="UZE830" s="11"/>
      <c r="UZF830" s="11"/>
      <c r="UZG830" s="11"/>
      <c r="UZH830" s="11"/>
      <c r="UZI830" s="11"/>
      <c r="UZJ830" s="11"/>
      <c r="UZK830" s="11"/>
      <c r="UZL830" s="11"/>
      <c r="UZM830" s="11"/>
      <c r="UZN830" s="11"/>
      <c r="UZO830" s="11"/>
      <c r="UZP830" s="11"/>
      <c r="UZQ830" s="11"/>
      <c r="UZR830" s="11"/>
      <c r="UZS830" s="11"/>
      <c r="UZT830" s="11"/>
      <c r="UZU830" s="11"/>
      <c r="UZV830" s="11"/>
      <c r="UZW830" s="11"/>
      <c r="UZX830" s="11"/>
      <c r="UZY830" s="11"/>
      <c r="UZZ830" s="11"/>
      <c r="VAA830" s="11"/>
      <c r="VAB830" s="11"/>
      <c r="VAC830" s="11"/>
      <c r="VAD830" s="11"/>
      <c r="VAE830" s="11"/>
      <c r="VAF830" s="11"/>
      <c r="VAG830" s="11"/>
      <c r="VAH830" s="11"/>
      <c r="VAI830" s="11"/>
      <c r="VAJ830" s="11"/>
      <c r="VAK830" s="11"/>
      <c r="VAL830" s="11"/>
      <c r="VAM830" s="11"/>
      <c r="VAN830" s="11"/>
      <c r="VAO830" s="11"/>
      <c r="VAP830" s="11"/>
      <c r="VAQ830" s="11"/>
      <c r="VAR830" s="11"/>
      <c r="VAS830" s="11"/>
      <c r="VAT830" s="11"/>
      <c r="VAU830" s="11"/>
      <c r="VAV830" s="11"/>
      <c r="VAW830" s="11"/>
      <c r="VAX830" s="11"/>
      <c r="VAY830" s="11"/>
      <c r="VAZ830" s="11"/>
      <c r="VBA830" s="11"/>
      <c r="VBB830" s="11"/>
      <c r="VBC830" s="11"/>
      <c r="VBD830" s="11"/>
      <c r="VBE830" s="11"/>
      <c r="VBF830" s="11"/>
      <c r="VBG830" s="11"/>
      <c r="VBH830" s="11"/>
      <c r="VBI830" s="11"/>
      <c r="VBJ830" s="11"/>
      <c r="VBK830" s="11"/>
      <c r="VBL830" s="11"/>
      <c r="VBM830" s="11"/>
      <c r="VBN830" s="11"/>
      <c r="VBO830" s="11"/>
      <c r="VBP830" s="11"/>
      <c r="VBQ830" s="11"/>
      <c r="VBR830" s="11"/>
      <c r="VBS830" s="11"/>
      <c r="VBT830" s="11"/>
      <c r="VBU830" s="11"/>
      <c r="VBV830" s="11"/>
      <c r="VBW830" s="11"/>
      <c r="VBX830" s="11"/>
      <c r="VBY830" s="11"/>
      <c r="VBZ830" s="11"/>
      <c r="VCA830" s="11"/>
      <c r="VCB830" s="11"/>
      <c r="VCC830" s="11"/>
      <c r="VCD830" s="11"/>
      <c r="VCE830" s="11"/>
      <c r="VCF830" s="11"/>
      <c r="VCG830" s="11"/>
      <c r="VCH830" s="11"/>
      <c r="VCI830" s="11"/>
      <c r="VCJ830" s="11"/>
      <c r="VCK830" s="11"/>
      <c r="VCL830" s="11"/>
      <c r="VCM830" s="11"/>
      <c r="VCN830" s="11"/>
      <c r="VCO830" s="11"/>
      <c r="VCP830" s="11"/>
      <c r="VCQ830" s="11"/>
      <c r="VCR830" s="11"/>
      <c r="VCS830" s="11"/>
      <c r="VCT830" s="11"/>
      <c r="VCU830" s="11"/>
      <c r="VCV830" s="11"/>
      <c r="VCW830" s="11"/>
      <c r="VCX830" s="11"/>
      <c r="VCY830" s="11"/>
      <c r="VCZ830" s="11"/>
      <c r="VDA830" s="11"/>
      <c r="VDB830" s="11"/>
      <c r="VDC830" s="11"/>
      <c r="VDD830" s="11"/>
      <c r="VDE830" s="11"/>
      <c r="VDF830" s="11"/>
      <c r="VDG830" s="11"/>
      <c r="VDH830" s="11"/>
      <c r="VDI830" s="11"/>
      <c r="VDJ830" s="11"/>
      <c r="VDK830" s="11"/>
      <c r="VDL830" s="11"/>
      <c r="VDM830" s="11"/>
      <c r="VDN830" s="11"/>
      <c r="VDO830" s="11"/>
      <c r="VDP830" s="11"/>
      <c r="VDQ830" s="11"/>
      <c r="VDR830" s="11"/>
      <c r="VDS830" s="11"/>
      <c r="VDT830" s="11"/>
      <c r="VDU830" s="11"/>
      <c r="VDV830" s="11"/>
      <c r="VDW830" s="11"/>
      <c r="VDX830" s="11"/>
      <c r="VDY830" s="11"/>
      <c r="VDZ830" s="11"/>
      <c r="VEA830" s="11"/>
      <c r="VEB830" s="11"/>
      <c r="VEC830" s="11"/>
      <c r="VED830" s="11"/>
      <c r="VEE830" s="11"/>
      <c r="VEF830" s="11"/>
      <c r="VEG830" s="11"/>
      <c r="VEH830" s="11"/>
      <c r="VEI830" s="11"/>
      <c r="VEJ830" s="11"/>
      <c r="VEK830" s="11"/>
      <c r="VEL830" s="11"/>
      <c r="VEM830" s="11"/>
      <c r="VEN830" s="11"/>
      <c r="VEO830" s="11"/>
      <c r="VEP830" s="11"/>
      <c r="VEQ830" s="11"/>
      <c r="VER830" s="11"/>
      <c r="VES830" s="11"/>
      <c r="VET830" s="11"/>
      <c r="VEU830" s="11"/>
      <c r="VEV830" s="11"/>
      <c r="VEW830" s="11"/>
      <c r="VEX830" s="11"/>
      <c r="VEY830" s="11"/>
      <c r="VEZ830" s="11"/>
      <c r="VFA830" s="11"/>
      <c r="VFB830" s="11"/>
      <c r="VFC830" s="11"/>
      <c r="VFD830" s="11"/>
      <c r="VFE830" s="11"/>
      <c r="VFF830" s="11"/>
      <c r="VFG830" s="11"/>
      <c r="VFH830" s="11"/>
      <c r="VFI830" s="11"/>
      <c r="VFJ830" s="11"/>
      <c r="VFK830" s="11"/>
      <c r="VFL830" s="11"/>
      <c r="VFM830" s="11"/>
      <c r="VFN830" s="11"/>
      <c r="VFO830" s="11"/>
      <c r="VFP830" s="11"/>
      <c r="VFQ830" s="11"/>
      <c r="VFR830" s="11"/>
      <c r="VFS830" s="11"/>
      <c r="VFT830" s="11"/>
      <c r="VFU830" s="11"/>
      <c r="VFV830" s="11"/>
      <c r="VFW830" s="11"/>
      <c r="VFX830" s="11"/>
      <c r="VFY830" s="11"/>
      <c r="VFZ830" s="11"/>
      <c r="VGA830" s="11"/>
      <c r="VGB830" s="11"/>
      <c r="VGC830" s="11"/>
      <c r="VGD830" s="11"/>
      <c r="VGE830" s="11"/>
      <c r="VGF830" s="11"/>
      <c r="VGG830" s="11"/>
      <c r="VGH830" s="11"/>
      <c r="VGI830" s="11"/>
      <c r="VGJ830" s="11"/>
      <c r="VGK830" s="11"/>
      <c r="VGL830" s="11"/>
      <c r="VGM830" s="11"/>
      <c r="VGN830" s="11"/>
      <c r="VGO830" s="11"/>
      <c r="VGP830" s="11"/>
      <c r="VGQ830" s="11"/>
      <c r="VGR830" s="11"/>
      <c r="VGS830" s="11"/>
      <c r="VGT830" s="11"/>
      <c r="VGU830" s="11"/>
      <c r="VGV830" s="11"/>
      <c r="VGW830" s="11"/>
      <c r="VGX830" s="11"/>
      <c r="VGY830" s="11"/>
      <c r="VGZ830" s="11"/>
      <c r="VHA830" s="11"/>
      <c r="VHB830" s="11"/>
      <c r="VHC830" s="11"/>
      <c r="VHD830" s="11"/>
      <c r="VHE830" s="11"/>
      <c r="VHF830" s="11"/>
      <c r="VHG830" s="11"/>
      <c r="VHH830" s="11"/>
      <c r="VHI830" s="11"/>
      <c r="VHJ830" s="11"/>
      <c r="VHK830" s="11"/>
      <c r="VHL830" s="11"/>
      <c r="VHM830" s="11"/>
      <c r="VHN830" s="11"/>
      <c r="VHO830" s="11"/>
      <c r="VHP830" s="11"/>
      <c r="VHQ830" s="11"/>
      <c r="VHR830" s="11"/>
      <c r="VHS830" s="11"/>
      <c r="VHT830" s="11"/>
      <c r="VHU830" s="11"/>
      <c r="VHV830" s="11"/>
      <c r="VHW830" s="11"/>
      <c r="VHX830" s="11"/>
      <c r="VHY830" s="11"/>
      <c r="VHZ830" s="11"/>
      <c r="VIA830" s="11"/>
      <c r="VIB830" s="11"/>
      <c r="VIC830" s="11"/>
      <c r="VID830" s="11"/>
      <c r="VIE830" s="11"/>
      <c r="VIF830" s="11"/>
      <c r="VIG830" s="11"/>
      <c r="VIH830" s="11"/>
      <c r="VII830" s="11"/>
      <c r="VIJ830" s="11"/>
      <c r="VIK830" s="11"/>
      <c r="VIL830" s="11"/>
      <c r="VIM830" s="11"/>
      <c r="VIN830" s="11"/>
      <c r="VIO830" s="11"/>
      <c r="VIP830" s="11"/>
      <c r="VIQ830" s="11"/>
      <c r="VIR830" s="11"/>
      <c r="VIS830" s="11"/>
      <c r="VIT830" s="11"/>
      <c r="VIU830" s="11"/>
      <c r="VIV830" s="11"/>
      <c r="VIW830" s="11"/>
      <c r="VIX830" s="11"/>
      <c r="VIY830" s="11"/>
      <c r="VIZ830" s="11"/>
      <c r="VJA830" s="11"/>
      <c r="VJB830" s="11"/>
      <c r="VJC830" s="11"/>
      <c r="VJD830" s="11"/>
      <c r="VJE830" s="11"/>
      <c r="VJF830" s="11"/>
      <c r="VJG830" s="11"/>
      <c r="VJH830" s="11"/>
      <c r="VJI830" s="11"/>
      <c r="VJJ830" s="11"/>
      <c r="VJK830" s="11"/>
      <c r="VJL830" s="11"/>
      <c r="VJM830" s="11"/>
      <c r="VJN830" s="11"/>
      <c r="VJO830" s="11"/>
      <c r="VJP830" s="11"/>
      <c r="VJQ830" s="11"/>
      <c r="VJR830" s="11"/>
      <c r="VJS830" s="11"/>
      <c r="VJT830" s="11"/>
      <c r="VJU830" s="11"/>
      <c r="VJV830" s="11"/>
      <c r="VJW830" s="11"/>
      <c r="VJX830" s="11"/>
      <c r="VJY830" s="11"/>
      <c r="VJZ830" s="11"/>
      <c r="VKA830" s="11"/>
      <c r="VKB830" s="11"/>
      <c r="VKC830" s="11"/>
      <c r="VKD830" s="11"/>
      <c r="VKE830" s="11"/>
      <c r="VKF830" s="11"/>
      <c r="VKG830" s="11"/>
      <c r="VKH830" s="11"/>
      <c r="VKI830" s="11"/>
      <c r="VKJ830" s="11"/>
      <c r="VKK830" s="11"/>
      <c r="VKL830" s="11"/>
      <c r="VKM830" s="11"/>
      <c r="VKN830" s="11"/>
      <c r="VKO830" s="11"/>
      <c r="VKP830" s="11"/>
      <c r="VKQ830" s="11"/>
      <c r="VKR830" s="11"/>
      <c r="VKS830" s="11"/>
      <c r="VKT830" s="11"/>
      <c r="VKU830" s="11"/>
      <c r="VKV830" s="11"/>
      <c r="VKW830" s="11"/>
      <c r="VKX830" s="11"/>
      <c r="VKY830" s="11"/>
      <c r="VKZ830" s="11"/>
      <c r="VLA830" s="11"/>
      <c r="VLB830" s="11"/>
      <c r="VLC830" s="11"/>
      <c r="VLD830" s="11"/>
      <c r="VLE830" s="11"/>
      <c r="VLF830" s="11"/>
      <c r="VLG830" s="11"/>
      <c r="VLH830" s="11"/>
      <c r="VLI830" s="11"/>
      <c r="VLJ830" s="11"/>
      <c r="VLK830" s="11"/>
      <c r="VLL830" s="11"/>
      <c r="VLM830" s="11"/>
      <c r="VLN830" s="11"/>
      <c r="VLO830" s="11"/>
      <c r="VLP830" s="11"/>
      <c r="VLQ830" s="11"/>
      <c r="VLR830" s="11"/>
      <c r="VLS830" s="11"/>
      <c r="VLT830" s="11"/>
      <c r="VLU830" s="11"/>
      <c r="VLV830" s="11"/>
      <c r="VLW830" s="11"/>
      <c r="VLX830" s="11"/>
      <c r="VLY830" s="11"/>
      <c r="VLZ830" s="11"/>
      <c r="VMA830" s="11"/>
      <c r="VMB830" s="11"/>
      <c r="VMC830" s="11"/>
      <c r="VMD830" s="11"/>
      <c r="VME830" s="11"/>
      <c r="VMF830" s="11"/>
      <c r="VMG830" s="11"/>
      <c r="VMH830" s="11"/>
      <c r="VMI830" s="11"/>
      <c r="VMJ830" s="11"/>
      <c r="VMK830" s="11"/>
      <c r="VML830" s="11"/>
      <c r="VMM830" s="11"/>
      <c r="VMN830" s="11"/>
      <c r="VMO830" s="11"/>
      <c r="VMP830" s="11"/>
      <c r="VMQ830" s="11"/>
      <c r="VMR830" s="11"/>
      <c r="VMS830" s="11"/>
      <c r="VMT830" s="11"/>
      <c r="VMU830" s="11"/>
      <c r="VMV830" s="11"/>
      <c r="VMW830" s="11"/>
      <c r="VMX830" s="11"/>
      <c r="VMY830" s="11"/>
      <c r="VMZ830" s="11"/>
      <c r="VNA830" s="11"/>
      <c r="VNB830" s="11"/>
      <c r="VNC830" s="11"/>
      <c r="VND830" s="11"/>
      <c r="VNE830" s="11"/>
      <c r="VNF830" s="11"/>
      <c r="VNG830" s="11"/>
      <c r="VNH830" s="11"/>
      <c r="VNI830" s="11"/>
      <c r="VNJ830" s="11"/>
      <c r="VNK830" s="11"/>
      <c r="VNL830" s="11"/>
      <c r="VNM830" s="11"/>
      <c r="VNN830" s="11"/>
      <c r="VNO830" s="11"/>
      <c r="VNP830" s="11"/>
      <c r="VNQ830" s="11"/>
      <c r="VNR830" s="11"/>
      <c r="VNS830" s="11"/>
      <c r="VNT830" s="11"/>
      <c r="VNU830" s="11"/>
      <c r="VNV830" s="11"/>
      <c r="VNW830" s="11"/>
      <c r="VNX830" s="11"/>
      <c r="VNY830" s="11"/>
      <c r="VNZ830" s="11"/>
      <c r="VOA830" s="11"/>
      <c r="VOB830" s="11"/>
      <c r="VOC830" s="11"/>
      <c r="VOD830" s="11"/>
      <c r="VOE830" s="11"/>
      <c r="VOF830" s="11"/>
      <c r="VOG830" s="11"/>
      <c r="VOH830" s="11"/>
      <c r="VOI830" s="11"/>
      <c r="VOJ830" s="11"/>
      <c r="VOK830" s="11"/>
      <c r="VOL830" s="11"/>
      <c r="VOM830" s="11"/>
      <c r="VON830" s="11"/>
      <c r="VOO830" s="11"/>
      <c r="VOP830" s="11"/>
      <c r="VOQ830" s="11"/>
      <c r="VOR830" s="11"/>
      <c r="VOS830" s="11"/>
      <c r="VOT830" s="11"/>
      <c r="VOU830" s="11"/>
      <c r="VOV830" s="11"/>
      <c r="VOW830" s="11"/>
      <c r="VOX830" s="11"/>
      <c r="VOY830" s="11"/>
      <c r="VOZ830" s="11"/>
      <c r="VPA830" s="11"/>
      <c r="VPB830" s="11"/>
      <c r="VPC830" s="11"/>
      <c r="VPD830" s="11"/>
      <c r="VPE830" s="11"/>
      <c r="VPF830" s="11"/>
      <c r="VPG830" s="11"/>
      <c r="VPH830" s="11"/>
      <c r="VPI830" s="11"/>
      <c r="VPJ830" s="11"/>
      <c r="VPK830" s="11"/>
      <c r="VPL830" s="11"/>
      <c r="VPM830" s="11"/>
      <c r="VPN830" s="11"/>
      <c r="VPO830" s="11"/>
      <c r="VPP830" s="11"/>
      <c r="VPQ830" s="11"/>
      <c r="VPR830" s="11"/>
      <c r="VPS830" s="11"/>
      <c r="VPT830" s="11"/>
      <c r="VPU830" s="11"/>
      <c r="VPV830" s="11"/>
      <c r="VPW830" s="11"/>
      <c r="VPX830" s="11"/>
      <c r="VPY830" s="11"/>
      <c r="VPZ830" s="11"/>
      <c r="VQA830" s="11"/>
      <c r="VQB830" s="11"/>
      <c r="VQC830" s="11"/>
      <c r="VQD830" s="11"/>
      <c r="VQE830" s="11"/>
      <c r="VQF830" s="11"/>
      <c r="VQG830" s="11"/>
      <c r="VQH830" s="11"/>
      <c r="VQI830" s="11"/>
      <c r="VQJ830" s="11"/>
      <c r="VQK830" s="11"/>
      <c r="VQL830" s="11"/>
      <c r="VQM830" s="11"/>
      <c r="VQN830" s="11"/>
      <c r="VQO830" s="11"/>
      <c r="VQP830" s="11"/>
      <c r="VQQ830" s="11"/>
      <c r="VQR830" s="11"/>
      <c r="VQS830" s="11"/>
      <c r="VQT830" s="11"/>
      <c r="VQU830" s="11"/>
      <c r="VQV830" s="11"/>
      <c r="VQW830" s="11"/>
      <c r="VQX830" s="11"/>
      <c r="VQY830" s="11"/>
      <c r="VQZ830" s="11"/>
      <c r="VRA830" s="11"/>
      <c r="VRB830" s="11"/>
      <c r="VRC830" s="11"/>
      <c r="VRD830" s="11"/>
      <c r="VRE830" s="11"/>
      <c r="VRF830" s="11"/>
      <c r="VRG830" s="11"/>
      <c r="VRH830" s="11"/>
      <c r="VRI830" s="11"/>
      <c r="VRJ830" s="11"/>
      <c r="VRK830" s="11"/>
      <c r="VRL830" s="11"/>
      <c r="VRM830" s="11"/>
      <c r="VRN830" s="11"/>
      <c r="VRO830" s="11"/>
      <c r="VRP830" s="11"/>
      <c r="VRQ830" s="11"/>
      <c r="VRR830" s="11"/>
      <c r="VRS830" s="11"/>
      <c r="VRT830" s="11"/>
      <c r="VRU830" s="11"/>
      <c r="VRV830" s="11"/>
      <c r="VRW830" s="11"/>
      <c r="VRX830" s="11"/>
      <c r="VRY830" s="11"/>
      <c r="VRZ830" s="11"/>
      <c r="VSA830" s="11"/>
      <c r="VSB830" s="11"/>
      <c r="VSC830" s="11"/>
      <c r="VSD830" s="11"/>
      <c r="VSE830" s="11"/>
      <c r="VSF830" s="11"/>
      <c r="VSG830" s="11"/>
      <c r="VSH830" s="11"/>
      <c r="VSI830" s="11"/>
      <c r="VSJ830" s="11"/>
      <c r="VSK830" s="11"/>
      <c r="VSL830" s="11"/>
      <c r="VSM830" s="11"/>
      <c r="VSN830" s="11"/>
      <c r="VSO830" s="11"/>
      <c r="VSP830" s="11"/>
      <c r="VSQ830" s="11"/>
      <c r="VSR830" s="11"/>
      <c r="VSS830" s="11"/>
      <c r="VST830" s="11"/>
      <c r="VSU830" s="11"/>
      <c r="VSV830" s="11"/>
      <c r="VSW830" s="11"/>
      <c r="VSX830" s="11"/>
      <c r="VSY830" s="11"/>
      <c r="VSZ830" s="11"/>
      <c r="VTA830" s="11"/>
      <c r="VTB830" s="11"/>
      <c r="VTC830" s="11"/>
      <c r="VTD830" s="11"/>
      <c r="VTE830" s="11"/>
      <c r="VTF830" s="11"/>
      <c r="VTG830" s="11"/>
      <c r="VTH830" s="11"/>
      <c r="VTI830" s="11"/>
      <c r="VTJ830" s="11"/>
      <c r="VTK830" s="11"/>
      <c r="VTL830" s="11"/>
      <c r="VTM830" s="11"/>
      <c r="VTN830" s="11"/>
      <c r="VTO830" s="11"/>
      <c r="VTP830" s="11"/>
      <c r="VTQ830" s="11"/>
      <c r="VTR830" s="11"/>
      <c r="VTS830" s="11"/>
      <c r="VTT830" s="11"/>
      <c r="VTU830" s="11"/>
      <c r="VTV830" s="11"/>
      <c r="VTW830" s="11"/>
      <c r="VTX830" s="11"/>
      <c r="VTY830" s="11"/>
      <c r="VTZ830" s="11"/>
      <c r="VUA830" s="11"/>
      <c r="VUB830" s="11"/>
      <c r="VUC830" s="11"/>
      <c r="VUD830" s="11"/>
      <c r="VUE830" s="11"/>
      <c r="VUF830" s="11"/>
      <c r="VUG830" s="11"/>
      <c r="VUH830" s="11"/>
      <c r="VUI830" s="11"/>
      <c r="VUJ830" s="11"/>
      <c r="VUK830" s="11"/>
      <c r="VUL830" s="11"/>
      <c r="VUM830" s="11"/>
      <c r="VUN830" s="11"/>
      <c r="VUO830" s="11"/>
      <c r="VUP830" s="11"/>
      <c r="VUQ830" s="11"/>
      <c r="VUR830" s="11"/>
      <c r="VUS830" s="11"/>
      <c r="VUT830" s="11"/>
      <c r="VUU830" s="11"/>
      <c r="VUV830" s="11"/>
      <c r="VUW830" s="11"/>
      <c r="VUX830" s="11"/>
      <c r="VUY830" s="11"/>
      <c r="VUZ830" s="11"/>
      <c r="VVA830" s="11"/>
      <c r="VVB830" s="11"/>
      <c r="VVC830" s="11"/>
      <c r="VVD830" s="11"/>
      <c r="VVE830" s="11"/>
      <c r="VVF830" s="11"/>
      <c r="VVG830" s="11"/>
      <c r="VVH830" s="11"/>
      <c r="VVI830" s="11"/>
      <c r="VVJ830" s="11"/>
      <c r="VVK830" s="11"/>
      <c r="VVL830" s="11"/>
      <c r="VVM830" s="11"/>
      <c r="VVN830" s="11"/>
      <c r="VVO830" s="11"/>
      <c r="VVP830" s="11"/>
      <c r="VVQ830" s="11"/>
      <c r="VVR830" s="11"/>
      <c r="VVS830" s="11"/>
      <c r="VVT830" s="11"/>
      <c r="VVU830" s="11"/>
      <c r="VVV830" s="11"/>
      <c r="VVW830" s="11"/>
      <c r="VVX830" s="11"/>
      <c r="VVY830" s="11"/>
      <c r="VVZ830" s="11"/>
      <c r="VWA830" s="11"/>
      <c r="VWB830" s="11"/>
      <c r="VWC830" s="11"/>
      <c r="VWD830" s="11"/>
      <c r="VWE830" s="11"/>
      <c r="VWF830" s="11"/>
      <c r="VWG830" s="11"/>
      <c r="VWH830" s="11"/>
      <c r="VWI830" s="11"/>
      <c r="VWJ830" s="11"/>
      <c r="VWK830" s="11"/>
      <c r="VWL830" s="11"/>
      <c r="VWM830" s="11"/>
      <c r="VWN830" s="11"/>
      <c r="VWO830" s="11"/>
      <c r="VWP830" s="11"/>
      <c r="VWQ830" s="11"/>
      <c r="VWR830" s="11"/>
      <c r="VWS830" s="11"/>
      <c r="VWT830" s="11"/>
      <c r="VWU830" s="11"/>
      <c r="VWV830" s="11"/>
      <c r="VWW830" s="11"/>
      <c r="VWX830" s="11"/>
      <c r="VWY830" s="11"/>
      <c r="VWZ830" s="11"/>
      <c r="VXA830" s="11"/>
      <c r="VXB830" s="11"/>
      <c r="VXC830" s="11"/>
      <c r="VXD830" s="11"/>
      <c r="VXE830" s="11"/>
      <c r="VXF830" s="11"/>
      <c r="VXG830" s="11"/>
      <c r="VXH830" s="11"/>
      <c r="VXI830" s="11"/>
      <c r="VXJ830" s="11"/>
      <c r="VXK830" s="11"/>
      <c r="VXL830" s="11"/>
      <c r="VXM830" s="11"/>
      <c r="VXN830" s="11"/>
      <c r="VXO830" s="11"/>
      <c r="VXP830" s="11"/>
      <c r="VXQ830" s="11"/>
      <c r="VXR830" s="11"/>
      <c r="VXS830" s="11"/>
      <c r="VXT830" s="11"/>
      <c r="VXU830" s="11"/>
      <c r="VXV830" s="11"/>
      <c r="VXW830" s="11"/>
      <c r="VXX830" s="11"/>
      <c r="VXY830" s="11"/>
      <c r="VXZ830" s="11"/>
      <c r="VYA830" s="11"/>
      <c r="VYB830" s="11"/>
      <c r="VYC830" s="11"/>
      <c r="VYD830" s="11"/>
      <c r="VYE830" s="11"/>
      <c r="VYF830" s="11"/>
      <c r="VYG830" s="11"/>
      <c r="VYH830" s="11"/>
      <c r="VYI830" s="11"/>
      <c r="VYJ830" s="11"/>
      <c r="VYK830" s="11"/>
      <c r="VYL830" s="11"/>
      <c r="VYM830" s="11"/>
      <c r="VYN830" s="11"/>
      <c r="VYO830" s="11"/>
      <c r="VYP830" s="11"/>
      <c r="VYQ830" s="11"/>
      <c r="VYR830" s="11"/>
      <c r="VYS830" s="11"/>
      <c r="VYT830" s="11"/>
      <c r="VYU830" s="11"/>
      <c r="VYV830" s="11"/>
      <c r="VYW830" s="11"/>
      <c r="VYX830" s="11"/>
      <c r="VYY830" s="11"/>
      <c r="VYZ830" s="11"/>
      <c r="VZA830" s="11"/>
      <c r="VZB830" s="11"/>
      <c r="VZC830" s="11"/>
      <c r="VZD830" s="11"/>
      <c r="VZE830" s="11"/>
      <c r="VZF830" s="11"/>
      <c r="VZG830" s="11"/>
      <c r="VZH830" s="11"/>
      <c r="VZI830" s="11"/>
      <c r="VZJ830" s="11"/>
      <c r="VZK830" s="11"/>
      <c r="VZL830" s="11"/>
      <c r="VZM830" s="11"/>
      <c r="VZN830" s="11"/>
      <c r="VZO830" s="11"/>
      <c r="VZP830" s="11"/>
      <c r="VZQ830" s="11"/>
      <c r="VZR830" s="11"/>
      <c r="VZS830" s="11"/>
      <c r="VZT830" s="11"/>
      <c r="VZU830" s="11"/>
      <c r="VZV830" s="11"/>
      <c r="VZW830" s="11"/>
      <c r="VZX830" s="11"/>
      <c r="VZY830" s="11"/>
      <c r="VZZ830" s="11"/>
      <c r="WAA830" s="11"/>
      <c r="WAB830" s="11"/>
      <c r="WAC830" s="11"/>
      <c r="WAD830" s="11"/>
      <c r="WAE830" s="11"/>
      <c r="WAF830" s="11"/>
      <c r="WAG830" s="11"/>
      <c r="WAH830" s="11"/>
      <c r="WAI830" s="11"/>
      <c r="WAJ830" s="11"/>
      <c r="WAK830" s="11"/>
      <c r="WAL830" s="11"/>
      <c r="WAM830" s="11"/>
      <c r="WAN830" s="11"/>
      <c r="WAO830" s="11"/>
      <c r="WAP830" s="11"/>
      <c r="WAQ830" s="11"/>
      <c r="WAR830" s="11"/>
      <c r="WAS830" s="11"/>
      <c r="WAT830" s="11"/>
      <c r="WAU830" s="11"/>
      <c r="WAV830" s="11"/>
      <c r="WAW830" s="11"/>
      <c r="WAX830" s="11"/>
      <c r="WAY830" s="11"/>
      <c r="WAZ830" s="11"/>
      <c r="WBA830" s="11"/>
      <c r="WBB830" s="11"/>
      <c r="WBC830" s="11"/>
      <c r="WBD830" s="11"/>
      <c r="WBE830" s="11"/>
      <c r="WBF830" s="11"/>
      <c r="WBG830" s="11"/>
      <c r="WBH830" s="11"/>
      <c r="WBI830" s="11"/>
      <c r="WBJ830" s="11"/>
      <c r="WBK830" s="11"/>
      <c r="WBL830" s="11"/>
      <c r="WBM830" s="11"/>
      <c r="WBN830" s="11"/>
      <c r="WBO830" s="11"/>
      <c r="WBP830" s="11"/>
      <c r="WBQ830" s="11"/>
      <c r="WBR830" s="11"/>
      <c r="WBS830" s="11"/>
      <c r="WBT830" s="11"/>
      <c r="WBU830" s="11"/>
      <c r="WBV830" s="11"/>
      <c r="WBW830" s="11"/>
      <c r="WBX830" s="11"/>
      <c r="WBY830" s="11"/>
      <c r="WBZ830" s="11"/>
      <c r="WCA830" s="11"/>
      <c r="WCB830" s="11"/>
      <c r="WCC830" s="11"/>
      <c r="WCD830" s="11"/>
      <c r="WCE830" s="11"/>
      <c r="WCF830" s="11"/>
      <c r="WCG830" s="11"/>
      <c r="WCH830" s="11"/>
      <c r="WCI830" s="11"/>
      <c r="WCJ830" s="11"/>
      <c r="WCK830" s="11"/>
      <c r="WCL830" s="11"/>
      <c r="WCM830" s="11"/>
      <c r="WCN830" s="11"/>
      <c r="WCO830" s="11"/>
      <c r="WCP830" s="11"/>
      <c r="WCQ830" s="11"/>
      <c r="WCR830" s="11"/>
      <c r="WCS830" s="11"/>
      <c r="WCT830" s="11"/>
      <c r="WCU830" s="11"/>
      <c r="WCV830" s="11"/>
      <c r="WCW830" s="11"/>
      <c r="WCX830" s="11"/>
      <c r="WCY830" s="11"/>
      <c r="WCZ830" s="11"/>
      <c r="WDA830" s="11"/>
      <c r="WDB830" s="11"/>
      <c r="WDC830" s="11"/>
      <c r="WDD830" s="11"/>
      <c r="WDE830" s="11"/>
      <c r="WDF830" s="11"/>
      <c r="WDG830" s="11"/>
      <c r="WDH830" s="11"/>
      <c r="WDI830" s="11"/>
      <c r="WDJ830" s="11"/>
      <c r="WDK830" s="11"/>
      <c r="WDL830" s="11"/>
      <c r="WDM830" s="11"/>
      <c r="WDN830" s="11"/>
      <c r="WDO830" s="11"/>
      <c r="WDP830" s="11"/>
      <c r="WDQ830" s="11"/>
      <c r="WDR830" s="11"/>
      <c r="WDS830" s="11"/>
      <c r="WDT830" s="11"/>
      <c r="WDU830" s="11"/>
      <c r="WDV830" s="11"/>
      <c r="WDW830" s="11"/>
      <c r="WDX830" s="11"/>
      <c r="WDY830" s="11"/>
      <c r="WDZ830" s="11"/>
      <c r="WEA830" s="11"/>
      <c r="WEB830" s="11"/>
      <c r="WEC830" s="11"/>
      <c r="WED830" s="11"/>
      <c r="WEE830" s="11"/>
      <c r="WEF830" s="11"/>
      <c r="WEG830" s="11"/>
      <c r="WEH830" s="11"/>
      <c r="WEI830" s="11"/>
      <c r="WEJ830" s="11"/>
      <c r="WEK830" s="11"/>
      <c r="WEL830" s="11"/>
      <c r="WEM830" s="11"/>
      <c r="WEN830" s="11"/>
      <c r="WEO830" s="11"/>
      <c r="WEP830" s="11"/>
      <c r="WEQ830" s="11"/>
      <c r="WER830" s="11"/>
      <c r="WES830" s="11"/>
      <c r="WET830" s="11"/>
      <c r="WEU830" s="11"/>
      <c r="WEV830" s="11"/>
      <c r="WEW830" s="11"/>
      <c r="WEX830" s="11"/>
      <c r="WEY830" s="11"/>
      <c r="WEZ830" s="11"/>
      <c r="WFA830" s="11"/>
      <c r="WFB830" s="11"/>
      <c r="WFC830" s="11"/>
      <c r="WFD830" s="11"/>
      <c r="WFE830" s="11"/>
      <c r="WFF830" s="11"/>
      <c r="WFG830" s="11"/>
      <c r="WFH830" s="11"/>
      <c r="WFI830" s="11"/>
      <c r="WFJ830" s="11"/>
      <c r="WFK830" s="11"/>
      <c r="WFL830" s="11"/>
      <c r="WFM830" s="11"/>
      <c r="WFN830" s="11"/>
      <c r="WFO830" s="11"/>
      <c r="WFP830" s="11"/>
      <c r="WFQ830" s="11"/>
      <c r="WFR830" s="11"/>
      <c r="WFS830" s="11"/>
      <c r="WFT830" s="11"/>
      <c r="WFU830" s="11"/>
      <c r="WFV830" s="11"/>
      <c r="WFW830" s="11"/>
      <c r="WFX830" s="11"/>
      <c r="WFY830" s="11"/>
      <c r="WFZ830" s="11"/>
      <c r="WGA830" s="11"/>
      <c r="WGB830" s="11"/>
      <c r="WGC830" s="11"/>
      <c r="WGD830" s="11"/>
      <c r="WGE830" s="11"/>
      <c r="WGF830" s="11"/>
      <c r="WGG830" s="11"/>
      <c r="WGH830" s="11"/>
      <c r="WGI830" s="11"/>
      <c r="WGJ830" s="11"/>
      <c r="WGK830" s="11"/>
      <c r="WGL830" s="11"/>
      <c r="WGM830" s="11"/>
      <c r="WGN830" s="11"/>
      <c r="WGO830" s="11"/>
      <c r="WGP830" s="11"/>
      <c r="WGQ830" s="11"/>
      <c r="WGR830" s="11"/>
      <c r="WGS830" s="11"/>
      <c r="WGT830" s="11"/>
      <c r="WGU830" s="11"/>
      <c r="WGV830" s="11"/>
      <c r="WGW830" s="11"/>
      <c r="WGX830" s="11"/>
      <c r="WGY830" s="11"/>
      <c r="WGZ830" s="11"/>
      <c r="WHA830" s="11"/>
      <c r="WHB830" s="11"/>
      <c r="WHC830" s="11"/>
      <c r="WHD830" s="11"/>
      <c r="WHE830" s="11"/>
      <c r="WHF830" s="11"/>
      <c r="WHG830" s="11"/>
      <c r="WHH830" s="11"/>
      <c r="WHI830" s="11"/>
      <c r="WHJ830" s="11"/>
      <c r="WHK830" s="11"/>
      <c r="WHL830" s="11"/>
      <c r="WHM830" s="11"/>
      <c r="WHN830" s="11"/>
      <c r="WHO830" s="11"/>
      <c r="WHP830" s="11"/>
      <c r="WHQ830" s="11"/>
      <c r="WHR830" s="11"/>
      <c r="WHS830" s="11"/>
      <c r="WHT830" s="11"/>
      <c r="WHU830" s="11"/>
      <c r="WHV830" s="11"/>
      <c r="WHW830" s="11"/>
      <c r="WHX830" s="11"/>
      <c r="WHY830" s="11"/>
      <c r="WHZ830" s="11"/>
      <c r="WIA830" s="11"/>
      <c r="WIB830" s="11"/>
      <c r="WIC830" s="11"/>
      <c r="WID830" s="11"/>
      <c r="WIE830" s="11"/>
      <c r="WIF830" s="11"/>
      <c r="WIG830" s="11"/>
      <c r="WIH830" s="11"/>
      <c r="WII830" s="11"/>
      <c r="WIJ830" s="11"/>
      <c r="WIK830" s="11"/>
      <c r="WIL830" s="11"/>
      <c r="WIM830" s="11"/>
      <c r="WIN830" s="11"/>
      <c r="WIO830" s="11"/>
      <c r="WIP830" s="11"/>
      <c r="WIQ830" s="11"/>
      <c r="WIR830" s="11"/>
      <c r="WIS830" s="11"/>
      <c r="WIT830" s="11"/>
      <c r="WIU830" s="11"/>
      <c r="WIV830" s="11"/>
      <c r="WIW830" s="11"/>
      <c r="WIX830" s="11"/>
      <c r="WIY830" s="11"/>
      <c r="WIZ830" s="11"/>
      <c r="WJA830" s="11"/>
      <c r="WJB830" s="11"/>
      <c r="WJC830" s="11"/>
      <c r="WJD830" s="11"/>
      <c r="WJE830" s="11"/>
      <c r="WJF830" s="11"/>
      <c r="WJG830" s="11"/>
      <c r="WJH830" s="11"/>
      <c r="WJI830" s="11"/>
      <c r="WJJ830" s="11"/>
      <c r="WJK830" s="11"/>
      <c r="WJL830" s="11"/>
      <c r="WJM830" s="11"/>
      <c r="WJN830" s="11"/>
      <c r="WJO830" s="11"/>
      <c r="WJP830" s="11"/>
      <c r="WJQ830" s="11"/>
      <c r="WJR830" s="11"/>
      <c r="WJS830" s="11"/>
      <c r="WJT830" s="11"/>
      <c r="WJU830" s="11"/>
      <c r="WJV830" s="11"/>
      <c r="WJW830" s="11"/>
      <c r="WJX830" s="11"/>
      <c r="WJY830" s="11"/>
      <c r="WJZ830" s="11"/>
      <c r="WKA830" s="11"/>
      <c r="WKB830" s="11"/>
      <c r="WKC830" s="11"/>
      <c r="WKD830" s="11"/>
      <c r="WKE830" s="11"/>
      <c r="WKF830" s="11"/>
      <c r="WKG830" s="11"/>
      <c r="WKH830" s="11"/>
      <c r="WKI830" s="11"/>
      <c r="WKJ830" s="11"/>
      <c r="WKK830" s="11"/>
      <c r="WKL830" s="11"/>
      <c r="WKM830" s="11"/>
      <c r="WKN830" s="11"/>
      <c r="WKO830" s="11"/>
      <c r="WKP830" s="11"/>
      <c r="WKQ830" s="11"/>
      <c r="WKR830" s="11"/>
      <c r="WKS830" s="11"/>
      <c r="WKT830" s="11"/>
      <c r="WKU830" s="11"/>
      <c r="WKV830" s="11"/>
      <c r="WKW830" s="11"/>
      <c r="WKX830" s="11"/>
      <c r="WKY830" s="11"/>
      <c r="WKZ830" s="11"/>
      <c r="WLA830" s="11"/>
      <c r="WLB830" s="11"/>
      <c r="WLC830" s="11"/>
      <c r="WLD830" s="11"/>
      <c r="WLE830" s="11"/>
      <c r="WLF830" s="11"/>
      <c r="WLG830" s="11"/>
      <c r="WLH830" s="11"/>
      <c r="WLI830" s="11"/>
      <c r="WLJ830" s="11"/>
      <c r="WLK830" s="11"/>
      <c r="WLL830" s="11"/>
      <c r="WLM830" s="11"/>
      <c r="WLN830" s="11"/>
      <c r="WLO830" s="11"/>
      <c r="WLP830" s="11"/>
      <c r="WLQ830" s="11"/>
      <c r="WLR830" s="11"/>
      <c r="WLS830" s="11"/>
      <c r="WLT830" s="11"/>
      <c r="WLU830" s="11"/>
      <c r="WLV830" s="11"/>
      <c r="WLW830" s="11"/>
      <c r="WLX830" s="11"/>
      <c r="WLY830" s="11"/>
      <c r="WLZ830" s="11"/>
      <c r="WMA830" s="11"/>
      <c r="WMB830" s="11"/>
      <c r="WMC830" s="11"/>
      <c r="WMD830" s="11"/>
      <c r="WME830" s="11"/>
      <c r="WMF830" s="11"/>
      <c r="WMG830" s="11"/>
      <c r="WMH830" s="11"/>
      <c r="WMI830" s="11"/>
      <c r="WMJ830" s="11"/>
      <c r="WMK830" s="11"/>
      <c r="WML830" s="11"/>
      <c r="WMM830" s="11"/>
      <c r="WMN830" s="11"/>
      <c r="WMO830" s="11"/>
      <c r="WMP830" s="11"/>
      <c r="WMQ830" s="11"/>
      <c r="WMR830" s="11"/>
      <c r="WMS830" s="11"/>
      <c r="WMT830" s="11"/>
      <c r="WMU830" s="11"/>
      <c r="WMV830" s="11"/>
      <c r="WMW830" s="11"/>
      <c r="WMX830" s="11"/>
      <c r="WMY830" s="11"/>
      <c r="WMZ830" s="11"/>
      <c r="WNA830" s="11"/>
      <c r="WNB830" s="11"/>
      <c r="WNC830" s="11"/>
      <c r="WND830" s="11"/>
      <c r="WNE830" s="11"/>
      <c r="WNF830" s="11"/>
      <c r="WNG830" s="11"/>
      <c r="WNH830" s="11"/>
      <c r="WNI830" s="11"/>
      <c r="WNJ830" s="11"/>
      <c r="WNK830" s="11"/>
      <c r="WNL830" s="11"/>
      <c r="WNM830" s="11"/>
      <c r="WNN830" s="11"/>
      <c r="WNO830" s="11"/>
      <c r="WNP830" s="11"/>
      <c r="WNQ830" s="11"/>
      <c r="WNR830" s="11"/>
      <c r="WNS830" s="11"/>
      <c r="WNT830" s="11"/>
      <c r="WNU830" s="11"/>
      <c r="WNV830" s="11"/>
      <c r="WNW830" s="11"/>
      <c r="WNX830" s="11"/>
      <c r="WNY830" s="11"/>
      <c r="WNZ830" s="11"/>
      <c r="WOA830" s="11"/>
      <c r="WOB830" s="11"/>
      <c r="WOC830" s="11"/>
      <c r="WOD830" s="11"/>
      <c r="WOE830" s="11"/>
      <c r="WOF830" s="11"/>
      <c r="WOG830" s="11"/>
      <c r="WOH830" s="11"/>
      <c r="WOI830" s="11"/>
      <c r="WOJ830" s="11"/>
      <c r="WOK830" s="11"/>
      <c r="WOL830" s="11"/>
      <c r="WOM830" s="11"/>
      <c r="WON830" s="11"/>
      <c r="WOO830" s="11"/>
      <c r="WOP830" s="11"/>
      <c r="WOQ830" s="11"/>
      <c r="WOR830" s="11"/>
      <c r="WOS830" s="11"/>
      <c r="WOT830" s="11"/>
      <c r="WOU830" s="11"/>
      <c r="WOV830" s="11"/>
      <c r="WOW830" s="11"/>
      <c r="WOX830" s="11"/>
      <c r="WOY830" s="11"/>
      <c r="WOZ830" s="11"/>
      <c r="WPA830" s="11"/>
      <c r="WPB830" s="11"/>
      <c r="WPC830" s="11"/>
      <c r="WPD830" s="11"/>
      <c r="WPE830" s="11"/>
      <c r="WPF830" s="11"/>
      <c r="WPG830" s="11"/>
      <c r="WPH830" s="11"/>
      <c r="WPI830" s="11"/>
      <c r="WPJ830" s="11"/>
      <c r="WPK830" s="11"/>
      <c r="WPL830" s="11"/>
      <c r="WPM830" s="11"/>
      <c r="WPN830" s="11"/>
      <c r="WPO830" s="11"/>
      <c r="WPP830" s="11"/>
      <c r="WPQ830" s="11"/>
      <c r="WPR830" s="11"/>
      <c r="WPS830" s="11"/>
      <c r="WPT830" s="11"/>
      <c r="WPU830" s="11"/>
      <c r="WPV830" s="11"/>
      <c r="WPW830" s="11"/>
      <c r="WPX830" s="11"/>
      <c r="WPY830" s="11"/>
      <c r="WPZ830" s="11"/>
      <c r="WQA830" s="11"/>
      <c r="WQB830" s="11"/>
      <c r="WQC830" s="11"/>
      <c r="WQD830" s="11"/>
      <c r="WQE830" s="11"/>
      <c r="WQF830" s="11"/>
      <c r="WQG830" s="11"/>
      <c r="WQH830" s="11"/>
      <c r="WQI830" s="11"/>
      <c r="WQJ830" s="11"/>
      <c r="WQK830" s="11"/>
      <c r="WQL830" s="11"/>
      <c r="WQM830" s="11"/>
      <c r="WQN830" s="11"/>
      <c r="WQO830" s="11"/>
      <c r="WQP830" s="11"/>
      <c r="WQQ830" s="11"/>
      <c r="WQR830" s="11"/>
      <c r="WQS830" s="11"/>
      <c r="WQT830" s="11"/>
      <c r="WQU830" s="11"/>
      <c r="WQV830" s="11"/>
      <c r="WQW830" s="11"/>
      <c r="WQX830" s="11"/>
      <c r="WQY830" s="11"/>
      <c r="WQZ830" s="11"/>
      <c r="WRA830" s="11"/>
      <c r="WRB830" s="11"/>
      <c r="WRC830" s="11"/>
      <c r="WRD830" s="11"/>
      <c r="WRE830" s="11"/>
      <c r="WRF830" s="11"/>
      <c r="WRG830" s="11"/>
      <c r="WRH830" s="11"/>
      <c r="WRI830" s="11"/>
      <c r="WRJ830" s="11"/>
      <c r="WRK830" s="11"/>
      <c r="WRL830" s="11"/>
      <c r="WRM830" s="11"/>
      <c r="WRN830" s="11"/>
      <c r="WRO830" s="11"/>
      <c r="WRP830" s="11"/>
      <c r="WRQ830" s="11"/>
      <c r="WRR830" s="11"/>
      <c r="WRS830" s="11"/>
      <c r="WRT830" s="11"/>
      <c r="WRU830" s="11"/>
      <c r="WRV830" s="11"/>
      <c r="WRW830" s="11"/>
      <c r="WRX830" s="11"/>
      <c r="WRY830" s="11"/>
      <c r="WRZ830" s="11"/>
      <c r="WSA830" s="11"/>
      <c r="WSB830" s="11"/>
      <c r="WSC830" s="11"/>
      <c r="WSD830" s="11"/>
      <c r="WSE830" s="11"/>
      <c r="WSF830" s="11"/>
      <c r="WSG830" s="11"/>
      <c r="WSH830" s="11"/>
      <c r="WSI830" s="11"/>
      <c r="WSJ830" s="11"/>
      <c r="WSK830" s="11"/>
      <c r="WSL830" s="11"/>
      <c r="WSM830" s="11"/>
      <c r="WSN830" s="11"/>
      <c r="WSO830" s="11"/>
      <c r="WSP830" s="11"/>
      <c r="WSQ830" s="11"/>
      <c r="WSR830" s="11"/>
      <c r="WSS830" s="11"/>
      <c r="WST830" s="11"/>
      <c r="WSU830" s="11"/>
      <c r="WSV830" s="11"/>
      <c r="WSW830" s="11"/>
      <c r="WSX830" s="11"/>
      <c r="WSY830" s="11"/>
      <c r="WSZ830" s="11"/>
      <c r="WTA830" s="11"/>
      <c r="WTB830" s="11"/>
      <c r="WTC830" s="11"/>
      <c r="WTD830" s="11"/>
      <c r="WTE830" s="11"/>
      <c r="WTF830" s="11"/>
      <c r="WTG830" s="11"/>
      <c r="WTH830" s="11"/>
      <c r="WTI830" s="11"/>
      <c r="WTJ830" s="11"/>
      <c r="WTK830" s="11"/>
      <c r="WTL830" s="11"/>
      <c r="WTM830" s="11"/>
      <c r="WTN830" s="11"/>
      <c r="WTO830" s="11"/>
      <c r="WTP830" s="11"/>
      <c r="WTQ830" s="11"/>
      <c r="WTR830" s="11"/>
      <c r="WTS830" s="11"/>
      <c r="WTT830" s="11"/>
      <c r="WTU830" s="11"/>
      <c r="WTV830" s="11"/>
      <c r="WTW830" s="11"/>
      <c r="WTX830" s="11"/>
      <c r="WTY830" s="11"/>
      <c r="WTZ830" s="11"/>
      <c r="WUA830" s="11"/>
      <c r="WUB830" s="11"/>
      <c r="WUC830" s="11"/>
      <c r="WUD830" s="11"/>
      <c r="WUE830" s="11"/>
      <c r="WUF830" s="11"/>
      <c r="WUG830" s="11"/>
      <c r="WUH830" s="11"/>
      <c r="WUI830" s="11"/>
      <c r="WUJ830" s="11"/>
      <c r="WUK830" s="11"/>
      <c r="WUL830" s="11"/>
      <c r="WUM830" s="11"/>
      <c r="WUN830" s="11"/>
      <c r="WUO830" s="11"/>
      <c r="WUP830" s="11"/>
      <c r="WUQ830" s="11"/>
      <c r="WUR830" s="11"/>
      <c r="WUS830" s="11"/>
      <c r="WUT830" s="11"/>
      <c r="WUU830" s="11"/>
      <c r="WUV830" s="11"/>
      <c r="WUW830" s="11"/>
      <c r="WUX830" s="11"/>
      <c r="WUY830" s="11"/>
      <c r="WUZ830" s="11"/>
      <c r="WVA830" s="11"/>
      <c r="WVB830" s="11"/>
      <c r="WVC830" s="11"/>
      <c r="WVD830" s="11"/>
      <c r="WVE830" s="11"/>
      <c r="WVF830" s="11"/>
      <c r="WVG830" s="11"/>
      <c r="WVH830" s="11"/>
      <c r="WVI830" s="11"/>
      <c r="WVJ830" s="11"/>
      <c r="WVK830" s="11"/>
      <c r="WVL830" s="11"/>
      <c r="WVM830" s="11"/>
      <c r="WVN830" s="11"/>
      <c r="WVO830" s="11"/>
      <c r="WVP830" s="11"/>
      <c r="WVQ830" s="11"/>
      <c r="WVR830" s="11"/>
      <c r="WVS830" s="11"/>
      <c r="WVT830" s="11"/>
      <c r="WVU830" s="11"/>
      <c r="WVV830" s="11"/>
      <c r="WVW830" s="11"/>
      <c r="WVX830" s="11"/>
      <c r="WVY830" s="11"/>
      <c r="WVZ830" s="11"/>
      <c r="WWA830" s="11"/>
      <c r="WWB830" s="11"/>
      <c r="WWC830" s="11"/>
      <c r="WWD830" s="11"/>
      <c r="WWE830" s="11"/>
      <c r="WWF830" s="11"/>
      <c r="WWG830" s="11"/>
      <c r="WWH830" s="11"/>
      <c r="WWI830" s="11"/>
      <c r="WWJ830" s="11"/>
      <c r="WWK830" s="11"/>
      <c r="WWL830" s="11"/>
      <c r="WWM830" s="11"/>
      <c r="WWN830" s="11"/>
      <c r="WWO830" s="11"/>
      <c r="WWP830" s="11"/>
      <c r="WWQ830" s="11"/>
      <c r="WWR830" s="11"/>
      <c r="WWS830" s="11"/>
      <c r="WWT830" s="11"/>
      <c r="WWU830" s="11"/>
      <c r="WWV830" s="11"/>
      <c r="WWW830" s="11"/>
      <c r="WWX830" s="11"/>
      <c r="WWY830" s="11"/>
      <c r="WWZ830" s="11"/>
      <c r="WXA830" s="11"/>
      <c r="WXB830" s="11"/>
      <c r="WXC830" s="11"/>
      <c r="WXD830" s="11"/>
      <c r="WXE830" s="11"/>
      <c r="WXF830" s="11"/>
      <c r="WXG830" s="11"/>
      <c r="WXH830" s="11"/>
      <c r="WXI830" s="11"/>
      <c r="WXJ830" s="11"/>
      <c r="WXK830" s="11"/>
      <c r="WXL830" s="11"/>
      <c r="WXM830" s="11"/>
      <c r="WXN830" s="11"/>
      <c r="WXO830" s="11"/>
      <c r="WXP830" s="11"/>
      <c r="WXQ830" s="11"/>
      <c r="WXR830" s="11"/>
      <c r="WXS830" s="11"/>
      <c r="WXT830" s="11"/>
      <c r="WXU830" s="11"/>
      <c r="WXV830" s="11"/>
      <c r="WXW830" s="11"/>
      <c r="WXX830" s="11"/>
      <c r="WXY830" s="11"/>
      <c r="WXZ830" s="11"/>
      <c r="WYA830" s="11"/>
      <c r="WYB830" s="11"/>
      <c r="WYC830" s="11"/>
      <c r="WYD830" s="11"/>
      <c r="WYE830" s="11"/>
      <c r="WYF830" s="11"/>
      <c r="WYG830" s="11"/>
      <c r="WYH830" s="11"/>
      <c r="WYI830" s="11"/>
      <c r="WYJ830" s="11"/>
      <c r="WYK830" s="11"/>
      <c r="WYL830" s="11"/>
      <c r="WYM830" s="11"/>
      <c r="WYN830" s="11"/>
      <c r="WYO830" s="11"/>
      <c r="WYP830" s="11"/>
      <c r="WYQ830" s="11"/>
      <c r="WYR830" s="11"/>
      <c r="WYS830" s="11"/>
      <c r="WYT830" s="11"/>
      <c r="WYU830" s="11"/>
      <c r="WYV830" s="11"/>
      <c r="WYW830" s="11"/>
      <c r="WYX830" s="11"/>
      <c r="WYY830" s="11"/>
      <c r="WYZ830" s="11"/>
      <c r="WZA830" s="11"/>
      <c r="WZB830" s="11"/>
      <c r="WZC830" s="11"/>
      <c r="WZD830" s="11"/>
      <c r="WZE830" s="11"/>
      <c r="WZF830" s="11"/>
      <c r="WZG830" s="11"/>
      <c r="WZH830" s="11"/>
      <c r="WZI830" s="11"/>
      <c r="WZJ830" s="11"/>
      <c r="WZK830" s="11"/>
      <c r="WZL830" s="11"/>
      <c r="WZM830" s="11"/>
      <c r="WZN830" s="11"/>
      <c r="WZO830" s="11"/>
      <c r="WZP830" s="11"/>
      <c r="WZQ830" s="11"/>
      <c r="WZR830" s="11"/>
      <c r="WZS830" s="11"/>
      <c r="WZT830" s="11"/>
      <c r="WZU830" s="11"/>
      <c r="WZV830" s="11"/>
      <c r="WZW830" s="11"/>
      <c r="WZX830" s="11"/>
      <c r="WZY830" s="11"/>
      <c r="WZZ830" s="11"/>
      <c r="XAA830" s="11"/>
      <c r="XAB830" s="11"/>
      <c r="XAC830" s="11"/>
      <c r="XAD830" s="11"/>
      <c r="XAE830" s="11"/>
      <c r="XAF830" s="11"/>
      <c r="XAG830" s="11"/>
      <c r="XAH830" s="11"/>
      <c r="XAI830" s="11"/>
      <c r="XAJ830" s="11"/>
      <c r="XAK830" s="11"/>
      <c r="XAL830" s="11"/>
      <c r="XAM830" s="11"/>
      <c r="XAN830" s="11"/>
      <c r="XAO830" s="11"/>
      <c r="XAP830" s="11"/>
      <c r="XAQ830" s="11"/>
      <c r="XAR830" s="11"/>
      <c r="XAS830" s="11"/>
      <c r="XAT830" s="11"/>
      <c r="XAU830" s="11"/>
      <c r="XAV830" s="11"/>
      <c r="XAW830" s="11"/>
      <c r="XAX830" s="11"/>
      <c r="XAY830" s="11"/>
      <c r="XAZ830" s="11"/>
      <c r="XBA830" s="11"/>
      <c r="XBB830" s="11"/>
      <c r="XBC830" s="11"/>
      <c r="XBD830" s="11"/>
      <c r="XBE830" s="11"/>
      <c r="XBF830" s="11"/>
      <c r="XBG830" s="11"/>
      <c r="XBH830" s="11"/>
      <c r="XBI830" s="11"/>
      <c r="XBJ830" s="11"/>
      <c r="XBK830" s="11"/>
      <c r="XBL830" s="11"/>
      <c r="XBM830" s="11"/>
      <c r="XBN830" s="11"/>
      <c r="XBO830" s="11"/>
      <c r="XBP830" s="11"/>
      <c r="XBQ830" s="11"/>
      <c r="XBR830" s="11"/>
      <c r="XBS830" s="11"/>
      <c r="XBT830" s="11"/>
      <c r="XBU830" s="11"/>
      <c r="XBV830" s="11"/>
      <c r="XBW830" s="11"/>
      <c r="XBX830" s="11"/>
      <c r="XBY830" s="11"/>
      <c r="XBZ830" s="11"/>
      <c r="XCA830" s="11"/>
      <c r="XCB830" s="11"/>
      <c r="XCC830" s="11"/>
      <c r="XCD830" s="11"/>
      <c r="XCE830" s="11"/>
      <c r="XCF830" s="11"/>
      <c r="XCG830" s="11"/>
      <c r="XCH830" s="11"/>
      <c r="XCI830" s="11"/>
      <c r="XCJ830" s="11"/>
      <c r="XCK830" s="11"/>
      <c r="XCL830" s="11"/>
      <c r="XCM830" s="11"/>
      <c r="XCN830" s="11"/>
      <c r="XCO830" s="11"/>
      <c r="XCP830" s="11"/>
      <c r="XCQ830" s="11"/>
      <c r="XCR830" s="11"/>
      <c r="XCS830" s="11"/>
      <c r="XCT830" s="11"/>
      <c r="XCU830" s="11"/>
      <c r="XCV830" s="11"/>
      <c r="XCW830" s="11"/>
      <c r="XCX830" s="11"/>
      <c r="XCY830" s="11"/>
      <c r="XCZ830" s="11"/>
      <c r="XDA830" s="11"/>
      <c r="XDB830" s="11"/>
      <c r="XDC830" s="11"/>
      <c r="XDD830" s="11"/>
      <c r="XDE830" s="11"/>
      <c r="XDF830" s="11"/>
      <c r="XDG830" s="11"/>
      <c r="XDH830" s="11"/>
      <c r="XDI830" s="11"/>
      <c r="XDJ830" s="11"/>
      <c r="XDK830" s="11"/>
      <c r="XDL830" s="11"/>
      <c r="XDM830" s="11"/>
      <c r="XDN830" s="11"/>
      <c r="XDO830" s="11"/>
      <c r="XDP830" s="11"/>
      <c r="XDQ830" s="11"/>
    </row>
    <row r="831" s="11" customFormat="1" ht="36" spans="1:23">
      <c r="A831" s="32">
        <v>822</v>
      </c>
      <c r="B831" s="42" t="s">
        <v>2505</v>
      </c>
      <c r="C831" s="33" t="s">
        <v>31</v>
      </c>
      <c r="D831" s="145" t="s">
        <v>34</v>
      </c>
      <c r="E831" s="87" t="s">
        <v>1121</v>
      </c>
      <c r="F831" s="34">
        <v>44378</v>
      </c>
      <c r="G831" s="34">
        <v>44501</v>
      </c>
      <c r="H831" s="33" t="s">
        <v>2484</v>
      </c>
      <c r="I831" s="57" t="s">
        <v>2508</v>
      </c>
      <c r="J831" s="42">
        <v>40</v>
      </c>
      <c r="K831" s="42"/>
      <c r="L831" s="42">
        <v>40</v>
      </c>
      <c r="M831" s="147"/>
      <c r="N831" s="147"/>
      <c r="O831" s="48">
        <v>1</v>
      </c>
      <c r="P831" s="57">
        <v>15</v>
      </c>
      <c r="Q831" s="57">
        <v>56</v>
      </c>
      <c r="R831" s="147">
        <v>1</v>
      </c>
      <c r="S831" s="57">
        <v>15</v>
      </c>
      <c r="T831" s="57">
        <v>56</v>
      </c>
      <c r="U831" s="145" t="s">
        <v>2509</v>
      </c>
      <c r="V831" s="37" t="s">
        <v>39</v>
      </c>
      <c r="W831" s="33" t="s">
        <v>54</v>
      </c>
    </row>
    <row r="832" s="11" customFormat="1" ht="36" spans="1:23">
      <c r="A832" s="32">
        <v>823</v>
      </c>
      <c r="B832" s="146" t="s">
        <v>2510</v>
      </c>
      <c r="C832" s="33" t="s">
        <v>31</v>
      </c>
      <c r="D832" s="33" t="s">
        <v>87</v>
      </c>
      <c r="E832" s="146" t="s">
        <v>296</v>
      </c>
      <c r="F832" s="34">
        <v>44378</v>
      </c>
      <c r="G832" s="34">
        <v>44501</v>
      </c>
      <c r="H832" s="33" t="s">
        <v>2484</v>
      </c>
      <c r="I832" s="42" t="s">
        <v>2511</v>
      </c>
      <c r="J832" s="42">
        <v>52</v>
      </c>
      <c r="K832" s="42"/>
      <c r="L832" s="42">
        <v>52</v>
      </c>
      <c r="M832" s="48"/>
      <c r="N832" s="48"/>
      <c r="O832" s="48">
        <v>1</v>
      </c>
      <c r="P832" s="33">
        <v>81</v>
      </c>
      <c r="Q832" s="33">
        <v>308</v>
      </c>
      <c r="R832" s="48"/>
      <c r="S832" s="33">
        <v>81</v>
      </c>
      <c r="T832" s="33">
        <v>308</v>
      </c>
      <c r="U832" s="42" t="s">
        <v>2512</v>
      </c>
      <c r="V832" s="37" t="s">
        <v>39</v>
      </c>
      <c r="W832" s="33" t="s">
        <v>54</v>
      </c>
    </row>
    <row r="833" s="11" customFormat="1" ht="36" spans="1:23">
      <c r="A833" s="32">
        <v>824</v>
      </c>
      <c r="B833" s="33" t="s">
        <v>2513</v>
      </c>
      <c r="C833" s="33" t="s">
        <v>31</v>
      </c>
      <c r="D833" s="33" t="s">
        <v>87</v>
      </c>
      <c r="E833" s="33" t="s">
        <v>1854</v>
      </c>
      <c r="F833" s="34">
        <v>44378</v>
      </c>
      <c r="G833" s="34">
        <v>44501</v>
      </c>
      <c r="H833" s="33" t="s">
        <v>2484</v>
      </c>
      <c r="I833" s="42" t="s">
        <v>2514</v>
      </c>
      <c r="J833" s="48">
        <v>70</v>
      </c>
      <c r="K833" s="48"/>
      <c r="L833" s="48">
        <v>70</v>
      </c>
      <c r="M833" s="48"/>
      <c r="N833" s="48"/>
      <c r="O833" s="48">
        <v>1</v>
      </c>
      <c r="P833" s="33">
        <v>78</v>
      </c>
      <c r="Q833" s="33">
        <v>306</v>
      </c>
      <c r="R833" s="48">
        <v>1</v>
      </c>
      <c r="S833" s="33">
        <v>78</v>
      </c>
      <c r="T833" s="33">
        <v>306</v>
      </c>
      <c r="U833" s="42" t="s">
        <v>2515</v>
      </c>
      <c r="V833" s="37" t="s">
        <v>39</v>
      </c>
      <c r="W833" s="33" t="s">
        <v>54</v>
      </c>
    </row>
    <row r="834" s="11" customFormat="1" ht="36" spans="1:16345">
      <c r="A834" s="32">
        <v>825</v>
      </c>
      <c r="B834" s="33" t="s">
        <v>2516</v>
      </c>
      <c r="C834" s="33" t="s">
        <v>31</v>
      </c>
      <c r="D834" s="33" t="s">
        <v>92</v>
      </c>
      <c r="E834" s="33" t="s">
        <v>1169</v>
      </c>
      <c r="F834" s="34">
        <v>44378</v>
      </c>
      <c r="G834" s="34">
        <v>44501</v>
      </c>
      <c r="H834" s="33" t="s">
        <v>2484</v>
      </c>
      <c r="I834" s="42" t="s">
        <v>2517</v>
      </c>
      <c r="J834" s="48">
        <v>50</v>
      </c>
      <c r="K834" s="48"/>
      <c r="L834" s="48">
        <v>50</v>
      </c>
      <c r="M834" s="48"/>
      <c r="N834" s="48"/>
      <c r="O834" s="48">
        <v>1</v>
      </c>
      <c r="P834" s="33">
        <v>53</v>
      </c>
      <c r="Q834" s="33">
        <v>165</v>
      </c>
      <c r="R834" s="48"/>
      <c r="S834" s="33">
        <v>53</v>
      </c>
      <c r="T834" s="33">
        <v>165</v>
      </c>
      <c r="U834" s="33" t="s">
        <v>2518</v>
      </c>
      <c r="V834" s="37" t="s">
        <v>39</v>
      </c>
      <c r="W834" s="33" t="s">
        <v>54</v>
      </c>
      <c r="X834" s="149"/>
      <c r="Y834" s="149"/>
      <c r="Z834" s="149"/>
      <c r="AA834" s="149"/>
      <c r="AB834" s="149"/>
      <c r="AC834" s="149"/>
      <c r="AD834" s="149"/>
      <c r="AE834" s="149"/>
      <c r="AF834" s="149"/>
      <c r="AG834" s="149"/>
      <c r="AH834" s="149"/>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c r="BI834" s="149"/>
      <c r="BJ834" s="149"/>
      <c r="BK834" s="149"/>
      <c r="BL834" s="149"/>
      <c r="BM834" s="149"/>
      <c r="BN834" s="149"/>
      <c r="BO834" s="149"/>
      <c r="BP834" s="149"/>
      <c r="BQ834" s="149"/>
      <c r="BR834" s="149"/>
      <c r="BS834" s="149"/>
      <c r="BT834" s="149"/>
      <c r="BU834" s="149"/>
      <c r="BV834" s="149"/>
      <c r="BW834" s="149"/>
      <c r="BX834" s="149"/>
      <c r="BY834" s="149"/>
      <c r="BZ834" s="149"/>
      <c r="CA834" s="149"/>
      <c r="CB834" s="149"/>
      <c r="CC834" s="149"/>
      <c r="CD834" s="149"/>
      <c r="CE834" s="149"/>
      <c r="CF834" s="149"/>
      <c r="CG834" s="149"/>
      <c r="CH834" s="149"/>
      <c r="CI834" s="149"/>
      <c r="CJ834" s="149"/>
      <c r="CK834" s="149"/>
      <c r="CL834" s="149"/>
      <c r="CM834" s="149"/>
      <c r="CN834" s="149"/>
      <c r="CO834" s="149"/>
      <c r="CP834" s="149"/>
      <c r="CQ834" s="149"/>
      <c r="CR834" s="149"/>
      <c r="CS834" s="149"/>
      <c r="CT834" s="149"/>
      <c r="CU834" s="149"/>
      <c r="CV834" s="149"/>
      <c r="CW834" s="149"/>
      <c r="CX834" s="149"/>
      <c r="CY834" s="149"/>
      <c r="CZ834" s="149"/>
      <c r="DA834" s="149"/>
      <c r="DB834" s="149"/>
      <c r="DC834" s="149"/>
      <c r="DD834" s="149"/>
      <c r="DE834" s="149"/>
      <c r="DF834" s="149"/>
      <c r="DG834" s="149"/>
      <c r="DH834" s="149"/>
      <c r="DI834" s="149"/>
      <c r="DJ834" s="149"/>
      <c r="DK834" s="149"/>
      <c r="DL834" s="149"/>
      <c r="DM834" s="149"/>
      <c r="DN834" s="149"/>
      <c r="DO834" s="149"/>
      <c r="DP834" s="149"/>
      <c r="DQ834" s="149"/>
      <c r="DR834" s="149"/>
      <c r="DS834" s="149"/>
      <c r="DT834" s="149"/>
      <c r="DU834" s="149"/>
      <c r="DV834" s="149"/>
      <c r="DW834" s="149"/>
      <c r="DX834" s="149"/>
      <c r="DY834" s="149"/>
      <c r="DZ834" s="149"/>
      <c r="EA834" s="149"/>
      <c r="EB834" s="149"/>
      <c r="EC834" s="149"/>
      <c r="ED834" s="149"/>
      <c r="EE834" s="149"/>
      <c r="EF834" s="149"/>
      <c r="EG834" s="149"/>
      <c r="EH834" s="149"/>
      <c r="EI834" s="149"/>
      <c r="EJ834" s="149"/>
      <c r="EK834" s="149"/>
      <c r="EL834" s="149"/>
      <c r="EM834" s="149"/>
      <c r="EN834" s="149"/>
      <c r="EO834" s="149"/>
      <c r="EP834" s="149"/>
      <c r="EQ834" s="149"/>
      <c r="ER834" s="149"/>
      <c r="ES834" s="149"/>
      <c r="ET834" s="149"/>
      <c r="EU834" s="149"/>
      <c r="EV834" s="149"/>
      <c r="EW834" s="149"/>
      <c r="EX834" s="149"/>
      <c r="EY834" s="149"/>
      <c r="EZ834" s="149"/>
      <c r="FA834" s="149"/>
      <c r="FB834" s="149"/>
      <c r="FC834" s="149"/>
      <c r="FD834" s="149"/>
      <c r="FE834" s="149"/>
      <c r="FF834" s="149"/>
      <c r="FG834" s="149"/>
      <c r="FH834" s="149"/>
      <c r="FI834" s="149"/>
      <c r="FJ834" s="149"/>
      <c r="FK834" s="149"/>
      <c r="FL834" s="149"/>
      <c r="FM834" s="149"/>
      <c r="FN834" s="149"/>
      <c r="FO834" s="149"/>
      <c r="FP834" s="149"/>
      <c r="FQ834" s="149"/>
      <c r="FR834" s="149"/>
      <c r="FS834" s="149"/>
      <c r="FT834" s="149"/>
      <c r="FU834" s="149"/>
      <c r="FV834" s="149"/>
      <c r="FW834" s="149"/>
      <c r="FX834" s="149"/>
      <c r="FY834" s="149"/>
      <c r="FZ834" s="149"/>
      <c r="GA834" s="149"/>
      <c r="GB834" s="149"/>
      <c r="GC834" s="149"/>
      <c r="GD834" s="149"/>
      <c r="GE834" s="149"/>
      <c r="GF834" s="149"/>
      <c r="GG834" s="149"/>
      <c r="GH834" s="149"/>
      <c r="GI834" s="149"/>
      <c r="GJ834" s="149"/>
      <c r="GK834" s="149"/>
      <c r="GL834" s="149"/>
      <c r="GM834" s="149"/>
      <c r="GN834" s="149"/>
      <c r="GO834" s="149"/>
      <c r="GP834" s="149"/>
      <c r="GQ834" s="149"/>
      <c r="GR834" s="149"/>
      <c r="GS834" s="149"/>
      <c r="GT834" s="149"/>
      <c r="GU834" s="149"/>
      <c r="GV834" s="149"/>
      <c r="GW834" s="149"/>
      <c r="GX834" s="149"/>
      <c r="GY834" s="149"/>
      <c r="GZ834" s="149"/>
      <c r="HA834" s="149"/>
      <c r="HB834" s="149"/>
      <c r="HC834" s="149"/>
      <c r="HD834" s="149"/>
      <c r="HE834" s="149"/>
      <c r="HF834" s="149"/>
      <c r="HG834" s="149"/>
      <c r="HH834" s="149"/>
      <c r="HI834" s="149"/>
      <c r="HJ834" s="149"/>
      <c r="HK834" s="149"/>
      <c r="HL834" s="149"/>
      <c r="HM834" s="149"/>
      <c r="HN834" s="149"/>
      <c r="HO834" s="149"/>
      <c r="HP834" s="149"/>
      <c r="HQ834" s="149"/>
      <c r="HR834" s="149"/>
      <c r="HS834" s="149"/>
      <c r="HT834" s="149"/>
      <c r="HU834" s="149"/>
      <c r="HV834" s="149"/>
      <c r="HW834" s="149"/>
      <c r="HX834" s="149"/>
      <c r="HY834" s="149"/>
      <c r="HZ834" s="149"/>
      <c r="IA834" s="149"/>
      <c r="IB834" s="149"/>
      <c r="IC834" s="149"/>
      <c r="ID834" s="149"/>
      <c r="IE834" s="149"/>
      <c r="IF834" s="149"/>
      <c r="IG834" s="149"/>
      <c r="IH834" s="149"/>
      <c r="II834" s="149"/>
      <c r="IJ834" s="149"/>
      <c r="IK834" s="149"/>
      <c r="IL834" s="149"/>
      <c r="IM834" s="149"/>
      <c r="IN834" s="149"/>
      <c r="IO834" s="149"/>
      <c r="IP834" s="149"/>
      <c r="IQ834" s="149"/>
      <c r="IR834" s="149"/>
      <c r="IS834" s="149"/>
      <c r="IT834" s="149"/>
      <c r="IU834" s="149"/>
      <c r="IV834" s="149"/>
      <c r="IW834" s="149"/>
      <c r="IX834" s="149"/>
      <c r="IY834" s="149"/>
      <c r="IZ834" s="149"/>
      <c r="JA834" s="149"/>
      <c r="JB834" s="149"/>
      <c r="JC834" s="149"/>
      <c r="JD834" s="149"/>
      <c r="JE834" s="149"/>
      <c r="JF834" s="149"/>
      <c r="JG834" s="149"/>
      <c r="JH834" s="149"/>
      <c r="JI834" s="149"/>
      <c r="JJ834" s="149"/>
      <c r="JK834" s="149"/>
      <c r="JL834" s="149"/>
      <c r="JM834" s="149"/>
      <c r="JN834" s="149"/>
      <c r="JO834" s="149"/>
      <c r="JP834" s="149"/>
      <c r="JQ834" s="149"/>
      <c r="JR834" s="149"/>
      <c r="JS834" s="149"/>
      <c r="JT834" s="149"/>
      <c r="JU834" s="149"/>
      <c r="JV834" s="149"/>
      <c r="JW834" s="149"/>
      <c r="JX834" s="149"/>
      <c r="JY834" s="149"/>
      <c r="JZ834" s="149"/>
      <c r="KA834" s="149"/>
      <c r="KB834" s="149"/>
      <c r="KC834" s="149"/>
      <c r="KD834" s="149"/>
      <c r="KE834" s="149"/>
      <c r="KF834" s="149"/>
      <c r="KG834" s="149"/>
      <c r="KH834" s="149"/>
      <c r="KI834" s="149"/>
      <c r="KJ834" s="149"/>
      <c r="KK834" s="149"/>
      <c r="KL834" s="149"/>
      <c r="KM834" s="149"/>
      <c r="KN834" s="149"/>
      <c r="KO834" s="149"/>
      <c r="KP834" s="149"/>
      <c r="KQ834" s="149"/>
      <c r="KR834" s="149"/>
      <c r="KS834" s="149"/>
      <c r="KT834" s="149"/>
      <c r="KU834" s="149"/>
      <c r="KV834" s="149"/>
      <c r="KW834" s="149"/>
      <c r="KX834" s="149"/>
      <c r="KY834" s="149"/>
      <c r="KZ834" s="149"/>
      <c r="LA834" s="149"/>
      <c r="LB834" s="149"/>
      <c r="LC834" s="149"/>
      <c r="LD834" s="149"/>
      <c r="LE834" s="149"/>
      <c r="LF834" s="149"/>
      <c r="LG834" s="149"/>
      <c r="LH834" s="149"/>
      <c r="LI834" s="149"/>
      <c r="LJ834" s="149"/>
      <c r="LK834" s="149"/>
      <c r="LL834" s="149"/>
      <c r="LM834" s="149"/>
      <c r="LN834" s="149"/>
      <c r="LO834" s="149"/>
      <c r="LP834" s="149"/>
      <c r="LQ834" s="149"/>
      <c r="LR834" s="149"/>
      <c r="LS834" s="149"/>
      <c r="LT834" s="149"/>
      <c r="LU834" s="149"/>
      <c r="LV834" s="149"/>
      <c r="LW834" s="149"/>
      <c r="LX834" s="149"/>
      <c r="LY834" s="149"/>
      <c r="LZ834" s="149"/>
      <c r="MA834" s="149"/>
      <c r="MB834" s="149"/>
      <c r="MC834" s="149"/>
      <c r="MD834" s="149"/>
      <c r="ME834" s="149"/>
      <c r="MF834" s="149"/>
      <c r="MG834" s="149"/>
      <c r="MH834" s="149"/>
      <c r="MI834" s="149"/>
      <c r="MJ834" s="149"/>
      <c r="MK834" s="149"/>
      <c r="ML834" s="149"/>
      <c r="MM834" s="149"/>
      <c r="MN834" s="149"/>
      <c r="MO834" s="149"/>
      <c r="MP834" s="149"/>
      <c r="MQ834" s="149"/>
      <c r="MR834" s="149"/>
      <c r="MS834" s="149"/>
      <c r="MT834" s="149"/>
      <c r="MU834" s="149"/>
      <c r="MV834" s="149"/>
      <c r="MW834" s="149"/>
      <c r="MX834" s="149"/>
      <c r="MY834" s="149"/>
      <c r="MZ834" s="149"/>
      <c r="NA834" s="149"/>
      <c r="NB834" s="149"/>
      <c r="NC834" s="149"/>
      <c r="ND834" s="149"/>
      <c r="NE834" s="149"/>
      <c r="NF834" s="149"/>
      <c r="NG834" s="149"/>
      <c r="NH834" s="149"/>
      <c r="NI834" s="149"/>
      <c r="NJ834" s="149"/>
      <c r="NK834" s="149"/>
      <c r="NL834" s="149"/>
      <c r="NM834" s="149"/>
      <c r="NN834" s="149"/>
      <c r="NO834" s="149"/>
      <c r="NP834" s="149"/>
      <c r="NQ834" s="149"/>
      <c r="NR834" s="149"/>
      <c r="NS834" s="149"/>
      <c r="NT834" s="149"/>
      <c r="NU834" s="149"/>
      <c r="NV834" s="149"/>
      <c r="NW834" s="149"/>
      <c r="NX834" s="149"/>
      <c r="NY834" s="149"/>
      <c r="NZ834" s="149"/>
      <c r="OA834" s="149"/>
      <c r="OB834" s="149"/>
      <c r="OC834" s="149"/>
      <c r="OD834" s="149"/>
      <c r="OE834" s="149"/>
      <c r="OF834" s="149"/>
      <c r="OG834" s="149"/>
      <c r="OH834" s="149"/>
      <c r="OI834" s="149"/>
      <c r="OJ834" s="149"/>
      <c r="OK834" s="149"/>
      <c r="OL834" s="149"/>
      <c r="OM834" s="149"/>
      <c r="ON834" s="149"/>
      <c r="OO834" s="149"/>
      <c r="OP834" s="149"/>
      <c r="OQ834" s="149"/>
      <c r="OR834" s="149"/>
      <c r="OS834" s="149"/>
      <c r="OT834" s="149"/>
      <c r="OU834" s="149"/>
      <c r="OV834" s="149"/>
      <c r="OW834" s="149"/>
      <c r="OX834" s="149"/>
      <c r="OY834" s="149"/>
      <c r="OZ834" s="149"/>
      <c r="PA834" s="149"/>
      <c r="PB834" s="149"/>
      <c r="PC834" s="149"/>
      <c r="PD834" s="149"/>
      <c r="PE834" s="149"/>
      <c r="PF834" s="149"/>
      <c r="PG834" s="149"/>
      <c r="PH834" s="149"/>
      <c r="PI834" s="149"/>
      <c r="PJ834" s="149"/>
      <c r="PK834" s="149"/>
      <c r="PL834" s="149"/>
      <c r="PM834" s="149"/>
      <c r="PN834" s="149"/>
      <c r="PO834" s="149"/>
      <c r="PP834" s="149"/>
      <c r="PQ834" s="149"/>
      <c r="PR834" s="149"/>
      <c r="PS834" s="149"/>
      <c r="PT834" s="149"/>
      <c r="PU834" s="149"/>
      <c r="PV834" s="149"/>
      <c r="PW834" s="149"/>
      <c r="PX834" s="149"/>
      <c r="PY834" s="149"/>
      <c r="PZ834" s="149"/>
      <c r="QA834" s="149"/>
      <c r="QB834" s="149"/>
      <c r="QC834" s="149"/>
      <c r="QD834" s="149"/>
      <c r="QE834" s="149"/>
      <c r="QF834" s="149"/>
      <c r="QG834" s="149"/>
      <c r="QH834" s="149"/>
      <c r="QI834" s="149"/>
      <c r="QJ834" s="149"/>
      <c r="QK834" s="149"/>
      <c r="QL834" s="149"/>
      <c r="QM834" s="149"/>
      <c r="QN834" s="149"/>
      <c r="QO834" s="149"/>
      <c r="QP834" s="149"/>
      <c r="QQ834" s="149"/>
      <c r="QR834" s="149"/>
      <c r="QS834" s="149"/>
      <c r="QT834" s="149"/>
      <c r="QU834" s="149"/>
      <c r="QV834" s="149"/>
      <c r="QW834" s="149"/>
      <c r="QX834" s="149"/>
      <c r="QY834" s="149"/>
      <c r="QZ834" s="149"/>
      <c r="RA834" s="149"/>
      <c r="RB834" s="149"/>
      <c r="RC834" s="149"/>
      <c r="RD834" s="149"/>
      <c r="RE834" s="149"/>
      <c r="RF834" s="149"/>
      <c r="RG834" s="149"/>
      <c r="RH834" s="149"/>
      <c r="RI834" s="149"/>
      <c r="RJ834" s="149"/>
      <c r="RK834" s="149"/>
      <c r="RL834" s="149"/>
      <c r="RM834" s="149"/>
      <c r="RN834" s="149"/>
      <c r="RO834" s="149"/>
      <c r="RP834" s="149"/>
      <c r="RQ834" s="149"/>
      <c r="RR834" s="149"/>
      <c r="RS834" s="149"/>
      <c r="RT834" s="149"/>
      <c r="RU834" s="149"/>
      <c r="RV834" s="149"/>
      <c r="RW834" s="149"/>
      <c r="RX834" s="149"/>
      <c r="RY834" s="149"/>
      <c r="RZ834" s="149"/>
      <c r="SA834" s="149"/>
      <c r="SB834" s="149"/>
      <c r="SC834" s="149"/>
      <c r="SD834" s="149"/>
      <c r="SE834" s="149"/>
      <c r="SF834" s="149"/>
      <c r="SG834" s="149"/>
      <c r="SH834" s="149"/>
      <c r="SI834" s="149"/>
      <c r="SJ834" s="149"/>
      <c r="SK834" s="149"/>
      <c r="SL834" s="149"/>
      <c r="SM834" s="149"/>
      <c r="SN834" s="149"/>
      <c r="SO834" s="149"/>
      <c r="SP834" s="149"/>
      <c r="SQ834" s="149"/>
      <c r="SR834" s="149"/>
      <c r="SS834" s="149"/>
      <c r="ST834" s="149"/>
      <c r="SU834" s="149"/>
      <c r="SV834" s="149"/>
      <c r="SW834" s="149"/>
      <c r="SX834" s="149"/>
      <c r="SY834" s="149"/>
      <c r="SZ834" s="149"/>
      <c r="TA834" s="149"/>
      <c r="TB834" s="149"/>
      <c r="TC834" s="149"/>
      <c r="TD834" s="149"/>
      <c r="TE834" s="149"/>
      <c r="TF834" s="149"/>
      <c r="TG834" s="149"/>
      <c r="TH834" s="149"/>
      <c r="TI834" s="149"/>
      <c r="TJ834" s="149"/>
      <c r="TK834" s="149"/>
      <c r="TL834" s="149"/>
      <c r="TM834" s="149"/>
      <c r="TN834" s="149"/>
      <c r="TO834" s="149"/>
      <c r="TP834" s="149"/>
      <c r="TQ834" s="149"/>
      <c r="TR834" s="149"/>
      <c r="TS834" s="149"/>
      <c r="TT834" s="149"/>
      <c r="TU834" s="149"/>
      <c r="TV834" s="149"/>
      <c r="TW834" s="149"/>
      <c r="TX834" s="149"/>
      <c r="TY834" s="149"/>
      <c r="TZ834" s="149"/>
      <c r="UA834" s="149"/>
      <c r="UB834" s="149"/>
      <c r="UC834" s="149"/>
      <c r="UD834" s="149"/>
      <c r="UE834" s="149"/>
      <c r="UF834" s="149"/>
      <c r="UG834" s="149"/>
      <c r="UH834" s="149"/>
      <c r="UI834" s="149"/>
      <c r="UJ834" s="149"/>
      <c r="UK834" s="149"/>
      <c r="UL834" s="149"/>
      <c r="UM834" s="149"/>
      <c r="UN834" s="149"/>
      <c r="UO834" s="149"/>
      <c r="UP834" s="149"/>
      <c r="UQ834" s="149"/>
      <c r="UR834" s="149"/>
      <c r="US834" s="149"/>
      <c r="UT834" s="149"/>
      <c r="UU834" s="149"/>
      <c r="UV834" s="149"/>
      <c r="UW834" s="149"/>
      <c r="UX834" s="149"/>
      <c r="UY834" s="149"/>
      <c r="UZ834" s="149"/>
      <c r="VA834" s="149"/>
      <c r="VB834" s="149"/>
      <c r="VC834" s="149"/>
      <c r="VD834" s="149"/>
      <c r="VE834" s="149"/>
      <c r="VF834" s="149"/>
      <c r="VG834" s="149"/>
      <c r="VH834" s="149"/>
      <c r="VI834" s="149"/>
      <c r="VJ834" s="149"/>
      <c r="VK834" s="149"/>
      <c r="VL834" s="149"/>
      <c r="VM834" s="149"/>
      <c r="VN834" s="149"/>
      <c r="VO834" s="149"/>
      <c r="VP834" s="149"/>
      <c r="VQ834" s="149"/>
      <c r="VR834" s="149"/>
      <c r="VS834" s="149"/>
      <c r="VT834" s="149"/>
      <c r="VU834" s="149"/>
      <c r="VV834" s="149"/>
      <c r="VW834" s="149"/>
      <c r="VX834" s="149"/>
      <c r="VY834" s="149"/>
      <c r="VZ834" s="149"/>
      <c r="WA834" s="149"/>
      <c r="WB834" s="149"/>
      <c r="WC834" s="149"/>
      <c r="WD834" s="149"/>
      <c r="WE834" s="149"/>
      <c r="WF834" s="149"/>
      <c r="WG834" s="149"/>
      <c r="WH834" s="149"/>
      <c r="WI834" s="149"/>
      <c r="WJ834" s="149"/>
      <c r="WK834" s="149"/>
      <c r="WL834" s="149"/>
      <c r="WM834" s="149"/>
      <c r="WN834" s="149"/>
      <c r="WO834" s="149"/>
      <c r="WP834" s="149"/>
      <c r="WQ834" s="149"/>
      <c r="WR834" s="149"/>
      <c r="WS834" s="149"/>
      <c r="WT834" s="149"/>
      <c r="WU834" s="149"/>
      <c r="WV834" s="149"/>
      <c r="WW834" s="149"/>
      <c r="WX834" s="149"/>
      <c r="WY834" s="149"/>
      <c r="WZ834" s="149"/>
      <c r="XA834" s="149"/>
      <c r="XB834" s="149"/>
      <c r="XC834" s="149"/>
      <c r="XD834" s="149"/>
      <c r="XE834" s="149"/>
      <c r="XF834" s="149"/>
      <c r="XG834" s="149"/>
      <c r="XH834" s="149"/>
      <c r="XI834" s="149"/>
      <c r="XJ834" s="149"/>
      <c r="XK834" s="149"/>
      <c r="XL834" s="149"/>
      <c r="XM834" s="149"/>
      <c r="XN834" s="149"/>
      <c r="XO834" s="149"/>
      <c r="XP834" s="149"/>
      <c r="XQ834" s="149"/>
      <c r="XR834" s="149"/>
      <c r="XS834" s="149"/>
      <c r="XT834" s="149"/>
      <c r="XU834" s="149"/>
      <c r="XV834" s="149"/>
      <c r="XW834" s="149"/>
      <c r="XX834" s="149"/>
      <c r="XY834" s="149"/>
      <c r="XZ834" s="149"/>
      <c r="YA834" s="149"/>
      <c r="YB834" s="149"/>
      <c r="YC834" s="149"/>
      <c r="YD834" s="149"/>
      <c r="YE834" s="149"/>
      <c r="YF834" s="149"/>
      <c r="YG834" s="149"/>
      <c r="YH834" s="149"/>
      <c r="YI834" s="149"/>
      <c r="YJ834" s="149"/>
      <c r="YK834" s="149"/>
      <c r="YL834" s="149"/>
      <c r="YM834" s="149"/>
      <c r="YN834" s="149"/>
      <c r="YO834" s="149"/>
      <c r="YP834" s="149"/>
      <c r="YQ834" s="149"/>
      <c r="YR834" s="149"/>
      <c r="YS834" s="149"/>
      <c r="YT834" s="149"/>
      <c r="YU834" s="149"/>
      <c r="YV834" s="149"/>
      <c r="YW834" s="149"/>
      <c r="YX834" s="149"/>
      <c r="YY834" s="149"/>
      <c r="YZ834" s="149"/>
      <c r="ZA834" s="149"/>
      <c r="ZB834" s="149"/>
      <c r="ZC834" s="149"/>
      <c r="ZD834" s="149"/>
      <c r="ZE834" s="149"/>
      <c r="ZF834" s="149"/>
      <c r="ZG834" s="149"/>
      <c r="ZH834" s="149"/>
      <c r="ZI834" s="149"/>
      <c r="ZJ834" s="149"/>
      <c r="ZK834" s="149"/>
      <c r="ZL834" s="149"/>
      <c r="ZM834" s="149"/>
      <c r="ZN834" s="149"/>
      <c r="ZO834" s="149"/>
      <c r="ZP834" s="149"/>
      <c r="ZQ834" s="149"/>
      <c r="ZR834" s="149"/>
      <c r="ZS834" s="149"/>
      <c r="ZT834" s="149"/>
      <c r="ZU834" s="149"/>
      <c r="ZV834" s="149"/>
      <c r="ZW834" s="149"/>
      <c r="ZX834" s="149"/>
      <c r="ZY834" s="149"/>
      <c r="ZZ834" s="149"/>
      <c r="AAA834" s="149"/>
      <c r="AAB834" s="149"/>
      <c r="AAC834" s="149"/>
      <c r="AAD834" s="149"/>
      <c r="AAE834" s="149"/>
      <c r="AAF834" s="149"/>
      <c r="AAG834" s="149"/>
      <c r="AAH834" s="149"/>
      <c r="AAI834" s="149"/>
      <c r="AAJ834" s="149"/>
      <c r="AAK834" s="149"/>
      <c r="AAL834" s="149"/>
      <c r="AAM834" s="149"/>
      <c r="AAN834" s="149"/>
      <c r="AAO834" s="149"/>
      <c r="AAP834" s="149"/>
      <c r="AAQ834" s="149"/>
      <c r="AAR834" s="149"/>
      <c r="AAS834" s="149"/>
      <c r="AAT834" s="149"/>
      <c r="AAU834" s="149"/>
      <c r="AAV834" s="149"/>
      <c r="AAW834" s="149"/>
      <c r="AAX834" s="149"/>
      <c r="AAY834" s="149"/>
      <c r="AAZ834" s="149"/>
      <c r="ABA834" s="149"/>
      <c r="ABB834" s="149"/>
      <c r="ABC834" s="149"/>
      <c r="ABD834" s="149"/>
      <c r="ABE834" s="149"/>
      <c r="ABF834" s="149"/>
      <c r="ABG834" s="149"/>
      <c r="ABH834" s="149"/>
      <c r="ABI834" s="149"/>
      <c r="ABJ834" s="149"/>
      <c r="ABK834" s="149"/>
      <c r="ABL834" s="149"/>
      <c r="ABM834" s="149"/>
      <c r="ABN834" s="149"/>
      <c r="ABO834" s="149"/>
      <c r="ABP834" s="149"/>
      <c r="ABQ834" s="149"/>
      <c r="ABR834" s="149"/>
      <c r="ABS834" s="149"/>
      <c r="ABT834" s="149"/>
      <c r="ABU834" s="149"/>
      <c r="ABV834" s="149"/>
      <c r="ABW834" s="149"/>
      <c r="ABX834" s="149"/>
      <c r="ABY834" s="149"/>
      <c r="ABZ834" s="149"/>
      <c r="ACA834" s="149"/>
      <c r="ACB834" s="149"/>
      <c r="ACC834" s="149"/>
      <c r="ACD834" s="149"/>
      <c r="ACE834" s="149"/>
      <c r="ACF834" s="149"/>
      <c r="ACG834" s="149"/>
      <c r="ACH834" s="149"/>
      <c r="ACI834" s="149"/>
      <c r="ACJ834" s="149"/>
      <c r="ACK834" s="149"/>
      <c r="ACL834" s="149"/>
      <c r="ACM834" s="149"/>
      <c r="ACN834" s="149"/>
      <c r="ACO834" s="149"/>
      <c r="ACP834" s="149"/>
      <c r="ACQ834" s="149"/>
      <c r="ACR834" s="149"/>
      <c r="ACS834" s="149"/>
      <c r="ACT834" s="149"/>
      <c r="ACU834" s="149"/>
      <c r="ACV834" s="149"/>
      <c r="ACW834" s="149"/>
      <c r="ACX834" s="149"/>
      <c r="ACY834" s="149"/>
      <c r="ACZ834" s="149"/>
      <c r="ADA834" s="149"/>
      <c r="ADB834" s="149"/>
      <c r="ADC834" s="149"/>
      <c r="ADD834" s="149"/>
      <c r="ADE834" s="149"/>
      <c r="ADF834" s="149"/>
      <c r="ADG834" s="149"/>
      <c r="ADH834" s="149"/>
      <c r="ADI834" s="149"/>
      <c r="ADJ834" s="149"/>
      <c r="ADK834" s="149"/>
      <c r="ADL834" s="149"/>
      <c r="ADM834" s="149"/>
      <c r="ADN834" s="149"/>
      <c r="ADO834" s="149"/>
      <c r="ADP834" s="149"/>
      <c r="ADQ834" s="149"/>
      <c r="ADR834" s="149"/>
      <c r="ADS834" s="149"/>
      <c r="ADT834" s="149"/>
      <c r="ADU834" s="149"/>
      <c r="ADV834" s="149"/>
      <c r="ADW834" s="149"/>
      <c r="ADX834" s="149"/>
      <c r="ADY834" s="149"/>
      <c r="ADZ834" s="149"/>
      <c r="AEA834" s="149"/>
      <c r="AEB834" s="149"/>
      <c r="AEC834" s="149"/>
      <c r="AED834" s="149"/>
      <c r="AEE834" s="149"/>
      <c r="AEF834" s="149"/>
      <c r="AEG834" s="149"/>
      <c r="AEH834" s="149"/>
      <c r="AEI834" s="149"/>
      <c r="AEJ834" s="149"/>
      <c r="AEK834" s="149"/>
      <c r="AEL834" s="149"/>
      <c r="AEM834" s="149"/>
      <c r="AEN834" s="149"/>
      <c r="AEO834" s="149"/>
      <c r="AEP834" s="149"/>
      <c r="AEQ834" s="149"/>
      <c r="AER834" s="149"/>
      <c r="AES834" s="149"/>
      <c r="AET834" s="149"/>
      <c r="AEU834" s="149"/>
      <c r="AEV834" s="149"/>
      <c r="AEW834" s="149"/>
      <c r="AEX834" s="149"/>
      <c r="AEY834" s="149"/>
      <c r="AEZ834" s="149"/>
      <c r="AFA834" s="149"/>
      <c r="AFB834" s="149"/>
      <c r="AFC834" s="149"/>
      <c r="AFD834" s="149"/>
      <c r="AFE834" s="149"/>
      <c r="AFF834" s="149"/>
      <c r="AFG834" s="149"/>
      <c r="AFH834" s="149"/>
      <c r="AFI834" s="149"/>
      <c r="AFJ834" s="149"/>
      <c r="AFK834" s="149"/>
      <c r="AFL834" s="149"/>
      <c r="AFM834" s="149"/>
      <c r="AFN834" s="149"/>
      <c r="AFO834" s="149"/>
      <c r="AFP834" s="149"/>
      <c r="AFQ834" s="149"/>
      <c r="AFR834" s="149"/>
      <c r="AFS834" s="149"/>
      <c r="AFT834" s="149"/>
      <c r="AFU834" s="149"/>
      <c r="AFV834" s="149"/>
      <c r="AFW834" s="149"/>
      <c r="AFX834" s="149"/>
      <c r="AFY834" s="149"/>
      <c r="AFZ834" s="149"/>
      <c r="AGA834" s="149"/>
      <c r="AGB834" s="149"/>
      <c r="AGC834" s="149"/>
      <c r="AGD834" s="149"/>
      <c r="AGE834" s="149"/>
      <c r="AGF834" s="149"/>
      <c r="AGG834" s="149"/>
      <c r="AGH834" s="149"/>
      <c r="AGI834" s="149"/>
      <c r="AGJ834" s="149"/>
      <c r="AGK834" s="149"/>
      <c r="AGL834" s="149"/>
      <c r="AGM834" s="149"/>
      <c r="AGN834" s="149"/>
      <c r="AGO834" s="149"/>
      <c r="AGP834" s="149"/>
      <c r="AGQ834" s="149"/>
      <c r="AGR834" s="149"/>
      <c r="AGS834" s="149"/>
      <c r="AGT834" s="149"/>
      <c r="AGU834" s="149"/>
      <c r="AGV834" s="149"/>
      <c r="AGW834" s="149"/>
      <c r="AGX834" s="149"/>
      <c r="AGY834" s="149"/>
      <c r="AGZ834" s="149"/>
      <c r="AHA834" s="149"/>
      <c r="AHB834" s="149"/>
      <c r="AHC834" s="149"/>
      <c r="AHD834" s="149"/>
      <c r="AHE834" s="149"/>
      <c r="AHF834" s="149"/>
      <c r="AHG834" s="149"/>
      <c r="AHH834" s="149"/>
      <c r="AHI834" s="149"/>
      <c r="AHJ834" s="149"/>
      <c r="AHK834" s="149"/>
      <c r="AHL834" s="149"/>
      <c r="AHM834" s="149"/>
      <c r="AHN834" s="149"/>
      <c r="AHO834" s="149"/>
      <c r="AHP834" s="149"/>
      <c r="AHQ834" s="149"/>
      <c r="AHR834" s="149"/>
      <c r="AHS834" s="149"/>
      <c r="AHT834" s="149"/>
      <c r="AHU834" s="149"/>
      <c r="AHV834" s="149"/>
      <c r="AHW834" s="149"/>
      <c r="AHX834" s="149"/>
      <c r="AHY834" s="149"/>
      <c r="AHZ834" s="149"/>
      <c r="AIA834" s="149"/>
      <c r="AIB834" s="149"/>
      <c r="AIC834" s="149"/>
      <c r="AID834" s="149"/>
      <c r="AIE834" s="149"/>
      <c r="AIF834" s="149"/>
      <c r="AIG834" s="149"/>
      <c r="AIH834" s="149"/>
      <c r="AII834" s="149"/>
      <c r="AIJ834" s="149"/>
      <c r="AIK834" s="149"/>
      <c r="AIL834" s="149"/>
      <c r="AIM834" s="149"/>
      <c r="AIN834" s="149"/>
      <c r="AIO834" s="149"/>
      <c r="AIP834" s="149"/>
      <c r="AIQ834" s="149"/>
      <c r="AIR834" s="149"/>
      <c r="AIS834" s="149"/>
      <c r="AIT834" s="149"/>
      <c r="AIU834" s="149"/>
      <c r="AIV834" s="149"/>
      <c r="AIW834" s="149"/>
      <c r="AIX834" s="149"/>
      <c r="AIY834" s="149"/>
      <c r="AIZ834" s="149"/>
      <c r="AJA834" s="149"/>
      <c r="AJB834" s="149"/>
      <c r="AJC834" s="149"/>
      <c r="AJD834" s="149"/>
      <c r="AJE834" s="149"/>
      <c r="AJF834" s="149"/>
      <c r="AJG834" s="149"/>
      <c r="AJH834" s="149"/>
      <c r="AJI834" s="149"/>
      <c r="AJJ834" s="149"/>
      <c r="AJK834" s="149"/>
      <c r="AJL834" s="149"/>
      <c r="AJM834" s="149"/>
      <c r="AJN834" s="149"/>
      <c r="AJO834" s="149"/>
      <c r="AJP834" s="149"/>
      <c r="AJQ834" s="149"/>
      <c r="AJR834" s="149"/>
      <c r="AJS834" s="149"/>
      <c r="AJT834" s="149"/>
      <c r="AJU834" s="149"/>
      <c r="AJV834" s="149"/>
      <c r="AJW834" s="149"/>
      <c r="AJX834" s="149"/>
      <c r="AJY834" s="149"/>
      <c r="AJZ834" s="149"/>
      <c r="AKA834" s="149"/>
      <c r="AKB834" s="149"/>
      <c r="AKC834" s="149"/>
      <c r="AKD834" s="149"/>
      <c r="AKE834" s="149"/>
      <c r="AKF834" s="149"/>
      <c r="AKG834" s="149"/>
      <c r="AKH834" s="149"/>
      <c r="AKI834" s="149"/>
      <c r="AKJ834" s="149"/>
      <c r="AKK834" s="149"/>
      <c r="AKL834" s="149"/>
      <c r="AKM834" s="149"/>
      <c r="AKN834" s="149"/>
      <c r="AKO834" s="149"/>
      <c r="AKP834" s="149"/>
      <c r="AKQ834" s="149"/>
      <c r="AKR834" s="149"/>
      <c r="AKS834" s="149"/>
      <c r="AKT834" s="149"/>
      <c r="AKU834" s="149"/>
      <c r="AKV834" s="149"/>
      <c r="AKW834" s="149"/>
      <c r="AKX834" s="149"/>
      <c r="AKY834" s="149"/>
      <c r="AKZ834" s="149"/>
      <c r="ALA834" s="149"/>
      <c r="ALB834" s="149"/>
      <c r="ALC834" s="149"/>
      <c r="ALD834" s="149"/>
      <c r="ALE834" s="149"/>
      <c r="ALF834" s="149"/>
      <c r="ALG834" s="149"/>
      <c r="ALH834" s="149"/>
      <c r="ALI834" s="149"/>
      <c r="ALJ834" s="149"/>
      <c r="ALK834" s="149"/>
      <c r="ALL834" s="149"/>
      <c r="ALM834" s="149"/>
      <c r="ALN834" s="149"/>
      <c r="ALO834" s="149"/>
      <c r="ALP834" s="149"/>
      <c r="ALQ834" s="149"/>
      <c r="ALR834" s="149"/>
      <c r="ALS834" s="149"/>
      <c r="ALT834" s="149"/>
      <c r="ALU834" s="149"/>
      <c r="ALV834" s="149"/>
      <c r="ALW834" s="149"/>
      <c r="ALX834" s="149"/>
      <c r="ALY834" s="149"/>
      <c r="ALZ834" s="149"/>
      <c r="AMA834" s="149"/>
      <c r="AMB834" s="149"/>
      <c r="AMC834" s="149"/>
      <c r="AMD834" s="149"/>
      <c r="AME834" s="149"/>
      <c r="AMF834" s="149"/>
      <c r="AMG834" s="149"/>
      <c r="AMH834" s="149"/>
      <c r="AMI834" s="149"/>
      <c r="AMJ834" s="149"/>
      <c r="AMK834" s="149"/>
      <c r="AML834" s="149"/>
      <c r="AMM834" s="149"/>
      <c r="AMN834" s="149"/>
      <c r="AMO834" s="149"/>
      <c r="AMP834" s="149"/>
      <c r="AMQ834" s="149"/>
      <c r="AMR834" s="149"/>
      <c r="AMS834" s="149"/>
      <c r="AMT834" s="149"/>
      <c r="AMU834" s="149"/>
      <c r="AMV834" s="149"/>
      <c r="AMW834" s="149"/>
      <c r="AMX834" s="149"/>
      <c r="AMY834" s="149"/>
      <c r="AMZ834" s="149"/>
      <c r="ANA834" s="149"/>
      <c r="ANB834" s="149"/>
      <c r="ANC834" s="149"/>
      <c r="AND834" s="149"/>
      <c r="ANE834" s="149"/>
      <c r="ANF834" s="149"/>
      <c r="ANG834" s="149"/>
      <c r="ANH834" s="149"/>
      <c r="ANI834" s="149"/>
      <c r="ANJ834" s="149"/>
      <c r="ANK834" s="149"/>
      <c r="ANL834" s="149"/>
      <c r="ANM834" s="149"/>
      <c r="ANN834" s="149"/>
      <c r="ANO834" s="149"/>
      <c r="ANP834" s="149"/>
      <c r="ANQ834" s="149"/>
      <c r="ANR834" s="149"/>
      <c r="ANS834" s="149"/>
      <c r="ANT834" s="149"/>
      <c r="ANU834" s="149"/>
      <c r="ANV834" s="149"/>
      <c r="ANW834" s="149"/>
      <c r="ANX834" s="149"/>
      <c r="ANY834" s="149"/>
      <c r="ANZ834" s="149"/>
      <c r="AOA834" s="149"/>
      <c r="AOB834" s="149"/>
      <c r="AOC834" s="149"/>
      <c r="AOD834" s="149"/>
      <c r="AOE834" s="149"/>
      <c r="AOF834" s="149"/>
      <c r="AOG834" s="149"/>
      <c r="AOH834" s="149"/>
      <c r="AOI834" s="149"/>
      <c r="AOJ834" s="149"/>
      <c r="AOK834" s="149"/>
      <c r="AOL834" s="149"/>
      <c r="AOM834" s="149"/>
      <c r="AON834" s="149"/>
      <c r="AOO834" s="149"/>
      <c r="AOP834" s="149"/>
      <c r="AOQ834" s="149"/>
      <c r="AOR834" s="149"/>
      <c r="AOS834" s="149"/>
      <c r="AOT834" s="149"/>
      <c r="AOU834" s="149"/>
      <c r="AOV834" s="149"/>
      <c r="AOW834" s="149"/>
      <c r="AOX834" s="149"/>
      <c r="AOY834" s="149"/>
      <c r="AOZ834" s="149"/>
      <c r="APA834" s="149"/>
      <c r="APB834" s="149"/>
      <c r="APC834" s="149"/>
      <c r="APD834" s="149"/>
      <c r="APE834" s="149"/>
      <c r="APF834" s="149"/>
      <c r="APG834" s="149"/>
      <c r="APH834" s="149"/>
      <c r="API834" s="149"/>
      <c r="APJ834" s="149"/>
      <c r="APK834" s="149"/>
      <c r="APL834" s="149"/>
      <c r="APM834" s="149"/>
      <c r="APN834" s="149"/>
      <c r="APO834" s="149"/>
      <c r="APP834" s="149"/>
      <c r="APQ834" s="149"/>
      <c r="APR834" s="149"/>
      <c r="APS834" s="149"/>
      <c r="APT834" s="149"/>
      <c r="APU834" s="149"/>
      <c r="APV834" s="149"/>
      <c r="APW834" s="149"/>
      <c r="APX834" s="149"/>
      <c r="APY834" s="149"/>
      <c r="APZ834" s="149"/>
      <c r="AQA834" s="149"/>
      <c r="AQB834" s="149"/>
      <c r="AQC834" s="149"/>
      <c r="AQD834" s="149"/>
      <c r="AQE834" s="149"/>
      <c r="AQF834" s="149"/>
      <c r="AQG834" s="149"/>
      <c r="AQH834" s="149"/>
      <c r="AQI834" s="149"/>
      <c r="AQJ834" s="149"/>
      <c r="AQK834" s="149"/>
      <c r="AQL834" s="149"/>
      <c r="AQM834" s="149"/>
      <c r="AQN834" s="149"/>
      <c r="AQO834" s="149"/>
      <c r="AQP834" s="149"/>
      <c r="AQQ834" s="149"/>
      <c r="AQR834" s="149"/>
      <c r="AQS834" s="149"/>
      <c r="AQT834" s="149"/>
      <c r="AQU834" s="149"/>
      <c r="AQV834" s="149"/>
      <c r="AQW834" s="149"/>
      <c r="AQX834" s="149"/>
      <c r="AQY834" s="149"/>
      <c r="AQZ834" s="149"/>
      <c r="ARA834" s="149"/>
      <c r="ARB834" s="149"/>
      <c r="ARC834" s="149"/>
      <c r="ARD834" s="149"/>
      <c r="ARE834" s="149"/>
      <c r="ARF834" s="149"/>
      <c r="ARG834" s="149"/>
      <c r="ARH834" s="149"/>
      <c r="ARI834" s="149"/>
      <c r="ARJ834" s="149"/>
      <c r="ARK834" s="149"/>
      <c r="ARL834" s="149"/>
      <c r="ARM834" s="149"/>
      <c r="ARN834" s="149"/>
      <c r="ARO834" s="149"/>
      <c r="ARP834" s="149"/>
      <c r="ARQ834" s="149"/>
      <c r="ARR834" s="149"/>
      <c r="ARS834" s="149"/>
      <c r="ART834" s="149"/>
      <c r="ARU834" s="149"/>
      <c r="ARV834" s="149"/>
      <c r="ARW834" s="149"/>
      <c r="ARX834" s="149"/>
      <c r="ARY834" s="149"/>
      <c r="ARZ834" s="149"/>
      <c r="ASA834" s="149"/>
      <c r="ASB834" s="149"/>
      <c r="ASC834" s="149"/>
      <c r="ASD834" s="149"/>
      <c r="ASE834" s="149"/>
      <c r="ASF834" s="149"/>
      <c r="ASG834" s="149"/>
      <c r="ASH834" s="149"/>
      <c r="ASI834" s="149"/>
      <c r="ASJ834" s="149"/>
      <c r="ASK834" s="149"/>
      <c r="ASL834" s="149"/>
      <c r="ASM834" s="149"/>
      <c r="ASN834" s="149"/>
      <c r="ASO834" s="149"/>
      <c r="ASP834" s="149"/>
      <c r="ASQ834" s="149"/>
      <c r="ASR834" s="149"/>
      <c r="ASS834" s="149"/>
      <c r="AST834" s="149"/>
      <c r="ASU834" s="149"/>
      <c r="ASV834" s="149"/>
      <c r="ASW834" s="149"/>
      <c r="ASX834" s="149"/>
      <c r="ASY834" s="149"/>
      <c r="ASZ834" s="149"/>
      <c r="ATA834" s="149"/>
      <c r="ATB834" s="149"/>
      <c r="ATC834" s="149"/>
      <c r="ATD834" s="149"/>
      <c r="ATE834" s="149"/>
      <c r="ATF834" s="149"/>
      <c r="ATG834" s="149"/>
      <c r="ATH834" s="149"/>
      <c r="ATI834" s="149"/>
      <c r="ATJ834" s="149"/>
      <c r="ATK834" s="149"/>
      <c r="ATL834" s="149"/>
      <c r="ATM834" s="149"/>
      <c r="ATN834" s="149"/>
      <c r="ATO834" s="149"/>
      <c r="ATP834" s="149"/>
      <c r="ATQ834" s="149"/>
      <c r="ATR834" s="149"/>
      <c r="ATS834" s="149"/>
      <c r="ATT834" s="149"/>
      <c r="ATU834" s="149"/>
      <c r="ATV834" s="149"/>
      <c r="ATW834" s="149"/>
      <c r="ATX834" s="149"/>
      <c r="ATY834" s="149"/>
      <c r="ATZ834" s="149"/>
      <c r="AUA834" s="149"/>
      <c r="AUB834" s="149"/>
      <c r="AUC834" s="149"/>
      <c r="AUD834" s="149"/>
      <c r="AUE834" s="149"/>
      <c r="AUF834" s="149"/>
      <c r="AUG834" s="149"/>
      <c r="AUH834" s="149"/>
      <c r="AUI834" s="149"/>
      <c r="AUJ834" s="149"/>
      <c r="AUK834" s="149"/>
      <c r="AUL834" s="149"/>
      <c r="AUM834" s="149"/>
      <c r="AUN834" s="149"/>
      <c r="AUO834" s="149"/>
      <c r="AUP834" s="149"/>
      <c r="AUQ834" s="149"/>
      <c r="AUR834" s="149"/>
      <c r="AUS834" s="149"/>
      <c r="AUT834" s="149"/>
      <c r="AUU834" s="149"/>
      <c r="AUV834" s="149"/>
      <c r="AUW834" s="149"/>
      <c r="AUX834" s="149"/>
      <c r="AUY834" s="149"/>
      <c r="AUZ834" s="149"/>
      <c r="AVA834" s="149"/>
      <c r="AVB834" s="149"/>
      <c r="AVC834" s="149"/>
      <c r="AVD834" s="149"/>
      <c r="AVE834" s="149"/>
      <c r="AVF834" s="149"/>
      <c r="AVG834" s="149"/>
      <c r="AVH834" s="149"/>
      <c r="AVI834" s="149"/>
      <c r="AVJ834" s="149"/>
      <c r="AVK834" s="149"/>
      <c r="AVL834" s="149"/>
      <c r="AVM834" s="149"/>
      <c r="AVN834" s="149"/>
      <c r="AVO834" s="149"/>
      <c r="AVP834" s="149"/>
      <c r="AVQ834" s="149"/>
      <c r="AVR834" s="149"/>
      <c r="AVS834" s="149"/>
      <c r="AVT834" s="149"/>
      <c r="AVU834" s="149"/>
      <c r="AVV834" s="149"/>
      <c r="AVW834" s="149"/>
      <c r="AVX834" s="149"/>
      <c r="AVY834" s="149"/>
      <c r="AVZ834" s="149"/>
      <c r="AWA834" s="149"/>
      <c r="AWB834" s="149"/>
      <c r="AWC834" s="149"/>
      <c r="AWD834" s="149"/>
      <c r="AWE834" s="149"/>
      <c r="AWF834" s="149"/>
      <c r="AWG834" s="149"/>
      <c r="AWH834" s="149"/>
      <c r="AWI834" s="149"/>
      <c r="AWJ834" s="149"/>
      <c r="AWK834" s="149"/>
      <c r="AWL834" s="149"/>
      <c r="AWM834" s="149"/>
      <c r="AWN834" s="149"/>
      <c r="AWO834" s="149"/>
      <c r="AWP834" s="149"/>
      <c r="AWQ834" s="149"/>
      <c r="AWR834" s="149"/>
      <c r="AWS834" s="149"/>
      <c r="AWT834" s="149"/>
      <c r="AWU834" s="149"/>
      <c r="AWV834" s="149"/>
      <c r="AWW834" s="149"/>
      <c r="AWX834" s="149"/>
      <c r="AWY834" s="149"/>
      <c r="AWZ834" s="149"/>
      <c r="AXA834" s="149"/>
      <c r="AXB834" s="149"/>
      <c r="AXC834" s="149"/>
      <c r="AXD834" s="149"/>
      <c r="AXE834" s="149"/>
      <c r="AXF834" s="149"/>
      <c r="AXG834" s="149"/>
      <c r="AXH834" s="149"/>
      <c r="AXI834" s="149"/>
      <c r="AXJ834" s="149"/>
      <c r="AXK834" s="149"/>
      <c r="AXL834" s="149"/>
      <c r="AXM834" s="149"/>
      <c r="AXN834" s="149"/>
      <c r="AXO834" s="149"/>
      <c r="AXP834" s="149"/>
      <c r="AXQ834" s="149"/>
      <c r="AXR834" s="149"/>
      <c r="AXS834" s="149"/>
      <c r="AXT834" s="149"/>
      <c r="AXU834" s="149"/>
      <c r="AXV834" s="149"/>
      <c r="AXW834" s="149"/>
      <c r="AXX834" s="149"/>
      <c r="AXY834" s="149"/>
      <c r="AXZ834" s="149"/>
      <c r="AYA834" s="149"/>
      <c r="AYB834" s="149"/>
      <c r="AYC834" s="149"/>
      <c r="AYD834" s="149"/>
      <c r="AYE834" s="149"/>
      <c r="AYF834" s="149"/>
      <c r="AYG834" s="149"/>
      <c r="AYH834" s="149"/>
      <c r="AYI834" s="149"/>
      <c r="AYJ834" s="149"/>
      <c r="AYK834" s="149"/>
      <c r="AYL834" s="149"/>
      <c r="AYM834" s="149"/>
      <c r="AYN834" s="149"/>
      <c r="AYO834" s="149"/>
      <c r="AYP834" s="149"/>
      <c r="AYQ834" s="149"/>
      <c r="AYR834" s="149"/>
      <c r="AYS834" s="149"/>
      <c r="AYT834" s="149"/>
      <c r="AYU834" s="149"/>
      <c r="AYV834" s="149"/>
      <c r="AYW834" s="149"/>
      <c r="AYX834" s="149"/>
      <c r="AYY834" s="149"/>
      <c r="AYZ834" s="149"/>
      <c r="AZA834" s="149"/>
      <c r="AZB834" s="149"/>
      <c r="AZC834" s="149"/>
      <c r="AZD834" s="149"/>
      <c r="AZE834" s="149"/>
      <c r="AZF834" s="149"/>
      <c r="AZG834" s="149"/>
      <c r="AZH834" s="149"/>
      <c r="AZI834" s="149"/>
      <c r="AZJ834" s="149"/>
      <c r="AZK834" s="149"/>
      <c r="AZL834" s="149"/>
      <c r="AZM834" s="149"/>
      <c r="AZN834" s="149"/>
      <c r="AZO834" s="149"/>
      <c r="AZP834" s="149"/>
      <c r="AZQ834" s="149"/>
      <c r="AZR834" s="149"/>
      <c r="AZS834" s="149"/>
      <c r="AZT834" s="149"/>
      <c r="AZU834" s="149"/>
      <c r="AZV834" s="149"/>
      <c r="AZW834" s="149"/>
      <c r="AZX834" s="149"/>
      <c r="AZY834" s="149"/>
      <c r="AZZ834" s="149"/>
      <c r="BAA834" s="149"/>
      <c r="BAB834" s="149"/>
      <c r="BAC834" s="149"/>
      <c r="BAD834" s="149"/>
      <c r="BAE834" s="149"/>
      <c r="BAF834" s="149"/>
      <c r="BAG834" s="149"/>
      <c r="BAH834" s="149"/>
      <c r="BAI834" s="149"/>
      <c r="BAJ834" s="149"/>
      <c r="BAK834" s="149"/>
      <c r="BAL834" s="149"/>
      <c r="BAM834" s="149"/>
      <c r="BAN834" s="149"/>
      <c r="BAO834" s="149"/>
      <c r="BAP834" s="149"/>
      <c r="BAQ834" s="149"/>
      <c r="BAR834" s="149"/>
      <c r="BAS834" s="149"/>
      <c r="BAT834" s="149"/>
      <c r="BAU834" s="149"/>
      <c r="BAV834" s="149"/>
      <c r="BAW834" s="149"/>
      <c r="BAX834" s="149"/>
      <c r="BAY834" s="149"/>
      <c r="BAZ834" s="149"/>
      <c r="BBA834" s="149"/>
      <c r="BBB834" s="149"/>
      <c r="BBC834" s="149"/>
      <c r="BBD834" s="149"/>
      <c r="BBE834" s="149"/>
      <c r="BBF834" s="149"/>
      <c r="BBG834" s="149"/>
      <c r="BBH834" s="149"/>
      <c r="BBI834" s="149"/>
      <c r="BBJ834" s="149"/>
      <c r="BBK834" s="149"/>
      <c r="BBL834" s="149"/>
      <c r="BBM834" s="149"/>
      <c r="BBN834" s="149"/>
      <c r="BBO834" s="149"/>
      <c r="BBP834" s="149"/>
      <c r="BBQ834" s="149"/>
      <c r="BBR834" s="149"/>
      <c r="BBS834" s="149"/>
      <c r="BBT834" s="149"/>
      <c r="BBU834" s="149"/>
      <c r="BBV834" s="149"/>
      <c r="BBW834" s="149"/>
      <c r="BBX834" s="149"/>
      <c r="BBY834" s="149"/>
      <c r="BBZ834" s="149"/>
      <c r="BCA834" s="149"/>
      <c r="BCB834" s="149"/>
      <c r="BCC834" s="149"/>
      <c r="BCD834" s="149"/>
      <c r="BCE834" s="149"/>
      <c r="BCF834" s="149"/>
      <c r="BCG834" s="149"/>
      <c r="BCH834" s="149"/>
      <c r="BCI834" s="149"/>
      <c r="BCJ834" s="149"/>
      <c r="BCK834" s="149"/>
      <c r="BCL834" s="149"/>
      <c r="BCM834" s="149"/>
      <c r="BCN834" s="149"/>
      <c r="BCO834" s="149"/>
      <c r="BCP834" s="149"/>
      <c r="BCQ834" s="149"/>
      <c r="BCR834" s="149"/>
      <c r="BCS834" s="149"/>
      <c r="BCT834" s="149"/>
      <c r="BCU834" s="149"/>
      <c r="BCV834" s="149"/>
      <c r="BCW834" s="149"/>
      <c r="BCX834" s="149"/>
      <c r="BCY834" s="149"/>
      <c r="BCZ834" s="149"/>
      <c r="BDA834" s="149"/>
      <c r="BDB834" s="149"/>
      <c r="BDC834" s="149"/>
      <c r="BDD834" s="149"/>
      <c r="BDE834" s="149"/>
      <c r="BDF834" s="149"/>
      <c r="BDG834" s="149"/>
      <c r="BDH834" s="149"/>
      <c r="BDI834" s="149"/>
      <c r="BDJ834" s="149"/>
      <c r="BDK834" s="149"/>
      <c r="BDL834" s="149"/>
      <c r="BDM834" s="149"/>
      <c r="BDN834" s="149"/>
      <c r="BDO834" s="149"/>
      <c r="BDP834" s="149"/>
      <c r="BDQ834" s="149"/>
      <c r="BDR834" s="149"/>
      <c r="BDS834" s="149"/>
      <c r="BDT834" s="149"/>
      <c r="BDU834" s="149"/>
      <c r="BDV834" s="149"/>
      <c r="BDW834" s="149"/>
      <c r="BDX834" s="149"/>
      <c r="BDY834" s="149"/>
      <c r="BDZ834" s="149"/>
      <c r="BEA834" s="149"/>
      <c r="BEB834" s="149"/>
      <c r="BEC834" s="149"/>
      <c r="BED834" s="149"/>
      <c r="BEE834" s="149"/>
      <c r="BEF834" s="149"/>
      <c r="BEG834" s="149"/>
      <c r="BEH834" s="149"/>
      <c r="BEI834" s="149"/>
      <c r="BEJ834" s="149"/>
      <c r="BEK834" s="149"/>
      <c r="BEL834" s="149"/>
      <c r="BEM834" s="149"/>
      <c r="BEN834" s="149"/>
      <c r="BEO834" s="149"/>
      <c r="BEP834" s="149"/>
      <c r="BEQ834" s="149"/>
      <c r="BER834" s="149"/>
      <c r="BES834" s="149"/>
      <c r="BET834" s="149"/>
      <c r="BEU834" s="149"/>
      <c r="BEV834" s="149"/>
      <c r="BEW834" s="149"/>
      <c r="BEX834" s="149"/>
      <c r="BEY834" s="149"/>
      <c r="BEZ834" s="149"/>
      <c r="BFA834" s="149"/>
      <c r="BFB834" s="149"/>
      <c r="BFC834" s="149"/>
      <c r="BFD834" s="149"/>
      <c r="BFE834" s="149"/>
      <c r="BFF834" s="149"/>
      <c r="BFG834" s="149"/>
      <c r="BFH834" s="149"/>
      <c r="BFI834" s="149"/>
      <c r="BFJ834" s="149"/>
      <c r="BFK834" s="149"/>
      <c r="BFL834" s="149"/>
      <c r="BFM834" s="149"/>
      <c r="BFN834" s="149"/>
      <c r="BFO834" s="149"/>
      <c r="BFP834" s="149"/>
      <c r="BFQ834" s="149"/>
      <c r="BFR834" s="149"/>
      <c r="BFS834" s="149"/>
      <c r="BFT834" s="149"/>
      <c r="BFU834" s="149"/>
      <c r="BFV834" s="149"/>
      <c r="BFW834" s="149"/>
      <c r="BFX834" s="149"/>
      <c r="BFY834" s="149"/>
      <c r="BFZ834" s="149"/>
      <c r="BGA834" s="149"/>
      <c r="BGB834" s="149"/>
      <c r="BGC834" s="149"/>
      <c r="BGD834" s="149"/>
      <c r="BGE834" s="149"/>
      <c r="BGF834" s="149"/>
      <c r="BGG834" s="149"/>
      <c r="BGH834" s="149"/>
      <c r="BGI834" s="149"/>
      <c r="BGJ834" s="149"/>
      <c r="BGK834" s="149"/>
      <c r="BGL834" s="149"/>
      <c r="BGM834" s="149"/>
      <c r="BGN834" s="149"/>
      <c r="BGO834" s="149"/>
      <c r="BGP834" s="149"/>
      <c r="BGQ834" s="149"/>
      <c r="BGR834" s="149"/>
      <c r="BGS834" s="149"/>
      <c r="BGT834" s="149"/>
      <c r="BGU834" s="149"/>
      <c r="BGV834" s="149"/>
      <c r="BGW834" s="149"/>
      <c r="BGX834" s="149"/>
      <c r="BGY834" s="149"/>
      <c r="BGZ834" s="149"/>
      <c r="BHA834" s="149"/>
      <c r="BHB834" s="149"/>
      <c r="BHC834" s="149"/>
      <c r="BHD834" s="149"/>
      <c r="BHE834" s="149"/>
      <c r="BHF834" s="149"/>
      <c r="BHG834" s="149"/>
      <c r="BHH834" s="149"/>
      <c r="BHI834" s="149"/>
      <c r="BHJ834" s="149"/>
      <c r="BHK834" s="149"/>
      <c r="BHL834" s="149"/>
      <c r="BHM834" s="149"/>
      <c r="BHN834" s="149"/>
      <c r="BHO834" s="149"/>
      <c r="BHP834" s="149"/>
      <c r="BHQ834" s="149"/>
      <c r="BHR834" s="149"/>
      <c r="BHS834" s="149"/>
      <c r="BHT834" s="149"/>
      <c r="BHU834" s="149"/>
      <c r="BHV834" s="149"/>
      <c r="BHW834" s="149"/>
      <c r="BHX834" s="149"/>
      <c r="BHY834" s="149"/>
      <c r="BHZ834" s="149"/>
      <c r="BIA834" s="149"/>
      <c r="BIB834" s="149"/>
      <c r="BIC834" s="149"/>
      <c r="BID834" s="149"/>
      <c r="BIE834" s="149"/>
      <c r="BIF834" s="149"/>
      <c r="BIG834" s="149"/>
      <c r="BIH834" s="149"/>
      <c r="BII834" s="149"/>
      <c r="BIJ834" s="149"/>
      <c r="BIK834" s="149"/>
      <c r="BIL834" s="149"/>
      <c r="BIM834" s="149"/>
      <c r="BIN834" s="149"/>
      <c r="BIO834" s="149"/>
      <c r="BIP834" s="149"/>
      <c r="BIQ834" s="149"/>
      <c r="BIR834" s="149"/>
      <c r="BIS834" s="149"/>
      <c r="BIT834" s="149"/>
      <c r="BIU834" s="149"/>
      <c r="BIV834" s="149"/>
      <c r="BIW834" s="149"/>
      <c r="BIX834" s="149"/>
      <c r="BIY834" s="149"/>
      <c r="BIZ834" s="149"/>
      <c r="BJA834" s="149"/>
      <c r="BJB834" s="149"/>
      <c r="BJC834" s="149"/>
      <c r="BJD834" s="149"/>
      <c r="BJE834" s="149"/>
      <c r="BJF834" s="149"/>
      <c r="BJG834" s="149"/>
      <c r="BJH834" s="149"/>
      <c r="BJI834" s="149"/>
      <c r="BJJ834" s="149"/>
      <c r="BJK834" s="149"/>
      <c r="BJL834" s="149"/>
      <c r="BJM834" s="149"/>
      <c r="BJN834" s="149"/>
      <c r="BJO834" s="149"/>
      <c r="BJP834" s="149"/>
      <c r="BJQ834" s="149"/>
      <c r="BJR834" s="149"/>
      <c r="BJS834" s="149"/>
      <c r="BJT834" s="149"/>
      <c r="BJU834" s="149"/>
      <c r="BJV834" s="149"/>
      <c r="BJW834" s="149"/>
      <c r="BJX834" s="149"/>
      <c r="BJY834" s="149"/>
      <c r="BJZ834" s="149"/>
      <c r="BKA834" s="149"/>
      <c r="BKB834" s="149"/>
      <c r="BKC834" s="149"/>
      <c r="BKD834" s="149"/>
      <c r="BKE834" s="149"/>
      <c r="BKF834" s="149"/>
      <c r="BKG834" s="149"/>
      <c r="BKH834" s="149"/>
      <c r="BKI834" s="149"/>
      <c r="BKJ834" s="149"/>
      <c r="BKK834" s="149"/>
      <c r="BKL834" s="149"/>
      <c r="BKM834" s="149"/>
      <c r="BKN834" s="149"/>
      <c r="BKO834" s="149"/>
      <c r="BKP834" s="149"/>
      <c r="BKQ834" s="149"/>
      <c r="BKR834" s="149"/>
      <c r="BKS834" s="149"/>
      <c r="BKT834" s="149"/>
      <c r="BKU834" s="149"/>
      <c r="BKV834" s="149"/>
      <c r="BKW834" s="149"/>
      <c r="BKX834" s="149"/>
      <c r="BKY834" s="149"/>
      <c r="BKZ834" s="149"/>
      <c r="BLA834" s="149"/>
      <c r="BLB834" s="149"/>
      <c r="BLC834" s="149"/>
      <c r="BLD834" s="149"/>
      <c r="BLE834" s="149"/>
      <c r="BLF834" s="149"/>
      <c r="BLG834" s="149"/>
      <c r="BLH834" s="149"/>
      <c r="BLI834" s="149"/>
      <c r="BLJ834" s="149"/>
      <c r="BLK834" s="149"/>
      <c r="BLL834" s="149"/>
      <c r="BLM834" s="149"/>
      <c r="BLN834" s="149"/>
      <c r="BLO834" s="149"/>
      <c r="BLP834" s="149"/>
      <c r="BLQ834" s="149"/>
      <c r="BLR834" s="149"/>
      <c r="BLS834" s="149"/>
      <c r="BLT834" s="149"/>
      <c r="BLU834" s="149"/>
      <c r="BLV834" s="149"/>
      <c r="BLW834" s="149"/>
      <c r="BLX834" s="149"/>
      <c r="BLY834" s="149"/>
      <c r="BLZ834" s="149"/>
      <c r="BMA834" s="149"/>
      <c r="BMB834" s="149"/>
      <c r="BMC834" s="149"/>
      <c r="BMD834" s="149"/>
      <c r="BME834" s="149"/>
      <c r="BMF834" s="149"/>
      <c r="BMG834" s="149"/>
      <c r="BMH834" s="149"/>
      <c r="BMI834" s="149"/>
      <c r="BMJ834" s="149"/>
      <c r="BMK834" s="149"/>
      <c r="BML834" s="149"/>
      <c r="BMM834" s="149"/>
      <c r="BMN834" s="149"/>
      <c r="BMO834" s="149"/>
      <c r="BMP834" s="149"/>
      <c r="BMQ834" s="149"/>
      <c r="BMR834" s="149"/>
      <c r="BMS834" s="149"/>
      <c r="BMT834" s="149"/>
      <c r="BMU834" s="149"/>
      <c r="BMV834" s="149"/>
      <c r="BMW834" s="149"/>
      <c r="BMX834" s="149"/>
      <c r="BMY834" s="149"/>
      <c r="BMZ834" s="149"/>
      <c r="BNA834" s="149"/>
      <c r="BNB834" s="149"/>
      <c r="BNC834" s="149"/>
      <c r="BND834" s="149"/>
      <c r="BNE834" s="149"/>
      <c r="BNF834" s="149"/>
      <c r="BNG834" s="149"/>
      <c r="BNH834" s="149"/>
      <c r="BNI834" s="149"/>
      <c r="BNJ834" s="149"/>
      <c r="BNK834" s="149"/>
      <c r="BNL834" s="149"/>
      <c r="BNM834" s="149"/>
      <c r="BNN834" s="149"/>
      <c r="BNO834" s="149"/>
      <c r="BNP834" s="149"/>
      <c r="BNQ834" s="149"/>
      <c r="BNR834" s="149"/>
      <c r="BNS834" s="149"/>
      <c r="BNT834" s="149"/>
      <c r="BNU834" s="149"/>
      <c r="BNV834" s="149"/>
      <c r="BNW834" s="149"/>
      <c r="BNX834" s="149"/>
      <c r="BNY834" s="149"/>
      <c r="BNZ834" s="149"/>
      <c r="BOA834" s="149"/>
      <c r="BOB834" s="149"/>
      <c r="BOC834" s="149"/>
      <c r="BOD834" s="149"/>
      <c r="BOE834" s="149"/>
      <c r="BOF834" s="149"/>
      <c r="BOG834" s="149"/>
      <c r="BOH834" s="149"/>
      <c r="BOI834" s="149"/>
      <c r="BOJ834" s="149"/>
      <c r="BOK834" s="149"/>
      <c r="BOL834" s="149"/>
      <c r="BOM834" s="149"/>
      <c r="BON834" s="149"/>
      <c r="BOO834" s="149"/>
      <c r="BOP834" s="149"/>
      <c r="BOQ834" s="149"/>
      <c r="BOR834" s="149"/>
      <c r="BOS834" s="149"/>
      <c r="BOT834" s="149"/>
      <c r="BOU834" s="149"/>
      <c r="BOV834" s="149"/>
      <c r="BOW834" s="149"/>
      <c r="BOX834" s="149"/>
      <c r="BOY834" s="149"/>
      <c r="BOZ834" s="149"/>
      <c r="BPA834" s="149"/>
      <c r="BPB834" s="149"/>
      <c r="BPC834" s="149"/>
      <c r="BPD834" s="149"/>
      <c r="BPE834" s="149"/>
      <c r="BPF834" s="149"/>
      <c r="BPG834" s="149"/>
      <c r="BPH834" s="149"/>
      <c r="BPI834" s="149"/>
      <c r="BPJ834" s="149"/>
      <c r="BPK834" s="149"/>
      <c r="BPL834" s="149"/>
      <c r="BPM834" s="149"/>
      <c r="BPN834" s="149"/>
      <c r="BPO834" s="149"/>
      <c r="BPP834" s="149"/>
      <c r="BPQ834" s="149"/>
      <c r="BPR834" s="149"/>
      <c r="BPS834" s="149"/>
      <c r="BPT834" s="149"/>
      <c r="BPU834" s="149"/>
      <c r="BPV834" s="149"/>
      <c r="BPW834" s="149"/>
      <c r="BPX834" s="149"/>
      <c r="BPY834" s="149"/>
      <c r="BPZ834" s="149"/>
      <c r="BQA834" s="149"/>
      <c r="BQB834" s="149"/>
      <c r="BQC834" s="149"/>
      <c r="BQD834" s="149"/>
      <c r="BQE834" s="149"/>
      <c r="BQF834" s="149"/>
      <c r="BQG834" s="149"/>
      <c r="BQH834" s="149"/>
      <c r="BQI834" s="149"/>
      <c r="BQJ834" s="149"/>
      <c r="BQK834" s="149"/>
      <c r="BQL834" s="149"/>
      <c r="BQM834" s="149"/>
      <c r="BQN834" s="149"/>
      <c r="BQO834" s="149"/>
      <c r="BQP834" s="149"/>
      <c r="BQQ834" s="149"/>
      <c r="BQR834" s="149"/>
      <c r="BQS834" s="149"/>
      <c r="BQT834" s="149"/>
      <c r="BQU834" s="149"/>
      <c r="BQV834" s="149"/>
      <c r="BQW834" s="149"/>
      <c r="BQX834" s="149"/>
      <c r="BQY834" s="149"/>
      <c r="BQZ834" s="149"/>
      <c r="BRA834" s="149"/>
      <c r="BRB834" s="149"/>
      <c r="BRC834" s="149"/>
      <c r="BRD834" s="149"/>
      <c r="BRE834" s="149"/>
      <c r="BRF834" s="149"/>
      <c r="BRG834" s="149"/>
      <c r="BRH834" s="149"/>
      <c r="BRI834" s="149"/>
      <c r="BRJ834" s="149"/>
      <c r="BRK834" s="149"/>
      <c r="BRL834" s="149"/>
      <c r="BRM834" s="149"/>
      <c r="BRN834" s="149"/>
      <c r="BRO834" s="149"/>
      <c r="BRP834" s="149"/>
      <c r="BRQ834" s="149"/>
      <c r="BRR834" s="149"/>
      <c r="BRS834" s="149"/>
      <c r="BRT834" s="149"/>
      <c r="BRU834" s="149"/>
      <c r="BRV834" s="149"/>
      <c r="BRW834" s="149"/>
      <c r="BRX834" s="149"/>
      <c r="BRY834" s="149"/>
      <c r="BRZ834" s="149"/>
      <c r="BSA834" s="149"/>
      <c r="BSB834" s="149"/>
      <c r="BSC834" s="149"/>
      <c r="BSD834" s="149"/>
      <c r="BSE834" s="149"/>
      <c r="BSF834" s="149"/>
      <c r="BSG834" s="149"/>
      <c r="BSH834" s="149"/>
      <c r="BSI834" s="149"/>
      <c r="BSJ834" s="149"/>
      <c r="BSK834" s="149"/>
      <c r="BSL834" s="149"/>
      <c r="BSM834" s="149"/>
      <c r="BSN834" s="149"/>
      <c r="BSO834" s="149"/>
      <c r="BSP834" s="149"/>
      <c r="BSQ834" s="149"/>
      <c r="BSR834" s="149"/>
      <c r="BSS834" s="149"/>
      <c r="BST834" s="149"/>
      <c r="BSU834" s="149"/>
      <c r="BSV834" s="149"/>
      <c r="BSW834" s="149"/>
      <c r="BSX834" s="149"/>
      <c r="BSY834" s="149"/>
      <c r="BSZ834" s="149"/>
      <c r="BTA834" s="149"/>
      <c r="BTB834" s="149"/>
      <c r="BTC834" s="149"/>
      <c r="BTD834" s="149"/>
      <c r="BTE834" s="149"/>
      <c r="BTF834" s="149"/>
      <c r="BTG834" s="149"/>
      <c r="BTH834" s="149"/>
      <c r="BTI834" s="149"/>
      <c r="BTJ834" s="149"/>
      <c r="BTK834" s="149"/>
      <c r="BTL834" s="149"/>
      <c r="BTM834" s="149"/>
      <c r="BTN834" s="149"/>
      <c r="BTO834" s="149"/>
      <c r="BTP834" s="149"/>
      <c r="BTQ834" s="149"/>
      <c r="BTR834" s="149"/>
      <c r="BTS834" s="149"/>
      <c r="BTT834" s="149"/>
      <c r="BTU834" s="149"/>
      <c r="BTV834" s="149"/>
      <c r="BTW834" s="149"/>
      <c r="BTX834" s="149"/>
      <c r="BTY834" s="149"/>
      <c r="BTZ834" s="149"/>
      <c r="BUA834" s="149"/>
      <c r="BUB834" s="149"/>
      <c r="BUC834" s="149"/>
      <c r="BUD834" s="149"/>
      <c r="BUE834" s="149"/>
      <c r="BUF834" s="149"/>
      <c r="BUG834" s="149"/>
      <c r="BUH834" s="149"/>
      <c r="BUI834" s="149"/>
      <c r="BUJ834" s="149"/>
      <c r="BUK834" s="149"/>
      <c r="BUL834" s="149"/>
      <c r="BUM834" s="149"/>
      <c r="BUN834" s="149"/>
      <c r="BUO834" s="149"/>
      <c r="BUP834" s="149"/>
      <c r="BUQ834" s="149"/>
      <c r="BUR834" s="149"/>
      <c r="BUS834" s="149"/>
      <c r="BUT834" s="149"/>
      <c r="BUU834" s="149"/>
      <c r="BUV834" s="149"/>
      <c r="BUW834" s="149"/>
      <c r="BUX834" s="149"/>
      <c r="BUY834" s="149"/>
      <c r="BUZ834" s="149"/>
      <c r="BVA834" s="149"/>
      <c r="BVB834" s="149"/>
      <c r="BVC834" s="149"/>
      <c r="BVD834" s="149"/>
      <c r="BVE834" s="149"/>
      <c r="BVF834" s="149"/>
      <c r="BVG834" s="149"/>
      <c r="BVH834" s="149"/>
      <c r="BVI834" s="149"/>
      <c r="BVJ834" s="149"/>
      <c r="BVK834" s="149"/>
      <c r="BVL834" s="149"/>
      <c r="BVM834" s="149"/>
      <c r="BVN834" s="149"/>
      <c r="BVO834" s="149"/>
      <c r="BVP834" s="149"/>
      <c r="BVQ834" s="149"/>
      <c r="BVR834" s="149"/>
      <c r="BVS834" s="149"/>
      <c r="BVT834" s="149"/>
      <c r="BVU834" s="149"/>
      <c r="BVV834" s="149"/>
      <c r="BVW834" s="149"/>
      <c r="BVX834" s="149"/>
      <c r="BVY834" s="149"/>
      <c r="BVZ834" s="149"/>
      <c r="BWA834" s="149"/>
      <c r="BWB834" s="149"/>
      <c r="BWC834" s="149"/>
      <c r="BWD834" s="149"/>
      <c r="BWE834" s="149"/>
      <c r="BWF834" s="149"/>
      <c r="BWG834" s="149"/>
      <c r="BWH834" s="149"/>
      <c r="BWI834" s="149"/>
      <c r="BWJ834" s="149"/>
      <c r="BWK834" s="149"/>
      <c r="BWL834" s="149"/>
      <c r="BWM834" s="149"/>
      <c r="BWN834" s="149"/>
      <c r="BWO834" s="149"/>
      <c r="BWP834" s="149"/>
      <c r="BWQ834" s="149"/>
      <c r="BWR834" s="149"/>
      <c r="BWS834" s="149"/>
      <c r="BWT834" s="149"/>
      <c r="BWU834" s="149"/>
      <c r="BWV834" s="149"/>
      <c r="BWW834" s="149"/>
      <c r="BWX834" s="149"/>
      <c r="BWY834" s="149"/>
      <c r="BWZ834" s="149"/>
      <c r="BXA834" s="149"/>
      <c r="BXB834" s="149"/>
      <c r="BXC834" s="149"/>
      <c r="BXD834" s="149"/>
      <c r="BXE834" s="149"/>
      <c r="BXF834" s="149"/>
      <c r="BXG834" s="149"/>
      <c r="BXH834" s="149"/>
      <c r="BXI834" s="149"/>
      <c r="BXJ834" s="149"/>
      <c r="BXK834" s="149"/>
      <c r="BXL834" s="149"/>
      <c r="BXM834" s="149"/>
      <c r="BXN834" s="149"/>
      <c r="BXO834" s="149"/>
      <c r="BXP834" s="149"/>
      <c r="BXQ834" s="149"/>
      <c r="BXR834" s="149"/>
      <c r="BXS834" s="149"/>
      <c r="BXT834" s="149"/>
      <c r="BXU834" s="149"/>
      <c r="BXV834" s="149"/>
      <c r="BXW834" s="149"/>
      <c r="BXX834" s="149"/>
      <c r="BXY834" s="149"/>
      <c r="BXZ834" s="149"/>
      <c r="BYA834" s="149"/>
      <c r="BYB834" s="149"/>
      <c r="BYC834" s="149"/>
      <c r="BYD834" s="149"/>
      <c r="BYE834" s="149"/>
      <c r="BYF834" s="149"/>
      <c r="BYG834" s="149"/>
      <c r="BYH834" s="149"/>
      <c r="BYI834" s="149"/>
      <c r="BYJ834" s="149"/>
      <c r="BYK834" s="149"/>
      <c r="BYL834" s="149"/>
      <c r="BYM834" s="149"/>
      <c r="BYN834" s="149"/>
      <c r="BYO834" s="149"/>
      <c r="BYP834" s="149"/>
      <c r="BYQ834" s="149"/>
      <c r="BYR834" s="149"/>
      <c r="BYS834" s="149"/>
      <c r="BYT834" s="149"/>
      <c r="BYU834" s="149"/>
      <c r="BYV834" s="149"/>
      <c r="BYW834" s="149"/>
      <c r="BYX834" s="149"/>
      <c r="BYY834" s="149"/>
      <c r="BYZ834" s="149"/>
      <c r="BZA834" s="149"/>
      <c r="BZB834" s="149"/>
      <c r="BZC834" s="149"/>
      <c r="BZD834" s="149"/>
      <c r="BZE834" s="149"/>
      <c r="BZF834" s="149"/>
      <c r="BZG834" s="149"/>
      <c r="BZH834" s="149"/>
      <c r="BZI834" s="149"/>
      <c r="BZJ834" s="149"/>
      <c r="BZK834" s="149"/>
      <c r="BZL834" s="149"/>
      <c r="BZM834" s="149"/>
      <c r="BZN834" s="149"/>
      <c r="BZO834" s="149"/>
      <c r="BZP834" s="149"/>
      <c r="BZQ834" s="149"/>
      <c r="BZR834" s="149"/>
      <c r="BZS834" s="149"/>
      <c r="BZT834" s="149"/>
      <c r="BZU834" s="149"/>
      <c r="BZV834" s="149"/>
      <c r="BZW834" s="149"/>
      <c r="BZX834" s="149"/>
      <c r="BZY834" s="149"/>
      <c r="BZZ834" s="149"/>
      <c r="CAA834" s="149"/>
      <c r="CAB834" s="149"/>
      <c r="CAC834" s="149"/>
      <c r="CAD834" s="149"/>
      <c r="CAE834" s="149"/>
      <c r="CAF834" s="149"/>
      <c r="CAG834" s="149"/>
      <c r="CAH834" s="149"/>
      <c r="CAI834" s="149"/>
      <c r="CAJ834" s="149"/>
      <c r="CAK834" s="149"/>
      <c r="CAL834" s="149"/>
      <c r="CAM834" s="149"/>
      <c r="CAN834" s="149"/>
      <c r="CAO834" s="149"/>
      <c r="CAP834" s="149"/>
      <c r="CAQ834" s="149"/>
      <c r="CAR834" s="149"/>
      <c r="CAS834" s="149"/>
      <c r="CAT834" s="149"/>
      <c r="CAU834" s="149"/>
      <c r="CAV834" s="149"/>
      <c r="CAW834" s="149"/>
      <c r="CAX834" s="149"/>
      <c r="CAY834" s="149"/>
      <c r="CAZ834" s="149"/>
      <c r="CBA834" s="149"/>
      <c r="CBB834" s="149"/>
      <c r="CBC834" s="149"/>
      <c r="CBD834" s="149"/>
      <c r="CBE834" s="149"/>
      <c r="CBF834" s="149"/>
      <c r="CBG834" s="149"/>
      <c r="CBH834" s="149"/>
      <c r="CBI834" s="149"/>
      <c r="CBJ834" s="149"/>
      <c r="CBK834" s="149"/>
      <c r="CBL834" s="149"/>
      <c r="CBM834" s="149"/>
      <c r="CBN834" s="149"/>
      <c r="CBO834" s="149"/>
      <c r="CBP834" s="149"/>
      <c r="CBQ834" s="149"/>
      <c r="CBR834" s="149"/>
      <c r="CBS834" s="149"/>
      <c r="CBT834" s="149"/>
      <c r="CBU834" s="149"/>
      <c r="CBV834" s="149"/>
      <c r="CBW834" s="149"/>
      <c r="CBX834" s="149"/>
      <c r="CBY834" s="149"/>
      <c r="CBZ834" s="149"/>
      <c r="CCA834" s="149"/>
      <c r="CCB834" s="149"/>
      <c r="CCC834" s="149"/>
      <c r="CCD834" s="149"/>
      <c r="CCE834" s="149"/>
      <c r="CCF834" s="149"/>
      <c r="CCG834" s="149"/>
      <c r="CCH834" s="149"/>
      <c r="CCI834" s="149"/>
      <c r="CCJ834" s="149"/>
      <c r="CCK834" s="149"/>
      <c r="CCL834" s="149"/>
      <c r="CCM834" s="149"/>
      <c r="CCN834" s="149"/>
      <c r="CCO834" s="149"/>
      <c r="CCP834" s="149"/>
      <c r="CCQ834" s="149"/>
      <c r="CCR834" s="149"/>
      <c r="CCS834" s="149"/>
      <c r="CCT834" s="149"/>
      <c r="CCU834" s="149"/>
      <c r="CCV834" s="149"/>
      <c r="CCW834" s="149"/>
      <c r="CCX834" s="149"/>
      <c r="CCY834" s="149"/>
      <c r="CCZ834" s="149"/>
      <c r="CDA834" s="149"/>
      <c r="CDB834" s="149"/>
      <c r="CDC834" s="149"/>
      <c r="CDD834" s="149"/>
      <c r="CDE834" s="149"/>
      <c r="CDF834" s="149"/>
      <c r="CDG834" s="149"/>
      <c r="CDH834" s="149"/>
      <c r="CDI834" s="149"/>
      <c r="CDJ834" s="149"/>
      <c r="CDK834" s="149"/>
      <c r="CDL834" s="149"/>
      <c r="CDM834" s="149"/>
      <c r="CDN834" s="149"/>
      <c r="CDO834" s="149"/>
      <c r="CDP834" s="149"/>
      <c r="CDQ834" s="149"/>
      <c r="CDR834" s="149"/>
      <c r="CDS834" s="149"/>
      <c r="CDT834" s="149"/>
      <c r="CDU834" s="149"/>
      <c r="CDV834" s="149"/>
      <c r="CDW834" s="149"/>
      <c r="CDX834" s="149"/>
      <c r="CDY834" s="149"/>
      <c r="CDZ834" s="149"/>
      <c r="CEA834" s="149"/>
      <c r="CEB834" s="149"/>
      <c r="CEC834" s="149"/>
      <c r="CED834" s="149"/>
      <c r="CEE834" s="149"/>
      <c r="CEF834" s="149"/>
      <c r="CEG834" s="149"/>
      <c r="CEH834" s="149"/>
      <c r="CEI834" s="149"/>
      <c r="CEJ834" s="149"/>
      <c r="CEK834" s="149"/>
      <c r="CEL834" s="149"/>
      <c r="CEM834" s="149"/>
      <c r="CEN834" s="149"/>
      <c r="CEO834" s="149"/>
      <c r="CEP834" s="149"/>
      <c r="CEQ834" s="149"/>
      <c r="CER834" s="149"/>
      <c r="CES834" s="149"/>
      <c r="CET834" s="149"/>
      <c r="CEU834" s="149"/>
      <c r="CEV834" s="149"/>
      <c r="CEW834" s="149"/>
      <c r="CEX834" s="149"/>
      <c r="CEY834" s="149"/>
      <c r="CEZ834" s="149"/>
      <c r="CFA834" s="149"/>
      <c r="CFB834" s="149"/>
      <c r="CFC834" s="149"/>
      <c r="CFD834" s="149"/>
      <c r="CFE834" s="149"/>
      <c r="CFF834" s="149"/>
      <c r="CFG834" s="149"/>
      <c r="CFH834" s="149"/>
      <c r="CFI834" s="149"/>
      <c r="CFJ834" s="149"/>
      <c r="CFK834" s="149"/>
      <c r="CFL834" s="149"/>
      <c r="CFM834" s="149"/>
      <c r="CFN834" s="149"/>
      <c r="CFO834" s="149"/>
      <c r="CFP834" s="149"/>
      <c r="CFQ834" s="149"/>
      <c r="CFR834" s="149"/>
      <c r="CFS834" s="149"/>
      <c r="CFT834" s="149"/>
      <c r="CFU834" s="149"/>
      <c r="CFV834" s="149"/>
      <c r="CFW834" s="149"/>
      <c r="CFX834" s="149"/>
      <c r="CFY834" s="149"/>
      <c r="CFZ834" s="149"/>
      <c r="CGA834" s="149"/>
      <c r="CGB834" s="149"/>
      <c r="CGC834" s="149"/>
      <c r="CGD834" s="149"/>
      <c r="CGE834" s="149"/>
      <c r="CGF834" s="149"/>
      <c r="CGG834" s="149"/>
      <c r="CGH834" s="149"/>
      <c r="CGI834" s="149"/>
      <c r="CGJ834" s="149"/>
      <c r="CGK834" s="149"/>
      <c r="CGL834" s="149"/>
      <c r="CGM834" s="149"/>
      <c r="CGN834" s="149"/>
      <c r="CGO834" s="149"/>
      <c r="CGP834" s="149"/>
      <c r="CGQ834" s="149"/>
      <c r="CGR834" s="149"/>
      <c r="CGS834" s="149"/>
      <c r="CGT834" s="149"/>
      <c r="CGU834" s="149"/>
      <c r="CGV834" s="149"/>
      <c r="CGW834" s="149"/>
      <c r="CGX834" s="149"/>
      <c r="CGY834" s="149"/>
      <c r="CGZ834" s="149"/>
      <c r="CHA834" s="149"/>
      <c r="CHB834" s="149"/>
      <c r="CHC834" s="149"/>
      <c r="CHD834" s="149"/>
      <c r="CHE834" s="149"/>
      <c r="CHF834" s="149"/>
      <c r="CHG834" s="149"/>
      <c r="CHH834" s="149"/>
      <c r="CHI834" s="149"/>
      <c r="CHJ834" s="149"/>
      <c r="CHK834" s="149"/>
      <c r="CHL834" s="149"/>
      <c r="CHM834" s="149"/>
      <c r="CHN834" s="149"/>
      <c r="CHO834" s="149"/>
      <c r="CHP834" s="149"/>
      <c r="CHQ834" s="149"/>
      <c r="CHR834" s="149"/>
      <c r="CHS834" s="149"/>
      <c r="CHT834" s="149"/>
      <c r="CHU834" s="149"/>
      <c r="CHV834" s="149"/>
      <c r="CHW834" s="149"/>
      <c r="CHX834" s="149"/>
      <c r="CHY834" s="149"/>
      <c r="CHZ834" s="149"/>
      <c r="CIA834" s="149"/>
      <c r="CIB834" s="149"/>
      <c r="CIC834" s="149"/>
      <c r="CID834" s="149"/>
      <c r="CIE834" s="149"/>
      <c r="CIF834" s="149"/>
      <c r="CIG834" s="149"/>
      <c r="CIH834" s="149"/>
      <c r="CII834" s="149"/>
      <c r="CIJ834" s="149"/>
      <c r="CIK834" s="149"/>
      <c r="CIL834" s="149"/>
      <c r="CIM834" s="149"/>
      <c r="CIN834" s="149"/>
      <c r="CIO834" s="149"/>
      <c r="CIP834" s="149"/>
      <c r="CIQ834" s="149"/>
      <c r="CIR834" s="149"/>
      <c r="CIS834" s="149"/>
      <c r="CIT834" s="149"/>
      <c r="CIU834" s="149"/>
      <c r="CIV834" s="149"/>
      <c r="CIW834" s="149"/>
      <c r="CIX834" s="149"/>
      <c r="CIY834" s="149"/>
      <c r="CIZ834" s="149"/>
      <c r="CJA834" s="149"/>
      <c r="CJB834" s="149"/>
      <c r="CJC834" s="149"/>
      <c r="CJD834" s="149"/>
      <c r="CJE834" s="149"/>
      <c r="CJF834" s="149"/>
      <c r="CJG834" s="149"/>
      <c r="CJH834" s="149"/>
      <c r="CJI834" s="149"/>
      <c r="CJJ834" s="149"/>
      <c r="CJK834" s="149"/>
      <c r="CJL834" s="149"/>
      <c r="CJM834" s="149"/>
      <c r="CJN834" s="149"/>
      <c r="CJO834" s="149"/>
      <c r="CJP834" s="149"/>
      <c r="CJQ834" s="149"/>
      <c r="CJR834" s="149"/>
      <c r="CJS834" s="149"/>
      <c r="CJT834" s="149"/>
      <c r="CJU834" s="149"/>
      <c r="CJV834" s="149"/>
      <c r="CJW834" s="149"/>
      <c r="CJX834" s="149"/>
      <c r="CJY834" s="149"/>
      <c r="CJZ834" s="149"/>
      <c r="CKA834" s="149"/>
      <c r="CKB834" s="149"/>
      <c r="CKC834" s="149"/>
      <c r="CKD834" s="149"/>
      <c r="CKE834" s="149"/>
      <c r="CKF834" s="149"/>
      <c r="CKG834" s="149"/>
      <c r="CKH834" s="149"/>
      <c r="CKI834" s="149"/>
      <c r="CKJ834" s="149"/>
      <c r="CKK834" s="149"/>
      <c r="CKL834" s="149"/>
      <c r="CKM834" s="149"/>
      <c r="CKN834" s="149"/>
      <c r="CKO834" s="149"/>
      <c r="CKP834" s="149"/>
      <c r="CKQ834" s="149"/>
      <c r="CKR834" s="149"/>
      <c r="CKS834" s="149"/>
      <c r="CKT834" s="149"/>
      <c r="CKU834" s="149"/>
      <c r="CKV834" s="149"/>
      <c r="CKW834" s="149"/>
      <c r="CKX834" s="149"/>
      <c r="CKY834" s="149"/>
      <c r="CKZ834" s="149"/>
      <c r="CLA834" s="149"/>
      <c r="CLB834" s="149"/>
      <c r="CLC834" s="149"/>
      <c r="CLD834" s="149"/>
      <c r="CLE834" s="149"/>
      <c r="CLF834" s="149"/>
      <c r="CLG834" s="149"/>
      <c r="CLH834" s="149"/>
      <c r="CLI834" s="149"/>
      <c r="CLJ834" s="149"/>
      <c r="CLK834" s="149"/>
      <c r="CLL834" s="149"/>
      <c r="CLM834" s="149"/>
      <c r="CLN834" s="149"/>
      <c r="CLO834" s="149"/>
      <c r="CLP834" s="149"/>
      <c r="CLQ834" s="149"/>
      <c r="CLR834" s="149"/>
      <c r="CLS834" s="149"/>
      <c r="CLT834" s="149"/>
      <c r="CLU834" s="149"/>
      <c r="CLV834" s="149"/>
      <c r="CLW834" s="149"/>
      <c r="CLX834" s="149"/>
      <c r="CLY834" s="149"/>
      <c r="CLZ834" s="149"/>
      <c r="CMA834" s="149"/>
      <c r="CMB834" s="149"/>
      <c r="CMC834" s="149"/>
      <c r="CMD834" s="149"/>
      <c r="CME834" s="149"/>
      <c r="CMF834" s="149"/>
      <c r="CMG834" s="149"/>
      <c r="CMH834" s="149"/>
      <c r="CMI834" s="149"/>
      <c r="CMJ834" s="149"/>
      <c r="CMK834" s="149"/>
      <c r="CML834" s="149"/>
      <c r="CMM834" s="149"/>
      <c r="CMN834" s="149"/>
      <c r="CMO834" s="149"/>
      <c r="CMP834" s="149"/>
      <c r="CMQ834" s="149"/>
      <c r="CMR834" s="149"/>
      <c r="CMS834" s="149"/>
      <c r="CMT834" s="149"/>
      <c r="CMU834" s="149"/>
      <c r="CMV834" s="149"/>
      <c r="CMW834" s="149"/>
      <c r="CMX834" s="149"/>
      <c r="CMY834" s="149"/>
      <c r="CMZ834" s="149"/>
      <c r="CNA834" s="149"/>
      <c r="CNB834" s="149"/>
      <c r="CNC834" s="149"/>
      <c r="CND834" s="149"/>
      <c r="CNE834" s="149"/>
      <c r="CNF834" s="149"/>
      <c r="CNG834" s="149"/>
      <c r="CNH834" s="149"/>
      <c r="CNI834" s="149"/>
      <c r="CNJ834" s="149"/>
      <c r="CNK834" s="149"/>
      <c r="CNL834" s="149"/>
      <c r="CNM834" s="149"/>
      <c r="CNN834" s="149"/>
      <c r="CNO834" s="149"/>
      <c r="CNP834" s="149"/>
      <c r="CNQ834" s="149"/>
      <c r="CNR834" s="149"/>
      <c r="CNS834" s="149"/>
      <c r="CNT834" s="149"/>
      <c r="CNU834" s="149"/>
      <c r="CNV834" s="149"/>
      <c r="CNW834" s="149"/>
      <c r="CNX834" s="149"/>
      <c r="CNY834" s="149"/>
      <c r="CNZ834" s="149"/>
      <c r="COA834" s="149"/>
      <c r="COB834" s="149"/>
      <c r="COC834" s="149"/>
      <c r="COD834" s="149"/>
      <c r="COE834" s="149"/>
      <c r="COF834" s="149"/>
      <c r="COG834" s="149"/>
      <c r="COH834" s="149"/>
      <c r="COI834" s="149"/>
      <c r="COJ834" s="149"/>
      <c r="COK834" s="149"/>
      <c r="COL834" s="149"/>
      <c r="COM834" s="149"/>
      <c r="CON834" s="149"/>
      <c r="COO834" s="149"/>
      <c r="COP834" s="149"/>
      <c r="COQ834" s="149"/>
      <c r="COR834" s="149"/>
      <c r="COS834" s="149"/>
      <c r="COT834" s="149"/>
      <c r="COU834" s="149"/>
      <c r="COV834" s="149"/>
      <c r="COW834" s="149"/>
      <c r="COX834" s="149"/>
      <c r="COY834" s="149"/>
      <c r="COZ834" s="149"/>
      <c r="CPA834" s="149"/>
      <c r="CPB834" s="149"/>
      <c r="CPC834" s="149"/>
      <c r="CPD834" s="149"/>
      <c r="CPE834" s="149"/>
      <c r="CPF834" s="149"/>
      <c r="CPG834" s="149"/>
      <c r="CPH834" s="149"/>
      <c r="CPI834" s="149"/>
      <c r="CPJ834" s="149"/>
      <c r="CPK834" s="149"/>
      <c r="CPL834" s="149"/>
      <c r="CPM834" s="149"/>
      <c r="CPN834" s="149"/>
      <c r="CPO834" s="149"/>
      <c r="CPP834" s="149"/>
      <c r="CPQ834" s="149"/>
      <c r="CPR834" s="149"/>
      <c r="CPS834" s="149"/>
      <c r="CPT834" s="149"/>
      <c r="CPU834" s="149"/>
      <c r="CPV834" s="149"/>
      <c r="CPW834" s="149"/>
      <c r="CPX834" s="149"/>
      <c r="CPY834" s="149"/>
      <c r="CPZ834" s="149"/>
      <c r="CQA834" s="149"/>
      <c r="CQB834" s="149"/>
      <c r="CQC834" s="149"/>
      <c r="CQD834" s="149"/>
      <c r="CQE834" s="149"/>
      <c r="CQF834" s="149"/>
      <c r="CQG834" s="149"/>
      <c r="CQH834" s="149"/>
      <c r="CQI834" s="149"/>
      <c r="CQJ834" s="149"/>
      <c r="CQK834" s="149"/>
      <c r="CQL834" s="149"/>
      <c r="CQM834" s="149"/>
      <c r="CQN834" s="149"/>
      <c r="CQO834" s="149"/>
      <c r="CQP834" s="149"/>
      <c r="CQQ834" s="149"/>
      <c r="CQR834" s="149"/>
      <c r="CQS834" s="149"/>
      <c r="CQT834" s="149"/>
      <c r="CQU834" s="149"/>
      <c r="CQV834" s="149"/>
      <c r="CQW834" s="149"/>
      <c r="CQX834" s="149"/>
      <c r="CQY834" s="149"/>
      <c r="CQZ834" s="149"/>
      <c r="CRA834" s="149"/>
      <c r="CRB834" s="149"/>
      <c r="CRC834" s="149"/>
      <c r="CRD834" s="149"/>
      <c r="CRE834" s="149"/>
      <c r="CRF834" s="149"/>
      <c r="CRG834" s="149"/>
      <c r="CRH834" s="149"/>
      <c r="CRI834" s="149"/>
      <c r="CRJ834" s="149"/>
      <c r="CRK834" s="149"/>
      <c r="CRL834" s="149"/>
      <c r="CRM834" s="149"/>
      <c r="CRN834" s="149"/>
      <c r="CRO834" s="149"/>
      <c r="CRP834" s="149"/>
      <c r="CRQ834" s="149"/>
      <c r="CRR834" s="149"/>
      <c r="CRS834" s="149"/>
      <c r="CRT834" s="149"/>
      <c r="CRU834" s="149"/>
      <c r="CRV834" s="149"/>
      <c r="CRW834" s="149"/>
      <c r="CRX834" s="149"/>
      <c r="CRY834" s="149"/>
      <c r="CRZ834" s="149"/>
      <c r="CSA834" s="149"/>
      <c r="CSB834" s="149"/>
      <c r="CSC834" s="149"/>
      <c r="CSD834" s="149"/>
      <c r="CSE834" s="149"/>
      <c r="CSF834" s="149"/>
      <c r="CSG834" s="149"/>
      <c r="CSH834" s="149"/>
      <c r="CSI834" s="149"/>
      <c r="CSJ834" s="149"/>
      <c r="CSK834" s="149"/>
      <c r="CSL834" s="149"/>
      <c r="CSM834" s="149"/>
      <c r="CSN834" s="149"/>
      <c r="CSO834" s="149"/>
      <c r="CSP834" s="149"/>
      <c r="CSQ834" s="149"/>
      <c r="CSR834" s="149"/>
      <c r="CSS834" s="149"/>
      <c r="CST834" s="149"/>
      <c r="CSU834" s="149"/>
      <c r="CSV834" s="149"/>
      <c r="CSW834" s="149"/>
      <c r="CSX834" s="149"/>
      <c r="CSY834" s="149"/>
      <c r="CSZ834" s="149"/>
      <c r="CTA834" s="149"/>
      <c r="CTB834" s="149"/>
      <c r="CTC834" s="149"/>
      <c r="CTD834" s="149"/>
      <c r="CTE834" s="149"/>
      <c r="CTF834" s="149"/>
      <c r="CTG834" s="149"/>
      <c r="CTH834" s="149"/>
      <c r="CTI834" s="149"/>
      <c r="CTJ834" s="149"/>
      <c r="CTK834" s="149"/>
      <c r="CTL834" s="149"/>
      <c r="CTM834" s="149"/>
      <c r="CTN834" s="149"/>
      <c r="CTO834" s="149"/>
      <c r="CTP834" s="149"/>
      <c r="CTQ834" s="149"/>
      <c r="CTR834" s="149"/>
      <c r="CTS834" s="149"/>
      <c r="CTT834" s="149"/>
      <c r="CTU834" s="149"/>
      <c r="CTV834" s="149"/>
      <c r="CTW834" s="149"/>
      <c r="CTX834" s="149"/>
      <c r="CTY834" s="149"/>
      <c r="CTZ834" s="149"/>
      <c r="CUA834" s="149"/>
      <c r="CUB834" s="149"/>
      <c r="CUC834" s="149"/>
      <c r="CUD834" s="149"/>
      <c r="CUE834" s="149"/>
      <c r="CUF834" s="149"/>
      <c r="CUG834" s="149"/>
      <c r="CUH834" s="149"/>
      <c r="CUI834" s="149"/>
      <c r="CUJ834" s="149"/>
      <c r="CUK834" s="149"/>
      <c r="CUL834" s="149"/>
      <c r="CUM834" s="149"/>
      <c r="CUN834" s="149"/>
      <c r="CUO834" s="149"/>
      <c r="CUP834" s="149"/>
      <c r="CUQ834" s="149"/>
      <c r="CUR834" s="149"/>
      <c r="CUS834" s="149"/>
      <c r="CUT834" s="149"/>
      <c r="CUU834" s="149"/>
      <c r="CUV834" s="149"/>
      <c r="CUW834" s="149"/>
      <c r="CUX834" s="149"/>
      <c r="CUY834" s="149"/>
      <c r="CUZ834" s="149"/>
      <c r="CVA834" s="149"/>
      <c r="CVB834" s="149"/>
      <c r="CVC834" s="149"/>
      <c r="CVD834" s="149"/>
      <c r="CVE834" s="149"/>
      <c r="CVF834" s="149"/>
      <c r="CVG834" s="149"/>
      <c r="CVH834" s="149"/>
      <c r="CVI834" s="149"/>
      <c r="CVJ834" s="149"/>
      <c r="CVK834" s="149"/>
      <c r="CVL834" s="149"/>
      <c r="CVM834" s="149"/>
      <c r="CVN834" s="149"/>
      <c r="CVO834" s="149"/>
      <c r="CVP834" s="149"/>
      <c r="CVQ834" s="149"/>
      <c r="CVR834" s="149"/>
      <c r="CVS834" s="149"/>
      <c r="CVT834" s="149"/>
      <c r="CVU834" s="149"/>
      <c r="CVV834" s="149"/>
      <c r="CVW834" s="149"/>
      <c r="CVX834" s="149"/>
      <c r="CVY834" s="149"/>
      <c r="CVZ834" s="149"/>
      <c r="CWA834" s="149"/>
      <c r="CWB834" s="149"/>
      <c r="CWC834" s="149"/>
      <c r="CWD834" s="149"/>
      <c r="CWE834" s="149"/>
      <c r="CWF834" s="149"/>
      <c r="CWG834" s="149"/>
      <c r="CWH834" s="149"/>
      <c r="CWI834" s="149"/>
      <c r="CWJ834" s="149"/>
      <c r="CWK834" s="149"/>
      <c r="CWL834" s="149"/>
      <c r="CWM834" s="149"/>
      <c r="CWN834" s="149"/>
      <c r="CWO834" s="149"/>
      <c r="CWP834" s="149"/>
      <c r="CWQ834" s="149"/>
      <c r="CWR834" s="149"/>
      <c r="CWS834" s="149"/>
      <c r="CWT834" s="149"/>
      <c r="CWU834" s="149"/>
      <c r="CWV834" s="149"/>
      <c r="CWW834" s="149"/>
      <c r="CWX834" s="149"/>
      <c r="CWY834" s="149"/>
      <c r="CWZ834" s="149"/>
      <c r="CXA834" s="149"/>
      <c r="CXB834" s="149"/>
      <c r="CXC834" s="149"/>
      <c r="CXD834" s="149"/>
      <c r="CXE834" s="149"/>
      <c r="CXF834" s="149"/>
      <c r="CXG834" s="149"/>
      <c r="CXH834" s="149"/>
      <c r="CXI834" s="149"/>
      <c r="CXJ834" s="149"/>
      <c r="CXK834" s="149"/>
      <c r="CXL834" s="149"/>
      <c r="CXM834" s="149"/>
      <c r="CXN834" s="149"/>
      <c r="CXO834" s="149"/>
      <c r="CXP834" s="149"/>
      <c r="CXQ834" s="149"/>
      <c r="CXR834" s="149"/>
      <c r="CXS834" s="149"/>
      <c r="CXT834" s="149"/>
      <c r="CXU834" s="149"/>
      <c r="CXV834" s="149"/>
      <c r="CXW834" s="149"/>
      <c r="CXX834" s="149"/>
      <c r="CXY834" s="149"/>
      <c r="CXZ834" s="149"/>
      <c r="CYA834" s="149"/>
      <c r="CYB834" s="149"/>
      <c r="CYC834" s="149"/>
      <c r="CYD834" s="149"/>
      <c r="CYE834" s="149"/>
      <c r="CYF834" s="149"/>
      <c r="CYG834" s="149"/>
      <c r="CYH834" s="149"/>
      <c r="CYI834" s="149"/>
      <c r="CYJ834" s="149"/>
      <c r="CYK834" s="149"/>
      <c r="CYL834" s="149"/>
      <c r="CYM834" s="149"/>
      <c r="CYN834" s="149"/>
      <c r="CYO834" s="149"/>
      <c r="CYP834" s="149"/>
      <c r="CYQ834" s="149"/>
      <c r="CYR834" s="149"/>
      <c r="CYS834" s="149"/>
      <c r="CYT834" s="149"/>
      <c r="CYU834" s="149"/>
      <c r="CYV834" s="149"/>
      <c r="CYW834" s="149"/>
      <c r="CYX834" s="149"/>
      <c r="CYY834" s="149"/>
      <c r="CYZ834" s="149"/>
      <c r="CZA834" s="149"/>
      <c r="CZB834" s="149"/>
      <c r="CZC834" s="149"/>
      <c r="CZD834" s="149"/>
      <c r="CZE834" s="149"/>
      <c r="CZF834" s="149"/>
      <c r="CZG834" s="149"/>
      <c r="CZH834" s="149"/>
      <c r="CZI834" s="149"/>
      <c r="CZJ834" s="149"/>
      <c r="CZK834" s="149"/>
      <c r="CZL834" s="149"/>
      <c r="CZM834" s="149"/>
      <c r="CZN834" s="149"/>
      <c r="CZO834" s="149"/>
      <c r="CZP834" s="149"/>
      <c r="CZQ834" s="149"/>
      <c r="CZR834" s="149"/>
      <c r="CZS834" s="149"/>
      <c r="CZT834" s="149"/>
      <c r="CZU834" s="149"/>
      <c r="CZV834" s="149"/>
      <c r="CZW834" s="149"/>
      <c r="CZX834" s="149"/>
      <c r="CZY834" s="149"/>
      <c r="CZZ834" s="149"/>
      <c r="DAA834" s="149"/>
      <c r="DAB834" s="149"/>
      <c r="DAC834" s="149"/>
      <c r="DAD834" s="149"/>
      <c r="DAE834" s="149"/>
      <c r="DAF834" s="149"/>
      <c r="DAG834" s="149"/>
      <c r="DAH834" s="149"/>
      <c r="DAI834" s="149"/>
      <c r="DAJ834" s="149"/>
      <c r="DAK834" s="149"/>
      <c r="DAL834" s="149"/>
      <c r="DAM834" s="149"/>
      <c r="DAN834" s="149"/>
      <c r="DAO834" s="149"/>
      <c r="DAP834" s="149"/>
      <c r="DAQ834" s="149"/>
      <c r="DAR834" s="149"/>
      <c r="DAS834" s="149"/>
      <c r="DAT834" s="149"/>
      <c r="DAU834" s="149"/>
      <c r="DAV834" s="149"/>
      <c r="DAW834" s="149"/>
      <c r="DAX834" s="149"/>
      <c r="DAY834" s="149"/>
      <c r="DAZ834" s="149"/>
      <c r="DBA834" s="149"/>
      <c r="DBB834" s="149"/>
      <c r="DBC834" s="149"/>
      <c r="DBD834" s="149"/>
      <c r="DBE834" s="149"/>
      <c r="DBF834" s="149"/>
      <c r="DBG834" s="149"/>
      <c r="DBH834" s="149"/>
      <c r="DBI834" s="149"/>
      <c r="DBJ834" s="149"/>
      <c r="DBK834" s="149"/>
      <c r="DBL834" s="149"/>
      <c r="DBM834" s="149"/>
      <c r="DBN834" s="149"/>
      <c r="DBO834" s="149"/>
      <c r="DBP834" s="149"/>
      <c r="DBQ834" s="149"/>
      <c r="DBR834" s="149"/>
      <c r="DBS834" s="149"/>
      <c r="DBT834" s="149"/>
      <c r="DBU834" s="149"/>
      <c r="DBV834" s="149"/>
      <c r="DBW834" s="149"/>
      <c r="DBX834" s="149"/>
      <c r="DBY834" s="149"/>
      <c r="DBZ834" s="149"/>
      <c r="DCA834" s="149"/>
      <c r="DCB834" s="149"/>
      <c r="DCC834" s="149"/>
      <c r="DCD834" s="149"/>
      <c r="DCE834" s="149"/>
      <c r="DCF834" s="149"/>
      <c r="DCG834" s="149"/>
      <c r="DCH834" s="149"/>
      <c r="DCI834" s="149"/>
      <c r="DCJ834" s="149"/>
      <c r="DCK834" s="149"/>
      <c r="DCL834" s="149"/>
      <c r="DCM834" s="149"/>
      <c r="DCN834" s="149"/>
      <c r="DCO834" s="149"/>
      <c r="DCP834" s="149"/>
      <c r="DCQ834" s="149"/>
      <c r="DCR834" s="149"/>
      <c r="DCS834" s="149"/>
      <c r="DCT834" s="149"/>
      <c r="DCU834" s="149"/>
      <c r="DCV834" s="149"/>
      <c r="DCW834" s="149"/>
      <c r="DCX834" s="149"/>
      <c r="DCY834" s="149"/>
      <c r="DCZ834" s="149"/>
      <c r="DDA834" s="149"/>
      <c r="DDB834" s="149"/>
      <c r="DDC834" s="149"/>
      <c r="DDD834" s="149"/>
      <c r="DDE834" s="149"/>
      <c r="DDF834" s="149"/>
      <c r="DDG834" s="149"/>
      <c r="DDH834" s="149"/>
      <c r="DDI834" s="149"/>
      <c r="DDJ834" s="149"/>
      <c r="DDK834" s="149"/>
      <c r="DDL834" s="149"/>
      <c r="DDM834" s="149"/>
      <c r="DDN834" s="149"/>
      <c r="DDO834" s="149"/>
      <c r="DDP834" s="149"/>
      <c r="DDQ834" s="149"/>
      <c r="DDR834" s="149"/>
      <c r="DDS834" s="149"/>
      <c r="DDT834" s="149"/>
      <c r="DDU834" s="149"/>
      <c r="DDV834" s="149"/>
      <c r="DDW834" s="149"/>
      <c r="DDX834" s="149"/>
      <c r="DDY834" s="149"/>
      <c r="DDZ834" s="149"/>
      <c r="DEA834" s="149"/>
      <c r="DEB834" s="149"/>
      <c r="DEC834" s="149"/>
      <c r="DED834" s="149"/>
      <c r="DEE834" s="149"/>
      <c r="DEF834" s="149"/>
      <c r="DEG834" s="149"/>
      <c r="DEH834" s="149"/>
      <c r="DEI834" s="149"/>
      <c r="DEJ834" s="149"/>
      <c r="DEK834" s="149"/>
      <c r="DEL834" s="149"/>
      <c r="DEM834" s="149"/>
      <c r="DEN834" s="149"/>
      <c r="DEO834" s="149"/>
      <c r="DEP834" s="149"/>
      <c r="DEQ834" s="149"/>
      <c r="DER834" s="149"/>
      <c r="DES834" s="149"/>
      <c r="DET834" s="149"/>
      <c r="DEU834" s="149"/>
      <c r="DEV834" s="149"/>
      <c r="DEW834" s="149"/>
      <c r="DEX834" s="149"/>
      <c r="DEY834" s="149"/>
      <c r="DEZ834" s="149"/>
      <c r="DFA834" s="149"/>
      <c r="DFB834" s="149"/>
      <c r="DFC834" s="149"/>
      <c r="DFD834" s="149"/>
      <c r="DFE834" s="149"/>
      <c r="DFF834" s="149"/>
      <c r="DFG834" s="149"/>
      <c r="DFH834" s="149"/>
      <c r="DFI834" s="149"/>
      <c r="DFJ834" s="149"/>
      <c r="DFK834" s="149"/>
      <c r="DFL834" s="149"/>
      <c r="DFM834" s="149"/>
      <c r="DFN834" s="149"/>
      <c r="DFO834" s="149"/>
      <c r="DFP834" s="149"/>
      <c r="DFQ834" s="149"/>
      <c r="DFR834" s="149"/>
      <c r="DFS834" s="149"/>
      <c r="DFT834" s="149"/>
      <c r="DFU834" s="149"/>
      <c r="DFV834" s="149"/>
      <c r="DFW834" s="149"/>
      <c r="DFX834" s="149"/>
      <c r="DFY834" s="149"/>
      <c r="DFZ834" s="149"/>
      <c r="DGA834" s="149"/>
      <c r="DGB834" s="149"/>
      <c r="DGC834" s="149"/>
      <c r="DGD834" s="149"/>
      <c r="DGE834" s="149"/>
      <c r="DGF834" s="149"/>
      <c r="DGG834" s="149"/>
      <c r="DGH834" s="149"/>
      <c r="DGI834" s="149"/>
      <c r="DGJ834" s="149"/>
      <c r="DGK834" s="149"/>
      <c r="DGL834" s="149"/>
      <c r="DGM834" s="149"/>
      <c r="DGN834" s="149"/>
      <c r="DGO834" s="149"/>
      <c r="DGP834" s="149"/>
      <c r="DGQ834" s="149"/>
      <c r="DGR834" s="149"/>
      <c r="DGS834" s="149"/>
      <c r="DGT834" s="149"/>
      <c r="DGU834" s="149"/>
      <c r="DGV834" s="149"/>
      <c r="DGW834" s="149"/>
      <c r="DGX834" s="149"/>
      <c r="DGY834" s="149"/>
      <c r="DGZ834" s="149"/>
      <c r="DHA834" s="149"/>
      <c r="DHB834" s="149"/>
      <c r="DHC834" s="149"/>
      <c r="DHD834" s="149"/>
      <c r="DHE834" s="149"/>
      <c r="DHF834" s="149"/>
      <c r="DHG834" s="149"/>
      <c r="DHH834" s="149"/>
      <c r="DHI834" s="149"/>
      <c r="DHJ834" s="149"/>
      <c r="DHK834" s="149"/>
      <c r="DHL834" s="149"/>
      <c r="DHM834" s="149"/>
      <c r="DHN834" s="149"/>
      <c r="DHO834" s="149"/>
      <c r="DHP834" s="149"/>
      <c r="DHQ834" s="149"/>
      <c r="DHR834" s="149"/>
      <c r="DHS834" s="149"/>
      <c r="DHT834" s="149"/>
      <c r="DHU834" s="149"/>
      <c r="DHV834" s="149"/>
      <c r="DHW834" s="149"/>
      <c r="DHX834" s="149"/>
      <c r="DHY834" s="149"/>
      <c r="DHZ834" s="149"/>
      <c r="DIA834" s="149"/>
      <c r="DIB834" s="149"/>
      <c r="DIC834" s="149"/>
      <c r="DID834" s="149"/>
      <c r="DIE834" s="149"/>
      <c r="DIF834" s="149"/>
      <c r="DIG834" s="149"/>
      <c r="DIH834" s="149"/>
      <c r="DII834" s="149"/>
      <c r="DIJ834" s="149"/>
      <c r="DIK834" s="149"/>
      <c r="DIL834" s="149"/>
      <c r="DIM834" s="149"/>
      <c r="DIN834" s="149"/>
      <c r="DIO834" s="149"/>
      <c r="DIP834" s="149"/>
      <c r="DIQ834" s="149"/>
      <c r="DIR834" s="149"/>
      <c r="DIS834" s="149"/>
      <c r="DIT834" s="149"/>
      <c r="DIU834" s="149"/>
      <c r="DIV834" s="149"/>
      <c r="DIW834" s="149"/>
      <c r="DIX834" s="149"/>
      <c r="DIY834" s="149"/>
      <c r="DIZ834" s="149"/>
      <c r="DJA834" s="149"/>
      <c r="DJB834" s="149"/>
      <c r="DJC834" s="149"/>
      <c r="DJD834" s="149"/>
      <c r="DJE834" s="149"/>
      <c r="DJF834" s="149"/>
      <c r="DJG834" s="149"/>
      <c r="DJH834" s="149"/>
      <c r="DJI834" s="149"/>
      <c r="DJJ834" s="149"/>
      <c r="DJK834" s="149"/>
      <c r="DJL834" s="149"/>
      <c r="DJM834" s="149"/>
      <c r="DJN834" s="149"/>
      <c r="DJO834" s="149"/>
      <c r="DJP834" s="149"/>
      <c r="DJQ834" s="149"/>
      <c r="DJR834" s="149"/>
      <c r="DJS834" s="149"/>
      <c r="DJT834" s="149"/>
      <c r="DJU834" s="149"/>
      <c r="DJV834" s="149"/>
      <c r="DJW834" s="149"/>
      <c r="DJX834" s="149"/>
      <c r="DJY834" s="149"/>
      <c r="DJZ834" s="149"/>
      <c r="DKA834" s="149"/>
      <c r="DKB834" s="149"/>
      <c r="DKC834" s="149"/>
      <c r="DKD834" s="149"/>
      <c r="DKE834" s="149"/>
      <c r="DKF834" s="149"/>
      <c r="DKG834" s="149"/>
      <c r="DKH834" s="149"/>
      <c r="DKI834" s="149"/>
      <c r="DKJ834" s="149"/>
      <c r="DKK834" s="149"/>
      <c r="DKL834" s="149"/>
      <c r="DKM834" s="149"/>
      <c r="DKN834" s="149"/>
      <c r="DKO834" s="149"/>
      <c r="DKP834" s="149"/>
      <c r="DKQ834" s="149"/>
      <c r="DKR834" s="149"/>
      <c r="DKS834" s="149"/>
      <c r="DKT834" s="149"/>
      <c r="DKU834" s="149"/>
      <c r="DKV834" s="149"/>
      <c r="DKW834" s="149"/>
      <c r="DKX834" s="149"/>
      <c r="DKY834" s="149"/>
      <c r="DKZ834" s="149"/>
      <c r="DLA834" s="149"/>
      <c r="DLB834" s="149"/>
      <c r="DLC834" s="149"/>
      <c r="DLD834" s="149"/>
      <c r="DLE834" s="149"/>
      <c r="DLF834" s="149"/>
      <c r="DLG834" s="149"/>
      <c r="DLH834" s="149"/>
      <c r="DLI834" s="149"/>
      <c r="DLJ834" s="149"/>
      <c r="DLK834" s="149"/>
      <c r="DLL834" s="149"/>
      <c r="DLM834" s="149"/>
      <c r="DLN834" s="149"/>
      <c r="DLO834" s="149"/>
      <c r="DLP834" s="149"/>
      <c r="DLQ834" s="149"/>
      <c r="DLR834" s="149"/>
      <c r="DLS834" s="149"/>
      <c r="DLT834" s="149"/>
      <c r="DLU834" s="149"/>
      <c r="DLV834" s="149"/>
      <c r="DLW834" s="149"/>
      <c r="DLX834" s="149"/>
      <c r="DLY834" s="149"/>
      <c r="DLZ834" s="149"/>
      <c r="DMA834" s="149"/>
      <c r="DMB834" s="149"/>
      <c r="DMC834" s="149"/>
      <c r="DMD834" s="149"/>
      <c r="DME834" s="149"/>
      <c r="DMF834" s="149"/>
      <c r="DMG834" s="149"/>
      <c r="DMH834" s="149"/>
      <c r="DMI834" s="149"/>
      <c r="DMJ834" s="149"/>
      <c r="DMK834" s="149"/>
      <c r="DML834" s="149"/>
      <c r="DMM834" s="149"/>
      <c r="DMN834" s="149"/>
      <c r="DMO834" s="149"/>
      <c r="DMP834" s="149"/>
      <c r="DMQ834" s="149"/>
      <c r="DMR834" s="149"/>
      <c r="DMS834" s="149"/>
      <c r="DMT834" s="149"/>
      <c r="DMU834" s="149"/>
      <c r="DMV834" s="149"/>
      <c r="DMW834" s="149"/>
      <c r="DMX834" s="149"/>
      <c r="DMY834" s="149"/>
      <c r="DMZ834" s="149"/>
      <c r="DNA834" s="149"/>
      <c r="DNB834" s="149"/>
      <c r="DNC834" s="149"/>
      <c r="DND834" s="149"/>
      <c r="DNE834" s="149"/>
      <c r="DNF834" s="149"/>
      <c r="DNG834" s="149"/>
      <c r="DNH834" s="149"/>
      <c r="DNI834" s="149"/>
      <c r="DNJ834" s="149"/>
      <c r="DNK834" s="149"/>
      <c r="DNL834" s="149"/>
      <c r="DNM834" s="149"/>
      <c r="DNN834" s="149"/>
      <c r="DNO834" s="149"/>
      <c r="DNP834" s="149"/>
      <c r="DNQ834" s="149"/>
      <c r="DNR834" s="149"/>
      <c r="DNS834" s="149"/>
      <c r="DNT834" s="149"/>
      <c r="DNU834" s="149"/>
      <c r="DNV834" s="149"/>
      <c r="DNW834" s="149"/>
      <c r="DNX834" s="149"/>
      <c r="DNY834" s="149"/>
      <c r="DNZ834" s="149"/>
      <c r="DOA834" s="149"/>
      <c r="DOB834" s="149"/>
      <c r="DOC834" s="149"/>
      <c r="DOD834" s="149"/>
      <c r="DOE834" s="149"/>
      <c r="DOF834" s="149"/>
      <c r="DOG834" s="149"/>
      <c r="DOH834" s="149"/>
      <c r="DOI834" s="149"/>
      <c r="DOJ834" s="149"/>
      <c r="DOK834" s="149"/>
      <c r="DOL834" s="149"/>
      <c r="DOM834" s="149"/>
      <c r="DON834" s="149"/>
      <c r="DOO834" s="149"/>
      <c r="DOP834" s="149"/>
      <c r="DOQ834" s="149"/>
      <c r="DOR834" s="149"/>
      <c r="DOS834" s="149"/>
      <c r="DOT834" s="149"/>
      <c r="DOU834" s="149"/>
      <c r="DOV834" s="149"/>
      <c r="DOW834" s="149"/>
      <c r="DOX834" s="149"/>
      <c r="DOY834" s="149"/>
      <c r="DOZ834" s="149"/>
      <c r="DPA834" s="149"/>
      <c r="DPB834" s="149"/>
      <c r="DPC834" s="149"/>
      <c r="DPD834" s="149"/>
      <c r="DPE834" s="149"/>
      <c r="DPF834" s="149"/>
      <c r="DPG834" s="149"/>
      <c r="DPH834" s="149"/>
      <c r="DPI834" s="149"/>
      <c r="DPJ834" s="149"/>
      <c r="DPK834" s="149"/>
      <c r="DPL834" s="149"/>
      <c r="DPM834" s="149"/>
      <c r="DPN834" s="149"/>
      <c r="DPO834" s="149"/>
      <c r="DPP834" s="149"/>
      <c r="DPQ834" s="149"/>
      <c r="DPR834" s="149"/>
      <c r="DPS834" s="149"/>
      <c r="DPT834" s="149"/>
      <c r="DPU834" s="149"/>
      <c r="DPV834" s="149"/>
      <c r="DPW834" s="149"/>
      <c r="DPX834" s="149"/>
      <c r="DPY834" s="149"/>
      <c r="DPZ834" s="149"/>
      <c r="DQA834" s="149"/>
      <c r="DQB834" s="149"/>
      <c r="DQC834" s="149"/>
      <c r="DQD834" s="149"/>
      <c r="DQE834" s="149"/>
      <c r="DQF834" s="149"/>
      <c r="DQG834" s="149"/>
      <c r="DQH834" s="149"/>
      <c r="DQI834" s="149"/>
      <c r="DQJ834" s="149"/>
      <c r="DQK834" s="149"/>
      <c r="DQL834" s="149"/>
      <c r="DQM834" s="149"/>
      <c r="DQN834" s="149"/>
      <c r="DQO834" s="149"/>
      <c r="DQP834" s="149"/>
      <c r="DQQ834" s="149"/>
      <c r="DQR834" s="149"/>
      <c r="DQS834" s="149"/>
      <c r="DQT834" s="149"/>
      <c r="DQU834" s="149"/>
      <c r="DQV834" s="149"/>
      <c r="DQW834" s="149"/>
      <c r="DQX834" s="149"/>
      <c r="DQY834" s="149"/>
      <c r="DQZ834" s="149"/>
      <c r="DRA834" s="149"/>
      <c r="DRB834" s="149"/>
      <c r="DRC834" s="149"/>
      <c r="DRD834" s="149"/>
      <c r="DRE834" s="149"/>
      <c r="DRF834" s="149"/>
      <c r="DRG834" s="149"/>
      <c r="DRH834" s="149"/>
      <c r="DRI834" s="149"/>
      <c r="DRJ834" s="149"/>
      <c r="DRK834" s="149"/>
      <c r="DRL834" s="149"/>
      <c r="DRM834" s="149"/>
      <c r="DRN834" s="149"/>
      <c r="DRO834" s="149"/>
      <c r="DRP834" s="149"/>
      <c r="DRQ834" s="149"/>
      <c r="DRR834" s="149"/>
      <c r="DRS834" s="149"/>
      <c r="DRT834" s="149"/>
      <c r="DRU834" s="149"/>
      <c r="DRV834" s="149"/>
      <c r="DRW834" s="149"/>
      <c r="DRX834" s="149"/>
      <c r="DRY834" s="149"/>
      <c r="DRZ834" s="149"/>
      <c r="DSA834" s="149"/>
      <c r="DSB834" s="149"/>
      <c r="DSC834" s="149"/>
      <c r="DSD834" s="149"/>
      <c r="DSE834" s="149"/>
      <c r="DSF834" s="149"/>
      <c r="DSG834" s="149"/>
      <c r="DSH834" s="149"/>
      <c r="DSI834" s="149"/>
      <c r="DSJ834" s="149"/>
      <c r="DSK834" s="149"/>
      <c r="DSL834" s="149"/>
      <c r="DSM834" s="149"/>
      <c r="DSN834" s="149"/>
      <c r="DSO834" s="149"/>
      <c r="DSP834" s="149"/>
      <c r="DSQ834" s="149"/>
      <c r="DSR834" s="149"/>
      <c r="DSS834" s="149"/>
      <c r="DST834" s="149"/>
      <c r="DSU834" s="149"/>
      <c r="DSV834" s="149"/>
      <c r="DSW834" s="149"/>
      <c r="DSX834" s="149"/>
      <c r="DSY834" s="149"/>
      <c r="DSZ834" s="149"/>
      <c r="DTA834" s="149"/>
      <c r="DTB834" s="149"/>
      <c r="DTC834" s="149"/>
      <c r="DTD834" s="149"/>
      <c r="DTE834" s="149"/>
      <c r="DTF834" s="149"/>
      <c r="DTG834" s="149"/>
      <c r="DTH834" s="149"/>
      <c r="DTI834" s="149"/>
      <c r="DTJ834" s="149"/>
      <c r="DTK834" s="149"/>
      <c r="DTL834" s="149"/>
      <c r="DTM834" s="149"/>
      <c r="DTN834" s="149"/>
      <c r="DTO834" s="149"/>
      <c r="DTP834" s="149"/>
      <c r="DTQ834" s="149"/>
      <c r="DTR834" s="149"/>
      <c r="DTS834" s="149"/>
      <c r="DTT834" s="149"/>
      <c r="DTU834" s="149"/>
      <c r="DTV834" s="149"/>
      <c r="DTW834" s="149"/>
      <c r="DTX834" s="149"/>
      <c r="DTY834" s="149"/>
      <c r="DTZ834" s="149"/>
      <c r="DUA834" s="149"/>
      <c r="DUB834" s="149"/>
      <c r="DUC834" s="149"/>
      <c r="DUD834" s="149"/>
      <c r="DUE834" s="149"/>
      <c r="DUF834" s="149"/>
      <c r="DUG834" s="149"/>
      <c r="DUH834" s="149"/>
      <c r="DUI834" s="149"/>
      <c r="DUJ834" s="149"/>
      <c r="DUK834" s="149"/>
      <c r="DUL834" s="149"/>
      <c r="DUM834" s="149"/>
      <c r="DUN834" s="149"/>
      <c r="DUO834" s="149"/>
      <c r="DUP834" s="149"/>
      <c r="DUQ834" s="149"/>
      <c r="DUR834" s="149"/>
      <c r="DUS834" s="149"/>
      <c r="DUT834" s="149"/>
      <c r="DUU834" s="149"/>
      <c r="DUV834" s="149"/>
      <c r="DUW834" s="149"/>
      <c r="DUX834" s="149"/>
      <c r="DUY834" s="149"/>
      <c r="DUZ834" s="149"/>
      <c r="DVA834" s="149"/>
      <c r="DVB834" s="149"/>
      <c r="DVC834" s="149"/>
      <c r="DVD834" s="149"/>
      <c r="DVE834" s="149"/>
      <c r="DVF834" s="149"/>
      <c r="DVG834" s="149"/>
      <c r="DVH834" s="149"/>
      <c r="DVI834" s="149"/>
      <c r="DVJ834" s="149"/>
      <c r="DVK834" s="149"/>
      <c r="DVL834" s="149"/>
      <c r="DVM834" s="149"/>
      <c r="DVN834" s="149"/>
      <c r="DVO834" s="149"/>
      <c r="DVP834" s="149"/>
      <c r="DVQ834" s="149"/>
      <c r="DVR834" s="149"/>
      <c r="DVS834" s="149"/>
      <c r="DVT834" s="149"/>
      <c r="DVU834" s="149"/>
      <c r="DVV834" s="149"/>
      <c r="DVW834" s="149"/>
      <c r="DVX834" s="149"/>
      <c r="DVY834" s="149"/>
      <c r="DVZ834" s="149"/>
      <c r="DWA834" s="149"/>
      <c r="DWB834" s="149"/>
      <c r="DWC834" s="149"/>
      <c r="DWD834" s="149"/>
      <c r="DWE834" s="149"/>
      <c r="DWF834" s="149"/>
      <c r="DWG834" s="149"/>
      <c r="DWH834" s="149"/>
      <c r="DWI834" s="149"/>
      <c r="DWJ834" s="149"/>
      <c r="DWK834" s="149"/>
      <c r="DWL834" s="149"/>
      <c r="DWM834" s="149"/>
      <c r="DWN834" s="149"/>
      <c r="DWO834" s="149"/>
      <c r="DWP834" s="149"/>
      <c r="DWQ834" s="149"/>
      <c r="DWR834" s="149"/>
      <c r="DWS834" s="149"/>
      <c r="DWT834" s="149"/>
      <c r="DWU834" s="149"/>
      <c r="DWV834" s="149"/>
      <c r="DWW834" s="149"/>
      <c r="DWX834" s="149"/>
      <c r="DWY834" s="149"/>
      <c r="DWZ834" s="149"/>
      <c r="DXA834" s="149"/>
      <c r="DXB834" s="149"/>
      <c r="DXC834" s="149"/>
      <c r="DXD834" s="149"/>
      <c r="DXE834" s="149"/>
      <c r="DXF834" s="149"/>
      <c r="DXG834" s="149"/>
      <c r="DXH834" s="149"/>
      <c r="DXI834" s="149"/>
      <c r="DXJ834" s="149"/>
      <c r="DXK834" s="149"/>
      <c r="DXL834" s="149"/>
      <c r="DXM834" s="149"/>
      <c r="DXN834" s="149"/>
      <c r="DXO834" s="149"/>
      <c r="DXP834" s="149"/>
      <c r="DXQ834" s="149"/>
      <c r="DXR834" s="149"/>
      <c r="DXS834" s="149"/>
      <c r="DXT834" s="149"/>
      <c r="DXU834" s="149"/>
      <c r="DXV834" s="149"/>
      <c r="DXW834" s="149"/>
      <c r="DXX834" s="149"/>
      <c r="DXY834" s="149"/>
      <c r="DXZ834" s="149"/>
      <c r="DYA834" s="149"/>
      <c r="DYB834" s="149"/>
      <c r="DYC834" s="149"/>
      <c r="DYD834" s="149"/>
      <c r="DYE834" s="149"/>
      <c r="DYF834" s="149"/>
      <c r="DYG834" s="149"/>
      <c r="DYH834" s="149"/>
      <c r="DYI834" s="149"/>
      <c r="DYJ834" s="149"/>
      <c r="DYK834" s="149"/>
      <c r="DYL834" s="149"/>
      <c r="DYM834" s="149"/>
      <c r="DYN834" s="149"/>
      <c r="DYO834" s="149"/>
      <c r="DYP834" s="149"/>
      <c r="DYQ834" s="149"/>
      <c r="DYR834" s="149"/>
      <c r="DYS834" s="149"/>
      <c r="DYT834" s="149"/>
      <c r="DYU834" s="149"/>
      <c r="DYV834" s="149"/>
      <c r="DYW834" s="149"/>
      <c r="DYX834" s="149"/>
      <c r="DYY834" s="149"/>
      <c r="DYZ834" s="149"/>
      <c r="DZA834" s="149"/>
      <c r="DZB834" s="149"/>
      <c r="DZC834" s="149"/>
      <c r="DZD834" s="149"/>
      <c r="DZE834" s="149"/>
      <c r="DZF834" s="149"/>
      <c r="DZG834" s="149"/>
      <c r="DZH834" s="149"/>
      <c r="DZI834" s="149"/>
      <c r="DZJ834" s="149"/>
      <c r="DZK834" s="149"/>
      <c r="DZL834" s="149"/>
      <c r="DZM834" s="149"/>
      <c r="DZN834" s="149"/>
      <c r="DZO834" s="149"/>
      <c r="DZP834" s="149"/>
      <c r="DZQ834" s="149"/>
      <c r="DZR834" s="149"/>
      <c r="DZS834" s="149"/>
      <c r="DZT834" s="149"/>
      <c r="DZU834" s="149"/>
      <c r="DZV834" s="149"/>
      <c r="DZW834" s="149"/>
      <c r="DZX834" s="149"/>
      <c r="DZY834" s="149"/>
      <c r="DZZ834" s="149"/>
      <c r="EAA834" s="149"/>
      <c r="EAB834" s="149"/>
      <c r="EAC834" s="149"/>
      <c r="EAD834" s="149"/>
      <c r="EAE834" s="149"/>
      <c r="EAF834" s="149"/>
      <c r="EAG834" s="149"/>
      <c r="EAH834" s="149"/>
      <c r="EAI834" s="149"/>
      <c r="EAJ834" s="149"/>
      <c r="EAK834" s="149"/>
      <c r="EAL834" s="149"/>
      <c r="EAM834" s="149"/>
      <c r="EAN834" s="149"/>
      <c r="EAO834" s="149"/>
      <c r="EAP834" s="149"/>
      <c r="EAQ834" s="149"/>
      <c r="EAR834" s="149"/>
      <c r="EAS834" s="149"/>
      <c r="EAT834" s="149"/>
      <c r="EAU834" s="149"/>
      <c r="EAV834" s="149"/>
      <c r="EAW834" s="149"/>
      <c r="EAX834" s="149"/>
      <c r="EAY834" s="149"/>
      <c r="EAZ834" s="149"/>
      <c r="EBA834" s="149"/>
      <c r="EBB834" s="149"/>
      <c r="EBC834" s="149"/>
      <c r="EBD834" s="149"/>
      <c r="EBE834" s="149"/>
      <c r="EBF834" s="149"/>
      <c r="EBG834" s="149"/>
      <c r="EBH834" s="149"/>
      <c r="EBI834" s="149"/>
      <c r="EBJ834" s="149"/>
      <c r="EBK834" s="149"/>
      <c r="EBL834" s="149"/>
      <c r="EBM834" s="149"/>
      <c r="EBN834" s="149"/>
      <c r="EBO834" s="149"/>
      <c r="EBP834" s="149"/>
      <c r="EBQ834" s="149"/>
      <c r="EBR834" s="149"/>
      <c r="EBS834" s="149"/>
      <c r="EBT834" s="149"/>
      <c r="EBU834" s="149"/>
      <c r="EBV834" s="149"/>
      <c r="EBW834" s="149"/>
      <c r="EBX834" s="149"/>
      <c r="EBY834" s="149"/>
      <c r="EBZ834" s="149"/>
      <c r="ECA834" s="149"/>
      <c r="ECB834" s="149"/>
      <c r="ECC834" s="149"/>
      <c r="ECD834" s="149"/>
      <c r="ECE834" s="149"/>
      <c r="ECF834" s="149"/>
      <c r="ECG834" s="149"/>
      <c r="ECH834" s="149"/>
      <c r="ECI834" s="149"/>
      <c r="ECJ834" s="149"/>
      <c r="ECK834" s="149"/>
      <c r="ECL834" s="149"/>
      <c r="ECM834" s="149"/>
      <c r="ECN834" s="149"/>
      <c r="ECO834" s="149"/>
      <c r="ECP834" s="149"/>
      <c r="ECQ834" s="149"/>
      <c r="ECR834" s="149"/>
      <c r="ECS834" s="149"/>
      <c r="ECT834" s="149"/>
      <c r="ECU834" s="149"/>
      <c r="ECV834" s="149"/>
      <c r="ECW834" s="149"/>
      <c r="ECX834" s="149"/>
      <c r="ECY834" s="149"/>
      <c r="ECZ834" s="149"/>
      <c r="EDA834" s="149"/>
      <c r="EDB834" s="149"/>
      <c r="EDC834" s="149"/>
      <c r="EDD834" s="149"/>
      <c r="EDE834" s="149"/>
      <c r="EDF834" s="149"/>
      <c r="EDG834" s="149"/>
      <c r="EDH834" s="149"/>
      <c r="EDI834" s="149"/>
      <c r="EDJ834" s="149"/>
      <c r="EDK834" s="149"/>
      <c r="EDL834" s="149"/>
      <c r="EDM834" s="149"/>
      <c r="EDN834" s="149"/>
      <c r="EDO834" s="149"/>
      <c r="EDP834" s="149"/>
      <c r="EDQ834" s="149"/>
      <c r="EDR834" s="149"/>
      <c r="EDS834" s="149"/>
      <c r="EDT834" s="149"/>
      <c r="EDU834" s="149"/>
      <c r="EDV834" s="149"/>
      <c r="EDW834" s="149"/>
      <c r="EDX834" s="149"/>
      <c r="EDY834" s="149"/>
      <c r="EDZ834" s="149"/>
      <c r="EEA834" s="149"/>
      <c r="EEB834" s="149"/>
      <c r="EEC834" s="149"/>
      <c r="EED834" s="149"/>
      <c r="EEE834" s="149"/>
      <c r="EEF834" s="149"/>
      <c r="EEG834" s="149"/>
      <c r="EEH834" s="149"/>
      <c r="EEI834" s="149"/>
      <c r="EEJ834" s="149"/>
      <c r="EEK834" s="149"/>
      <c r="EEL834" s="149"/>
      <c r="EEM834" s="149"/>
      <c r="EEN834" s="149"/>
      <c r="EEO834" s="149"/>
      <c r="EEP834" s="149"/>
      <c r="EEQ834" s="149"/>
      <c r="EER834" s="149"/>
      <c r="EES834" s="149"/>
      <c r="EET834" s="149"/>
      <c r="EEU834" s="149"/>
      <c r="EEV834" s="149"/>
      <c r="EEW834" s="149"/>
      <c r="EEX834" s="149"/>
      <c r="EEY834" s="149"/>
      <c r="EEZ834" s="149"/>
      <c r="EFA834" s="149"/>
      <c r="EFB834" s="149"/>
      <c r="EFC834" s="149"/>
      <c r="EFD834" s="149"/>
      <c r="EFE834" s="149"/>
      <c r="EFF834" s="149"/>
      <c r="EFG834" s="149"/>
      <c r="EFH834" s="149"/>
      <c r="EFI834" s="149"/>
      <c r="EFJ834" s="149"/>
      <c r="EFK834" s="149"/>
      <c r="EFL834" s="149"/>
      <c r="EFM834" s="149"/>
      <c r="EFN834" s="149"/>
      <c r="EFO834" s="149"/>
      <c r="EFP834" s="149"/>
      <c r="EFQ834" s="149"/>
      <c r="EFR834" s="149"/>
      <c r="EFS834" s="149"/>
      <c r="EFT834" s="149"/>
      <c r="EFU834" s="149"/>
      <c r="EFV834" s="149"/>
      <c r="EFW834" s="149"/>
      <c r="EFX834" s="149"/>
      <c r="EFY834" s="149"/>
      <c r="EFZ834" s="149"/>
      <c r="EGA834" s="149"/>
      <c r="EGB834" s="149"/>
      <c r="EGC834" s="149"/>
      <c r="EGD834" s="149"/>
      <c r="EGE834" s="149"/>
      <c r="EGF834" s="149"/>
      <c r="EGG834" s="149"/>
      <c r="EGH834" s="149"/>
      <c r="EGI834" s="149"/>
      <c r="EGJ834" s="149"/>
      <c r="EGK834" s="149"/>
      <c r="EGL834" s="149"/>
      <c r="EGM834" s="149"/>
      <c r="EGN834" s="149"/>
      <c r="EGO834" s="149"/>
      <c r="EGP834" s="149"/>
      <c r="EGQ834" s="149"/>
      <c r="EGR834" s="149"/>
      <c r="EGS834" s="149"/>
      <c r="EGT834" s="149"/>
      <c r="EGU834" s="149"/>
      <c r="EGV834" s="149"/>
      <c r="EGW834" s="149"/>
      <c r="EGX834" s="149"/>
      <c r="EGY834" s="149"/>
      <c r="EGZ834" s="149"/>
      <c r="EHA834" s="149"/>
      <c r="EHB834" s="149"/>
      <c r="EHC834" s="149"/>
      <c r="EHD834" s="149"/>
      <c r="EHE834" s="149"/>
      <c r="EHF834" s="149"/>
      <c r="EHG834" s="149"/>
      <c r="EHH834" s="149"/>
      <c r="EHI834" s="149"/>
      <c r="EHJ834" s="149"/>
      <c r="EHK834" s="149"/>
      <c r="EHL834" s="149"/>
      <c r="EHM834" s="149"/>
      <c r="EHN834" s="149"/>
      <c r="EHO834" s="149"/>
      <c r="EHP834" s="149"/>
      <c r="EHQ834" s="149"/>
      <c r="EHR834" s="149"/>
      <c r="EHS834" s="149"/>
      <c r="EHT834" s="149"/>
      <c r="EHU834" s="149"/>
      <c r="EHV834" s="149"/>
      <c r="EHW834" s="149"/>
      <c r="EHX834" s="149"/>
      <c r="EHY834" s="149"/>
      <c r="EHZ834" s="149"/>
      <c r="EIA834" s="149"/>
      <c r="EIB834" s="149"/>
      <c r="EIC834" s="149"/>
      <c r="EID834" s="149"/>
      <c r="EIE834" s="149"/>
      <c r="EIF834" s="149"/>
      <c r="EIG834" s="149"/>
      <c r="EIH834" s="149"/>
      <c r="EII834" s="149"/>
      <c r="EIJ834" s="149"/>
      <c r="EIK834" s="149"/>
      <c r="EIL834" s="149"/>
      <c r="EIM834" s="149"/>
      <c r="EIN834" s="149"/>
      <c r="EIO834" s="149"/>
      <c r="EIP834" s="149"/>
      <c r="EIQ834" s="149"/>
      <c r="EIR834" s="149"/>
      <c r="EIS834" s="149"/>
      <c r="EIT834" s="149"/>
      <c r="EIU834" s="149"/>
      <c r="EIV834" s="149"/>
      <c r="EIW834" s="149"/>
      <c r="EIX834" s="149"/>
      <c r="EIY834" s="149"/>
      <c r="EIZ834" s="149"/>
      <c r="EJA834" s="149"/>
      <c r="EJB834" s="149"/>
      <c r="EJC834" s="149"/>
      <c r="EJD834" s="149"/>
      <c r="EJE834" s="149"/>
      <c r="EJF834" s="149"/>
      <c r="EJG834" s="149"/>
      <c r="EJH834" s="149"/>
      <c r="EJI834" s="149"/>
      <c r="EJJ834" s="149"/>
      <c r="EJK834" s="149"/>
      <c r="EJL834" s="149"/>
      <c r="EJM834" s="149"/>
      <c r="EJN834" s="149"/>
      <c r="EJO834" s="149"/>
      <c r="EJP834" s="149"/>
      <c r="EJQ834" s="149"/>
      <c r="EJR834" s="149"/>
      <c r="EJS834" s="149"/>
      <c r="EJT834" s="149"/>
      <c r="EJU834" s="149"/>
      <c r="EJV834" s="149"/>
      <c r="EJW834" s="149"/>
      <c r="EJX834" s="149"/>
      <c r="EJY834" s="149"/>
      <c r="EJZ834" s="149"/>
      <c r="EKA834" s="149"/>
      <c r="EKB834" s="149"/>
      <c r="EKC834" s="149"/>
      <c r="EKD834" s="149"/>
      <c r="EKE834" s="149"/>
      <c r="EKF834" s="149"/>
      <c r="EKG834" s="149"/>
      <c r="EKH834" s="149"/>
      <c r="EKI834" s="149"/>
      <c r="EKJ834" s="149"/>
      <c r="EKK834" s="149"/>
      <c r="EKL834" s="149"/>
      <c r="EKM834" s="149"/>
      <c r="EKN834" s="149"/>
      <c r="EKO834" s="149"/>
      <c r="EKP834" s="149"/>
      <c r="EKQ834" s="149"/>
      <c r="EKR834" s="149"/>
      <c r="EKS834" s="149"/>
      <c r="EKT834" s="149"/>
      <c r="EKU834" s="149"/>
      <c r="EKV834" s="149"/>
      <c r="EKW834" s="149"/>
      <c r="EKX834" s="149"/>
      <c r="EKY834" s="149"/>
      <c r="EKZ834" s="149"/>
      <c r="ELA834" s="149"/>
      <c r="ELB834" s="149"/>
      <c r="ELC834" s="149"/>
      <c r="ELD834" s="149"/>
      <c r="ELE834" s="149"/>
      <c r="ELF834" s="149"/>
      <c r="ELG834" s="149"/>
      <c r="ELH834" s="149"/>
      <c r="ELI834" s="149"/>
      <c r="ELJ834" s="149"/>
      <c r="ELK834" s="149"/>
      <c r="ELL834" s="149"/>
      <c r="ELM834" s="149"/>
      <c r="ELN834" s="149"/>
      <c r="ELO834" s="149"/>
      <c r="ELP834" s="149"/>
      <c r="ELQ834" s="149"/>
      <c r="ELR834" s="149"/>
      <c r="ELS834" s="149"/>
      <c r="ELT834" s="149"/>
      <c r="ELU834" s="149"/>
      <c r="ELV834" s="149"/>
      <c r="ELW834" s="149"/>
      <c r="ELX834" s="149"/>
      <c r="ELY834" s="149"/>
      <c r="ELZ834" s="149"/>
      <c r="EMA834" s="149"/>
      <c r="EMB834" s="149"/>
      <c r="EMC834" s="149"/>
      <c r="EMD834" s="149"/>
      <c r="EME834" s="149"/>
      <c r="EMF834" s="149"/>
      <c r="EMG834" s="149"/>
      <c r="EMH834" s="149"/>
      <c r="EMI834" s="149"/>
      <c r="EMJ834" s="149"/>
      <c r="EMK834" s="149"/>
      <c r="EML834" s="149"/>
      <c r="EMM834" s="149"/>
      <c r="EMN834" s="149"/>
      <c r="EMO834" s="149"/>
      <c r="EMP834" s="149"/>
      <c r="EMQ834" s="149"/>
      <c r="EMR834" s="149"/>
      <c r="EMS834" s="149"/>
      <c r="EMT834" s="149"/>
      <c r="EMU834" s="149"/>
      <c r="EMV834" s="149"/>
      <c r="EMW834" s="149"/>
      <c r="EMX834" s="149"/>
      <c r="EMY834" s="149"/>
      <c r="EMZ834" s="149"/>
      <c r="ENA834" s="149"/>
      <c r="ENB834" s="149"/>
      <c r="ENC834" s="149"/>
      <c r="END834" s="149"/>
      <c r="ENE834" s="149"/>
      <c r="ENF834" s="149"/>
      <c r="ENG834" s="149"/>
      <c r="ENH834" s="149"/>
      <c r="ENI834" s="149"/>
      <c r="ENJ834" s="149"/>
      <c r="ENK834" s="149"/>
      <c r="ENL834" s="149"/>
      <c r="ENM834" s="149"/>
      <c r="ENN834" s="149"/>
      <c r="ENO834" s="149"/>
      <c r="ENP834" s="149"/>
      <c r="ENQ834" s="149"/>
      <c r="ENR834" s="149"/>
      <c r="ENS834" s="149"/>
      <c r="ENT834" s="149"/>
      <c r="ENU834" s="149"/>
      <c r="ENV834" s="149"/>
      <c r="ENW834" s="149"/>
      <c r="ENX834" s="149"/>
      <c r="ENY834" s="149"/>
      <c r="ENZ834" s="149"/>
      <c r="EOA834" s="149"/>
      <c r="EOB834" s="149"/>
      <c r="EOC834" s="149"/>
      <c r="EOD834" s="149"/>
      <c r="EOE834" s="149"/>
      <c r="EOF834" s="149"/>
      <c r="EOG834" s="149"/>
      <c r="EOH834" s="149"/>
      <c r="EOI834" s="149"/>
      <c r="EOJ834" s="149"/>
      <c r="EOK834" s="149"/>
      <c r="EOL834" s="149"/>
      <c r="EOM834" s="149"/>
      <c r="EON834" s="149"/>
      <c r="EOO834" s="149"/>
      <c r="EOP834" s="149"/>
      <c r="EOQ834" s="149"/>
      <c r="EOR834" s="149"/>
      <c r="EOS834" s="149"/>
      <c r="EOT834" s="149"/>
      <c r="EOU834" s="149"/>
      <c r="EOV834" s="149"/>
      <c r="EOW834" s="149"/>
      <c r="EOX834" s="149"/>
      <c r="EOY834" s="149"/>
      <c r="EOZ834" s="149"/>
      <c r="EPA834" s="149"/>
      <c r="EPB834" s="149"/>
      <c r="EPC834" s="149"/>
      <c r="EPD834" s="149"/>
      <c r="EPE834" s="149"/>
      <c r="EPF834" s="149"/>
      <c r="EPG834" s="149"/>
      <c r="EPH834" s="149"/>
      <c r="EPI834" s="149"/>
      <c r="EPJ834" s="149"/>
      <c r="EPK834" s="149"/>
      <c r="EPL834" s="149"/>
      <c r="EPM834" s="149"/>
      <c r="EPN834" s="149"/>
      <c r="EPO834" s="149"/>
      <c r="EPP834" s="149"/>
      <c r="EPQ834" s="149"/>
      <c r="EPR834" s="149"/>
      <c r="EPS834" s="149"/>
      <c r="EPT834" s="149"/>
      <c r="EPU834" s="149"/>
      <c r="EPV834" s="149"/>
      <c r="EPW834" s="149"/>
      <c r="EPX834" s="149"/>
      <c r="EPY834" s="149"/>
      <c r="EPZ834" s="149"/>
      <c r="EQA834" s="149"/>
      <c r="EQB834" s="149"/>
      <c r="EQC834" s="149"/>
      <c r="EQD834" s="149"/>
      <c r="EQE834" s="149"/>
      <c r="EQF834" s="149"/>
      <c r="EQG834" s="149"/>
      <c r="EQH834" s="149"/>
      <c r="EQI834" s="149"/>
      <c r="EQJ834" s="149"/>
      <c r="EQK834" s="149"/>
      <c r="EQL834" s="149"/>
      <c r="EQM834" s="149"/>
      <c r="EQN834" s="149"/>
      <c r="EQO834" s="149"/>
      <c r="EQP834" s="149"/>
      <c r="EQQ834" s="149"/>
      <c r="EQR834" s="149"/>
      <c r="EQS834" s="149"/>
      <c r="EQT834" s="149"/>
      <c r="EQU834" s="149"/>
      <c r="EQV834" s="149"/>
      <c r="EQW834" s="149"/>
      <c r="EQX834" s="149"/>
      <c r="EQY834" s="149"/>
      <c r="EQZ834" s="149"/>
      <c r="ERA834" s="149"/>
      <c r="ERB834" s="149"/>
      <c r="ERC834" s="149"/>
      <c r="ERD834" s="149"/>
      <c r="ERE834" s="149"/>
      <c r="ERF834" s="149"/>
      <c r="ERG834" s="149"/>
      <c r="ERH834" s="149"/>
      <c r="ERI834" s="149"/>
      <c r="ERJ834" s="149"/>
      <c r="ERK834" s="149"/>
      <c r="ERL834" s="149"/>
      <c r="ERM834" s="149"/>
      <c r="ERN834" s="149"/>
      <c r="ERO834" s="149"/>
      <c r="ERP834" s="149"/>
      <c r="ERQ834" s="149"/>
      <c r="ERR834" s="149"/>
      <c r="ERS834" s="149"/>
      <c r="ERT834" s="149"/>
      <c r="ERU834" s="149"/>
      <c r="ERV834" s="149"/>
      <c r="ERW834" s="149"/>
      <c r="ERX834" s="149"/>
      <c r="ERY834" s="149"/>
      <c r="ERZ834" s="149"/>
      <c r="ESA834" s="149"/>
      <c r="ESB834" s="149"/>
      <c r="ESC834" s="149"/>
      <c r="ESD834" s="149"/>
      <c r="ESE834" s="149"/>
      <c r="ESF834" s="149"/>
      <c r="ESG834" s="149"/>
      <c r="ESH834" s="149"/>
      <c r="ESI834" s="149"/>
      <c r="ESJ834" s="149"/>
      <c r="ESK834" s="149"/>
      <c r="ESL834" s="149"/>
      <c r="ESM834" s="149"/>
      <c r="ESN834" s="149"/>
      <c r="ESO834" s="149"/>
      <c r="ESP834" s="149"/>
      <c r="ESQ834" s="149"/>
      <c r="ESR834" s="149"/>
      <c r="ESS834" s="149"/>
      <c r="EST834" s="149"/>
      <c r="ESU834" s="149"/>
      <c r="ESV834" s="149"/>
      <c r="ESW834" s="149"/>
      <c r="ESX834" s="149"/>
      <c r="ESY834" s="149"/>
      <c r="ESZ834" s="149"/>
      <c r="ETA834" s="149"/>
      <c r="ETB834" s="149"/>
      <c r="ETC834" s="149"/>
      <c r="ETD834" s="149"/>
      <c r="ETE834" s="149"/>
      <c r="ETF834" s="149"/>
      <c r="ETG834" s="149"/>
      <c r="ETH834" s="149"/>
      <c r="ETI834" s="149"/>
      <c r="ETJ834" s="149"/>
      <c r="ETK834" s="149"/>
      <c r="ETL834" s="149"/>
      <c r="ETM834" s="149"/>
      <c r="ETN834" s="149"/>
      <c r="ETO834" s="149"/>
      <c r="ETP834" s="149"/>
      <c r="ETQ834" s="149"/>
      <c r="ETR834" s="149"/>
      <c r="ETS834" s="149"/>
      <c r="ETT834" s="149"/>
      <c r="ETU834" s="149"/>
      <c r="ETV834" s="149"/>
      <c r="ETW834" s="149"/>
      <c r="ETX834" s="149"/>
      <c r="ETY834" s="149"/>
      <c r="ETZ834" s="149"/>
      <c r="EUA834" s="149"/>
      <c r="EUB834" s="149"/>
      <c r="EUC834" s="149"/>
      <c r="EUD834" s="149"/>
      <c r="EUE834" s="149"/>
      <c r="EUF834" s="149"/>
      <c r="EUG834" s="149"/>
      <c r="EUH834" s="149"/>
      <c r="EUI834" s="149"/>
      <c r="EUJ834" s="149"/>
      <c r="EUK834" s="149"/>
      <c r="EUL834" s="149"/>
      <c r="EUM834" s="149"/>
      <c r="EUN834" s="149"/>
      <c r="EUO834" s="149"/>
      <c r="EUP834" s="149"/>
      <c r="EUQ834" s="149"/>
      <c r="EUR834" s="149"/>
      <c r="EUS834" s="149"/>
      <c r="EUT834" s="149"/>
      <c r="EUU834" s="149"/>
      <c r="EUV834" s="149"/>
      <c r="EUW834" s="149"/>
      <c r="EUX834" s="149"/>
      <c r="EUY834" s="149"/>
      <c r="EUZ834" s="149"/>
      <c r="EVA834" s="149"/>
      <c r="EVB834" s="149"/>
      <c r="EVC834" s="149"/>
      <c r="EVD834" s="149"/>
      <c r="EVE834" s="149"/>
      <c r="EVF834" s="149"/>
      <c r="EVG834" s="149"/>
      <c r="EVH834" s="149"/>
      <c r="EVI834" s="149"/>
      <c r="EVJ834" s="149"/>
      <c r="EVK834" s="149"/>
      <c r="EVL834" s="149"/>
      <c r="EVM834" s="149"/>
      <c r="EVN834" s="149"/>
      <c r="EVO834" s="149"/>
      <c r="EVP834" s="149"/>
      <c r="EVQ834" s="149"/>
      <c r="EVR834" s="149"/>
      <c r="EVS834" s="149"/>
      <c r="EVT834" s="149"/>
      <c r="EVU834" s="149"/>
      <c r="EVV834" s="149"/>
      <c r="EVW834" s="149"/>
      <c r="EVX834" s="149"/>
      <c r="EVY834" s="149"/>
      <c r="EVZ834" s="149"/>
      <c r="EWA834" s="149"/>
      <c r="EWB834" s="149"/>
      <c r="EWC834" s="149"/>
      <c r="EWD834" s="149"/>
      <c r="EWE834" s="149"/>
      <c r="EWF834" s="149"/>
      <c r="EWG834" s="149"/>
      <c r="EWH834" s="149"/>
      <c r="EWI834" s="149"/>
      <c r="EWJ834" s="149"/>
      <c r="EWK834" s="149"/>
      <c r="EWL834" s="149"/>
      <c r="EWM834" s="149"/>
      <c r="EWN834" s="149"/>
      <c r="EWO834" s="149"/>
      <c r="EWP834" s="149"/>
      <c r="EWQ834" s="149"/>
      <c r="EWR834" s="149"/>
      <c r="EWS834" s="149"/>
      <c r="EWT834" s="149"/>
      <c r="EWU834" s="149"/>
      <c r="EWV834" s="149"/>
      <c r="EWW834" s="149"/>
      <c r="EWX834" s="149"/>
      <c r="EWY834" s="149"/>
      <c r="EWZ834" s="149"/>
      <c r="EXA834" s="149"/>
      <c r="EXB834" s="149"/>
      <c r="EXC834" s="149"/>
      <c r="EXD834" s="149"/>
      <c r="EXE834" s="149"/>
      <c r="EXF834" s="149"/>
      <c r="EXG834" s="149"/>
      <c r="EXH834" s="149"/>
      <c r="EXI834" s="149"/>
      <c r="EXJ834" s="149"/>
      <c r="EXK834" s="149"/>
      <c r="EXL834" s="149"/>
      <c r="EXM834" s="149"/>
      <c r="EXN834" s="149"/>
      <c r="EXO834" s="149"/>
      <c r="EXP834" s="149"/>
      <c r="EXQ834" s="149"/>
      <c r="EXR834" s="149"/>
      <c r="EXS834" s="149"/>
      <c r="EXT834" s="149"/>
      <c r="EXU834" s="149"/>
      <c r="EXV834" s="149"/>
      <c r="EXW834" s="149"/>
      <c r="EXX834" s="149"/>
      <c r="EXY834" s="149"/>
      <c r="EXZ834" s="149"/>
      <c r="EYA834" s="149"/>
      <c r="EYB834" s="149"/>
      <c r="EYC834" s="149"/>
      <c r="EYD834" s="149"/>
      <c r="EYE834" s="149"/>
      <c r="EYF834" s="149"/>
      <c r="EYG834" s="149"/>
      <c r="EYH834" s="149"/>
      <c r="EYI834" s="149"/>
      <c r="EYJ834" s="149"/>
      <c r="EYK834" s="149"/>
      <c r="EYL834" s="149"/>
      <c r="EYM834" s="149"/>
      <c r="EYN834" s="149"/>
      <c r="EYO834" s="149"/>
      <c r="EYP834" s="149"/>
      <c r="EYQ834" s="149"/>
      <c r="EYR834" s="149"/>
      <c r="EYS834" s="149"/>
      <c r="EYT834" s="149"/>
      <c r="EYU834" s="149"/>
      <c r="EYV834" s="149"/>
      <c r="EYW834" s="149"/>
      <c r="EYX834" s="149"/>
      <c r="EYY834" s="149"/>
      <c r="EYZ834" s="149"/>
      <c r="EZA834" s="149"/>
      <c r="EZB834" s="149"/>
      <c r="EZC834" s="149"/>
      <c r="EZD834" s="149"/>
      <c r="EZE834" s="149"/>
      <c r="EZF834" s="149"/>
      <c r="EZG834" s="149"/>
      <c r="EZH834" s="149"/>
      <c r="EZI834" s="149"/>
      <c r="EZJ834" s="149"/>
      <c r="EZK834" s="149"/>
      <c r="EZL834" s="149"/>
      <c r="EZM834" s="149"/>
      <c r="EZN834" s="149"/>
      <c r="EZO834" s="149"/>
      <c r="EZP834" s="149"/>
      <c r="EZQ834" s="149"/>
      <c r="EZR834" s="149"/>
      <c r="EZS834" s="149"/>
      <c r="EZT834" s="149"/>
      <c r="EZU834" s="149"/>
      <c r="EZV834" s="149"/>
      <c r="EZW834" s="149"/>
      <c r="EZX834" s="149"/>
      <c r="EZY834" s="149"/>
      <c r="EZZ834" s="149"/>
      <c r="FAA834" s="149"/>
      <c r="FAB834" s="149"/>
      <c r="FAC834" s="149"/>
      <c r="FAD834" s="149"/>
      <c r="FAE834" s="149"/>
      <c r="FAF834" s="149"/>
      <c r="FAG834" s="149"/>
      <c r="FAH834" s="149"/>
      <c r="FAI834" s="149"/>
      <c r="FAJ834" s="149"/>
      <c r="FAK834" s="149"/>
      <c r="FAL834" s="149"/>
      <c r="FAM834" s="149"/>
      <c r="FAN834" s="149"/>
      <c r="FAO834" s="149"/>
      <c r="FAP834" s="149"/>
      <c r="FAQ834" s="149"/>
      <c r="FAR834" s="149"/>
      <c r="FAS834" s="149"/>
      <c r="FAT834" s="149"/>
      <c r="FAU834" s="149"/>
      <c r="FAV834" s="149"/>
      <c r="FAW834" s="149"/>
      <c r="FAX834" s="149"/>
      <c r="FAY834" s="149"/>
      <c r="FAZ834" s="149"/>
      <c r="FBA834" s="149"/>
      <c r="FBB834" s="149"/>
      <c r="FBC834" s="149"/>
      <c r="FBD834" s="149"/>
      <c r="FBE834" s="149"/>
      <c r="FBF834" s="149"/>
      <c r="FBG834" s="149"/>
      <c r="FBH834" s="149"/>
      <c r="FBI834" s="149"/>
      <c r="FBJ834" s="149"/>
      <c r="FBK834" s="149"/>
      <c r="FBL834" s="149"/>
      <c r="FBM834" s="149"/>
      <c r="FBN834" s="149"/>
      <c r="FBO834" s="149"/>
      <c r="FBP834" s="149"/>
      <c r="FBQ834" s="149"/>
      <c r="FBR834" s="149"/>
      <c r="FBS834" s="149"/>
      <c r="FBT834" s="149"/>
      <c r="FBU834" s="149"/>
      <c r="FBV834" s="149"/>
      <c r="FBW834" s="149"/>
      <c r="FBX834" s="149"/>
      <c r="FBY834" s="149"/>
      <c r="FBZ834" s="149"/>
      <c r="FCA834" s="149"/>
      <c r="FCB834" s="149"/>
      <c r="FCC834" s="149"/>
      <c r="FCD834" s="149"/>
      <c r="FCE834" s="149"/>
      <c r="FCF834" s="149"/>
      <c r="FCG834" s="149"/>
      <c r="FCH834" s="149"/>
      <c r="FCI834" s="149"/>
      <c r="FCJ834" s="149"/>
      <c r="FCK834" s="149"/>
      <c r="FCL834" s="149"/>
      <c r="FCM834" s="149"/>
      <c r="FCN834" s="149"/>
      <c r="FCO834" s="149"/>
      <c r="FCP834" s="149"/>
      <c r="FCQ834" s="149"/>
      <c r="FCR834" s="149"/>
      <c r="FCS834" s="149"/>
      <c r="FCT834" s="149"/>
      <c r="FCU834" s="149"/>
      <c r="FCV834" s="149"/>
      <c r="FCW834" s="149"/>
      <c r="FCX834" s="149"/>
      <c r="FCY834" s="149"/>
      <c r="FCZ834" s="149"/>
      <c r="FDA834" s="149"/>
      <c r="FDB834" s="149"/>
      <c r="FDC834" s="149"/>
      <c r="FDD834" s="149"/>
      <c r="FDE834" s="149"/>
      <c r="FDF834" s="149"/>
      <c r="FDG834" s="149"/>
      <c r="FDH834" s="149"/>
      <c r="FDI834" s="149"/>
      <c r="FDJ834" s="149"/>
      <c r="FDK834" s="149"/>
      <c r="FDL834" s="149"/>
      <c r="FDM834" s="149"/>
      <c r="FDN834" s="149"/>
      <c r="FDO834" s="149"/>
      <c r="FDP834" s="149"/>
      <c r="FDQ834" s="149"/>
      <c r="FDR834" s="149"/>
      <c r="FDS834" s="149"/>
      <c r="FDT834" s="149"/>
      <c r="FDU834" s="149"/>
      <c r="FDV834" s="149"/>
      <c r="FDW834" s="149"/>
      <c r="FDX834" s="149"/>
      <c r="FDY834" s="149"/>
      <c r="FDZ834" s="149"/>
      <c r="FEA834" s="149"/>
      <c r="FEB834" s="149"/>
      <c r="FEC834" s="149"/>
      <c r="FED834" s="149"/>
      <c r="FEE834" s="149"/>
      <c r="FEF834" s="149"/>
      <c r="FEG834" s="149"/>
      <c r="FEH834" s="149"/>
      <c r="FEI834" s="149"/>
      <c r="FEJ834" s="149"/>
      <c r="FEK834" s="149"/>
      <c r="FEL834" s="149"/>
      <c r="FEM834" s="149"/>
      <c r="FEN834" s="149"/>
      <c r="FEO834" s="149"/>
      <c r="FEP834" s="149"/>
      <c r="FEQ834" s="149"/>
      <c r="FER834" s="149"/>
      <c r="FES834" s="149"/>
      <c r="FET834" s="149"/>
      <c r="FEU834" s="149"/>
      <c r="FEV834" s="149"/>
      <c r="FEW834" s="149"/>
      <c r="FEX834" s="149"/>
      <c r="FEY834" s="149"/>
      <c r="FEZ834" s="149"/>
      <c r="FFA834" s="149"/>
      <c r="FFB834" s="149"/>
      <c r="FFC834" s="149"/>
      <c r="FFD834" s="149"/>
      <c r="FFE834" s="149"/>
      <c r="FFF834" s="149"/>
      <c r="FFG834" s="149"/>
      <c r="FFH834" s="149"/>
      <c r="FFI834" s="149"/>
      <c r="FFJ834" s="149"/>
      <c r="FFK834" s="149"/>
      <c r="FFL834" s="149"/>
      <c r="FFM834" s="149"/>
      <c r="FFN834" s="149"/>
      <c r="FFO834" s="149"/>
      <c r="FFP834" s="149"/>
      <c r="FFQ834" s="149"/>
      <c r="FFR834" s="149"/>
      <c r="FFS834" s="149"/>
      <c r="FFT834" s="149"/>
      <c r="FFU834" s="149"/>
      <c r="FFV834" s="149"/>
      <c r="FFW834" s="149"/>
      <c r="FFX834" s="149"/>
      <c r="FFY834" s="149"/>
      <c r="FFZ834" s="149"/>
      <c r="FGA834" s="149"/>
      <c r="FGB834" s="149"/>
      <c r="FGC834" s="149"/>
      <c r="FGD834" s="149"/>
      <c r="FGE834" s="149"/>
      <c r="FGF834" s="149"/>
      <c r="FGG834" s="149"/>
      <c r="FGH834" s="149"/>
      <c r="FGI834" s="149"/>
      <c r="FGJ834" s="149"/>
      <c r="FGK834" s="149"/>
      <c r="FGL834" s="149"/>
      <c r="FGM834" s="149"/>
      <c r="FGN834" s="149"/>
      <c r="FGO834" s="149"/>
      <c r="FGP834" s="149"/>
      <c r="FGQ834" s="149"/>
      <c r="FGR834" s="149"/>
      <c r="FGS834" s="149"/>
      <c r="FGT834" s="149"/>
      <c r="FGU834" s="149"/>
      <c r="FGV834" s="149"/>
      <c r="FGW834" s="149"/>
      <c r="FGX834" s="149"/>
      <c r="FGY834" s="149"/>
      <c r="FGZ834" s="149"/>
      <c r="FHA834" s="149"/>
      <c r="FHB834" s="149"/>
      <c r="FHC834" s="149"/>
      <c r="FHD834" s="149"/>
      <c r="FHE834" s="149"/>
      <c r="FHF834" s="149"/>
      <c r="FHG834" s="149"/>
      <c r="FHH834" s="149"/>
      <c r="FHI834" s="149"/>
      <c r="FHJ834" s="149"/>
      <c r="FHK834" s="149"/>
      <c r="FHL834" s="149"/>
      <c r="FHM834" s="149"/>
      <c r="FHN834" s="149"/>
      <c r="FHO834" s="149"/>
      <c r="FHP834" s="149"/>
      <c r="FHQ834" s="149"/>
      <c r="FHR834" s="149"/>
      <c r="FHS834" s="149"/>
      <c r="FHT834" s="149"/>
      <c r="FHU834" s="149"/>
      <c r="FHV834" s="149"/>
      <c r="FHW834" s="149"/>
      <c r="FHX834" s="149"/>
      <c r="FHY834" s="149"/>
      <c r="FHZ834" s="149"/>
      <c r="FIA834" s="149"/>
      <c r="FIB834" s="149"/>
      <c r="FIC834" s="149"/>
      <c r="FID834" s="149"/>
      <c r="FIE834" s="149"/>
      <c r="FIF834" s="149"/>
      <c r="FIG834" s="149"/>
      <c r="FIH834" s="149"/>
      <c r="FII834" s="149"/>
      <c r="FIJ834" s="149"/>
      <c r="FIK834" s="149"/>
      <c r="FIL834" s="149"/>
      <c r="FIM834" s="149"/>
      <c r="FIN834" s="149"/>
      <c r="FIO834" s="149"/>
      <c r="FIP834" s="149"/>
      <c r="FIQ834" s="149"/>
      <c r="FIR834" s="149"/>
      <c r="FIS834" s="149"/>
      <c r="FIT834" s="149"/>
      <c r="FIU834" s="149"/>
      <c r="FIV834" s="149"/>
      <c r="FIW834" s="149"/>
      <c r="FIX834" s="149"/>
      <c r="FIY834" s="149"/>
      <c r="FIZ834" s="149"/>
      <c r="FJA834" s="149"/>
      <c r="FJB834" s="149"/>
      <c r="FJC834" s="149"/>
      <c r="FJD834" s="149"/>
      <c r="FJE834" s="149"/>
      <c r="FJF834" s="149"/>
      <c r="FJG834" s="149"/>
      <c r="FJH834" s="149"/>
      <c r="FJI834" s="149"/>
      <c r="FJJ834" s="149"/>
      <c r="FJK834" s="149"/>
      <c r="FJL834" s="149"/>
      <c r="FJM834" s="149"/>
      <c r="FJN834" s="149"/>
      <c r="FJO834" s="149"/>
      <c r="FJP834" s="149"/>
      <c r="FJQ834" s="149"/>
      <c r="FJR834" s="149"/>
      <c r="FJS834" s="149"/>
      <c r="FJT834" s="149"/>
      <c r="FJU834" s="149"/>
      <c r="FJV834" s="149"/>
      <c r="FJW834" s="149"/>
      <c r="FJX834" s="149"/>
      <c r="FJY834" s="149"/>
      <c r="FJZ834" s="149"/>
      <c r="FKA834" s="149"/>
      <c r="FKB834" s="149"/>
      <c r="FKC834" s="149"/>
      <c r="FKD834" s="149"/>
      <c r="FKE834" s="149"/>
      <c r="FKF834" s="149"/>
      <c r="FKG834" s="149"/>
      <c r="FKH834" s="149"/>
      <c r="FKI834" s="149"/>
      <c r="FKJ834" s="149"/>
      <c r="FKK834" s="149"/>
      <c r="FKL834" s="149"/>
      <c r="FKM834" s="149"/>
      <c r="FKN834" s="149"/>
      <c r="FKO834" s="149"/>
      <c r="FKP834" s="149"/>
      <c r="FKQ834" s="149"/>
      <c r="FKR834" s="149"/>
      <c r="FKS834" s="149"/>
      <c r="FKT834" s="149"/>
      <c r="FKU834" s="149"/>
      <c r="FKV834" s="149"/>
      <c r="FKW834" s="149"/>
      <c r="FKX834" s="149"/>
      <c r="FKY834" s="149"/>
      <c r="FKZ834" s="149"/>
      <c r="FLA834" s="149"/>
      <c r="FLB834" s="149"/>
      <c r="FLC834" s="149"/>
      <c r="FLD834" s="149"/>
      <c r="FLE834" s="149"/>
      <c r="FLF834" s="149"/>
      <c r="FLG834" s="149"/>
      <c r="FLH834" s="149"/>
      <c r="FLI834" s="149"/>
      <c r="FLJ834" s="149"/>
      <c r="FLK834" s="149"/>
      <c r="FLL834" s="149"/>
      <c r="FLM834" s="149"/>
      <c r="FLN834" s="149"/>
      <c r="FLO834" s="149"/>
      <c r="FLP834" s="149"/>
      <c r="FLQ834" s="149"/>
      <c r="FLR834" s="149"/>
      <c r="FLS834" s="149"/>
      <c r="FLT834" s="149"/>
      <c r="FLU834" s="149"/>
      <c r="FLV834" s="149"/>
      <c r="FLW834" s="149"/>
      <c r="FLX834" s="149"/>
      <c r="FLY834" s="149"/>
      <c r="FLZ834" s="149"/>
      <c r="FMA834" s="149"/>
      <c r="FMB834" s="149"/>
      <c r="FMC834" s="149"/>
      <c r="FMD834" s="149"/>
      <c r="FME834" s="149"/>
      <c r="FMF834" s="149"/>
      <c r="FMG834" s="149"/>
      <c r="FMH834" s="149"/>
      <c r="FMI834" s="149"/>
      <c r="FMJ834" s="149"/>
      <c r="FMK834" s="149"/>
      <c r="FML834" s="149"/>
      <c r="FMM834" s="149"/>
      <c r="FMN834" s="149"/>
      <c r="FMO834" s="149"/>
      <c r="FMP834" s="149"/>
      <c r="FMQ834" s="149"/>
      <c r="FMR834" s="149"/>
      <c r="FMS834" s="149"/>
      <c r="FMT834" s="149"/>
      <c r="FMU834" s="149"/>
      <c r="FMV834" s="149"/>
      <c r="FMW834" s="149"/>
      <c r="FMX834" s="149"/>
      <c r="FMY834" s="149"/>
      <c r="FMZ834" s="149"/>
      <c r="FNA834" s="149"/>
      <c r="FNB834" s="149"/>
      <c r="FNC834" s="149"/>
      <c r="FND834" s="149"/>
      <c r="FNE834" s="149"/>
      <c r="FNF834" s="149"/>
      <c r="FNG834" s="149"/>
      <c r="FNH834" s="149"/>
      <c r="FNI834" s="149"/>
      <c r="FNJ834" s="149"/>
      <c r="FNK834" s="149"/>
      <c r="FNL834" s="149"/>
      <c r="FNM834" s="149"/>
      <c r="FNN834" s="149"/>
      <c r="FNO834" s="149"/>
      <c r="FNP834" s="149"/>
      <c r="FNQ834" s="149"/>
      <c r="FNR834" s="149"/>
      <c r="FNS834" s="149"/>
      <c r="FNT834" s="149"/>
      <c r="FNU834" s="149"/>
      <c r="FNV834" s="149"/>
      <c r="FNW834" s="149"/>
      <c r="FNX834" s="149"/>
      <c r="FNY834" s="149"/>
      <c r="FNZ834" s="149"/>
      <c r="FOA834" s="149"/>
      <c r="FOB834" s="149"/>
      <c r="FOC834" s="149"/>
      <c r="FOD834" s="149"/>
      <c r="FOE834" s="149"/>
      <c r="FOF834" s="149"/>
      <c r="FOG834" s="149"/>
      <c r="FOH834" s="149"/>
      <c r="FOI834" s="149"/>
      <c r="FOJ834" s="149"/>
      <c r="FOK834" s="149"/>
      <c r="FOL834" s="149"/>
      <c r="FOM834" s="149"/>
      <c r="FON834" s="149"/>
      <c r="FOO834" s="149"/>
      <c r="FOP834" s="149"/>
      <c r="FOQ834" s="149"/>
      <c r="FOR834" s="149"/>
      <c r="FOS834" s="149"/>
      <c r="FOT834" s="149"/>
      <c r="FOU834" s="149"/>
      <c r="FOV834" s="149"/>
      <c r="FOW834" s="149"/>
      <c r="FOX834" s="149"/>
      <c r="FOY834" s="149"/>
      <c r="FOZ834" s="149"/>
      <c r="FPA834" s="149"/>
      <c r="FPB834" s="149"/>
      <c r="FPC834" s="149"/>
      <c r="FPD834" s="149"/>
      <c r="FPE834" s="149"/>
      <c r="FPF834" s="149"/>
      <c r="FPG834" s="149"/>
      <c r="FPH834" s="149"/>
      <c r="FPI834" s="149"/>
      <c r="FPJ834" s="149"/>
      <c r="FPK834" s="149"/>
      <c r="FPL834" s="149"/>
      <c r="FPM834" s="149"/>
      <c r="FPN834" s="149"/>
      <c r="FPO834" s="149"/>
      <c r="FPP834" s="149"/>
      <c r="FPQ834" s="149"/>
      <c r="FPR834" s="149"/>
      <c r="FPS834" s="149"/>
      <c r="FPT834" s="149"/>
      <c r="FPU834" s="149"/>
      <c r="FPV834" s="149"/>
      <c r="FPW834" s="149"/>
      <c r="FPX834" s="149"/>
      <c r="FPY834" s="149"/>
      <c r="FPZ834" s="149"/>
      <c r="FQA834" s="149"/>
      <c r="FQB834" s="149"/>
      <c r="FQC834" s="149"/>
      <c r="FQD834" s="149"/>
      <c r="FQE834" s="149"/>
      <c r="FQF834" s="149"/>
      <c r="FQG834" s="149"/>
      <c r="FQH834" s="149"/>
      <c r="FQI834" s="149"/>
      <c r="FQJ834" s="149"/>
      <c r="FQK834" s="149"/>
      <c r="FQL834" s="149"/>
      <c r="FQM834" s="149"/>
      <c r="FQN834" s="149"/>
      <c r="FQO834" s="149"/>
      <c r="FQP834" s="149"/>
      <c r="FQQ834" s="149"/>
      <c r="FQR834" s="149"/>
      <c r="FQS834" s="149"/>
      <c r="FQT834" s="149"/>
      <c r="FQU834" s="149"/>
      <c r="FQV834" s="149"/>
      <c r="FQW834" s="149"/>
      <c r="FQX834" s="149"/>
      <c r="FQY834" s="149"/>
      <c r="FQZ834" s="149"/>
      <c r="FRA834" s="149"/>
      <c r="FRB834" s="149"/>
      <c r="FRC834" s="149"/>
      <c r="FRD834" s="149"/>
      <c r="FRE834" s="149"/>
      <c r="FRF834" s="149"/>
      <c r="FRG834" s="149"/>
      <c r="FRH834" s="149"/>
      <c r="FRI834" s="149"/>
      <c r="FRJ834" s="149"/>
      <c r="FRK834" s="149"/>
      <c r="FRL834" s="149"/>
      <c r="FRM834" s="149"/>
      <c r="FRN834" s="149"/>
      <c r="FRO834" s="149"/>
      <c r="FRP834" s="149"/>
      <c r="FRQ834" s="149"/>
      <c r="FRR834" s="149"/>
      <c r="FRS834" s="149"/>
      <c r="FRT834" s="149"/>
      <c r="FRU834" s="149"/>
      <c r="FRV834" s="149"/>
      <c r="FRW834" s="149"/>
      <c r="FRX834" s="149"/>
      <c r="FRY834" s="149"/>
      <c r="FRZ834" s="149"/>
      <c r="FSA834" s="149"/>
      <c r="FSB834" s="149"/>
      <c r="FSC834" s="149"/>
      <c r="FSD834" s="149"/>
      <c r="FSE834" s="149"/>
      <c r="FSF834" s="149"/>
      <c r="FSG834" s="149"/>
      <c r="FSH834" s="149"/>
      <c r="FSI834" s="149"/>
      <c r="FSJ834" s="149"/>
      <c r="FSK834" s="149"/>
      <c r="FSL834" s="149"/>
      <c r="FSM834" s="149"/>
      <c r="FSN834" s="149"/>
      <c r="FSO834" s="149"/>
      <c r="FSP834" s="149"/>
      <c r="FSQ834" s="149"/>
      <c r="FSR834" s="149"/>
      <c r="FSS834" s="149"/>
      <c r="FST834" s="149"/>
      <c r="FSU834" s="149"/>
      <c r="FSV834" s="149"/>
      <c r="FSW834" s="149"/>
      <c r="FSX834" s="149"/>
      <c r="FSY834" s="149"/>
      <c r="FSZ834" s="149"/>
      <c r="FTA834" s="149"/>
      <c r="FTB834" s="149"/>
      <c r="FTC834" s="149"/>
      <c r="FTD834" s="149"/>
      <c r="FTE834" s="149"/>
      <c r="FTF834" s="149"/>
      <c r="FTG834" s="149"/>
      <c r="FTH834" s="149"/>
      <c r="FTI834" s="149"/>
      <c r="FTJ834" s="149"/>
      <c r="FTK834" s="149"/>
      <c r="FTL834" s="149"/>
      <c r="FTM834" s="149"/>
      <c r="FTN834" s="149"/>
      <c r="FTO834" s="149"/>
      <c r="FTP834" s="149"/>
      <c r="FTQ834" s="149"/>
      <c r="FTR834" s="149"/>
      <c r="FTS834" s="149"/>
      <c r="FTT834" s="149"/>
      <c r="FTU834" s="149"/>
      <c r="FTV834" s="149"/>
      <c r="FTW834" s="149"/>
      <c r="FTX834" s="149"/>
      <c r="FTY834" s="149"/>
      <c r="FTZ834" s="149"/>
      <c r="FUA834" s="149"/>
      <c r="FUB834" s="149"/>
      <c r="FUC834" s="149"/>
      <c r="FUD834" s="149"/>
      <c r="FUE834" s="149"/>
      <c r="FUF834" s="149"/>
      <c r="FUG834" s="149"/>
      <c r="FUH834" s="149"/>
      <c r="FUI834" s="149"/>
      <c r="FUJ834" s="149"/>
      <c r="FUK834" s="149"/>
      <c r="FUL834" s="149"/>
      <c r="FUM834" s="149"/>
      <c r="FUN834" s="149"/>
      <c r="FUO834" s="149"/>
      <c r="FUP834" s="149"/>
      <c r="FUQ834" s="149"/>
      <c r="FUR834" s="149"/>
      <c r="FUS834" s="149"/>
      <c r="FUT834" s="149"/>
      <c r="FUU834" s="149"/>
      <c r="FUV834" s="149"/>
      <c r="FUW834" s="149"/>
      <c r="FUX834" s="149"/>
      <c r="FUY834" s="149"/>
      <c r="FUZ834" s="149"/>
      <c r="FVA834" s="149"/>
      <c r="FVB834" s="149"/>
      <c r="FVC834" s="149"/>
      <c r="FVD834" s="149"/>
      <c r="FVE834" s="149"/>
      <c r="FVF834" s="149"/>
      <c r="FVG834" s="149"/>
      <c r="FVH834" s="149"/>
      <c r="FVI834" s="149"/>
      <c r="FVJ834" s="149"/>
      <c r="FVK834" s="149"/>
      <c r="FVL834" s="149"/>
      <c r="FVM834" s="149"/>
      <c r="FVN834" s="149"/>
      <c r="FVO834" s="149"/>
      <c r="FVP834" s="149"/>
      <c r="FVQ834" s="149"/>
      <c r="FVR834" s="149"/>
      <c r="FVS834" s="149"/>
      <c r="FVT834" s="149"/>
      <c r="FVU834" s="149"/>
      <c r="FVV834" s="149"/>
      <c r="FVW834" s="149"/>
      <c r="FVX834" s="149"/>
      <c r="FVY834" s="149"/>
      <c r="FVZ834" s="149"/>
      <c r="FWA834" s="149"/>
      <c r="FWB834" s="149"/>
      <c r="FWC834" s="149"/>
      <c r="FWD834" s="149"/>
      <c r="FWE834" s="149"/>
      <c r="FWF834" s="149"/>
      <c r="FWG834" s="149"/>
      <c r="FWH834" s="149"/>
      <c r="FWI834" s="149"/>
      <c r="FWJ834" s="149"/>
      <c r="FWK834" s="149"/>
      <c r="FWL834" s="149"/>
      <c r="FWM834" s="149"/>
      <c r="FWN834" s="149"/>
      <c r="FWO834" s="149"/>
      <c r="FWP834" s="149"/>
      <c r="FWQ834" s="149"/>
      <c r="FWR834" s="149"/>
      <c r="FWS834" s="149"/>
      <c r="FWT834" s="149"/>
      <c r="FWU834" s="149"/>
      <c r="FWV834" s="149"/>
      <c r="FWW834" s="149"/>
      <c r="FWX834" s="149"/>
      <c r="FWY834" s="149"/>
      <c r="FWZ834" s="149"/>
      <c r="FXA834" s="149"/>
      <c r="FXB834" s="149"/>
      <c r="FXC834" s="149"/>
      <c r="FXD834" s="149"/>
      <c r="FXE834" s="149"/>
      <c r="FXF834" s="149"/>
      <c r="FXG834" s="149"/>
      <c r="FXH834" s="149"/>
      <c r="FXI834" s="149"/>
      <c r="FXJ834" s="149"/>
      <c r="FXK834" s="149"/>
      <c r="FXL834" s="149"/>
      <c r="FXM834" s="149"/>
      <c r="FXN834" s="149"/>
      <c r="FXO834" s="149"/>
      <c r="FXP834" s="149"/>
      <c r="FXQ834" s="149"/>
      <c r="FXR834" s="149"/>
      <c r="FXS834" s="149"/>
      <c r="FXT834" s="149"/>
      <c r="FXU834" s="149"/>
      <c r="FXV834" s="149"/>
      <c r="FXW834" s="149"/>
      <c r="FXX834" s="149"/>
      <c r="FXY834" s="149"/>
      <c r="FXZ834" s="149"/>
      <c r="FYA834" s="149"/>
      <c r="FYB834" s="149"/>
      <c r="FYC834" s="149"/>
      <c r="FYD834" s="149"/>
      <c r="FYE834" s="149"/>
      <c r="FYF834" s="149"/>
      <c r="FYG834" s="149"/>
      <c r="FYH834" s="149"/>
      <c r="FYI834" s="149"/>
      <c r="FYJ834" s="149"/>
      <c r="FYK834" s="149"/>
      <c r="FYL834" s="149"/>
      <c r="FYM834" s="149"/>
      <c r="FYN834" s="149"/>
      <c r="FYO834" s="149"/>
      <c r="FYP834" s="149"/>
      <c r="FYQ834" s="149"/>
      <c r="FYR834" s="149"/>
      <c r="FYS834" s="149"/>
      <c r="FYT834" s="149"/>
      <c r="FYU834" s="149"/>
      <c r="FYV834" s="149"/>
      <c r="FYW834" s="149"/>
      <c r="FYX834" s="149"/>
      <c r="FYY834" s="149"/>
      <c r="FYZ834" s="149"/>
      <c r="FZA834" s="149"/>
      <c r="FZB834" s="149"/>
      <c r="FZC834" s="149"/>
      <c r="FZD834" s="149"/>
      <c r="FZE834" s="149"/>
      <c r="FZF834" s="149"/>
      <c r="FZG834" s="149"/>
      <c r="FZH834" s="149"/>
      <c r="FZI834" s="149"/>
      <c r="FZJ834" s="149"/>
      <c r="FZK834" s="149"/>
      <c r="FZL834" s="149"/>
      <c r="FZM834" s="149"/>
      <c r="FZN834" s="149"/>
      <c r="FZO834" s="149"/>
      <c r="FZP834" s="149"/>
      <c r="FZQ834" s="149"/>
      <c r="FZR834" s="149"/>
      <c r="FZS834" s="149"/>
      <c r="FZT834" s="149"/>
      <c r="FZU834" s="149"/>
      <c r="FZV834" s="149"/>
      <c r="FZW834" s="149"/>
      <c r="FZX834" s="149"/>
      <c r="FZY834" s="149"/>
      <c r="FZZ834" s="149"/>
      <c r="GAA834" s="149"/>
      <c r="GAB834" s="149"/>
      <c r="GAC834" s="149"/>
      <c r="GAD834" s="149"/>
      <c r="GAE834" s="149"/>
      <c r="GAF834" s="149"/>
      <c r="GAG834" s="149"/>
      <c r="GAH834" s="149"/>
      <c r="GAI834" s="149"/>
      <c r="GAJ834" s="149"/>
      <c r="GAK834" s="149"/>
      <c r="GAL834" s="149"/>
      <c r="GAM834" s="149"/>
      <c r="GAN834" s="149"/>
      <c r="GAO834" s="149"/>
      <c r="GAP834" s="149"/>
      <c r="GAQ834" s="149"/>
      <c r="GAR834" s="149"/>
      <c r="GAS834" s="149"/>
      <c r="GAT834" s="149"/>
      <c r="GAU834" s="149"/>
      <c r="GAV834" s="149"/>
      <c r="GAW834" s="149"/>
      <c r="GAX834" s="149"/>
      <c r="GAY834" s="149"/>
      <c r="GAZ834" s="149"/>
      <c r="GBA834" s="149"/>
      <c r="GBB834" s="149"/>
      <c r="GBC834" s="149"/>
      <c r="GBD834" s="149"/>
      <c r="GBE834" s="149"/>
      <c r="GBF834" s="149"/>
      <c r="GBG834" s="149"/>
      <c r="GBH834" s="149"/>
      <c r="GBI834" s="149"/>
      <c r="GBJ834" s="149"/>
      <c r="GBK834" s="149"/>
      <c r="GBL834" s="149"/>
      <c r="GBM834" s="149"/>
      <c r="GBN834" s="149"/>
      <c r="GBO834" s="149"/>
      <c r="GBP834" s="149"/>
      <c r="GBQ834" s="149"/>
      <c r="GBR834" s="149"/>
      <c r="GBS834" s="149"/>
      <c r="GBT834" s="149"/>
      <c r="GBU834" s="149"/>
      <c r="GBV834" s="149"/>
      <c r="GBW834" s="149"/>
      <c r="GBX834" s="149"/>
      <c r="GBY834" s="149"/>
      <c r="GBZ834" s="149"/>
      <c r="GCA834" s="149"/>
      <c r="GCB834" s="149"/>
      <c r="GCC834" s="149"/>
      <c r="GCD834" s="149"/>
      <c r="GCE834" s="149"/>
      <c r="GCF834" s="149"/>
      <c r="GCG834" s="149"/>
      <c r="GCH834" s="149"/>
      <c r="GCI834" s="149"/>
      <c r="GCJ834" s="149"/>
      <c r="GCK834" s="149"/>
      <c r="GCL834" s="149"/>
      <c r="GCM834" s="149"/>
      <c r="GCN834" s="149"/>
      <c r="GCO834" s="149"/>
      <c r="GCP834" s="149"/>
      <c r="GCQ834" s="149"/>
      <c r="GCR834" s="149"/>
      <c r="GCS834" s="149"/>
      <c r="GCT834" s="149"/>
      <c r="GCU834" s="149"/>
      <c r="GCV834" s="149"/>
      <c r="GCW834" s="149"/>
      <c r="GCX834" s="149"/>
      <c r="GCY834" s="149"/>
      <c r="GCZ834" s="149"/>
      <c r="GDA834" s="149"/>
      <c r="GDB834" s="149"/>
      <c r="GDC834" s="149"/>
      <c r="GDD834" s="149"/>
      <c r="GDE834" s="149"/>
      <c r="GDF834" s="149"/>
      <c r="GDG834" s="149"/>
      <c r="GDH834" s="149"/>
      <c r="GDI834" s="149"/>
      <c r="GDJ834" s="149"/>
      <c r="GDK834" s="149"/>
      <c r="GDL834" s="149"/>
      <c r="GDM834" s="149"/>
      <c r="GDN834" s="149"/>
      <c r="GDO834" s="149"/>
      <c r="GDP834" s="149"/>
      <c r="GDQ834" s="149"/>
      <c r="GDR834" s="149"/>
      <c r="GDS834" s="149"/>
      <c r="GDT834" s="149"/>
      <c r="GDU834" s="149"/>
      <c r="GDV834" s="149"/>
      <c r="GDW834" s="149"/>
      <c r="GDX834" s="149"/>
      <c r="GDY834" s="149"/>
      <c r="GDZ834" s="149"/>
      <c r="GEA834" s="149"/>
      <c r="GEB834" s="149"/>
      <c r="GEC834" s="149"/>
      <c r="GED834" s="149"/>
      <c r="GEE834" s="149"/>
      <c r="GEF834" s="149"/>
      <c r="GEG834" s="149"/>
      <c r="GEH834" s="149"/>
      <c r="GEI834" s="149"/>
      <c r="GEJ834" s="149"/>
      <c r="GEK834" s="149"/>
      <c r="GEL834" s="149"/>
      <c r="GEM834" s="149"/>
      <c r="GEN834" s="149"/>
      <c r="GEO834" s="149"/>
      <c r="GEP834" s="149"/>
      <c r="GEQ834" s="149"/>
      <c r="GER834" s="149"/>
      <c r="GES834" s="149"/>
      <c r="GET834" s="149"/>
      <c r="GEU834" s="149"/>
      <c r="GEV834" s="149"/>
      <c r="GEW834" s="149"/>
      <c r="GEX834" s="149"/>
      <c r="GEY834" s="149"/>
      <c r="GEZ834" s="149"/>
      <c r="GFA834" s="149"/>
      <c r="GFB834" s="149"/>
      <c r="GFC834" s="149"/>
      <c r="GFD834" s="149"/>
      <c r="GFE834" s="149"/>
      <c r="GFF834" s="149"/>
      <c r="GFG834" s="149"/>
      <c r="GFH834" s="149"/>
      <c r="GFI834" s="149"/>
      <c r="GFJ834" s="149"/>
      <c r="GFK834" s="149"/>
      <c r="GFL834" s="149"/>
      <c r="GFM834" s="149"/>
      <c r="GFN834" s="149"/>
      <c r="GFO834" s="149"/>
      <c r="GFP834" s="149"/>
      <c r="GFQ834" s="149"/>
      <c r="GFR834" s="149"/>
      <c r="GFS834" s="149"/>
      <c r="GFT834" s="149"/>
      <c r="GFU834" s="149"/>
      <c r="GFV834" s="149"/>
      <c r="GFW834" s="149"/>
      <c r="GFX834" s="149"/>
      <c r="GFY834" s="149"/>
      <c r="GFZ834" s="149"/>
      <c r="GGA834" s="149"/>
      <c r="GGB834" s="149"/>
      <c r="GGC834" s="149"/>
      <c r="GGD834" s="149"/>
      <c r="GGE834" s="149"/>
      <c r="GGF834" s="149"/>
      <c r="GGG834" s="149"/>
      <c r="GGH834" s="149"/>
      <c r="GGI834" s="149"/>
      <c r="GGJ834" s="149"/>
      <c r="GGK834" s="149"/>
      <c r="GGL834" s="149"/>
      <c r="GGM834" s="149"/>
      <c r="GGN834" s="149"/>
      <c r="GGO834" s="149"/>
      <c r="GGP834" s="149"/>
      <c r="GGQ834" s="149"/>
      <c r="GGR834" s="149"/>
      <c r="GGS834" s="149"/>
      <c r="GGT834" s="149"/>
      <c r="GGU834" s="149"/>
      <c r="GGV834" s="149"/>
      <c r="GGW834" s="149"/>
      <c r="GGX834" s="149"/>
      <c r="GGY834" s="149"/>
      <c r="GGZ834" s="149"/>
      <c r="GHA834" s="149"/>
      <c r="GHB834" s="149"/>
      <c r="GHC834" s="149"/>
      <c r="GHD834" s="149"/>
      <c r="GHE834" s="149"/>
      <c r="GHF834" s="149"/>
      <c r="GHG834" s="149"/>
      <c r="GHH834" s="149"/>
      <c r="GHI834" s="149"/>
      <c r="GHJ834" s="149"/>
      <c r="GHK834" s="149"/>
      <c r="GHL834" s="149"/>
      <c r="GHM834" s="149"/>
      <c r="GHN834" s="149"/>
      <c r="GHO834" s="149"/>
      <c r="GHP834" s="149"/>
      <c r="GHQ834" s="149"/>
      <c r="GHR834" s="149"/>
      <c r="GHS834" s="149"/>
      <c r="GHT834" s="149"/>
      <c r="GHU834" s="149"/>
      <c r="GHV834" s="149"/>
      <c r="GHW834" s="149"/>
      <c r="GHX834" s="149"/>
      <c r="GHY834" s="149"/>
      <c r="GHZ834" s="149"/>
      <c r="GIA834" s="149"/>
      <c r="GIB834" s="149"/>
      <c r="GIC834" s="149"/>
      <c r="GID834" s="149"/>
      <c r="GIE834" s="149"/>
      <c r="GIF834" s="149"/>
      <c r="GIG834" s="149"/>
      <c r="GIH834" s="149"/>
      <c r="GII834" s="149"/>
      <c r="GIJ834" s="149"/>
      <c r="GIK834" s="149"/>
      <c r="GIL834" s="149"/>
      <c r="GIM834" s="149"/>
      <c r="GIN834" s="149"/>
      <c r="GIO834" s="149"/>
      <c r="GIP834" s="149"/>
      <c r="GIQ834" s="149"/>
      <c r="GIR834" s="149"/>
      <c r="GIS834" s="149"/>
      <c r="GIT834" s="149"/>
      <c r="GIU834" s="149"/>
      <c r="GIV834" s="149"/>
      <c r="GIW834" s="149"/>
      <c r="GIX834" s="149"/>
      <c r="GIY834" s="149"/>
      <c r="GIZ834" s="149"/>
      <c r="GJA834" s="149"/>
      <c r="GJB834" s="149"/>
      <c r="GJC834" s="149"/>
      <c r="GJD834" s="149"/>
      <c r="GJE834" s="149"/>
      <c r="GJF834" s="149"/>
      <c r="GJG834" s="149"/>
      <c r="GJH834" s="149"/>
      <c r="GJI834" s="149"/>
      <c r="GJJ834" s="149"/>
      <c r="GJK834" s="149"/>
      <c r="GJL834" s="149"/>
      <c r="GJM834" s="149"/>
      <c r="GJN834" s="149"/>
      <c r="GJO834" s="149"/>
      <c r="GJP834" s="149"/>
      <c r="GJQ834" s="149"/>
      <c r="GJR834" s="149"/>
      <c r="GJS834" s="149"/>
      <c r="GJT834" s="149"/>
      <c r="GJU834" s="149"/>
      <c r="GJV834" s="149"/>
      <c r="GJW834" s="149"/>
      <c r="GJX834" s="149"/>
      <c r="GJY834" s="149"/>
      <c r="GJZ834" s="149"/>
      <c r="GKA834" s="149"/>
      <c r="GKB834" s="149"/>
      <c r="GKC834" s="149"/>
      <c r="GKD834" s="149"/>
      <c r="GKE834" s="149"/>
      <c r="GKF834" s="149"/>
      <c r="GKG834" s="149"/>
      <c r="GKH834" s="149"/>
      <c r="GKI834" s="149"/>
      <c r="GKJ834" s="149"/>
      <c r="GKK834" s="149"/>
      <c r="GKL834" s="149"/>
      <c r="GKM834" s="149"/>
      <c r="GKN834" s="149"/>
      <c r="GKO834" s="149"/>
      <c r="GKP834" s="149"/>
      <c r="GKQ834" s="149"/>
      <c r="GKR834" s="149"/>
      <c r="GKS834" s="149"/>
      <c r="GKT834" s="149"/>
      <c r="GKU834" s="149"/>
      <c r="GKV834" s="149"/>
      <c r="GKW834" s="149"/>
      <c r="GKX834" s="149"/>
      <c r="GKY834" s="149"/>
      <c r="GKZ834" s="149"/>
      <c r="GLA834" s="149"/>
      <c r="GLB834" s="149"/>
      <c r="GLC834" s="149"/>
      <c r="GLD834" s="149"/>
      <c r="GLE834" s="149"/>
      <c r="GLF834" s="149"/>
      <c r="GLG834" s="149"/>
      <c r="GLH834" s="149"/>
      <c r="GLI834" s="149"/>
      <c r="GLJ834" s="149"/>
      <c r="GLK834" s="149"/>
      <c r="GLL834" s="149"/>
      <c r="GLM834" s="149"/>
      <c r="GLN834" s="149"/>
      <c r="GLO834" s="149"/>
      <c r="GLP834" s="149"/>
      <c r="GLQ834" s="149"/>
      <c r="GLR834" s="149"/>
      <c r="GLS834" s="149"/>
      <c r="GLT834" s="149"/>
      <c r="GLU834" s="149"/>
      <c r="GLV834" s="149"/>
      <c r="GLW834" s="149"/>
      <c r="GLX834" s="149"/>
      <c r="GLY834" s="149"/>
      <c r="GLZ834" s="149"/>
      <c r="GMA834" s="149"/>
      <c r="GMB834" s="149"/>
      <c r="GMC834" s="149"/>
      <c r="GMD834" s="149"/>
      <c r="GME834" s="149"/>
      <c r="GMF834" s="149"/>
      <c r="GMG834" s="149"/>
      <c r="GMH834" s="149"/>
      <c r="GMI834" s="149"/>
      <c r="GMJ834" s="149"/>
      <c r="GMK834" s="149"/>
      <c r="GML834" s="149"/>
      <c r="GMM834" s="149"/>
      <c r="GMN834" s="149"/>
      <c r="GMO834" s="149"/>
      <c r="GMP834" s="149"/>
      <c r="GMQ834" s="149"/>
      <c r="GMR834" s="149"/>
      <c r="GMS834" s="149"/>
      <c r="GMT834" s="149"/>
      <c r="GMU834" s="149"/>
      <c r="GMV834" s="149"/>
      <c r="GMW834" s="149"/>
      <c r="GMX834" s="149"/>
      <c r="GMY834" s="149"/>
      <c r="GMZ834" s="149"/>
      <c r="GNA834" s="149"/>
      <c r="GNB834" s="149"/>
      <c r="GNC834" s="149"/>
      <c r="GND834" s="149"/>
      <c r="GNE834" s="149"/>
      <c r="GNF834" s="149"/>
      <c r="GNG834" s="149"/>
      <c r="GNH834" s="149"/>
      <c r="GNI834" s="149"/>
      <c r="GNJ834" s="149"/>
      <c r="GNK834" s="149"/>
      <c r="GNL834" s="149"/>
      <c r="GNM834" s="149"/>
      <c r="GNN834" s="149"/>
      <c r="GNO834" s="149"/>
      <c r="GNP834" s="149"/>
      <c r="GNQ834" s="149"/>
      <c r="GNR834" s="149"/>
      <c r="GNS834" s="149"/>
      <c r="GNT834" s="149"/>
      <c r="GNU834" s="149"/>
      <c r="GNV834" s="149"/>
      <c r="GNW834" s="149"/>
      <c r="GNX834" s="149"/>
      <c r="GNY834" s="149"/>
      <c r="GNZ834" s="149"/>
      <c r="GOA834" s="149"/>
      <c r="GOB834" s="149"/>
      <c r="GOC834" s="149"/>
      <c r="GOD834" s="149"/>
      <c r="GOE834" s="149"/>
      <c r="GOF834" s="149"/>
      <c r="GOG834" s="149"/>
      <c r="GOH834" s="149"/>
      <c r="GOI834" s="149"/>
      <c r="GOJ834" s="149"/>
      <c r="GOK834" s="149"/>
      <c r="GOL834" s="149"/>
      <c r="GOM834" s="149"/>
      <c r="GON834" s="149"/>
      <c r="GOO834" s="149"/>
      <c r="GOP834" s="149"/>
      <c r="GOQ834" s="149"/>
      <c r="GOR834" s="149"/>
      <c r="GOS834" s="149"/>
      <c r="GOT834" s="149"/>
      <c r="GOU834" s="149"/>
      <c r="GOV834" s="149"/>
      <c r="GOW834" s="149"/>
      <c r="GOX834" s="149"/>
      <c r="GOY834" s="149"/>
      <c r="GOZ834" s="149"/>
      <c r="GPA834" s="149"/>
      <c r="GPB834" s="149"/>
      <c r="GPC834" s="149"/>
      <c r="GPD834" s="149"/>
      <c r="GPE834" s="149"/>
      <c r="GPF834" s="149"/>
      <c r="GPG834" s="149"/>
      <c r="GPH834" s="149"/>
      <c r="GPI834" s="149"/>
      <c r="GPJ834" s="149"/>
      <c r="GPK834" s="149"/>
      <c r="GPL834" s="149"/>
      <c r="GPM834" s="149"/>
      <c r="GPN834" s="149"/>
      <c r="GPO834" s="149"/>
      <c r="GPP834" s="149"/>
      <c r="GPQ834" s="149"/>
      <c r="GPR834" s="149"/>
      <c r="GPS834" s="149"/>
      <c r="GPT834" s="149"/>
      <c r="GPU834" s="149"/>
      <c r="GPV834" s="149"/>
      <c r="GPW834" s="149"/>
      <c r="GPX834" s="149"/>
      <c r="GPY834" s="149"/>
      <c r="GPZ834" s="149"/>
      <c r="GQA834" s="149"/>
      <c r="GQB834" s="149"/>
      <c r="GQC834" s="149"/>
      <c r="GQD834" s="149"/>
      <c r="GQE834" s="149"/>
      <c r="GQF834" s="149"/>
      <c r="GQG834" s="149"/>
      <c r="GQH834" s="149"/>
      <c r="GQI834" s="149"/>
      <c r="GQJ834" s="149"/>
      <c r="GQK834" s="149"/>
      <c r="GQL834" s="149"/>
      <c r="GQM834" s="149"/>
      <c r="GQN834" s="149"/>
      <c r="GQO834" s="149"/>
      <c r="GQP834" s="149"/>
      <c r="GQQ834" s="149"/>
      <c r="GQR834" s="149"/>
      <c r="GQS834" s="149"/>
      <c r="GQT834" s="149"/>
      <c r="GQU834" s="149"/>
      <c r="GQV834" s="149"/>
      <c r="GQW834" s="149"/>
      <c r="GQX834" s="149"/>
      <c r="GQY834" s="149"/>
      <c r="GQZ834" s="149"/>
      <c r="GRA834" s="149"/>
      <c r="GRB834" s="149"/>
      <c r="GRC834" s="149"/>
      <c r="GRD834" s="149"/>
      <c r="GRE834" s="149"/>
      <c r="GRF834" s="149"/>
      <c r="GRG834" s="149"/>
      <c r="GRH834" s="149"/>
      <c r="GRI834" s="149"/>
      <c r="GRJ834" s="149"/>
      <c r="GRK834" s="149"/>
      <c r="GRL834" s="149"/>
      <c r="GRM834" s="149"/>
      <c r="GRN834" s="149"/>
      <c r="GRO834" s="149"/>
      <c r="GRP834" s="149"/>
      <c r="GRQ834" s="149"/>
      <c r="GRR834" s="149"/>
      <c r="GRS834" s="149"/>
      <c r="GRT834" s="149"/>
      <c r="GRU834" s="149"/>
      <c r="GRV834" s="149"/>
      <c r="GRW834" s="149"/>
      <c r="GRX834" s="149"/>
      <c r="GRY834" s="149"/>
      <c r="GRZ834" s="149"/>
      <c r="GSA834" s="149"/>
      <c r="GSB834" s="149"/>
      <c r="GSC834" s="149"/>
      <c r="GSD834" s="149"/>
      <c r="GSE834" s="149"/>
      <c r="GSF834" s="149"/>
      <c r="GSG834" s="149"/>
      <c r="GSH834" s="149"/>
      <c r="GSI834" s="149"/>
      <c r="GSJ834" s="149"/>
      <c r="GSK834" s="149"/>
      <c r="GSL834" s="149"/>
      <c r="GSM834" s="149"/>
      <c r="GSN834" s="149"/>
      <c r="GSO834" s="149"/>
      <c r="GSP834" s="149"/>
      <c r="GSQ834" s="149"/>
      <c r="GSR834" s="149"/>
      <c r="GSS834" s="149"/>
      <c r="GST834" s="149"/>
      <c r="GSU834" s="149"/>
      <c r="GSV834" s="149"/>
      <c r="GSW834" s="149"/>
      <c r="GSX834" s="149"/>
      <c r="GSY834" s="149"/>
      <c r="GSZ834" s="149"/>
      <c r="GTA834" s="149"/>
      <c r="GTB834" s="149"/>
      <c r="GTC834" s="149"/>
      <c r="GTD834" s="149"/>
      <c r="GTE834" s="149"/>
      <c r="GTF834" s="149"/>
      <c r="GTG834" s="149"/>
      <c r="GTH834" s="149"/>
      <c r="GTI834" s="149"/>
      <c r="GTJ834" s="149"/>
      <c r="GTK834" s="149"/>
      <c r="GTL834" s="149"/>
      <c r="GTM834" s="149"/>
      <c r="GTN834" s="149"/>
      <c r="GTO834" s="149"/>
      <c r="GTP834" s="149"/>
      <c r="GTQ834" s="149"/>
      <c r="GTR834" s="149"/>
      <c r="GTS834" s="149"/>
      <c r="GTT834" s="149"/>
      <c r="GTU834" s="149"/>
      <c r="GTV834" s="149"/>
      <c r="GTW834" s="149"/>
      <c r="GTX834" s="149"/>
      <c r="GTY834" s="149"/>
      <c r="GTZ834" s="149"/>
      <c r="GUA834" s="149"/>
      <c r="GUB834" s="149"/>
      <c r="GUC834" s="149"/>
      <c r="GUD834" s="149"/>
      <c r="GUE834" s="149"/>
      <c r="GUF834" s="149"/>
      <c r="GUG834" s="149"/>
      <c r="GUH834" s="149"/>
      <c r="GUI834" s="149"/>
      <c r="GUJ834" s="149"/>
      <c r="GUK834" s="149"/>
      <c r="GUL834" s="149"/>
      <c r="GUM834" s="149"/>
      <c r="GUN834" s="149"/>
      <c r="GUO834" s="149"/>
      <c r="GUP834" s="149"/>
      <c r="GUQ834" s="149"/>
      <c r="GUR834" s="149"/>
      <c r="GUS834" s="149"/>
      <c r="GUT834" s="149"/>
      <c r="GUU834" s="149"/>
      <c r="GUV834" s="149"/>
      <c r="GUW834" s="149"/>
      <c r="GUX834" s="149"/>
      <c r="GUY834" s="149"/>
      <c r="GUZ834" s="149"/>
      <c r="GVA834" s="149"/>
      <c r="GVB834" s="149"/>
      <c r="GVC834" s="149"/>
      <c r="GVD834" s="149"/>
      <c r="GVE834" s="149"/>
      <c r="GVF834" s="149"/>
      <c r="GVG834" s="149"/>
      <c r="GVH834" s="149"/>
      <c r="GVI834" s="149"/>
      <c r="GVJ834" s="149"/>
      <c r="GVK834" s="149"/>
      <c r="GVL834" s="149"/>
      <c r="GVM834" s="149"/>
      <c r="GVN834" s="149"/>
      <c r="GVO834" s="149"/>
      <c r="GVP834" s="149"/>
      <c r="GVQ834" s="149"/>
      <c r="GVR834" s="149"/>
      <c r="GVS834" s="149"/>
      <c r="GVT834" s="149"/>
      <c r="GVU834" s="149"/>
      <c r="GVV834" s="149"/>
      <c r="GVW834" s="149"/>
      <c r="GVX834" s="149"/>
      <c r="GVY834" s="149"/>
      <c r="GVZ834" s="149"/>
      <c r="GWA834" s="149"/>
      <c r="GWB834" s="149"/>
      <c r="GWC834" s="149"/>
      <c r="GWD834" s="149"/>
      <c r="GWE834" s="149"/>
      <c r="GWF834" s="149"/>
      <c r="GWG834" s="149"/>
      <c r="GWH834" s="149"/>
      <c r="GWI834" s="149"/>
      <c r="GWJ834" s="149"/>
      <c r="GWK834" s="149"/>
      <c r="GWL834" s="149"/>
      <c r="GWM834" s="149"/>
      <c r="GWN834" s="149"/>
      <c r="GWO834" s="149"/>
      <c r="GWP834" s="149"/>
      <c r="GWQ834" s="149"/>
      <c r="GWR834" s="149"/>
      <c r="GWS834" s="149"/>
      <c r="GWT834" s="149"/>
      <c r="GWU834" s="149"/>
      <c r="GWV834" s="149"/>
      <c r="GWW834" s="149"/>
      <c r="GWX834" s="149"/>
      <c r="GWY834" s="149"/>
      <c r="GWZ834" s="149"/>
      <c r="GXA834" s="149"/>
      <c r="GXB834" s="149"/>
      <c r="GXC834" s="149"/>
      <c r="GXD834" s="149"/>
      <c r="GXE834" s="149"/>
      <c r="GXF834" s="149"/>
      <c r="GXG834" s="149"/>
      <c r="GXH834" s="149"/>
      <c r="GXI834" s="149"/>
      <c r="GXJ834" s="149"/>
      <c r="GXK834" s="149"/>
      <c r="GXL834" s="149"/>
      <c r="GXM834" s="149"/>
      <c r="GXN834" s="149"/>
      <c r="GXO834" s="149"/>
      <c r="GXP834" s="149"/>
      <c r="GXQ834" s="149"/>
      <c r="GXR834" s="149"/>
      <c r="GXS834" s="149"/>
      <c r="GXT834" s="149"/>
      <c r="GXU834" s="149"/>
      <c r="GXV834" s="149"/>
      <c r="GXW834" s="149"/>
      <c r="GXX834" s="149"/>
      <c r="GXY834" s="149"/>
      <c r="GXZ834" s="149"/>
      <c r="GYA834" s="149"/>
      <c r="GYB834" s="149"/>
      <c r="GYC834" s="149"/>
      <c r="GYD834" s="149"/>
      <c r="GYE834" s="149"/>
      <c r="GYF834" s="149"/>
      <c r="GYG834" s="149"/>
      <c r="GYH834" s="149"/>
      <c r="GYI834" s="149"/>
      <c r="GYJ834" s="149"/>
      <c r="GYK834" s="149"/>
      <c r="GYL834" s="149"/>
      <c r="GYM834" s="149"/>
      <c r="GYN834" s="149"/>
      <c r="GYO834" s="149"/>
      <c r="GYP834" s="149"/>
      <c r="GYQ834" s="149"/>
      <c r="GYR834" s="149"/>
      <c r="GYS834" s="149"/>
      <c r="GYT834" s="149"/>
      <c r="GYU834" s="149"/>
      <c r="GYV834" s="149"/>
      <c r="GYW834" s="149"/>
      <c r="GYX834" s="149"/>
      <c r="GYY834" s="149"/>
      <c r="GYZ834" s="149"/>
      <c r="GZA834" s="149"/>
      <c r="GZB834" s="149"/>
      <c r="GZC834" s="149"/>
      <c r="GZD834" s="149"/>
      <c r="GZE834" s="149"/>
      <c r="GZF834" s="149"/>
      <c r="GZG834" s="149"/>
      <c r="GZH834" s="149"/>
      <c r="GZI834" s="149"/>
      <c r="GZJ834" s="149"/>
      <c r="GZK834" s="149"/>
      <c r="GZL834" s="149"/>
      <c r="GZM834" s="149"/>
      <c r="GZN834" s="149"/>
      <c r="GZO834" s="149"/>
      <c r="GZP834" s="149"/>
      <c r="GZQ834" s="149"/>
      <c r="GZR834" s="149"/>
      <c r="GZS834" s="149"/>
      <c r="GZT834" s="149"/>
      <c r="GZU834" s="149"/>
      <c r="GZV834" s="149"/>
      <c r="GZW834" s="149"/>
      <c r="GZX834" s="149"/>
      <c r="GZY834" s="149"/>
      <c r="GZZ834" s="149"/>
      <c r="HAA834" s="149"/>
      <c r="HAB834" s="149"/>
      <c r="HAC834" s="149"/>
      <c r="HAD834" s="149"/>
      <c r="HAE834" s="149"/>
      <c r="HAF834" s="149"/>
      <c r="HAG834" s="149"/>
      <c r="HAH834" s="149"/>
      <c r="HAI834" s="149"/>
      <c r="HAJ834" s="149"/>
      <c r="HAK834" s="149"/>
      <c r="HAL834" s="149"/>
      <c r="HAM834" s="149"/>
      <c r="HAN834" s="149"/>
      <c r="HAO834" s="149"/>
      <c r="HAP834" s="149"/>
      <c r="HAQ834" s="149"/>
      <c r="HAR834" s="149"/>
      <c r="HAS834" s="149"/>
      <c r="HAT834" s="149"/>
      <c r="HAU834" s="149"/>
      <c r="HAV834" s="149"/>
      <c r="HAW834" s="149"/>
      <c r="HAX834" s="149"/>
      <c r="HAY834" s="149"/>
      <c r="HAZ834" s="149"/>
      <c r="HBA834" s="149"/>
      <c r="HBB834" s="149"/>
      <c r="HBC834" s="149"/>
      <c r="HBD834" s="149"/>
      <c r="HBE834" s="149"/>
      <c r="HBF834" s="149"/>
      <c r="HBG834" s="149"/>
      <c r="HBH834" s="149"/>
      <c r="HBI834" s="149"/>
      <c r="HBJ834" s="149"/>
      <c r="HBK834" s="149"/>
      <c r="HBL834" s="149"/>
      <c r="HBM834" s="149"/>
      <c r="HBN834" s="149"/>
      <c r="HBO834" s="149"/>
      <c r="HBP834" s="149"/>
      <c r="HBQ834" s="149"/>
      <c r="HBR834" s="149"/>
      <c r="HBS834" s="149"/>
      <c r="HBT834" s="149"/>
      <c r="HBU834" s="149"/>
      <c r="HBV834" s="149"/>
      <c r="HBW834" s="149"/>
      <c r="HBX834" s="149"/>
      <c r="HBY834" s="149"/>
      <c r="HBZ834" s="149"/>
      <c r="HCA834" s="149"/>
      <c r="HCB834" s="149"/>
      <c r="HCC834" s="149"/>
      <c r="HCD834" s="149"/>
      <c r="HCE834" s="149"/>
      <c r="HCF834" s="149"/>
      <c r="HCG834" s="149"/>
      <c r="HCH834" s="149"/>
      <c r="HCI834" s="149"/>
      <c r="HCJ834" s="149"/>
      <c r="HCK834" s="149"/>
      <c r="HCL834" s="149"/>
      <c r="HCM834" s="149"/>
      <c r="HCN834" s="149"/>
      <c r="HCO834" s="149"/>
      <c r="HCP834" s="149"/>
      <c r="HCQ834" s="149"/>
      <c r="HCR834" s="149"/>
      <c r="HCS834" s="149"/>
      <c r="HCT834" s="149"/>
      <c r="HCU834" s="149"/>
      <c r="HCV834" s="149"/>
      <c r="HCW834" s="149"/>
      <c r="HCX834" s="149"/>
      <c r="HCY834" s="149"/>
      <c r="HCZ834" s="149"/>
      <c r="HDA834" s="149"/>
      <c r="HDB834" s="149"/>
      <c r="HDC834" s="149"/>
      <c r="HDD834" s="149"/>
      <c r="HDE834" s="149"/>
      <c r="HDF834" s="149"/>
      <c r="HDG834" s="149"/>
      <c r="HDH834" s="149"/>
      <c r="HDI834" s="149"/>
      <c r="HDJ834" s="149"/>
      <c r="HDK834" s="149"/>
      <c r="HDL834" s="149"/>
      <c r="HDM834" s="149"/>
      <c r="HDN834" s="149"/>
      <c r="HDO834" s="149"/>
      <c r="HDP834" s="149"/>
      <c r="HDQ834" s="149"/>
      <c r="HDR834" s="149"/>
      <c r="HDS834" s="149"/>
      <c r="HDT834" s="149"/>
      <c r="HDU834" s="149"/>
      <c r="HDV834" s="149"/>
      <c r="HDW834" s="149"/>
      <c r="HDX834" s="149"/>
      <c r="HDY834" s="149"/>
      <c r="HDZ834" s="149"/>
      <c r="HEA834" s="149"/>
      <c r="HEB834" s="149"/>
      <c r="HEC834" s="149"/>
      <c r="HED834" s="149"/>
      <c r="HEE834" s="149"/>
      <c r="HEF834" s="149"/>
      <c r="HEG834" s="149"/>
      <c r="HEH834" s="149"/>
      <c r="HEI834" s="149"/>
      <c r="HEJ834" s="149"/>
      <c r="HEK834" s="149"/>
      <c r="HEL834" s="149"/>
      <c r="HEM834" s="149"/>
      <c r="HEN834" s="149"/>
      <c r="HEO834" s="149"/>
      <c r="HEP834" s="149"/>
      <c r="HEQ834" s="149"/>
      <c r="HER834" s="149"/>
      <c r="HES834" s="149"/>
      <c r="HET834" s="149"/>
      <c r="HEU834" s="149"/>
      <c r="HEV834" s="149"/>
      <c r="HEW834" s="149"/>
      <c r="HEX834" s="149"/>
      <c r="HEY834" s="149"/>
      <c r="HEZ834" s="149"/>
      <c r="HFA834" s="149"/>
      <c r="HFB834" s="149"/>
      <c r="HFC834" s="149"/>
      <c r="HFD834" s="149"/>
      <c r="HFE834" s="149"/>
      <c r="HFF834" s="149"/>
      <c r="HFG834" s="149"/>
      <c r="HFH834" s="149"/>
      <c r="HFI834" s="149"/>
      <c r="HFJ834" s="149"/>
      <c r="HFK834" s="149"/>
      <c r="HFL834" s="149"/>
      <c r="HFM834" s="149"/>
      <c r="HFN834" s="149"/>
      <c r="HFO834" s="149"/>
      <c r="HFP834" s="149"/>
      <c r="HFQ834" s="149"/>
      <c r="HFR834" s="149"/>
      <c r="HFS834" s="149"/>
      <c r="HFT834" s="149"/>
      <c r="HFU834" s="149"/>
      <c r="HFV834" s="149"/>
      <c r="HFW834" s="149"/>
      <c r="HFX834" s="149"/>
      <c r="HFY834" s="149"/>
      <c r="HFZ834" s="149"/>
      <c r="HGA834" s="149"/>
      <c r="HGB834" s="149"/>
      <c r="HGC834" s="149"/>
      <c r="HGD834" s="149"/>
      <c r="HGE834" s="149"/>
      <c r="HGF834" s="149"/>
      <c r="HGG834" s="149"/>
      <c r="HGH834" s="149"/>
      <c r="HGI834" s="149"/>
      <c r="HGJ834" s="149"/>
      <c r="HGK834" s="149"/>
      <c r="HGL834" s="149"/>
      <c r="HGM834" s="149"/>
      <c r="HGN834" s="149"/>
      <c r="HGO834" s="149"/>
      <c r="HGP834" s="149"/>
      <c r="HGQ834" s="149"/>
      <c r="HGR834" s="149"/>
      <c r="HGS834" s="149"/>
      <c r="HGT834" s="149"/>
      <c r="HGU834" s="149"/>
      <c r="HGV834" s="149"/>
      <c r="HGW834" s="149"/>
      <c r="HGX834" s="149"/>
      <c r="HGY834" s="149"/>
      <c r="HGZ834" s="149"/>
      <c r="HHA834" s="149"/>
      <c r="HHB834" s="149"/>
      <c r="HHC834" s="149"/>
      <c r="HHD834" s="149"/>
      <c r="HHE834" s="149"/>
      <c r="HHF834" s="149"/>
      <c r="HHG834" s="149"/>
      <c r="HHH834" s="149"/>
      <c r="HHI834" s="149"/>
      <c r="HHJ834" s="149"/>
      <c r="HHK834" s="149"/>
      <c r="HHL834" s="149"/>
      <c r="HHM834" s="149"/>
      <c r="HHN834" s="149"/>
      <c r="HHO834" s="149"/>
      <c r="HHP834" s="149"/>
      <c r="HHQ834" s="149"/>
      <c r="HHR834" s="149"/>
      <c r="HHS834" s="149"/>
      <c r="HHT834" s="149"/>
      <c r="HHU834" s="149"/>
      <c r="HHV834" s="149"/>
      <c r="HHW834" s="149"/>
      <c r="HHX834" s="149"/>
      <c r="HHY834" s="149"/>
      <c r="HHZ834" s="149"/>
      <c r="HIA834" s="149"/>
      <c r="HIB834" s="149"/>
      <c r="HIC834" s="149"/>
      <c r="HID834" s="149"/>
      <c r="HIE834" s="149"/>
      <c r="HIF834" s="149"/>
      <c r="HIG834" s="149"/>
      <c r="HIH834" s="149"/>
      <c r="HII834" s="149"/>
      <c r="HIJ834" s="149"/>
      <c r="HIK834" s="149"/>
      <c r="HIL834" s="149"/>
      <c r="HIM834" s="149"/>
      <c r="HIN834" s="149"/>
      <c r="HIO834" s="149"/>
      <c r="HIP834" s="149"/>
      <c r="HIQ834" s="149"/>
      <c r="HIR834" s="149"/>
      <c r="HIS834" s="149"/>
      <c r="HIT834" s="149"/>
      <c r="HIU834" s="149"/>
      <c r="HIV834" s="149"/>
      <c r="HIW834" s="149"/>
      <c r="HIX834" s="149"/>
      <c r="HIY834" s="149"/>
      <c r="HIZ834" s="149"/>
      <c r="HJA834" s="149"/>
      <c r="HJB834" s="149"/>
      <c r="HJC834" s="149"/>
      <c r="HJD834" s="149"/>
      <c r="HJE834" s="149"/>
      <c r="HJF834" s="149"/>
      <c r="HJG834" s="149"/>
      <c r="HJH834" s="149"/>
      <c r="HJI834" s="149"/>
      <c r="HJJ834" s="149"/>
      <c r="HJK834" s="149"/>
      <c r="HJL834" s="149"/>
      <c r="HJM834" s="149"/>
      <c r="HJN834" s="149"/>
      <c r="HJO834" s="149"/>
      <c r="HJP834" s="149"/>
      <c r="HJQ834" s="149"/>
      <c r="HJR834" s="149"/>
      <c r="HJS834" s="149"/>
      <c r="HJT834" s="149"/>
      <c r="HJU834" s="149"/>
      <c r="HJV834" s="149"/>
      <c r="HJW834" s="149"/>
      <c r="HJX834" s="149"/>
      <c r="HJY834" s="149"/>
      <c r="HJZ834" s="149"/>
      <c r="HKA834" s="149"/>
      <c r="HKB834" s="149"/>
      <c r="HKC834" s="149"/>
      <c r="HKD834" s="149"/>
      <c r="HKE834" s="149"/>
      <c r="HKF834" s="149"/>
      <c r="HKG834" s="149"/>
      <c r="HKH834" s="149"/>
      <c r="HKI834" s="149"/>
      <c r="HKJ834" s="149"/>
      <c r="HKK834" s="149"/>
      <c r="HKL834" s="149"/>
      <c r="HKM834" s="149"/>
      <c r="HKN834" s="149"/>
      <c r="HKO834" s="149"/>
      <c r="HKP834" s="149"/>
      <c r="HKQ834" s="149"/>
      <c r="HKR834" s="149"/>
      <c r="HKS834" s="149"/>
      <c r="HKT834" s="149"/>
      <c r="HKU834" s="149"/>
      <c r="HKV834" s="149"/>
      <c r="HKW834" s="149"/>
      <c r="HKX834" s="149"/>
      <c r="HKY834" s="149"/>
      <c r="HKZ834" s="149"/>
      <c r="HLA834" s="149"/>
      <c r="HLB834" s="149"/>
      <c r="HLC834" s="149"/>
      <c r="HLD834" s="149"/>
      <c r="HLE834" s="149"/>
      <c r="HLF834" s="149"/>
      <c r="HLG834" s="149"/>
      <c r="HLH834" s="149"/>
      <c r="HLI834" s="149"/>
      <c r="HLJ834" s="149"/>
      <c r="HLK834" s="149"/>
      <c r="HLL834" s="149"/>
      <c r="HLM834" s="149"/>
      <c r="HLN834" s="149"/>
      <c r="HLO834" s="149"/>
      <c r="HLP834" s="149"/>
      <c r="HLQ834" s="149"/>
      <c r="HLR834" s="149"/>
      <c r="HLS834" s="149"/>
      <c r="HLT834" s="149"/>
      <c r="HLU834" s="149"/>
      <c r="HLV834" s="149"/>
      <c r="HLW834" s="149"/>
      <c r="HLX834" s="149"/>
      <c r="HLY834" s="149"/>
      <c r="HLZ834" s="149"/>
      <c r="HMA834" s="149"/>
      <c r="HMB834" s="149"/>
      <c r="HMC834" s="149"/>
      <c r="HMD834" s="149"/>
      <c r="HME834" s="149"/>
      <c r="HMF834" s="149"/>
      <c r="HMG834" s="149"/>
      <c r="HMH834" s="149"/>
      <c r="HMI834" s="149"/>
      <c r="HMJ834" s="149"/>
      <c r="HMK834" s="149"/>
      <c r="HML834" s="149"/>
      <c r="HMM834" s="149"/>
      <c r="HMN834" s="149"/>
      <c r="HMO834" s="149"/>
      <c r="HMP834" s="149"/>
      <c r="HMQ834" s="149"/>
      <c r="HMR834" s="149"/>
      <c r="HMS834" s="149"/>
      <c r="HMT834" s="149"/>
      <c r="HMU834" s="149"/>
      <c r="HMV834" s="149"/>
      <c r="HMW834" s="149"/>
      <c r="HMX834" s="149"/>
      <c r="HMY834" s="149"/>
      <c r="HMZ834" s="149"/>
      <c r="HNA834" s="149"/>
      <c r="HNB834" s="149"/>
      <c r="HNC834" s="149"/>
      <c r="HND834" s="149"/>
      <c r="HNE834" s="149"/>
      <c r="HNF834" s="149"/>
      <c r="HNG834" s="149"/>
      <c r="HNH834" s="149"/>
      <c r="HNI834" s="149"/>
      <c r="HNJ834" s="149"/>
      <c r="HNK834" s="149"/>
      <c r="HNL834" s="149"/>
      <c r="HNM834" s="149"/>
      <c r="HNN834" s="149"/>
      <c r="HNO834" s="149"/>
      <c r="HNP834" s="149"/>
      <c r="HNQ834" s="149"/>
      <c r="HNR834" s="149"/>
      <c r="HNS834" s="149"/>
      <c r="HNT834" s="149"/>
      <c r="HNU834" s="149"/>
      <c r="HNV834" s="149"/>
      <c r="HNW834" s="149"/>
      <c r="HNX834" s="149"/>
      <c r="HNY834" s="149"/>
      <c r="HNZ834" s="149"/>
      <c r="HOA834" s="149"/>
      <c r="HOB834" s="149"/>
      <c r="HOC834" s="149"/>
      <c r="HOD834" s="149"/>
      <c r="HOE834" s="149"/>
      <c r="HOF834" s="149"/>
      <c r="HOG834" s="149"/>
      <c r="HOH834" s="149"/>
      <c r="HOI834" s="149"/>
      <c r="HOJ834" s="149"/>
      <c r="HOK834" s="149"/>
      <c r="HOL834" s="149"/>
      <c r="HOM834" s="149"/>
      <c r="HON834" s="149"/>
      <c r="HOO834" s="149"/>
      <c r="HOP834" s="149"/>
      <c r="HOQ834" s="149"/>
      <c r="HOR834" s="149"/>
      <c r="HOS834" s="149"/>
      <c r="HOT834" s="149"/>
      <c r="HOU834" s="149"/>
      <c r="HOV834" s="149"/>
      <c r="HOW834" s="149"/>
      <c r="HOX834" s="149"/>
      <c r="HOY834" s="149"/>
      <c r="HOZ834" s="149"/>
      <c r="HPA834" s="149"/>
      <c r="HPB834" s="149"/>
      <c r="HPC834" s="149"/>
      <c r="HPD834" s="149"/>
      <c r="HPE834" s="149"/>
      <c r="HPF834" s="149"/>
      <c r="HPG834" s="149"/>
      <c r="HPH834" s="149"/>
      <c r="HPI834" s="149"/>
      <c r="HPJ834" s="149"/>
      <c r="HPK834" s="149"/>
      <c r="HPL834" s="149"/>
      <c r="HPM834" s="149"/>
      <c r="HPN834" s="149"/>
      <c r="HPO834" s="149"/>
      <c r="HPP834" s="149"/>
      <c r="HPQ834" s="149"/>
      <c r="HPR834" s="149"/>
      <c r="HPS834" s="149"/>
      <c r="HPT834" s="149"/>
      <c r="HPU834" s="149"/>
      <c r="HPV834" s="149"/>
      <c r="HPW834" s="149"/>
      <c r="HPX834" s="149"/>
      <c r="HPY834" s="149"/>
      <c r="HPZ834" s="149"/>
      <c r="HQA834" s="149"/>
      <c r="HQB834" s="149"/>
      <c r="HQC834" s="149"/>
      <c r="HQD834" s="149"/>
      <c r="HQE834" s="149"/>
      <c r="HQF834" s="149"/>
      <c r="HQG834" s="149"/>
      <c r="HQH834" s="149"/>
      <c r="HQI834" s="149"/>
      <c r="HQJ834" s="149"/>
      <c r="HQK834" s="149"/>
      <c r="HQL834" s="149"/>
      <c r="HQM834" s="149"/>
      <c r="HQN834" s="149"/>
      <c r="HQO834" s="149"/>
      <c r="HQP834" s="149"/>
      <c r="HQQ834" s="149"/>
      <c r="HQR834" s="149"/>
      <c r="HQS834" s="149"/>
      <c r="HQT834" s="149"/>
      <c r="HQU834" s="149"/>
      <c r="HQV834" s="149"/>
      <c r="HQW834" s="149"/>
      <c r="HQX834" s="149"/>
      <c r="HQY834" s="149"/>
      <c r="HQZ834" s="149"/>
      <c r="HRA834" s="149"/>
      <c r="HRB834" s="149"/>
      <c r="HRC834" s="149"/>
      <c r="HRD834" s="149"/>
      <c r="HRE834" s="149"/>
      <c r="HRF834" s="149"/>
      <c r="HRG834" s="149"/>
      <c r="HRH834" s="149"/>
      <c r="HRI834" s="149"/>
      <c r="HRJ834" s="149"/>
      <c r="HRK834" s="149"/>
      <c r="HRL834" s="149"/>
      <c r="HRM834" s="149"/>
      <c r="HRN834" s="149"/>
      <c r="HRO834" s="149"/>
      <c r="HRP834" s="149"/>
      <c r="HRQ834" s="149"/>
      <c r="HRR834" s="149"/>
      <c r="HRS834" s="149"/>
      <c r="HRT834" s="149"/>
      <c r="HRU834" s="149"/>
      <c r="HRV834" s="149"/>
      <c r="HRW834" s="149"/>
      <c r="HRX834" s="149"/>
      <c r="HRY834" s="149"/>
      <c r="HRZ834" s="149"/>
      <c r="HSA834" s="149"/>
      <c r="HSB834" s="149"/>
      <c r="HSC834" s="149"/>
      <c r="HSD834" s="149"/>
      <c r="HSE834" s="149"/>
      <c r="HSF834" s="149"/>
      <c r="HSG834" s="149"/>
      <c r="HSH834" s="149"/>
      <c r="HSI834" s="149"/>
      <c r="HSJ834" s="149"/>
      <c r="HSK834" s="149"/>
      <c r="HSL834" s="149"/>
      <c r="HSM834" s="149"/>
      <c r="HSN834" s="149"/>
      <c r="HSO834" s="149"/>
      <c r="HSP834" s="149"/>
      <c r="HSQ834" s="149"/>
      <c r="HSR834" s="149"/>
      <c r="HSS834" s="149"/>
      <c r="HST834" s="149"/>
      <c r="HSU834" s="149"/>
      <c r="HSV834" s="149"/>
      <c r="HSW834" s="149"/>
      <c r="HSX834" s="149"/>
      <c r="HSY834" s="149"/>
      <c r="HSZ834" s="149"/>
      <c r="HTA834" s="149"/>
      <c r="HTB834" s="149"/>
      <c r="HTC834" s="149"/>
      <c r="HTD834" s="149"/>
      <c r="HTE834" s="149"/>
      <c r="HTF834" s="149"/>
      <c r="HTG834" s="149"/>
      <c r="HTH834" s="149"/>
      <c r="HTI834" s="149"/>
      <c r="HTJ834" s="149"/>
      <c r="HTK834" s="149"/>
      <c r="HTL834" s="149"/>
      <c r="HTM834" s="149"/>
      <c r="HTN834" s="149"/>
      <c r="HTO834" s="149"/>
      <c r="HTP834" s="149"/>
      <c r="HTQ834" s="149"/>
      <c r="HTR834" s="149"/>
      <c r="HTS834" s="149"/>
      <c r="HTT834" s="149"/>
      <c r="HTU834" s="149"/>
      <c r="HTV834" s="149"/>
      <c r="HTW834" s="149"/>
      <c r="HTX834" s="149"/>
      <c r="HTY834" s="149"/>
      <c r="HTZ834" s="149"/>
      <c r="HUA834" s="149"/>
      <c r="HUB834" s="149"/>
      <c r="HUC834" s="149"/>
      <c r="HUD834" s="149"/>
      <c r="HUE834" s="149"/>
      <c r="HUF834" s="149"/>
      <c r="HUG834" s="149"/>
      <c r="HUH834" s="149"/>
      <c r="HUI834" s="149"/>
      <c r="HUJ834" s="149"/>
      <c r="HUK834" s="149"/>
      <c r="HUL834" s="149"/>
      <c r="HUM834" s="149"/>
      <c r="HUN834" s="149"/>
      <c r="HUO834" s="149"/>
      <c r="HUP834" s="149"/>
      <c r="HUQ834" s="149"/>
      <c r="HUR834" s="149"/>
      <c r="HUS834" s="149"/>
      <c r="HUT834" s="149"/>
      <c r="HUU834" s="149"/>
      <c r="HUV834" s="149"/>
      <c r="HUW834" s="149"/>
      <c r="HUX834" s="149"/>
      <c r="HUY834" s="149"/>
      <c r="HUZ834" s="149"/>
      <c r="HVA834" s="149"/>
      <c r="HVB834" s="149"/>
      <c r="HVC834" s="149"/>
      <c r="HVD834" s="149"/>
      <c r="HVE834" s="149"/>
      <c r="HVF834" s="149"/>
      <c r="HVG834" s="149"/>
      <c r="HVH834" s="149"/>
      <c r="HVI834" s="149"/>
      <c r="HVJ834" s="149"/>
      <c r="HVK834" s="149"/>
      <c r="HVL834" s="149"/>
      <c r="HVM834" s="149"/>
      <c r="HVN834" s="149"/>
      <c r="HVO834" s="149"/>
      <c r="HVP834" s="149"/>
      <c r="HVQ834" s="149"/>
      <c r="HVR834" s="149"/>
      <c r="HVS834" s="149"/>
      <c r="HVT834" s="149"/>
      <c r="HVU834" s="149"/>
      <c r="HVV834" s="149"/>
      <c r="HVW834" s="149"/>
      <c r="HVX834" s="149"/>
      <c r="HVY834" s="149"/>
      <c r="HVZ834" s="149"/>
      <c r="HWA834" s="149"/>
      <c r="HWB834" s="149"/>
      <c r="HWC834" s="149"/>
      <c r="HWD834" s="149"/>
      <c r="HWE834" s="149"/>
      <c r="HWF834" s="149"/>
      <c r="HWG834" s="149"/>
      <c r="HWH834" s="149"/>
      <c r="HWI834" s="149"/>
      <c r="HWJ834" s="149"/>
      <c r="HWK834" s="149"/>
      <c r="HWL834" s="149"/>
      <c r="HWM834" s="149"/>
      <c r="HWN834" s="149"/>
      <c r="HWO834" s="149"/>
      <c r="HWP834" s="149"/>
      <c r="HWQ834" s="149"/>
      <c r="HWR834" s="149"/>
      <c r="HWS834" s="149"/>
      <c r="HWT834" s="149"/>
      <c r="HWU834" s="149"/>
      <c r="HWV834" s="149"/>
      <c r="HWW834" s="149"/>
      <c r="HWX834" s="149"/>
      <c r="HWY834" s="149"/>
      <c r="HWZ834" s="149"/>
      <c r="HXA834" s="149"/>
      <c r="HXB834" s="149"/>
      <c r="HXC834" s="149"/>
      <c r="HXD834" s="149"/>
      <c r="HXE834" s="149"/>
      <c r="HXF834" s="149"/>
      <c r="HXG834" s="149"/>
      <c r="HXH834" s="149"/>
      <c r="HXI834" s="149"/>
      <c r="HXJ834" s="149"/>
      <c r="HXK834" s="149"/>
      <c r="HXL834" s="149"/>
      <c r="HXM834" s="149"/>
      <c r="HXN834" s="149"/>
      <c r="HXO834" s="149"/>
      <c r="HXP834" s="149"/>
      <c r="HXQ834" s="149"/>
      <c r="HXR834" s="149"/>
      <c r="HXS834" s="149"/>
      <c r="HXT834" s="149"/>
      <c r="HXU834" s="149"/>
      <c r="HXV834" s="149"/>
      <c r="HXW834" s="149"/>
      <c r="HXX834" s="149"/>
      <c r="HXY834" s="149"/>
      <c r="HXZ834" s="149"/>
      <c r="HYA834" s="149"/>
      <c r="HYB834" s="149"/>
      <c r="HYC834" s="149"/>
      <c r="HYD834" s="149"/>
      <c r="HYE834" s="149"/>
      <c r="HYF834" s="149"/>
      <c r="HYG834" s="149"/>
      <c r="HYH834" s="149"/>
      <c r="HYI834" s="149"/>
      <c r="HYJ834" s="149"/>
      <c r="HYK834" s="149"/>
      <c r="HYL834" s="149"/>
      <c r="HYM834" s="149"/>
      <c r="HYN834" s="149"/>
      <c r="HYO834" s="149"/>
      <c r="HYP834" s="149"/>
      <c r="HYQ834" s="149"/>
      <c r="HYR834" s="149"/>
      <c r="HYS834" s="149"/>
      <c r="HYT834" s="149"/>
      <c r="HYU834" s="149"/>
      <c r="HYV834" s="149"/>
      <c r="HYW834" s="149"/>
      <c r="HYX834" s="149"/>
      <c r="HYY834" s="149"/>
      <c r="HYZ834" s="149"/>
      <c r="HZA834" s="149"/>
      <c r="HZB834" s="149"/>
      <c r="HZC834" s="149"/>
      <c r="HZD834" s="149"/>
      <c r="HZE834" s="149"/>
      <c r="HZF834" s="149"/>
      <c r="HZG834" s="149"/>
      <c r="HZH834" s="149"/>
      <c r="HZI834" s="149"/>
      <c r="HZJ834" s="149"/>
      <c r="HZK834" s="149"/>
      <c r="HZL834" s="149"/>
      <c r="HZM834" s="149"/>
      <c r="HZN834" s="149"/>
      <c r="HZO834" s="149"/>
      <c r="HZP834" s="149"/>
      <c r="HZQ834" s="149"/>
      <c r="HZR834" s="149"/>
      <c r="HZS834" s="149"/>
      <c r="HZT834" s="149"/>
      <c r="HZU834" s="149"/>
      <c r="HZV834" s="149"/>
      <c r="HZW834" s="149"/>
      <c r="HZX834" s="149"/>
      <c r="HZY834" s="149"/>
      <c r="HZZ834" s="149"/>
      <c r="IAA834" s="149"/>
      <c r="IAB834" s="149"/>
      <c r="IAC834" s="149"/>
      <c r="IAD834" s="149"/>
      <c r="IAE834" s="149"/>
      <c r="IAF834" s="149"/>
      <c r="IAG834" s="149"/>
      <c r="IAH834" s="149"/>
      <c r="IAI834" s="149"/>
      <c r="IAJ834" s="149"/>
      <c r="IAK834" s="149"/>
      <c r="IAL834" s="149"/>
      <c r="IAM834" s="149"/>
      <c r="IAN834" s="149"/>
      <c r="IAO834" s="149"/>
      <c r="IAP834" s="149"/>
      <c r="IAQ834" s="149"/>
      <c r="IAR834" s="149"/>
      <c r="IAS834" s="149"/>
      <c r="IAT834" s="149"/>
      <c r="IAU834" s="149"/>
      <c r="IAV834" s="149"/>
      <c r="IAW834" s="149"/>
      <c r="IAX834" s="149"/>
      <c r="IAY834" s="149"/>
      <c r="IAZ834" s="149"/>
      <c r="IBA834" s="149"/>
      <c r="IBB834" s="149"/>
      <c r="IBC834" s="149"/>
      <c r="IBD834" s="149"/>
      <c r="IBE834" s="149"/>
      <c r="IBF834" s="149"/>
      <c r="IBG834" s="149"/>
      <c r="IBH834" s="149"/>
      <c r="IBI834" s="149"/>
      <c r="IBJ834" s="149"/>
      <c r="IBK834" s="149"/>
      <c r="IBL834" s="149"/>
      <c r="IBM834" s="149"/>
      <c r="IBN834" s="149"/>
      <c r="IBO834" s="149"/>
      <c r="IBP834" s="149"/>
      <c r="IBQ834" s="149"/>
      <c r="IBR834" s="149"/>
      <c r="IBS834" s="149"/>
      <c r="IBT834" s="149"/>
      <c r="IBU834" s="149"/>
      <c r="IBV834" s="149"/>
      <c r="IBW834" s="149"/>
      <c r="IBX834" s="149"/>
      <c r="IBY834" s="149"/>
      <c r="IBZ834" s="149"/>
      <c r="ICA834" s="149"/>
      <c r="ICB834" s="149"/>
      <c r="ICC834" s="149"/>
      <c r="ICD834" s="149"/>
      <c r="ICE834" s="149"/>
      <c r="ICF834" s="149"/>
      <c r="ICG834" s="149"/>
      <c r="ICH834" s="149"/>
      <c r="ICI834" s="149"/>
      <c r="ICJ834" s="149"/>
      <c r="ICK834" s="149"/>
      <c r="ICL834" s="149"/>
      <c r="ICM834" s="149"/>
      <c r="ICN834" s="149"/>
      <c r="ICO834" s="149"/>
      <c r="ICP834" s="149"/>
      <c r="ICQ834" s="149"/>
      <c r="ICR834" s="149"/>
      <c r="ICS834" s="149"/>
      <c r="ICT834" s="149"/>
      <c r="ICU834" s="149"/>
      <c r="ICV834" s="149"/>
      <c r="ICW834" s="149"/>
      <c r="ICX834" s="149"/>
      <c r="ICY834" s="149"/>
      <c r="ICZ834" s="149"/>
      <c r="IDA834" s="149"/>
      <c r="IDB834" s="149"/>
      <c r="IDC834" s="149"/>
      <c r="IDD834" s="149"/>
      <c r="IDE834" s="149"/>
      <c r="IDF834" s="149"/>
      <c r="IDG834" s="149"/>
      <c r="IDH834" s="149"/>
      <c r="IDI834" s="149"/>
      <c r="IDJ834" s="149"/>
      <c r="IDK834" s="149"/>
      <c r="IDL834" s="149"/>
      <c r="IDM834" s="149"/>
      <c r="IDN834" s="149"/>
      <c r="IDO834" s="149"/>
      <c r="IDP834" s="149"/>
      <c r="IDQ834" s="149"/>
      <c r="IDR834" s="149"/>
      <c r="IDS834" s="149"/>
      <c r="IDT834" s="149"/>
      <c r="IDU834" s="149"/>
      <c r="IDV834" s="149"/>
      <c r="IDW834" s="149"/>
      <c r="IDX834" s="149"/>
      <c r="IDY834" s="149"/>
      <c r="IDZ834" s="149"/>
      <c r="IEA834" s="149"/>
      <c r="IEB834" s="149"/>
      <c r="IEC834" s="149"/>
      <c r="IED834" s="149"/>
      <c r="IEE834" s="149"/>
      <c r="IEF834" s="149"/>
      <c r="IEG834" s="149"/>
      <c r="IEH834" s="149"/>
      <c r="IEI834" s="149"/>
      <c r="IEJ834" s="149"/>
      <c r="IEK834" s="149"/>
      <c r="IEL834" s="149"/>
      <c r="IEM834" s="149"/>
      <c r="IEN834" s="149"/>
      <c r="IEO834" s="149"/>
      <c r="IEP834" s="149"/>
      <c r="IEQ834" s="149"/>
      <c r="IER834" s="149"/>
      <c r="IES834" s="149"/>
      <c r="IET834" s="149"/>
      <c r="IEU834" s="149"/>
      <c r="IEV834" s="149"/>
      <c r="IEW834" s="149"/>
      <c r="IEX834" s="149"/>
      <c r="IEY834" s="149"/>
      <c r="IEZ834" s="149"/>
      <c r="IFA834" s="149"/>
      <c r="IFB834" s="149"/>
      <c r="IFC834" s="149"/>
      <c r="IFD834" s="149"/>
      <c r="IFE834" s="149"/>
      <c r="IFF834" s="149"/>
      <c r="IFG834" s="149"/>
      <c r="IFH834" s="149"/>
      <c r="IFI834" s="149"/>
      <c r="IFJ834" s="149"/>
      <c r="IFK834" s="149"/>
      <c r="IFL834" s="149"/>
      <c r="IFM834" s="149"/>
      <c r="IFN834" s="149"/>
      <c r="IFO834" s="149"/>
      <c r="IFP834" s="149"/>
      <c r="IFQ834" s="149"/>
      <c r="IFR834" s="149"/>
      <c r="IFS834" s="149"/>
      <c r="IFT834" s="149"/>
      <c r="IFU834" s="149"/>
      <c r="IFV834" s="149"/>
      <c r="IFW834" s="149"/>
      <c r="IFX834" s="149"/>
      <c r="IFY834" s="149"/>
      <c r="IFZ834" s="149"/>
      <c r="IGA834" s="149"/>
      <c r="IGB834" s="149"/>
      <c r="IGC834" s="149"/>
      <c r="IGD834" s="149"/>
      <c r="IGE834" s="149"/>
      <c r="IGF834" s="149"/>
      <c r="IGG834" s="149"/>
      <c r="IGH834" s="149"/>
      <c r="IGI834" s="149"/>
      <c r="IGJ834" s="149"/>
      <c r="IGK834" s="149"/>
      <c r="IGL834" s="149"/>
      <c r="IGM834" s="149"/>
      <c r="IGN834" s="149"/>
      <c r="IGO834" s="149"/>
      <c r="IGP834" s="149"/>
      <c r="IGQ834" s="149"/>
      <c r="IGR834" s="149"/>
      <c r="IGS834" s="149"/>
      <c r="IGT834" s="149"/>
      <c r="IGU834" s="149"/>
      <c r="IGV834" s="149"/>
      <c r="IGW834" s="149"/>
      <c r="IGX834" s="149"/>
      <c r="IGY834" s="149"/>
      <c r="IGZ834" s="149"/>
      <c r="IHA834" s="149"/>
      <c r="IHB834" s="149"/>
      <c r="IHC834" s="149"/>
      <c r="IHD834" s="149"/>
      <c r="IHE834" s="149"/>
      <c r="IHF834" s="149"/>
      <c r="IHG834" s="149"/>
      <c r="IHH834" s="149"/>
      <c r="IHI834" s="149"/>
      <c r="IHJ834" s="149"/>
      <c r="IHK834" s="149"/>
      <c r="IHL834" s="149"/>
      <c r="IHM834" s="149"/>
      <c r="IHN834" s="149"/>
      <c r="IHO834" s="149"/>
      <c r="IHP834" s="149"/>
      <c r="IHQ834" s="149"/>
      <c r="IHR834" s="149"/>
      <c r="IHS834" s="149"/>
      <c r="IHT834" s="149"/>
      <c r="IHU834" s="149"/>
      <c r="IHV834" s="149"/>
      <c r="IHW834" s="149"/>
      <c r="IHX834" s="149"/>
      <c r="IHY834" s="149"/>
      <c r="IHZ834" s="149"/>
      <c r="IIA834" s="149"/>
      <c r="IIB834" s="149"/>
      <c r="IIC834" s="149"/>
      <c r="IID834" s="149"/>
      <c r="IIE834" s="149"/>
      <c r="IIF834" s="149"/>
      <c r="IIG834" s="149"/>
      <c r="IIH834" s="149"/>
      <c r="III834" s="149"/>
      <c r="IIJ834" s="149"/>
      <c r="IIK834" s="149"/>
      <c r="IIL834" s="149"/>
      <c r="IIM834" s="149"/>
      <c r="IIN834" s="149"/>
      <c r="IIO834" s="149"/>
      <c r="IIP834" s="149"/>
      <c r="IIQ834" s="149"/>
      <c r="IIR834" s="149"/>
      <c r="IIS834" s="149"/>
      <c r="IIT834" s="149"/>
      <c r="IIU834" s="149"/>
      <c r="IIV834" s="149"/>
      <c r="IIW834" s="149"/>
      <c r="IIX834" s="149"/>
      <c r="IIY834" s="149"/>
      <c r="IIZ834" s="149"/>
      <c r="IJA834" s="149"/>
      <c r="IJB834" s="149"/>
      <c r="IJC834" s="149"/>
      <c r="IJD834" s="149"/>
      <c r="IJE834" s="149"/>
      <c r="IJF834" s="149"/>
      <c r="IJG834" s="149"/>
      <c r="IJH834" s="149"/>
      <c r="IJI834" s="149"/>
      <c r="IJJ834" s="149"/>
      <c r="IJK834" s="149"/>
      <c r="IJL834" s="149"/>
      <c r="IJM834" s="149"/>
      <c r="IJN834" s="149"/>
      <c r="IJO834" s="149"/>
      <c r="IJP834" s="149"/>
      <c r="IJQ834" s="149"/>
      <c r="IJR834" s="149"/>
      <c r="IJS834" s="149"/>
      <c r="IJT834" s="149"/>
      <c r="IJU834" s="149"/>
      <c r="IJV834" s="149"/>
      <c r="IJW834" s="149"/>
      <c r="IJX834" s="149"/>
      <c r="IJY834" s="149"/>
      <c r="IJZ834" s="149"/>
      <c r="IKA834" s="149"/>
      <c r="IKB834" s="149"/>
      <c r="IKC834" s="149"/>
      <c r="IKD834" s="149"/>
      <c r="IKE834" s="149"/>
      <c r="IKF834" s="149"/>
      <c r="IKG834" s="149"/>
      <c r="IKH834" s="149"/>
      <c r="IKI834" s="149"/>
      <c r="IKJ834" s="149"/>
      <c r="IKK834" s="149"/>
      <c r="IKL834" s="149"/>
      <c r="IKM834" s="149"/>
      <c r="IKN834" s="149"/>
      <c r="IKO834" s="149"/>
      <c r="IKP834" s="149"/>
      <c r="IKQ834" s="149"/>
      <c r="IKR834" s="149"/>
      <c r="IKS834" s="149"/>
      <c r="IKT834" s="149"/>
      <c r="IKU834" s="149"/>
      <c r="IKV834" s="149"/>
      <c r="IKW834" s="149"/>
      <c r="IKX834" s="149"/>
      <c r="IKY834" s="149"/>
      <c r="IKZ834" s="149"/>
      <c r="ILA834" s="149"/>
      <c r="ILB834" s="149"/>
      <c r="ILC834" s="149"/>
      <c r="ILD834" s="149"/>
      <c r="ILE834" s="149"/>
      <c r="ILF834" s="149"/>
      <c r="ILG834" s="149"/>
      <c r="ILH834" s="149"/>
      <c r="ILI834" s="149"/>
      <c r="ILJ834" s="149"/>
      <c r="ILK834" s="149"/>
      <c r="ILL834" s="149"/>
      <c r="ILM834" s="149"/>
      <c r="ILN834" s="149"/>
      <c r="ILO834" s="149"/>
      <c r="ILP834" s="149"/>
      <c r="ILQ834" s="149"/>
      <c r="ILR834" s="149"/>
      <c r="ILS834" s="149"/>
      <c r="ILT834" s="149"/>
      <c r="ILU834" s="149"/>
      <c r="ILV834" s="149"/>
      <c r="ILW834" s="149"/>
      <c r="ILX834" s="149"/>
      <c r="ILY834" s="149"/>
      <c r="ILZ834" s="149"/>
      <c r="IMA834" s="149"/>
      <c r="IMB834" s="149"/>
      <c r="IMC834" s="149"/>
      <c r="IMD834" s="149"/>
      <c r="IME834" s="149"/>
      <c r="IMF834" s="149"/>
      <c r="IMG834" s="149"/>
      <c r="IMH834" s="149"/>
      <c r="IMI834" s="149"/>
      <c r="IMJ834" s="149"/>
      <c r="IMK834" s="149"/>
      <c r="IML834" s="149"/>
      <c r="IMM834" s="149"/>
      <c r="IMN834" s="149"/>
      <c r="IMO834" s="149"/>
      <c r="IMP834" s="149"/>
      <c r="IMQ834" s="149"/>
      <c r="IMR834" s="149"/>
      <c r="IMS834" s="149"/>
      <c r="IMT834" s="149"/>
      <c r="IMU834" s="149"/>
      <c r="IMV834" s="149"/>
      <c r="IMW834" s="149"/>
      <c r="IMX834" s="149"/>
      <c r="IMY834" s="149"/>
      <c r="IMZ834" s="149"/>
      <c r="INA834" s="149"/>
      <c r="INB834" s="149"/>
      <c r="INC834" s="149"/>
      <c r="IND834" s="149"/>
      <c r="INE834" s="149"/>
      <c r="INF834" s="149"/>
      <c r="ING834" s="149"/>
      <c r="INH834" s="149"/>
      <c r="INI834" s="149"/>
      <c r="INJ834" s="149"/>
      <c r="INK834" s="149"/>
      <c r="INL834" s="149"/>
      <c r="INM834" s="149"/>
      <c r="INN834" s="149"/>
      <c r="INO834" s="149"/>
      <c r="INP834" s="149"/>
      <c r="INQ834" s="149"/>
      <c r="INR834" s="149"/>
      <c r="INS834" s="149"/>
      <c r="INT834" s="149"/>
      <c r="INU834" s="149"/>
      <c r="INV834" s="149"/>
      <c r="INW834" s="149"/>
      <c r="INX834" s="149"/>
      <c r="INY834" s="149"/>
      <c r="INZ834" s="149"/>
      <c r="IOA834" s="149"/>
      <c r="IOB834" s="149"/>
      <c r="IOC834" s="149"/>
      <c r="IOD834" s="149"/>
      <c r="IOE834" s="149"/>
      <c r="IOF834" s="149"/>
      <c r="IOG834" s="149"/>
      <c r="IOH834" s="149"/>
      <c r="IOI834" s="149"/>
      <c r="IOJ834" s="149"/>
      <c r="IOK834" s="149"/>
      <c r="IOL834" s="149"/>
      <c r="IOM834" s="149"/>
      <c r="ION834" s="149"/>
      <c r="IOO834" s="149"/>
      <c r="IOP834" s="149"/>
      <c r="IOQ834" s="149"/>
      <c r="IOR834" s="149"/>
      <c r="IOS834" s="149"/>
      <c r="IOT834" s="149"/>
      <c r="IOU834" s="149"/>
      <c r="IOV834" s="149"/>
      <c r="IOW834" s="149"/>
      <c r="IOX834" s="149"/>
      <c r="IOY834" s="149"/>
      <c r="IOZ834" s="149"/>
      <c r="IPA834" s="149"/>
      <c r="IPB834" s="149"/>
      <c r="IPC834" s="149"/>
      <c r="IPD834" s="149"/>
      <c r="IPE834" s="149"/>
      <c r="IPF834" s="149"/>
      <c r="IPG834" s="149"/>
      <c r="IPH834" s="149"/>
      <c r="IPI834" s="149"/>
      <c r="IPJ834" s="149"/>
      <c r="IPK834" s="149"/>
      <c r="IPL834" s="149"/>
      <c r="IPM834" s="149"/>
      <c r="IPN834" s="149"/>
      <c r="IPO834" s="149"/>
      <c r="IPP834" s="149"/>
      <c r="IPQ834" s="149"/>
      <c r="IPR834" s="149"/>
      <c r="IPS834" s="149"/>
      <c r="IPT834" s="149"/>
      <c r="IPU834" s="149"/>
      <c r="IPV834" s="149"/>
      <c r="IPW834" s="149"/>
      <c r="IPX834" s="149"/>
      <c r="IPY834" s="149"/>
      <c r="IPZ834" s="149"/>
      <c r="IQA834" s="149"/>
      <c r="IQB834" s="149"/>
      <c r="IQC834" s="149"/>
      <c r="IQD834" s="149"/>
      <c r="IQE834" s="149"/>
      <c r="IQF834" s="149"/>
      <c r="IQG834" s="149"/>
      <c r="IQH834" s="149"/>
      <c r="IQI834" s="149"/>
      <c r="IQJ834" s="149"/>
      <c r="IQK834" s="149"/>
      <c r="IQL834" s="149"/>
      <c r="IQM834" s="149"/>
      <c r="IQN834" s="149"/>
      <c r="IQO834" s="149"/>
      <c r="IQP834" s="149"/>
      <c r="IQQ834" s="149"/>
      <c r="IQR834" s="149"/>
      <c r="IQS834" s="149"/>
      <c r="IQT834" s="149"/>
      <c r="IQU834" s="149"/>
      <c r="IQV834" s="149"/>
      <c r="IQW834" s="149"/>
      <c r="IQX834" s="149"/>
      <c r="IQY834" s="149"/>
      <c r="IQZ834" s="149"/>
      <c r="IRA834" s="149"/>
      <c r="IRB834" s="149"/>
      <c r="IRC834" s="149"/>
      <c r="IRD834" s="149"/>
      <c r="IRE834" s="149"/>
      <c r="IRF834" s="149"/>
      <c r="IRG834" s="149"/>
      <c r="IRH834" s="149"/>
      <c r="IRI834" s="149"/>
      <c r="IRJ834" s="149"/>
      <c r="IRK834" s="149"/>
      <c r="IRL834" s="149"/>
      <c r="IRM834" s="149"/>
      <c r="IRN834" s="149"/>
      <c r="IRO834" s="149"/>
      <c r="IRP834" s="149"/>
      <c r="IRQ834" s="149"/>
      <c r="IRR834" s="149"/>
      <c r="IRS834" s="149"/>
      <c r="IRT834" s="149"/>
      <c r="IRU834" s="149"/>
      <c r="IRV834" s="149"/>
      <c r="IRW834" s="149"/>
      <c r="IRX834" s="149"/>
      <c r="IRY834" s="149"/>
      <c r="IRZ834" s="149"/>
      <c r="ISA834" s="149"/>
      <c r="ISB834" s="149"/>
      <c r="ISC834" s="149"/>
      <c r="ISD834" s="149"/>
      <c r="ISE834" s="149"/>
      <c r="ISF834" s="149"/>
      <c r="ISG834" s="149"/>
      <c r="ISH834" s="149"/>
      <c r="ISI834" s="149"/>
      <c r="ISJ834" s="149"/>
      <c r="ISK834" s="149"/>
      <c r="ISL834" s="149"/>
      <c r="ISM834" s="149"/>
      <c r="ISN834" s="149"/>
      <c r="ISO834" s="149"/>
      <c r="ISP834" s="149"/>
      <c r="ISQ834" s="149"/>
      <c r="ISR834" s="149"/>
      <c r="ISS834" s="149"/>
      <c r="IST834" s="149"/>
      <c r="ISU834" s="149"/>
      <c r="ISV834" s="149"/>
      <c r="ISW834" s="149"/>
      <c r="ISX834" s="149"/>
      <c r="ISY834" s="149"/>
      <c r="ISZ834" s="149"/>
      <c r="ITA834" s="149"/>
      <c r="ITB834" s="149"/>
      <c r="ITC834" s="149"/>
      <c r="ITD834" s="149"/>
      <c r="ITE834" s="149"/>
      <c r="ITF834" s="149"/>
      <c r="ITG834" s="149"/>
      <c r="ITH834" s="149"/>
      <c r="ITI834" s="149"/>
      <c r="ITJ834" s="149"/>
      <c r="ITK834" s="149"/>
      <c r="ITL834" s="149"/>
      <c r="ITM834" s="149"/>
      <c r="ITN834" s="149"/>
      <c r="ITO834" s="149"/>
      <c r="ITP834" s="149"/>
      <c r="ITQ834" s="149"/>
      <c r="ITR834" s="149"/>
      <c r="ITS834" s="149"/>
      <c r="ITT834" s="149"/>
      <c r="ITU834" s="149"/>
      <c r="ITV834" s="149"/>
      <c r="ITW834" s="149"/>
      <c r="ITX834" s="149"/>
      <c r="ITY834" s="149"/>
      <c r="ITZ834" s="149"/>
      <c r="IUA834" s="149"/>
      <c r="IUB834" s="149"/>
      <c r="IUC834" s="149"/>
      <c r="IUD834" s="149"/>
      <c r="IUE834" s="149"/>
      <c r="IUF834" s="149"/>
      <c r="IUG834" s="149"/>
      <c r="IUH834" s="149"/>
      <c r="IUI834" s="149"/>
      <c r="IUJ834" s="149"/>
      <c r="IUK834" s="149"/>
      <c r="IUL834" s="149"/>
      <c r="IUM834" s="149"/>
      <c r="IUN834" s="149"/>
      <c r="IUO834" s="149"/>
      <c r="IUP834" s="149"/>
      <c r="IUQ834" s="149"/>
      <c r="IUR834" s="149"/>
      <c r="IUS834" s="149"/>
      <c r="IUT834" s="149"/>
      <c r="IUU834" s="149"/>
      <c r="IUV834" s="149"/>
      <c r="IUW834" s="149"/>
      <c r="IUX834" s="149"/>
      <c r="IUY834" s="149"/>
      <c r="IUZ834" s="149"/>
      <c r="IVA834" s="149"/>
      <c r="IVB834" s="149"/>
      <c r="IVC834" s="149"/>
      <c r="IVD834" s="149"/>
      <c r="IVE834" s="149"/>
      <c r="IVF834" s="149"/>
      <c r="IVG834" s="149"/>
      <c r="IVH834" s="149"/>
      <c r="IVI834" s="149"/>
      <c r="IVJ834" s="149"/>
      <c r="IVK834" s="149"/>
      <c r="IVL834" s="149"/>
      <c r="IVM834" s="149"/>
      <c r="IVN834" s="149"/>
      <c r="IVO834" s="149"/>
      <c r="IVP834" s="149"/>
      <c r="IVQ834" s="149"/>
      <c r="IVR834" s="149"/>
      <c r="IVS834" s="149"/>
      <c r="IVT834" s="149"/>
      <c r="IVU834" s="149"/>
      <c r="IVV834" s="149"/>
      <c r="IVW834" s="149"/>
      <c r="IVX834" s="149"/>
      <c r="IVY834" s="149"/>
      <c r="IVZ834" s="149"/>
      <c r="IWA834" s="149"/>
      <c r="IWB834" s="149"/>
      <c r="IWC834" s="149"/>
      <c r="IWD834" s="149"/>
      <c r="IWE834" s="149"/>
      <c r="IWF834" s="149"/>
      <c r="IWG834" s="149"/>
      <c r="IWH834" s="149"/>
      <c r="IWI834" s="149"/>
      <c r="IWJ834" s="149"/>
      <c r="IWK834" s="149"/>
      <c r="IWL834" s="149"/>
      <c r="IWM834" s="149"/>
      <c r="IWN834" s="149"/>
      <c r="IWO834" s="149"/>
      <c r="IWP834" s="149"/>
      <c r="IWQ834" s="149"/>
      <c r="IWR834" s="149"/>
      <c r="IWS834" s="149"/>
      <c r="IWT834" s="149"/>
      <c r="IWU834" s="149"/>
      <c r="IWV834" s="149"/>
      <c r="IWW834" s="149"/>
      <c r="IWX834" s="149"/>
      <c r="IWY834" s="149"/>
      <c r="IWZ834" s="149"/>
      <c r="IXA834" s="149"/>
      <c r="IXB834" s="149"/>
      <c r="IXC834" s="149"/>
      <c r="IXD834" s="149"/>
      <c r="IXE834" s="149"/>
      <c r="IXF834" s="149"/>
      <c r="IXG834" s="149"/>
      <c r="IXH834" s="149"/>
      <c r="IXI834" s="149"/>
      <c r="IXJ834" s="149"/>
      <c r="IXK834" s="149"/>
      <c r="IXL834" s="149"/>
      <c r="IXM834" s="149"/>
      <c r="IXN834" s="149"/>
      <c r="IXO834" s="149"/>
      <c r="IXP834" s="149"/>
      <c r="IXQ834" s="149"/>
      <c r="IXR834" s="149"/>
      <c r="IXS834" s="149"/>
      <c r="IXT834" s="149"/>
      <c r="IXU834" s="149"/>
      <c r="IXV834" s="149"/>
      <c r="IXW834" s="149"/>
      <c r="IXX834" s="149"/>
      <c r="IXY834" s="149"/>
      <c r="IXZ834" s="149"/>
      <c r="IYA834" s="149"/>
      <c r="IYB834" s="149"/>
      <c r="IYC834" s="149"/>
      <c r="IYD834" s="149"/>
      <c r="IYE834" s="149"/>
      <c r="IYF834" s="149"/>
      <c r="IYG834" s="149"/>
      <c r="IYH834" s="149"/>
      <c r="IYI834" s="149"/>
      <c r="IYJ834" s="149"/>
      <c r="IYK834" s="149"/>
      <c r="IYL834" s="149"/>
      <c r="IYM834" s="149"/>
      <c r="IYN834" s="149"/>
      <c r="IYO834" s="149"/>
      <c r="IYP834" s="149"/>
      <c r="IYQ834" s="149"/>
      <c r="IYR834" s="149"/>
      <c r="IYS834" s="149"/>
      <c r="IYT834" s="149"/>
      <c r="IYU834" s="149"/>
      <c r="IYV834" s="149"/>
      <c r="IYW834" s="149"/>
      <c r="IYX834" s="149"/>
      <c r="IYY834" s="149"/>
      <c r="IYZ834" s="149"/>
      <c r="IZA834" s="149"/>
      <c r="IZB834" s="149"/>
      <c r="IZC834" s="149"/>
      <c r="IZD834" s="149"/>
      <c r="IZE834" s="149"/>
      <c r="IZF834" s="149"/>
      <c r="IZG834" s="149"/>
      <c r="IZH834" s="149"/>
      <c r="IZI834" s="149"/>
      <c r="IZJ834" s="149"/>
      <c r="IZK834" s="149"/>
      <c r="IZL834" s="149"/>
      <c r="IZM834" s="149"/>
      <c r="IZN834" s="149"/>
      <c r="IZO834" s="149"/>
      <c r="IZP834" s="149"/>
      <c r="IZQ834" s="149"/>
      <c r="IZR834" s="149"/>
      <c r="IZS834" s="149"/>
      <c r="IZT834" s="149"/>
      <c r="IZU834" s="149"/>
      <c r="IZV834" s="149"/>
      <c r="IZW834" s="149"/>
      <c r="IZX834" s="149"/>
      <c r="IZY834" s="149"/>
      <c r="IZZ834" s="149"/>
      <c r="JAA834" s="149"/>
      <c r="JAB834" s="149"/>
      <c r="JAC834" s="149"/>
      <c r="JAD834" s="149"/>
      <c r="JAE834" s="149"/>
      <c r="JAF834" s="149"/>
      <c r="JAG834" s="149"/>
      <c r="JAH834" s="149"/>
      <c r="JAI834" s="149"/>
      <c r="JAJ834" s="149"/>
      <c r="JAK834" s="149"/>
      <c r="JAL834" s="149"/>
      <c r="JAM834" s="149"/>
      <c r="JAN834" s="149"/>
      <c r="JAO834" s="149"/>
      <c r="JAP834" s="149"/>
      <c r="JAQ834" s="149"/>
      <c r="JAR834" s="149"/>
      <c r="JAS834" s="149"/>
      <c r="JAT834" s="149"/>
      <c r="JAU834" s="149"/>
      <c r="JAV834" s="149"/>
      <c r="JAW834" s="149"/>
      <c r="JAX834" s="149"/>
      <c r="JAY834" s="149"/>
      <c r="JAZ834" s="149"/>
      <c r="JBA834" s="149"/>
      <c r="JBB834" s="149"/>
      <c r="JBC834" s="149"/>
      <c r="JBD834" s="149"/>
      <c r="JBE834" s="149"/>
      <c r="JBF834" s="149"/>
      <c r="JBG834" s="149"/>
      <c r="JBH834" s="149"/>
      <c r="JBI834" s="149"/>
      <c r="JBJ834" s="149"/>
      <c r="JBK834" s="149"/>
      <c r="JBL834" s="149"/>
      <c r="JBM834" s="149"/>
      <c r="JBN834" s="149"/>
      <c r="JBO834" s="149"/>
      <c r="JBP834" s="149"/>
      <c r="JBQ834" s="149"/>
      <c r="JBR834" s="149"/>
      <c r="JBS834" s="149"/>
      <c r="JBT834" s="149"/>
      <c r="JBU834" s="149"/>
      <c r="JBV834" s="149"/>
      <c r="JBW834" s="149"/>
      <c r="JBX834" s="149"/>
      <c r="JBY834" s="149"/>
      <c r="JBZ834" s="149"/>
      <c r="JCA834" s="149"/>
      <c r="JCB834" s="149"/>
      <c r="JCC834" s="149"/>
      <c r="JCD834" s="149"/>
      <c r="JCE834" s="149"/>
      <c r="JCF834" s="149"/>
      <c r="JCG834" s="149"/>
      <c r="JCH834" s="149"/>
      <c r="JCI834" s="149"/>
      <c r="JCJ834" s="149"/>
      <c r="JCK834" s="149"/>
      <c r="JCL834" s="149"/>
      <c r="JCM834" s="149"/>
      <c r="JCN834" s="149"/>
      <c r="JCO834" s="149"/>
      <c r="JCP834" s="149"/>
      <c r="JCQ834" s="149"/>
      <c r="JCR834" s="149"/>
      <c r="JCS834" s="149"/>
      <c r="JCT834" s="149"/>
      <c r="JCU834" s="149"/>
      <c r="JCV834" s="149"/>
      <c r="JCW834" s="149"/>
      <c r="JCX834" s="149"/>
      <c r="JCY834" s="149"/>
      <c r="JCZ834" s="149"/>
      <c r="JDA834" s="149"/>
      <c r="JDB834" s="149"/>
      <c r="JDC834" s="149"/>
      <c r="JDD834" s="149"/>
      <c r="JDE834" s="149"/>
      <c r="JDF834" s="149"/>
      <c r="JDG834" s="149"/>
      <c r="JDH834" s="149"/>
      <c r="JDI834" s="149"/>
      <c r="JDJ834" s="149"/>
      <c r="JDK834" s="149"/>
      <c r="JDL834" s="149"/>
      <c r="JDM834" s="149"/>
      <c r="JDN834" s="149"/>
      <c r="JDO834" s="149"/>
      <c r="JDP834" s="149"/>
      <c r="JDQ834" s="149"/>
      <c r="JDR834" s="149"/>
      <c r="JDS834" s="149"/>
      <c r="JDT834" s="149"/>
      <c r="JDU834" s="149"/>
      <c r="JDV834" s="149"/>
      <c r="JDW834" s="149"/>
      <c r="JDX834" s="149"/>
      <c r="JDY834" s="149"/>
      <c r="JDZ834" s="149"/>
      <c r="JEA834" s="149"/>
      <c r="JEB834" s="149"/>
      <c r="JEC834" s="149"/>
      <c r="JED834" s="149"/>
      <c r="JEE834" s="149"/>
      <c r="JEF834" s="149"/>
      <c r="JEG834" s="149"/>
      <c r="JEH834" s="149"/>
      <c r="JEI834" s="149"/>
      <c r="JEJ834" s="149"/>
      <c r="JEK834" s="149"/>
      <c r="JEL834" s="149"/>
      <c r="JEM834" s="149"/>
      <c r="JEN834" s="149"/>
      <c r="JEO834" s="149"/>
      <c r="JEP834" s="149"/>
      <c r="JEQ834" s="149"/>
      <c r="JER834" s="149"/>
      <c r="JES834" s="149"/>
      <c r="JET834" s="149"/>
      <c r="JEU834" s="149"/>
      <c r="JEV834" s="149"/>
      <c r="JEW834" s="149"/>
      <c r="JEX834" s="149"/>
      <c r="JEY834" s="149"/>
      <c r="JEZ834" s="149"/>
      <c r="JFA834" s="149"/>
      <c r="JFB834" s="149"/>
      <c r="JFC834" s="149"/>
      <c r="JFD834" s="149"/>
      <c r="JFE834" s="149"/>
      <c r="JFF834" s="149"/>
      <c r="JFG834" s="149"/>
      <c r="JFH834" s="149"/>
      <c r="JFI834" s="149"/>
      <c r="JFJ834" s="149"/>
      <c r="JFK834" s="149"/>
      <c r="JFL834" s="149"/>
      <c r="JFM834" s="149"/>
      <c r="JFN834" s="149"/>
      <c r="JFO834" s="149"/>
      <c r="JFP834" s="149"/>
      <c r="JFQ834" s="149"/>
      <c r="JFR834" s="149"/>
      <c r="JFS834" s="149"/>
      <c r="JFT834" s="149"/>
      <c r="JFU834" s="149"/>
      <c r="JFV834" s="149"/>
      <c r="JFW834" s="149"/>
      <c r="JFX834" s="149"/>
      <c r="JFY834" s="149"/>
      <c r="JFZ834" s="149"/>
      <c r="JGA834" s="149"/>
      <c r="JGB834" s="149"/>
      <c r="JGC834" s="149"/>
      <c r="JGD834" s="149"/>
      <c r="JGE834" s="149"/>
      <c r="JGF834" s="149"/>
      <c r="JGG834" s="149"/>
      <c r="JGH834" s="149"/>
      <c r="JGI834" s="149"/>
      <c r="JGJ834" s="149"/>
      <c r="JGK834" s="149"/>
      <c r="JGL834" s="149"/>
      <c r="JGM834" s="149"/>
      <c r="JGN834" s="149"/>
      <c r="JGO834" s="149"/>
      <c r="JGP834" s="149"/>
      <c r="JGQ834" s="149"/>
      <c r="JGR834" s="149"/>
      <c r="JGS834" s="149"/>
      <c r="JGT834" s="149"/>
      <c r="JGU834" s="149"/>
      <c r="JGV834" s="149"/>
      <c r="JGW834" s="149"/>
      <c r="JGX834" s="149"/>
      <c r="JGY834" s="149"/>
      <c r="JGZ834" s="149"/>
      <c r="JHA834" s="149"/>
      <c r="JHB834" s="149"/>
      <c r="JHC834" s="149"/>
      <c r="JHD834" s="149"/>
      <c r="JHE834" s="149"/>
      <c r="JHF834" s="149"/>
      <c r="JHG834" s="149"/>
      <c r="JHH834" s="149"/>
      <c r="JHI834" s="149"/>
      <c r="JHJ834" s="149"/>
      <c r="JHK834" s="149"/>
      <c r="JHL834" s="149"/>
      <c r="JHM834" s="149"/>
      <c r="JHN834" s="149"/>
      <c r="JHO834" s="149"/>
      <c r="JHP834" s="149"/>
      <c r="JHQ834" s="149"/>
      <c r="JHR834" s="149"/>
      <c r="JHS834" s="149"/>
      <c r="JHT834" s="149"/>
      <c r="JHU834" s="149"/>
      <c r="JHV834" s="149"/>
      <c r="JHW834" s="149"/>
      <c r="JHX834" s="149"/>
      <c r="JHY834" s="149"/>
      <c r="JHZ834" s="149"/>
      <c r="JIA834" s="149"/>
      <c r="JIB834" s="149"/>
      <c r="JIC834" s="149"/>
      <c r="JID834" s="149"/>
      <c r="JIE834" s="149"/>
      <c r="JIF834" s="149"/>
      <c r="JIG834" s="149"/>
      <c r="JIH834" s="149"/>
      <c r="JII834" s="149"/>
      <c r="JIJ834" s="149"/>
      <c r="JIK834" s="149"/>
      <c r="JIL834" s="149"/>
      <c r="JIM834" s="149"/>
      <c r="JIN834" s="149"/>
      <c r="JIO834" s="149"/>
      <c r="JIP834" s="149"/>
      <c r="JIQ834" s="149"/>
      <c r="JIR834" s="149"/>
      <c r="JIS834" s="149"/>
      <c r="JIT834" s="149"/>
      <c r="JIU834" s="149"/>
      <c r="JIV834" s="149"/>
      <c r="JIW834" s="149"/>
      <c r="JIX834" s="149"/>
      <c r="JIY834" s="149"/>
      <c r="JIZ834" s="149"/>
      <c r="JJA834" s="149"/>
      <c r="JJB834" s="149"/>
      <c r="JJC834" s="149"/>
      <c r="JJD834" s="149"/>
      <c r="JJE834" s="149"/>
      <c r="JJF834" s="149"/>
      <c r="JJG834" s="149"/>
      <c r="JJH834" s="149"/>
      <c r="JJI834" s="149"/>
      <c r="JJJ834" s="149"/>
      <c r="JJK834" s="149"/>
      <c r="JJL834" s="149"/>
      <c r="JJM834" s="149"/>
      <c r="JJN834" s="149"/>
      <c r="JJO834" s="149"/>
      <c r="JJP834" s="149"/>
      <c r="JJQ834" s="149"/>
      <c r="JJR834" s="149"/>
      <c r="JJS834" s="149"/>
      <c r="JJT834" s="149"/>
      <c r="JJU834" s="149"/>
      <c r="JJV834" s="149"/>
      <c r="JJW834" s="149"/>
      <c r="JJX834" s="149"/>
      <c r="JJY834" s="149"/>
      <c r="JJZ834" s="149"/>
      <c r="JKA834" s="149"/>
      <c r="JKB834" s="149"/>
      <c r="JKC834" s="149"/>
      <c r="JKD834" s="149"/>
      <c r="JKE834" s="149"/>
      <c r="JKF834" s="149"/>
      <c r="JKG834" s="149"/>
      <c r="JKH834" s="149"/>
      <c r="JKI834" s="149"/>
      <c r="JKJ834" s="149"/>
      <c r="JKK834" s="149"/>
      <c r="JKL834" s="149"/>
      <c r="JKM834" s="149"/>
      <c r="JKN834" s="149"/>
      <c r="JKO834" s="149"/>
      <c r="JKP834" s="149"/>
      <c r="JKQ834" s="149"/>
      <c r="JKR834" s="149"/>
      <c r="JKS834" s="149"/>
      <c r="JKT834" s="149"/>
      <c r="JKU834" s="149"/>
      <c r="JKV834" s="149"/>
      <c r="JKW834" s="149"/>
      <c r="JKX834" s="149"/>
      <c r="JKY834" s="149"/>
      <c r="JKZ834" s="149"/>
      <c r="JLA834" s="149"/>
      <c r="JLB834" s="149"/>
      <c r="JLC834" s="149"/>
      <c r="JLD834" s="149"/>
      <c r="JLE834" s="149"/>
      <c r="JLF834" s="149"/>
      <c r="JLG834" s="149"/>
      <c r="JLH834" s="149"/>
      <c r="JLI834" s="149"/>
      <c r="JLJ834" s="149"/>
      <c r="JLK834" s="149"/>
      <c r="JLL834" s="149"/>
      <c r="JLM834" s="149"/>
      <c r="JLN834" s="149"/>
      <c r="JLO834" s="149"/>
      <c r="JLP834" s="149"/>
      <c r="JLQ834" s="149"/>
      <c r="JLR834" s="149"/>
      <c r="JLS834" s="149"/>
      <c r="JLT834" s="149"/>
      <c r="JLU834" s="149"/>
      <c r="JLV834" s="149"/>
      <c r="JLW834" s="149"/>
      <c r="JLX834" s="149"/>
      <c r="JLY834" s="149"/>
      <c r="JLZ834" s="149"/>
      <c r="JMA834" s="149"/>
      <c r="JMB834" s="149"/>
      <c r="JMC834" s="149"/>
      <c r="JMD834" s="149"/>
      <c r="JME834" s="149"/>
      <c r="JMF834" s="149"/>
      <c r="JMG834" s="149"/>
      <c r="JMH834" s="149"/>
      <c r="JMI834" s="149"/>
      <c r="JMJ834" s="149"/>
      <c r="JMK834" s="149"/>
      <c r="JML834" s="149"/>
      <c r="JMM834" s="149"/>
      <c r="JMN834" s="149"/>
      <c r="JMO834" s="149"/>
      <c r="JMP834" s="149"/>
      <c r="JMQ834" s="149"/>
      <c r="JMR834" s="149"/>
      <c r="JMS834" s="149"/>
      <c r="JMT834" s="149"/>
      <c r="JMU834" s="149"/>
      <c r="JMV834" s="149"/>
      <c r="JMW834" s="149"/>
      <c r="JMX834" s="149"/>
      <c r="JMY834" s="149"/>
      <c r="JMZ834" s="149"/>
      <c r="JNA834" s="149"/>
      <c r="JNB834" s="149"/>
      <c r="JNC834" s="149"/>
      <c r="JND834" s="149"/>
      <c r="JNE834" s="149"/>
      <c r="JNF834" s="149"/>
      <c r="JNG834" s="149"/>
      <c r="JNH834" s="149"/>
      <c r="JNI834" s="149"/>
      <c r="JNJ834" s="149"/>
      <c r="JNK834" s="149"/>
      <c r="JNL834" s="149"/>
      <c r="JNM834" s="149"/>
      <c r="JNN834" s="149"/>
      <c r="JNO834" s="149"/>
      <c r="JNP834" s="149"/>
      <c r="JNQ834" s="149"/>
      <c r="JNR834" s="149"/>
      <c r="JNS834" s="149"/>
      <c r="JNT834" s="149"/>
      <c r="JNU834" s="149"/>
      <c r="JNV834" s="149"/>
      <c r="JNW834" s="149"/>
      <c r="JNX834" s="149"/>
      <c r="JNY834" s="149"/>
      <c r="JNZ834" s="149"/>
      <c r="JOA834" s="149"/>
      <c r="JOB834" s="149"/>
      <c r="JOC834" s="149"/>
      <c r="JOD834" s="149"/>
      <c r="JOE834" s="149"/>
      <c r="JOF834" s="149"/>
      <c r="JOG834" s="149"/>
      <c r="JOH834" s="149"/>
      <c r="JOI834" s="149"/>
      <c r="JOJ834" s="149"/>
      <c r="JOK834" s="149"/>
      <c r="JOL834" s="149"/>
      <c r="JOM834" s="149"/>
      <c r="JON834" s="149"/>
      <c r="JOO834" s="149"/>
      <c r="JOP834" s="149"/>
      <c r="JOQ834" s="149"/>
      <c r="JOR834" s="149"/>
      <c r="JOS834" s="149"/>
      <c r="JOT834" s="149"/>
      <c r="JOU834" s="149"/>
      <c r="JOV834" s="149"/>
      <c r="JOW834" s="149"/>
      <c r="JOX834" s="149"/>
      <c r="JOY834" s="149"/>
      <c r="JOZ834" s="149"/>
      <c r="JPA834" s="149"/>
      <c r="JPB834" s="149"/>
      <c r="JPC834" s="149"/>
      <c r="JPD834" s="149"/>
      <c r="JPE834" s="149"/>
      <c r="JPF834" s="149"/>
      <c r="JPG834" s="149"/>
      <c r="JPH834" s="149"/>
      <c r="JPI834" s="149"/>
      <c r="JPJ834" s="149"/>
      <c r="JPK834" s="149"/>
      <c r="JPL834" s="149"/>
      <c r="JPM834" s="149"/>
      <c r="JPN834" s="149"/>
      <c r="JPO834" s="149"/>
      <c r="JPP834" s="149"/>
      <c r="JPQ834" s="149"/>
      <c r="JPR834" s="149"/>
      <c r="JPS834" s="149"/>
      <c r="JPT834" s="149"/>
      <c r="JPU834" s="149"/>
      <c r="JPV834" s="149"/>
      <c r="JPW834" s="149"/>
      <c r="JPX834" s="149"/>
      <c r="JPY834" s="149"/>
      <c r="JPZ834" s="149"/>
      <c r="JQA834" s="149"/>
      <c r="JQB834" s="149"/>
      <c r="JQC834" s="149"/>
      <c r="JQD834" s="149"/>
      <c r="JQE834" s="149"/>
      <c r="JQF834" s="149"/>
      <c r="JQG834" s="149"/>
      <c r="JQH834" s="149"/>
      <c r="JQI834" s="149"/>
      <c r="JQJ834" s="149"/>
      <c r="JQK834" s="149"/>
      <c r="JQL834" s="149"/>
      <c r="JQM834" s="149"/>
      <c r="JQN834" s="149"/>
      <c r="JQO834" s="149"/>
      <c r="JQP834" s="149"/>
      <c r="JQQ834" s="149"/>
      <c r="JQR834" s="149"/>
      <c r="JQS834" s="149"/>
      <c r="JQT834" s="149"/>
      <c r="JQU834" s="149"/>
      <c r="JQV834" s="149"/>
      <c r="JQW834" s="149"/>
      <c r="JQX834" s="149"/>
      <c r="JQY834" s="149"/>
      <c r="JQZ834" s="149"/>
      <c r="JRA834" s="149"/>
      <c r="JRB834" s="149"/>
      <c r="JRC834" s="149"/>
      <c r="JRD834" s="149"/>
      <c r="JRE834" s="149"/>
      <c r="JRF834" s="149"/>
      <c r="JRG834" s="149"/>
      <c r="JRH834" s="149"/>
      <c r="JRI834" s="149"/>
      <c r="JRJ834" s="149"/>
      <c r="JRK834" s="149"/>
      <c r="JRL834" s="149"/>
      <c r="JRM834" s="149"/>
      <c r="JRN834" s="149"/>
      <c r="JRO834" s="149"/>
      <c r="JRP834" s="149"/>
      <c r="JRQ834" s="149"/>
      <c r="JRR834" s="149"/>
      <c r="JRS834" s="149"/>
      <c r="JRT834" s="149"/>
      <c r="JRU834" s="149"/>
      <c r="JRV834" s="149"/>
      <c r="JRW834" s="149"/>
      <c r="JRX834" s="149"/>
      <c r="JRY834" s="149"/>
      <c r="JRZ834" s="149"/>
      <c r="JSA834" s="149"/>
      <c r="JSB834" s="149"/>
      <c r="JSC834" s="149"/>
      <c r="JSD834" s="149"/>
      <c r="JSE834" s="149"/>
      <c r="JSF834" s="149"/>
      <c r="JSG834" s="149"/>
      <c r="JSH834" s="149"/>
      <c r="JSI834" s="149"/>
      <c r="JSJ834" s="149"/>
      <c r="JSK834" s="149"/>
      <c r="JSL834" s="149"/>
      <c r="JSM834" s="149"/>
      <c r="JSN834" s="149"/>
      <c r="JSO834" s="149"/>
      <c r="JSP834" s="149"/>
      <c r="JSQ834" s="149"/>
      <c r="JSR834" s="149"/>
      <c r="JSS834" s="149"/>
      <c r="JST834" s="149"/>
      <c r="JSU834" s="149"/>
      <c r="JSV834" s="149"/>
      <c r="JSW834" s="149"/>
      <c r="JSX834" s="149"/>
      <c r="JSY834" s="149"/>
      <c r="JSZ834" s="149"/>
      <c r="JTA834" s="149"/>
      <c r="JTB834" s="149"/>
      <c r="JTC834" s="149"/>
      <c r="JTD834" s="149"/>
      <c r="JTE834" s="149"/>
      <c r="JTF834" s="149"/>
      <c r="JTG834" s="149"/>
      <c r="JTH834" s="149"/>
      <c r="JTI834" s="149"/>
      <c r="JTJ834" s="149"/>
      <c r="JTK834" s="149"/>
      <c r="JTL834" s="149"/>
      <c r="JTM834" s="149"/>
      <c r="JTN834" s="149"/>
      <c r="JTO834" s="149"/>
      <c r="JTP834" s="149"/>
      <c r="JTQ834" s="149"/>
      <c r="JTR834" s="149"/>
      <c r="JTS834" s="149"/>
      <c r="JTT834" s="149"/>
      <c r="JTU834" s="149"/>
      <c r="JTV834" s="149"/>
      <c r="JTW834" s="149"/>
      <c r="JTX834" s="149"/>
      <c r="JTY834" s="149"/>
      <c r="JTZ834" s="149"/>
      <c r="JUA834" s="149"/>
      <c r="JUB834" s="149"/>
      <c r="JUC834" s="149"/>
      <c r="JUD834" s="149"/>
      <c r="JUE834" s="149"/>
      <c r="JUF834" s="149"/>
      <c r="JUG834" s="149"/>
      <c r="JUH834" s="149"/>
      <c r="JUI834" s="149"/>
      <c r="JUJ834" s="149"/>
      <c r="JUK834" s="149"/>
      <c r="JUL834" s="149"/>
      <c r="JUM834" s="149"/>
      <c r="JUN834" s="149"/>
      <c r="JUO834" s="149"/>
      <c r="JUP834" s="149"/>
      <c r="JUQ834" s="149"/>
      <c r="JUR834" s="149"/>
      <c r="JUS834" s="149"/>
      <c r="JUT834" s="149"/>
      <c r="JUU834" s="149"/>
      <c r="JUV834" s="149"/>
      <c r="JUW834" s="149"/>
      <c r="JUX834" s="149"/>
      <c r="JUY834" s="149"/>
      <c r="JUZ834" s="149"/>
      <c r="JVA834" s="149"/>
      <c r="JVB834" s="149"/>
      <c r="JVC834" s="149"/>
      <c r="JVD834" s="149"/>
      <c r="JVE834" s="149"/>
      <c r="JVF834" s="149"/>
      <c r="JVG834" s="149"/>
      <c r="JVH834" s="149"/>
      <c r="JVI834" s="149"/>
      <c r="JVJ834" s="149"/>
      <c r="JVK834" s="149"/>
      <c r="JVL834" s="149"/>
      <c r="JVM834" s="149"/>
      <c r="JVN834" s="149"/>
      <c r="JVO834" s="149"/>
      <c r="JVP834" s="149"/>
      <c r="JVQ834" s="149"/>
      <c r="JVR834" s="149"/>
      <c r="JVS834" s="149"/>
      <c r="JVT834" s="149"/>
      <c r="JVU834" s="149"/>
      <c r="JVV834" s="149"/>
      <c r="JVW834" s="149"/>
      <c r="JVX834" s="149"/>
      <c r="JVY834" s="149"/>
      <c r="JVZ834" s="149"/>
      <c r="JWA834" s="149"/>
      <c r="JWB834" s="149"/>
      <c r="JWC834" s="149"/>
      <c r="JWD834" s="149"/>
      <c r="JWE834" s="149"/>
      <c r="JWF834" s="149"/>
      <c r="JWG834" s="149"/>
      <c r="JWH834" s="149"/>
      <c r="JWI834" s="149"/>
      <c r="JWJ834" s="149"/>
      <c r="JWK834" s="149"/>
      <c r="JWL834" s="149"/>
      <c r="JWM834" s="149"/>
      <c r="JWN834" s="149"/>
      <c r="JWO834" s="149"/>
      <c r="JWP834" s="149"/>
      <c r="JWQ834" s="149"/>
      <c r="JWR834" s="149"/>
      <c r="JWS834" s="149"/>
      <c r="JWT834" s="149"/>
      <c r="JWU834" s="149"/>
      <c r="JWV834" s="149"/>
      <c r="JWW834" s="149"/>
      <c r="JWX834" s="149"/>
      <c r="JWY834" s="149"/>
      <c r="JWZ834" s="149"/>
      <c r="JXA834" s="149"/>
      <c r="JXB834" s="149"/>
      <c r="JXC834" s="149"/>
      <c r="JXD834" s="149"/>
      <c r="JXE834" s="149"/>
      <c r="JXF834" s="149"/>
      <c r="JXG834" s="149"/>
      <c r="JXH834" s="149"/>
      <c r="JXI834" s="149"/>
      <c r="JXJ834" s="149"/>
      <c r="JXK834" s="149"/>
      <c r="JXL834" s="149"/>
      <c r="JXM834" s="149"/>
      <c r="JXN834" s="149"/>
      <c r="JXO834" s="149"/>
      <c r="JXP834" s="149"/>
      <c r="JXQ834" s="149"/>
      <c r="JXR834" s="149"/>
      <c r="JXS834" s="149"/>
      <c r="JXT834" s="149"/>
      <c r="JXU834" s="149"/>
      <c r="JXV834" s="149"/>
      <c r="JXW834" s="149"/>
      <c r="JXX834" s="149"/>
      <c r="JXY834" s="149"/>
      <c r="JXZ834" s="149"/>
      <c r="JYA834" s="149"/>
      <c r="JYB834" s="149"/>
      <c r="JYC834" s="149"/>
      <c r="JYD834" s="149"/>
      <c r="JYE834" s="149"/>
      <c r="JYF834" s="149"/>
      <c r="JYG834" s="149"/>
      <c r="JYH834" s="149"/>
      <c r="JYI834" s="149"/>
      <c r="JYJ834" s="149"/>
      <c r="JYK834" s="149"/>
      <c r="JYL834" s="149"/>
      <c r="JYM834" s="149"/>
      <c r="JYN834" s="149"/>
      <c r="JYO834" s="149"/>
      <c r="JYP834" s="149"/>
      <c r="JYQ834" s="149"/>
      <c r="JYR834" s="149"/>
      <c r="JYS834" s="149"/>
      <c r="JYT834" s="149"/>
      <c r="JYU834" s="149"/>
      <c r="JYV834" s="149"/>
      <c r="JYW834" s="149"/>
      <c r="JYX834" s="149"/>
      <c r="JYY834" s="149"/>
      <c r="JYZ834" s="149"/>
      <c r="JZA834" s="149"/>
      <c r="JZB834" s="149"/>
      <c r="JZC834" s="149"/>
      <c r="JZD834" s="149"/>
      <c r="JZE834" s="149"/>
      <c r="JZF834" s="149"/>
      <c r="JZG834" s="149"/>
      <c r="JZH834" s="149"/>
      <c r="JZI834" s="149"/>
      <c r="JZJ834" s="149"/>
      <c r="JZK834" s="149"/>
      <c r="JZL834" s="149"/>
      <c r="JZM834" s="149"/>
      <c r="JZN834" s="149"/>
      <c r="JZO834" s="149"/>
      <c r="JZP834" s="149"/>
      <c r="JZQ834" s="149"/>
      <c r="JZR834" s="149"/>
      <c r="JZS834" s="149"/>
      <c r="JZT834" s="149"/>
      <c r="JZU834" s="149"/>
      <c r="JZV834" s="149"/>
      <c r="JZW834" s="149"/>
      <c r="JZX834" s="149"/>
      <c r="JZY834" s="149"/>
      <c r="JZZ834" s="149"/>
      <c r="KAA834" s="149"/>
      <c r="KAB834" s="149"/>
      <c r="KAC834" s="149"/>
      <c r="KAD834" s="149"/>
      <c r="KAE834" s="149"/>
      <c r="KAF834" s="149"/>
      <c r="KAG834" s="149"/>
      <c r="KAH834" s="149"/>
      <c r="KAI834" s="149"/>
      <c r="KAJ834" s="149"/>
      <c r="KAK834" s="149"/>
      <c r="KAL834" s="149"/>
      <c r="KAM834" s="149"/>
      <c r="KAN834" s="149"/>
      <c r="KAO834" s="149"/>
      <c r="KAP834" s="149"/>
      <c r="KAQ834" s="149"/>
      <c r="KAR834" s="149"/>
      <c r="KAS834" s="149"/>
      <c r="KAT834" s="149"/>
      <c r="KAU834" s="149"/>
      <c r="KAV834" s="149"/>
      <c r="KAW834" s="149"/>
      <c r="KAX834" s="149"/>
      <c r="KAY834" s="149"/>
      <c r="KAZ834" s="149"/>
      <c r="KBA834" s="149"/>
      <c r="KBB834" s="149"/>
      <c r="KBC834" s="149"/>
      <c r="KBD834" s="149"/>
      <c r="KBE834" s="149"/>
      <c r="KBF834" s="149"/>
      <c r="KBG834" s="149"/>
      <c r="KBH834" s="149"/>
      <c r="KBI834" s="149"/>
      <c r="KBJ834" s="149"/>
      <c r="KBK834" s="149"/>
      <c r="KBL834" s="149"/>
      <c r="KBM834" s="149"/>
      <c r="KBN834" s="149"/>
      <c r="KBO834" s="149"/>
      <c r="KBP834" s="149"/>
      <c r="KBQ834" s="149"/>
      <c r="KBR834" s="149"/>
      <c r="KBS834" s="149"/>
      <c r="KBT834" s="149"/>
      <c r="KBU834" s="149"/>
      <c r="KBV834" s="149"/>
      <c r="KBW834" s="149"/>
      <c r="KBX834" s="149"/>
      <c r="KBY834" s="149"/>
      <c r="KBZ834" s="149"/>
      <c r="KCA834" s="149"/>
      <c r="KCB834" s="149"/>
      <c r="KCC834" s="149"/>
      <c r="KCD834" s="149"/>
      <c r="KCE834" s="149"/>
      <c r="KCF834" s="149"/>
      <c r="KCG834" s="149"/>
      <c r="KCH834" s="149"/>
      <c r="KCI834" s="149"/>
      <c r="KCJ834" s="149"/>
      <c r="KCK834" s="149"/>
      <c r="KCL834" s="149"/>
      <c r="KCM834" s="149"/>
      <c r="KCN834" s="149"/>
      <c r="KCO834" s="149"/>
      <c r="KCP834" s="149"/>
      <c r="KCQ834" s="149"/>
      <c r="KCR834" s="149"/>
      <c r="KCS834" s="149"/>
      <c r="KCT834" s="149"/>
      <c r="KCU834" s="149"/>
      <c r="KCV834" s="149"/>
      <c r="KCW834" s="149"/>
      <c r="KCX834" s="149"/>
      <c r="KCY834" s="149"/>
      <c r="KCZ834" s="149"/>
      <c r="KDA834" s="149"/>
      <c r="KDB834" s="149"/>
      <c r="KDC834" s="149"/>
      <c r="KDD834" s="149"/>
      <c r="KDE834" s="149"/>
      <c r="KDF834" s="149"/>
      <c r="KDG834" s="149"/>
      <c r="KDH834" s="149"/>
      <c r="KDI834" s="149"/>
      <c r="KDJ834" s="149"/>
      <c r="KDK834" s="149"/>
      <c r="KDL834" s="149"/>
      <c r="KDM834" s="149"/>
      <c r="KDN834" s="149"/>
      <c r="KDO834" s="149"/>
      <c r="KDP834" s="149"/>
      <c r="KDQ834" s="149"/>
      <c r="KDR834" s="149"/>
      <c r="KDS834" s="149"/>
      <c r="KDT834" s="149"/>
      <c r="KDU834" s="149"/>
      <c r="KDV834" s="149"/>
      <c r="KDW834" s="149"/>
      <c r="KDX834" s="149"/>
      <c r="KDY834" s="149"/>
      <c r="KDZ834" s="149"/>
      <c r="KEA834" s="149"/>
      <c r="KEB834" s="149"/>
      <c r="KEC834" s="149"/>
      <c r="KED834" s="149"/>
      <c r="KEE834" s="149"/>
      <c r="KEF834" s="149"/>
      <c r="KEG834" s="149"/>
      <c r="KEH834" s="149"/>
      <c r="KEI834" s="149"/>
      <c r="KEJ834" s="149"/>
      <c r="KEK834" s="149"/>
      <c r="KEL834" s="149"/>
      <c r="KEM834" s="149"/>
      <c r="KEN834" s="149"/>
      <c r="KEO834" s="149"/>
      <c r="KEP834" s="149"/>
      <c r="KEQ834" s="149"/>
      <c r="KER834" s="149"/>
      <c r="KES834" s="149"/>
      <c r="KET834" s="149"/>
      <c r="KEU834" s="149"/>
      <c r="KEV834" s="149"/>
      <c r="KEW834" s="149"/>
      <c r="KEX834" s="149"/>
      <c r="KEY834" s="149"/>
      <c r="KEZ834" s="149"/>
      <c r="KFA834" s="149"/>
      <c r="KFB834" s="149"/>
      <c r="KFC834" s="149"/>
      <c r="KFD834" s="149"/>
      <c r="KFE834" s="149"/>
      <c r="KFF834" s="149"/>
      <c r="KFG834" s="149"/>
      <c r="KFH834" s="149"/>
      <c r="KFI834" s="149"/>
      <c r="KFJ834" s="149"/>
      <c r="KFK834" s="149"/>
      <c r="KFL834" s="149"/>
      <c r="KFM834" s="149"/>
      <c r="KFN834" s="149"/>
      <c r="KFO834" s="149"/>
      <c r="KFP834" s="149"/>
      <c r="KFQ834" s="149"/>
      <c r="KFR834" s="149"/>
      <c r="KFS834" s="149"/>
      <c r="KFT834" s="149"/>
      <c r="KFU834" s="149"/>
      <c r="KFV834" s="149"/>
      <c r="KFW834" s="149"/>
      <c r="KFX834" s="149"/>
      <c r="KFY834" s="149"/>
      <c r="KFZ834" s="149"/>
      <c r="KGA834" s="149"/>
      <c r="KGB834" s="149"/>
      <c r="KGC834" s="149"/>
      <c r="KGD834" s="149"/>
      <c r="KGE834" s="149"/>
      <c r="KGF834" s="149"/>
      <c r="KGG834" s="149"/>
      <c r="KGH834" s="149"/>
      <c r="KGI834" s="149"/>
      <c r="KGJ834" s="149"/>
      <c r="KGK834" s="149"/>
      <c r="KGL834" s="149"/>
      <c r="KGM834" s="149"/>
      <c r="KGN834" s="149"/>
      <c r="KGO834" s="149"/>
      <c r="KGP834" s="149"/>
      <c r="KGQ834" s="149"/>
      <c r="KGR834" s="149"/>
      <c r="KGS834" s="149"/>
      <c r="KGT834" s="149"/>
      <c r="KGU834" s="149"/>
      <c r="KGV834" s="149"/>
      <c r="KGW834" s="149"/>
      <c r="KGX834" s="149"/>
      <c r="KGY834" s="149"/>
      <c r="KGZ834" s="149"/>
      <c r="KHA834" s="149"/>
      <c r="KHB834" s="149"/>
      <c r="KHC834" s="149"/>
      <c r="KHD834" s="149"/>
      <c r="KHE834" s="149"/>
      <c r="KHF834" s="149"/>
      <c r="KHG834" s="149"/>
      <c r="KHH834" s="149"/>
      <c r="KHI834" s="149"/>
      <c r="KHJ834" s="149"/>
      <c r="KHK834" s="149"/>
      <c r="KHL834" s="149"/>
      <c r="KHM834" s="149"/>
      <c r="KHN834" s="149"/>
      <c r="KHO834" s="149"/>
      <c r="KHP834" s="149"/>
      <c r="KHQ834" s="149"/>
      <c r="KHR834" s="149"/>
      <c r="KHS834" s="149"/>
      <c r="KHT834" s="149"/>
      <c r="KHU834" s="149"/>
      <c r="KHV834" s="149"/>
      <c r="KHW834" s="149"/>
      <c r="KHX834" s="149"/>
      <c r="KHY834" s="149"/>
      <c r="KHZ834" s="149"/>
      <c r="KIA834" s="149"/>
      <c r="KIB834" s="149"/>
      <c r="KIC834" s="149"/>
      <c r="KID834" s="149"/>
      <c r="KIE834" s="149"/>
      <c r="KIF834" s="149"/>
      <c r="KIG834" s="149"/>
      <c r="KIH834" s="149"/>
      <c r="KII834" s="149"/>
      <c r="KIJ834" s="149"/>
      <c r="KIK834" s="149"/>
      <c r="KIL834" s="149"/>
      <c r="KIM834" s="149"/>
      <c r="KIN834" s="149"/>
      <c r="KIO834" s="149"/>
      <c r="KIP834" s="149"/>
      <c r="KIQ834" s="149"/>
      <c r="KIR834" s="149"/>
      <c r="KIS834" s="149"/>
      <c r="KIT834" s="149"/>
      <c r="KIU834" s="149"/>
      <c r="KIV834" s="149"/>
      <c r="KIW834" s="149"/>
      <c r="KIX834" s="149"/>
      <c r="KIY834" s="149"/>
      <c r="KIZ834" s="149"/>
      <c r="KJA834" s="149"/>
      <c r="KJB834" s="149"/>
      <c r="KJC834" s="149"/>
      <c r="KJD834" s="149"/>
      <c r="KJE834" s="149"/>
      <c r="KJF834" s="149"/>
      <c r="KJG834" s="149"/>
      <c r="KJH834" s="149"/>
      <c r="KJI834" s="149"/>
      <c r="KJJ834" s="149"/>
      <c r="KJK834" s="149"/>
      <c r="KJL834" s="149"/>
      <c r="KJM834" s="149"/>
      <c r="KJN834" s="149"/>
      <c r="KJO834" s="149"/>
      <c r="KJP834" s="149"/>
      <c r="KJQ834" s="149"/>
      <c r="KJR834" s="149"/>
      <c r="KJS834" s="149"/>
      <c r="KJT834" s="149"/>
      <c r="KJU834" s="149"/>
      <c r="KJV834" s="149"/>
      <c r="KJW834" s="149"/>
      <c r="KJX834" s="149"/>
      <c r="KJY834" s="149"/>
      <c r="KJZ834" s="149"/>
      <c r="KKA834" s="149"/>
      <c r="KKB834" s="149"/>
      <c r="KKC834" s="149"/>
      <c r="KKD834" s="149"/>
      <c r="KKE834" s="149"/>
      <c r="KKF834" s="149"/>
      <c r="KKG834" s="149"/>
      <c r="KKH834" s="149"/>
      <c r="KKI834" s="149"/>
      <c r="KKJ834" s="149"/>
      <c r="KKK834" s="149"/>
      <c r="KKL834" s="149"/>
      <c r="KKM834" s="149"/>
      <c r="KKN834" s="149"/>
      <c r="KKO834" s="149"/>
      <c r="KKP834" s="149"/>
      <c r="KKQ834" s="149"/>
      <c r="KKR834" s="149"/>
      <c r="KKS834" s="149"/>
      <c r="KKT834" s="149"/>
      <c r="KKU834" s="149"/>
      <c r="KKV834" s="149"/>
      <c r="KKW834" s="149"/>
      <c r="KKX834" s="149"/>
      <c r="KKY834" s="149"/>
      <c r="KKZ834" s="149"/>
      <c r="KLA834" s="149"/>
      <c r="KLB834" s="149"/>
      <c r="KLC834" s="149"/>
      <c r="KLD834" s="149"/>
      <c r="KLE834" s="149"/>
      <c r="KLF834" s="149"/>
      <c r="KLG834" s="149"/>
      <c r="KLH834" s="149"/>
      <c r="KLI834" s="149"/>
      <c r="KLJ834" s="149"/>
      <c r="KLK834" s="149"/>
      <c r="KLL834" s="149"/>
      <c r="KLM834" s="149"/>
      <c r="KLN834" s="149"/>
      <c r="KLO834" s="149"/>
      <c r="KLP834" s="149"/>
      <c r="KLQ834" s="149"/>
      <c r="KLR834" s="149"/>
      <c r="KLS834" s="149"/>
      <c r="KLT834" s="149"/>
      <c r="KLU834" s="149"/>
      <c r="KLV834" s="149"/>
      <c r="KLW834" s="149"/>
      <c r="KLX834" s="149"/>
      <c r="KLY834" s="149"/>
      <c r="KLZ834" s="149"/>
      <c r="KMA834" s="149"/>
      <c r="KMB834" s="149"/>
      <c r="KMC834" s="149"/>
      <c r="KMD834" s="149"/>
      <c r="KME834" s="149"/>
      <c r="KMF834" s="149"/>
      <c r="KMG834" s="149"/>
      <c r="KMH834" s="149"/>
      <c r="KMI834" s="149"/>
      <c r="KMJ834" s="149"/>
      <c r="KMK834" s="149"/>
      <c r="KML834" s="149"/>
      <c r="KMM834" s="149"/>
      <c r="KMN834" s="149"/>
      <c r="KMO834" s="149"/>
      <c r="KMP834" s="149"/>
      <c r="KMQ834" s="149"/>
      <c r="KMR834" s="149"/>
      <c r="KMS834" s="149"/>
      <c r="KMT834" s="149"/>
      <c r="KMU834" s="149"/>
      <c r="KMV834" s="149"/>
      <c r="KMW834" s="149"/>
      <c r="KMX834" s="149"/>
      <c r="KMY834" s="149"/>
      <c r="KMZ834" s="149"/>
      <c r="KNA834" s="149"/>
      <c r="KNB834" s="149"/>
      <c r="KNC834" s="149"/>
      <c r="KND834" s="149"/>
      <c r="KNE834" s="149"/>
      <c r="KNF834" s="149"/>
      <c r="KNG834" s="149"/>
      <c r="KNH834" s="149"/>
      <c r="KNI834" s="149"/>
      <c r="KNJ834" s="149"/>
      <c r="KNK834" s="149"/>
      <c r="KNL834" s="149"/>
      <c r="KNM834" s="149"/>
      <c r="KNN834" s="149"/>
      <c r="KNO834" s="149"/>
      <c r="KNP834" s="149"/>
      <c r="KNQ834" s="149"/>
      <c r="KNR834" s="149"/>
      <c r="KNS834" s="149"/>
      <c r="KNT834" s="149"/>
      <c r="KNU834" s="149"/>
      <c r="KNV834" s="149"/>
      <c r="KNW834" s="149"/>
      <c r="KNX834" s="149"/>
      <c r="KNY834" s="149"/>
      <c r="KNZ834" s="149"/>
      <c r="KOA834" s="149"/>
      <c r="KOB834" s="149"/>
      <c r="KOC834" s="149"/>
      <c r="KOD834" s="149"/>
      <c r="KOE834" s="149"/>
      <c r="KOF834" s="149"/>
      <c r="KOG834" s="149"/>
      <c r="KOH834" s="149"/>
      <c r="KOI834" s="149"/>
      <c r="KOJ834" s="149"/>
      <c r="KOK834" s="149"/>
      <c r="KOL834" s="149"/>
      <c r="KOM834" s="149"/>
      <c r="KON834" s="149"/>
      <c r="KOO834" s="149"/>
      <c r="KOP834" s="149"/>
      <c r="KOQ834" s="149"/>
      <c r="KOR834" s="149"/>
      <c r="KOS834" s="149"/>
      <c r="KOT834" s="149"/>
      <c r="KOU834" s="149"/>
      <c r="KOV834" s="149"/>
      <c r="KOW834" s="149"/>
      <c r="KOX834" s="149"/>
      <c r="KOY834" s="149"/>
      <c r="KOZ834" s="149"/>
      <c r="KPA834" s="149"/>
      <c r="KPB834" s="149"/>
      <c r="KPC834" s="149"/>
      <c r="KPD834" s="149"/>
      <c r="KPE834" s="149"/>
      <c r="KPF834" s="149"/>
      <c r="KPG834" s="149"/>
      <c r="KPH834" s="149"/>
      <c r="KPI834" s="149"/>
      <c r="KPJ834" s="149"/>
      <c r="KPK834" s="149"/>
      <c r="KPL834" s="149"/>
      <c r="KPM834" s="149"/>
      <c r="KPN834" s="149"/>
      <c r="KPO834" s="149"/>
      <c r="KPP834" s="149"/>
      <c r="KPQ834" s="149"/>
      <c r="KPR834" s="149"/>
      <c r="KPS834" s="149"/>
      <c r="KPT834" s="149"/>
      <c r="KPU834" s="149"/>
      <c r="KPV834" s="149"/>
      <c r="KPW834" s="149"/>
      <c r="KPX834" s="149"/>
      <c r="KPY834" s="149"/>
      <c r="KPZ834" s="149"/>
      <c r="KQA834" s="149"/>
      <c r="KQB834" s="149"/>
      <c r="KQC834" s="149"/>
      <c r="KQD834" s="149"/>
      <c r="KQE834" s="149"/>
      <c r="KQF834" s="149"/>
      <c r="KQG834" s="149"/>
      <c r="KQH834" s="149"/>
      <c r="KQI834" s="149"/>
      <c r="KQJ834" s="149"/>
      <c r="KQK834" s="149"/>
      <c r="KQL834" s="149"/>
      <c r="KQM834" s="149"/>
      <c r="KQN834" s="149"/>
      <c r="KQO834" s="149"/>
      <c r="KQP834" s="149"/>
      <c r="KQQ834" s="149"/>
      <c r="KQR834" s="149"/>
      <c r="KQS834" s="149"/>
      <c r="KQT834" s="149"/>
      <c r="KQU834" s="149"/>
      <c r="KQV834" s="149"/>
      <c r="KQW834" s="149"/>
      <c r="KQX834" s="149"/>
      <c r="KQY834" s="149"/>
      <c r="KQZ834" s="149"/>
      <c r="KRA834" s="149"/>
      <c r="KRB834" s="149"/>
      <c r="KRC834" s="149"/>
      <c r="KRD834" s="149"/>
      <c r="KRE834" s="149"/>
      <c r="KRF834" s="149"/>
      <c r="KRG834" s="149"/>
      <c r="KRH834" s="149"/>
      <c r="KRI834" s="149"/>
      <c r="KRJ834" s="149"/>
      <c r="KRK834" s="149"/>
      <c r="KRL834" s="149"/>
      <c r="KRM834" s="149"/>
      <c r="KRN834" s="149"/>
      <c r="KRO834" s="149"/>
      <c r="KRP834" s="149"/>
      <c r="KRQ834" s="149"/>
      <c r="KRR834" s="149"/>
      <c r="KRS834" s="149"/>
      <c r="KRT834" s="149"/>
      <c r="KRU834" s="149"/>
      <c r="KRV834" s="149"/>
      <c r="KRW834" s="149"/>
      <c r="KRX834" s="149"/>
      <c r="KRY834" s="149"/>
      <c r="KRZ834" s="149"/>
      <c r="KSA834" s="149"/>
      <c r="KSB834" s="149"/>
      <c r="KSC834" s="149"/>
      <c r="KSD834" s="149"/>
      <c r="KSE834" s="149"/>
      <c r="KSF834" s="149"/>
      <c r="KSG834" s="149"/>
      <c r="KSH834" s="149"/>
      <c r="KSI834" s="149"/>
      <c r="KSJ834" s="149"/>
      <c r="KSK834" s="149"/>
      <c r="KSL834" s="149"/>
      <c r="KSM834" s="149"/>
      <c r="KSN834" s="149"/>
      <c r="KSO834" s="149"/>
      <c r="KSP834" s="149"/>
      <c r="KSQ834" s="149"/>
      <c r="KSR834" s="149"/>
      <c r="KSS834" s="149"/>
      <c r="KST834" s="149"/>
      <c r="KSU834" s="149"/>
      <c r="KSV834" s="149"/>
      <c r="KSW834" s="149"/>
      <c r="KSX834" s="149"/>
      <c r="KSY834" s="149"/>
      <c r="KSZ834" s="149"/>
      <c r="KTA834" s="149"/>
      <c r="KTB834" s="149"/>
      <c r="KTC834" s="149"/>
      <c r="KTD834" s="149"/>
      <c r="KTE834" s="149"/>
      <c r="KTF834" s="149"/>
      <c r="KTG834" s="149"/>
      <c r="KTH834" s="149"/>
      <c r="KTI834" s="149"/>
      <c r="KTJ834" s="149"/>
      <c r="KTK834" s="149"/>
      <c r="KTL834" s="149"/>
      <c r="KTM834" s="149"/>
      <c r="KTN834" s="149"/>
      <c r="KTO834" s="149"/>
      <c r="KTP834" s="149"/>
      <c r="KTQ834" s="149"/>
      <c r="KTR834" s="149"/>
      <c r="KTS834" s="149"/>
      <c r="KTT834" s="149"/>
      <c r="KTU834" s="149"/>
      <c r="KTV834" s="149"/>
      <c r="KTW834" s="149"/>
      <c r="KTX834" s="149"/>
      <c r="KTY834" s="149"/>
      <c r="KTZ834" s="149"/>
      <c r="KUA834" s="149"/>
      <c r="KUB834" s="149"/>
      <c r="KUC834" s="149"/>
      <c r="KUD834" s="149"/>
      <c r="KUE834" s="149"/>
      <c r="KUF834" s="149"/>
      <c r="KUG834" s="149"/>
      <c r="KUH834" s="149"/>
      <c r="KUI834" s="149"/>
      <c r="KUJ834" s="149"/>
      <c r="KUK834" s="149"/>
      <c r="KUL834" s="149"/>
      <c r="KUM834" s="149"/>
      <c r="KUN834" s="149"/>
      <c r="KUO834" s="149"/>
      <c r="KUP834" s="149"/>
      <c r="KUQ834" s="149"/>
      <c r="KUR834" s="149"/>
      <c r="KUS834" s="149"/>
      <c r="KUT834" s="149"/>
      <c r="KUU834" s="149"/>
      <c r="KUV834" s="149"/>
      <c r="KUW834" s="149"/>
      <c r="KUX834" s="149"/>
      <c r="KUY834" s="149"/>
      <c r="KUZ834" s="149"/>
      <c r="KVA834" s="149"/>
      <c r="KVB834" s="149"/>
      <c r="KVC834" s="149"/>
      <c r="KVD834" s="149"/>
      <c r="KVE834" s="149"/>
      <c r="KVF834" s="149"/>
      <c r="KVG834" s="149"/>
      <c r="KVH834" s="149"/>
      <c r="KVI834" s="149"/>
      <c r="KVJ834" s="149"/>
      <c r="KVK834" s="149"/>
      <c r="KVL834" s="149"/>
      <c r="KVM834" s="149"/>
      <c r="KVN834" s="149"/>
      <c r="KVO834" s="149"/>
      <c r="KVP834" s="149"/>
      <c r="KVQ834" s="149"/>
      <c r="KVR834" s="149"/>
      <c r="KVS834" s="149"/>
      <c r="KVT834" s="149"/>
      <c r="KVU834" s="149"/>
      <c r="KVV834" s="149"/>
      <c r="KVW834" s="149"/>
      <c r="KVX834" s="149"/>
      <c r="KVY834" s="149"/>
      <c r="KVZ834" s="149"/>
      <c r="KWA834" s="149"/>
      <c r="KWB834" s="149"/>
      <c r="KWC834" s="149"/>
      <c r="KWD834" s="149"/>
      <c r="KWE834" s="149"/>
      <c r="KWF834" s="149"/>
      <c r="KWG834" s="149"/>
      <c r="KWH834" s="149"/>
      <c r="KWI834" s="149"/>
      <c r="KWJ834" s="149"/>
      <c r="KWK834" s="149"/>
      <c r="KWL834" s="149"/>
      <c r="KWM834" s="149"/>
      <c r="KWN834" s="149"/>
      <c r="KWO834" s="149"/>
      <c r="KWP834" s="149"/>
      <c r="KWQ834" s="149"/>
      <c r="KWR834" s="149"/>
      <c r="KWS834" s="149"/>
      <c r="KWT834" s="149"/>
      <c r="KWU834" s="149"/>
      <c r="KWV834" s="149"/>
      <c r="KWW834" s="149"/>
      <c r="KWX834" s="149"/>
      <c r="KWY834" s="149"/>
      <c r="KWZ834" s="149"/>
      <c r="KXA834" s="149"/>
      <c r="KXB834" s="149"/>
      <c r="KXC834" s="149"/>
      <c r="KXD834" s="149"/>
      <c r="KXE834" s="149"/>
      <c r="KXF834" s="149"/>
      <c r="KXG834" s="149"/>
      <c r="KXH834" s="149"/>
      <c r="KXI834" s="149"/>
      <c r="KXJ834" s="149"/>
      <c r="KXK834" s="149"/>
      <c r="KXL834" s="149"/>
      <c r="KXM834" s="149"/>
      <c r="KXN834" s="149"/>
      <c r="KXO834" s="149"/>
      <c r="KXP834" s="149"/>
      <c r="KXQ834" s="149"/>
      <c r="KXR834" s="149"/>
      <c r="KXS834" s="149"/>
      <c r="KXT834" s="149"/>
      <c r="KXU834" s="149"/>
      <c r="KXV834" s="149"/>
      <c r="KXW834" s="149"/>
      <c r="KXX834" s="149"/>
      <c r="KXY834" s="149"/>
      <c r="KXZ834" s="149"/>
      <c r="KYA834" s="149"/>
      <c r="KYB834" s="149"/>
      <c r="KYC834" s="149"/>
      <c r="KYD834" s="149"/>
      <c r="KYE834" s="149"/>
      <c r="KYF834" s="149"/>
      <c r="KYG834" s="149"/>
      <c r="KYH834" s="149"/>
      <c r="KYI834" s="149"/>
      <c r="KYJ834" s="149"/>
      <c r="KYK834" s="149"/>
      <c r="KYL834" s="149"/>
      <c r="KYM834" s="149"/>
      <c r="KYN834" s="149"/>
      <c r="KYO834" s="149"/>
      <c r="KYP834" s="149"/>
      <c r="KYQ834" s="149"/>
      <c r="KYR834" s="149"/>
      <c r="KYS834" s="149"/>
      <c r="KYT834" s="149"/>
      <c r="KYU834" s="149"/>
      <c r="KYV834" s="149"/>
      <c r="KYW834" s="149"/>
      <c r="KYX834" s="149"/>
      <c r="KYY834" s="149"/>
      <c r="KYZ834" s="149"/>
      <c r="KZA834" s="149"/>
      <c r="KZB834" s="149"/>
      <c r="KZC834" s="149"/>
      <c r="KZD834" s="149"/>
      <c r="KZE834" s="149"/>
      <c r="KZF834" s="149"/>
      <c r="KZG834" s="149"/>
      <c r="KZH834" s="149"/>
      <c r="KZI834" s="149"/>
      <c r="KZJ834" s="149"/>
      <c r="KZK834" s="149"/>
      <c r="KZL834" s="149"/>
      <c r="KZM834" s="149"/>
      <c r="KZN834" s="149"/>
      <c r="KZO834" s="149"/>
      <c r="KZP834" s="149"/>
      <c r="KZQ834" s="149"/>
      <c r="KZR834" s="149"/>
      <c r="KZS834" s="149"/>
      <c r="KZT834" s="149"/>
      <c r="KZU834" s="149"/>
      <c r="KZV834" s="149"/>
      <c r="KZW834" s="149"/>
      <c r="KZX834" s="149"/>
      <c r="KZY834" s="149"/>
      <c r="KZZ834" s="149"/>
      <c r="LAA834" s="149"/>
      <c r="LAB834" s="149"/>
      <c r="LAC834" s="149"/>
      <c r="LAD834" s="149"/>
      <c r="LAE834" s="149"/>
      <c r="LAF834" s="149"/>
      <c r="LAG834" s="149"/>
      <c r="LAH834" s="149"/>
      <c r="LAI834" s="149"/>
      <c r="LAJ834" s="149"/>
      <c r="LAK834" s="149"/>
      <c r="LAL834" s="149"/>
      <c r="LAM834" s="149"/>
      <c r="LAN834" s="149"/>
      <c r="LAO834" s="149"/>
      <c r="LAP834" s="149"/>
      <c r="LAQ834" s="149"/>
      <c r="LAR834" s="149"/>
      <c r="LAS834" s="149"/>
      <c r="LAT834" s="149"/>
      <c r="LAU834" s="149"/>
      <c r="LAV834" s="149"/>
      <c r="LAW834" s="149"/>
      <c r="LAX834" s="149"/>
      <c r="LAY834" s="149"/>
      <c r="LAZ834" s="149"/>
      <c r="LBA834" s="149"/>
      <c r="LBB834" s="149"/>
      <c r="LBC834" s="149"/>
      <c r="LBD834" s="149"/>
      <c r="LBE834" s="149"/>
      <c r="LBF834" s="149"/>
      <c r="LBG834" s="149"/>
      <c r="LBH834" s="149"/>
      <c r="LBI834" s="149"/>
      <c r="LBJ834" s="149"/>
      <c r="LBK834" s="149"/>
      <c r="LBL834" s="149"/>
      <c r="LBM834" s="149"/>
      <c r="LBN834" s="149"/>
      <c r="LBO834" s="149"/>
      <c r="LBP834" s="149"/>
      <c r="LBQ834" s="149"/>
      <c r="LBR834" s="149"/>
      <c r="LBS834" s="149"/>
      <c r="LBT834" s="149"/>
      <c r="LBU834" s="149"/>
      <c r="LBV834" s="149"/>
      <c r="LBW834" s="149"/>
      <c r="LBX834" s="149"/>
      <c r="LBY834" s="149"/>
      <c r="LBZ834" s="149"/>
      <c r="LCA834" s="149"/>
      <c r="LCB834" s="149"/>
      <c r="LCC834" s="149"/>
      <c r="LCD834" s="149"/>
      <c r="LCE834" s="149"/>
      <c r="LCF834" s="149"/>
      <c r="LCG834" s="149"/>
      <c r="LCH834" s="149"/>
      <c r="LCI834" s="149"/>
      <c r="LCJ834" s="149"/>
      <c r="LCK834" s="149"/>
      <c r="LCL834" s="149"/>
      <c r="LCM834" s="149"/>
      <c r="LCN834" s="149"/>
      <c r="LCO834" s="149"/>
      <c r="LCP834" s="149"/>
      <c r="LCQ834" s="149"/>
      <c r="LCR834" s="149"/>
      <c r="LCS834" s="149"/>
      <c r="LCT834" s="149"/>
      <c r="LCU834" s="149"/>
      <c r="LCV834" s="149"/>
      <c r="LCW834" s="149"/>
      <c r="LCX834" s="149"/>
      <c r="LCY834" s="149"/>
      <c r="LCZ834" s="149"/>
      <c r="LDA834" s="149"/>
      <c r="LDB834" s="149"/>
      <c r="LDC834" s="149"/>
      <c r="LDD834" s="149"/>
      <c r="LDE834" s="149"/>
      <c r="LDF834" s="149"/>
      <c r="LDG834" s="149"/>
      <c r="LDH834" s="149"/>
      <c r="LDI834" s="149"/>
      <c r="LDJ834" s="149"/>
      <c r="LDK834" s="149"/>
      <c r="LDL834" s="149"/>
      <c r="LDM834" s="149"/>
      <c r="LDN834" s="149"/>
      <c r="LDO834" s="149"/>
      <c r="LDP834" s="149"/>
      <c r="LDQ834" s="149"/>
      <c r="LDR834" s="149"/>
      <c r="LDS834" s="149"/>
      <c r="LDT834" s="149"/>
      <c r="LDU834" s="149"/>
      <c r="LDV834" s="149"/>
      <c r="LDW834" s="149"/>
      <c r="LDX834" s="149"/>
      <c r="LDY834" s="149"/>
      <c r="LDZ834" s="149"/>
      <c r="LEA834" s="149"/>
      <c r="LEB834" s="149"/>
      <c r="LEC834" s="149"/>
      <c r="LED834" s="149"/>
      <c r="LEE834" s="149"/>
      <c r="LEF834" s="149"/>
      <c r="LEG834" s="149"/>
      <c r="LEH834" s="149"/>
      <c r="LEI834" s="149"/>
      <c r="LEJ834" s="149"/>
      <c r="LEK834" s="149"/>
      <c r="LEL834" s="149"/>
      <c r="LEM834" s="149"/>
      <c r="LEN834" s="149"/>
      <c r="LEO834" s="149"/>
      <c r="LEP834" s="149"/>
      <c r="LEQ834" s="149"/>
      <c r="LER834" s="149"/>
      <c r="LES834" s="149"/>
      <c r="LET834" s="149"/>
      <c r="LEU834" s="149"/>
      <c r="LEV834" s="149"/>
      <c r="LEW834" s="149"/>
      <c r="LEX834" s="149"/>
      <c r="LEY834" s="149"/>
      <c r="LEZ834" s="149"/>
      <c r="LFA834" s="149"/>
      <c r="LFB834" s="149"/>
      <c r="LFC834" s="149"/>
      <c r="LFD834" s="149"/>
      <c r="LFE834" s="149"/>
      <c r="LFF834" s="149"/>
      <c r="LFG834" s="149"/>
      <c r="LFH834" s="149"/>
      <c r="LFI834" s="149"/>
      <c r="LFJ834" s="149"/>
      <c r="LFK834" s="149"/>
      <c r="LFL834" s="149"/>
      <c r="LFM834" s="149"/>
      <c r="LFN834" s="149"/>
      <c r="LFO834" s="149"/>
      <c r="LFP834" s="149"/>
      <c r="LFQ834" s="149"/>
      <c r="LFR834" s="149"/>
      <c r="LFS834" s="149"/>
      <c r="LFT834" s="149"/>
      <c r="LFU834" s="149"/>
      <c r="LFV834" s="149"/>
      <c r="LFW834" s="149"/>
      <c r="LFX834" s="149"/>
      <c r="LFY834" s="149"/>
      <c r="LFZ834" s="149"/>
      <c r="LGA834" s="149"/>
      <c r="LGB834" s="149"/>
      <c r="LGC834" s="149"/>
      <c r="LGD834" s="149"/>
      <c r="LGE834" s="149"/>
      <c r="LGF834" s="149"/>
      <c r="LGG834" s="149"/>
      <c r="LGH834" s="149"/>
      <c r="LGI834" s="149"/>
      <c r="LGJ834" s="149"/>
      <c r="LGK834" s="149"/>
      <c r="LGL834" s="149"/>
      <c r="LGM834" s="149"/>
      <c r="LGN834" s="149"/>
      <c r="LGO834" s="149"/>
      <c r="LGP834" s="149"/>
      <c r="LGQ834" s="149"/>
      <c r="LGR834" s="149"/>
      <c r="LGS834" s="149"/>
      <c r="LGT834" s="149"/>
      <c r="LGU834" s="149"/>
      <c r="LGV834" s="149"/>
      <c r="LGW834" s="149"/>
      <c r="LGX834" s="149"/>
      <c r="LGY834" s="149"/>
      <c r="LGZ834" s="149"/>
      <c r="LHA834" s="149"/>
      <c r="LHB834" s="149"/>
      <c r="LHC834" s="149"/>
      <c r="LHD834" s="149"/>
      <c r="LHE834" s="149"/>
      <c r="LHF834" s="149"/>
      <c r="LHG834" s="149"/>
      <c r="LHH834" s="149"/>
      <c r="LHI834" s="149"/>
      <c r="LHJ834" s="149"/>
      <c r="LHK834" s="149"/>
      <c r="LHL834" s="149"/>
      <c r="LHM834" s="149"/>
      <c r="LHN834" s="149"/>
      <c r="LHO834" s="149"/>
      <c r="LHP834" s="149"/>
      <c r="LHQ834" s="149"/>
      <c r="LHR834" s="149"/>
      <c r="LHS834" s="149"/>
      <c r="LHT834" s="149"/>
      <c r="LHU834" s="149"/>
      <c r="LHV834" s="149"/>
      <c r="LHW834" s="149"/>
      <c r="LHX834" s="149"/>
      <c r="LHY834" s="149"/>
      <c r="LHZ834" s="149"/>
      <c r="LIA834" s="149"/>
      <c r="LIB834" s="149"/>
      <c r="LIC834" s="149"/>
      <c r="LID834" s="149"/>
      <c r="LIE834" s="149"/>
      <c r="LIF834" s="149"/>
      <c r="LIG834" s="149"/>
      <c r="LIH834" s="149"/>
      <c r="LII834" s="149"/>
      <c r="LIJ834" s="149"/>
      <c r="LIK834" s="149"/>
      <c r="LIL834" s="149"/>
      <c r="LIM834" s="149"/>
      <c r="LIN834" s="149"/>
      <c r="LIO834" s="149"/>
      <c r="LIP834" s="149"/>
      <c r="LIQ834" s="149"/>
      <c r="LIR834" s="149"/>
      <c r="LIS834" s="149"/>
      <c r="LIT834" s="149"/>
      <c r="LIU834" s="149"/>
      <c r="LIV834" s="149"/>
      <c r="LIW834" s="149"/>
      <c r="LIX834" s="149"/>
      <c r="LIY834" s="149"/>
      <c r="LIZ834" s="149"/>
      <c r="LJA834" s="149"/>
      <c r="LJB834" s="149"/>
      <c r="LJC834" s="149"/>
      <c r="LJD834" s="149"/>
      <c r="LJE834" s="149"/>
      <c r="LJF834" s="149"/>
      <c r="LJG834" s="149"/>
      <c r="LJH834" s="149"/>
      <c r="LJI834" s="149"/>
      <c r="LJJ834" s="149"/>
      <c r="LJK834" s="149"/>
      <c r="LJL834" s="149"/>
      <c r="LJM834" s="149"/>
      <c r="LJN834" s="149"/>
      <c r="LJO834" s="149"/>
      <c r="LJP834" s="149"/>
      <c r="LJQ834" s="149"/>
      <c r="LJR834" s="149"/>
      <c r="LJS834" s="149"/>
      <c r="LJT834" s="149"/>
      <c r="LJU834" s="149"/>
      <c r="LJV834" s="149"/>
      <c r="LJW834" s="149"/>
      <c r="LJX834" s="149"/>
      <c r="LJY834" s="149"/>
      <c r="LJZ834" s="149"/>
      <c r="LKA834" s="149"/>
      <c r="LKB834" s="149"/>
      <c r="LKC834" s="149"/>
      <c r="LKD834" s="149"/>
      <c r="LKE834" s="149"/>
      <c r="LKF834" s="149"/>
      <c r="LKG834" s="149"/>
      <c r="LKH834" s="149"/>
      <c r="LKI834" s="149"/>
      <c r="LKJ834" s="149"/>
      <c r="LKK834" s="149"/>
      <c r="LKL834" s="149"/>
      <c r="LKM834" s="149"/>
      <c r="LKN834" s="149"/>
      <c r="LKO834" s="149"/>
      <c r="LKP834" s="149"/>
      <c r="LKQ834" s="149"/>
      <c r="LKR834" s="149"/>
      <c r="LKS834" s="149"/>
      <c r="LKT834" s="149"/>
      <c r="LKU834" s="149"/>
      <c r="LKV834" s="149"/>
      <c r="LKW834" s="149"/>
      <c r="LKX834" s="149"/>
      <c r="LKY834" s="149"/>
      <c r="LKZ834" s="149"/>
      <c r="LLA834" s="149"/>
      <c r="LLB834" s="149"/>
      <c r="LLC834" s="149"/>
      <c r="LLD834" s="149"/>
      <c r="LLE834" s="149"/>
      <c r="LLF834" s="149"/>
      <c r="LLG834" s="149"/>
      <c r="LLH834" s="149"/>
      <c r="LLI834" s="149"/>
      <c r="LLJ834" s="149"/>
      <c r="LLK834" s="149"/>
      <c r="LLL834" s="149"/>
      <c r="LLM834" s="149"/>
      <c r="LLN834" s="149"/>
      <c r="LLO834" s="149"/>
      <c r="LLP834" s="149"/>
      <c r="LLQ834" s="149"/>
      <c r="LLR834" s="149"/>
      <c r="LLS834" s="149"/>
      <c r="LLT834" s="149"/>
      <c r="LLU834" s="149"/>
      <c r="LLV834" s="149"/>
      <c r="LLW834" s="149"/>
      <c r="LLX834" s="149"/>
      <c r="LLY834" s="149"/>
      <c r="LLZ834" s="149"/>
      <c r="LMA834" s="149"/>
      <c r="LMB834" s="149"/>
      <c r="LMC834" s="149"/>
      <c r="LMD834" s="149"/>
      <c r="LME834" s="149"/>
      <c r="LMF834" s="149"/>
      <c r="LMG834" s="149"/>
      <c r="LMH834" s="149"/>
      <c r="LMI834" s="149"/>
      <c r="LMJ834" s="149"/>
      <c r="LMK834" s="149"/>
      <c r="LML834" s="149"/>
      <c r="LMM834" s="149"/>
      <c r="LMN834" s="149"/>
      <c r="LMO834" s="149"/>
      <c r="LMP834" s="149"/>
      <c r="LMQ834" s="149"/>
      <c r="LMR834" s="149"/>
      <c r="LMS834" s="149"/>
      <c r="LMT834" s="149"/>
      <c r="LMU834" s="149"/>
      <c r="LMV834" s="149"/>
      <c r="LMW834" s="149"/>
      <c r="LMX834" s="149"/>
      <c r="LMY834" s="149"/>
      <c r="LMZ834" s="149"/>
      <c r="LNA834" s="149"/>
      <c r="LNB834" s="149"/>
      <c r="LNC834" s="149"/>
      <c r="LND834" s="149"/>
      <c r="LNE834" s="149"/>
      <c r="LNF834" s="149"/>
      <c r="LNG834" s="149"/>
      <c r="LNH834" s="149"/>
      <c r="LNI834" s="149"/>
      <c r="LNJ834" s="149"/>
      <c r="LNK834" s="149"/>
      <c r="LNL834" s="149"/>
      <c r="LNM834" s="149"/>
      <c r="LNN834" s="149"/>
      <c r="LNO834" s="149"/>
      <c r="LNP834" s="149"/>
      <c r="LNQ834" s="149"/>
      <c r="LNR834" s="149"/>
      <c r="LNS834" s="149"/>
      <c r="LNT834" s="149"/>
      <c r="LNU834" s="149"/>
      <c r="LNV834" s="149"/>
      <c r="LNW834" s="149"/>
      <c r="LNX834" s="149"/>
      <c r="LNY834" s="149"/>
      <c r="LNZ834" s="149"/>
      <c r="LOA834" s="149"/>
      <c r="LOB834" s="149"/>
      <c r="LOC834" s="149"/>
      <c r="LOD834" s="149"/>
      <c r="LOE834" s="149"/>
      <c r="LOF834" s="149"/>
      <c r="LOG834" s="149"/>
      <c r="LOH834" s="149"/>
      <c r="LOI834" s="149"/>
      <c r="LOJ834" s="149"/>
      <c r="LOK834" s="149"/>
      <c r="LOL834" s="149"/>
      <c r="LOM834" s="149"/>
      <c r="LON834" s="149"/>
      <c r="LOO834" s="149"/>
      <c r="LOP834" s="149"/>
      <c r="LOQ834" s="149"/>
      <c r="LOR834" s="149"/>
      <c r="LOS834" s="149"/>
      <c r="LOT834" s="149"/>
      <c r="LOU834" s="149"/>
      <c r="LOV834" s="149"/>
      <c r="LOW834" s="149"/>
      <c r="LOX834" s="149"/>
      <c r="LOY834" s="149"/>
      <c r="LOZ834" s="149"/>
      <c r="LPA834" s="149"/>
      <c r="LPB834" s="149"/>
      <c r="LPC834" s="149"/>
      <c r="LPD834" s="149"/>
      <c r="LPE834" s="149"/>
      <c r="LPF834" s="149"/>
      <c r="LPG834" s="149"/>
      <c r="LPH834" s="149"/>
      <c r="LPI834" s="149"/>
      <c r="LPJ834" s="149"/>
      <c r="LPK834" s="149"/>
      <c r="LPL834" s="149"/>
      <c r="LPM834" s="149"/>
      <c r="LPN834" s="149"/>
      <c r="LPO834" s="149"/>
      <c r="LPP834" s="149"/>
      <c r="LPQ834" s="149"/>
      <c r="LPR834" s="149"/>
      <c r="LPS834" s="149"/>
      <c r="LPT834" s="149"/>
      <c r="LPU834" s="149"/>
      <c r="LPV834" s="149"/>
      <c r="LPW834" s="149"/>
      <c r="LPX834" s="149"/>
      <c r="LPY834" s="149"/>
      <c r="LPZ834" s="149"/>
      <c r="LQA834" s="149"/>
      <c r="LQB834" s="149"/>
      <c r="LQC834" s="149"/>
      <c r="LQD834" s="149"/>
      <c r="LQE834" s="149"/>
      <c r="LQF834" s="149"/>
      <c r="LQG834" s="149"/>
      <c r="LQH834" s="149"/>
      <c r="LQI834" s="149"/>
      <c r="LQJ834" s="149"/>
      <c r="LQK834" s="149"/>
      <c r="LQL834" s="149"/>
      <c r="LQM834" s="149"/>
      <c r="LQN834" s="149"/>
      <c r="LQO834" s="149"/>
      <c r="LQP834" s="149"/>
      <c r="LQQ834" s="149"/>
      <c r="LQR834" s="149"/>
      <c r="LQS834" s="149"/>
      <c r="LQT834" s="149"/>
      <c r="LQU834" s="149"/>
      <c r="LQV834" s="149"/>
      <c r="LQW834" s="149"/>
      <c r="LQX834" s="149"/>
      <c r="LQY834" s="149"/>
      <c r="LQZ834" s="149"/>
      <c r="LRA834" s="149"/>
      <c r="LRB834" s="149"/>
      <c r="LRC834" s="149"/>
      <c r="LRD834" s="149"/>
      <c r="LRE834" s="149"/>
      <c r="LRF834" s="149"/>
      <c r="LRG834" s="149"/>
      <c r="LRH834" s="149"/>
      <c r="LRI834" s="149"/>
      <c r="LRJ834" s="149"/>
      <c r="LRK834" s="149"/>
      <c r="LRL834" s="149"/>
      <c r="LRM834" s="149"/>
      <c r="LRN834" s="149"/>
      <c r="LRO834" s="149"/>
      <c r="LRP834" s="149"/>
      <c r="LRQ834" s="149"/>
      <c r="LRR834" s="149"/>
      <c r="LRS834" s="149"/>
      <c r="LRT834" s="149"/>
      <c r="LRU834" s="149"/>
      <c r="LRV834" s="149"/>
      <c r="LRW834" s="149"/>
      <c r="LRX834" s="149"/>
      <c r="LRY834" s="149"/>
      <c r="LRZ834" s="149"/>
      <c r="LSA834" s="149"/>
      <c r="LSB834" s="149"/>
      <c r="LSC834" s="149"/>
      <c r="LSD834" s="149"/>
      <c r="LSE834" s="149"/>
      <c r="LSF834" s="149"/>
      <c r="LSG834" s="149"/>
      <c r="LSH834" s="149"/>
      <c r="LSI834" s="149"/>
      <c r="LSJ834" s="149"/>
      <c r="LSK834" s="149"/>
      <c r="LSL834" s="149"/>
      <c r="LSM834" s="149"/>
      <c r="LSN834" s="149"/>
      <c r="LSO834" s="149"/>
      <c r="LSP834" s="149"/>
      <c r="LSQ834" s="149"/>
      <c r="LSR834" s="149"/>
      <c r="LSS834" s="149"/>
      <c r="LST834" s="149"/>
      <c r="LSU834" s="149"/>
      <c r="LSV834" s="149"/>
      <c r="LSW834" s="149"/>
      <c r="LSX834" s="149"/>
      <c r="LSY834" s="149"/>
      <c r="LSZ834" s="149"/>
      <c r="LTA834" s="149"/>
      <c r="LTB834" s="149"/>
      <c r="LTC834" s="149"/>
      <c r="LTD834" s="149"/>
      <c r="LTE834" s="149"/>
      <c r="LTF834" s="149"/>
      <c r="LTG834" s="149"/>
      <c r="LTH834" s="149"/>
      <c r="LTI834" s="149"/>
      <c r="LTJ834" s="149"/>
      <c r="LTK834" s="149"/>
      <c r="LTL834" s="149"/>
      <c r="LTM834" s="149"/>
      <c r="LTN834" s="149"/>
      <c r="LTO834" s="149"/>
      <c r="LTP834" s="149"/>
      <c r="LTQ834" s="149"/>
      <c r="LTR834" s="149"/>
      <c r="LTS834" s="149"/>
      <c r="LTT834" s="149"/>
      <c r="LTU834" s="149"/>
      <c r="LTV834" s="149"/>
      <c r="LTW834" s="149"/>
      <c r="LTX834" s="149"/>
      <c r="LTY834" s="149"/>
      <c r="LTZ834" s="149"/>
      <c r="LUA834" s="149"/>
      <c r="LUB834" s="149"/>
      <c r="LUC834" s="149"/>
      <c r="LUD834" s="149"/>
      <c r="LUE834" s="149"/>
      <c r="LUF834" s="149"/>
      <c r="LUG834" s="149"/>
      <c r="LUH834" s="149"/>
      <c r="LUI834" s="149"/>
      <c r="LUJ834" s="149"/>
      <c r="LUK834" s="149"/>
      <c r="LUL834" s="149"/>
      <c r="LUM834" s="149"/>
      <c r="LUN834" s="149"/>
      <c r="LUO834" s="149"/>
      <c r="LUP834" s="149"/>
      <c r="LUQ834" s="149"/>
      <c r="LUR834" s="149"/>
      <c r="LUS834" s="149"/>
      <c r="LUT834" s="149"/>
      <c r="LUU834" s="149"/>
      <c r="LUV834" s="149"/>
      <c r="LUW834" s="149"/>
      <c r="LUX834" s="149"/>
      <c r="LUY834" s="149"/>
      <c r="LUZ834" s="149"/>
      <c r="LVA834" s="149"/>
      <c r="LVB834" s="149"/>
      <c r="LVC834" s="149"/>
      <c r="LVD834" s="149"/>
      <c r="LVE834" s="149"/>
      <c r="LVF834" s="149"/>
      <c r="LVG834" s="149"/>
      <c r="LVH834" s="149"/>
      <c r="LVI834" s="149"/>
      <c r="LVJ834" s="149"/>
      <c r="LVK834" s="149"/>
      <c r="LVL834" s="149"/>
      <c r="LVM834" s="149"/>
      <c r="LVN834" s="149"/>
      <c r="LVO834" s="149"/>
      <c r="LVP834" s="149"/>
      <c r="LVQ834" s="149"/>
      <c r="LVR834" s="149"/>
      <c r="LVS834" s="149"/>
      <c r="LVT834" s="149"/>
      <c r="LVU834" s="149"/>
      <c r="LVV834" s="149"/>
      <c r="LVW834" s="149"/>
      <c r="LVX834" s="149"/>
      <c r="LVY834" s="149"/>
      <c r="LVZ834" s="149"/>
      <c r="LWA834" s="149"/>
      <c r="LWB834" s="149"/>
      <c r="LWC834" s="149"/>
      <c r="LWD834" s="149"/>
      <c r="LWE834" s="149"/>
      <c r="LWF834" s="149"/>
      <c r="LWG834" s="149"/>
      <c r="LWH834" s="149"/>
      <c r="LWI834" s="149"/>
      <c r="LWJ834" s="149"/>
      <c r="LWK834" s="149"/>
      <c r="LWL834" s="149"/>
      <c r="LWM834" s="149"/>
      <c r="LWN834" s="149"/>
      <c r="LWO834" s="149"/>
      <c r="LWP834" s="149"/>
      <c r="LWQ834" s="149"/>
      <c r="LWR834" s="149"/>
      <c r="LWS834" s="149"/>
      <c r="LWT834" s="149"/>
      <c r="LWU834" s="149"/>
      <c r="LWV834" s="149"/>
      <c r="LWW834" s="149"/>
      <c r="LWX834" s="149"/>
      <c r="LWY834" s="149"/>
      <c r="LWZ834" s="149"/>
      <c r="LXA834" s="149"/>
      <c r="LXB834" s="149"/>
      <c r="LXC834" s="149"/>
      <c r="LXD834" s="149"/>
      <c r="LXE834" s="149"/>
      <c r="LXF834" s="149"/>
      <c r="LXG834" s="149"/>
      <c r="LXH834" s="149"/>
      <c r="LXI834" s="149"/>
      <c r="LXJ834" s="149"/>
      <c r="LXK834" s="149"/>
      <c r="LXL834" s="149"/>
      <c r="LXM834" s="149"/>
      <c r="LXN834" s="149"/>
      <c r="LXO834" s="149"/>
      <c r="LXP834" s="149"/>
      <c r="LXQ834" s="149"/>
      <c r="LXR834" s="149"/>
      <c r="LXS834" s="149"/>
      <c r="LXT834" s="149"/>
      <c r="LXU834" s="149"/>
      <c r="LXV834" s="149"/>
      <c r="LXW834" s="149"/>
      <c r="LXX834" s="149"/>
      <c r="LXY834" s="149"/>
      <c r="LXZ834" s="149"/>
      <c r="LYA834" s="149"/>
      <c r="LYB834" s="149"/>
      <c r="LYC834" s="149"/>
      <c r="LYD834" s="149"/>
      <c r="LYE834" s="149"/>
      <c r="LYF834" s="149"/>
      <c r="LYG834" s="149"/>
      <c r="LYH834" s="149"/>
      <c r="LYI834" s="149"/>
      <c r="LYJ834" s="149"/>
      <c r="LYK834" s="149"/>
      <c r="LYL834" s="149"/>
      <c r="LYM834" s="149"/>
      <c r="LYN834" s="149"/>
      <c r="LYO834" s="149"/>
      <c r="LYP834" s="149"/>
      <c r="LYQ834" s="149"/>
      <c r="LYR834" s="149"/>
      <c r="LYS834" s="149"/>
      <c r="LYT834" s="149"/>
      <c r="LYU834" s="149"/>
      <c r="LYV834" s="149"/>
      <c r="LYW834" s="149"/>
      <c r="LYX834" s="149"/>
      <c r="LYY834" s="149"/>
      <c r="LYZ834" s="149"/>
      <c r="LZA834" s="149"/>
      <c r="LZB834" s="149"/>
      <c r="LZC834" s="149"/>
      <c r="LZD834" s="149"/>
      <c r="LZE834" s="149"/>
      <c r="LZF834" s="149"/>
      <c r="LZG834" s="149"/>
      <c r="LZH834" s="149"/>
      <c r="LZI834" s="149"/>
      <c r="LZJ834" s="149"/>
      <c r="LZK834" s="149"/>
      <c r="LZL834" s="149"/>
      <c r="LZM834" s="149"/>
      <c r="LZN834" s="149"/>
      <c r="LZO834" s="149"/>
      <c r="LZP834" s="149"/>
      <c r="LZQ834" s="149"/>
      <c r="LZR834" s="149"/>
      <c r="LZS834" s="149"/>
      <c r="LZT834" s="149"/>
      <c r="LZU834" s="149"/>
      <c r="LZV834" s="149"/>
      <c r="LZW834" s="149"/>
      <c r="LZX834" s="149"/>
      <c r="LZY834" s="149"/>
      <c r="LZZ834" s="149"/>
      <c r="MAA834" s="149"/>
      <c r="MAB834" s="149"/>
      <c r="MAC834" s="149"/>
      <c r="MAD834" s="149"/>
      <c r="MAE834" s="149"/>
      <c r="MAF834" s="149"/>
      <c r="MAG834" s="149"/>
      <c r="MAH834" s="149"/>
      <c r="MAI834" s="149"/>
      <c r="MAJ834" s="149"/>
      <c r="MAK834" s="149"/>
      <c r="MAL834" s="149"/>
      <c r="MAM834" s="149"/>
      <c r="MAN834" s="149"/>
      <c r="MAO834" s="149"/>
      <c r="MAP834" s="149"/>
      <c r="MAQ834" s="149"/>
      <c r="MAR834" s="149"/>
      <c r="MAS834" s="149"/>
      <c r="MAT834" s="149"/>
      <c r="MAU834" s="149"/>
      <c r="MAV834" s="149"/>
      <c r="MAW834" s="149"/>
      <c r="MAX834" s="149"/>
      <c r="MAY834" s="149"/>
      <c r="MAZ834" s="149"/>
      <c r="MBA834" s="149"/>
      <c r="MBB834" s="149"/>
      <c r="MBC834" s="149"/>
      <c r="MBD834" s="149"/>
      <c r="MBE834" s="149"/>
      <c r="MBF834" s="149"/>
      <c r="MBG834" s="149"/>
      <c r="MBH834" s="149"/>
      <c r="MBI834" s="149"/>
      <c r="MBJ834" s="149"/>
      <c r="MBK834" s="149"/>
      <c r="MBL834" s="149"/>
      <c r="MBM834" s="149"/>
      <c r="MBN834" s="149"/>
      <c r="MBO834" s="149"/>
      <c r="MBP834" s="149"/>
      <c r="MBQ834" s="149"/>
      <c r="MBR834" s="149"/>
      <c r="MBS834" s="149"/>
      <c r="MBT834" s="149"/>
      <c r="MBU834" s="149"/>
      <c r="MBV834" s="149"/>
      <c r="MBW834" s="149"/>
      <c r="MBX834" s="149"/>
      <c r="MBY834" s="149"/>
      <c r="MBZ834" s="149"/>
      <c r="MCA834" s="149"/>
      <c r="MCB834" s="149"/>
      <c r="MCC834" s="149"/>
      <c r="MCD834" s="149"/>
      <c r="MCE834" s="149"/>
      <c r="MCF834" s="149"/>
      <c r="MCG834" s="149"/>
      <c r="MCH834" s="149"/>
      <c r="MCI834" s="149"/>
      <c r="MCJ834" s="149"/>
      <c r="MCK834" s="149"/>
      <c r="MCL834" s="149"/>
      <c r="MCM834" s="149"/>
      <c r="MCN834" s="149"/>
      <c r="MCO834" s="149"/>
      <c r="MCP834" s="149"/>
      <c r="MCQ834" s="149"/>
      <c r="MCR834" s="149"/>
      <c r="MCS834" s="149"/>
      <c r="MCT834" s="149"/>
      <c r="MCU834" s="149"/>
      <c r="MCV834" s="149"/>
      <c r="MCW834" s="149"/>
      <c r="MCX834" s="149"/>
      <c r="MCY834" s="149"/>
      <c r="MCZ834" s="149"/>
      <c r="MDA834" s="149"/>
      <c r="MDB834" s="149"/>
      <c r="MDC834" s="149"/>
      <c r="MDD834" s="149"/>
      <c r="MDE834" s="149"/>
      <c r="MDF834" s="149"/>
      <c r="MDG834" s="149"/>
      <c r="MDH834" s="149"/>
      <c r="MDI834" s="149"/>
      <c r="MDJ834" s="149"/>
      <c r="MDK834" s="149"/>
      <c r="MDL834" s="149"/>
      <c r="MDM834" s="149"/>
      <c r="MDN834" s="149"/>
      <c r="MDO834" s="149"/>
      <c r="MDP834" s="149"/>
      <c r="MDQ834" s="149"/>
      <c r="MDR834" s="149"/>
      <c r="MDS834" s="149"/>
      <c r="MDT834" s="149"/>
      <c r="MDU834" s="149"/>
      <c r="MDV834" s="149"/>
      <c r="MDW834" s="149"/>
      <c r="MDX834" s="149"/>
      <c r="MDY834" s="149"/>
      <c r="MDZ834" s="149"/>
      <c r="MEA834" s="149"/>
      <c r="MEB834" s="149"/>
      <c r="MEC834" s="149"/>
      <c r="MED834" s="149"/>
      <c r="MEE834" s="149"/>
      <c r="MEF834" s="149"/>
      <c r="MEG834" s="149"/>
      <c r="MEH834" s="149"/>
      <c r="MEI834" s="149"/>
      <c r="MEJ834" s="149"/>
      <c r="MEK834" s="149"/>
      <c r="MEL834" s="149"/>
      <c r="MEM834" s="149"/>
      <c r="MEN834" s="149"/>
      <c r="MEO834" s="149"/>
      <c r="MEP834" s="149"/>
      <c r="MEQ834" s="149"/>
      <c r="MER834" s="149"/>
      <c r="MES834" s="149"/>
      <c r="MET834" s="149"/>
      <c r="MEU834" s="149"/>
      <c r="MEV834" s="149"/>
      <c r="MEW834" s="149"/>
      <c r="MEX834" s="149"/>
      <c r="MEY834" s="149"/>
      <c r="MEZ834" s="149"/>
      <c r="MFA834" s="149"/>
      <c r="MFB834" s="149"/>
      <c r="MFC834" s="149"/>
      <c r="MFD834" s="149"/>
      <c r="MFE834" s="149"/>
      <c r="MFF834" s="149"/>
      <c r="MFG834" s="149"/>
      <c r="MFH834" s="149"/>
      <c r="MFI834" s="149"/>
      <c r="MFJ834" s="149"/>
      <c r="MFK834" s="149"/>
      <c r="MFL834" s="149"/>
      <c r="MFM834" s="149"/>
      <c r="MFN834" s="149"/>
      <c r="MFO834" s="149"/>
      <c r="MFP834" s="149"/>
      <c r="MFQ834" s="149"/>
      <c r="MFR834" s="149"/>
      <c r="MFS834" s="149"/>
      <c r="MFT834" s="149"/>
      <c r="MFU834" s="149"/>
      <c r="MFV834" s="149"/>
      <c r="MFW834" s="149"/>
      <c r="MFX834" s="149"/>
      <c r="MFY834" s="149"/>
      <c r="MFZ834" s="149"/>
      <c r="MGA834" s="149"/>
      <c r="MGB834" s="149"/>
      <c r="MGC834" s="149"/>
      <c r="MGD834" s="149"/>
      <c r="MGE834" s="149"/>
      <c r="MGF834" s="149"/>
      <c r="MGG834" s="149"/>
      <c r="MGH834" s="149"/>
      <c r="MGI834" s="149"/>
      <c r="MGJ834" s="149"/>
      <c r="MGK834" s="149"/>
      <c r="MGL834" s="149"/>
      <c r="MGM834" s="149"/>
      <c r="MGN834" s="149"/>
      <c r="MGO834" s="149"/>
      <c r="MGP834" s="149"/>
      <c r="MGQ834" s="149"/>
      <c r="MGR834" s="149"/>
      <c r="MGS834" s="149"/>
      <c r="MGT834" s="149"/>
      <c r="MGU834" s="149"/>
      <c r="MGV834" s="149"/>
      <c r="MGW834" s="149"/>
      <c r="MGX834" s="149"/>
      <c r="MGY834" s="149"/>
      <c r="MGZ834" s="149"/>
      <c r="MHA834" s="149"/>
      <c r="MHB834" s="149"/>
      <c r="MHC834" s="149"/>
      <c r="MHD834" s="149"/>
      <c r="MHE834" s="149"/>
      <c r="MHF834" s="149"/>
      <c r="MHG834" s="149"/>
      <c r="MHH834" s="149"/>
      <c r="MHI834" s="149"/>
      <c r="MHJ834" s="149"/>
      <c r="MHK834" s="149"/>
      <c r="MHL834" s="149"/>
      <c r="MHM834" s="149"/>
      <c r="MHN834" s="149"/>
      <c r="MHO834" s="149"/>
      <c r="MHP834" s="149"/>
      <c r="MHQ834" s="149"/>
      <c r="MHR834" s="149"/>
      <c r="MHS834" s="149"/>
      <c r="MHT834" s="149"/>
      <c r="MHU834" s="149"/>
      <c r="MHV834" s="149"/>
      <c r="MHW834" s="149"/>
      <c r="MHX834" s="149"/>
      <c r="MHY834" s="149"/>
      <c r="MHZ834" s="149"/>
      <c r="MIA834" s="149"/>
      <c r="MIB834" s="149"/>
      <c r="MIC834" s="149"/>
      <c r="MID834" s="149"/>
      <c r="MIE834" s="149"/>
      <c r="MIF834" s="149"/>
      <c r="MIG834" s="149"/>
      <c r="MIH834" s="149"/>
      <c r="MII834" s="149"/>
      <c r="MIJ834" s="149"/>
      <c r="MIK834" s="149"/>
      <c r="MIL834" s="149"/>
      <c r="MIM834" s="149"/>
      <c r="MIN834" s="149"/>
      <c r="MIO834" s="149"/>
      <c r="MIP834" s="149"/>
      <c r="MIQ834" s="149"/>
      <c r="MIR834" s="149"/>
      <c r="MIS834" s="149"/>
      <c r="MIT834" s="149"/>
      <c r="MIU834" s="149"/>
      <c r="MIV834" s="149"/>
      <c r="MIW834" s="149"/>
      <c r="MIX834" s="149"/>
      <c r="MIY834" s="149"/>
      <c r="MIZ834" s="149"/>
      <c r="MJA834" s="149"/>
      <c r="MJB834" s="149"/>
      <c r="MJC834" s="149"/>
      <c r="MJD834" s="149"/>
      <c r="MJE834" s="149"/>
      <c r="MJF834" s="149"/>
      <c r="MJG834" s="149"/>
      <c r="MJH834" s="149"/>
      <c r="MJI834" s="149"/>
      <c r="MJJ834" s="149"/>
      <c r="MJK834" s="149"/>
      <c r="MJL834" s="149"/>
      <c r="MJM834" s="149"/>
      <c r="MJN834" s="149"/>
      <c r="MJO834" s="149"/>
      <c r="MJP834" s="149"/>
      <c r="MJQ834" s="149"/>
      <c r="MJR834" s="149"/>
      <c r="MJS834" s="149"/>
      <c r="MJT834" s="149"/>
      <c r="MJU834" s="149"/>
      <c r="MJV834" s="149"/>
      <c r="MJW834" s="149"/>
      <c r="MJX834" s="149"/>
      <c r="MJY834" s="149"/>
      <c r="MJZ834" s="149"/>
      <c r="MKA834" s="149"/>
      <c r="MKB834" s="149"/>
      <c r="MKC834" s="149"/>
      <c r="MKD834" s="149"/>
      <c r="MKE834" s="149"/>
      <c r="MKF834" s="149"/>
      <c r="MKG834" s="149"/>
      <c r="MKH834" s="149"/>
      <c r="MKI834" s="149"/>
      <c r="MKJ834" s="149"/>
      <c r="MKK834" s="149"/>
      <c r="MKL834" s="149"/>
      <c r="MKM834" s="149"/>
      <c r="MKN834" s="149"/>
      <c r="MKO834" s="149"/>
      <c r="MKP834" s="149"/>
      <c r="MKQ834" s="149"/>
      <c r="MKR834" s="149"/>
      <c r="MKS834" s="149"/>
      <c r="MKT834" s="149"/>
      <c r="MKU834" s="149"/>
      <c r="MKV834" s="149"/>
      <c r="MKW834" s="149"/>
      <c r="MKX834" s="149"/>
      <c r="MKY834" s="149"/>
      <c r="MKZ834" s="149"/>
      <c r="MLA834" s="149"/>
      <c r="MLB834" s="149"/>
      <c r="MLC834" s="149"/>
      <c r="MLD834" s="149"/>
      <c r="MLE834" s="149"/>
      <c r="MLF834" s="149"/>
      <c r="MLG834" s="149"/>
      <c r="MLH834" s="149"/>
      <c r="MLI834" s="149"/>
      <c r="MLJ834" s="149"/>
      <c r="MLK834" s="149"/>
      <c r="MLL834" s="149"/>
      <c r="MLM834" s="149"/>
      <c r="MLN834" s="149"/>
      <c r="MLO834" s="149"/>
      <c r="MLP834" s="149"/>
      <c r="MLQ834" s="149"/>
      <c r="MLR834" s="149"/>
      <c r="MLS834" s="149"/>
      <c r="MLT834" s="149"/>
      <c r="MLU834" s="149"/>
      <c r="MLV834" s="149"/>
      <c r="MLW834" s="149"/>
      <c r="MLX834" s="149"/>
      <c r="MLY834" s="149"/>
      <c r="MLZ834" s="149"/>
      <c r="MMA834" s="149"/>
      <c r="MMB834" s="149"/>
      <c r="MMC834" s="149"/>
      <c r="MMD834" s="149"/>
      <c r="MME834" s="149"/>
      <c r="MMF834" s="149"/>
      <c r="MMG834" s="149"/>
      <c r="MMH834" s="149"/>
      <c r="MMI834" s="149"/>
      <c r="MMJ834" s="149"/>
      <c r="MMK834" s="149"/>
      <c r="MML834" s="149"/>
      <c r="MMM834" s="149"/>
      <c r="MMN834" s="149"/>
      <c r="MMO834" s="149"/>
      <c r="MMP834" s="149"/>
      <c r="MMQ834" s="149"/>
      <c r="MMR834" s="149"/>
      <c r="MMS834" s="149"/>
      <c r="MMT834" s="149"/>
      <c r="MMU834" s="149"/>
      <c r="MMV834" s="149"/>
      <c r="MMW834" s="149"/>
      <c r="MMX834" s="149"/>
      <c r="MMY834" s="149"/>
      <c r="MMZ834" s="149"/>
      <c r="MNA834" s="149"/>
      <c r="MNB834" s="149"/>
      <c r="MNC834" s="149"/>
      <c r="MND834" s="149"/>
      <c r="MNE834" s="149"/>
      <c r="MNF834" s="149"/>
      <c r="MNG834" s="149"/>
      <c r="MNH834" s="149"/>
      <c r="MNI834" s="149"/>
      <c r="MNJ834" s="149"/>
      <c r="MNK834" s="149"/>
      <c r="MNL834" s="149"/>
      <c r="MNM834" s="149"/>
      <c r="MNN834" s="149"/>
      <c r="MNO834" s="149"/>
      <c r="MNP834" s="149"/>
      <c r="MNQ834" s="149"/>
      <c r="MNR834" s="149"/>
      <c r="MNS834" s="149"/>
      <c r="MNT834" s="149"/>
      <c r="MNU834" s="149"/>
      <c r="MNV834" s="149"/>
      <c r="MNW834" s="149"/>
      <c r="MNX834" s="149"/>
      <c r="MNY834" s="149"/>
      <c r="MNZ834" s="149"/>
      <c r="MOA834" s="149"/>
      <c r="MOB834" s="149"/>
      <c r="MOC834" s="149"/>
      <c r="MOD834" s="149"/>
      <c r="MOE834" s="149"/>
      <c r="MOF834" s="149"/>
      <c r="MOG834" s="149"/>
      <c r="MOH834" s="149"/>
      <c r="MOI834" s="149"/>
      <c r="MOJ834" s="149"/>
      <c r="MOK834" s="149"/>
      <c r="MOL834" s="149"/>
      <c r="MOM834" s="149"/>
      <c r="MON834" s="149"/>
      <c r="MOO834" s="149"/>
      <c r="MOP834" s="149"/>
      <c r="MOQ834" s="149"/>
      <c r="MOR834" s="149"/>
      <c r="MOS834" s="149"/>
      <c r="MOT834" s="149"/>
      <c r="MOU834" s="149"/>
      <c r="MOV834" s="149"/>
      <c r="MOW834" s="149"/>
      <c r="MOX834" s="149"/>
      <c r="MOY834" s="149"/>
      <c r="MOZ834" s="149"/>
      <c r="MPA834" s="149"/>
      <c r="MPB834" s="149"/>
      <c r="MPC834" s="149"/>
      <c r="MPD834" s="149"/>
      <c r="MPE834" s="149"/>
      <c r="MPF834" s="149"/>
      <c r="MPG834" s="149"/>
      <c r="MPH834" s="149"/>
      <c r="MPI834" s="149"/>
      <c r="MPJ834" s="149"/>
      <c r="MPK834" s="149"/>
      <c r="MPL834" s="149"/>
      <c r="MPM834" s="149"/>
      <c r="MPN834" s="149"/>
      <c r="MPO834" s="149"/>
      <c r="MPP834" s="149"/>
      <c r="MPQ834" s="149"/>
      <c r="MPR834" s="149"/>
      <c r="MPS834" s="149"/>
      <c r="MPT834" s="149"/>
      <c r="MPU834" s="149"/>
      <c r="MPV834" s="149"/>
      <c r="MPW834" s="149"/>
      <c r="MPX834" s="149"/>
      <c r="MPY834" s="149"/>
      <c r="MPZ834" s="149"/>
      <c r="MQA834" s="149"/>
      <c r="MQB834" s="149"/>
      <c r="MQC834" s="149"/>
      <c r="MQD834" s="149"/>
      <c r="MQE834" s="149"/>
      <c r="MQF834" s="149"/>
      <c r="MQG834" s="149"/>
      <c r="MQH834" s="149"/>
      <c r="MQI834" s="149"/>
      <c r="MQJ834" s="149"/>
      <c r="MQK834" s="149"/>
      <c r="MQL834" s="149"/>
      <c r="MQM834" s="149"/>
      <c r="MQN834" s="149"/>
      <c r="MQO834" s="149"/>
      <c r="MQP834" s="149"/>
      <c r="MQQ834" s="149"/>
      <c r="MQR834" s="149"/>
      <c r="MQS834" s="149"/>
      <c r="MQT834" s="149"/>
      <c r="MQU834" s="149"/>
      <c r="MQV834" s="149"/>
      <c r="MQW834" s="149"/>
      <c r="MQX834" s="149"/>
      <c r="MQY834" s="149"/>
      <c r="MQZ834" s="149"/>
      <c r="MRA834" s="149"/>
      <c r="MRB834" s="149"/>
      <c r="MRC834" s="149"/>
      <c r="MRD834" s="149"/>
      <c r="MRE834" s="149"/>
      <c r="MRF834" s="149"/>
      <c r="MRG834" s="149"/>
      <c r="MRH834" s="149"/>
      <c r="MRI834" s="149"/>
      <c r="MRJ834" s="149"/>
      <c r="MRK834" s="149"/>
      <c r="MRL834" s="149"/>
      <c r="MRM834" s="149"/>
      <c r="MRN834" s="149"/>
      <c r="MRO834" s="149"/>
      <c r="MRP834" s="149"/>
      <c r="MRQ834" s="149"/>
      <c r="MRR834" s="149"/>
      <c r="MRS834" s="149"/>
      <c r="MRT834" s="149"/>
      <c r="MRU834" s="149"/>
      <c r="MRV834" s="149"/>
      <c r="MRW834" s="149"/>
      <c r="MRX834" s="149"/>
      <c r="MRY834" s="149"/>
      <c r="MRZ834" s="149"/>
      <c r="MSA834" s="149"/>
      <c r="MSB834" s="149"/>
      <c r="MSC834" s="149"/>
      <c r="MSD834" s="149"/>
      <c r="MSE834" s="149"/>
      <c r="MSF834" s="149"/>
      <c r="MSG834" s="149"/>
      <c r="MSH834" s="149"/>
      <c r="MSI834" s="149"/>
      <c r="MSJ834" s="149"/>
      <c r="MSK834" s="149"/>
      <c r="MSL834" s="149"/>
      <c r="MSM834" s="149"/>
      <c r="MSN834" s="149"/>
      <c r="MSO834" s="149"/>
      <c r="MSP834" s="149"/>
      <c r="MSQ834" s="149"/>
      <c r="MSR834" s="149"/>
      <c r="MSS834" s="149"/>
      <c r="MST834" s="149"/>
      <c r="MSU834" s="149"/>
      <c r="MSV834" s="149"/>
      <c r="MSW834" s="149"/>
      <c r="MSX834" s="149"/>
      <c r="MSY834" s="149"/>
      <c r="MSZ834" s="149"/>
      <c r="MTA834" s="149"/>
      <c r="MTB834" s="149"/>
      <c r="MTC834" s="149"/>
      <c r="MTD834" s="149"/>
      <c r="MTE834" s="149"/>
      <c r="MTF834" s="149"/>
      <c r="MTG834" s="149"/>
      <c r="MTH834" s="149"/>
      <c r="MTI834" s="149"/>
      <c r="MTJ834" s="149"/>
      <c r="MTK834" s="149"/>
      <c r="MTL834" s="149"/>
      <c r="MTM834" s="149"/>
      <c r="MTN834" s="149"/>
      <c r="MTO834" s="149"/>
      <c r="MTP834" s="149"/>
      <c r="MTQ834" s="149"/>
      <c r="MTR834" s="149"/>
      <c r="MTS834" s="149"/>
      <c r="MTT834" s="149"/>
      <c r="MTU834" s="149"/>
      <c r="MTV834" s="149"/>
      <c r="MTW834" s="149"/>
      <c r="MTX834" s="149"/>
      <c r="MTY834" s="149"/>
      <c r="MTZ834" s="149"/>
      <c r="MUA834" s="149"/>
      <c r="MUB834" s="149"/>
      <c r="MUC834" s="149"/>
      <c r="MUD834" s="149"/>
      <c r="MUE834" s="149"/>
      <c r="MUF834" s="149"/>
      <c r="MUG834" s="149"/>
      <c r="MUH834" s="149"/>
      <c r="MUI834" s="149"/>
      <c r="MUJ834" s="149"/>
      <c r="MUK834" s="149"/>
      <c r="MUL834" s="149"/>
      <c r="MUM834" s="149"/>
      <c r="MUN834" s="149"/>
      <c r="MUO834" s="149"/>
      <c r="MUP834" s="149"/>
      <c r="MUQ834" s="149"/>
      <c r="MUR834" s="149"/>
      <c r="MUS834" s="149"/>
      <c r="MUT834" s="149"/>
      <c r="MUU834" s="149"/>
      <c r="MUV834" s="149"/>
      <c r="MUW834" s="149"/>
      <c r="MUX834" s="149"/>
      <c r="MUY834" s="149"/>
      <c r="MUZ834" s="149"/>
      <c r="MVA834" s="149"/>
      <c r="MVB834" s="149"/>
      <c r="MVC834" s="149"/>
      <c r="MVD834" s="149"/>
      <c r="MVE834" s="149"/>
      <c r="MVF834" s="149"/>
      <c r="MVG834" s="149"/>
      <c r="MVH834" s="149"/>
      <c r="MVI834" s="149"/>
      <c r="MVJ834" s="149"/>
      <c r="MVK834" s="149"/>
      <c r="MVL834" s="149"/>
      <c r="MVM834" s="149"/>
      <c r="MVN834" s="149"/>
      <c r="MVO834" s="149"/>
      <c r="MVP834" s="149"/>
      <c r="MVQ834" s="149"/>
      <c r="MVR834" s="149"/>
      <c r="MVS834" s="149"/>
      <c r="MVT834" s="149"/>
      <c r="MVU834" s="149"/>
      <c r="MVV834" s="149"/>
      <c r="MVW834" s="149"/>
      <c r="MVX834" s="149"/>
      <c r="MVY834" s="149"/>
      <c r="MVZ834" s="149"/>
      <c r="MWA834" s="149"/>
      <c r="MWB834" s="149"/>
      <c r="MWC834" s="149"/>
      <c r="MWD834" s="149"/>
      <c r="MWE834" s="149"/>
      <c r="MWF834" s="149"/>
      <c r="MWG834" s="149"/>
      <c r="MWH834" s="149"/>
      <c r="MWI834" s="149"/>
      <c r="MWJ834" s="149"/>
      <c r="MWK834" s="149"/>
      <c r="MWL834" s="149"/>
      <c r="MWM834" s="149"/>
      <c r="MWN834" s="149"/>
      <c r="MWO834" s="149"/>
      <c r="MWP834" s="149"/>
      <c r="MWQ834" s="149"/>
      <c r="MWR834" s="149"/>
      <c r="MWS834" s="149"/>
      <c r="MWT834" s="149"/>
      <c r="MWU834" s="149"/>
      <c r="MWV834" s="149"/>
      <c r="MWW834" s="149"/>
      <c r="MWX834" s="149"/>
      <c r="MWY834" s="149"/>
      <c r="MWZ834" s="149"/>
      <c r="MXA834" s="149"/>
      <c r="MXB834" s="149"/>
      <c r="MXC834" s="149"/>
      <c r="MXD834" s="149"/>
      <c r="MXE834" s="149"/>
      <c r="MXF834" s="149"/>
      <c r="MXG834" s="149"/>
      <c r="MXH834" s="149"/>
      <c r="MXI834" s="149"/>
      <c r="MXJ834" s="149"/>
      <c r="MXK834" s="149"/>
      <c r="MXL834" s="149"/>
      <c r="MXM834" s="149"/>
      <c r="MXN834" s="149"/>
      <c r="MXO834" s="149"/>
      <c r="MXP834" s="149"/>
      <c r="MXQ834" s="149"/>
      <c r="MXR834" s="149"/>
      <c r="MXS834" s="149"/>
      <c r="MXT834" s="149"/>
      <c r="MXU834" s="149"/>
      <c r="MXV834" s="149"/>
      <c r="MXW834" s="149"/>
      <c r="MXX834" s="149"/>
      <c r="MXY834" s="149"/>
      <c r="MXZ834" s="149"/>
      <c r="MYA834" s="149"/>
      <c r="MYB834" s="149"/>
      <c r="MYC834" s="149"/>
      <c r="MYD834" s="149"/>
      <c r="MYE834" s="149"/>
      <c r="MYF834" s="149"/>
      <c r="MYG834" s="149"/>
      <c r="MYH834" s="149"/>
      <c r="MYI834" s="149"/>
      <c r="MYJ834" s="149"/>
      <c r="MYK834" s="149"/>
      <c r="MYL834" s="149"/>
      <c r="MYM834" s="149"/>
      <c r="MYN834" s="149"/>
      <c r="MYO834" s="149"/>
      <c r="MYP834" s="149"/>
      <c r="MYQ834" s="149"/>
      <c r="MYR834" s="149"/>
      <c r="MYS834" s="149"/>
      <c r="MYT834" s="149"/>
      <c r="MYU834" s="149"/>
      <c r="MYV834" s="149"/>
      <c r="MYW834" s="149"/>
      <c r="MYX834" s="149"/>
      <c r="MYY834" s="149"/>
      <c r="MYZ834" s="149"/>
      <c r="MZA834" s="149"/>
      <c r="MZB834" s="149"/>
      <c r="MZC834" s="149"/>
      <c r="MZD834" s="149"/>
      <c r="MZE834" s="149"/>
      <c r="MZF834" s="149"/>
      <c r="MZG834" s="149"/>
      <c r="MZH834" s="149"/>
      <c r="MZI834" s="149"/>
      <c r="MZJ834" s="149"/>
      <c r="MZK834" s="149"/>
      <c r="MZL834" s="149"/>
      <c r="MZM834" s="149"/>
      <c r="MZN834" s="149"/>
      <c r="MZO834" s="149"/>
      <c r="MZP834" s="149"/>
      <c r="MZQ834" s="149"/>
      <c r="MZR834" s="149"/>
      <c r="MZS834" s="149"/>
      <c r="MZT834" s="149"/>
      <c r="MZU834" s="149"/>
      <c r="MZV834" s="149"/>
      <c r="MZW834" s="149"/>
      <c r="MZX834" s="149"/>
      <c r="MZY834" s="149"/>
      <c r="MZZ834" s="149"/>
      <c r="NAA834" s="149"/>
      <c r="NAB834" s="149"/>
      <c r="NAC834" s="149"/>
      <c r="NAD834" s="149"/>
      <c r="NAE834" s="149"/>
      <c r="NAF834" s="149"/>
      <c r="NAG834" s="149"/>
      <c r="NAH834" s="149"/>
      <c r="NAI834" s="149"/>
      <c r="NAJ834" s="149"/>
      <c r="NAK834" s="149"/>
      <c r="NAL834" s="149"/>
      <c r="NAM834" s="149"/>
      <c r="NAN834" s="149"/>
      <c r="NAO834" s="149"/>
      <c r="NAP834" s="149"/>
      <c r="NAQ834" s="149"/>
      <c r="NAR834" s="149"/>
      <c r="NAS834" s="149"/>
      <c r="NAT834" s="149"/>
      <c r="NAU834" s="149"/>
      <c r="NAV834" s="149"/>
      <c r="NAW834" s="149"/>
      <c r="NAX834" s="149"/>
      <c r="NAY834" s="149"/>
      <c r="NAZ834" s="149"/>
      <c r="NBA834" s="149"/>
      <c r="NBB834" s="149"/>
      <c r="NBC834" s="149"/>
      <c r="NBD834" s="149"/>
      <c r="NBE834" s="149"/>
      <c r="NBF834" s="149"/>
      <c r="NBG834" s="149"/>
      <c r="NBH834" s="149"/>
      <c r="NBI834" s="149"/>
      <c r="NBJ834" s="149"/>
      <c r="NBK834" s="149"/>
      <c r="NBL834" s="149"/>
      <c r="NBM834" s="149"/>
      <c r="NBN834" s="149"/>
      <c r="NBO834" s="149"/>
      <c r="NBP834" s="149"/>
      <c r="NBQ834" s="149"/>
      <c r="NBR834" s="149"/>
      <c r="NBS834" s="149"/>
      <c r="NBT834" s="149"/>
      <c r="NBU834" s="149"/>
      <c r="NBV834" s="149"/>
      <c r="NBW834" s="149"/>
      <c r="NBX834" s="149"/>
      <c r="NBY834" s="149"/>
      <c r="NBZ834" s="149"/>
      <c r="NCA834" s="149"/>
      <c r="NCB834" s="149"/>
      <c r="NCC834" s="149"/>
      <c r="NCD834" s="149"/>
      <c r="NCE834" s="149"/>
      <c r="NCF834" s="149"/>
      <c r="NCG834" s="149"/>
      <c r="NCH834" s="149"/>
      <c r="NCI834" s="149"/>
      <c r="NCJ834" s="149"/>
      <c r="NCK834" s="149"/>
      <c r="NCL834" s="149"/>
      <c r="NCM834" s="149"/>
      <c r="NCN834" s="149"/>
      <c r="NCO834" s="149"/>
      <c r="NCP834" s="149"/>
      <c r="NCQ834" s="149"/>
      <c r="NCR834" s="149"/>
      <c r="NCS834" s="149"/>
      <c r="NCT834" s="149"/>
      <c r="NCU834" s="149"/>
      <c r="NCV834" s="149"/>
      <c r="NCW834" s="149"/>
      <c r="NCX834" s="149"/>
      <c r="NCY834" s="149"/>
      <c r="NCZ834" s="149"/>
      <c r="NDA834" s="149"/>
      <c r="NDB834" s="149"/>
      <c r="NDC834" s="149"/>
      <c r="NDD834" s="149"/>
      <c r="NDE834" s="149"/>
      <c r="NDF834" s="149"/>
      <c r="NDG834" s="149"/>
      <c r="NDH834" s="149"/>
      <c r="NDI834" s="149"/>
      <c r="NDJ834" s="149"/>
      <c r="NDK834" s="149"/>
      <c r="NDL834" s="149"/>
      <c r="NDM834" s="149"/>
      <c r="NDN834" s="149"/>
      <c r="NDO834" s="149"/>
      <c r="NDP834" s="149"/>
      <c r="NDQ834" s="149"/>
      <c r="NDR834" s="149"/>
      <c r="NDS834" s="149"/>
      <c r="NDT834" s="149"/>
      <c r="NDU834" s="149"/>
      <c r="NDV834" s="149"/>
      <c r="NDW834" s="149"/>
      <c r="NDX834" s="149"/>
      <c r="NDY834" s="149"/>
      <c r="NDZ834" s="149"/>
      <c r="NEA834" s="149"/>
      <c r="NEB834" s="149"/>
      <c r="NEC834" s="149"/>
      <c r="NED834" s="149"/>
      <c r="NEE834" s="149"/>
      <c r="NEF834" s="149"/>
      <c r="NEG834" s="149"/>
      <c r="NEH834" s="149"/>
      <c r="NEI834" s="149"/>
      <c r="NEJ834" s="149"/>
      <c r="NEK834" s="149"/>
      <c r="NEL834" s="149"/>
      <c r="NEM834" s="149"/>
      <c r="NEN834" s="149"/>
      <c r="NEO834" s="149"/>
      <c r="NEP834" s="149"/>
      <c r="NEQ834" s="149"/>
      <c r="NER834" s="149"/>
      <c r="NES834" s="149"/>
      <c r="NET834" s="149"/>
      <c r="NEU834" s="149"/>
      <c r="NEV834" s="149"/>
      <c r="NEW834" s="149"/>
      <c r="NEX834" s="149"/>
      <c r="NEY834" s="149"/>
      <c r="NEZ834" s="149"/>
      <c r="NFA834" s="149"/>
      <c r="NFB834" s="149"/>
      <c r="NFC834" s="149"/>
      <c r="NFD834" s="149"/>
      <c r="NFE834" s="149"/>
      <c r="NFF834" s="149"/>
      <c r="NFG834" s="149"/>
      <c r="NFH834" s="149"/>
      <c r="NFI834" s="149"/>
      <c r="NFJ834" s="149"/>
      <c r="NFK834" s="149"/>
      <c r="NFL834" s="149"/>
      <c r="NFM834" s="149"/>
      <c r="NFN834" s="149"/>
      <c r="NFO834" s="149"/>
      <c r="NFP834" s="149"/>
      <c r="NFQ834" s="149"/>
      <c r="NFR834" s="149"/>
      <c r="NFS834" s="149"/>
      <c r="NFT834" s="149"/>
      <c r="NFU834" s="149"/>
      <c r="NFV834" s="149"/>
      <c r="NFW834" s="149"/>
      <c r="NFX834" s="149"/>
      <c r="NFY834" s="149"/>
      <c r="NFZ834" s="149"/>
      <c r="NGA834" s="149"/>
      <c r="NGB834" s="149"/>
      <c r="NGC834" s="149"/>
      <c r="NGD834" s="149"/>
      <c r="NGE834" s="149"/>
      <c r="NGF834" s="149"/>
      <c r="NGG834" s="149"/>
      <c r="NGH834" s="149"/>
      <c r="NGI834" s="149"/>
      <c r="NGJ834" s="149"/>
      <c r="NGK834" s="149"/>
      <c r="NGL834" s="149"/>
      <c r="NGM834" s="149"/>
      <c r="NGN834" s="149"/>
      <c r="NGO834" s="149"/>
      <c r="NGP834" s="149"/>
      <c r="NGQ834" s="149"/>
      <c r="NGR834" s="149"/>
      <c r="NGS834" s="149"/>
      <c r="NGT834" s="149"/>
      <c r="NGU834" s="149"/>
      <c r="NGV834" s="149"/>
      <c r="NGW834" s="149"/>
      <c r="NGX834" s="149"/>
      <c r="NGY834" s="149"/>
      <c r="NGZ834" s="149"/>
      <c r="NHA834" s="149"/>
      <c r="NHB834" s="149"/>
      <c r="NHC834" s="149"/>
      <c r="NHD834" s="149"/>
      <c r="NHE834" s="149"/>
      <c r="NHF834" s="149"/>
      <c r="NHG834" s="149"/>
      <c r="NHH834" s="149"/>
      <c r="NHI834" s="149"/>
      <c r="NHJ834" s="149"/>
      <c r="NHK834" s="149"/>
      <c r="NHL834" s="149"/>
      <c r="NHM834" s="149"/>
      <c r="NHN834" s="149"/>
      <c r="NHO834" s="149"/>
      <c r="NHP834" s="149"/>
      <c r="NHQ834" s="149"/>
      <c r="NHR834" s="149"/>
      <c r="NHS834" s="149"/>
      <c r="NHT834" s="149"/>
      <c r="NHU834" s="149"/>
      <c r="NHV834" s="149"/>
      <c r="NHW834" s="149"/>
      <c r="NHX834" s="149"/>
      <c r="NHY834" s="149"/>
      <c r="NHZ834" s="149"/>
      <c r="NIA834" s="149"/>
      <c r="NIB834" s="149"/>
      <c r="NIC834" s="149"/>
      <c r="NID834" s="149"/>
      <c r="NIE834" s="149"/>
      <c r="NIF834" s="149"/>
      <c r="NIG834" s="149"/>
      <c r="NIH834" s="149"/>
      <c r="NII834" s="149"/>
      <c r="NIJ834" s="149"/>
      <c r="NIK834" s="149"/>
      <c r="NIL834" s="149"/>
      <c r="NIM834" s="149"/>
      <c r="NIN834" s="149"/>
      <c r="NIO834" s="149"/>
      <c r="NIP834" s="149"/>
      <c r="NIQ834" s="149"/>
      <c r="NIR834" s="149"/>
      <c r="NIS834" s="149"/>
      <c r="NIT834" s="149"/>
      <c r="NIU834" s="149"/>
      <c r="NIV834" s="149"/>
      <c r="NIW834" s="149"/>
      <c r="NIX834" s="149"/>
      <c r="NIY834" s="149"/>
      <c r="NIZ834" s="149"/>
      <c r="NJA834" s="149"/>
      <c r="NJB834" s="149"/>
      <c r="NJC834" s="149"/>
      <c r="NJD834" s="149"/>
      <c r="NJE834" s="149"/>
      <c r="NJF834" s="149"/>
      <c r="NJG834" s="149"/>
      <c r="NJH834" s="149"/>
      <c r="NJI834" s="149"/>
      <c r="NJJ834" s="149"/>
      <c r="NJK834" s="149"/>
      <c r="NJL834" s="149"/>
      <c r="NJM834" s="149"/>
      <c r="NJN834" s="149"/>
      <c r="NJO834" s="149"/>
      <c r="NJP834" s="149"/>
      <c r="NJQ834" s="149"/>
      <c r="NJR834" s="149"/>
      <c r="NJS834" s="149"/>
      <c r="NJT834" s="149"/>
      <c r="NJU834" s="149"/>
      <c r="NJV834" s="149"/>
      <c r="NJW834" s="149"/>
      <c r="NJX834" s="149"/>
      <c r="NJY834" s="149"/>
      <c r="NJZ834" s="149"/>
      <c r="NKA834" s="149"/>
      <c r="NKB834" s="149"/>
      <c r="NKC834" s="149"/>
      <c r="NKD834" s="149"/>
      <c r="NKE834" s="149"/>
      <c r="NKF834" s="149"/>
      <c r="NKG834" s="149"/>
      <c r="NKH834" s="149"/>
      <c r="NKI834" s="149"/>
      <c r="NKJ834" s="149"/>
      <c r="NKK834" s="149"/>
      <c r="NKL834" s="149"/>
      <c r="NKM834" s="149"/>
      <c r="NKN834" s="149"/>
      <c r="NKO834" s="149"/>
      <c r="NKP834" s="149"/>
      <c r="NKQ834" s="149"/>
      <c r="NKR834" s="149"/>
      <c r="NKS834" s="149"/>
      <c r="NKT834" s="149"/>
      <c r="NKU834" s="149"/>
      <c r="NKV834" s="149"/>
      <c r="NKW834" s="149"/>
      <c r="NKX834" s="149"/>
      <c r="NKY834" s="149"/>
      <c r="NKZ834" s="149"/>
      <c r="NLA834" s="149"/>
      <c r="NLB834" s="149"/>
      <c r="NLC834" s="149"/>
      <c r="NLD834" s="149"/>
      <c r="NLE834" s="149"/>
      <c r="NLF834" s="149"/>
      <c r="NLG834" s="149"/>
      <c r="NLH834" s="149"/>
      <c r="NLI834" s="149"/>
      <c r="NLJ834" s="149"/>
      <c r="NLK834" s="149"/>
      <c r="NLL834" s="149"/>
      <c r="NLM834" s="149"/>
      <c r="NLN834" s="149"/>
      <c r="NLO834" s="149"/>
      <c r="NLP834" s="149"/>
      <c r="NLQ834" s="149"/>
      <c r="NLR834" s="149"/>
      <c r="NLS834" s="149"/>
      <c r="NLT834" s="149"/>
      <c r="NLU834" s="149"/>
      <c r="NLV834" s="149"/>
      <c r="NLW834" s="149"/>
      <c r="NLX834" s="149"/>
      <c r="NLY834" s="149"/>
      <c r="NLZ834" s="149"/>
      <c r="NMA834" s="149"/>
      <c r="NMB834" s="149"/>
      <c r="NMC834" s="149"/>
      <c r="NMD834" s="149"/>
      <c r="NME834" s="149"/>
      <c r="NMF834" s="149"/>
      <c r="NMG834" s="149"/>
      <c r="NMH834" s="149"/>
      <c r="NMI834" s="149"/>
      <c r="NMJ834" s="149"/>
      <c r="NMK834" s="149"/>
      <c r="NML834" s="149"/>
      <c r="NMM834" s="149"/>
      <c r="NMN834" s="149"/>
      <c r="NMO834" s="149"/>
      <c r="NMP834" s="149"/>
      <c r="NMQ834" s="149"/>
      <c r="NMR834" s="149"/>
      <c r="NMS834" s="149"/>
      <c r="NMT834" s="149"/>
      <c r="NMU834" s="149"/>
      <c r="NMV834" s="149"/>
      <c r="NMW834" s="149"/>
      <c r="NMX834" s="149"/>
      <c r="NMY834" s="149"/>
      <c r="NMZ834" s="149"/>
      <c r="NNA834" s="149"/>
      <c r="NNB834" s="149"/>
      <c r="NNC834" s="149"/>
      <c r="NND834" s="149"/>
      <c r="NNE834" s="149"/>
      <c r="NNF834" s="149"/>
      <c r="NNG834" s="149"/>
      <c r="NNH834" s="149"/>
      <c r="NNI834" s="149"/>
      <c r="NNJ834" s="149"/>
      <c r="NNK834" s="149"/>
      <c r="NNL834" s="149"/>
      <c r="NNM834" s="149"/>
      <c r="NNN834" s="149"/>
      <c r="NNO834" s="149"/>
      <c r="NNP834" s="149"/>
      <c r="NNQ834" s="149"/>
      <c r="NNR834" s="149"/>
      <c r="NNS834" s="149"/>
      <c r="NNT834" s="149"/>
      <c r="NNU834" s="149"/>
      <c r="NNV834" s="149"/>
      <c r="NNW834" s="149"/>
      <c r="NNX834" s="149"/>
      <c r="NNY834" s="149"/>
      <c r="NNZ834" s="149"/>
      <c r="NOA834" s="149"/>
      <c r="NOB834" s="149"/>
      <c r="NOC834" s="149"/>
      <c r="NOD834" s="149"/>
      <c r="NOE834" s="149"/>
      <c r="NOF834" s="149"/>
      <c r="NOG834" s="149"/>
      <c r="NOH834" s="149"/>
      <c r="NOI834" s="149"/>
      <c r="NOJ834" s="149"/>
      <c r="NOK834" s="149"/>
      <c r="NOL834" s="149"/>
      <c r="NOM834" s="149"/>
      <c r="NON834" s="149"/>
      <c r="NOO834" s="149"/>
      <c r="NOP834" s="149"/>
      <c r="NOQ834" s="149"/>
      <c r="NOR834" s="149"/>
      <c r="NOS834" s="149"/>
      <c r="NOT834" s="149"/>
      <c r="NOU834" s="149"/>
      <c r="NOV834" s="149"/>
      <c r="NOW834" s="149"/>
      <c r="NOX834" s="149"/>
      <c r="NOY834" s="149"/>
      <c r="NOZ834" s="149"/>
      <c r="NPA834" s="149"/>
      <c r="NPB834" s="149"/>
      <c r="NPC834" s="149"/>
      <c r="NPD834" s="149"/>
      <c r="NPE834" s="149"/>
      <c r="NPF834" s="149"/>
      <c r="NPG834" s="149"/>
      <c r="NPH834" s="149"/>
      <c r="NPI834" s="149"/>
      <c r="NPJ834" s="149"/>
      <c r="NPK834" s="149"/>
      <c r="NPL834" s="149"/>
      <c r="NPM834" s="149"/>
      <c r="NPN834" s="149"/>
      <c r="NPO834" s="149"/>
      <c r="NPP834" s="149"/>
      <c r="NPQ834" s="149"/>
      <c r="NPR834" s="149"/>
      <c r="NPS834" s="149"/>
      <c r="NPT834" s="149"/>
      <c r="NPU834" s="149"/>
      <c r="NPV834" s="149"/>
      <c r="NPW834" s="149"/>
      <c r="NPX834" s="149"/>
      <c r="NPY834" s="149"/>
      <c r="NPZ834" s="149"/>
      <c r="NQA834" s="149"/>
      <c r="NQB834" s="149"/>
      <c r="NQC834" s="149"/>
      <c r="NQD834" s="149"/>
      <c r="NQE834" s="149"/>
      <c r="NQF834" s="149"/>
      <c r="NQG834" s="149"/>
      <c r="NQH834" s="149"/>
      <c r="NQI834" s="149"/>
      <c r="NQJ834" s="149"/>
      <c r="NQK834" s="149"/>
      <c r="NQL834" s="149"/>
      <c r="NQM834" s="149"/>
      <c r="NQN834" s="149"/>
      <c r="NQO834" s="149"/>
      <c r="NQP834" s="149"/>
      <c r="NQQ834" s="149"/>
      <c r="NQR834" s="149"/>
      <c r="NQS834" s="149"/>
      <c r="NQT834" s="149"/>
      <c r="NQU834" s="149"/>
      <c r="NQV834" s="149"/>
      <c r="NQW834" s="149"/>
      <c r="NQX834" s="149"/>
      <c r="NQY834" s="149"/>
      <c r="NQZ834" s="149"/>
      <c r="NRA834" s="149"/>
      <c r="NRB834" s="149"/>
      <c r="NRC834" s="149"/>
      <c r="NRD834" s="149"/>
      <c r="NRE834" s="149"/>
      <c r="NRF834" s="149"/>
      <c r="NRG834" s="149"/>
      <c r="NRH834" s="149"/>
      <c r="NRI834" s="149"/>
      <c r="NRJ834" s="149"/>
      <c r="NRK834" s="149"/>
      <c r="NRL834" s="149"/>
      <c r="NRM834" s="149"/>
      <c r="NRN834" s="149"/>
      <c r="NRO834" s="149"/>
      <c r="NRP834" s="149"/>
      <c r="NRQ834" s="149"/>
      <c r="NRR834" s="149"/>
      <c r="NRS834" s="149"/>
      <c r="NRT834" s="149"/>
      <c r="NRU834" s="149"/>
      <c r="NRV834" s="149"/>
      <c r="NRW834" s="149"/>
      <c r="NRX834" s="149"/>
      <c r="NRY834" s="149"/>
      <c r="NRZ834" s="149"/>
      <c r="NSA834" s="149"/>
      <c r="NSB834" s="149"/>
      <c r="NSC834" s="149"/>
      <c r="NSD834" s="149"/>
      <c r="NSE834" s="149"/>
      <c r="NSF834" s="149"/>
      <c r="NSG834" s="149"/>
      <c r="NSH834" s="149"/>
      <c r="NSI834" s="149"/>
      <c r="NSJ834" s="149"/>
      <c r="NSK834" s="149"/>
      <c r="NSL834" s="149"/>
      <c r="NSM834" s="149"/>
      <c r="NSN834" s="149"/>
      <c r="NSO834" s="149"/>
      <c r="NSP834" s="149"/>
      <c r="NSQ834" s="149"/>
      <c r="NSR834" s="149"/>
      <c r="NSS834" s="149"/>
      <c r="NST834" s="149"/>
      <c r="NSU834" s="149"/>
      <c r="NSV834" s="149"/>
      <c r="NSW834" s="149"/>
      <c r="NSX834" s="149"/>
      <c r="NSY834" s="149"/>
      <c r="NSZ834" s="149"/>
      <c r="NTA834" s="149"/>
      <c r="NTB834" s="149"/>
      <c r="NTC834" s="149"/>
      <c r="NTD834" s="149"/>
      <c r="NTE834" s="149"/>
      <c r="NTF834" s="149"/>
      <c r="NTG834" s="149"/>
      <c r="NTH834" s="149"/>
      <c r="NTI834" s="149"/>
      <c r="NTJ834" s="149"/>
      <c r="NTK834" s="149"/>
      <c r="NTL834" s="149"/>
      <c r="NTM834" s="149"/>
      <c r="NTN834" s="149"/>
      <c r="NTO834" s="149"/>
      <c r="NTP834" s="149"/>
      <c r="NTQ834" s="149"/>
      <c r="NTR834" s="149"/>
      <c r="NTS834" s="149"/>
      <c r="NTT834" s="149"/>
      <c r="NTU834" s="149"/>
      <c r="NTV834" s="149"/>
      <c r="NTW834" s="149"/>
      <c r="NTX834" s="149"/>
      <c r="NTY834" s="149"/>
      <c r="NTZ834" s="149"/>
      <c r="NUA834" s="149"/>
      <c r="NUB834" s="149"/>
      <c r="NUC834" s="149"/>
      <c r="NUD834" s="149"/>
      <c r="NUE834" s="149"/>
      <c r="NUF834" s="149"/>
      <c r="NUG834" s="149"/>
      <c r="NUH834" s="149"/>
      <c r="NUI834" s="149"/>
      <c r="NUJ834" s="149"/>
      <c r="NUK834" s="149"/>
      <c r="NUL834" s="149"/>
      <c r="NUM834" s="149"/>
      <c r="NUN834" s="149"/>
      <c r="NUO834" s="149"/>
      <c r="NUP834" s="149"/>
      <c r="NUQ834" s="149"/>
      <c r="NUR834" s="149"/>
      <c r="NUS834" s="149"/>
      <c r="NUT834" s="149"/>
      <c r="NUU834" s="149"/>
      <c r="NUV834" s="149"/>
      <c r="NUW834" s="149"/>
      <c r="NUX834" s="149"/>
      <c r="NUY834" s="149"/>
      <c r="NUZ834" s="149"/>
      <c r="NVA834" s="149"/>
      <c r="NVB834" s="149"/>
      <c r="NVC834" s="149"/>
      <c r="NVD834" s="149"/>
      <c r="NVE834" s="149"/>
      <c r="NVF834" s="149"/>
      <c r="NVG834" s="149"/>
      <c r="NVH834" s="149"/>
      <c r="NVI834" s="149"/>
      <c r="NVJ834" s="149"/>
      <c r="NVK834" s="149"/>
      <c r="NVL834" s="149"/>
      <c r="NVM834" s="149"/>
      <c r="NVN834" s="149"/>
      <c r="NVO834" s="149"/>
      <c r="NVP834" s="149"/>
      <c r="NVQ834" s="149"/>
      <c r="NVR834" s="149"/>
      <c r="NVS834" s="149"/>
      <c r="NVT834" s="149"/>
      <c r="NVU834" s="149"/>
      <c r="NVV834" s="149"/>
      <c r="NVW834" s="149"/>
      <c r="NVX834" s="149"/>
      <c r="NVY834" s="149"/>
      <c r="NVZ834" s="149"/>
      <c r="NWA834" s="149"/>
      <c r="NWB834" s="149"/>
      <c r="NWC834" s="149"/>
      <c r="NWD834" s="149"/>
      <c r="NWE834" s="149"/>
      <c r="NWF834" s="149"/>
      <c r="NWG834" s="149"/>
      <c r="NWH834" s="149"/>
      <c r="NWI834" s="149"/>
      <c r="NWJ834" s="149"/>
      <c r="NWK834" s="149"/>
      <c r="NWL834" s="149"/>
      <c r="NWM834" s="149"/>
      <c r="NWN834" s="149"/>
      <c r="NWO834" s="149"/>
      <c r="NWP834" s="149"/>
      <c r="NWQ834" s="149"/>
      <c r="NWR834" s="149"/>
      <c r="NWS834" s="149"/>
      <c r="NWT834" s="149"/>
      <c r="NWU834" s="149"/>
      <c r="NWV834" s="149"/>
      <c r="NWW834" s="149"/>
      <c r="NWX834" s="149"/>
      <c r="NWY834" s="149"/>
      <c r="NWZ834" s="149"/>
      <c r="NXA834" s="149"/>
      <c r="NXB834" s="149"/>
      <c r="NXC834" s="149"/>
      <c r="NXD834" s="149"/>
      <c r="NXE834" s="149"/>
      <c r="NXF834" s="149"/>
      <c r="NXG834" s="149"/>
      <c r="NXH834" s="149"/>
      <c r="NXI834" s="149"/>
      <c r="NXJ834" s="149"/>
      <c r="NXK834" s="149"/>
      <c r="NXL834" s="149"/>
      <c r="NXM834" s="149"/>
      <c r="NXN834" s="149"/>
      <c r="NXO834" s="149"/>
      <c r="NXP834" s="149"/>
      <c r="NXQ834" s="149"/>
      <c r="NXR834" s="149"/>
      <c r="NXS834" s="149"/>
      <c r="NXT834" s="149"/>
      <c r="NXU834" s="149"/>
      <c r="NXV834" s="149"/>
      <c r="NXW834" s="149"/>
      <c r="NXX834" s="149"/>
      <c r="NXY834" s="149"/>
      <c r="NXZ834" s="149"/>
      <c r="NYA834" s="149"/>
      <c r="NYB834" s="149"/>
      <c r="NYC834" s="149"/>
      <c r="NYD834" s="149"/>
      <c r="NYE834" s="149"/>
      <c r="NYF834" s="149"/>
      <c r="NYG834" s="149"/>
      <c r="NYH834" s="149"/>
      <c r="NYI834" s="149"/>
      <c r="NYJ834" s="149"/>
      <c r="NYK834" s="149"/>
      <c r="NYL834" s="149"/>
      <c r="NYM834" s="149"/>
      <c r="NYN834" s="149"/>
      <c r="NYO834" s="149"/>
      <c r="NYP834" s="149"/>
      <c r="NYQ834" s="149"/>
      <c r="NYR834" s="149"/>
      <c r="NYS834" s="149"/>
      <c r="NYT834" s="149"/>
      <c r="NYU834" s="149"/>
      <c r="NYV834" s="149"/>
      <c r="NYW834" s="149"/>
      <c r="NYX834" s="149"/>
      <c r="NYY834" s="149"/>
      <c r="NYZ834" s="149"/>
      <c r="NZA834" s="149"/>
      <c r="NZB834" s="149"/>
      <c r="NZC834" s="149"/>
      <c r="NZD834" s="149"/>
      <c r="NZE834" s="149"/>
      <c r="NZF834" s="149"/>
      <c r="NZG834" s="149"/>
      <c r="NZH834" s="149"/>
      <c r="NZI834" s="149"/>
      <c r="NZJ834" s="149"/>
      <c r="NZK834" s="149"/>
      <c r="NZL834" s="149"/>
      <c r="NZM834" s="149"/>
      <c r="NZN834" s="149"/>
      <c r="NZO834" s="149"/>
      <c r="NZP834" s="149"/>
      <c r="NZQ834" s="149"/>
      <c r="NZR834" s="149"/>
      <c r="NZS834" s="149"/>
      <c r="NZT834" s="149"/>
      <c r="NZU834" s="149"/>
      <c r="NZV834" s="149"/>
      <c r="NZW834" s="149"/>
      <c r="NZX834" s="149"/>
      <c r="NZY834" s="149"/>
      <c r="NZZ834" s="149"/>
      <c r="OAA834" s="149"/>
      <c r="OAB834" s="149"/>
      <c r="OAC834" s="149"/>
      <c r="OAD834" s="149"/>
      <c r="OAE834" s="149"/>
      <c r="OAF834" s="149"/>
      <c r="OAG834" s="149"/>
      <c r="OAH834" s="149"/>
      <c r="OAI834" s="149"/>
      <c r="OAJ834" s="149"/>
      <c r="OAK834" s="149"/>
      <c r="OAL834" s="149"/>
      <c r="OAM834" s="149"/>
      <c r="OAN834" s="149"/>
      <c r="OAO834" s="149"/>
      <c r="OAP834" s="149"/>
      <c r="OAQ834" s="149"/>
      <c r="OAR834" s="149"/>
      <c r="OAS834" s="149"/>
      <c r="OAT834" s="149"/>
      <c r="OAU834" s="149"/>
      <c r="OAV834" s="149"/>
      <c r="OAW834" s="149"/>
      <c r="OAX834" s="149"/>
      <c r="OAY834" s="149"/>
      <c r="OAZ834" s="149"/>
      <c r="OBA834" s="149"/>
      <c r="OBB834" s="149"/>
      <c r="OBC834" s="149"/>
      <c r="OBD834" s="149"/>
      <c r="OBE834" s="149"/>
      <c r="OBF834" s="149"/>
      <c r="OBG834" s="149"/>
      <c r="OBH834" s="149"/>
      <c r="OBI834" s="149"/>
      <c r="OBJ834" s="149"/>
      <c r="OBK834" s="149"/>
      <c r="OBL834" s="149"/>
      <c r="OBM834" s="149"/>
      <c r="OBN834" s="149"/>
      <c r="OBO834" s="149"/>
      <c r="OBP834" s="149"/>
      <c r="OBQ834" s="149"/>
      <c r="OBR834" s="149"/>
      <c r="OBS834" s="149"/>
      <c r="OBT834" s="149"/>
      <c r="OBU834" s="149"/>
      <c r="OBV834" s="149"/>
      <c r="OBW834" s="149"/>
      <c r="OBX834" s="149"/>
      <c r="OBY834" s="149"/>
      <c r="OBZ834" s="149"/>
      <c r="OCA834" s="149"/>
      <c r="OCB834" s="149"/>
      <c r="OCC834" s="149"/>
      <c r="OCD834" s="149"/>
      <c r="OCE834" s="149"/>
      <c r="OCF834" s="149"/>
      <c r="OCG834" s="149"/>
      <c r="OCH834" s="149"/>
      <c r="OCI834" s="149"/>
      <c r="OCJ834" s="149"/>
      <c r="OCK834" s="149"/>
      <c r="OCL834" s="149"/>
      <c r="OCM834" s="149"/>
      <c r="OCN834" s="149"/>
      <c r="OCO834" s="149"/>
      <c r="OCP834" s="149"/>
      <c r="OCQ834" s="149"/>
      <c r="OCR834" s="149"/>
      <c r="OCS834" s="149"/>
      <c r="OCT834" s="149"/>
      <c r="OCU834" s="149"/>
      <c r="OCV834" s="149"/>
      <c r="OCW834" s="149"/>
      <c r="OCX834" s="149"/>
      <c r="OCY834" s="149"/>
      <c r="OCZ834" s="149"/>
      <c r="ODA834" s="149"/>
      <c r="ODB834" s="149"/>
      <c r="ODC834" s="149"/>
      <c r="ODD834" s="149"/>
      <c r="ODE834" s="149"/>
      <c r="ODF834" s="149"/>
      <c r="ODG834" s="149"/>
      <c r="ODH834" s="149"/>
      <c r="ODI834" s="149"/>
      <c r="ODJ834" s="149"/>
      <c r="ODK834" s="149"/>
      <c r="ODL834" s="149"/>
      <c r="ODM834" s="149"/>
      <c r="ODN834" s="149"/>
      <c r="ODO834" s="149"/>
      <c r="ODP834" s="149"/>
      <c r="ODQ834" s="149"/>
      <c r="ODR834" s="149"/>
      <c r="ODS834" s="149"/>
      <c r="ODT834" s="149"/>
      <c r="ODU834" s="149"/>
      <c r="ODV834" s="149"/>
      <c r="ODW834" s="149"/>
      <c r="ODX834" s="149"/>
      <c r="ODY834" s="149"/>
      <c r="ODZ834" s="149"/>
      <c r="OEA834" s="149"/>
      <c r="OEB834" s="149"/>
      <c r="OEC834" s="149"/>
      <c r="OED834" s="149"/>
      <c r="OEE834" s="149"/>
      <c r="OEF834" s="149"/>
      <c r="OEG834" s="149"/>
      <c r="OEH834" s="149"/>
      <c r="OEI834" s="149"/>
      <c r="OEJ834" s="149"/>
      <c r="OEK834" s="149"/>
      <c r="OEL834" s="149"/>
      <c r="OEM834" s="149"/>
      <c r="OEN834" s="149"/>
      <c r="OEO834" s="149"/>
      <c r="OEP834" s="149"/>
      <c r="OEQ834" s="149"/>
      <c r="OER834" s="149"/>
      <c r="OES834" s="149"/>
      <c r="OET834" s="149"/>
      <c r="OEU834" s="149"/>
      <c r="OEV834" s="149"/>
      <c r="OEW834" s="149"/>
      <c r="OEX834" s="149"/>
      <c r="OEY834" s="149"/>
      <c r="OEZ834" s="149"/>
      <c r="OFA834" s="149"/>
      <c r="OFB834" s="149"/>
      <c r="OFC834" s="149"/>
      <c r="OFD834" s="149"/>
      <c r="OFE834" s="149"/>
      <c r="OFF834" s="149"/>
      <c r="OFG834" s="149"/>
      <c r="OFH834" s="149"/>
      <c r="OFI834" s="149"/>
      <c r="OFJ834" s="149"/>
      <c r="OFK834" s="149"/>
      <c r="OFL834" s="149"/>
      <c r="OFM834" s="149"/>
      <c r="OFN834" s="149"/>
      <c r="OFO834" s="149"/>
      <c r="OFP834" s="149"/>
      <c r="OFQ834" s="149"/>
      <c r="OFR834" s="149"/>
      <c r="OFS834" s="149"/>
      <c r="OFT834" s="149"/>
      <c r="OFU834" s="149"/>
      <c r="OFV834" s="149"/>
      <c r="OFW834" s="149"/>
      <c r="OFX834" s="149"/>
      <c r="OFY834" s="149"/>
      <c r="OFZ834" s="149"/>
      <c r="OGA834" s="149"/>
      <c r="OGB834" s="149"/>
      <c r="OGC834" s="149"/>
      <c r="OGD834" s="149"/>
      <c r="OGE834" s="149"/>
      <c r="OGF834" s="149"/>
      <c r="OGG834" s="149"/>
      <c r="OGH834" s="149"/>
      <c r="OGI834" s="149"/>
      <c r="OGJ834" s="149"/>
      <c r="OGK834" s="149"/>
      <c r="OGL834" s="149"/>
      <c r="OGM834" s="149"/>
      <c r="OGN834" s="149"/>
      <c r="OGO834" s="149"/>
      <c r="OGP834" s="149"/>
      <c r="OGQ834" s="149"/>
      <c r="OGR834" s="149"/>
      <c r="OGS834" s="149"/>
      <c r="OGT834" s="149"/>
      <c r="OGU834" s="149"/>
      <c r="OGV834" s="149"/>
      <c r="OGW834" s="149"/>
      <c r="OGX834" s="149"/>
      <c r="OGY834" s="149"/>
      <c r="OGZ834" s="149"/>
      <c r="OHA834" s="149"/>
      <c r="OHB834" s="149"/>
      <c r="OHC834" s="149"/>
      <c r="OHD834" s="149"/>
      <c r="OHE834" s="149"/>
      <c r="OHF834" s="149"/>
      <c r="OHG834" s="149"/>
      <c r="OHH834" s="149"/>
      <c r="OHI834" s="149"/>
      <c r="OHJ834" s="149"/>
      <c r="OHK834" s="149"/>
      <c r="OHL834" s="149"/>
      <c r="OHM834" s="149"/>
      <c r="OHN834" s="149"/>
      <c r="OHO834" s="149"/>
      <c r="OHP834" s="149"/>
      <c r="OHQ834" s="149"/>
      <c r="OHR834" s="149"/>
      <c r="OHS834" s="149"/>
      <c r="OHT834" s="149"/>
      <c r="OHU834" s="149"/>
      <c r="OHV834" s="149"/>
      <c r="OHW834" s="149"/>
      <c r="OHX834" s="149"/>
      <c r="OHY834" s="149"/>
      <c r="OHZ834" s="149"/>
      <c r="OIA834" s="149"/>
      <c r="OIB834" s="149"/>
      <c r="OIC834" s="149"/>
      <c r="OID834" s="149"/>
      <c r="OIE834" s="149"/>
      <c r="OIF834" s="149"/>
      <c r="OIG834" s="149"/>
      <c r="OIH834" s="149"/>
      <c r="OII834" s="149"/>
      <c r="OIJ834" s="149"/>
      <c r="OIK834" s="149"/>
      <c r="OIL834" s="149"/>
      <c r="OIM834" s="149"/>
      <c r="OIN834" s="149"/>
      <c r="OIO834" s="149"/>
      <c r="OIP834" s="149"/>
      <c r="OIQ834" s="149"/>
      <c r="OIR834" s="149"/>
      <c r="OIS834" s="149"/>
      <c r="OIT834" s="149"/>
      <c r="OIU834" s="149"/>
      <c r="OIV834" s="149"/>
      <c r="OIW834" s="149"/>
      <c r="OIX834" s="149"/>
      <c r="OIY834" s="149"/>
      <c r="OIZ834" s="149"/>
      <c r="OJA834" s="149"/>
      <c r="OJB834" s="149"/>
      <c r="OJC834" s="149"/>
      <c r="OJD834" s="149"/>
      <c r="OJE834" s="149"/>
      <c r="OJF834" s="149"/>
      <c r="OJG834" s="149"/>
      <c r="OJH834" s="149"/>
      <c r="OJI834" s="149"/>
      <c r="OJJ834" s="149"/>
      <c r="OJK834" s="149"/>
      <c r="OJL834" s="149"/>
      <c r="OJM834" s="149"/>
      <c r="OJN834" s="149"/>
      <c r="OJO834" s="149"/>
      <c r="OJP834" s="149"/>
      <c r="OJQ834" s="149"/>
      <c r="OJR834" s="149"/>
      <c r="OJS834" s="149"/>
      <c r="OJT834" s="149"/>
      <c r="OJU834" s="149"/>
      <c r="OJV834" s="149"/>
      <c r="OJW834" s="149"/>
      <c r="OJX834" s="149"/>
      <c r="OJY834" s="149"/>
      <c r="OJZ834" s="149"/>
      <c r="OKA834" s="149"/>
      <c r="OKB834" s="149"/>
      <c r="OKC834" s="149"/>
      <c r="OKD834" s="149"/>
      <c r="OKE834" s="149"/>
      <c r="OKF834" s="149"/>
      <c r="OKG834" s="149"/>
      <c r="OKH834" s="149"/>
      <c r="OKI834" s="149"/>
      <c r="OKJ834" s="149"/>
      <c r="OKK834" s="149"/>
      <c r="OKL834" s="149"/>
      <c r="OKM834" s="149"/>
      <c r="OKN834" s="149"/>
      <c r="OKO834" s="149"/>
      <c r="OKP834" s="149"/>
      <c r="OKQ834" s="149"/>
      <c r="OKR834" s="149"/>
      <c r="OKS834" s="149"/>
      <c r="OKT834" s="149"/>
      <c r="OKU834" s="149"/>
      <c r="OKV834" s="149"/>
      <c r="OKW834" s="149"/>
      <c r="OKX834" s="149"/>
      <c r="OKY834" s="149"/>
      <c r="OKZ834" s="149"/>
      <c r="OLA834" s="149"/>
      <c r="OLB834" s="149"/>
      <c r="OLC834" s="149"/>
      <c r="OLD834" s="149"/>
      <c r="OLE834" s="149"/>
      <c r="OLF834" s="149"/>
      <c r="OLG834" s="149"/>
      <c r="OLH834" s="149"/>
      <c r="OLI834" s="149"/>
      <c r="OLJ834" s="149"/>
      <c r="OLK834" s="149"/>
      <c r="OLL834" s="149"/>
      <c r="OLM834" s="149"/>
      <c r="OLN834" s="149"/>
      <c r="OLO834" s="149"/>
      <c r="OLP834" s="149"/>
      <c r="OLQ834" s="149"/>
      <c r="OLR834" s="149"/>
      <c r="OLS834" s="149"/>
      <c r="OLT834" s="149"/>
      <c r="OLU834" s="149"/>
      <c r="OLV834" s="149"/>
      <c r="OLW834" s="149"/>
      <c r="OLX834" s="149"/>
      <c r="OLY834" s="149"/>
      <c r="OLZ834" s="149"/>
      <c r="OMA834" s="149"/>
      <c r="OMB834" s="149"/>
      <c r="OMC834" s="149"/>
      <c r="OMD834" s="149"/>
      <c r="OME834" s="149"/>
      <c r="OMF834" s="149"/>
      <c r="OMG834" s="149"/>
      <c r="OMH834" s="149"/>
      <c r="OMI834" s="149"/>
      <c r="OMJ834" s="149"/>
      <c r="OMK834" s="149"/>
      <c r="OML834" s="149"/>
      <c r="OMM834" s="149"/>
      <c r="OMN834" s="149"/>
      <c r="OMO834" s="149"/>
      <c r="OMP834" s="149"/>
      <c r="OMQ834" s="149"/>
      <c r="OMR834" s="149"/>
      <c r="OMS834" s="149"/>
      <c r="OMT834" s="149"/>
      <c r="OMU834" s="149"/>
      <c r="OMV834" s="149"/>
      <c r="OMW834" s="149"/>
      <c r="OMX834" s="149"/>
      <c r="OMY834" s="149"/>
      <c r="OMZ834" s="149"/>
      <c r="ONA834" s="149"/>
      <c r="ONB834" s="149"/>
      <c r="ONC834" s="149"/>
      <c r="OND834" s="149"/>
      <c r="ONE834" s="149"/>
      <c r="ONF834" s="149"/>
      <c r="ONG834" s="149"/>
      <c r="ONH834" s="149"/>
      <c r="ONI834" s="149"/>
      <c r="ONJ834" s="149"/>
      <c r="ONK834" s="149"/>
      <c r="ONL834" s="149"/>
      <c r="ONM834" s="149"/>
      <c r="ONN834" s="149"/>
      <c r="ONO834" s="149"/>
      <c r="ONP834" s="149"/>
      <c r="ONQ834" s="149"/>
      <c r="ONR834" s="149"/>
      <c r="ONS834" s="149"/>
      <c r="ONT834" s="149"/>
      <c r="ONU834" s="149"/>
      <c r="ONV834" s="149"/>
      <c r="ONW834" s="149"/>
      <c r="ONX834" s="149"/>
      <c r="ONY834" s="149"/>
      <c r="ONZ834" s="149"/>
      <c r="OOA834" s="149"/>
      <c r="OOB834" s="149"/>
      <c r="OOC834" s="149"/>
      <c r="OOD834" s="149"/>
      <c r="OOE834" s="149"/>
      <c r="OOF834" s="149"/>
      <c r="OOG834" s="149"/>
      <c r="OOH834" s="149"/>
      <c r="OOI834" s="149"/>
      <c r="OOJ834" s="149"/>
      <c r="OOK834" s="149"/>
      <c r="OOL834" s="149"/>
      <c r="OOM834" s="149"/>
      <c r="OON834" s="149"/>
      <c r="OOO834" s="149"/>
      <c r="OOP834" s="149"/>
      <c r="OOQ834" s="149"/>
      <c r="OOR834" s="149"/>
      <c r="OOS834" s="149"/>
      <c r="OOT834" s="149"/>
      <c r="OOU834" s="149"/>
      <c r="OOV834" s="149"/>
      <c r="OOW834" s="149"/>
      <c r="OOX834" s="149"/>
      <c r="OOY834" s="149"/>
      <c r="OOZ834" s="149"/>
      <c r="OPA834" s="149"/>
      <c r="OPB834" s="149"/>
      <c r="OPC834" s="149"/>
      <c r="OPD834" s="149"/>
      <c r="OPE834" s="149"/>
      <c r="OPF834" s="149"/>
      <c r="OPG834" s="149"/>
      <c r="OPH834" s="149"/>
      <c r="OPI834" s="149"/>
      <c r="OPJ834" s="149"/>
      <c r="OPK834" s="149"/>
      <c r="OPL834" s="149"/>
      <c r="OPM834" s="149"/>
      <c r="OPN834" s="149"/>
      <c r="OPO834" s="149"/>
      <c r="OPP834" s="149"/>
      <c r="OPQ834" s="149"/>
      <c r="OPR834" s="149"/>
      <c r="OPS834" s="149"/>
      <c r="OPT834" s="149"/>
      <c r="OPU834" s="149"/>
      <c r="OPV834" s="149"/>
      <c r="OPW834" s="149"/>
      <c r="OPX834" s="149"/>
      <c r="OPY834" s="149"/>
      <c r="OPZ834" s="149"/>
      <c r="OQA834" s="149"/>
      <c r="OQB834" s="149"/>
      <c r="OQC834" s="149"/>
      <c r="OQD834" s="149"/>
      <c r="OQE834" s="149"/>
      <c r="OQF834" s="149"/>
      <c r="OQG834" s="149"/>
      <c r="OQH834" s="149"/>
      <c r="OQI834" s="149"/>
      <c r="OQJ834" s="149"/>
      <c r="OQK834" s="149"/>
      <c r="OQL834" s="149"/>
      <c r="OQM834" s="149"/>
      <c r="OQN834" s="149"/>
      <c r="OQO834" s="149"/>
      <c r="OQP834" s="149"/>
      <c r="OQQ834" s="149"/>
      <c r="OQR834" s="149"/>
      <c r="OQS834" s="149"/>
      <c r="OQT834" s="149"/>
      <c r="OQU834" s="149"/>
      <c r="OQV834" s="149"/>
      <c r="OQW834" s="149"/>
      <c r="OQX834" s="149"/>
      <c r="OQY834" s="149"/>
      <c r="OQZ834" s="149"/>
      <c r="ORA834" s="149"/>
      <c r="ORB834" s="149"/>
      <c r="ORC834" s="149"/>
      <c r="ORD834" s="149"/>
      <c r="ORE834" s="149"/>
      <c r="ORF834" s="149"/>
      <c r="ORG834" s="149"/>
      <c r="ORH834" s="149"/>
      <c r="ORI834" s="149"/>
      <c r="ORJ834" s="149"/>
      <c r="ORK834" s="149"/>
      <c r="ORL834" s="149"/>
      <c r="ORM834" s="149"/>
      <c r="ORN834" s="149"/>
      <c r="ORO834" s="149"/>
      <c r="ORP834" s="149"/>
      <c r="ORQ834" s="149"/>
      <c r="ORR834" s="149"/>
      <c r="ORS834" s="149"/>
      <c r="ORT834" s="149"/>
      <c r="ORU834" s="149"/>
      <c r="ORV834" s="149"/>
      <c r="ORW834" s="149"/>
      <c r="ORX834" s="149"/>
      <c r="ORY834" s="149"/>
      <c r="ORZ834" s="149"/>
      <c r="OSA834" s="149"/>
      <c r="OSB834" s="149"/>
      <c r="OSC834" s="149"/>
      <c r="OSD834" s="149"/>
      <c r="OSE834" s="149"/>
      <c r="OSF834" s="149"/>
      <c r="OSG834" s="149"/>
      <c r="OSH834" s="149"/>
      <c r="OSI834" s="149"/>
      <c r="OSJ834" s="149"/>
      <c r="OSK834" s="149"/>
      <c r="OSL834" s="149"/>
      <c r="OSM834" s="149"/>
      <c r="OSN834" s="149"/>
      <c r="OSO834" s="149"/>
      <c r="OSP834" s="149"/>
      <c r="OSQ834" s="149"/>
      <c r="OSR834" s="149"/>
      <c r="OSS834" s="149"/>
      <c r="OST834" s="149"/>
      <c r="OSU834" s="149"/>
      <c r="OSV834" s="149"/>
      <c r="OSW834" s="149"/>
      <c r="OSX834" s="149"/>
      <c r="OSY834" s="149"/>
      <c r="OSZ834" s="149"/>
      <c r="OTA834" s="149"/>
      <c r="OTB834" s="149"/>
      <c r="OTC834" s="149"/>
      <c r="OTD834" s="149"/>
      <c r="OTE834" s="149"/>
      <c r="OTF834" s="149"/>
      <c r="OTG834" s="149"/>
      <c r="OTH834" s="149"/>
      <c r="OTI834" s="149"/>
      <c r="OTJ834" s="149"/>
      <c r="OTK834" s="149"/>
      <c r="OTL834" s="149"/>
      <c r="OTM834" s="149"/>
      <c r="OTN834" s="149"/>
      <c r="OTO834" s="149"/>
      <c r="OTP834" s="149"/>
      <c r="OTQ834" s="149"/>
      <c r="OTR834" s="149"/>
      <c r="OTS834" s="149"/>
      <c r="OTT834" s="149"/>
      <c r="OTU834" s="149"/>
      <c r="OTV834" s="149"/>
      <c r="OTW834" s="149"/>
      <c r="OTX834" s="149"/>
      <c r="OTY834" s="149"/>
      <c r="OTZ834" s="149"/>
      <c r="OUA834" s="149"/>
      <c r="OUB834" s="149"/>
      <c r="OUC834" s="149"/>
      <c r="OUD834" s="149"/>
      <c r="OUE834" s="149"/>
      <c r="OUF834" s="149"/>
      <c r="OUG834" s="149"/>
      <c r="OUH834" s="149"/>
      <c r="OUI834" s="149"/>
      <c r="OUJ834" s="149"/>
      <c r="OUK834" s="149"/>
      <c r="OUL834" s="149"/>
      <c r="OUM834" s="149"/>
      <c r="OUN834" s="149"/>
      <c r="OUO834" s="149"/>
      <c r="OUP834" s="149"/>
      <c r="OUQ834" s="149"/>
      <c r="OUR834" s="149"/>
      <c r="OUS834" s="149"/>
      <c r="OUT834" s="149"/>
      <c r="OUU834" s="149"/>
      <c r="OUV834" s="149"/>
      <c r="OUW834" s="149"/>
      <c r="OUX834" s="149"/>
      <c r="OUY834" s="149"/>
      <c r="OUZ834" s="149"/>
      <c r="OVA834" s="149"/>
      <c r="OVB834" s="149"/>
      <c r="OVC834" s="149"/>
      <c r="OVD834" s="149"/>
      <c r="OVE834" s="149"/>
      <c r="OVF834" s="149"/>
      <c r="OVG834" s="149"/>
      <c r="OVH834" s="149"/>
      <c r="OVI834" s="149"/>
      <c r="OVJ834" s="149"/>
      <c r="OVK834" s="149"/>
      <c r="OVL834" s="149"/>
      <c r="OVM834" s="149"/>
      <c r="OVN834" s="149"/>
      <c r="OVO834" s="149"/>
      <c r="OVP834" s="149"/>
      <c r="OVQ834" s="149"/>
      <c r="OVR834" s="149"/>
      <c r="OVS834" s="149"/>
      <c r="OVT834" s="149"/>
      <c r="OVU834" s="149"/>
      <c r="OVV834" s="149"/>
      <c r="OVW834" s="149"/>
      <c r="OVX834" s="149"/>
      <c r="OVY834" s="149"/>
      <c r="OVZ834" s="149"/>
      <c r="OWA834" s="149"/>
      <c r="OWB834" s="149"/>
      <c r="OWC834" s="149"/>
      <c r="OWD834" s="149"/>
      <c r="OWE834" s="149"/>
      <c r="OWF834" s="149"/>
      <c r="OWG834" s="149"/>
      <c r="OWH834" s="149"/>
      <c r="OWI834" s="149"/>
      <c r="OWJ834" s="149"/>
      <c r="OWK834" s="149"/>
      <c r="OWL834" s="149"/>
      <c r="OWM834" s="149"/>
      <c r="OWN834" s="149"/>
      <c r="OWO834" s="149"/>
      <c r="OWP834" s="149"/>
      <c r="OWQ834" s="149"/>
      <c r="OWR834" s="149"/>
      <c r="OWS834" s="149"/>
      <c r="OWT834" s="149"/>
      <c r="OWU834" s="149"/>
      <c r="OWV834" s="149"/>
      <c r="OWW834" s="149"/>
      <c r="OWX834" s="149"/>
      <c r="OWY834" s="149"/>
      <c r="OWZ834" s="149"/>
      <c r="OXA834" s="149"/>
      <c r="OXB834" s="149"/>
      <c r="OXC834" s="149"/>
      <c r="OXD834" s="149"/>
      <c r="OXE834" s="149"/>
      <c r="OXF834" s="149"/>
      <c r="OXG834" s="149"/>
      <c r="OXH834" s="149"/>
      <c r="OXI834" s="149"/>
      <c r="OXJ834" s="149"/>
      <c r="OXK834" s="149"/>
      <c r="OXL834" s="149"/>
      <c r="OXM834" s="149"/>
      <c r="OXN834" s="149"/>
      <c r="OXO834" s="149"/>
      <c r="OXP834" s="149"/>
      <c r="OXQ834" s="149"/>
      <c r="OXR834" s="149"/>
      <c r="OXS834" s="149"/>
      <c r="OXT834" s="149"/>
      <c r="OXU834" s="149"/>
      <c r="OXV834" s="149"/>
      <c r="OXW834" s="149"/>
      <c r="OXX834" s="149"/>
      <c r="OXY834" s="149"/>
      <c r="OXZ834" s="149"/>
      <c r="OYA834" s="149"/>
      <c r="OYB834" s="149"/>
      <c r="OYC834" s="149"/>
      <c r="OYD834" s="149"/>
      <c r="OYE834" s="149"/>
      <c r="OYF834" s="149"/>
      <c r="OYG834" s="149"/>
      <c r="OYH834" s="149"/>
      <c r="OYI834" s="149"/>
      <c r="OYJ834" s="149"/>
      <c r="OYK834" s="149"/>
      <c r="OYL834" s="149"/>
      <c r="OYM834" s="149"/>
      <c r="OYN834" s="149"/>
      <c r="OYO834" s="149"/>
      <c r="OYP834" s="149"/>
      <c r="OYQ834" s="149"/>
      <c r="OYR834" s="149"/>
      <c r="OYS834" s="149"/>
      <c r="OYT834" s="149"/>
      <c r="OYU834" s="149"/>
      <c r="OYV834" s="149"/>
      <c r="OYW834" s="149"/>
      <c r="OYX834" s="149"/>
      <c r="OYY834" s="149"/>
      <c r="OYZ834" s="149"/>
      <c r="OZA834" s="149"/>
      <c r="OZB834" s="149"/>
      <c r="OZC834" s="149"/>
      <c r="OZD834" s="149"/>
      <c r="OZE834" s="149"/>
      <c r="OZF834" s="149"/>
      <c r="OZG834" s="149"/>
      <c r="OZH834" s="149"/>
      <c r="OZI834" s="149"/>
      <c r="OZJ834" s="149"/>
      <c r="OZK834" s="149"/>
      <c r="OZL834" s="149"/>
      <c r="OZM834" s="149"/>
      <c r="OZN834" s="149"/>
      <c r="OZO834" s="149"/>
      <c r="OZP834" s="149"/>
      <c r="OZQ834" s="149"/>
      <c r="OZR834" s="149"/>
      <c r="OZS834" s="149"/>
      <c r="OZT834" s="149"/>
      <c r="OZU834" s="149"/>
      <c r="OZV834" s="149"/>
      <c r="OZW834" s="149"/>
      <c r="OZX834" s="149"/>
      <c r="OZY834" s="149"/>
      <c r="OZZ834" s="149"/>
      <c r="PAA834" s="149"/>
      <c r="PAB834" s="149"/>
      <c r="PAC834" s="149"/>
      <c r="PAD834" s="149"/>
      <c r="PAE834" s="149"/>
      <c r="PAF834" s="149"/>
      <c r="PAG834" s="149"/>
      <c r="PAH834" s="149"/>
      <c r="PAI834" s="149"/>
      <c r="PAJ834" s="149"/>
      <c r="PAK834" s="149"/>
      <c r="PAL834" s="149"/>
      <c r="PAM834" s="149"/>
      <c r="PAN834" s="149"/>
      <c r="PAO834" s="149"/>
      <c r="PAP834" s="149"/>
      <c r="PAQ834" s="149"/>
      <c r="PAR834" s="149"/>
      <c r="PAS834" s="149"/>
      <c r="PAT834" s="149"/>
      <c r="PAU834" s="149"/>
      <c r="PAV834" s="149"/>
      <c r="PAW834" s="149"/>
      <c r="PAX834" s="149"/>
      <c r="PAY834" s="149"/>
      <c r="PAZ834" s="149"/>
      <c r="PBA834" s="149"/>
      <c r="PBB834" s="149"/>
      <c r="PBC834" s="149"/>
      <c r="PBD834" s="149"/>
      <c r="PBE834" s="149"/>
      <c r="PBF834" s="149"/>
      <c r="PBG834" s="149"/>
      <c r="PBH834" s="149"/>
      <c r="PBI834" s="149"/>
      <c r="PBJ834" s="149"/>
      <c r="PBK834" s="149"/>
      <c r="PBL834" s="149"/>
      <c r="PBM834" s="149"/>
      <c r="PBN834" s="149"/>
      <c r="PBO834" s="149"/>
      <c r="PBP834" s="149"/>
      <c r="PBQ834" s="149"/>
      <c r="PBR834" s="149"/>
      <c r="PBS834" s="149"/>
      <c r="PBT834" s="149"/>
      <c r="PBU834" s="149"/>
      <c r="PBV834" s="149"/>
      <c r="PBW834" s="149"/>
      <c r="PBX834" s="149"/>
      <c r="PBY834" s="149"/>
      <c r="PBZ834" s="149"/>
      <c r="PCA834" s="149"/>
      <c r="PCB834" s="149"/>
      <c r="PCC834" s="149"/>
      <c r="PCD834" s="149"/>
      <c r="PCE834" s="149"/>
      <c r="PCF834" s="149"/>
      <c r="PCG834" s="149"/>
      <c r="PCH834" s="149"/>
      <c r="PCI834" s="149"/>
      <c r="PCJ834" s="149"/>
      <c r="PCK834" s="149"/>
      <c r="PCL834" s="149"/>
      <c r="PCM834" s="149"/>
      <c r="PCN834" s="149"/>
      <c r="PCO834" s="149"/>
      <c r="PCP834" s="149"/>
      <c r="PCQ834" s="149"/>
      <c r="PCR834" s="149"/>
      <c r="PCS834" s="149"/>
      <c r="PCT834" s="149"/>
      <c r="PCU834" s="149"/>
      <c r="PCV834" s="149"/>
      <c r="PCW834" s="149"/>
      <c r="PCX834" s="149"/>
      <c r="PCY834" s="149"/>
      <c r="PCZ834" s="149"/>
      <c r="PDA834" s="149"/>
      <c r="PDB834" s="149"/>
      <c r="PDC834" s="149"/>
      <c r="PDD834" s="149"/>
      <c r="PDE834" s="149"/>
      <c r="PDF834" s="149"/>
      <c r="PDG834" s="149"/>
      <c r="PDH834" s="149"/>
      <c r="PDI834" s="149"/>
      <c r="PDJ834" s="149"/>
      <c r="PDK834" s="149"/>
      <c r="PDL834" s="149"/>
      <c r="PDM834" s="149"/>
      <c r="PDN834" s="149"/>
      <c r="PDO834" s="149"/>
      <c r="PDP834" s="149"/>
      <c r="PDQ834" s="149"/>
      <c r="PDR834" s="149"/>
      <c r="PDS834" s="149"/>
      <c r="PDT834" s="149"/>
      <c r="PDU834" s="149"/>
      <c r="PDV834" s="149"/>
      <c r="PDW834" s="149"/>
      <c r="PDX834" s="149"/>
      <c r="PDY834" s="149"/>
      <c r="PDZ834" s="149"/>
      <c r="PEA834" s="149"/>
      <c r="PEB834" s="149"/>
      <c r="PEC834" s="149"/>
      <c r="PED834" s="149"/>
      <c r="PEE834" s="149"/>
      <c r="PEF834" s="149"/>
      <c r="PEG834" s="149"/>
      <c r="PEH834" s="149"/>
      <c r="PEI834" s="149"/>
      <c r="PEJ834" s="149"/>
      <c r="PEK834" s="149"/>
      <c r="PEL834" s="149"/>
      <c r="PEM834" s="149"/>
      <c r="PEN834" s="149"/>
      <c r="PEO834" s="149"/>
      <c r="PEP834" s="149"/>
      <c r="PEQ834" s="149"/>
      <c r="PER834" s="149"/>
      <c r="PES834" s="149"/>
      <c r="PET834" s="149"/>
      <c r="PEU834" s="149"/>
      <c r="PEV834" s="149"/>
      <c r="PEW834" s="149"/>
      <c r="PEX834" s="149"/>
      <c r="PEY834" s="149"/>
      <c r="PEZ834" s="149"/>
      <c r="PFA834" s="149"/>
      <c r="PFB834" s="149"/>
      <c r="PFC834" s="149"/>
      <c r="PFD834" s="149"/>
      <c r="PFE834" s="149"/>
      <c r="PFF834" s="149"/>
      <c r="PFG834" s="149"/>
      <c r="PFH834" s="149"/>
      <c r="PFI834" s="149"/>
      <c r="PFJ834" s="149"/>
      <c r="PFK834" s="149"/>
      <c r="PFL834" s="149"/>
      <c r="PFM834" s="149"/>
      <c r="PFN834" s="149"/>
      <c r="PFO834" s="149"/>
      <c r="PFP834" s="149"/>
      <c r="PFQ834" s="149"/>
      <c r="PFR834" s="149"/>
      <c r="PFS834" s="149"/>
      <c r="PFT834" s="149"/>
      <c r="PFU834" s="149"/>
      <c r="PFV834" s="149"/>
      <c r="PFW834" s="149"/>
      <c r="PFX834" s="149"/>
      <c r="PFY834" s="149"/>
      <c r="PFZ834" s="149"/>
      <c r="PGA834" s="149"/>
      <c r="PGB834" s="149"/>
      <c r="PGC834" s="149"/>
      <c r="PGD834" s="149"/>
      <c r="PGE834" s="149"/>
      <c r="PGF834" s="149"/>
      <c r="PGG834" s="149"/>
      <c r="PGH834" s="149"/>
      <c r="PGI834" s="149"/>
      <c r="PGJ834" s="149"/>
      <c r="PGK834" s="149"/>
      <c r="PGL834" s="149"/>
      <c r="PGM834" s="149"/>
      <c r="PGN834" s="149"/>
      <c r="PGO834" s="149"/>
      <c r="PGP834" s="149"/>
      <c r="PGQ834" s="149"/>
      <c r="PGR834" s="149"/>
      <c r="PGS834" s="149"/>
      <c r="PGT834" s="149"/>
      <c r="PGU834" s="149"/>
      <c r="PGV834" s="149"/>
      <c r="PGW834" s="149"/>
      <c r="PGX834" s="149"/>
      <c r="PGY834" s="149"/>
      <c r="PGZ834" s="149"/>
      <c r="PHA834" s="149"/>
      <c r="PHB834" s="149"/>
      <c r="PHC834" s="149"/>
      <c r="PHD834" s="149"/>
      <c r="PHE834" s="149"/>
      <c r="PHF834" s="149"/>
      <c r="PHG834" s="149"/>
      <c r="PHH834" s="149"/>
      <c r="PHI834" s="149"/>
      <c r="PHJ834" s="149"/>
      <c r="PHK834" s="149"/>
      <c r="PHL834" s="149"/>
      <c r="PHM834" s="149"/>
      <c r="PHN834" s="149"/>
      <c r="PHO834" s="149"/>
      <c r="PHP834" s="149"/>
      <c r="PHQ834" s="149"/>
      <c r="PHR834" s="149"/>
      <c r="PHS834" s="149"/>
      <c r="PHT834" s="149"/>
      <c r="PHU834" s="149"/>
      <c r="PHV834" s="149"/>
      <c r="PHW834" s="149"/>
      <c r="PHX834" s="149"/>
      <c r="PHY834" s="149"/>
      <c r="PHZ834" s="149"/>
      <c r="PIA834" s="149"/>
      <c r="PIB834" s="149"/>
      <c r="PIC834" s="149"/>
      <c r="PID834" s="149"/>
      <c r="PIE834" s="149"/>
      <c r="PIF834" s="149"/>
      <c r="PIG834" s="149"/>
      <c r="PIH834" s="149"/>
      <c r="PII834" s="149"/>
      <c r="PIJ834" s="149"/>
      <c r="PIK834" s="149"/>
      <c r="PIL834" s="149"/>
      <c r="PIM834" s="149"/>
      <c r="PIN834" s="149"/>
      <c r="PIO834" s="149"/>
      <c r="PIP834" s="149"/>
      <c r="PIQ834" s="149"/>
      <c r="PIR834" s="149"/>
      <c r="PIS834" s="149"/>
      <c r="PIT834" s="149"/>
      <c r="PIU834" s="149"/>
      <c r="PIV834" s="149"/>
      <c r="PIW834" s="149"/>
      <c r="PIX834" s="149"/>
      <c r="PIY834" s="149"/>
      <c r="PIZ834" s="149"/>
      <c r="PJA834" s="149"/>
      <c r="PJB834" s="149"/>
      <c r="PJC834" s="149"/>
      <c r="PJD834" s="149"/>
      <c r="PJE834" s="149"/>
      <c r="PJF834" s="149"/>
      <c r="PJG834" s="149"/>
      <c r="PJH834" s="149"/>
      <c r="PJI834" s="149"/>
      <c r="PJJ834" s="149"/>
      <c r="PJK834" s="149"/>
      <c r="PJL834" s="149"/>
      <c r="PJM834" s="149"/>
      <c r="PJN834" s="149"/>
      <c r="PJO834" s="149"/>
      <c r="PJP834" s="149"/>
      <c r="PJQ834" s="149"/>
      <c r="PJR834" s="149"/>
      <c r="PJS834" s="149"/>
      <c r="PJT834" s="149"/>
      <c r="PJU834" s="149"/>
      <c r="PJV834" s="149"/>
      <c r="PJW834" s="149"/>
      <c r="PJX834" s="149"/>
      <c r="PJY834" s="149"/>
      <c r="PJZ834" s="149"/>
      <c r="PKA834" s="149"/>
      <c r="PKB834" s="149"/>
      <c r="PKC834" s="149"/>
      <c r="PKD834" s="149"/>
      <c r="PKE834" s="149"/>
      <c r="PKF834" s="149"/>
      <c r="PKG834" s="149"/>
      <c r="PKH834" s="149"/>
      <c r="PKI834" s="149"/>
      <c r="PKJ834" s="149"/>
      <c r="PKK834" s="149"/>
      <c r="PKL834" s="149"/>
      <c r="PKM834" s="149"/>
      <c r="PKN834" s="149"/>
      <c r="PKO834" s="149"/>
      <c r="PKP834" s="149"/>
      <c r="PKQ834" s="149"/>
      <c r="PKR834" s="149"/>
      <c r="PKS834" s="149"/>
      <c r="PKT834" s="149"/>
      <c r="PKU834" s="149"/>
      <c r="PKV834" s="149"/>
      <c r="PKW834" s="149"/>
      <c r="PKX834" s="149"/>
      <c r="PKY834" s="149"/>
      <c r="PKZ834" s="149"/>
      <c r="PLA834" s="149"/>
      <c r="PLB834" s="149"/>
      <c r="PLC834" s="149"/>
      <c r="PLD834" s="149"/>
      <c r="PLE834" s="149"/>
      <c r="PLF834" s="149"/>
      <c r="PLG834" s="149"/>
      <c r="PLH834" s="149"/>
      <c r="PLI834" s="149"/>
      <c r="PLJ834" s="149"/>
      <c r="PLK834" s="149"/>
      <c r="PLL834" s="149"/>
      <c r="PLM834" s="149"/>
      <c r="PLN834" s="149"/>
      <c r="PLO834" s="149"/>
      <c r="PLP834" s="149"/>
      <c r="PLQ834" s="149"/>
      <c r="PLR834" s="149"/>
      <c r="PLS834" s="149"/>
      <c r="PLT834" s="149"/>
      <c r="PLU834" s="149"/>
      <c r="PLV834" s="149"/>
      <c r="PLW834" s="149"/>
      <c r="PLX834" s="149"/>
      <c r="PLY834" s="149"/>
      <c r="PLZ834" s="149"/>
      <c r="PMA834" s="149"/>
      <c r="PMB834" s="149"/>
      <c r="PMC834" s="149"/>
      <c r="PMD834" s="149"/>
      <c r="PME834" s="149"/>
      <c r="PMF834" s="149"/>
      <c r="PMG834" s="149"/>
      <c r="PMH834" s="149"/>
      <c r="PMI834" s="149"/>
      <c r="PMJ834" s="149"/>
      <c r="PMK834" s="149"/>
      <c r="PML834" s="149"/>
      <c r="PMM834" s="149"/>
      <c r="PMN834" s="149"/>
      <c r="PMO834" s="149"/>
      <c r="PMP834" s="149"/>
      <c r="PMQ834" s="149"/>
      <c r="PMR834" s="149"/>
      <c r="PMS834" s="149"/>
      <c r="PMT834" s="149"/>
      <c r="PMU834" s="149"/>
      <c r="PMV834" s="149"/>
      <c r="PMW834" s="149"/>
      <c r="PMX834" s="149"/>
      <c r="PMY834" s="149"/>
      <c r="PMZ834" s="149"/>
      <c r="PNA834" s="149"/>
      <c r="PNB834" s="149"/>
      <c r="PNC834" s="149"/>
      <c r="PND834" s="149"/>
      <c r="PNE834" s="149"/>
      <c r="PNF834" s="149"/>
      <c r="PNG834" s="149"/>
      <c r="PNH834" s="149"/>
      <c r="PNI834" s="149"/>
      <c r="PNJ834" s="149"/>
      <c r="PNK834" s="149"/>
      <c r="PNL834" s="149"/>
      <c r="PNM834" s="149"/>
      <c r="PNN834" s="149"/>
      <c r="PNO834" s="149"/>
      <c r="PNP834" s="149"/>
      <c r="PNQ834" s="149"/>
      <c r="PNR834" s="149"/>
      <c r="PNS834" s="149"/>
      <c r="PNT834" s="149"/>
      <c r="PNU834" s="149"/>
      <c r="PNV834" s="149"/>
      <c r="PNW834" s="149"/>
      <c r="PNX834" s="149"/>
      <c r="PNY834" s="149"/>
      <c r="PNZ834" s="149"/>
      <c r="POA834" s="149"/>
      <c r="POB834" s="149"/>
      <c r="POC834" s="149"/>
      <c r="POD834" s="149"/>
      <c r="POE834" s="149"/>
      <c r="POF834" s="149"/>
      <c r="POG834" s="149"/>
      <c r="POH834" s="149"/>
      <c r="POI834" s="149"/>
      <c r="POJ834" s="149"/>
      <c r="POK834" s="149"/>
      <c r="POL834" s="149"/>
      <c r="POM834" s="149"/>
      <c r="PON834" s="149"/>
      <c r="POO834" s="149"/>
      <c r="POP834" s="149"/>
      <c r="POQ834" s="149"/>
      <c r="POR834" s="149"/>
      <c r="POS834" s="149"/>
      <c r="POT834" s="149"/>
      <c r="POU834" s="149"/>
      <c r="POV834" s="149"/>
      <c r="POW834" s="149"/>
      <c r="POX834" s="149"/>
      <c r="POY834" s="149"/>
      <c r="POZ834" s="149"/>
      <c r="PPA834" s="149"/>
      <c r="PPB834" s="149"/>
      <c r="PPC834" s="149"/>
      <c r="PPD834" s="149"/>
      <c r="PPE834" s="149"/>
      <c r="PPF834" s="149"/>
      <c r="PPG834" s="149"/>
      <c r="PPH834" s="149"/>
      <c r="PPI834" s="149"/>
      <c r="PPJ834" s="149"/>
      <c r="PPK834" s="149"/>
      <c r="PPL834" s="149"/>
      <c r="PPM834" s="149"/>
      <c r="PPN834" s="149"/>
      <c r="PPO834" s="149"/>
      <c r="PPP834" s="149"/>
      <c r="PPQ834" s="149"/>
      <c r="PPR834" s="149"/>
      <c r="PPS834" s="149"/>
      <c r="PPT834" s="149"/>
      <c r="PPU834" s="149"/>
      <c r="PPV834" s="149"/>
      <c r="PPW834" s="149"/>
      <c r="PPX834" s="149"/>
      <c r="PPY834" s="149"/>
      <c r="PPZ834" s="149"/>
      <c r="PQA834" s="149"/>
      <c r="PQB834" s="149"/>
      <c r="PQC834" s="149"/>
      <c r="PQD834" s="149"/>
      <c r="PQE834" s="149"/>
      <c r="PQF834" s="149"/>
      <c r="PQG834" s="149"/>
      <c r="PQH834" s="149"/>
      <c r="PQI834" s="149"/>
      <c r="PQJ834" s="149"/>
      <c r="PQK834" s="149"/>
      <c r="PQL834" s="149"/>
      <c r="PQM834" s="149"/>
      <c r="PQN834" s="149"/>
      <c r="PQO834" s="149"/>
      <c r="PQP834" s="149"/>
      <c r="PQQ834" s="149"/>
      <c r="PQR834" s="149"/>
      <c r="PQS834" s="149"/>
      <c r="PQT834" s="149"/>
      <c r="PQU834" s="149"/>
      <c r="PQV834" s="149"/>
      <c r="PQW834" s="149"/>
      <c r="PQX834" s="149"/>
      <c r="PQY834" s="149"/>
      <c r="PQZ834" s="149"/>
      <c r="PRA834" s="149"/>
      <c r="PRB834" s="149"/>
      <c r="PRC834" s="149"/>
      <c r="PRD834" s="149"/>
      <c r="PRE834" s="149"/>
      <c r="PRF834" s="149"/>
      <c r="PRG834" s="149"/>
      <c r="PRH834" s="149"/>
      <c r="PRI834" s="149"/>
      <c r="PRJ834" s="149"/>
      <c r="PRK834" s="149"/>
      <c r="PRL834" s="149"/>
      <c r="PRM834" s="149"/>
      <c r="PRN834" s="149"/>
      <c r="PRO834" s="149"/>
      <c r="PRP834" s="149"/>
      <c r="PRQ834" s="149"/>
      <c r="PRR834" s="149"/>
      <c r="PRS834" s="149"/>
      <c r="PRT834" s="149"/>
      <c r="PRU834" s="149"/>
      <c r="PRV834" s="149"/>
      <c r="PRW834" s="149"/>
      <c r="PRX834" s="149"/>
      <c r="PRY834" s="149"/>
      <c r="PRZ834" s="149"/>
      <c r="PSA834" s="149"/>
      <c r="PSB834" s="149"/>
      <c r="PSC834" s="149"/>
      <c r="PSD834" s="149"/>
      <c r="PSE834" s="149"/>
      <c r="PSF834" s="149"/>
      <c r="PSG834" s="149"/>
      <c r="PSH834" s="149"/>
      <c r="PSI834" s="149"/>
      <c r="PSJ834" s="149"/>
      <c r="PSK834" s="149"/>
      <c r="PSL834" s="149"/>
      <c r="PSM834" s="149"/>
      <c r="PSN834" s="149"/>
      <c r="PSO834" s="149"/>
      <c r="PSP834" s="149"/>
      <c r="PSQ834" s="149"/>
      <c r="PSR834" s="149"/>
      <c r="PSS834" s="149"/>
      <c r="PST834" s="149"/>
      <c r="PSU834" s="149"/>
      <c r="PSV834" s="149"/>
      <c r="PSW834" s="149"/>
      <c r="PSX834" s="149"/>
      <c r="PSY834" s="149"/>
      <c r="PSZ834" s="149"/>
      <c r="PTA834" s="149"/>
      <c r="PTB834" s="149"/>
      <c r="PTC834" s="149"/>
      <c r="PTD834" s="149"/>
      <c r="PTE834" s="149"/>
      <c r="PTF834" s="149"/>
      <c r="PTG834" s="149"/>
      <c r="PTH834" s="149"/>
      <c r="PTI834" s="149"/>
      <c r="PTJ834" s="149"/>
      <c r="PTK834" s="149"/>
      <c r="PTL834" s="149"/>
      <c r="PTM834" s="149"/>
      <c r="PTN834" s="149"/>
      <c r="PTO834" s="149"/>
      <c r="PTP834" s="149"/>
      <c r="PTQ834" s="149"/>
      <c r="PTR834" s="149"/>
      <c r="PTS834" s="149"/>
      <c r="PTT834" s="149"/>
      <c r="PTU834" s="149"/>
      <c r="PTV834" s="149"/>
      <c r="PTW834" s="149"/>
      <c r="PTX834" s="149"/>
      <c r="PTY834" s="149"/>
      <c r="PTZ834" s="149"/>
      <c r="PUA834" s="149"/>
      <c r="PUB834" s="149"/>
      <c r="PUC834" s="149"/>
      <c r="PUD834" s="149"/>
      <c r="PUE834" s="149"/>
      <c r="PUF834" s="149"/>
      <c r="PUG834" s="149"/>
      <c r="PUH834" s="149"/>
      <c r="PUI834" s="149"/>
      <c r="PUJ834" s="149"/>
      <c r="PUK834" s="149"/>
      <c r="PUL834" s="149"/>
      <c r="PUM834" s="149"/>
      <c r="PUN834" s="149"/>
      <c r="PUO834" s="149"/>
      <c r="PUP834" s="149"/>
      <c r="PUQ834" s="149"/>
      <c r="PUR834" s="149"/>
      <c r="PUS834" s="149"/>
      <c r="PUT834" s="149"/>
      <c r="PUU834" s="149"/>
      <c r="PUV834" s="149"/>
      <c r="PUW834" s="149"/>
      <c r="PUX834" s="149"/>
      <c r="PUY834" s="149"/>
      <c r="PUZ834" s="149"/>
      <c r="PVA834" s="149"/>
      <c r="PVB834" s="149"/>
      <c r="PVC834" s="149"/>
      <c r="PVD834" s="149"/>
      <c r="PVE834" s="149"/>
      <c r="PVF834" s="149"/>
      <c r="PVG834" s="149"/>
      <c r="PVH834" s="149"/>
      <c r="PVI834" s="149"/>
      <c r="PVJ834" s="149"/>
      <c r="PVK834" s="149"/>
      <c r="PVL834" s="149"/>
      <c r="PVM834" s="149"/>
      <c r="PVN834" s="149"/>
      <c r="PVO834" s="149"/>
      <c r="PVP834" s="149"/>
      <c r="PVQ834" s="149"/>
      <c r="PVR834" s="149"/>
      <c r="PVS834" s="149"/>
      <c r="PVT834" s="149"/>
      <c r="PVU834" s="149"/>
      <c r="PVV834" s="149"/>
      <c r="PVW834" s="149"/>
      <c r="PVX834" s="149"/>
      <c r="PVY834" s="149"/>
      <c r="PVZ834" s="149"/>
      <c r="PWA834" s="149"/>
      <c r="PWB834" s="149"/>
      <c r="PWC834" s="149"/>
      <c r="PWD834" s="149"/>
      <c r="PWE834" s="149"/>
      <c r="PWF834" s="149"/>
      <c r="PWG834" s="149"/>
      <c r="PWH834" s="149"/>
      <c r="PWI834" s="149"/>
      <c r="PWJ834" s="149"/>
      <c r="PWK834" s="149"/>
      <c r="PWL834" s="149"/>
      <c r="PWM834" s="149"/>
      <c r="PWN834" s="149"/>
      <c r="PWO834" s="149"/>
      <c r="PWP834" s="149"/>
      <c r="PWQ834" s="149"/>
      <c r="PWR834" s="149"/>
      <c r="PWS834" s="149"/>
      <c r="PWT834" s="149"/>
      <c r="PWU834" s="149"/>
      <c r="PWV834" s="149"/>
      <c r="PWW834" s="149"/>
      <c r="PWX834" s="149"/>
      <c r="PWY834" s="149"/>
      <c r="PWZ834" s="149"/>
      <c r="PXA834" s="149"/>
      <c r="PXB834" s="149"/>
      <c r="PXC834" s="149"/>
      <c r="PXD834" s="149"/>
      <c r="PXE834" s="149"/>
      <c r="PXF834" s="149"/>
      <c r="PXG834" s="149"/>
      <c r="PXH834" s="149"/>
      <c r="PXI834" s="149"/>
      <c r="PXJ834" s="149"/>
      <c r="PXK834" s="149"/>
      <c r="PXL834" s="149"/>
      <c r="PXM834" s="149"/>
      <c r="PXN834" s="149"/>
      <c r="PXO834" s="149"/>
      <c r="PXP834" s="149"/>
      <c r="PXQ834" s="149"/>
      <c r="PXR834" s="149"/>
      <c r="PXS834" s="149"/>
      <c r="PXT834" s="149"/>
      <c r="PXU834" s="149"/>
      <c r="PXV834" s="149"/>
      <c r="PXW834" s="149"/>
      <c r="PXX834" s="149"/>
      <c r="PXY834" s="149"/>
      <c r="PXZ834" s="149"/>
      <c r="PYA834" s="149"/>
      <c r="PYB834" s="149"/>
      <c r="PYC834" s="149"/>
      <c r="PYD834" s="149"/>
      <c r="PYE834" s="149"/>
      <c r="PYF834" s="149"/>
      <c r="PYG834" s="149"/>
      <c r="PYH834" s="149"/>
      <c r="PYI834" s="149"/>
      <c r="PYJ834" s="149"/>
      <c r="PYK834" s="149"/>
      <c r="PYL834" s="149"/>
      <c r="PYM834" s="149"/>
      <c r="PYN834" s="149"/>
      <c r="PYO834" s="149"/>
      <c r="PYP834" s="149"/>
      <c r="PYQ834" s="149"/>
      <c r="PYR834" s="149"/>
      <c r="PYS834" s="149"/>
      <c r="PYT834" s="149"/>
      <c r="PYU834" s="149"/>
      <c r="PYV834" s="149"/>
      <c r="PYW834" s="149"/>
      <c r="PYX834" s="149"/>
      <c r="PYY834" s="149"/>
      <c r="PYZ834" s="149"/>
      <c r="PZA834" s="149"/>
      <c r="PZB834" s="149"/>
      <c r="PZC834" s="149"/>
      <c r="PZD834" s="149"/>
      <c r="PZE834" s="149"/>
      <c r="PZF834" s="149"/>
      <c r="PZG834" s="149"/>
      <c r="PZH834" s="149"/>
      <c r="PZI834" s="149"/>
      <c r="PZJ834" s="149"/>
      <c r="PZK834" s="149"/>
      <c r="PZL834" s="149"/>
      <c r="PZM834" s="149"/>
      <c r="PZN834" s="149"/>
      <c r="PZO834" s="149"/>
      <c r="PZP834" s="149"/>
      <c r="PZQ834" s="149"/>
      <c r="PZR834" s="149"/>
      <c r="PZS834" s="149"/>
      <c r="PZT834" s="149"/>
      <c r="PZU834" s="149"/>
      <c r="PZV834" s="149"/>
      <c r="PZW834" s="149"/>
      <c r="PZX834" s="149"/>
      <c r="PZY834" s="149"/>
      <c r="PZZ834" s="149"/>
      <c r="QAA834" s="149"/>
      <c r="QAB834" s="149"/>
      <c r="QAC834" s="149"/>
      <c r="QAD834" s="149"/>
      <c r="QAE834" s="149"/>
      <c r="QAF834" s="149"/>
      <c r="QAG834" s="149"/>
      <c r="QAH834" s="149"/>
      <c r="QAI834" s="149"/>
      <c r="QAJ834" s="149"/>
      <c r="QAK834" s="149"/>
      <c r="QAL834" s="149"/>
      <c r="QAM834" s="149"/>
      <c r="QAN834" s="149"/>
      <c r="QAO834" s="149"/>
      <c r="QAP834" s="149"/>
      <c r="QAQ834" s="149"/>
      <c r="QAR834" s="149"/>
      <c r="QAS834" s="149"/>
      <c r="QAT834" s="149"/>
      <c r="QAU834" s="149"/>
      <c r="QAV834" s="149"/>
      <c r="QAW834" s="149"/>
      <c r="QAX834" s="149"/>
      <c r="QAY834" s="149"/>
      <c r="QAZ834" s="149"/>
      <c r="QBA834" s="149"/>
      <c r="QBB834" s="149"/>
      <c r="QBC834" s="149"/>
      <c r="QBD834" s="149"/>
      <c r="QBE834" s="149"/>
      <c r="QBF834" s="149"/>
      <c r="QBG834" s="149"/>
      <c r="QBH834" s="149"/>
      <c r="QBI834" s="149"/>
      <c r="QBJ834" s="149"/>
      <c r="QBK834" s="149"/>
      <c r="QBL834" s="149"/>
      <c r="QBM834" s="149"/>
      <c r="QBN834" s="149"/>
      <c r="QBO834" s="149"/>
      <c r="QBP834" s="149"/>
      <c r="QBQ834" s="149"/>
      <c r="QBR834" s="149"/>
      <c r="QBS834" s="149"/>
      <c r="QBT834" s="149"/>
      <c r="QBU834" s="149"/>
      <c r="QBV834" s="149"/>
      <c r="QBW834" s="149"/>
      <c r="QBX834" s="149"/>
      <c r="QBY834" s="149"/>
      <c r="QBZ834" s="149"/>
      <c r="QCA834" s="149"/>
      <c r="QCB834" s="149"/>
      <c r="QCC834" s="149"/>
      <c r="QCD834" s="149"/>
      <c r="QCE834" s="149"/>
      <c r="QCF834" s="149"/>
      <c r="QCG834" s="149"/>
      <c r="QCH834" s="149"/>
      <c r="QCI834" s="149"/>
      <c r="QCJ834" s="149"/>
      <c r="QCK834" s="149"/>
      <c r="QCL834" s="149"/>
      <c r="QCM834" s="149"/>
      <c r="QCN834" s="149"/>
      <c r="QCO834" s="149"/>
      <c r="QCP834" s="149"/>
      <c r="QCQ834" s="149"/>
      <c r="QCR834" s="149"/>
      <c r="QCS834" s="149"/>
      <c r="QCT834" s="149"/>
      <c r="QCU834" s="149"/>
      <c r="QCV834" s="149"/>
      <c r="QCW834" s="149"/>
      <c r="QCX834" s="149"/>
      <c r="QCY834" s="149"/>
      <c r="QCZ834" s="149"/>
      <c r="QDA834" s="149"/>
      <c r="QDB834" s="149"/>
      <c r="QDC834" s="149"/>
      <c r="QDD834" s="149"/>
      <c r="QDE834" s="149"/>
      <c r="QDF834" s="149"/>
      <c r="QDG834" s="149"/>
      <c r="QDH834" s="149"/>
      <c r="QDI834" s="149"/>
      <c r="QDJ834" s="149"/>
      <c r="QDK834" s="149"/>
      <c r="QDL834" s="149"/>
      <c r="QDM834" s="149"/>
      <c r="QDN834" s="149"/>
      <c r="QDO834" s="149"/>
      <c r="QDP834" s="149"/>
      <c r="QDQ834" s="149"/>
      <c r="QDR834" s="149"/>
      <c r="QDS834" s="149"/>
      <c r="QDT834" s="149"/>
      <c r="QDU834" s="149"/>
      <c r="QDV834" s="149"/>
      <c r="QDW834" s="149"/>
      <c r="QDX834" s="149"/>
      <c r="QDY834" s="149"/>
      <c r="QDZ834" s="149"/>
      <c r="QEA834" s="149"/>
      <c r="QEB834" s="149"/>
      <c r="QEC834" s="149"/>
      <c r="QED834" s="149"/>
      <c r="QEE834" s="149"/>
      <c r="QEF834" s="149"/>
      <c r="QEG834" s="149"/>
      <c r="QEH834" s="149"/>
      <c r="QEI834" s="149"/>
      <c r="QEJ834" s="149"/>
      <c r="QEK834" s="149"/>
      <c r="QEL834" s="149"/>
      <c r="QEM834" s="149"/>
      <c r="QEN834" s="149"/>
      <c r="QEO834" s="149"/>
      <c r="QEP834" s="149"/>
      <c r="QEQ834" s="149"/>
      <c r="QER834" s="149"/>
      <c r="QES834" s="149"/>
      <c r="QET834" s="149"/>
      <c r="QEU834" s="149"/>
      <c r="QEV834" s="149"/>
      <c r="QEW834" s="149"/>
      <c r="QEX834" s="149"/>
      <c r="QEY834" s="149"/>
      <c r="QEZ834" s="149"/>
      <c r="QFA834" s="149"/>
      <c r="QFB834" s="149"/>
      <c r="QFC834" s="149"/>
      <c r="QFD834" s="149"/>
      <c r="QFE834" s="149"/>
      <c r="QFF834" s="149"/>
      <c r="QFG834" s="149"/>
      <c r="QFH834" s="149"/>
      <c r="QFI834" s="149"/>
      <c r="QFJ834" s="149"/>
      <c r="QFK834" s="149"/>
      <c r="QFL834" s="149"/>
      <c r="QFM834" s="149"/>
      <c r="QFN834" s="149"/>
      <c r="QFO834" s="149"/>
      <c r="QFP834" s="149"/>
      <c r="QFQ834" s="149"/>
      <c r="QFR834" s="149"/>
      <c r="QFS834" s="149"/>
      <c r="QFT834" s="149"/>
      <c r="QFU834" s="149"/>
      <c r="QFV834" s="149"/>
      <c r="QFW834" s="149"/>
      <c r="QFX834" s="149"/>
      <c r="QFY834" s="149"/>
      <c r="QFZ834" s="149"/>
      <c r="QGA834" s="149"/>
      <c r="QGB834" s="149"/>
      <c r="QGC834" s="149"/>
      <c r="QGD834" s="149"/>
      <c r="QGE834" s="149"/>
      <c r="QGF834" s="149"/>
      <c r="QGG834" s="149"/>
      <c r="QGH834" s="149"/>
      <c r="QGI834" s="149"/>
      <c r="QGJ834" s="149"/>
      <c r="QGK834" s="149"/>
      <c r="QGL834" s="149"/>
      <c r="QGM834" s="149"/>
      <c r="QGN834" s="149"/>
      <c r="QGO834" s="149"/>
      <c r="QGP834" s="149"/>
      <c r="QGQ834" s="149"/>
      <c r="QGR834" s="149"/>
      <c r="QGS834" s="149"/>
      <c r="QGT834" s="149"/>
      <c r="QGU834" s="149"/>
      <c r="QGV834" s="149"/>
      <c r="QGW834" s="149"/>
      <c r="QGX834" s="149"/>
      <c r="QGY834" s="149"/>
      <c r="QGZ834" s="149"/>
      <c r="QHA834" s="149"/>
      <c r="QHB834" s="149"/>
      <c r="QHC834" s="149"/>
      <c r="QHD834" s="149"/>
      <c r="QHE834" s="149"/>
      <c r="QHF834" s="149"/>
      <c r="QHG834" s="149"/>
      <c r="QHH834" s="149"/>
      <c r="QHI834" s="149"/>
      <c r="QHJ834" s="149"/>
      <c r="QHK834" s="149"/>
      <c r="QHL834" s="149"/>
      <c r="QHM834" s="149"/>
      <c r="QHN834" s="149"/>
      <c r="QHO834" s="149"/>
      <c r="QHP834" s="149"/>
      <c r="QHQ834" s="149"/>
      <c r="QHR834" s="149"/>
      <c r="QHS834" s="149"/>
      <c r="QHT834" s="149"/>
      <c r="QHU834" s="149"/>
      <c r="QHV834" s="149"/>
      <c r="QHW834" s="149"/>
      <c r="QHX834" s="149"/>
      <c r="QHY834" s="149"/>
      <c r="QHZ834" s="149"/>
      <c r="QIA834" s="149"/>
      <c r="QIB834" s="149"/>
      <c r="QIC834" s="149"/>
      <c r="QID834" s="149"/>
      <c r="QIE834" s="149"/>
      <c r="QIF834" s="149"/>
      <c r="QIG834" s="149"/>
      <c r="QIH834" s="149"/>
      <c r="QII834" s="149"/>
      <c r="QIJ834" s="149"/>
      <c r="QIK834" s="149"/>
      <c r="QIL834" s="149"/>
      <c r="QIM834" s="149"/>
      <c r="QIN834" s="149"/>
      <c r="QIO834" s="149"/>
      <c r="QIP834" s="149"/>
      <c r="QIQ834" s="149"/>
      <c r="QIR834" s="149"/>
      <c r="QIS834" s="149"/>
      <c r="QIT834" s="149"/>
      <c r="QIU834" s="149"/>
      <c r="QIV834" s="149"/>
      <c r="QIW834" s="149"/>
      <c r="QIX834" s="149"/>
      <c r="QIY834" s="149"/>
      <c r="QIZ834" s="149"/>
      <c r="QJA834" s="149"/>
      <c r="QJB834" s="149"/>
      <c r="QJC834" s="149"/>
      <c r="QJD834" s="149"/>
      <c r="QJE834" s="149"/>
      <c r="QJF834" s="149"/>
      <c r="QJG834" s="149"/>
      <c r="QJH834" s="149"/>
      <c r="QJI834" s="149"/>
      <c r="QJJ834" s="149"/>
      <c r="QJK834" s="149"/>
      <c r="QJL834" s="149"/>
      <c r="QJM834" s="149"/>
      <c r="QJN834" s="149"/>
      <c r="QJO834" s="149"/>
      <c r="QJP834" s="149"/>
      <c r="QJQ834" s="149"/>
      <c r="QJR834" s="149"/>
      <c r="QJS834" s="149"/>
      <c r="QJT834" s="149"/>
      <c r="QJU834" s="149"/>
      <c r="QJV834" s="149"/>
      <c r="QJW834" s="149"/>
      <c r="QJX834" s="149"/>
      <c r="QJY834" s="149"/>
      <c r="QJZ834" s="149"/>
      <c r="QKA834" s="149"/>
      <c r="QKB834" s="149"/>
      <c r="QKC834" s="149"/>
      <c r="QKD834" s="149"/>
      <c r="QKE834" s="149"/>
      <c r="QKF834" s="149"/>
      <c r="QKG834" s="149"/>
      <c r="QKH834" s="149"/>
      <c r="QKI834" s="149"/>
      <c r="QKJ834" s="149"/>
      <c r="QKK834" s="149"/>
      <c r="QKL834" s="149"/>
      <c r="QKM834" s="149"/>
      <c r="QKN834" s="149"/>
      <c r="QKO834" s="149"/>
      <c r="QKP834" s="149"/>
      <c r="QKQ834" s="149"/>
      <c r="QKR834" s="149"/>
      <c r="QKS834" s="149"/>
      <c r="QKT834" s="149"/>
      <c r="QKU834" s="149"/>
      <c r="QKV834" s="149"/>
      <c r="QKW834" s="149"/>
      <c r="QKX834" s="149"/>
      <c r="QKY834" s="149"/>
      <c r="QKZ834" s="149"/>
      <c r="QLA834" s="149"/>
      <c r="QLB834" s="149"/>
      <c r="QLC834" s="149"/>
      <c r="QLD834" s="149"/>
      <c r="QLE834" s="149"/>
      <c r="QLF834" s="149"/>
      <c r="QLG834" s="149"/>
      <c r="QLH834" s="149"/>
      <c r="QLI834" s="149"/>
      <c r="QLJ834" s="149"/>
      <c r="QLK834" s="149"/>
      <c r="QLL834" s="149"/>
      <c r="QLM834" s="149"/>
      <c r="QLN834" s="149"/>
      <c r="QLO834" s="149"/>
      <c r="QLP834" s="149"/>
      <c r="QLQ834" s="149"/>
      <c r="QLR834" s="149"/>
      <c r="QLS834" s="149"/>
      <c r="QLT834" s="149"/>
      <c r="QLU834" s="149"/>
      <c r="QLV834" s="149"/>
      <c r="QLW834" s="149"/>
      <c r="QLX834" s="149"/>
      <c r="QLY834" s="149"/>
      <c r="QLZ834" s="149"/>
      <c r="QMA834" s="149"/>
      <c r="QMB834" s="149"/>
      <c r="QMC834" s="149"/>
      <c r="QMD834" s="149"/>
      <c r="QME834" s="149"/>
      <c r="QMF834" s="149"/>
      <c r="QMG834" s="149"/>
      <c r="QMH834" s="149"/>
      <c r="QMI834" s="149"/>
      <c r="QMJ834" s="149"/>
      <c r="QMK834" s="149"/>
      <c r="QML834" s="149"/>
      <c r="QMM834" s="149"/>
      <c r="QMN834" s="149"/>
      <c r="QMO834" s="149"/>
      <c r="QMP834" s="149"/>
      <c r="QMQ834" s="149"/>
      <c r="QMR834" s="149"/>
      <c r="QMS834" s="149"/>
      <c r="QMT834" s="149"/>
      <c r="QMU834" s="149"/>
      <c r="QMV834" s="149"/>
      <c r="QMW834" s="149"/>
      <c r="QMX834" s="149"/>
      <c r="QMY834" s="149"/>
      <c r="QMZ834" s="149"/>
      <c r="QNA834" s="149"/>
      <c r="QNB834" s="149"/>
      <c r="QNC834" s="149"/>
      <c r="QND834" s="149"/>
      <c r="QNE834" s="149"/>
      <c r="QNF834" s="149"/>
      <c r="QNG834" s="149"/>
      <c r="QNH834" s="149"/>
      <c r="QNI834" s="149"/>
      <c r="QNJ834" s="149"/>
      <c r="QNK834" s="149"/>
      <c r="QNL834" s="149"/>
      <c r="QNM834" s="149"/>
      <c r="QNN834" s="149"/>
      <c r="QNO834" s="149"/>
      <c r="QNP834" s="149"/>
      <c r="QNQ834" s="149"/>
      <c r="QNR834" s="149"/>
      <c r="QNS834" s="149"/>
      <c r="QNT834" s="149"/>
      <c r="QNU834" s="149"/>
      <c r="QNV834" s="149"/>
      <c r="QNW834" s="149"/>
      <c r="QNX834" s="149"/>
      <c r="QNY834" s="149"/>
      <c r="QNZ834" s="149"/>
      <c r="QOA834" s="149"/>
      <c r="QOB834" s="149"/>
      <c r="QOC834" s="149"/>
      <c r="QOD834" s="149"/>
      <c r="QOE834" s="149"/>
      <c r="QOF834" s="149"/>
      <c r="QOG834" s="149"/>
      <c r="QOH834" s="149"/>
      <c r="QOI834" s="149"/>
      <c r="QOJ834" s="149"/>
      <c r="QOK834" s="149"/>
      <c r="QOL834" s="149"/>
      <c r="QOM834" s="149"/>
      <c r="QON834" s="149"/>
      <c r="QOO834" s="149"/>
      <c r="QOP834" s="149"/>
      <c r="QOQ834" s="149"/>
      <c r="QOR834" s="149"/>
      <c r="QOS834" s="149"/>
      <c r="QOT834" s="149"/>
      <c r="QOU834" s="149"/>
      <c r="QOV834" s="149"/>
      <c r="QOW834" s="149"/>
      <c r="QOX834" s="149"/>
      <c r="QOY834" s="149"/>
      <c r="QOZ834" s="149"/>
      <c r="QPA834" s="149"/>
      <c r="QPB834" s="149"/>
      <c r="QPC834" s="149"/>
      <c r="QPD834" s="149"/>
      <c r="QPE834" s="149"/>
      <c r="QPF834" s="149"/>
      <c r="QPG834" s="149"/>
      <c r="QPH834" s="149"/>
      <c r="QPI834" s="149"/>
      <c r="QPJ834" s="149"/>
      <c r="QPK834" s="149"/>
      <c r="QPL834" s="149"/>
      <c r="QPM834" s="149"/>
      <c r="QPN834" s="149"/>
      <c r="QPO834" s="149"/>
      <c r="QPP834" s="149"/>
      <c r="QPQ834" s="149"/>
      <c r="QPR834" s="149"/>
      <c r="QPS834" s="149"/>
      <c r="QPT834" s="149"/>
      <c r="QPU834" s="149"/>
      <c r="QPV834" s="149"/>
      <c r="QPW834" s="149"/>
      <c r="QPX834" s="149"/>
      <c r="QPY834" s="149"/>
      <c r="QPZ834" s="149"/>
      <c r="QQA834" s="149"/>
      <c r="QQB834" s="149"/>
      <c r="QQC834" s="149"/>
      <c r="QQD834" s="149"/>
      <c r="QQE834" s="149"/>
      <c r="QQF834" s="149"/>
      <c r="QQG834" s="149"/>
      <c r="QQH834" s="149"/>
      <c r="QQI834" s="149"/>
      <c r="QQJ834" s="149"/>
      <c r="QQK834" s="149"/>
      <c r="QQL834" s="149"/>
      <c r="QQM834" s="149"/>
      <c r="QQN834" s="149"/>
      <c r="QQO834" s="149"/>
      <c r="QQP834" s="149"/>
      <c r="QQQ834" s="149"/>
      <c r="QQR834" s="149"/>
      <c r="QQS834" s="149"/>
      <c r="QQT834" s="149"/>
      <c r="QQU834" s="149"/>
      <c r="QQV834" s="149"/>
      <c r="QQW834" s="149"/>
      <c r="QQX834" s="149"/>
      <c r="QQY834" s="149"/>
      <c r="QQZ834" s="149"/>
      <c r="QRA834" s="149"/>
      <c r="QRB834" s="149"/>
      <c r="QRC834" s="149"/>
      <c r="QRD834" s="149"/>
      <c r="QRE834" s="149"/>
      <c r="QRF834" s="149"/>
      <c r="QRG834" s="149"/>
      <c r="QRH834" s="149"/>
      <c r="QRI834" s="149"/>
      <c r="QRJ834" s="149"/>
      <c r="QRK834" s="149"/>
      <c r="QRL834" s="149"/>
      <c r="QRM834" s="149"/>
      <c r="QRN834" s="149"/>
      <c r="QRO834" s="149"/>
      <c r="QRP834" s="149"/>
      <c r="QRQ834" s="149"/>
      <c r="QRR834" s="149"/>
      <c r="QRS834" s="149"/>
      <c r="QRT834" s="149"/>
      <c r="QRU834" s="149"/>
      <c r="QRV834" s="149"/>
      <c r="QRW834" s="149"/>
      <c r="QRX834" s="149"/>
      <c r="QRY834" s="149"/>
      <c r="QRZ834" s="149"/>
      <c r="QSA834" s="149"/>
      <c r="QSB834" s="149"/>
      <c r="QSC834" s="149"/>
      <c r="QSD834" s="149"/>
      <c r="QSE834" s="149"/>
      <c r="QSF834" s="149"/>
      <c r="QSG834" s="149"/>
      <c r="QSH834" s="149"/>
      <c r="QSI834" s="149"/>
      <c r="QSJ834" s="149"/>
      <c r="QSK834" s="149"/>
      <c r="QSL834" s="149"/>
      <c r="QSM834" s="149"/>
      <c r="QSN834" s="149"/>
      <c r="QSO834" s="149"/>
      <c r="QSP834" s="149"/>
      <c r="QSQ834" s="149"/>
      <c r="QSR834" s="149"/>
      <c r="QSS834" s="149"/>
      <c r="QST834" s="149"/>
      <c r="QSU834" s="149"/>
      <c r="QSV834" s="149"/>
      <c r="QSW834" s="149"/>
      <c r="QSX834" s="149"/>
      <c r="QSY834" s="149"/>
      <c r="QSZ834" s="149"/>
      <c r="QTA834" s="149"/>
      <c r="QTB834" s="149"/>
      <c r="QTC834" s="149"/>
      <c r="QTD834" s="149"/>
      <c r="QTE834" s="149"/>
      <c r="QTF834" s="149"/>
      <c r="QTG834" s="149"/>
      <c r="QTH834" s="149"/>
      <c r="QTI834" s="149"/>
      <c r="QTJ834" s="149"/>
      <c r="QTK834" s="149"/>
      <c r="QTL834" s="149"/>
      <c r="QTM834" s="149"/>
      <c r="QTN834" s="149"/>
      <c r="QTO834" s="149"/>
      <c r="QTP834" s="149"/>
      <c r="QTQ834" s="149"/>
      <c r="QTR834" s="149"/>
      <c r="QTS834" s="149"/>
      <c r="QTT834" s="149"/>
      <c r="QTU834" s="149"/>
      <c r="QTV834" s="149"/>
      <c r="QTW834" s="149"/>
      <c r="QTX834" s="149"/>
      <c r="QTY834" s="149"/>
      <c r="QTZ834" s="149"/>
      <c r="QUA834" s="149"/>
      <c r="QUB834" s="149"/>
      <c r="QUC834" s="149"/>
      <c r="QUD834" s="149"/>
      <c r="QUE834" s="149"/>
      <c r="QUF834" s="149"/>
      <c r="QUG834" s="149"/>
      <c r="QUH834" s="149"/>
      <c r="QUI834" s="149"/>
      <c r="QUJ834" s="149"/>
      <c r="QUK834" s="149"/>
      <c r="QUL834" s="149"/>
      <c r="QUM834" s="149"/>
      <c r="QUN834" s="149"/>
      <c r="QUO834" s="149"/>
      <c r="QUP834" s="149"/>
      <c r="QUQ834" s="149"/>
      <c r="QUR834" s="149"/>
      <c r="QUS834" s="149"/>
      <c r="QUT834" s="149"/>
      <c r="QUU834" s="149"/>
      <c r="QUV834" s="149"/>
      <c r="QUW834" s="149"/>
      <c r="QUX834" s="149"/>
      <c r="QUY834" s="149"/>
      <c r="QUZ834" s="149"/>
      <c r="QVA834" s="149"/>
      <c r="QVB834" s="149"/>
      <c r="QVC834" s="149"/>
      <c r="QVD834" s="149"/>
      <c r="QVE834" s="149"/>
      <c r="QVF834" s="149"/>
      <c r="QVG834" s="149"/>
      <c r="QVH834" s="149"/>
      <c r="QVI834" s="149"/>
      <c r="QVJ834" s="149"/>
      <c r="QVK834" s="149"/>
      <c r="QVL834" s="149"/>
      <c r="QVM834" s="149"/>
      <c r="QVN834" s="149"/>
      <c r="QVO834" s="149"/>
      <c r="QVP834" s="149"/>
      <c r="QVQ834" s="149"/>
      <c r="QVR834" s="149"/>
      <c r="QVS834" s="149"/>
      <c r="QVT834" s="149"/>
      <c r="QVU834" s="149"/>
      <c r="QVV834" s="149"/>
      <c r="QVW834" s="149"/>
      <c r="QVX834" s="149"/>
      <c r="QVY834" s="149"/>
      <c r="QVZ834" s="149"/>
      <c r="QWA834" s="149"/>
      <c r="QWB834" s="149"/>
      <c r="QWC834" s="149"/>
      <c r="QWD834" s="149"/>
      <c r="QWE834" s="149"/>
      <c r="QWF834" s="149"/>
      <c r="QWG834" s="149"/>
      <c r="QWH834" s="149"/>
      <c r="QWI834" s="149"/>
      <c r="QWJ834" s="149"/>
      <c r="QWK834" s="149"/>
      <c r="QWL834" s="149"/>
      <c r="QWM834" s="149"/>
      <c r="QWN834" s="149"/>
      <c r="QWO834" s="149"/>
      <c r="QWP834" s="149"/>
      <c r="QWQ834" s="149"/>
      <c r="QWR834" s="149"/>
      <c r="QWS834" s="149"/>
      <c r="QWT834" s="149"/>
      <c r="QWU834" s="149"/>
      <c r="QWV834" s="149"/>
      <c r="QWW834" s="149"/>
      <c r="QWX834" s="149"/>
      <c r="QWY834" s="149"/>
      <c r="QWZ834" s="149"/>
      <c r="QXA834" s="149"/>
      <c r="QXB834" s="149"/>
      <c r="QXC834" s="149"/>
      <c r="QXD834" s="149"/>
      <c r="QXE834" s="149"/>
      <c r="QXF834" s="149"/>
      <c r="QXG834" s="149"/>
      <c r="QXH834" s="149"/>
      <c r="QXI834" s="149"/>
      <c r="QXJ834" s="149"/>
      <c r="QXK834" s="149"/>
      <c r="QXL834" s="149"/>
      <c r="QXM834" s="149"/>
      <c r="QXN834" s="149"/>
      <c r="QXO834" s="149"/>
      <c r="QXP834" s="149"/>
      <c r="QXQ834" s="149"/>
      <c r="QXR834" s="149"/>
      <c r="QXS834" s="149"/>
      <c r="QXT834" s="149"/>
      <c r="QXU834" s="149"/>
      <c r="QXV834" s="149"/>
      <c r="QXW834" s="149"/>
      <c r="QXX834" s="149"/>
      <c r="QXY834" s="149"/>
      <c r="QXZ834" s="149"/>
      <c r="QYA834" s="149"/>
      <c r="QYB834" s="149"/>
      <c r="QYC834" s="149"/>
      <c r="QYD834" s="149"/>
      <c r="QYE834" s="149"/>
      <c r="QYF834" s="149"/>
      <c r="QYG834" s="149"/>
      <c r="QYH834" s="149"/>
      <c r="QYI834" s="149"/>
      <c r="QYJ834" s="149"/>
      <c r="QYK834" s="149"/>
      <c r="QYL834" s="149"/>
      <c r="QYM834" s="149"/>
      <c r="QYN834" s="149"/>
      <c r="QYO834" s="149"/>
      <c r="QYP834" s="149"/>
      <c r="QYQ834" s="149"/>
      <c r="QYR834" s="149"/>
      <c r="QYS834" s="149"/>
      <c r="QYT834" s="149"/>
      <c r="QYU834" s="149"/>
      <c r="QYV834" s="149"/>
      <c r="QYW834" s="149"/>
      <c r="QYX834" s="149"/>
      <c r="QYY834" s="149"/>
      <c r="QYZ834" s="149"/>
      <c r="QZA834" s="149"/>
      <c r="QZB834" s="149"/>
      <c r="QZC834" s="149"/>
      <c r="QZD834" s="149"/>
      <c r="QZE834" s="149"/>
      <c r="QZF834" s="149"/>
      <c r="QZG834" s="149"/>
      <c r="QZH834" s="149"/>
      <c r="QZI834" s="149"/>
      <c r="QZJ834" s="149"/>
      <c r="QZK834" s="149"/>
      <c r="QZL834" s="149"/>
      <c r="QZM834" s="149"/>
      <c r="QZN834" s="149"/>
      <c r="QZO834" s="149"/>
      <c r="QZP834" s="149"/>
      <c r="QZQ834" s="149"/>
      <c r="QZR834" s="149"/>
      <c r="QZS834" s="149"/>
      <c r="QZT834" s="149"/>
      <c r="QZU834" s="149"/>
      <c r="QZV834" s="149"/>
      <c r="QZW834" s="149"/>
      <c r="QZX834" s="149"/>
      <c r="QZY834" s="149"/>
      <c r="QZZ834" s="149"/>
      <c r="RAA834" s="149"/>
      <c r="RAB834" s="149"/>
      <c r="RAC834" s="149"/>
      <c r="RAD834" s="149"/>
      <c r="RAE834" s="149"/>
      <c r="RAF834" s="149"/>
      <c r="RAG834" s="149"/>
      <c r="RAH834" s="149"/>
      <c r="RAI834" s="149"/>
      <c r="RAJ834" s="149"/>
      <c r="RAK834" s="149"/>
      <c r="RAL834" s="149"/>
      <c r="RAM834" s="149"/>
      <c r="RAN834" s="149"/>
      <c r="RAO834" s="149"/>
      <c r="RAP834" s="149"/>
      <c r="RAQ834" s="149"/>
      <c r="RAR834" s="149"/>
      <c r="RAS834" s="149"/>
      <c r="RAT834" s="149"/>
      <c r="RAU834" s="149"/>
      <c r="RAV834" s="149"/>
      <c r="RAW834" s="149"/>
      <c r="RAX834" s="149"/>
      <c r="RAY834" s="149"/>
      <c r="RAZ834" s="149"/>
      <c r="RBA834" s="149"/>
      <c r="RBB834" s="149"/>
      <c r="RBC834" s="149"/>
      <c r="RBD834" s="149"/>
      <c r="RBE834" s="149"/>
      <c r="RBF834" s="149"/>
      <c r="RBG834" s="149"/>
      <c r="RBH834" s="149"/>
      <c r="RBI834" s="149"/>
      <c r="RBJ834" s="149"/>
      <c r="RBK834" s="149"/>
      <c r="RBL834" s="149"/>
      <c r="RBM834" s="149"/>
      <c r="RBN834" s="149"/>
      <c r="RBO834" s="149"/>
      <c r="RBP834" s="149"/>
      <c r="RBQ834" s="149"/>
      <c r="RBR834" s="149"/>
      <c r="RBS834" s="149"/>
      <c r="RBT834" s="149"/>
      <c r="RBU834" s="149"/>
      <c r="RBV834" s="149"/>
      <c r="RBW834" s="149"/>
      <c r="RBX834" s="149"/>
      <c r="RBY834" s="149"/>
      <c r="RBZ834" s="149"/>
      <c r="RCA834" s="149"/>
      <c r="RCB834" s="149"/>
      <c r="RCC834" s="149"/>
      <c r="RCD834" s="149"/>
      <c r="RCE834" s="149"/>
      <c r="RCF834" s="149"/>
      <c r="RCG834" s="149"/>
      <c r="RCH834" s="149"/>
      <c r="RCI834" s="149"/>
      <c r="RCJ834" s="149"/>
      <c r="RCK834" s="149"/>
      <c r="RCL834" s="149"/>
      <c r="RCM834" s="149"/>
      <c r="RCN834" s="149"/>
      <c r="RCO834" s="149"/>
      <c r="RCP834" s="149"/>
      <c r="RCQ834" s="149"/>
      <c r="RCR834" s="149"/>
      <c r="RCS834" s="149"/>
      <c r="RCT834" s="149"/>
      <c r="RCU834" s="149"/>
      <c r="RCV834" s="149"/>
      <c r="RCW834" s="149"/>
      <c r="RCX834" s="149"/>
      <c r="RCY834" s="149"/>
      <c r="RCZ834" s="149"/>
      <c r="RDA834" s="149"/>
      <c r="RDB834" s="149"/>
      <c r="RDC834" s="149"/>
      <c r="RDD834" s="149"/>
      <c r="RDE834" s="149"/>
      <c r="RDF834" s="149"/>
      <c r="RDG834" s="149"/>
      <c r="RDH834" s="149"/>
      <c r="RDI834" s="149"/>
      <c r="RDJ834" s="149"/>
      <c r="RDK834" s="149"/>
      <c r="RDL834" s="149"/>
      <c r="RDM834" s="149"/>
      <c r="RDN834" s="149"/>
      <c r="RDO834" s="149"/>
      <c r="RDP834" s="149"/>
      <c r="RDQ834" s="149"/>
      <c r="RDR834" s="149"/>
      <c r="RDS834" s="149"/>
      <c r="RDT834" s="149"/>
      <c r="RDU834" s="149"/>
      <c r="RDV834" s="149"/>
      <c r="RDW834" s="149"/>
      <c r="RDX834" s="149"/>
      <c r="RDY834" s="149"/>
      <c r="RDZ834" s="149"/>
      <c r="REA834" s="149"/>
      <c r="REB834" s="149"/>
      <c r="REC834" s="149"/>
      <c r="RED834" s="149"/>
      <c r="REE834" s="149"/>
      <c r="REF834" s="149"/>
      <c r="REG834" s="149"/>
      <c r="REH834" s="149"/>
      <c r="REI834" s="149"/>
      <c r="REJ834" s="149"/>
      <c r="REK834" s="149"/>
      <c r="REL834" s="149"/>
      <c r="REM834" s="149"/>
      <c r="REN834" s="149"/>
      <c r="REO834" s="149"/>
      <c r="REP834" s="149"/>
      <c r="REQ834" s="149"/>
      <c r="RER834" s="149"/>
      <c r="RES834" s="149"/>
      <c r="RET834" s="149"/>
      <c r="REU834" s="149"/>
      <c r="REV834" s="149"/>
      <c r="REW834" s="149"/>
      <c r="REX834" s="149"/>
      <c r="REY834" s="149"/>
      <c r="REZ834" s="149"/>
      <c r="RFA834" s="149"/>
      <c r="RFB834" s="149"/>
      <c r="RFC834" s="149"/>
      <c r="RFD834" s="149"/>
      <c r="RFE834" s="149"/>
      <c r="RFF834" s="149"/>
      <c r="RFG834" s="149"/>
      <c r="RFH834" s="149"/>
      <c r="RFI834" s="149"/>
      <c r="RFJ834" s="149"/>
      <c r="RFK834" s="149"/>
      <c r="RFL834" s="149"/>
      <c r="RFM834" s="149"/>
      <c r="RFN834" s="149"/>
      <c r="RFO834" s="149"/>
      <c r="RFP834" s="149"/>
      <c r="RFQ834" s="149"/>
      <c r="RFR834" s="149"/>
      <c r="RFS834" s="149"/>
      <c r="RFT834" s="149"/>
      <c r="RFU834" s="149"/>
      <c r="RFV834" s="149"/>
      <c r="RFW834" s="149"/>
      <c r="RFX834" s="149"/>
      <c r="RFY834" s="149"/>
      <c r="RFZ834" s="149"/>
      <c r="RGA834" s="149"/>
      <c r="RGB834" s="149"/>
      <c r="RGC834" s="149"/>
      <c r="RGD834" s="149"/>
      <c r="RGE834" s="149"/>
      <c r="RGF834" s="149"/>
      <c r="RGG834" s="149"/>
      <c r="RGH834" s="149"/>
      <c r="RGI834" s="149"/>
      <c r="RGJ834" s="149"/>
      <c r="RGK834" s="149"/>
      <c r="RGL834" s="149"/>
      <c r="RGM834" s="149"/>
      <c r="RGN834" s="149"/>
      <c r="RGO834" s="149"/>
      <c r="RGP834" s="149"/>
      <c r="RGQ834" s="149"/>
      <c r="RGR834" s="149"/>
      <c r="RGS834" s="149"/>
      <c r="RGT834" s="149"/>
      <c r="RGU834" s="149"/>
      <c r="RGV834" s="149"/>
      <c r="RGW834" s="149"/>
      <c r="RGX834" s="149"/>
      <c r="RGY834" s="149"/>
      <c r="RGZ834" s="149"/>
      <c r="RHA834" s="149"/>
      <c r="RHB834" s="149"/>
      <c r="RHC834" s="149"/>
      <c r="RHD834" s="149"/>
      <c r="RHE834" s="149"/>
      <c r="RHF834" s="149"/>
      <c r="RHG834" s="149"/>
      <c r="RHH834" s="149"/>
      <c r="RHI834" s="149"/>
      <c r="RHJ834" s="149"/>
      <c r="RHK834" s="149"/>
      <c r="RHL834" s="149"/>
      <c r="RHM834" s="149"/>
      <c r="RHN834" s="149"/>
      <c r="RHO834" s="149"/>
      <c r="RHP834" s="149"/>
      <c r="RHQ834" s="149"/>
      <c r="RHR834" s="149"/>
      <c r="RHS834" s="149"/>
      <c r="RHT834" s="149"/>
      <c r="RHU834" s="149"/>
      <c r="RHV834" s="149"/>
      <c r="RHW834" s="149"/>
      <c r="RHX834" s="149"/>
      <c r="RHY834" s="149"/>
      <c r="RHZ834" s="149"/>
      <c r="RIA834" s="149"/>
      <c r="RIB834" s="149"/>
      <c r="RIC834" s="149"/>
      <c r="RID834" s="149"/>
      <c r="RIE834" s="149"/>
      <c r="RIF834" s="149"/>
      <c r="RIG834" s="149"/>
      <c r="RIH834" s="149"/>
      <c r="RII834" s="149"/>
      <c r="RIJ834" s="149"/>
      <c r="RIK834" s="149"/>
      <c r="RIL834" s="149"/>
      <c r="RIM834" s="149"/>
      <c r="RIN834" s="149"/>
      <c r="RIO834" s="149"/>
      <c r="RIP834" s="149"/>
      <c r="RIQ834" s="149"/>
      <c r="RIR834" s="149"/>
      <c r="RIS834" s="149"/>
      <c r="RIT834" s="149"/>
      <c r="RIU834" s="149"/>
      <c r="RIV834" s="149"/>
      <c r="RIW834" s="149"/>
      <c r="RIX834" s="149"/>
      <c r="RIY834" s="149"/>
      <c r="RIZ834" s="149"/>
      <c r="RJA834" s="149"/>
      <c r="RJB834" s="149"/>
      <c r="RJC834" s="149"/>
      <c r="RJD834" s="149"/>
      <c r="RJE834" s="149"/>
      <c r="RJF834" s="149"/>
      <c r="RJG834" s="149"/>
      <c r="RJH834" s="149"/>
      <c r="RJI834" s="149"/>
      <c r="RJJ834" s="149"/>
      <c r="RJK834" s="149"/>
      <c r="RJL834" s="149"/>
      <c r="RJM834" s="149"/>
      <c r="RJN834" s="149"/>
      <c r="RJO834" s="149"/>
      <c r="RJP834" s="149"/>
      <c r="RJQ834" s="149"/>
      <c r="RJR834" s="149"/>
      <c r="RJS834" s="149"/>
      <c r="RJT834" s="149"/>
      <c r="RJU834" s="149"/>
      <c r="RJV834" s="149"/>
      <c r="RJW834" s="149"/>
      <c r="RJX834" s="149"/>
      <c r="RJY834" s="149"/>
      <c r="RJZ834" s="149"/>
      <c r="RKA834" s="149"/>
      <c r="RKB834" s="149"/>
      <c r="RKC834" s="149"/>
      <c r="RKD834" s="149"/>
      <c r="RKE834" s="149"/>
      <c r="RKF834" s="149"/>
      <c r="RKG834" s="149"/>
      <c r="RKH834" s="149"/>
      <c r="RKI834" s="149"/>
      <c r="RKJ834" s="149"/>
      <c r="RKK834" s="149"/>
      <c r="RKL834" s="149"/>
      <c r="RKM834" s="149"/>
      <c r="RKN834" s="149"/>
      <c r="RKO834" s="149"/>
      <c r="RKP834" s="149"/>
      <c r="RKQ834" s="149"/>
      <c r="RKR834" s="149"/>
      <c r="RKS834" s="149"/>
      <c r="RKT834" s="149"/>
      <c r="RKU834" s="149"/>
      <c r="RKV834" s="149"/>
      <c r="RKW834" s="149"/>
      <c r="RKX834" s="149"/>
      <c r="RKY834" s="149"/>
      <c r="RKZ834" s="149"/>
      <c r="RLA834" s="149"/>
      <c r="RLB834" s="149"/>
      <c r="RLC834" s="149"/>
      <c r="RLD834" s="149"/>
      <c r="RLE834" s="149"/>
      <c r="RLF834" s="149"/>
      <c r="RLG834" s="149"/>
      <c r="RLH834" s="149"/>
      <c r="RLI834" s="149"/>
      <c r="RLJ834" s="149"/>
      <c r="RLK834" s="149"/>
      <c r="RLL834" s="149"/>
      <c r="RLM834" s="149"/>
      <c r="RLN834" s="149"/>
      <c r="RLO834" s="149"/>
      <c r="RLP834" s="149"/>
      <c r="RLQ834" s="149"/>
      <c r="RLR834" s="149"/>
      <c r="RLS834" s="149"/>
      <c r="RLT834" s="149"/>
      <c r="RLU834" s="149"/>
      <c r="RLV834" s="149"/>
      <c r="RLW834" s="149"/>
      <c r="RLX834" s="149"/>
      <c r="RLY834" s="149"/>
      <c r="RLZ834" s="149"/>
      <c r="RMA834" s="149"/>
      <c r="RMB834" s="149"/>
      <c r="RMC834" s="149"/>
      <c r="RMD834" s="149"/>
      <c r="RME834" s="149"/>
      <c r="RMF834" s="149"/>
      <c r="RMG834" s="149"/>
      <c r="RMH834" s="149"/>
      <c r="RMI834" s="149"/>
      <c r="RMJ834" s="149"/>
      <c r="RMK834" s="149"/>
      <c r="RML834" s="149"/>
      <c r="RMM834" s="149"/>
      <c r="RMN834" s="149"/>
      <c r="RMO834" s="149"/>
      <c r="RMP834" s="149"/>
      <c r="RMQ834" s="149"/>
      <c r="RMR834" s="149"/>
      <c r="RMS834" s="149"/>
      <c r="RMT834" s="149"/>
      <c r="RMU834" s="149"/>
      <c r="RMV834" s="149"/>
      <c r="RMW834" s="149"/>
      <c r="RMX834" s="149"/>
      <c r="RMY834" s="149"/>
      <c r="RMZ834" s="149"/>
      <c r="RNA834" s="149"/>
      <c r="RNB834" s="149"/>
      <c r="RNC834" s="149"/>
      <c r="RND834" s="149"/>
      <c r="RNE834" s="149"/>
      <c r="RNF834" s="149"/>
      <c r="RNG834" s="149"/>
      <c r="RNH834" s="149"/>
      <c r="RNI834" s="149"/>
      <c r="RNJ834" s="149"/>
      <c r="RNK834" s="149"/>
      <c r="RNL834" s="149"/>
      <c r="RNM834" s="149"/>
      <c r="RNN834" s="149"/>
      <c r="RNO834" s="149"/>
      <c r="RNP834" s="149"/>
      <c r="RNQ834" s="149"/>
      <c r="RNR834" s="149"/>
      <c r="RNS834" s="149"/>
      <c r="RNT834" s="149"/>
      <c r="RNU834" s="149"/>
      <c r="RNV834" s="149"/>
      <c r="RNW834" s="149"/>
      <c r="RNX834" s="149"/>
      <c r="RNY834" s="149"/>
      <c r="RNZ834" s="149"/>
      <c r="ROA834" s="149"/>
      <c r="ROB834" s="149"/>
      <c r="ROC834" s="149"/>
      <c r="ROD834" s="149"/>
      <c r="ROE834" s="149"/>
      <c r="ROF834" s="149"/>
      <c r="ROG834" s="149"/>
      <c r="ROH834" s="149"/>
      <c r="ROI834" s="149"/>
      <c r="ROJ834" s="149"/>
      <c r="ROK834" s="149"/>
      <c r="ROL834" s="149"/>
      <c r="ROM834" s="149"/>
      <c r="RON834" s="149"/>
      <c r="ROO834" s="149"/>
      <c r="ROP834" s="149"/>
      <c r="ROQ834" s="149"/>
      <c r="ROR834" s="149"/>
      <c r="ROS834" s="149"/>
      <c r="ROT834" s="149"/>
      <c r="ROU834" s="149"/>
      <c r="ROV834" s="149"/>
      <c r="ROW834" s="149"/>
      <c r="ROX834" s="149"/>
      <c r="ROY834" s="149"/>
      <c r="ROZ834" s="149"/>
      <c r="RPA834" s="149"/>
      <c r="RPB834" s="149"/>
      <c r="RPC834" s="149"/>
      <c r="RPD834" s="149"/>
      <c r="RPE834" s="149"/>
      <c r="RPF834" s="149"/>
      <c r="RPG834" s="149"/>
      <c r="RPH834" s="149"/>
      <c r="RPI834" s="149"/>
      <c r="RPJ834" s="149"/>
      <c r="RPK834" s="149"/>
      <c r="RPL834" s="149"/>
      <c r="RPM834" s="149"/>
      <c r="RPN834" s="149"/>
      <c r="RPO834" s="149"/>
      <c r="RPP834" s="149"/>
      <c r="RPQ834" s="149"/>
      <c r="RPR834" s="149"/>
      <c r="RPS834" s="149"/>
      <c r="RPT834" s="149"/>
      <c r="RPU834" s="149"/>
      <c r="RPV834" s="149"/>
      <c r="RPW834" s="149"/>
      <c r="RPX834" s="149"/>
      <c r="RPY834" s="149"/>
      <c r="RPZ834" s="149"/>
      <c r="RQA834" s="149"/>
      <c r="RQB834" s="149"/>
      <c r="RQC834" s="149"/>
      <c r="RQD834" s="149"/>
      <c r="RQE834" s="149"/>
      <c r="RQF834" s="149"/>
      <c r="RQG834" s="149"/>
      <c r="RQH834" s="149"/>
      <c r="RQI834" s="149"/>
      <c r="RQJ834" s="149"/>
      <c r="RQK834" s="149"/>
      <c r="RQL834" s="149"/>
      <c r="RQM834" s="149"/>
      <c r="RQN834" s="149"/>
      <c r="RQO834" s="149"/>
      <c r="RQP834" s="149"/>
      <c r="RQQ834" s="149"/>
      <c r="RQR834" s="149"/>
      <c r="RQS834" s="149"/>
      <c r="RQT834" s="149"/>
      <c r="RQU834" s="149"/>
      <c r="RQV834" s="149"/>
      <c r="RQW834" s="149"/>
      <c r="RQX834" s="149"/>
      <c r="RQY834" s="149"/>
      <c r="RQZ834" s="149"/>
      <c r="RRA834" s="149"/>
      <c r="RRB834" s="149"/>
      <c r="RRC834" s="149"/>
      <c r="RRD834" s="149"/>
      <c r="RRE834" s="149"/>
      <c r="RRF834" s="149"/>
      <c r="RRG834" s="149"/>
      <c r="RRH834" s="149"/>
      <c r="RRI834" s="149"/>
      <c r="RRJ834" s="149"/>
      <c r="RRK834" s="149"/>
      <c r="RRL834" s="149"/>
      <c r="RRM834" s="149"/>
      <c r="RRN834" s="149"/>
      <c r="RRO834" s="149"/>
      <c r="RRP834" s="149"/>
      <c r="RRQ834" s="149"/>
      <c r="RRR834" s="149"/>
      <c r="RRS834" s="149"/>
      <c r="RRT834" s="149"/>
      <c r="RRU834" s="149"/>
      <c r="RRV834" s="149"/>
      <c r="RRW834" s="149"/>
      <c r="RRX834" s="149"/>
      <c r="RRY834" s="149"/>
      <c r="RRZ834" s="149"/>
      <c r="RSA834" s="149"/>
      <c r="RSB834" s="149"/>
      <c r="RSC834" s="149"/>
      <c r="RSD834" s="149"/>
      <c r="RSE834" s="149"/>
      <c r="RSF834" s="149"/>
      <c r="RSG834" s="149"/>
      <c r="RSH834" s="149"/>
      <c r="RSI834" s="149"/>
      <c r="RSJ834" s="149"/>
      <c r="RSK834" s="149"/>
      <c r="RSL834" s="149"/>
      <c r="RSM834" s="149"/>
      <c r="RSN834" s="149"/>
      <c r="RSO834" s="149"/>
      <c r="RSP834" s="149"/>
      <c r="RSQ834" s="149"/>
      <c r="RSR834" s="149"/>
      <c r="RSS834" s="149"/>
      <c r="RST834" s="149"/>
      <c r="RSU834" s="149"/>
      <c r="RSV834" s="149"/>
      <c r="RSW834" s="149"/>
      <c r="RSX834" s="149"/>
      <c r="RSY834" s="149"/>
      <c r="RSZ834" s="149"/>
      <c r="RTA834" s="149"/>
      <c r="RTB834" s="149"/>
      <c r="RTC834" s="149"/>
      <c r="RTD834" s="149"/>
      <c r="RTE834" s="149"/>
      <c r="RTF834" s="149"/>
      <c r="RTG834" s="149"/>
      <c r="RTH834" s="149"/>
      <c r="RTI834" s="149"/>
      <c r="RTJ834" s="149"/>
      <c r="RTK834" s="149"/>
      <c r="RTL834" s="149"/>
      <c r="RTM834" s="149"/>
      <c r="RTN834" s="149"/>
      <c r="RTO834" s="149"/>
      <c r="RTP834" s="149"/>
      <c r="RTQ834" s="149"/>
      <c r="RTR834" s="149"/>
      <c r="RTS834" s="149"/>
      <c r="RTT834" s="149"/>
      <c r="RTU834" s="149"/>
      <c r="RTV834" s="149"/>
      <c r="RTW834" s="149"/>
      <c r="RTX834" s="149"/>
      <c r="RTY834" s="149"/>
      <c r="RTZ834" s="149"/>
      <c r="RUA834" s="149"/>
      <c r="RUB834" s="149"/>
      <c r="RUC834" s="149"/>
      <c r="RUD834" s="149"/>
      <c r="RUE834" s="149"/>
      <c r="RUF834" s="149"/>
      <c r="RUG834" s="149"/>
      <c r="RUH834" s="149"/>
      <c r="RUI834" s="149"/>
      <c r="RUJ834" s="149"/>
      <c r="RUK834" s="149"/>
      <c r="RUL834" s="149"/>
      <c r="RUM834" s="149"/>
      <c r="RUN834" s="149"/>
      <c r="RUO834" s="149"/>
      <c r="RUP834" s="149"/>
      <c r="RUQ834" s="149"/>
      <c r="RUR834" s="149"/>
      <c r="RUS834" s="149"/>
      <c r="RUT834" s="149"/>
      <c r="RUU834" s="149"/>
      <c r="RUV834" s="149"/>
      <c r="RUW834" s="149"/>
      <c r="RUX834" s="149"/>
      <c r="RUY834" s="149"/>
      <c r="RUZ834" s="149"/>
      <c r="RVA834" s="149"/>
      <c r="RVB834" s="149"/>
      <c r="RVC834" s="149"/>
      <c r="RVD834" s="149"/>
      <c r="RVE834" s="149"/>
      <c r="RVF834" s="149"/>
      <c r="RVG834" s="149"/>
      <c r="RVH834" s="149"/>
      <c r="RVI834" s="149"/>
      <c r="RVJ834" s="149"/>
      <c r="RVK834" s="149"/>
      <c r="RVL834" s="149"/>
      <c r="RVM834" s="149"/>
      <c r="RVN834" s="149"/>
      <c r="RVO834" s="149"/>
      <c r="RVP834" s="149"/>
      <c r="RVQ834" s="149"/>
      <c r="RVR834" s="149"/>
      <c r="RVS834" s="149"/>
      <c r="RVT834" s="149"/>
      <c r="RVU834" s="149"/>
      <c r="RVV834" s="149"/>
      <c r="RVW834" s="149"/>
      <c r="RVX834" s="149"/>
      <c r="RVY834" s="149"/>
      <c r="RVZ834" s="149"/>
      <c r="RWA834" s="149"/>
      <c r="RWB834" s="149"/>
      <c r="RWC834" s="149"/>
      <c r="RWD834" s="149"/>
      <c r="RWE834" s="149"/>
      <c r="RWF834" s="149"/>
      <c r="RWG834" s="149"/>
      <c r="RWH834" s="149"/>
      <c r="RWI834" s="149"/>
      <c r="RWJ834" s="149"/>
      <c r="RWK834" s="149"/>
      <c r="RWL834" s="149"/>
      <c r="RWM834" s="149"/>
      <c r="RWN834" s="149"/>
      <c r="RWO834" s="149"/>
      <c r="RWP834" s="149"/>
      <c r="RWQ834" s="149"/>
      <c r="RWR834" s="149"/>
      <c r="RWS834" s="149"/>
      <c r="RWT834" s="149"/>
      <c r="RWU834" s="149"/>
      <c r="RWV834" s="149"/>
      <c r="RWW834" s="149"/>
      <c r="RWX834" s="149"/>
      <c r="RWY834" s="149"/>
      <c r="RWZ834" s="149"/>
      <c r="RXA834" s="149"/>
      <c r="RXB834" s="149"/>
      <c r="RXC834" s="149"/>
      <c r="RXD834" s="149"/>
      <c r="RXE834" s="149"/>
      <c r="RXF834" s="149"/>
      <c r="RXG834" s="149"/>
      <c r="RXH834" s="149"/>
      <c r="RXI834" s="149"/>
      <c r="RXJ834" s="149"/>
      <c r="RXK834" s="149"/>
      <c r="RXL834" s="149"/>
      <c r="RXM834" s="149"/>
      <c r="RXN834" s="149"/>
      <c r="RXO834" s="149"/>
      <c r="RXP834" s="149"/>
      <c r="RXQ834" s="149"/>
      <c r="RXR834" s="149"/>
      <c r="RXS834" s="149"/>
      <c r="RXT834" s="149"/>
      <c r="RXU834" s="149"/>
      <c r="RXV834" s="149"/>
      <c r="RXW834" s="149"/>
      <c r="RXX834" s="149"/>
      <c r="RXY834" s="149"/>
      <c r="RXZ834" s="149"/>
      <c r="RYA834" s="149"/>
      <c r="RYB834" s="149"/>
      <c r="RYC834" s="149"/>
      <c r="RYD834" s="149"/>
      <c r="RYE834" s="149"/>
      <c r="RYF834" s="149"/>
      <c r="RYG834" s="149"/>
      <c r="RYH834" s="149"/>
      <c r="RYI834" s="149"/>
      <c r="RYJ834" s="149"/>
      <c r="RYK834" s="149"/>
      <c r="RYL834" s="149"/>
      <c r="RYM834" s="149"/>
      <c r="RYN834" s="149"/>
      <c r="RYO834" s="149"/>
      <c r="RYP834" s="149"/>
      <c r="RYQ834" s="149"/>
      <c r="RYR834" s="149"/>
      <c r="RYS834" s="149"/>
      <c r="RYT834" s="149"/>
      <c r="RYU834" s="149"/>
      <c r="RYV834" s="149"/>
      <c r="RYW834" s="149"/>
      <c r="RYX834" s="149"/>
      <c r="RYY834" s="149"/>
      <c r="RYZ834" s="149"/>
      <c r="RZA834" s="149"/>
      <c r="RZB834" s="149"/>
      <c r="RZC834" s="149"/>
      <c r="RZD834" s="149"/>
      <c r="RZE834" s="149"/>
      <c r="RZF834" s="149"/>
      <c r="RZG834" s="149"/>
      <c r="RZH834" s="149"/>
      <c r="RZI834" s="149"/>
      <c r="RZJ834" s="149"/>
      <c r="RZK834" s="149"/>
      <c r="RZL834" s="149"/>
      <c r="RZM834" s="149"/>
      <c r="RZN834" s="149"/>
      <c r="RZO834" s="149"/>
      <c r="RZP834" s="149"/>
      <c r="RZQ834" s="149"/>
      <c r="RZR834" s="149"/>
      <c r="RZS834" s="149"/>
      <c r="RZT834" s="149"/>
      <c r="RZU834" s="149"/>
      <c r="RZV834" s="149"/>
      <c r="RZW834" s="149"/>
      <c r="RZX834" s="149"/>
      <c r="RZY834" s="149"/>
      <c r="RZZ834" s="149"/>
      <c r="SAA834" s="149"/>
      <c r="SAB834" s="149"/>
      <c r="SAC834" s="149"/>
      <c r="SAD834" s="149"/>
      <c r="SAE834" s="149"/>
      <c r="SAF834" s="149"/>
      <c r="SAG834" s="149"/>
      <c r="SAH834" s="149"/>
      <c r="SAI834" s="149"/>
      <c r="SAJ834" s="149"/>
      <c r="SAK834" s="149"/>
      <c r="SAL834" s="149"/>
      <c r="SAM834" s="149"/>
      <c r="SAN834" s="149"/>
      <c r="SAO834" s="149"/>
      <c r="SAP834" s="149"/>
      <c r="SAQ834" s="149"/>
      <c r="SAR834" s="149"/>
      <c r="SAS834" s="149"/>
      <c r="SAT834" s="149"/>
      <c r="SAU834" s="149"/>
      <c r="SAV834" s="149"/>
      <c r="SAW834" s="149"/>
      <c r="SAX834" s="149"/>
      <c r="SAY834" s="149"/>
      <c r="SAZ834" s="149"/>
      <c r="SBA834" s="149"/>
      <c r="SBB834" s="149"/>
      <c r="SBC834" s="149"/>
      <c r="SBD834" s="149"/>
      <c r="SBE834" s="149"/>
      <c r="SBF834" s="149"/>
      <c r="SBG834" s="149"/>
      <c r="SBH834" s="149"/>
      <c r="SBI834" s="149"/>
      <c r="SBJ834" s="149"/>
      <c r="SBK834" s="149"/>
      <c r="SBL834" s="149"/>
      <c r="SBM834" s="149"/>
      <c r="SBN834" s="149"/>
      <c r="SBO834" s="149"/>
      <c r="SBP834" s="149"/>
      <c r="SBQ834" s="149"/>
      <c r="SBR834" s="149"/>
      <c r="SBS834" s="149"/>
      <c r="SBT834" s="149"/>
      <c r="SBU834" s="149"/>
      <c r="SBV834" s="149"/>
      <c r="SBW834" s="149"/>
      <c r="SBX834" s="149"/>
      <c r="SBY834" s="149"/>
      <c r="SBZ834" s="149"/>
      <c r="SCA834" s="149"/>
      <c r="SCB834" s="149"/>
      <c r="SCC834" s="149"/>
      <c r="SCD834" s="149"/>
      <c r="SCE834" s="149"/>
      <c r="SCF834" s="149"/>
      <c r="SCG834" s="149"/>
      <c r="SCH834" s="149"/>
      <c r="SCI834" s="149"/>
      <c r="SCJ834" s="149"/>
      <c r="SCK834" s="149"/>
      <c r="SCL834" s="149"/>
      <c r="SCM834" s="149"/>
      <c r="SCN834" s="149"/>
      <c r="SCO834" s="149"/>
      <c r="SCP834" s="149"/>
      <c r="SCQ834" s="149"/>
      <c r="SCR834" s="149"/>
      <c r="SCS834" s="149"/>
      <c r="SCT834" s="149"/>
      <c r="SCU834" s="149"/>
      <c r="SCV834" s="149"/>
      <c r="SCW834" s="149"/>
      <c r="SCX834" s="149"/>
      <c r="SCY834" s="149"/>
      <c r="SCZ834" s="149"/>
      <c r="SDA834" s="149"/>
      <c r="SDB834" s="149"/>
      <c r="SDC834" s="149"/>
      <c r="SDD834" s="149"/>
      <c r="SDE834" s="149"/>
      <c r="SDF834" s="149"/>
      <c r="SDG834" s="149"/>
      <c r="SDH834" s="149"/>
      <c r="SDI834" s="149"/>
      <c r="SDJ834" s="149"/>
      <c r="SDK834" s="149"/>
      <c r="SDL834" s="149"/>
      <c r="SDM834" s="149"/>
      <c r="SDN834" s="149"/>
      <c r="SDO834" s="149"/>
      <c r="SDP834" s="149"/>
      <c r="SDQ834" s="149"/>
      <c r="SDR834" s="149"/>
      <c r="SDS834" s="149"/>
      <c r="SDT834" s="149"/>
      <c r="SDU834" s="149"/>
      <c r="SDV834" s="149"/>
      <c r="SDW834" s="149"/>
      <c r="SDX834" s="149"/>
      <c r="SDY834" s="149"/>
      <c r="SDZ834" s="149"/>
      <c r="SEA834" s="149"/>
      <c r="SEB834" s="149"/>
      <c r="SEC834" s="149"/>
      <c r="SED834" s="149"/>
      <c r="SEE834" s="149"/>
      <c r="SEF834" s="149"/>
      <c r="SEG834" s="149"/>
      <c r="SEH834" s="149"/>
      <c r="SEI834" s="149"/>
      <c r="SEJ834" s="149"/>
      <c r="SEK834" s="149"/>
      <c r="SEL834" s="149"/>
      <c r="SEM834" s="149"/>
      <c r="SEN834" s="149"/>
      <c r="SEO834" s="149"/>
      <c r="SEP834" s="149"/>
      <c r="SEQ834" s="149"/>
      <c r="SER834" s="149"/>
      <c r="SES834" s="149"/>
      <c r="SET834" s="149"/>
      <c r="SEU834" s="149"/>
      <c r="SEV834" s="149"/>
      <c r="SEW834" s="149"/>
      <c r="SEX834" s="149"/>
      <c r="SEY834" s="149"/>
      <c r="SEZ834" s="149"/>
      <c r="SFA834" s="149"/>
      <c r="SFB834" s="149"/>
      <c r="SFC834" s="149"/>
      <c r="SFD834" s="149"/>
      <c r="SFE834" s="149"/>
      <c r="SFF834" s="149"/>
      <c r="SFG834" s="149"/>
      <c r="SFH834" s="149"/>
      <c r="SFI834" s="149"/>
      <c r="SFJ834" s="149"/>
      <c r="SFK834" s="149"/>
      <c r="SFL834" s="149"/>
      <c r="SFM834" s="149"/>
      <c r="SFN834" s="149"/>
      <c r="SFO834" s="149"/>
      <c r="SFP834" s="149"/>
      <c r="SFQ834" s="149"/>
      <c r="SFR834" s="149"/>
      <c r="SFS834" s="149"/>
      <c r="SFT834" s="149"/>
      <c r="SFU834" s="149"/>
      <c r="SFV834" s="149"/>
      <c r="SFW834" s="149"/>
      <c r="SFX834" s="149"/>
      <c r="SFY834" s="149"/>
      <c r="SFZ834" s="149"/>
      <c r="SGA834" s="149"/>
      <c r="SGB834" s="149"/>
      <c r="SGC834" s="149"/>
      <c r="SGD834" s="149"/>
      <c r="SGE834" s="149"/>
      <c r="SGF834" s="149"/>
      <c r="SGG834" s="149"/>
      <c r="SGH834" s="149"/>
      <c r="SGI834" s="149"/>
      <c r="SGJ834" s="149"/>
      <c r="SGK834" s="149"/>
      <c r="SGL834" s="149"/>
      <c r="SGM834" s="149"/>
      <c r="SGN834" s="149"/>
      <c r="SGO834" s="149"/>
      <c r="SGP834" s="149"/>
      <c r="SGQ834" s="149"/>
      <c r="SGR834" s="149"/>
      <c r="SGS834" s="149"/>
      <c r="SGT834" s="149"/>
      <c r="SGU834" s="149"/>
      <c r="SGV834" s="149"/>
      <c r="SGW834" s="149"/>
      <c r="SGX834" s="149"/>
      <c r="SGY834" s="149"/>
      <c r="SGZ834" s="149"/>
      <c r="SHA834" s="149"/>
      <c r="SHB834" s="149"/>
      <c r="SHC834" s="149"/>
      <c r="SHD834" s="149"/>
      <c r="SHE834" s="149"/>
      <c r="SHF834" s="149"/>
      <c r="SHG834" s="149"/>
      <c r="SHH834" s="149"/>
      <c r="SHI834" s="149"/>
      <c r="SHJ834" s="149"/>
      <c r="SHK834" s="149"/>
      <c r="SHL834" s="149"/>
      <c r="SHM834" s="149"/>
      <c r="SHN834" s="149"/>
      <c r="SHO834" s="149"/>
      <c r="SHP834" s="149"/>
      <c r="SHQ834" s="149"/>
      <c r="SHR834" s="149"/>
      <c r="SHS834" s="149"/>
      <c r="SHT834" s="149"/>
      <c r="SHU834" s="149"/>
      <c r="SHV834" s="149"/>
      <c r="SHW834" s="149"/>
      <c r="SHX834" s="149"/>
      <c r="SHY834" s="149"/>
      <c r="SHZ834" s="149"/>
      <c r="SIA834" s="149"/>
      <c r="SIB834" s="149"/>
      <c r="SIC834" s="149"/>
      <c r="SID834" s="149"/>
      <c r="SIE834" s="149"/>
      <c r="SIF834" s="149"/>
      <c r="SIG834" s="149"/>
      <c r="SIH834" s="149"/>
      <c r="SII834" s="149"/>
      <c r="SIJ834" s="149"/>
      <c r="SIK834" s="149"/>
      <c r="SIL834" s="149"/>
      <c r="SIM834" s="149"/>
      <c r="SIN834" s="149"/>
      <c r="SIO834" s="149"/>
      <c r="SIP834" s="149"/>
      <c r="SIQ834" s="149"/>
      <c r="SIR834" s="149"/>
      <c r="SIS834" s="149"/>
      <c r="SIT834" s="149"/>
      <c r="SIU834" s="149"/>
      <c r="SIV834" s="149"/>
      <c r="SIW834" s="149"/>
      <c r="SIX834" s="149"/>
      <c r="SIY834" s="149"/>
      <c r="SIZ834" s="149"/>
      <c r="SJA834" s="149"/>
      <c r="SJB834" s="149"/>
      <c r="SJC834" s="149"/>
      <c r="SJD834" s="149"/>
      <c r="SJE834" s="149"/>
      <c r="SJF834" s="149"/>
      <c r="SJG834" s="149"/>
      <c r="SJH834" s="149"/>
      <c r="SJI834" s="149"/>
      <c r="SJJ834" s="149"/>
      <c r="SJK834" s="149"/>
      <c r="SJL834" s="149"/>
      <c r="SJM834" s="149"/>
      <c r="SJN834" s="149"/>
      <c r="SJO834" s="149"/>
      <c r="SJP834" s="149"/>
      <c r="SJQ834" s="149"/>
      <c r="SJR834" s="149"/>
      <c r="SJS834" s="149"/>
      <c r="SJT834" s="149"/>
      <c r="SJU834" s="149"/>
      <c r="SJV834" s="149"/>
      <c r="SJW834" s="149"/>
      <c r="SJX834" s="149"/>
      <c r="SJY834" s="149"/>
      <c r="SJZ834" s="149"/>
      <c r="SKA834" s="149"/>
      <c r="SKB834" s="149"/>
      <c r="SKC834" s="149"/>
      <c r="SKD834" s="149"/>
      <c r="SKE834" s="149"/>
      <c r="SKF834" s="149"/>
      <c r="SKG834" s="149"/>
      <c r="SKH834" s="149"/>
      <c r="SKI834" s="149"/>
      <c r="SKJ834" s="149"/>
      <c r="SKK834" s="149"/>
      <c r="SKL834" s="149"/>
      <c r="SKM834" s="149"/>
      <c r="SKN834" s="149"/>
      <c r="SKO834" s="149"/>
      <c r="SKP834" s="149"/>
      <c r="SKQ834" s="149"/>
      <c r="SKR834" s="149"/>
      <c r="SKS834" s="149"/>
      <c r="SKT834" s="149"/>
      <c r="SKU834" s="149"/>
      <c r="SKV834" s="149"/>
      <c r="SKW834" s="149"/>
      <c r="SKX834" s="149"/>
      <c r="SKY834" s="149"/>
      <c r="SKZ834" s="149"/>
      <c r="SLA834" s="149"/>
      <c r="SLB834" s="149"/>
      <c r="SLC834" s="149"/>
      <c r="SLD834" s="149"/>
      <c r="SLE834" s="149"/>
      <c r="SLF834" s="149"/>
      <c r="SLG834" s="149"/>
      <c r="SLH834" s="149"/>
      <c r="SLI834" s="149"/>
      <c r="SLJ834" s="149"/>
      <c r="SLK834" s="149"/>
      <c r="SLL834" s="149"/>
      <c r="SLM834" s="149"/>
      <c r="SLN834" s="149"/>
      <c r="SLO834" s="149"/>
      <c r="SLP834" s="149"/>
      <c r="SLQ834" s="149"/>
      <c r="SLR834" s="149"/>
      <c r="SLS834" s="149"/>
      <c r="SLT834" s="149"/>
      <c r="SLU834" s="149"/>
      <c r="SLV834" s="149"/>
      <c r="SLW834" s="149"/>
      <c r="SLX834" s="149"/>
      <c r="SLY834" s="149"/>
      <c r="SLZ834" s="149"/>
      <c r="SMA834" s="149"/>
      <c r="SMB834" s="149"/>
      <c r="SMC834" s="149"/>
      <c r="SMD834" s="149"/>
      <c r="SME834" s="149"/>
      <c r="SMF834" s="149"/>
      <c r="SMG834" s="149"/>
      <c r="SMH834" s="149"/>
      <c r="SMI834" s="149"/>
      <c r="SMJ834" s="149"/>
      <c r="SMK834" s="149"/>
      <c r="SML834" s="149"/>
      <c r="SMM834" s="149"/>
      <c r="SMN834" s="149"/>
      <c r="SMO834" s="149"/>
      <c r="SMP834" s="149"/>
      <c r="SMQ834" s="149"/>
      <c r="SMR834" s="149"/>
      <c r="SMS834" s="149"/>
      <c r="SMT834" s="149"/>
      <c r="SMU834" s="149"/>
      <c r="SMV834" s="149"/>
      <c r="SMW834" s="149"/>
      <c r="SMX834" s="149"/>
      <c r="SMY834" s="149"/>
      <c r="SMZ834" s="149"/>
      <c r="SNA834" s="149"/>
      <c r="SNB834" s="149"/>
      <c r="SNC834" s="149"/>
      <c r="SND834" s="149"/>
      <c r="SNE834" s="149"/>
      <c r="SNF834" s="149"/>
      <c r="SNG834" s="149"/>
      <c r="SNH834" s="149"/>
      <c r="SNI834" s="149"/>
      <c r="SNJ834" s="149"/>
      <c r="SNK834" s="149"/>
      <c r="SNL834" s="149"/>
      <c r="SNM834" s="149"/>
      <c r="SNN834" s="149"/>
      <c r="SNO834" s="149"/>
      <c r="SNP834" s="149"/>
      <c r="SNQ834" s="149"/>
      <c r="SNR834" s="149"/>
      <c r="SNS834" s="149"/>
      <c r="SNT834" s="149"/>
      <c r="SNU834" s="149"/>
      <c r="SNV834" s="149"/>
      <c r="SNW834" s="149"/>
      <c r="SNX834" s="149"/>
      <c r="SNY834" s="149"/>
      <c r="SNZ834" s="149"/>
      <c r="SOA834" s="149"/>
      <c r="SOB834" s="149"/>
      <c r="SOC834" s="149"/>
      <c r="SOD834" s="149"/>
      <c r="SOE834" s="149"/>
      <c r="SOF834" s="149"/>
      <c r="SOG834" s="149"/>
      <c r="SOH834" s="149"/>
      <c r="SOI834" s="149"/>
      <c r="SOJ834" s="149"/>
      <c r="SOK834" s="149"/>
      <c r="SOL834" s="149"/>
      <c r="SOM834" s="149"/>
      <c r="SON834" s="149"/>
      <c r="SOO834" s="149"/>
      <c r="SOP834" s="149"/>
      <c r="SOQ834" s="149"/>
      <c r="SOR834" s="149"/>
      <c r="SOS834" s="149"/>
      <c r="SOT834" s="149"/>
      <c r="SOU834" s="149"/>
      <c r="SOV834" s="149"/>
      <c r="SOW834" s="149"/>
      <c r="SOX834" s="149"/>
      <c r="SOY834" s="149"/>
      <c r="SOZ834" s="149"/>
      <c r="SPA834" s="149"/>
      <c r="SPB834" s="149"/>
      <c r="SPC834" s="149"/>
      <c r="SPD834" s="149"/>
      <c r="SPE834" s="149"/>
      <c r="SPF834" s="149"/>
      <c r="SPG834" s="149"/>
      <c r="SPH834" s="149"/>
      <c r="SPI834" s="149"/>
      <c r="SPJ834" s="149"/>
      <c r="SPK834" s="149"/>
      <c r="SPL834" s="149"/>
      <c r="SPM834" s="149"/>
      <c r="SPN834" s="149"/>
      <c r="SPO834" s="149"/>
      <c r="SPP834" s="149"/>
      <c r="SPQ834" s="149"/>
      <c r="SPR834" s="149"/>
      <c r="SPS834" s="149"/>
      <c r="SPT834" s="149"/>
      <c r="SPU834" s="149"/>
      <c r="SPV834" s="149"/>
      <c r="SPW834" s="149"/>
      <c r="SPX834" s="149"/>
      <c r="SPY834" s="149"/>
      <c r="SPZ834" s="149"/>
      <c r="SQA834" s="149"/>
      <c r="SQB834" s="149"/>
      <c r="SQC834" s="149"/>
      <c r="SQD834" s="149"/>
      <c r="SQE834" s="149"/>
      <c r="SQF834" s="149"/>
      <c r="SQG834" s="149"/>
      <c r="SQH834" s="149"/>
      <c r="SQI834" s="149"/>
      <c r="SQJ834" s="149"/>
      <c r="SQK834" s="149"/>
      <c r="SQL834" s="149"/>
      <c r="SQM834" s="149"/>
      <c r="SQN834" s="149"/>
      <c r="SQO834" s="149"/>
      <c r="SQP834" s="149"/>
      <c r="SQQ834" s="149"/>
      <c r="SQR834" s="149"/>
      <c r="SQS834" s="149"/>
      <c r="SQT834" s="149"/>
      <c r="SQU834" s="149"/>
      <c r="SQV834" s="149"/>
      <c r="SQW834" s="149"/>
      <c r="SQX834" s="149"/>
      <c r="SQY834" s="149"/>
      <c r="SQZ834" s="149"/>
      <c r="SRA834" s="149"/>
      <c r="SRB834" s="149"/>
      <c r="SRC834" s="149"/>
      <c r="SRD834" s="149"/>
      <c r="SRE834" s="149"/>
      <c r="SRF834" s="149"/>
      <c r="SRG834" s="149"/>
      <c r="SRH834" s="149"/>
      <c r="SRI834" s="149"/>
      <c r="SRJ834" s="149"/>
      <c r="SRK834" s="149"/>
      <c r="SRL834" s="149"/>
      <c r="SRM834" s="149"/>
      <c r="SRN834" s="149"/>
      <c r="SRO834" s="149"/>
      <c r="SRP834" s="149"/>
      <c r="SRQ834" s="149"/>
      <c r="SRR834" s="149"/>
      <c r="SRS834" s="149"/>
      <c r="SRT834" s="149"/>
      <c r="SRU834" s="149"/>
      <c r="SRV834" s="149"/>
      <c r="SRW834" s="149"/>
      <c r="SRX834" s="149"/>
      <c r="SRY834" s="149"/>
      <c r="SRZ834" s="149"/>
      <c r="SSA834" s="149"/>
      <c r="SSB834" s="149"/>
      <c r="SSC834" s="149"/>
      <c r="SSD834" s="149"/>
      <c r="SSE834" s="149"/>
      <c r="SSF834" s="149"/>
      <c r="SSG834" s="149"/>
      <c r="SSH834" s="149"/>
      <c r="SSI834" s="149"/>
      <c r="SSJ834" s="149"/>
      <c r="SSK834" s="149"/>
      <c r="SSL834" s="149"/>
      <c r="SSM834" s="149"/>
      <c r="SSN834" s="149"/>
      <c r="SSO834" s="149"/>
      <c r="SSP834" s="149"/>
      <c r="SSQ834" s="149"/>
      <c r="SSR834" s="149"/>
      <c r="SSS834" s="149"/>
      <c r="SST834" s="149"/>
      <c r="SSU834" s="149"/>
      <c r="SSV834" s="149"/>
      <c r="SSW834" s="149"/>
      <c r="SSX834" s="149"/>
      <c r="SSY834" s="149"/>
      <c r="SSZ834" s="149"/>
      <c r="STA834" s="149"/>
      <c r="STB834" s="149"/>
      <c r="STC834" s="149"/>
      <c r="STD834" s="149"/>
      <c r="STE834" s="149"/>
      <c r="STF834" s="149"/>
      <c r="STG834" s="149"/>
      <c r="STH834" s="149"/>
      <c r="STI834" s="149"/>
      <c r="STJ834" s="149"/>
      <c r="STK834" s="149"/>
      <c r="STL834" s="149"/>
      <c r="STM834" s="149"/>
      <c r="STN834" s="149"/>
      <c r="STO834" s="149"/>
      <c r="STP834" s="149"/>
      <c r="STQ834" s="149"/>
      <c r="STR834" s="149"/>
      <c r="STS834" s="149"/>
      <c r="STT834" s="149"/>
      <c r="STU834" s="149"/>
      <c r="STV834" s="149"/>
      <c r="STW834" s="149"/>
      <c r="STX834" s="149"/>
      <c r="STY834" s="149"/>
      <c r="STZ834" s="149"/>
      <c r="SUA834" s="149"/>
      <c r="SUB834" s="149"/>
      <c r="SUC834" s="149"/>
      <c r="SUD834" s="149"/>
      <c r="SUE834" s="149"/>
      <c r="SUF834" s="149"/>
      <c r="SUG834" s="149"/>
      <c r="SUH834" s="149"/>
      <c r="SUI834" s="149"/>
      <c r="SUJ834" s="149"/>
      <c r="SUK834" s="149"/>
      <c r="SUL834" s="149"/>
      <c r="SUM834" s="149"/>
      <c r="SUN834" s="149"/>
      <c r="SUO834" s="149"/>
      <c r="SUP834" s="149"/>
      <c r="SUQ834" s="149"/>
      <c r="SUR834" s="149"/>
      <c r="SUS834" s="149"/>
      <c r="SUT834" s="149"/>
      <c r="SUU834" s="149"/>
      <c r="SUV834" s="149"/>
      <c r="SUW834" s="149"/>
      <c r="SUX834" s="149"/>
      <c r="SUY834" s="149"/>
      <c r="SUZ834" s="149"/>
      <c r="SVA834" s="149"/>
      <c r="SVB834" s="149"/>
      <c r="SVC834" s="149"/>
      <c r="SVD834" s="149"/>
      <c r="SVE834" s="149"/>
      <c r="SVF834" s="149"/>
      <c r="SVG834" s="149"/>
      <c r="SVH834" s="149"/>
      <c r="SVI834" s="149"/>
      <c r="SVJ834" s="149"/>
      <c r="SVK834" s="149"/>
      <c r="SVL834" s="149"/>
      <c r="SVM834" s="149"/>
      <c r="SVN834" s="149"/>
      <c r="SVO834" s="149"/>
      <c r="SVP834" s="149"/>
      <c r="SVQ834" s="149"/>
      <c r="SVR834" s="149"/>
      <c r="SVS834" s="149"/>
      <c r="SVT834" s="149"/>
      <c r="SVU834" s="149"/>
      <c r="SVV834" s="149"/>
      <c r="SVW834" s="149"/>
      <c r="SVX834" s="149"/>
      <c r="SVY834" s="149"/>
      <c r="SVZ834" s="149"/>
      <c r="SWA834" s="149"/>
      <c r="SWB834" s="149"/>
      <c r="SWC834" s="149"/>
      <c r="SWD834" s="149"/>
      <c r="SWE834" s="149"/>
      <c r="SWF834" s="149"/>
      <c r="SWG834" s="149"/>
      <c r="SWH834" s="149"/>
      <c r="SWI834" s="149"/>
      <c r="SWJ834" s="149"/>
      <c r="SWK834" s="149"/>
      <c r="SWL834" s="149"/>
      <c r="SWM834" s="149"/>
      <c r="SWN834" s="149"/>
      <c r="SWO834" s="149"/>
      <c r="SWP834" s="149"/>
      <c r="SWQ834" s="149"/>
      <c r="SWR834" s="149"/>
      <c r="SWS834" s="149"/>
      <c r="SWT834" s="149"/>
      <c r="SWU834" s="149"/>
      <c r="SWV834" s="149"/>
      <c r="SWW834" s="149"/>
      <c r="SWX834" s="149"/>
      <c r="SWY834" s="149"/>
      <c r="SWZ834" s="149"/>
      <c r="SXA834" s="149"/>
      <c r="SXB834" s="149"/>
      <c r="SXC834" s="149"/>
      <c r="SXD834" s="149"/>
      <c r="SXE834" s="149"/>
      <c r="SXF834" s="149"/>
      <c r="SXG834" s="149"/>
      <c r="SXH834" s="149"/>
      <c r="SXI834" s="149"/>
      <c r="SXJ834" s="149"/>
      <c r="SXK834" s="149"/>
      <c r="SXL834" s="149"/>
      <c r="SXM834" s="149"/>
      <c r="SXN834" s="149"/>
      <c r="SXO834" s="149"/>
      <c r="SXP834" s="149"/>
      <c r="SXQ834" s="149"/>
      <c r="SXR834" s="149"/>
      <c r="SXS834" s="149"/>
      <c r="SXT834" s="149"/>
      <c r="SXU834" s="149"/>
      <c r="SXV834" s="149"/>
      <c r="SXW834" s="149"/>
      <c r="SXX834" s="149"/>
      <c r="SXY834" s="149"/>
      <c r="SXZ834" s="149"/>
      <c r="SYA834" s="149"/>
      <c r="SYB834" s="149"/>
      <c r="SYC834" s="149"/>
      <c r="SYD834" s="149"/>
      <c r="SYE834" s="149"/>
      <c r="SYF834" s="149"/>
      <c r="SYG834" s="149"/>
      <c r="SYH834" s="149"/>
      <c r="SYI834" s="149"/>
      <c r="SYJ834" s="149"/>
      <c r="SYK834" s="149"/>
      <c r="SYL834" s="149"/>
      <c r="SYM834" s="149"/>
      <c r="SYN834" s="149"/>
      <c r="SYO834" s="149"/>
      <c r="SYP834" s="149"/>
      <c r="SYQ834" s="149"/>
      <c r="SYR834" s="149"/>
      <c r="SYS834" s="149"/>
      <c r="SYT834" s="149"/>
      <c r="SYU834" s="149"/>
      <c r="SYV834" s="149"/>
      <c r="SYW834" s="149"/>
      <c r="SYX834" s="149"/>
      <c r="SYY834" s="149"/>
      <c r="SYZ834" s="149"/>
      <c r="SZA834" s="149"/>
      <c r="SZB834" s="149"/>
      <c r="SZC834" s="149"/>
      <c r="SZD834" s="149"/>
      <c r="SZE834" s="149"/>
      <c r="SZF834" s="149"/>
      <c r="SZG834" s="149"/>
      <c r="SZH834" s="149"/>
      <c r="SZI834" s="149"/>
      <c r="SZJ834" s="149"/>
      <c r="SZK834" s="149"/>
      <c r="SZL834" s="149"/>
      <c r="SZM834" s="149"/>
      <c r="SZN834" s="149"/>
      <c r="SZO834" s="149"/>
      <c r="SZP834" s="149"/>
      <c r="SZQ834" s="149"/>
      <c r="SZR834" s="149"/>
      <c r="SZS834" s="149"/>
      <c r="SZT834" s="149"/>
      <c r="SZU834" s="149"/>
      <c r="SZV834" s="149"/>
      <c r="SZW834" s="149"/>
      <c r="SZX834" s="149"/>
      <c r="SZY834" s="149"/>
      <c r="SZZ834" s="149"/>
      <c r="TAA834" s="149"/>
      <c r="TAB834" s="149"/>
      <c r="TAC834" s="149"/>
      <c r="TAD834" s="149"/>
      <c r="TAE834" s="149"/>
      <c r="TAF834" s="149"/>
      <c r="TAG834" s="149"/>
      <c r="TAH834" s="149"/>
      <c r="TAI834" s="149"/>
      <c r="TAJ834" s="149"/>
      <c r="TAK834" s="149"/>
      <c r="TAL834" s="149"/>
      <c r="TAM834" s="149"/>
      <c r="TAN834" s="149"/>
      <c r="TAO834" s="149"/>
      <c r="TAP834" s="149"/>
      <c r="TAQ834" s="149"/>
      <c r="TAR834" s="149"/>
      <c r="TAS834" s="149"/>
      <c r="TAT834" s="149"/>
      <c r="TAU834" s="149"/>
      <c r="TAV834" s="149"/>
      <c r="TAW834" s="149"/>
      <c r="TAX834" s="149"/>
      <c r="TAY834" s="149"/>
      <c r="TAZ834" s="149"/>
      <c r="TBA834" s="149"/>
      <c r="TBB834" s="149"/>
      <c r="TBC834" s="149"/>
      <c r="TBD834" s="149"/>
      <c r="TBE834" s="149"/>
      <c r="TBF834" s="149"/>
      <c r="TBG834" s="149"/>
      <c r="TBH834" s="149"/>
      <c r="TBI834" s="149"/>
      <c r="TBJ834" s="149"/>
      <c r="TBK834" s="149"/>
      <c r="TBL834" s="149"/>
      <c r="TBM834" s="149"/>
      <c r="TBN834" s="149"/>
      <c r="TBO834" s="149"/>
      <c r="TBP834" s="149"/>
      <c r="TBQ834" s="149"/>
      <c r="TBR834" s="149"/>
      <c r="TBS834" s="149"/>
      <c r="TBT834" s="149"/>
      <c r="TBU834" s="149"/>
      <c r="TBV834" s="149"/>
      <c r="TBW834" s="149"/>
      <c r="TBX834" s="149"/>
      <c r="TBY834" s="149"/>
      <c r="TBZ834" s="149"/>
      <c r="TCA834" s="149"/>
      <c r="TCB834" s="149"/>
      <c r="TCC834" s="149"/>
      <c r="TCD834" s="149"/>
      <c r="TCE834" s="149"/>
      <c r="TCF834" s="149"/>
      <c r="TCG834" s="149"/>
      <c r="TCH834" s="149"/>
      <c r="TCI834" s="149"/>
      <c r="TCJ834" s="149"/>
      <c r="TCK834" s="149"/>
      <c r="TCL834" s="149"/>
      <c r="TCM834" s="149"/>
      <c r="TCN834" s="149"/>
      <c r="TCO834" s="149"/>
      <c r="TCP834" s="149"/>
      <c r="TCQ834" s="149"/>
      <c r="TCR834" s="149"/>
      <c r="TCS834" s="149"/>
      <c r="TCT834" s="149"/>
      <c r="TCU834" s="149"/>
      <c r="TCV834" s="149"/>
      <c r="TCW834" s="149"/>
      <c r="TCX834" s="149"/>
      <c r="TCY834" s="149"/>
      <c r="TCZ834" s="149"/>
      <c r="TDA834" s="149"/>
      <c r="TDB834" s="149"/>
      <c r="TDC834" s="149"/>
      <c r="TDD834" s="149"/>
      <c r="TDE834" s="149"/>
      <c r="TDF834" s="149"/>
      <c r="TDG834" s="149"/>
      <c r="TDH834" s="149"/>
      <c r="TDI834" s="149"/>
      <c r="TDJ834" s="149"/>
      <c r="TDK834" s="149"/>
      <c r="TDL834" s="149"/>
      <c r="TDM834" s="149"/>
      <c r="TDN834" s="149"/>
      <c r="TDO834" s="149"/>
      <c r="TDP834" s="149"/>
      <c r="TDQ834" s="149"/>
      <c r="TDR834" s="149"/>
      <c r="TDS834" s="149"/>
      <c r="TDT834" s="149"/>
      <c r="TDU834" s="149"/>
      <c r="TDV834" s="149"/>
      <c r="TDW834" s="149"/>
      <c r="TDX834" s="149"/>
      <c r="TDY834" s="149"/>
      <c r="TDZ834" s="149"/>
      <c r="TEA834" s="149"/>
      <c r="TEB834" s="149"/>
      <c r="TEC834" s="149"/>
      <c r="TED834" s="149"/>
      <c r="TEE834" s="149"/>
      <c r="TEF834" s="149"/>
      <c r="TEG834" s="149"/>
      <c r="TEH834" s="149"/>
      <c r="TEI834" s="149"/>
      <c r="TEJ834" s="149"/>
      <c r="TEK834" s="149"/>
      <c r="TEL834" s="149"/>
      <c r="TEM834" s="149"/>
      <c r="TEN834" s="149"/>
      <c r="TEO834" s="149"/>
      <c r="TEP834" s="149"/>
      <c r="TEQ834" s="149"/>
      <c r="TER834" s="149"/>
      <c r="TES834" s="149"/>
      <c r="TET834" s="149"/>
      <c r="TEU834" s="149"/>
      <c r="TEV834" s="149"/>
      <c r="TEW834" s="149"/>
      <c r="TEX834" s="149"/>
      <c r="TEY834" s="149"/>
      <c r="TEZ834" s="149"/>
      <c r="TFA834" s="149"/>
      <c r="TFB834" s="149"/>
      <c r="TFC834" s="149"/>
      <c r="TFD834" s="149"/>
      <c r="TFE834" s="149"/>
      <c r="TFF834" s="149"/>
      <c r="TFG834" s="149"/>
      <c r="TFH834" s="149"/>
      <c r="TFI834" s="149"/>
      <c r="TFJ834" s="149"/>
      <c r="TFK834" s="149"/>
      <c r="TFL834" s="149"/>
      <c r="TFM834" s="149"/>
      <c r="TFN834" s="149"/>
      <c r="TFO834" s="149"/>
      <c r="TFP834" s="149"/>
      <c r="TFQ834" s="149"/>
      <c r="TFR834" s="149"/>
      <c r="TFS834" s="149"/>
      <c r="TFT834" s="149"/>
      <c r="TFU834" s="149"/>
      <c r="TFV834" s="149"/>
      <c r="TFW834" s="149"/>
      <c r="TFX834" s="149"/>
      <c r="TFY834" s="149"/>
      <c r="TFZ834" s="149"/>
      <c r="TGA834" s="149"/>
      <c r="TGB834" s="149"/>
      <c r="TGC834" s="149"/>
      <c r="TGD834" s="149"/>
      <c r="TGE834" s="149"/>
      <c r="TGF834" s="149"/>
      <c r="TGG834" s="149"/>
      <c r="TGH834" s="149"/>
      <c r="TGI834" s="149"/>
      <c r="TGJ834" s="149"/>
      <c r="TGK834" s="149"/>
      <c r="TGL834" s="149"/>
      <c r="TGM834" s="149"/>
      <c r="TGN834" s="149"/>
      <c r="TGO834" s="149"/>
      <c r="TGP834" s="149"/>
      <c r="TGQ834" s="149"/>
      <c r="TGR834" s="149"/>
      <c r="TGS834" s="149"/>
      <c r="TGT834" s="149"/>
      <c r="TGU834" s="149"/>
      <c r="TGV834" s="149"/>
      <c r="TGW834" s="149"/>
      <c r="TGX834" s="149"/>
      <c r="TGY834" s="149"/>
      <c r="TGZ834" s="149"/>
      <c r="THA834" s="149"/>
      <c r="THB834" s="149"/>
      <c r="THC834" s="149"/>
      <c r="THD834" s="149"/>
      <c r="THE834" s="149"/>
      <c r="THF834" s="149"/>
      <c r="THG834" s="149"/>
      <c r="THH834" s="149"/>
      <c r="THI834" s="149"/>
      <c r="THJ834" s="149"/>
      <c r="THK834" s="149"/>
      <c r="THL834" s="149"/>
      <c r="THM834" s="149"/>
      <c r="THN834" s="149"/>
      <c r="THO834" s="149"/>
      <c r="THP834" s="149"/>
      <c r="THQ834" s="149"/>
      <c r="THR834" s="149"/>
      <c r="THS834" s="149"/>
      <c r="THT834" s="149"/>
      <c r="THU834" s="149"/>
      <c r="THV834" s="149"/>
      <c r="THW834" s="149"/>
      <c r="THX834" s="149"/>
      <c r="THY834" s="149"/>
      <c r="THZ834" s="149"/>
      <c r="TIA834" s="149"/>
      <c r="TIB834" s="149"/>
      <c r="TIC834" s="149"/>
      <c r="TID834" s="149"/>
      <c r="TIE834" s="149"/>
      <c r="TIF834" s="149"/>
      <c r="TIG834" s="149"/>
      <c r="TIH834" s="149"/>
      <c r="TII834" s="149"/>
      <c r="TIJ834" s="149"/>
      <c r="TIK834" s="149"/>
      <c r="TIL834" s="149"/>
      <c r="TIM834" s="149"/>
      <c r="TIN834" s="149"/>
      <c r="TIO834" s="149"/>
      <c r="TIP834" s="149"/>
      <c r="TIQ834" s="149"/>
      <c r="TIR834" s="149"/>
      <c r="TIS834" s="149"/>
      <c r="TIT834" s="149"/>
      <c r="TIU834" s="149"/>
      <c r="TIV834" s="149"/>
      <c r="TIW834" s="149"/>
      <c r="TIX834" s="149"/>
      <c r="TIY834" s="149"/>
      <c r="TIZ834" s="149"/>
      <c r="TJA834" s="149"/>
      <c r="TJB834" s="149"/>
      <c r="TJC834" s="149"/>
      <c r="TJD834" s="149"/>
      <c r="TJE834" s="149"/>
      <c r="TJF834" s="149"/>
      <c r="TJG834" s="149"/>
      <c r="TJH834" s="149"/>
      <c r="TJI834" s="149"/>
      <c r="TJJ834" s="149"/>
      <c r="TJK834" s="149"/>
      <c r="TJL834" s="149"/>
      <c r="TJM834" s="149"/>
      <c r="TJN834" s="149"/>
      <c r="TJO834" s="149"/>
      <c r="TJP834" s="149"/>
      <c r="TJQ834" s="149"/>
      <c r="TJR834" s="149"/>
      <c r="TJS834" s="149"/>
      <c r="TJT834" s="149"/>
      <c r="TJU834" s="149"/>
      <c r="TJV834" s="149"/>
      <c r="TJW834" s="149"/>
      <c r="TJX834" s="149"/>
      <c r="TJY834" s="149"/>
      <c r="TJZ834" s="149"/>
      <c r="TKA834" s="149"/>
      <c r="TKB834" s="149"/>
      <c r="TKC834" s="149"/>
      <c r="TKD834" s="149"/>
      <c r="TKE834" s="149"/>
      <c r="TKF834" s="149"/>
      <c r="TKG834" s="149"/>
      <c r="TKH834" s="149"/>
      <c r="TKI834" s="149"/>
      <c r="TKJ834" s="149"/>
      <c r="TKK834" s="149"/>
      <c r="TKL834" s="149"/>
      <c r="TKM834" s="149"/>
      <c r="TKN834" s="149"/>
      <c r="TKO834" s="149"/>
      <c r="TKP834" s="149"/>
      <c r="TKQ834" s="149"/>
      <c r="TKR834" s="149"/>
      <c r="TKS834" s="149"/>
      <c r="TKT834" s="149"/>
      <c r="TKU834" s="149"/>
      <c r="TKV834" s="149"/>
      <c r="TKW834" s="149"/>
      <c r="TKX834" s="149"/>
      <c r="TKY834" s="149"/>
      <c r="TKZ834" s="149"/>
      <c r="TLA834" s="149"/>
      <c r="TLB834" s="149"/>
      <c r="TLC834" s="149"/>
      <c r="TLD834" s="149"/>
      <c r="TLE834" s="149"/>
      <c r="TLF834" s="149"/>
      <c r="TLG834" s="149"/>
      <c r="TLH834" s="149"/>
      <c r="TLI834" s="149"/>
      <c r="TLJ834" s="149"/>
      <c r="TLK834" s="149"/>
      <c r="TLL834" s="149"/>
      <c r="TLM834" s="149"/>
      <c r="TLN834" s="149"/>
      <c r="TLO834" s="149"/>
      <c r="TLP834" s="149"/>
      <c r="TLQ834" s="149"/>
      <c r="TLR834" s="149"/>
      <c r="TLS834" s="149"/>
      <c r="TLT834" s="149"/>
      <c r="TLU834" s="149"/>
      <c r="TLV834" s="149"/>
      <c r="TLW834" s="149"/>
      <c r="TLX834" s="149"/>
      <c r="TLY834" s="149"/>
      <c r="TLZ834" s="149"/>
      <c r="TMA834" s="149"/>
      <c r="TMB834" s="149"/>
      <c r="TMC834" s="149"/>
      <c r="TMD834" s="149"/>
      <c r="TME834" s="149"/>
      <c r="TMF834" s="149"/>
      <c r="TMG834" s="149"/>
      <c r="TMH834" s="149"/>
      <c r="TMI834" s="149"/>
      <c r="TMJ834" s="149"/>
      <c r="TMK834" s="149"/>
      <c r="TML834" s="149"/>
      <c r="TMM834" s="149"/>
      <c r="TMN834" s="149"/>
      <c r="TMO834" s="149"/>
      <c r="TMP834" s="149"/>
      <c r="TMQ834" s="149"/>
      <c r="TMR834" s="149"/>
      <c r="TMS834" s="149"/>
      <c r="TMT834" s="149"/>
      <c r="TMU834" s="149"/>
      <c r="TMV834" s="149"/>
      <c r="TMW834" s="149"/>
      <c r="TMX834" s="149"/>
      <c r="TMY834" s="149"/>
      <c r="TMZ834" s="149"/>
      <c r="TNA834" s="149"/>
      <c r="TNB834" s="149"/>
      <c r="TNC834" s="149"/>
      <c r="TND834" s="149"/>
      <c r="TNE834" s="149"/>
      <c r="TNF834" s="149"/>
      <c r="TNG834" s="149"/>
      <c r="TNH834" s="149"/>
      <c r="TNI834" s="149"/>
      <c r="TNJ834" s="149"/>
      <c r="TNK834" s="149"/>
      <c r="TNL834" s="149"/>
      <c r="TNM834" s="149"/>
      <c r="TNN834" s="149"/>
      <c r="TNO834" s="149"/>
      <c r="TNP834" s="149"/>
      <c r="TNQ834" s="149"/>
      <c r="TNR834" s="149"/>
      <c r="TNS834" s="149"/>
      <c r="TNT834" s="149"/>
      <c r="TNU834" s="149"/>
      <c r="TNV834" s="149"/>
      <c r="TNW834" s="149"/>
      <c r="TNX834" s="149"/>
      <c r="TNY834" s="149"/>
      <c r="TNZ834" s="149"/>
      <c r="TOA834" s="149"/>
      <c r="TOB834" s="149"/>
      <c r="TOC834" s="149"/>
      <c r="TOD834" s="149"/>
      <c r="TOE834" s="149"/>
      <c r="TOF834" s="149"/>
      <c r="TOG834" s="149"/>
      <c r="TOH834" s="149"/>
      <c r="TOI834" s="149"/>
      <c r="TOJ834" s="149"/>
      <c r="TOK834" s="149"/>
      <c r="TOL834" s="149"/>
      <c r="TOM834" s="149"/>
      <c r="TON834" s="149"/>
      <c r="TOO834" s="149"/>
      <c r="TOP834" s="149"/>
      <c r="TOQ834" s="149"/>
      <c r="TOR834" s="149"/>
      <c r="TOS834" s="149"/>
      <c r="TOT834" s="149"/>
      <c r="TOU834" s="149"/>
      <c r="TOV834" s="149"/>
      <c r="TOW834" s="149"/>
      <c r="TOX834" s="149"/>
      <c r="TOY834" s="149"/>
      <c r="TOZ834" s="149"/>
      <c r="TPA834" s="149"/>
      <c r="TPB834" s="149"/>
      <c r="TPC834" s="149"/>
      <c r="TPD834" s="149"/>
      <c r="TPE834" s="149"/>
      <c r="TPF834" s="149"/>
      <c r="TPG834" s="149"/>
      <c r="TPH834" s="149"/>
      <c r="TPI834" s="149"/>
      <c r="TPJ834" s="149"/>
      <c r="TPK834" s="149"/>
      <c r="TPL834" s="149"/>
      <c r="TPM834" s="149"/>
      <c r="TPN834" s="149"/>
      <c r="TPO834" s="149"/>
      <c r="TPP834" s="149"/>
      <c r="TPQ834" s="149"/>
      <c r="TPR834" s="149"/>
      <c r="TPS834" s="149"/>
      <c r="TPT834" s="149"/>
      <c r="TPU834" s="149"/>
      <c r="TPV834" s="149"/>
      <c r="TPW834" s="149"/>
      <c r="TPX834" s="149"/>
      <c r="TPY834" s="149"/>
      <c r="TPZ834" s="149"/>
      <c r="TQA834" s="149"/>
      <c r="TQB834" s="149"/>
      <c r="TQC834" s="149"/>
      <c r="TQD834" s="149"/>
      <c r="TQE834" s="149"/>
      <c r="TQF834" s="149"/>
      <c r="TQG834" s="149"/>
      <c r="TQH834" s="149"/>
      <c r="TQI834" s="149"/>
      <c r="TQJ834" s="149"/>
      <c r="TQK834" s="149"/>
      <c r="TQL834" s="149"/>
      <c r="TQM834" s="149"/>
      <c r="TQN834" s="149"/>
      <c r="TQO834" s="149"/>
      <c r="TQP834" s="149"/>
      <c r="TQQ834" s="149"/>
      <c r="TQR834" s="149"/>
      <c r="TQS834" s="149"/>
      <c r="TQT834" s="149"/>
      <c r="TQU834" s="149"/>
      <c r="TQV834" s="149"/>
      <c r="TQW834" s="149"/>
      <c r="TQX834" s="149"/>
      <c r="TQY834" s="149"/>
      <c r="TQZ834" s="149"/>
      <c r="TRA834" s="149"/>
      <c r="TRB834" s="149"/>
      <c r="TRC834" s="149"/>
      <c r="TRD834" s="149"/>
      <c r="TRE834" s="149"/>
      <c r="TRF834" s="149"/>
      <c r="TRG834" s="149"/>
      <c r="TRH834" s="149"/>
      <c r="TRI834" s="149"/>
      <c r="TRJ834" s="149"/>
      <c r="TRK834" s="149"/>
      <c r="TRL834" s="149"/>
      <c r="TRM834" s="149"/>
      <c r="TRN834" s="149"/>
      <c r="TRO834" s="149"/>
      <c r="TRP834" s="149"/>
      <c r="TRQ834" s="149"/>
      <c r="TRR834" s="149"/>
      <c r="TRS834" s="149"/>
      <c r="TRT834" s="149"/>
      <c r="TRU834" s="149"/>
      <c r="TRV834" s="149"/>
      <c r="TRW834" s="149"/>
      <c r="TRX834" s="149"/>
      <c r="TRY834" s="149"/>
      <c r="TRZ834" s="149"/>
      <c r="TSA834" s="149"/>
      <c r="TSB834" s="149"/>
      <c r="TSC834" s="149"/>
      <c r="TSD834" s="149"/>
      <c r="TSE834" s="149"/>
      <c r="TSF834" s="149"/>
      <c r="TSG834" s="149"/>
      <c r="TSH834" s="149"/>
      <c r="TSI834" s="149"/>
      <c r="TSJ834" s="149"/>
      <c r="TSK834" s="149"/>
      <c r="TSL834" s="149"/>
      <c r="TSM834" s="149"/>
      <c r="TSN834" s="149"/>
      <c r="TSO834" s="149"/>
      <c r="TSP834" s="149"/>
      <c r="TSQ834" s="149"/>
      <c r="TSR834" s="149"/>
      <c r="TSS834" s="149"/>
      <c r="TST834" s="149"/>
      <c r="TSU834" s="149"/>
      <c r="TSV834" s="149"/>
      <c r="TSW834" s="149"/>
      <c r="TSX834" s="149"/>
      <c r="TSY834" s="149"/>
      <c r="TSZ834" s="149"/>
      <c r="TTA834" s="149"/>
      <c r="TTB834" s="149"/>
      <c r="TTC834" s="149"/>
      <c r="TTD834" s="149"/>
      <c r="TTE834" s="149"/>
      <c r="TTF834" s="149"/>
      <c r="TTG834" s="149"/>
      <c r="TTH834" s="149"/>
      <c r="TTI834" s="149"/>
      <c r="TTJ834" s="149"/>
      <c r="TTK834" s="149"/>
      <c r="TTL834" s="149"/>
      <c r="TTM834" s="149"/>
      <c r="TTN834" s="149"/>
      <c r="TTO834" s="149"/>
      <c r="TTP834" s="149"/>
      <c r="TTQ834" s="149"/>
      <c r="TTR834" s="149"/>
      <c r="TTS834" s="149"/>
      <c r="TTT834" s="149"/>
      <c r="TTU834" s="149"/>
      <c r="TTV834" s="149"/>
      <c r="TTW834" s="149"/>
      <c r="TTX834" s="149"/>
      <c r="TTY834" s="149"/>
      <c r="TTZ834" s="149"/>
      <c r="TUA834" s="149"/>
      <c r="TUB834" s="149"/>
      <c r="TUC834" s="149"/>
      <c r="TUD834" s="149"/>
      <c r="TUE834" s="149"/>
      <c r="TUF834" s="149"/>
      <c r="TUG834" s="149"/>
      <c r="TUH834" s="149"/>
      <c r="TUI834" s="149"/>
      <c r="TUJ834" s="149"/>
      <c r="TUK834" s="149"/>
      <c r="TUL834" s="149"/>
      <c r="TUM834" s="149"/>
      <c r="TUN834" s="149"/>
      <c r="TUO834" s="149"/>
      <c r="TUP834" s="149"/>
      <c r="TUQ834" s="149"/>
      <c r="TUR834" s="149"/>
      <c r="TUS834" s="149"/>
      <c r="TUT834" s="149"/>
      <c r="TUU834" s="149"/>
      <c r="TUV834" s="149"/>
      <c r="TUW834" s="149"/>
      <c r="TUX834" s="149"/>
      <c r="TUY834" s="149"/>
      <c r="TUZ834" s="149"/>
      <c r="TVA834" s="149"/>
      <c r="TVB834" s="149"/>
      <c r="TVC834" s="149"/>
      <c r="TVD834" s="149"/>
      <c r="TVE834" s="149"/>
      <c r="TVF834" s="149"/>
      <c r="TVG834" s="149"/>
      <c r="TVH834" s="149"/>
      <c r="TVI834" s="149"/>
      <c r="TVJ834" s="149"/>
      <c r="TVK834" s="149"/>
      <c r="TVL834" s="149"/>
      <c r="TVM834" s="149"/>
      <c r="TVN834" s="149"/>
      <c r="TVO834" s="149"/>
      <c r="TVP834" s="149"/>
      <c r="TVQ834" s="149"/>
      <c r="TVR834" s="149"/>
      <c r="TVS834" s="149"/>
      <c r="TVT834" s="149"/>
      <c r="TVU834" s="149"/>
      <c r="TVV834" s="149"/>
      <c r="TVW834" s="149"/>
      <c r="TVX834" s="149"/>
      <c r="TVY834" s="149"/>
      <c r="TVZ834" s="149"/>
      <c r="TWA834" s="149"/>
      <c r="TWB834" s="149"/>
      <c r="TWC834" s="149"/>
      <c r="TWD834" s="149"/>
      <c r="TWE834" s="149"/>
      <c r="TWF834" s="149"/>
      <c r="TWG834" s="149"/>
      <c r="TWH834" s="149"/>
      <c r="TWI834" s="149"/>
      <c r="TWJ834" s="149"/>
      <c r="TWK834" s="149"/>
      <c r="TWL834" s="149"/>
      <c r="TWM834" s="149"/>
      <c r="TWN834" s="149"/>
      <c r="TWO834" s="149"/>
      <c r="TWP834" s="149"/>
      <c r="TWQ834" s="149"/>
      <c r="TWR834" s="149"/>
      <c r="TWS834" s="149"/>
      <c r="TWT834" s="149"/>
      <c r="TWU834" s="149"/>
      <c r="TWV834" s="149"/>
      <c r="TWW834" s="149"/>
      <c r="TWX834" s="149"/>
      <c r="TWY834" s="149"/>
      <c r="TWZ834" s="149"/>
      <c r="TXA834" s="149"/>
      <c r="TXB834" s="149"/>
      <c r="TXC834" s="149"/>
      <c r="TXD834" s="149"/>
      <c r="TXE834" s="149"/>
      <c r="TXF834" s="149"/>
      <c r="TXG834" s="149"/>
      <c r="TXH834" s="149"/>
      <c r="TXI834" s="149"/>
      <c r="TXJ834" s="149"/>
      <c r="TXK834" s="149"/>
      <c r="TXL834" s="149"/>
      <c r="TXM834" s="149"/>
      <c r="TXN834" s="149"/>
      <c r="TXO834" s="149"/>
      <c r="TXP834" s="149"/>
      <c r="TXQ834" s="149"/>
      <c r="TXR834" s="149"/>
      <c r="TXS834" s="149"/>
      <c r="TXT834" s="149"/>
      <c r="TXU834" s="149"/>
      <c r="TXV834" s="149"/>
      <c r="TXW834" s="149"/>
      <c r="TXX834" s="149"/>
      <c r="TXY834" s="149"/>
      <c r="TXZ834" s="149"/>
      <c r="TYA834" s="149"/>
      <c r="TYB834" s="149"/>
      <c r="TYC834" s="149"/>
      <c r="TYD834" s="149"/>
      <c r="TYE834" s="149"/>
      <c r="TYF834" s="149"/>
      <c r="TYG834" s="149"/>
      <c r="TYH834" s="149"/>
      <c r="TYI834" s="149"/>
      <c r="TYJ834" s="149"/>
      <c r="TYK834" s="149"/>
      <c r="TYL834" s="149"/>
      <c r="TYM834" s="149"/>
      <c r="TYN834" s="149"/>
      <c r="TYO834" s="149"/>
      <c r="TYP834" s="149"/>
      <c r="TYQ834" s="149"/>
      <c r="TYR834" s="149"/>
      <c r="TYS834" s="149"/>
      <c r="TYT834" s="149"/>
      <c r="TYU834" s="149"/>
      <c r="TYV834" s="149"/>
      <c r="TYW834" s="149"/>
      <c r="TYX834" s="149"/>
      <c r="TYY834" s="149"/>
      <c r="TYZ834" s="149"/>
      <c r="TZA834" s="149"/>
      <c r="TZB834" s="149"/>
      <c r="TZC834" s="149"/>
      <c r="TZD834" s="149"/>
      <c r="TZE834" s="149"/>
      <c r="TZF834" s="149"/>
      <c r="TZG834" s="149"/>
      <c r="TZH834" s="149"/>
      <c r="TZI834" s="149"/>
      <c r="TZJ834" s="149"/>
      <c r="TZK834" s="149"/>
      <c r="TZL834" s="149"/>
      <c r="TZM834" s="149"/>
      <c r="TZN834" s="149"/>
      <c r="TZO834" s="149"/>
      <c r="TZP834" s="149"/>
      <c r="TZQ834" s="149"/>
      <c r="TZR834" s="149"/>
      <c r="TZS834" s="149"/>
      <c r="TZT834" s="149"/>
      <c r="TZU834" s="149"/>
      <c r="TZV834" s="149"/>
      <c r="TZW834" s="149"/>
      <c r="TZX834" s="149"/>
      <c r="TZY834" s="149"/>
      <c r="TZZ834" s="149"/>
      <c r="UAA834" s="149"/>
      <c r="UAB834" s="149"/>
      <c r="UAC834" s="149"/>
      <c r="UAD834" s="149"/>
      <c r="UAE834" s="149"/>
      <c r="UAF834" s="149"/>
      <c r="UAG834" s="149"/>
      <c r="UAH834" s="149"/>
      <c r="UAI834" s="149"/>
      <c r="UAJ834" s="149"/>
      <c r="UAK834" s="149"/>
      <c r="UAL834" s="149"/>
      <c r="UAM834" s="149"/>
      <c r="UAN834" s="149"/>
      <c r="UAO834" s="149"/>
      <c r="UAP834" s="149"/>
      <c r="UAQ834" s="149"/>
      <c r="UAR834" s="149"/>
      <c r="UAS834" s="149"/>
      <c r="UAT834" s="149"/>
      <c r="UAU834" s="149"/>
      <c r="UAV834" s="149"/>
      <c r="UAW834" s="149"/>
      <c r="UAX834" s="149"/>
      <c r="UAY834" s="149"/>
      <c r="UAZ834" s="149"/>
      <c r="UBA834" s="149"/>
      <c r="UBB834" s="149"/>
      <c r="UBC834" s="149"/>
      <c r="UBD834" s="149"/>
      <c r="UBE834" s="149"/>
      <c r="UBF834" s="149"/>
      <c r="UBG834" s="149"/>
      <c r="UBH834" s="149"/>
      <c r="UBI834" s="149"/>
      <c r="UBJ834" s="149"/>
      <c r="UBK834" s="149"/>
      <c r="UBL834" s="149"/>
      <c r="UBM834" s="149"/>
      <c r="UBN834" s="149"/>
      <c r="UBO834" s="149"/>
      <c r="UBP834" s="149"/>
      <c r="UBQ834" s="149"/>
      <c r="UBR834" s="149"/>
      <c r="UBS834" s="149"/>
      <c r="UBT834" s="149"/>
      <c r="UBU834" s="149"/>
      <c r="UBV834" s="149"/>
      <c r="UBW834" s="149"/>
      <c r="UBX834" s="149"/>
      <c r="UBY834" s="149"/>
      <c r="UBZ834" s="149"/>
      <c r="UCA834" s="149"/>
      <c r="UCB834" s="149"/>
      <c r="UCC834" s="149"/>
      <c r="UCD834" s="149"/>
      <c r="UCE834" s="149"/>
      <c r="UCF834" s="149"/>
      <c r="UCG834" s="149"/>
      <c r="UCH834" s="149"/>
      <c r="UCI834" s="149"/>
      <c r="UCJ834" s="149"/>
      <c r="UCK834" s="149"/>
      <c r="UCL834" s="149"/>
      <c r="UCM834" s="149"/>
      <c r="UCN834" s="149"/>
      <c r="UCO834" s="149"/>
      <c r="UCP834" s="149"/>
      <c r="UCQ834" s="149"/>
      <c r="UCR834" s="149"/>
      <c r="UCS834" s="149"/>
      <c r="UCT834" s="149"/>
      <c r="UCU834" s="149"/>
      <c r="UCV834" s="149"/>
      <c r="UCW834" s="149"/>
      <c r="UCX834" s="149"/>
      <c r="UCY834" s="149"/>
      <c r="UCZ834" s="149"/>
      <c r="UDA834" s="149"/>
      <c r="UDB834" s="149"/>
      <c r="UDC834" s="149"/>
      <c r="UDD834" s="149"/>
      <c r="UDE834" s="149"/>
      <c r="UDF834" s="149"/>
      <c r="UDG834" s="149"/>
      <c r="UDH834" s="149"/>
      <c r="UDI834" s="149"/>
      <c r="UDJ834" s="149"/>
      <c r="UDK834" s="149"/>
      <c r="UDL834" s="149"/>
      <c r="UDM834" s="149"/>
      <c r="UDN834" s="149"/>
      <c r="UDO834" s="149"/>
      <c r="UDP834" s="149"/>
      <c r="UDQ834" s="149"/>
      <c r="UDR834" s="149"/>
      <c r="UDS834" s="149"/>
      <c r="UDT834" s="149"/>
      <c r="UDU834" s="149"/>
      <c r="UDV834" s="149"/>
      <c r="UDW834" s="149"/>
      <c r="UDX834" s="149"/>
      <c r="UDY834" s="149"/>
      <c r="UDZ834" s="149"/>
      <c r="UEA834" s="149"/>
      <c r="UEB834" s="149"/>
      <c r="UEC834" s="149"/>
      <c r="UED834" s="149"/>
      <c r="UEE834" s="149"/>
      <c r="UEF834" s="149"/>
      <c r="UEG834" s="149"/>
      <c r="UEH834" s="149"/>
      <c r="UEI834" s="149"/>
      <c r="UEJ834" s="149"/>
      <c r="UEK834" s="149"/>
      <c r="UEL834" s="149"/>
      <c r="UEM834" s="149"/>
      <c r="UEN834" s="149"/>
      <c r="UEO834" s="149"/>
      <c r="UEP834" s="149"/>
      <c r="UEQ834" s="149"/>
      <c r="UER834" s="149"/>
      <c r="UES834" s="149"/>
      <c r="UET834" s="149"/>
      <c r="UEU834" s="149"/>
      <c r="UEV834" s="149"/>
      <c r="UEW834" s="149"/>
      <c r="UEX834" s="149"/>
      <c r="UEY834" s="149"/>
      <c r="UEZ834" s="149"/>
      <c r="UFA834" s="149"/>
      <c r="UFB834" s="149"/>
      <c r="UFC834" s="149"/>
      <c r="UFD834" s="149"/>
      <c r="UFE834" s="149"/>
      <c r="UFF834" s="149"/>
      <c r="UFG834" s="149"/>
      <c r="UFH834" s="149"/>
      <c r="UFI834" s="149"/>
      <c r="UFJ834" s="149"/>
      <c r="UFK834" s="149"/>
      <c r="UFL834" s="149"/>
      <c r="UFM834" s="149"/>
      <c r="UFN834" s="149"/>
      <c r="UFO834" s="149"/>
      <c r="UFP834" s="149"/>
      <c r="UFQ834" s="149"/>
      <c r="UFR834" s="149"/>
      <c r="UFS834" s="149"/>
      <c r="UFT834" s="149"/>
      <c r="UFU834" s="149"/>
      <c r="UFV834" s="149"/>
      <c r="UFW834" s="149"/>
      <c r="UFX834" s="149"/>
      <c r="UFY834" s="149"/>
      <c r="UFZ834" s="149"/>
      <c r="UGA834" s="149"/>
      <c r="UGB834" s="149"/>
      <c r="UGC834" s="149"/>
      <c r="UGD834" s="149"/>
      <c r="UGE834" s="149"/>
      <c r="UGF834" s="149"/>
      <c r="UGG834" s="149"/>
      <c r="UGH834" s="149"/>
      <c r="UGI834" s="149"/>
      <c r="UGJ834" s="149"/>
      <c r="UGK834" s="149"/>
      <c r="UGL834" s="149"/>
      <c r="UGM834" s="149"/>
      <c r="UGN834" s="149"/>
      <c r="UGO834" s="149"/>
      <c r="UGP834" s="149"/>
      <c r="UGQ834" s="149"/>
      <c r="UGR834" s="149"/>
      <c r="UGS834" s="149"/>
      <c r="UGT834" s="149"/>
      <c r="UGU834" s="149"/>
      <c r="UGV834" s="149"/>
      <c r="UGW834" s="149"/>
      <c r="UGX834" s="149"/>
      <c r="UGY834" s="149"/>
      <c r="UGZ834" s="149"/>
      <c r="UHA834" s="149"/>
      <c r="UHB834" s="149"/>
      <c r="UHC834" s="149"/>
      <c r="UHD834" s="149"/>
      <c r="UHE834" s="149"/>
      <c r="UHF834" s="149"/>
      <c r="UHG834" s="149"/>
      <c r="UHH834" s="149"/>
      <c r="UHI834" s="149"/>
      <c r="UHJ834" s="149"/>
      <c r="UHK834" s="149"/>
      <c r="UHL834" s="149"/>
      <c r="UHM834" s="149"/>
      <c r="UHN834" s="149"/>
      <c r="UHO834" s="149"/>
      <c r="UHP834" s="149"/>
      <c r="UHQ834" s="149"/>
      <c r="UHR834" s="149"/>
      <c r="UHS834" s="149"/>
      <c r="UHT834" s="149"/>
      <c r="UHU834" s="149"/>
      <c r="UHV834" s="149"/>
      <c r="UHW834" s="149"/>
      <c r="UHX834" s="149"/>
      <c r="UHY834" s="149"/>
      <c r="UHZ834" s="149"/>
      <c r="UIA834" s="149"/>
      <c r="UIB834" s="149"/>
      <c r="UIC834" s="149"/>
      <c r="UID834" s="149"/>
      <c r="UIE834" s="149"/>
      <c r="UIF834" s="149"/>
      <c r="UIG834" s="149"/>
      <c r="UIH834" s="149"/>
      <c r="UII834" s="149"/>
      <c r="UIJ834" s="149"/>
      <c r="UIK834" s="149"/>
      <c r="UIL834" s="149"/>
      <c r="UIM834" s="149"/>
      <c r="UIN834" s="149"/>
      <c r="UIO834" s="149"/>
      <c r="UIP834" s="149"/>
      <c r="UIQ834" s="149"/>
      <c r="UIR834" s="149"/>
      <c r="UIS834" s="149"/>
      <c r="UIT834" s="149"/>
      <c r="UIU834" s="149"/>
      <c r="UIV834" s="149"/>
      <c r="UIW834" s="149"/>
      <c r="UIX834" s="149"/>
      <c r="UIY834" s="149"/>
      <c r="UIZ834" s="149"/>
      <c r="UJA834" s="149"/>
      <c r="UJB834" s="149"/>
      <c r="UJC834" s="149"/>
      <c r="UJD834" s="149"/>
      <c r="UJE834" s="149"/>
      <c r="UJF834" s="149"/>
      <c r="UJG834" s="149"/>
      <c r="UJH834" s="149"/>
      <c r="UJI834" s="149"/>
      <c r="UJJ834" s="149"/>
      <c r="UJK834" s="149"/>
      <c r="UJL834" s="149"/>
      <c r="UJM834" s="149"/>
      <c r="UJN834" s="149"/>
      <c r="UJO834" s="149"/>
      <c r="UJP834" s="149"/>
      <c r="UJQ834" s="149"/>
      <c r="UJR834" s="149"/>
      <c r="UJS834" s="149"/>
      <c r="UJT834" s="149"/>
      <c r="UJU834" s="149"/>
      <c r="UJV834" s="149"/>
      <c r="UJW834" s="149"/>
      <c r="UJX834" s="149"/>
      <c r="UJY834" s="149"/>
      <c r="UJZ834" s="149"/>
      <c r="UKA834" s="149"/>
      <c r="UKB834" s="149"/>
      <c r="UKC834" s="149"/>
      <c r="UKD834" s="149"/>
      <c r="UKE834" s="149"/>
      <c r="UKF834" s="149"/>
      <c r="UKG834" s="149"/>
      <c r="UKH834" s="149"/>
      <c r="UKI834" s="149"/>
      <c r="UKJ834" s="149"/>
      <c r="UKK834" s="149"/>
      <c r="UKL834" s="149"/>
      <c r="UKM834" s="149"/>
      <c r="UKN834" s="149"/>
      <c r="UKO834" s="149"/>
      <c r="UKP834" s="149"/>
      <c r="UKQ834" s="149"/>
      <c r="UKR834" s="149"/>
      <c r="UKS834" s="149"/>
      <c r="UKT834" s="149"/>
      <c r="UKU834" s="149"/>
      <c r="UKV834" s="149"/>
      <c r="UKW834" s="149"/>
      <c r="UKX834" s="149"/>
      <c r="UKY834" s="149"/>
      <c r="UKZ834" s="149"/>
      <c r="ULA834" s="149"/>
      <c r="ULB834" s="149"/>
      <c r="ULC834" s="149"/>
      <c r="ULD834" s="149"/>
      <c r="ULE834" s="149"/>
      <c r="ULF834" s="149"/>
      <c r="ULG834" s="149"/>
      <c r="ULH834" s="149"/>
      <c r="ULI834" s="149"/>
      <c r="ULJ834" s="149"/>
      <c r="ULK834" s="149"/>
      <c r="ULL834" s="149"/>
      <c r="ULM834" s="149"/>
      <c r="ULN834" s="149"/>
      <c r="ULO834" s="149"/>
      <c r="ULP834" s="149"/>
      <c r="ULQ834" s="149"/>
      <c r="ULR834" s="149"/>
      <c r="ULS834" s="149"/>
      <c r="ULT834" s="149"/>
      <c r="ULU834" s="149"/>
      <c r="ULV834" s="149"/>
      <c r="ULW834" s="149"/>
      <c r="ULX834" s="149"/>
      <c r="ULY834" s="149"/>
      <c r="ULZ834" s="149"/>
      <c r="UMA834" s="149"/>
      <c r="UMB834" s="149"/>
      <c r="UMC834" s="149"/>
      <c r="UMD834" s="149"/>
      <c r="UME834" s="149"/>
      <c r="UMF834" s="149"/>
      <c r="UMG834" s="149"/>
      <c r="UMH834" s="149"/>
      <c r="UMI834" s="149"/>
      <c r="UMJ834" s="149"/>
      <c r="UMK834" s="149"/>
      <c r="UML834" s="149"/>
      <c r="UMM834" s="149"/>
      <c r="UMN834" s="149"/>
      <c r="UMO834" s="149"/>
      <c r="UMP834" s="149"/>
      <c r="UMQ834" s="149"/>
      <c r="UMR834" s="149"/>
      <c r="UMS834" s="149"/>
      <c r="UMT834" s="149"/>
      <c r="UMU834" s="149"/>
      <c r="UMV834" s="149"/>
      <c r="UMW834" s="149"/>
      <c r="UMX834" s="149"/>
      <c r="UMY834" s="149"/>
      <c r="UMZ834" s="149"/>
      <c r="UNA834" s="149"/>
      <c r="UNB834" s="149"/>
      <c r="UNC834" s="149"/>
      <c r="UND834" s="149"/>
      <c r="UNE834" s="149"/>
      <c r="UNF834" s="149"/>
      <c r="UNG834" s="149"/>
      <c r="UNH834" s="149"/>
      <c r="UNI834" s="149"/>
      <c r="UNJ834" s="149"/>
      <c r="UNK834" s="149"/>
      <c r="UNL834" s="149"/>
      <c r="UNM834" s="149"/>
      <c r="UNN834" s="149"/>
      <c r="UNO834" s="149"/>
      <c r="UNP834" s="149"/>
      <c r="UNQ834" s="149"/>
      <c r="UNR834" s="149"/>
      <c r="UNS834" s="149"/>
      <c r="UNT834" s="149"/>
      <c r="UNU834" s="149"/>
      <c r="UNV834" s="149"/>
      <c r="UNW834" s="149"/>
      <c r="UNX834" s="149"/>
      <c r="UNY834" s="149"/>
      <c r="UNZ834" s="149"/>
      <c r="UOA834" s="149"/>
      <c r="UOB834" s="149"/>
      <c r="UOC834" s="149"/>
      <c r="UOD834" s="149"/>
      <c r="UOE834" s="149"/>
      <c r="UOF834" s="149"/>
      <c r="UOG834" s="149"/>
      <c r="UOH834" s="149"/>
      <c r="UOI834" s="149"/>
      <c r="UOJ834" s="149"/>
      <c r="UOK834" s="149"/>
      <c r="UOL834" s="149"/>
      <c r="UOM834" s="149"/>
      <c r="UON834" s="149"/>
      <c r="UOO834" s="149"/>
      <c r="UOP834" s="149"/>
      <c r="UOQ834" s="149"/>
      <c r="UOR834" s="149"/>
      <c r="UOS834" s="149"/>
      <c r="UOT834" s="149"/>
      <c r="UOU834" s="149"/>
      <c r="UOV834" s="149"/>
      <c r="UOW834" s="149"/>
      <c r="UOX834" s="149"/>
      <c r="UOY834" s="149"/>
      <c r="UOZ834" s="149"/>
      <c r="UPA834" s="149"/>
      <c r="UPB834" s="149"/>
      <c r="UPC834" s="149"/>
      <c r="UPD834" s="149"/>
      <c r="UPE834" s="149"/>
      <c r="UPF834" s="149"/>
      <c r="UPG834" s="149"/>
      <c r="UPH834" s="149"/>
      <c r="UPI834" s="149"/>
      <c r="UPJ834" s="149"/>
      <c r="UPK834" s="149"/>
      <c r="UPL834" s="149"/>
      <c r="UPM834" s="149"/>
      <c r="UPN834" s="149"/>
      <c r="UPO834" s="149"/>
      <c r="UPP834" s="149"/>
      <c r="UPQ834" s="149"/>
      <c r="UPR834" s="149"/>
      <c r="UPS834" s="149"/>
      <c r="UPT834" s="149"/>
      <c r="UPU834" s="149"/>
      <c r="UPV834" s="149"/>
      <c r="UPW834" s="149"/>
      <c r="UPX834" s="149"/>
      <c r="UPY834" s="149"/>
      <c r="UPZ834" s="149"/>
      <c r="UQA834" s="149"/>
      <c r="UQB834" s="149"/>
      <c r="UQC834" s="149"/>
      <c r="UQD834" s="149"/>
      <c r="UQE834" s="149"/>
      <c r="UQF834" s="149"/>
      <c r="UQG834" s="149"/>
      <c r="UQH834" s="149"/>
      <c r="UQI834" s="149"/>
      <c r="UQJ834" s="149"/>
      <c r="UQK834" s="149"/>
      <c r="UQL834" s="149"/>
      <c r="UQM834" s="149"/>
      <c r="UQN834" s="149"/>
      <c r="UQO834" s="149"/>
      <c r="UQP834" s="149"/>
      <c r="UQQ834" s="149"/>
      <c r="UQR834" s="149"/>
      <c r="UQS834" s="149"/>
      <c r="UQT834" s="149"/>
      <c r="UQU834" s="149"/>
      <c r="UQV834" s="149"/>
      <c r="UQW834" s="149"/>
      <c r="UQX834" s="149"/>
      <c r="UQY834" s="149"/>
      <c r="UQZ834" s="149"/>
      <c r="URA834" s="149"/>
      <c r="URB834" s="149"/>
      <c r="URC834" s="149"/>
      <c r="URD834" s="149"/>
      <c r="URE834" s="149"/>
      <c r="URF834" s="149"/>
      <c r="URG834" s="149"/>
      <c r="URH834" s="149"/>
      <c r="URI834" s="149"/>
      <c r="URJ834" s="149"/>
      <c r="URK834" s="149"/>
      <c r="URL834" s="149"/>
      <c r="URM834" s="149"/>
      <c r="URN834" s="149"/>
      <c r="URO834" s="149"/>
      <c r="URP834" s="149"/>
      <c r="URQ834" s="149"/>
      <c r="URR834" s="149"/>
      <c r="URS834" s="149"/>
      <c r="URT834" s="149"/>
      <c r="URU834" s="149"/>
      <c r="URV834" s="149"/>
      <c r="URW834" s="149"/>
      <c r="URX834" s="149"/>
      <c r="URY834" s="149"/>
      <c r="URZ834" s="149"/>
      <c r="USA834" s="149"/>
      <c r="USB834" s="149"/>
      <c r="USC834" s="149"/>
      <c r="USD834" s="149"/>
      <c r="USE834" s="149"/>
      <c r="USF834" s="149"/>
      <c r="USG834" s="149"/>
      <c r="USH834" s="149"/>
      <c r="USI834" s="149"/>
      <c r="USJ834" s="149"/>
      <c r="USK834" s="149"/>
      <c r="USL834" s="149"/>
      <c r="USM834" s="149"/>
      <c r="USN834" s="149"/>
      <c r="USO834" s="149"/>
      <c r="USP834" s="149"/>
      <c r="USQ834" s="149"/>
      <c r="USR834" s="149"/>
      <c r="USS834" s="149"/>
      <c r="UST834" s="149"/>
      <c r="USU834" s="149"/>
      <c r="USV834" s="149"/>
      <c r="USW834" s="149"/>
      <c r="USX834" s="149"/>
      <c r="USY834" s="149"/>
      <c r="USZ834" s="149"/>
      <c r="UTA834" s="149"/>
      <c r="UTB834" s="149"/>
      <c r="UTC834" s="149"/>
      <c r="UTD834" s="149"/>
      <c r="UTE834" s="149"/>
      <c r="UTF834" s="149"/>
      <c r="UTG834" s="149"/>
      <c r="UTH834" s="149"/>
      <c r="UTI834" s="149"/>
      <c r="UTJ834" s="149"/>
      <c r="UTK834" s="149"/>
      <c r="UTL834" s="149"/>
      <c r="UTM834" s="149"/>
      <c r="UTN834" s="149"/>
      <c r="UTO834" s="149"/>
      <c r="UTP834" s="149"/>
      <c r="UTQ834" s="149"/>
      <c r="UTR834" s="149"/>
      <c r="UTS834" s="149"/>
      <c r="UTT834" s="149"/>
      <c r="UTU834" s="149"/>
      <c r="UTV834" s="149"/>
      <c r="UTW834" s="149"/>
      <c r="UTX834" s="149"/>
      <c r="UTY834" s="149"/>
      <c r="UTZ834" s="149"/>
      <c r="UUA834" s="149"/>
      <c r="UUB834" s="149"/>
      <c r="UUC834" s="149"/>
      <c r="UUD834" s="149"/>
      <c r="UUE834" s="149"/>
      <c r="UUF834" s="149"/>
      <c r="UUG834" s="149"/>
      <c r="UUH834" s="149"/>
      <c r="UUI834" s="149"/>
      <c r="UUJ834" s="149"/>
      <c r="UUK834" s="149"/>
      <c r="UUL834" s="149"/>
      <c r="UUM834" s="149"/>
      <c r="UUN834" s="149"/>
      <c r="UUO834" s="149"/>
      <c r="UUP834" s="149"/>
      <c r="UUQ834" s="149"/>
      <c r="UUR834" s="149"/>
      <c r="UUS834" s="149"/>
      <c r="UUT834" s="149"/>
      <c r="UUU834" s="149"/>
      <c r="UUV834" s="149"/>
      <c r="UUW834" s="149"/>
      <c r="UUX834" s="149"/>
      <c r="UUY834" s="149"/>
      <c r="UUZ834" s="149"/>
      <c r="UVA834" s="149"/>
      <c r="UVB834" s="149"/>
      <c r="UVC834" s="149"/>
      <c r="UVD834" s="149"/>
      <c r="UVE834" s="149"/>
      <c r="UVF834" s="149"/>
      <c r="UVG834" s="149"/>
      <c r="UVH834" s="149"/>
      <c r="UVI834" s="149"/>
      <c r="UVJ834" s="149"/>
      <c r="UVK834" s="149"/>
      <c r="UVL834" s="149"/>
      <c r="UVM834" s="149"/>
      <c r="UVN834" s="149"/>
      <c r="UVO834" s="149"/>
      <c r="UVP834" s="149"/>
      <c r="UVQ834" s="149"/>
      <c r="UVR834" s="149"/>
      <c r="UVS834" s="149"/>
      <c r="UVT834" s="149"/>
      <c r="UVU834" s="149"/>
      <c r="UVV834" s="149"/>
      <c r="UVW834" s="149"/>
      <c r="UVX834" s="149"/>
      <c r="UVY834" s="149"/>
      <c r="UVZ834" s="149"/>
      <c r="UWA834" s="149"/>
      <c r="UWB834" s="149"/>
      <c r="UWC834" s="149"/>
      <c r="UWD834" s="149"/>
      <c r="UWE834" s="149"/>
      <c r="UWF834" s="149"/>
      <c r="UWG834" s="149"/>
      <c r="UWH834" s="149"/>
      <c r="UWI834" s="149"/>
      <c r="UWJ834" s="149"/>
      <c r="UWK834" s="149"/>
      <c r="UWL834" s="149"/>
      <c r="UWM834" s="149"/>
      <c r="UWN834" s="149"/>
      <c r="UWO834" s="149"/>
      <c r="UWP834" s="149"/>
      <c r="UWQ834" s="149"/>
      <c r="UWR834" s="149"/>
      <c r="UWS834" s="149"/>
      <c r="UWT834" s="149"/>
      <c r="UWU834" s="149"/>
      <c r="UWV834" s="149"/>
      <c r="UWW834" s="149"/>
      <c r="UWX834" s="149"/>
      <c r="UWY834" s="149"/>
      <c r="UWZ834" s="149"/>
      <c r="UXA834" s="149"/>
      <c r="UXB834" s="149"/>
      <c r="UXC834" s="149"/>
      <c r="UXD834" s="149"/>
      <c r="UXE834" s="149"/>
      <c r="UXF834" s="149"/>
      <c r="UXG834" s="149"/>
      <c r="UXH834" s="149"/>
      <c r="UXI834" s="149"/>
      <c r="UXJ834" s="149"/>
      <c r="UXK834" s="149"/>
      <c r="UXL834" s="149"/>
      <c r="UXM834" s="149"/>
      <c r="UXN834" s="149"/>
      <c r="UXO834" s="149"/>
      <c r="UXP834" s="149"/>
      <c r="UXQ834" s="149"/>
      <c r="UXR834" s="149"/>
      <c r="UXS834" s="149"/>
      <c r="UXT834" s="149"/>
      <c r="UXU834" s="149"/>
      <c r="UXV834" s="149"/>
      <c r="UXW834" s="149"/>
      <c r="UXX834" s="149"/>
      <c r="UXY834" s="149"/>
      <c r="UXZ834" s="149"/>
      <c r="UYA834" s="149"/>
      <c r="UYB834" s="149"/>
      <c r="UYC834" s="149"/>
      <c r="UYD834" s="149"/>
      <c r="UYE834" s="149"/>
      <c r="UYF834" s="149"/>
      <c r="UYG834" s="149"/>
      <c r="UYH834" s="149"/>
      <c r="UYI834" s="149"/>
      <c r="UYJ834" s="149"/>
      <c r="UYK834" s="149"/>
      <c r="UYL834" s="149"/>
      <c r="UYM834" s="149"/>
      <c r="UYN834" s="149"/>
      <c r="UYO834" s="149"/>
      <c r="UYP834" s="149"/>
      <c r="UYQ834" s="149"/>
      <c r="UYR834" s="149"/>
      <c r="UYS834" s="149"/>
      <c r="UYT834" s="149"/>
      <c r="UYU834" s="149"/>
      <c r="UYV834" s="149"/>
      <c r="UYW834" s="149"/>
      <c r="UYX834" s="149"/>
      <c r="UYY834" s="149"/>
      <c r="UYZ834" s="149"/>
      <c r="UZA834" s="149"/>
      <c r="UZB834" s="149"/>
      <c r="UZC834" s="149"/>
      <c r="UZD834" s="149"/>
      <c r="UZE834" s="149"/>
      <c r="UZF834" s="149"/>
      <c r="UZG834" s="149"/>
      <c r="UZH834" s="149"/>
      <c r="UZI834" s="149"/>
      <c r="UZJ834" s="149"/>
      <c r="UZK834" s="149"/>
      <c r="UZL834" s="149"/>
      <c r="UZM834" s="149"/>
      <c r="UZN834" s="149"/>
      <c r="UZO834" s="149"/>
      <c r="UZP834" s="149"/>
      <c r="UZQ834" s="149"/>
      <c r="UZR834" s="149"/>
      <c r="UZS834" s="149"/>
      <c r="UZT834" s="149"/>
      <c r="UZU834" s="149"/>
      <c r="UZV834" s="149"/>
      <c r="UZW834" s="149"/>
      <c r="UZX834" s="149"/>
      <c r="UZY834" s="149"/>
      <c r="UZZ834" s="149"/>
      <c r="VAA834" s="149"/>
      <c r="VAB834" s="149"/>
      <c r="VAC834" s="149"/>
      <c r="VAD834" s="149"/>
      <c r="VAE834" s="149"/>
      <c r="VAF834" s="149"/>
      <c r="VAG834" s="149"/>
      <c r="VAH834" s="149"/>
      <c r="VAI834" s="149"/>
      <c r="VAJ834" s="149"/>
      <c r="VAK834" s="149"/>
      <c r="VAL834" s="149"/>
      <c r="VAM834" s="149"/>
      <c r="VAN834" s="149"/>
      <c r="VAO834" s="149"/>
      <c r="VAP834" s="149"/>
      <c r="VAQ834" s="149"/>
      <c r="VAR834" s="149"/>
      <c r="VAS834" s="149"/>
      <c r="VAT834" s="149"/>
      <c r="VAU834" s="149"/>
      <c r="VAV834" s="149"/>
      <c r="VAW834" s="149"/>
      <c r="VAX834" s="149"/>
      <c r="VAY834" s="149"/>
      <c r="VAZ834" s="149"/>
      <c r="VBA834" s="149"/>
      <c r="VBB834" s="149"/>
      <c r="VBC834" s="149"/>
      <c r="VBD834" s="149"/>
      <c r="VBE834" s="149"/>
      <c r="VBF834" s="149"/>
      <c r="VBG834" s="149"/>
      <c r="VBH834" s="149"/>
      <c r="VBI834" s="149"/>
      <c r="VBJ834" s="149"/>
      <c r="VBK834" s="149"/>
      <c r="VBL834" s="149"/>
      <c r="VBM834" s="149"/>
      <c r="VBN834" s="149"/>
      <c r="VBO834" s="149"/>
      <c r="VBP834" s="149"/>
      <c r="VBQ834" s="149"/>
      <c r="VBR834" s="149"/>
      <c r="VBS834" s="149"/>
      <c r="VBT834" s="149"/>
      <c r="VBU834" s="149"/>
      <c r="VBV834" s="149"/>
      <c r="VBW834" s="149"/>
      <c r="VBX834" s="149"/>
      <c r="VBY834" s="149"/>
      <c r="VBZ834" s="149"/>
      <c r="VCA834" s="149"/>
      <c r="VCB834" s="149"/>
      <c r="VCC834" s="149"/>
      <c r="VCD834" s="149"/>
      <c r="VCE834" s="149"/>
      <c r="VCF834" s="149"/>
      <c r="VCG834" s="149"/>
      <c r="VCH834" s="149"/>
      <c r="VCI834" s="149"/>
      <c r="VCJ834" s="149"/>
      <c r="VCK834" s="149"/>
      <c r="VCL834" s="149"/>
      <c r="VCM834" s="149"/>
      <c r="VCN834" s="149"/>
      <c r="VCO834" s="149"/>
      <c r="VCP834" s="149"/>
      <c r="VCQ834" s="149"/>
      <c r="VCR834" s="149"/>
      <c r="VCS834" s="149"/>
      <c r="VCT834" s="149"/>
      <c r="VCU834" s="149"/>
      <c r="VCV834" s="149"/>
      <c r="VCW834" s="149"/>
      <c r="VCX834" s="149"/>
      <c r="VCY834" s="149"/>
      <c r="VCZ834" s="149"/>
      <c r="VDA834" s="149"/>
      <c r="VDB834" s="149"/>
      <c r="VDC834" s="149"/>
      <c r="VDD834" s="149"/>
      <c r="VDE834" s="149"/>
      <c r="VDF834" s="149"/>
      <c r="VDG834" s="149"/>
      <c r="VDH834" s="149"/>
      <c r="VDI834" s="149"/>
      <c r="VDJ834" s="149"/>
      <c r="VDK834" s="149"/>
      <c r="VDL834" s="149"/>
      <c r="VDM834" s="149"/>
      <c r="VDN834" s="149"/>
      <c r="VDO834" s="149"/>
      <c r="VDP834" s="149"/>
      <c r="VDQ834" s="149"/>
      <c r="VDR834" s="149"/>
      <c r="VDS834" s="149"/>
      <c r="VDT834" s="149"/>
      <c r="VDU834" s="149"/>
      <c r="VDV834" s="149"/>
      <c r="VDW834" s="149"/>
      <c r="VDX834" s="149"/>
      <c r="VDY834" s="149"/>
      <c r="VDZ834" s="149"/>
      <c r="VEA834" s="149"/>
      <c r="VEB834" s="149"/>
      <c r="VEC834" s="149"/>
      <c r="VED834" s="149"/>
      <c r="VEE834" s="149"/>
      <c r="VEF834" s="149"/>
      <c r="VEG834" s="149"/>
      <c r="VEH834" s="149"/>
      <c r="VEI834" s="149"/>
      <c r="VEJ834" s="149"/>
      <c r="VEK834" s="149"/>
      <c r="VEL834" s="149"/>
      <c r="VEM834" s="149"/>
      <c r="VEN834" s="149"/>
      <c r="VEO834" s="149"/>
      <c r="VEP834" s="149"/>
      <c r="VEQ834" s="149"/>
      <c r="VER834" s="149"/>
      <c r="VES834" s="149"/>
      <c r="VET834" s="149"/>
      <c r="VEU834" s="149"/>
      <c r="VEV834" s="149"/>
      <c r="VEW834" s="149"/>
      <c r="VEX834" s="149"/>
      <c r="VEY834" s="149"/>
      <c r="VEZ834" s="149"/>
      <c r="VFA834" s="149"/>
      <c r="VFB834" s="149"/>
      <c r="VFC834" s="149"/>
      <c r="VFD834" s="149"/>
      <c r="VFE834" s="149"/>
      <c r="VFF834" s="149"/>
      <c r="VFG834" s="149"/>
      <c r="VFH834" s="149"/>
      <c r="VFI834" s="149"/>
      <c r="VFJ834" s="149"/>
      <c r="VFK834" s="149"/>
      <c r="VFL834" s="149"/>
      <c r="VFM834" s="149"/>
      <c r="VFN834" s="149"/>
      <c r="VFO834" s="149"/>
      <c r="VFP834" s="149"/>
      <c r="VFQ834" s="149"/>
      <c r="VFR834" s="149"/>
      <c r="VFS834" s="149"/>
      <c r="VFT834" s="149"/>
      <c r="VFU834" s="149"/>
      <c r="VFV834" s="149"/>
      <c r="VFW834" s="149"/>
      <c r="VFX834" s="149"/>
      <c r="VFY834" s="149"/>
      <c r="VFZ834" s="149"/>
      <c r="VGA834" s="149"/>
      <c r="VGB834" s="149"/>
      <c r="VGC834" s="149"/>
      <c r="VGD834" s="149"/>
      <c r="VGE834" s="149"/>
      <c r="VGF834" s="149"/>
      <c r="VGG834" s="149"/>
      <c r="VGH834" s="149"/>
      <c r="VGI834" s="149"/>
      <c r="VGJ834" s="149"/>
      <c r="VGK834" s="149"/>
      <c r="VGL834" s="149"/>
      <c r="VGM834" s="149"/>
      <c r="VGN834" s="149"/>
      <c r="VGO834" s="149"/>
      <c r="VGP834" s="149"/>
      <c r="VGQ834" s="149"/>
      <c r="VGR834" s="149"/>
      <c r="VGS834" s="149"/>
      <c r="VGT834" s="149"/>
      <c r="VGU834" s="149"/>
      <c r="VGV834" s="149"/>
      <c r="VGW834" s="149"/>
      <c r="VGX834" s="149"/>
      <c r="VGY834" s="149"/>
      <c r="VGZ834" s="149"/>
      <c r="VHA834" s="149"/>
      <c r="VHB834" s="149"/>
      <c r="VHC834" s="149"/>
      <c r="VHD834" s="149"/>
      <c r="VHE834" s="149"/>
      <c r="VHF834" s="149"/>
      <c r="VHG834" s="149"/>
      <c r="VHH834" s="149"/>
      <c r="VHI834" s="149"/>
      <c r="VHJ834" s="149"/>
      <c r="VHK834" s="149"/>
      <c r="VHL834" s="149"/>
      <c r="VHM834" s="149"/>
      <c r="VHN834" s="149"/>
      <c r="VHO834" s="149"/>
      <c r="VHP834" s="149"/>
      <c r="VHQ834" s="149"/>
      <c r="VHR834" s="149"/>
      <c r="VHS834" s="149"/>
      <c r="VHT834" s="149"/>
      <c r="VHU834" s="149"/>
      <c r="VHV834" s="149"/>
      <c r="VHW834" s="149"/>
      <c r="VHX834" s="149"/>
      <c r="VHY834" s="149"/>
      <c r="VHZ834" s="149"/>
      <c r="VIA834" s="149"/>
      <c r="VIB834" s="149"/>
      <c r="VIC834" s="149"/>
      <c r="VID834" s="149"/>
      <c r="VIE834" s="149"/>
      <c r="VIF834" s="149"/>
      <c r="VIG834" s="149"/>
      <c r="VIH834" s="149"/>
      <c r="VII834" s="149"/>
      <c r="VIJ834" s="149"/>
      <c r="VIK834" s="149"/>
      <c r="VIL834" s="149"/>
      <c r="VIM834" s="149"/>
      <c r="VIN834" s="149"/>
      <c r="VIO834" s="149"/>
      <c r="VIP834" s="149"/>
      <c r="VIQ834" s="149"/>
      <c r="VIR834" s="149"/>
      <c r="VIS834" s="149"/>
      <c r="VIT834" s="149"/>
      <c r="VIU834" s="149"/>
      <c r="VIV834" s="149"/>
      <c r="VIW834" s="149"/>
      <c r="VIX834" s="149"/>
      <c r="VIY834" s="149"/>
      <c r="VIZ834" s="149"/>
      <c r="VJA834" s="149"/>
      <c r="VJB834" s="149"/>
      <c r="VJC834" s="149"/>
      <c r="VJD834" s="149"/>
      <c r="VJE834" s="149"/>
      <c r="VJF834" s="149"/>
      <c r="VJG834" s="149"/>
      <c r="VJH834" s="149"/>
      <c r="VJI834" s="149"/>
      <c r="VJJ834" s="149"/>
      <c r="VJK834" s="149"/>
      <c r="VJL834" s="149"/>
      <c r="VJM834" s="149"/>
      <c r="VJN834" s="149"/>
      <c r="VJO834" s="149"/>
      <c r="VJP834" s="149"/>
      <c r="VJQ834" s="149"/>
      <c r="VJR834" s="149"/>
      <c r="VJS834" s="149"/>
      <c r="VJT834" s="149"/>
      <c r="VJU834" s="149"/>
      <c r="VJV834" s="149"/>
      <c r="VJW834" s="149"/>
      <c r="VJX834" s="149"/>
      <c r="VJY834" s="149"/>
      <c r="VJZ834" s="149"/>
      <c r="VKA834" s="149"/>
      <c r="VKB834" s="149"/>
      <c r="VKC834" s="149"/>
      <c r="VKD834" s="149"/>
      <c r="VKE834" s="149"/>
      <c r="VKF834" s="149"/>
      <c r="VKG834" s="149"/>
      <c r="VKH834" s="149"/>
      <c r="VKI834" s="149"/>
      <c r="VKJ834" s="149"/>
      <c r="VKK834" s="149"/>
      <c r="VKL834" s="149"/>
      <c r="VKM834" s="149"/>
      <c r="VKN834" s="149"/>
      <c r="VKO834" s="149"/>
      <c r="VKP834" s="149"/>
      <c r="VKQ834" s="149"/>
      <c r="VKR834" s="149"/>
      <c r="VKS834" s="149"/>
      <c r="VKT834" s="149"/>
      <c r="VKU834" s="149"/>
      <c r="VKV834" s="149"/>
      <c r="VKW834" s="149"/>
      <c r="VKX834" s="149"/>
      <c r="VKY834" s="149"/>
      <c r="VKZ834" s="149"/>
      <c r="VLA834" s="149"/>
      <c r="VLB834" s="149"/>
      <c r="VLC834" s="149"/>
      <c r="VLD834" s="149"/>
      <c r="VLE834" s="149"/>
      <c r="VLF834" s="149"/>
      <c r="VLG834" s="149"/>
      <c r="VLH834" s="149"/>
      <c r="VLI834" s="149"/>
      <c r="VLJ834" s="149"/>
      <c r="VLK834" s="149"/>
      <c r="VLL834" s="149"/>
      <c r="VLM834" s="149"/>
      <c r="VLN834" s="149"/>
      <c r="VLO834" s="149"/>
      <c r="VLP834" s="149"/>
      <c r="VLQ834" s="149"/>
      <c r="VLR834" s="149"/>
      <c r="VLS834" s="149"/>
      <c r="VLT834" s="149"/>
      <c r="VLU834" s="149"/>
      <c r="VLV834" s="149"/>
      <c r="VLW834" s="149"/>
      <c r="VLX834" s="149"/>
      <c r="VLY834" s="149"/>
      <c r="VLZ834" s="149"/>
      <c r="VMA834" s="149"/>
      <c r="VMB834" s="149"/>
      <c r="VMC834" s="149"/>
      <c r="VMD834" s="149"/>
      <c r="VME834" s="149"/>
      <c r="VMF834" s="149"/>
      <c r="VMG834" s="149"/>
      <c r="VMH834" s="149"/>
      <c r="VMI834" s="149"/>
      <c r="VMJ834" s="149"/>
      <c r="VMK834" s="149"/>
      <c r="VML834" s="149"/>
      <c r="VMM834" s="149"/>
      <c r="VMN834" s="149"/>
      <c r="VMO834" s="149"/>
      <c r="VMP834" s="149"/>
      <c r="VMQ834" s="149"/>
      <c r="VMR834" s="149"/>
      <c r="VMS834" s="149"/>
      <c r="VMT834" s="149"/>
      <c r="VMU834" s="149"/>
      <c r="VMV834" s="149"/>
      <c r="VMW834" s="149"/>
      <c r="VMX834" s="149"/>
      <c r="VMY834" s="149"/>
      <c r="VMZ834" s="149"/>
      <c r="VNA834" s="149"/>
      <c r="VNB834" s="149"/>
      <c r="VNC834" s="149"/>
      <c r="VND834" s="149"/>
      <c r="VNE834" s="149"/>
      <c r="VNF834" s="149"/>
      <c r="VNG834" s="149"/>
      <c r="VNH834" s="149"/>
      <c r="VNI834" s="149"/>
      <c r="VNJ834" s="149"/>
      <c r="VNK834" s="149"/>
      <c r="VNL834" s="149"/>
      <c r="VNM834" s="149"/>
      <c r="VNN834" s="149"/>
      <c r="VNO834" s="149"/>
      <c r="VNP834" s="149"/>
      <c r="VNQ834" s="149"/>
      <c r="VNR834" s="149"/>
      <c r="VNS834" s="149"/>
      <c r="VNT834" s="149"/>
      <c r="VNU834" s="149"/>
      <c r="VNV834" s="149"/>
      <c r="VNW834" s="149"/>
      <c r="VNX834" s="149"/>
      <c r="VNY834" s="149"/>
      <c r="VNZ834" s="149"/>
      <c r="VOA834" s="149"/>
      <c r="VOB834" s="149"/>
      <c r="VOC834" s="149"/>
      <c r="VOD834" s="149"/>
      <c r="VOE834" s="149"/>
      <c r="VOF834" s="149"/>
      <c r="VOG834" s="149"/>
      <c r="VOH834" s="149"/>
      <c r="VOI834" s="149"/>
      <c r="VOJ834" s="149"/>
      <c r="VOK834" s="149"/>
      <c r="VOL834" s="149"/>
      <c r="VOM834" s="149"/>
      <c r="VON834" s="149"/>
      <c r="VOO834" s="149"/>
      <c r="VOP834" s="149"/>
      <c r="VOQ834" s="149"/>
      <c r="VOR834" s="149"/>
      <c r="VOS834" s="149"/>
      <c r="VOT834" s="149"/>
      <c r="VOU834" s="149"/>
      <c r="VOV834" s="149"/>
      <c r="VOW834" s="149"/>
      <c r="VOX834" s="149"/>
      <c r="VOY834" s="149"/>
      <c r="VOZ834" s="149"/>
      <c r="VPA834" s="149"/>
      <c r="VPB834" s="149"/>
      <c r="VPC834" s="149"/>
      <c r="VPD834" s="149"/>
      <c r="VPE834" s="149"/>
      <c r="VPF834" s="149"/>
      <c r="VPG834" s="149"/>
      <c r="VPH834" s="149"/>
      <c r="VPI834" s="149"/>
      <c r="VPJ834" s="149"/>
      <c r="VPK834" s="149"/>
      <c r="VPL834" s="149"/>
      <c r="VPM834" s="149"/>
      <c r="VPN834" s="149"/>
      <c r="VPO834" s="149"/>
      <c r="VPP834" s="149"/>
      <c r="VPQ834" s="149"/>
      <c r="VPR834" s="149"/>
      <c r="VPS834" s="149"/>
      <c r="VPT834" s="149"/>
      <c r="VPU834" s="149"/>
      <c r="VPV834" s="149"/>
      <c r="VPW834" s="149"/>
      <c r="VPX834" s="149"/>
      <c r="VPY834" s="149"/>
      <c r="VPZ834" s="149"/>
      <c r="VQA834" s="149"/>
      <c r="VQB834" s="149"/>
      <c r="VQC834" s="149"/>
      <c r="VQD834" s="149"/>
      <c r="VQE834" s="149"/>
      <c r="VQF834" s="149"/>
      <c r="VQG834" s="149"/>
      <c r="VQH834" s="149"/>
      <c r="VQI834" s="149"/>
      <c r="VQJ834" s="149"/>
      <c r="VQK834" s="149"/>
      <c r="VQL834" s="149"/>
      <c r="VQM834" s="149"/>
      <c r="VQN834" s="149"/>
      <c r="VQO834" s="149"/>
      <c r="VQP834" s="149"/>
      <c r="VQQ834" s="149"/>
      <c r="VQR834" s="149"/>
      <c r="VQS834" s="149"/>
      <c r="VQT834" s="149"/>
      <c r="VQU834" s="149"/>
      <c r="VQV834" s="149"/>
      <c r="VQW834" s="149"/>
      <c r="VQX834" s="149"/>
      <c r="VQY834" s="149"/>
      <c r="VQZ834" s="149"/>
      <c r="VRA834" s="149"/>
      <c r="VRB834" s="149"/>
      <c r="VRC834" s="149"/>
      <c r="VRD834" s="149"/>
      <c r="VRE834" s="149"/>
      <c r="VRF834" s="149"/>
      <c r="VRG834" s="149"/>
      <c r="VRH834" s="149"/>
      <c r="VRI834" s="149"/>
      <c r="VRJ834" s="149"/>
      <c r="VRK834" s="149"/>
      <c r="VRL834" s="149"/>
      <c r="VRM834" s="149"/>
      <c r="VRN834" s="149"/>
      <c r="VRO834" s="149"/>
      <c r="VRP834" s="149"/>
      <c r="VRQ834" s="149"/>
      <c r="VRR834" s="149"/>
      <c r="VRS834" s="149"/>
      <c r="VRT834" s="149"/>
      <c r="VRU834" s="149"/>
      <c r="VRV834" s="149"/>
      <c r="VRW834" s="149"/>
      <c r="VRX834" s="149"/>
      <c r="VRY834" s="149"/>
      <c r="VRZ834" s="149"/>
      <c r="VSA834" s="149"/>
      <c r="VSB834" s="149"/>
      <c r="VSC834" s="149"/>
      <c r="VSD834" s="149"/>
      <c r="VSE834" s="149"/>
      <c r="VSF834" s="149"/>
      <c r="VSG834" s="149"/>
      <c r="VSH834" s="149"/>
      <c r="VSI834" s="149"/>
      <c r="VSJ834" s="149"/>
      <c r="VSK834" s="149"/>
      <c r="VSL834" s="149"/>
      <c r="VSM834" s="149"/>
      <c r="VSN834" s="149"/>
      <c r="VSO834" s="149"/>
      <c r="VSP834" s="149"/>
      <c r="VSQ834" s="149"/>
      <c r="VSR834" s="149"/>
      <c r="VSS834" s="149"/>
      <c r="VST834" s="149"/>
      <c r="VSU834" s="149"/>
      <c r="VSV834" s="149"/>
      <c r="VSW834" s="149"/>
      <c r="VSX834" s="149"/>
      <c r="VSY834" s="149"/>
      <c r="VSZ834" s="149"/>
      <c r="VTA834" s="149"/>
      <c r="VTB834" s="149"/>
      <c r="VTC834" s="149"/>
      <c r="VTD834" s="149"/>
      <c r="VTE834" s="149"/>
      <c r="VTF834" s="149"/>
      <c r="VTG834" s="149"/>
      <c r="VTH834" s="149"/>
      <c r="VTI834" s="149"/>
      <c r="VTJ834" s="149"/>
      <c r="VTK834" s="149"/>
      <c r="VTL834" s="149"/>
      <c r="VTM834" s="149"/>
      <c r="VTN834" s="149"/>
      <c r="VTO834" s="149"/>
      <c r="VTP834" s="149"/>
      <c r="VTQ834" s="149"/>
      <c r="VTR834" s="149"/>
      <c r="VTS834" s="149"/>
      <c r="VTT834" s="149"/>
      <c r="VTU834" s="149"/>
      <c r="VTV834" s="149"/>
      <c r="VTW834" s="149"/>
      <c r="VTX834" s="149"/>
      <c r="VTY834" s="149"/>
      <c r="VTZ834" s="149"/>
      <c r="VUA834" s="149"/>
      <c r="VUB834" s="149"/>
      <c r="VUC834" s="149"/>
      <c r="VUD834" s="149"/>
      <c r="VUE834" s="149"/>
      <c r="VUF834" s="149"/>
      <c r="VUG834" s="149"/>
      <c r="VUH834" s="149"/>
      <c r="VUI834" s="149"/>
      <c r="VUJ834" s="149"/>
      <c r="VUK834" s="149"/>
      <c r="VUL834" s="149"/>
      <c r="VUM834" s="149"/>
      <c r="VUN834" s="149"/>
      <c r="VUO834" s="149"/>
      <c r="VUP834" s="149"/>
      <c r="VUQ834" s="149"/>
      <c r="VUR834" s="149"/>
      <c r="VUS834" s="149"/>
      <c r="VUT834" s="149"/>
      <c r="VUU834" s="149"/>
      <c r="VUV834" s="149"/>
      <c r="VUW834" s="149"/>
      <c r="VUX834" s="149"/>
      <c r="VUY834" s="149"/>
      <c r="VUZ834" s="149"/>
      <c r="VVA834" s="149"/>
      <c r="VVB834" s="149"/>
      <c r="VVC834" s="149"/>
      <c r="VVD834" s="149"/>
      <c r="VVE834" s="149"/>
      <c r="VVF834" s="149"/>
      <c r="VVG834" s="149"/>
      <c r="VVH834" s="149"/>
      <c r="VVI834" s="149"/>
      <c r="VVJ834" s="149"/>
      <c r="VVK834" s="149"/>
      <c r="VVL834" s="149"/>
      <c r="VVM834" s="149"/>
      <c r="VVN834" s="149"/>
      <c r="VVO834" s="149"/>
      <c r="VVP834" s="149"/>
      <c r="VVQ834" s="149"/>
      <c r="VVR834" s="149"/>
      <c r="VVS834" s="149"/>
      <c r="VVT834" s="149"/>
      <c r="VVU834" s="149"/>
      <c r="VVV834" s="149"/>
      <c r="VVW834" s="149"/>
      <c r="VVX834" s="149"/>
      <c r="VVY834" s="149"/>
      <c r="VVZ834" s="149"/>
      <c r="VWA834" s="149"/>
      <c r="VWB834" s="149"/>
      <c r="VWC834" s="149"/>
      <c r="VWD834" s="149"/>
      <c r="VWE834" s="149"/>
      <c r="VWF834" s="149"/>
      <c r="VWG834" s="149"/>
      <c r="VWH834" s="149"/>
      <c r="VWI834" s="149"/>
      <c r="VWJ834" s="149"/>
      <c r="VWK834" s="149"/>
      <c r="VWL834" s="149"/>
      <c r="VWM834" s="149"/>
      <c r="VWN834" s="149"/>
      <c r="VWO834" s="149"/>
      <c r="VWP834" s="149"/>
      <c r="VWQ834" s="149"/>
      <c r="VWR834" s="149"/>
      <c r="VWS834" s="149"/>
      <c r="VWT834" s="149"/>
      <c r="VWU834" s="149"/>
      <c r="VWV834" s="149"/>
      <c r="VWW834" s="149"/>
      <c r="VWX834" s="149"/>
      <c r="VWY834" s="149"/>
      <c r="VWZ834" s="149"/>
      <c r="VXA834" s="149"/>
      <c r="VXB834" s="149"/>
      <c r="VXC834" s="149"/>
      <c r="VXD834" s="149"/>
      <c r="VXE834" s="149"/>
      <c r="VXF834" s="149"/>
      <c r="VXG834" s="149"/>
      <c r="VXH834" s="149"/>
      <c r="VXI834" s="149"/>
      <c r="VXJ834" s="149"/>
      <c r="VXK834" s="149"/>
      <c r="VXL834" s="149"/>
      <c r="VXM834" s="149"/>
      <c r="VXN834" s="149"/>
      <c r="VXO834" s="149"/>
      <c r="VXP834" s="149"/>
      <c r="VXQ834" s="149"/>
      <c r="VXR834" s="149"/>
      <c r="VXS834" s="149"/>
      <c r="VXT834" s="149"/>
      <c r="VXU834" s="149"/>
      <c r="VXV834" s="149"/>
      <c r="VXW834" s="149"/>
      <c r="VXX834" s="149"/>
      <c r="VXY834" s="149"/>
      <c r="VXZ834" s="149"/>
      <c r="VYA834" s="149"/>
      <c r="VYB834" s="149"/>
      <c r="VYC834" s="149"/>
      <c r="VYD834" s="149"/>
      <c r="VYE834" s="149"/>
      <c r="VYF834" s="149"/>
      <c r="VYG834" s="149"/>
      <c r="VYH834" s="149"/>
      <c r="VYI834" s="149"/>
      <c r="VYJ834" s="149"/>
      <c r="VYK834" s="149"/>
      <c r="VYL834" s="149"/>
      <c r="VYM834" s="149"/>
      <c r="VYN834" s="149"/>
      <c r="VYO834" s="149"/>
      <c r="VYP834" s="149"/>
      <c r="VYQ834" s="149"/>
      <c r="VYR834" s="149"/>
      <c r="VYS834" s="149"/>
      <c r="VYT834" s="149"/>
      <c r="VYU834" s="149"/>
      <c r="VYV834" s="149"/>
      <c r="VYW834" s="149"/>
      <c r="VYX834" s="149"/>
      <c r="VYY834" s="149"/>
      <c r="VYZ834" s="149"/>
      <c r="VZA834" s="149"/>
      <c r="VZB834" s="149"/>
      <c r="VZC834" s="149"/>
      <c r="VZD834" s="149"/>
      <c r="VZE834" s="149"/>
      <c r="VZF834" s="149"/>
      <c r="VZG834" s="149"/>
      <c r="VZH834" s="149"/>
      <c r="VZI834" s="149"/>
      <c r="VZJ834" s="149"/>
      <c r="VZK834" s="149"/>
      <c r="VZL834" s="149"/>
      <c r="VZM834" s="149"/>
      <c r="VZN834" s="149"/>
      <c r="VZO834" s="149"/>
      <c r="VZP834" s="149"/>
      <c r="VZQ834" s="149"/>
      <c r="VZR834" s="149"/>
      <c r="VZS834" s="149"/>
      <c r="VZT834" s="149"/>
      <c r="VZU834" s="149"/>
      <c r="VZV834" s="149"/>
      <c r="VZW834" s="149"/>
      <c r="VZX834" s="149"/>
      <c r="VZY834" s="149"/>
      <c r="VZZ834" s="149"/>
      <c r="WAA834" s="149"/>
      <c r="WAB834" s="149"/>
      <c r="WAC834" s="149"/>
      <c r="WAD834" s="149"/>
      <c r="WAE834" s="149"/>
      <c r="WAF834" s="149"/>
      <c r="WAG834" s="149"/>
      <c r="WAH834" s="149"/>
      <c r="WAI834" s="149"/>
      <c r="WAJ834" s="149"/>
      <c r="WAK834" s="149"/>
      <c r="WAL834" s="149"/>
      <c r="WAM834" s="149"/>
      <c r="WAN834" s="149"/>
      <c r="WAO834" s="149"/>
      <c r="WAP834" s="149"/>
      <c r="WAQ834" s="149"/>
      <c r="WAR834" s="149"/>
      <c r="WAS834" s="149"/>
      <c r="WAT834" s="149"/>
      <c r="WAU834" s="149"/>
      <c r="WAV834" s="149"/>
      <c r="WAW834" s="149"/>
      <c r="WAX834" s="149"/>
      <c r="WAY834" s="149"/>
      <c r="WAZ834" s="149"/>
      <c r="WBA834" s="149"/>
      <c r="WBB834" s="149"/>
      <c r="WBC834" s="149"/>
      <c r="WBD834" s="149"/>
      <c r="WBE834" s="149"/>
      <c r="WBF834" s="149"/>
      <c r="WBG834" s="149"/>
      <c r="WBH834" s="149"/>
      <c r="WBI834" s="149"/>
      <c r="WBJ834" s="149"/>
      <c r="WBK834" s="149"/>
      <c r="WBL834" s="149"/>
      <c r="WBM834" s="149"/>
      <c r="WBN834" s="149"/>
      <c r="WBO834" s="149"/>
      <c r="WBP834" s="149"/>
      <c r="WBQ834" s="149"/>
      <c r="WBR834" s="149"/>
      <c r="WBS834" s="149"/>
      <c r="WBT834" s="149"/>
      <c r="WBU834" s="149"/>
      <c r="WBV834" s="149"/>
      <c r="WBW834" s="149"/>
      <c r="WBX834" s="149"/>
      <c r="WBY834" s="149"/>
      <c r="WBZ834" s="149"/>
      <c r="WCA834" s="149"/>
      <c r="WCB834" s="149"/>
      <c r="WCC834" s="149"/>
      <c r="WCD834" s="149"/>
      <c r="WCE834" s="149"/>
      <c r="WCF834" s="149"/>
      <c r="WCG834" s="149"/>
      <c r="WCH834" s="149"/>
      <c r="WCI834" s="149"/>
      <c r="WCJ834" s="149"/>
      <c r="WCK834" s="149"/>
      <c r="WCL834" s="149"/>
      <c r="WCM834" s="149"/>
      <c r="WCN834" s="149"/>
      <c r="WCO834" s="149"/>
      <c r="WCP834" s="149"/>
      <c r="WCQ834" s="149"/>
      <c r="WCR834" s="149"/>
      <c r="WCS834" s="149"/>
      <c r="WCT834" s="149"/>
      <c r="WCU834" s="149"/>
      <c r="WCV834" s="149"/>
      <c r="WCW834" s="149"/>
      <c r="WCX834" s="149"/>
      <c r="WCY834" s="149"/>
      <c r="WCZ834" s="149"/>
      <c r="WDA834" s="149"/>
      <c r="WDB834" s="149"/>
      <c r="WDC834" s="149"/>
      <c r="WDD834" s="149"/>
      <c r="WDE834" s="149"/>
      <c r="WDF834" s="149"/>
      <c r="WDG834" s="149"/>
      <c r="WDH834" s="149"/>
      <c r="WDI834" s="149"/>
      <c r="WDJ834" s="149"/>
      <c r="WDK834" s="149"/>
      <c r="WDL834" s="149"/>
      <c r="WDM834" s="149"/>
      <c r="WDN834" s="149"/>
      <c r="WDO834" s="149"/>
      <c r="WDP834" s="149"/>
      <c r="WDQ834" s="149"/>
      <c r="WDR834" s="149"/>
      <c r="WDS834" s="149"/>
      <c r="WDT834" s="149"/>
      <c r="WDU834" s="149"/>
      <c r="WDV834" s="149"/>
      <c r="WDW834" s="149"/>
      <c r="WDX834" s="149"/>
      <c r="WDY834" s="149"/>
      <c r="WDZ834" s="149"/>
      <c r="WEA834" s="149"/>
      <c r="WEB834" s="149"/>
      <c r="WEC834" s="149"/>
      <c r="WED834" s="149"/>
      <c r="WEE834" s="149"/>
      <c r="WEF834" s="149"/>
      <c r="WEG834" s="149"/>
      <c r="WEH834" s="149"/>
      <c r="WEI834" s="149"/>
      <c r="WEJ834" s="149"/>
      <c r="WEK834" s="149"/>
      <c r="WEL834" s="149"/>
      <c r="WEM834" s="149"/>
      <c r="WEN834" s="149"/>
      <c r="WEO834" s="149"/>
      <c r="WEP834" s="149"/>
      <c r="WEQ834" s="149"/>
      <c r="WER834" s="149"/>
      <c r="WES834" s="149"/>
      <c r="WET834" s="149"/>
      <c r="WEU834" s="149"/>
      <c r="WEV834" s="149"/>
      <c r="WEW834" s="149"/>
      <c r="WEX834" s="149"/>
      <c r="WEY834" s="149"/>
      <c r="WEZ834" s="149"/>
      <c r="WFA834" s="149"/>
      <c r="WFB834" s="149"/>
      <c r="WFC834" s="149"/>
      <c r="WFD834" s="149"/>
      <c r="WFE834" s="149"/>
      <c r="WFF834" s="149"/>
      <c r="WFG834" s="149"/>
      <c r="WFH834" s="149"/>
      <c r="WFI834" s="149"/>
      <c r="WFJ834" s="149"/>
      <c r="WFK834" s="149"/>
      <c r="WFL834" s="149"/>
      <c r="WFM834" s="149"/>
      <c r="WFN834" s="149"/>
      <c r="WFO834" s="149"/>
      <c r="WFP834" s="149"/>
      <c r="WFQ834" s="149"/>
      <c r="WFR834" s="149"/>
      <c r="WFS834" s="149"/>
      <c r="WFT834" s="149"/>
      <c r="WFU834" s="149"/>
      <c r="WFV834" s="149"/>
      <c r="WFW834" s="149"/>
      <c r="WFX834" s="149"/>
      <c r="WFY834" s="149"/>
      <c r="WFZ834" s="149"/>
      <c r="WGA834" s="149"/>
      <c r="WGB834" s="149"/>
      <c r="WGC834" s="149"/>
      <c r="WGD834" s="149"/>
      <c r="WGE834" s="149"/>
      <c r="WGF834" s="149"/>
      <c r="WGG834" s="149"/>
      <c r="WGH834" s="149"/>
      <c r="WGI834" s="149"/>
      <c r="WGJ834" s="149"/>
      <c r="WGK834" s="149"/>
      <c r="WGL834" s="149"/>
      <c r="WGM834" s="149"/>
      <c r="WGN834" s="149"/>
      <c r="WGO834" s="149"/>
      <c r="WGP834" s="149"/>
      <c r="WGQ834" s="149"/>
      <c r="WGR834" s="149"/>
      <c r="WGS834" s="149"/>
      <c r="WGT834" s="149"/>
      <c r="WGU834" s="149"/>
      <c r="WGV834" s="149"/>
      <c r="WGW834" s="149"/>
      <c r="WGX834" s="149"/>
      <c r="WGY834" s="149"/>
      <c r="WGZ834" s="149"/>
      <c r="WHA834" s="149"/>
      <c r="WHB834" s="149"/>
      <c r="WHC834" s="149"/>
      <c r="WHD834" s="149"/>
      <c r="WHE834" s="149"/>
      <c r="WHF834" s="149"/>
      <c r="WHG834" s="149"/>
      <c r="WHH834" s="149"/>
      <c r="WHI834" s="149"/>
      <c r="WHJ834" s="149"/>
      <c r="WHK834" s="149"/>
      <c r="WHL834" s="149"/>
      <c r="WHM834" s="149"/>
      <c r="WHN834" s="149"/>
      <c r="WHO834" s="149"/>
      <c r="WHP834" s="149"/>
      <c r="WHQ834" s="149"/>
      <c r="WHR834" s="149"/>
      <c r="WHS834" s="149"/>
      <c r="WHT834" s="149"/>
      <c r="WHU834" s="149"/>
      <c r="WHV834" s="149"/>
      <c r="WHW834" s="149"/>
      <c r="WHX834" s="149"/>
      <c r="WHY834" s="149"/>
      <c r="WHZ834" s="149"/>
      <c r="WIA834" s="149"/>
      <c r="WIB834" s="149"/>
      <c r="WIC834" s="149"/>
      <c r="WID834" s="149"/>
      <c r="WIE834" s="149"/>
      <c r="WIF834" s="149"/>
      <c r="WIG834" s="149"/>
      <c r="WIH834" s="149"/>
      <c r="WII834" s="149"/>
      <c r="WIJ834" s="149"/>
      <c r="WIK834" s="149"/>
      <c r="WIL834" s="149"/>
      <c r="WIM834" s="149"/>
      <c r="WIN834" s="149"/>
      <c r="WIO834" s="149"/>
      <c r="WIP834" s="149"/>
      <c r="WIQ834" s="149"/>
      <c r="WIR834" s="149"/>
      <c r="WIS834" s="149"/>
      <c r="WIT834" s="149"/>
      <c r="WIU834" s="149"/>
      <c r="WIV834" s="149"/>
      <c r="WIW834" s="149"/>
      <c r="WIX834" s="149"/>
      <c r="WIY834" s="149"/>
      <c r="WIZ834" s="149"/>
      <c r="WJA834" s="149"/>
      <c r="WJB834" s="149"/>
      <c r="WJC834" s="149"/>
      <c r="WJD834" s="149"/>
      <c r="WJE834" s="149"/>
      <c r="WJF834" s="149"/>
      <c r="WJG834" s="149"/>
      <c r="WJH834" s="149"/>
      <c r="WJI834" s="149"/>
      <c r="WJJ834" s="149"/>
      <c r="WJK834" s="149"/>
      <c r="WJL834" s="149"/>
      <c r="WJM834" s="149"/>
      <c r="WJN834" s="149"/>
      <c r="WJO834" s="149"/>
      <c r="WJP834" s="149"/>
      <c r="WJQ834" s="149"/>
      <c r="WJR834" s="149"/>
      <c r="WJS834" s="149"/>
      <c r="WJT834" s="149"/>
      <c r="WJU834" s="149"/>
      <c r="WJV834" s="149"/>
      <c r="WJW834" s="149"/>
      <c r="WJX834" s="149"/>
      <c r="WJY834" s="149"/>
      <c r="WJZ834" s="149"/>
      <c r="WKA834" s="149"/>
      <c r="WKB834" s="149"/>
      <c r="WKC834" s="149"/>
      <c r="WKD834" s="149"/>
      <c r="WKE834" s="149"/>
      <c r="WKF834" s="149"/>
      <c r="WKG834" s="149"/>
      <c r="WKH834" s="149"/>
      <c r="WKI834" s="149"/>
      <c r="WKJ834" s="149"/>
      <c r="WKK834" s="149"/>
      <c r="WKL834" s="149"/>
      <c r="WKM834" s="149"/>
      <c r="WKN834" s="149"/>
      <c r="WKO834" s="149"/>
      <c r="WKP834" s="149"/>
      <c r="WKQ834" s="149"/>
      <c r="WKR834" s="149"/>
      <c r="WKS834" s="149"/>
      <c r="WKT834" s="149"/>
      <c r="WKU834" s="149"/>
      <c r="WKV834" s="149"/>
      <c r="WKW834" s="149"/>
      <c r="WKX834" s="149"/>
      <c r="WKY834" s="149"/>
      <c r="WKZ834" s="149"/>
      <c r="WLA834" s="149"/>
      <c r="WLB834" s="149"/>
      <c r="WLC834" s="149"/>
      <c r="WLD834" s="149"/>
      <c r="WLE834" s="149"/>
      <c r="WLF834" s="149"/>
      <c r="WLG834" s="149"/>
      <c r="WLH834" s="149"/>
      <c r="WLI834" s="149"/>
      <c r="WLJ834" s="149"/>
      <c r="WLK834" s="149"/>
      <c r="WLL834" s="149"/>
      <c r="WLM834" s="149"/>
      <c r="WLN834" s="149"/>
      <c r="WLO834" s="149"/>
      <c r="WLP834" s="149"/>
      <c r="WLQ834" s="149"/>
      <c r="WLR834" s="149"/>
      <c r="WLS834" s="149"/>
      <c r="WLT834" s="149"/>
      <c r="WLU834" s="149"/>
      <c r="WLV834" s="149"/>
      <c r="WLW834" s="149"/>
      <c r="WLX834" s="149"/>
      <c r="WLY834" s="149"/>
      <c r="WLZ834" s="149"/>
      <c r="WMA834" s="149"/>
      <c r="WMB834" s="149"/>
      <c r="WMC834" s="149"/>
      <c r="WMD834" s="149"/>
      <c r="WME834" s="149"/>
      <c r="WMF834" s="149"/>
      <c r="WMG834" s="149"/>
      <c r="WMH834" s="149"/>
      <c r="WMI834" s="149"/>
      <c r="WMJ834" s="149"/>
      <c r="WMK834" s="149"/>
      <c r="WML834" s="149"/>
      <c r="WMM834" s="149"/>
      <c r="WMN834" s="149"/>
      <c r="WMO834" s="149"/>
      <c r="WMP834" s="149"/>
      <c r="WMQ834" s="149"/>
      <c r="WMR834" s="149"/>
      <c r="WMS834" s="149"/>
      <c r="WMT834" s="149"/>
      <c r="WMU834" s="149"/>
      <c r="WMV834" s="149"/>
      <c r="WMW834" s="149"/>
      <c r="WMX834" s="149"/>
      <c r="WMY834" s="149"/>
      <c r="WMZ834" s="149"/>
      <c r="WNA834" s="149"/>
      <c r="WNB834" s="149"/>
      <c r="WNC834" s="149"/>
      <c r="WND834" s="149"/>
      <c r="WNE834" s="149"/>
      <c r="WNF834" s="149"/>
      <c r="WNG834" s="149"/>
      <c r="WNH834" s="149"/>
      <c r="WNI834" s="149"/>
      <c r="WNJ834" s="149"/>
      <c r="WNK834" s="149"/>
      <c r="WNL834" s="149"/>
      <c r="WNM834" s="149"/>
      <c r="WNN834" s="149"/>
      <c r="WNO834" s="149"/>
      <c r="WNP834" s="149"/>
      <c r="WNQ834" s="149"/>
      <c r="WNR834" s="149"/>
      <c r="WNS834" s="149"/>
      <c r="WNT834" s="149"/>
      <c r="WNU834" s="149"/>
      <c r="WNV834" s="149"/>
      <c r="WNW834" s="149"/>
      <c r="WNX834" s="149"/>
      <c r="WNY834" s="149"/>
      <c r="WNZ834" s="149"/>
      <c r="WOA834" s="149"/>
      <c r="WOB834" s="149"/>
      <c r="WOC834" s="149"/>
      <c r="WOD834" s="149"/>
      <c r="WOE834" s="149"/>
      <c r="WOF834" s="149"/>
      <c r="WOG834" s="149"/>
      <c r="WOH834" s="149"/>
      <c r="WOI834" s="149"/>
      <c r="WOJ834" s="149"/>
      <c r="WOK834" s="149"/>
      <c r="WOL834" s="149"/>
      <c r="WOM834" s="149"/>
      <c r="WON834" s="149"/>
      <c r="WOO834" s="149"/>
      <c r="WOP834" s="149"/>
      <c r="WOQ834" s="149"/>
      <c r="WOR834" s="149"/>
      <c r="WOS834" s="149"/>
      <c r="WOT834" s="149"/>
      <c r="WOU834" s="149"/>
      <c r="WOV834" s="149"/>
      <c r="WOW834" s="149"/>
      <c r="WOX834" s="149"/>
      <c r="WOY834" s="149"/>
      <c r="WOZ834" s="149"/>
      <c r="WPA834" s="149"/>
      <c r="WPB834" s="149"/>
      <c r="WPC834" s="149"/>
      <c r="WPD834" s="149"/>
      <c r="WPE834" s="149"/>
      <c r="WPF834" s="149"/>
      <c r="WPG834" s="149"/>
      <c r="WPH834" s="149"/>
      <c r="WPI834" s="149"/>
      <c r="WPJ834" s="149"/>
      <c r="WPK834" s="149"/>
      <c r="WPL834" s="149"/>
      <c r="WPM834" s="149"/>
      <c r="WPN834" s="149"/>
      <c r="WPO834" s="149"/>
      <c r="WPP834" s="149"/>
      <c r="WPQ834" s="149"/>
      <c r="WPR834" s="149"/>
      <c r="WPS834" s="149"/>
      <c r="WPT834" s="149"/>
      <c r="WPU834" s="149"/>
      <c r="WPV834" s="149"/>
      <c r="WPW834" s="149"/>
      <c r="WPX834" s="149"/>
      <c r="WPY834" s="149"/>
      <c r="WPZ834" s="149"/>
      <c r="WQA834" s="149"/>
      <c r="WQB834" s="149"/>
      <c r="WQC834" s="149"/>
      <c r="WQD834" s="149"/>
      <c r="WQE834" s="149"/>
      <c r="WQF834" s="149"/>
      <c r="WQG834" s="149"/>
      <c r="WQH834" s="149"/>
      <c r="WQI834" s="149"/>
      <c r="WQJ834" s="149"/>
      <c r="WQK834" s="149"/>
      <c r="WQL834" s="149"/>
      <c r="WQM834" s="149"/>
      <c r="WQN834" s="149"/>
      <c r="WQO834" s="149"/>
      <c r="WQP834" s="149"/>
      <c r="WQQ834" s="149"/>
      <c r="WQR834" s="149"/>
      <c r="WQS834" s="149"/>
      <c r="WQT834" s="149"/>
      <c r="WQU834" s="149"/>
      <c r="WQV834" s="149"/>
      <c r="WQW834" s="149"/>
      <c r="WQX834" s="149"/>
      <c r="WQY834" s="149"/>
      <c r="WQZ834" s="149"/>
      <c r="WRA834" s="149"/>
      <c r="WRB834" s="149"/>
      <c r="WRC834" s="149"/>
      <c r="WRD834" s="149"/>
      <c r="WRE834" s="149"/>
      <c r="WRF834" s="149"/>
      <c r="WRG834" s="149"/>
      <c r="WRH834" s="149"/>
      <c r="WRI834" s="149"/>
      <c r="WRJ834" s="149"/>
      <c r="WRK834" s="149"/>
      <c r="WRL834" s="149"/>
      <c r="WRM834" s="149"/>
      <c r="WRN834" s="149"/>
      <c r="WRO834" s="149"/>
      <c r="WRP834" s="149"/>
      <c r="WRQ834" s="149"/>
      <c r="WRR834" s="149"/>
      <c r="WRS834" s="149"/>
      <c r="WRT834" s="149"/>
      <c r="WRU834" s="149"/>
      <c r="WRV834" s="149"/>
      <c r="WRW834" s="149"/>
      <c r="WRX834" s="149"/>
      <c r="WRY834" s="149"/>
      <c r="WRZ834" s="149"/>
      <c r="WSA834" s="149"/>
      <c r="WSB834" s="149"/>
      <c r="WSC834" s="149"/>
      <c r="WSD834" s="149"/>
      <c r="WSE834" s="149"/>
      <c r="WSF834" s="149"/>
      <c r="WSG834" s="149"/>
      <c r="WSH834" s="149"/>
      <c r="WSI834" s="149"/>
      <c r="WSJ834" s="149"/>
      <c r="WSK834" s="149"/>
      <c r="WSL834" s="149"/>
      <c r="WSM834" s="149"/>
      <c r="WSN834" s="149"/>
      <c r="WSO834" s="149"/>
      <c r="WSP834" s="149"/>
      <c r="WSQ834" s="149"/>
      <c r="WSR834" s="149"/>
      <c r="WSS834" s="149"/>
      <c r="WST834" s="149"/>
      <c r="WSU834" s="149"/>
      <c r="WSV834" s="149"/>
      <c r="WSW834" s="149"/>
      <c r="WSX834" s="149"/>
      <c r="WSY834" s="149"/>
      <c r="WSZ834" s="149"/>
      <c r="WTA834" s="149"/>
      <c r="WTB834" s="149"/>
      <c r="WTC834" s="149"/>
      <c r="WTD834" s="149"/>
      <c r="WTE834" s="149"/>
      <c r="WTF834" s="149"/>
      <c r="WTG834" s="149"/>
      <c r="WTH834" s="149"/>
      <c r="WTI834" s="149"/>
      <c r="WTJ834" s="149"/>
      <c r="WTK834" s="149"/>
      <c r="WTL834" s="149"/>
      <c r="WTM834" s="149"/>
      <c r="WTN834" s="149"/>
      <c r="WTO834" s="149"/>
      <c r="WTP834" s="149"/>
      <c r="WTQ834" s="149"/>
      <c r="WTR834" s="149"/>
      <c r="WTS834" s="149"/>
      <c r="WTT834" s="149"/>
      <c r="WTU834" s="149"/>
      <c r="WTV834" s="149"/>
      <c r="WTW834" s="149"/>
      <c r="WTX834" s="149"/>
      <c r="WTY834" s="149"/>
      <c r="WTZ834" s="149"/>
      <c r="WUA834" s="149"/>
      <c r="WUB834" s="149"/>
      <c r="WUC834" s="149"/>
      <c r="WUD834" s="149"/>
      <c r="WUE834" s="149"/>
      <c r="WUF834" s="149"/>
      <c r="WUG834" s="149"/>
      <c r="WUH834" s="149"/>
      <c r="WUI834" s="149"/>
      <c r="WUJ834" s="149"/>
      <c r="WUK834" s="149"/>
      <c r="WUL834" s="149"/>
      <c r="WUM834" s="149"/>
      <c r="WUN834" s="149"/>
      <c r="WUO834" s="149"/>
      <c r="WUP834" s="149"/>
      <c r="WUQ834" s="149"/>
      <c r="WUR834" s="149"/>
      <c r="WUS834" s="149"/>
      <c r="WUT834" s="149"/>
      <c r="WUU834" s="149"/>
      <c r="WUV834" s="149"/>
      <c r="WUW834" s="149"/>
      <c r="WUX834" s="149"/>
      <c r="WUY834" s="149"/>
      <c r="WUZ834" s="149"/>
      <c r="WVA834" s="149"/>
      <c r="WVB834" s="149"/>
      <c r="WVC834" s="149"/>
      <c r="WVD834" s="149"/>
      <c r="WVE834" s="149"/>
      <c r="WVF834" s="149"/>
      <c r="WVG834" s="149"/>
      <c r="WVH834" s="149"/>
      <c r="WVI834" s="149"/>
      <c r="WVJ834" s="149"/>
      <c r="WVK834" s="149"/>
      <c r="WVL834" s="149"/>
      <c r="WVM834" s="149"/>
      <c r="WVN834" s="149"/>
      <c r="WVO834" s="149"/>
      <c r="WVP834" s="149"/>
      <c r="WVQ834" s="149"/>
      <c r="WVR834" s="149"/>
      <c r="WVS834" s="149"/>
      <c r="WVT834" s="149"/>
      <c r="WVU834" s="149"/>
      <c r="WVV834" s="149"/>
      <c r="WVW834" s="149"/>
      <c r="WVX834" s="149"/>
      <c r="WVY834" s="149"/>
      <c r="WVZ834" s="149"/>
      <c r="WWA834" s="149"/>
      <c r="WWB834" s="149"/>
      <c r="WWC834" s="149"/>
      <c r="WWD834" s="149"/>
      <c r="WWE834" s="149"/>
      <c r="WWF834" s="149"/>
      <c r="WWG834" s="149"/>
      <c r="WWH834" s="149"/>
      <c r="WWI834" s="149"/>
      <c r="WWJ834" s="149"/>
      <c r="WWK834" s="149"/>
      <c r="WWL834" s="149"/>
      <c r="WWM834" s="149"/>
      <c r="WWN834" s="149"/>
      <c r="WWO834" s="149"/>
      <c r="WWP834" s="149"/>
      <c r="WWQ834" s="149"/>
      <c r="WWR834" s="149"/>
      <c r="WWS834" s="149"/>
      <c r="WWT834" s="149"/>
      <c r="WWU834" s="149"/>
      <c r="WWV834" s="149"/>
      <c r="WWW834" s="149"/>
      <c r="WWX834" s="149"/>
      <c r="WWY834" s="149"/>
      <c r="WWZ834" s="149"/>
      <c r="WXA834" s="149"/>
      <c r="WXB834" s="149"/>
      <c r="WXC834" s="149"/>
      <c r="WXD834" s="149"/>
      <c r="WXE834" s="149"/>
      <c r="WXF834" s="149"/>
      <c r="WXG834" s="149"/>
      <c r="WXH834" s="149"/>
      <c r="WXI834" s="149"/>
      <c r="WXJ834" s="149"/>
      <c r="WXK834" s="149"/>
      <c r="WXL834" s="149"/>
      <c r="WXM834" s="149"/>
      <c r="WXN834" s="149"/>
      <c r="WXO834" s="149"/>
      <c r="WXP834" s="149"/>
      <c r="WXQ834" s="149"/>
      <c r="WXR834" s="149"/>
      <c r="WXS834" s="149"/>
      <c r="WXT834" s="149"/>
      <c r="WXU834" s="149"/>
      <c r="WXV834" s="149"/>
      <c r="WXW834" s="149"/>
      <c r="WXX834" s="149"/>
      <c r="WXY834" s="149"/>
      <c r="WXZ834" s="149"/>
      <c r="WYA834" s="149"/>
      <c r="WYB834" s="149"/>
      <c r="WYC834" s="149"/>
      <c r="WYD834" s="149"/>
      <c r="WYE834" s="149"/>
      <c r="WYF834" s="149"/>
      <c r="WYG834" s="149"/>
      <c r="WYH834" s="149"/>
      <c r="WYI834" s="149"/>
      <c r="WYJ834" s="149"/>
      <c r="WYK834" s="149"/>
      <c r="WYL834" s="149"/>
      <c r="WYM834" s="149"/>
      <c r="WYN834" s="149"/>
      <c r="WYO834" s="149"/>
      <c r="WYP834" s="149"/>
      <c r="WYQ834" s="149"/>
      <c r="WYR834" s="149"/>
      <c r="WYS834" s="149"/>
      <c r="WYT834" s="149"/>
      <c r="WYU834" s="149"/>
      <c r="WYV834" s="149"/>
      <c r="WYW834" s="149"/>
      <c r="WYX834" s="149"/>
      <c r="WYY834" s="149"/>
      <c r="WYZ834" s="149"/>
      <c r="WZA834" s="149"/>
      <c r="WZB834" s="149"/>
      <c r="WZC834" s="149"/>
      <c r="WZD834" s="149"/>
      <c r="WZE834" s="149"/>
      <c r="WZF834" s="149"/>
      <c r="WZG834" s="149"/>
      <c r="WZH834" s="149"/>
      <c r="WZI834" s="149"/>
      <c r="WZJ834" s="149"/>
      <c r="WZK834" s="149"/>
      <c r="WZL834" s="149"/>
      <c r="WZM834" s="149"/>
      <c r="WZN834" s="149"/>
      <c r="WZO834" s="149"/>
      <c r="WZP834" s="149"/>
      <c r="WZQ834" s="149"/>
      <c r="WZR834" s="149"/>
      <c r="WZS834" s="149"/>
      <c r="WZT834" s="149"/>
      <c r="WZU834" s="149"/>
      <c r="WZV834" s="149"/>
      <c r="WZW834" s="149"/>
      <c r="WZX834" s="149"/>
      <c r="WZY834" s="149"/>
      <c r="WZZ834" s="149"/>
      <c r="XAA834" s="149"/>
      <c r="XAB834" s="149"/>
      <c r="XAC834" s="149"/>
      <c r="XAD834" s="149"/>
      <c r="XAE834" s="149"/>
      <c r="XAF834" s="149"/>
      <c r="XAG834" s="149"/>
      <c r="XAH834" s="149"/>
      <c r="XAI834" s="149"/>
      <c r="XAJ834" s="149"/>
      <c r="XAK834" s="149"/>
      <c r="XAL834" s="149"/>
      <c r="XAM834" s="149"/>
      <c r="XAN834" s="149"/>
      <c r="XAO834" s="149"/>
      <c r="XAP834" s="149"/>
      <c r="XAQ834" s="149"/>
      <c r="XAR834" s="149"/>
      <c r="XAS834" s="149"/>
      <c r="XAT834" s="149"/>
      <c r="XAU834" s="149"/>
      <c r="XAV834" s="149"/>
      <c r="XAW834" s="149"/>
      <c r="XAX834" s="149"/>
      <c r="XAY834" s="149"/>
      <c r="XAZ834" s="149"/>
      <c r="XBA834" s="149"/>
      <c r="XBB834" s="149"/>
      <c r="XBC834" s="149"/>
      <c r="XBD834" s="149"/>
      <c r="XBE834" s="149"/>
      <c r="XBF834" s="149"/>
      <c r="XBG834" s="149"/>
      <c r="XBH834" s="149"/>
      <c r="XBI834" s="149"/>
      <c r="XBJ834" s="149"/>
      <c r="XBK834" s="149"/>
      <c r="XBL834" s="149"/>
      <c r="XBM834" s="149"/>
      <c r="XBN834" s="149"/>
      <c r="XBO834" s="149"/>
      <c r="XBP834" s="149"/>
      <c r="XBQ834" s="149"/>
      <c r="XBR834" s="149"/>
      <c r="XBS834" s="149"/>
      <c r="XBT834" s="149"/>
      <c r="XBU834" s="149"/>
      <c r="XBV834" s="149"/>
      <c r="XBW834" s="149"/>
      <c r="XBX834" s="149"/>
      <c r="XBY834" s="149"/>
      <c r="XBZ834" s="149"/>
      <c r="XCA834" s="149"/>
      <c r="XCB834" s="149"/>
      <c r="XCC834" s="149"/>
      <c r="XCD834" s="149"/>
      <c r="XCE834" s="149"/>
      <c r="XCF834" s="149"/>
      <c r="XCG834" s="149"/>
      <c r="XCH834" s="149"/>
      <c r="XCI834" s="149"/>
      <c r="XCJ834" s="149"/>
      <c r="XCK834" s="149"/>
      <c r="XCL834" s="149"/>
      <c r="XCM834" s="149"/>
      <c r="XCN834" s="149"/>
      <c r="XCO834" s="149"/>
      <c r="XCP834" s="149"/>
      <c r="XCQ834" s="149"/>
      <c r="XCR834" s="149"/>
      <c r="XCS834" s="149"/>
      <c r="XCT834" s="149"/>
      <c r="XCU834" s="149"/>
      <c r="XCV834" s="149"/>
      <c r="XCW834" s="149"/>
      <c r="XCX834" s="149"/>
      <c r="XCY834" s="149"/>
      <c r="XCZ834" s="149"/>
      <c r="XDA834" s="149"/>
      <c r="XDB834" s="149"/>
      <c r="XDC834" s="149"/>
      <c r="XDD834" s="149"/>
      <c r="XDE834" s="149"/>
      <c r="XDF834" s="149"/>
      <c r="XDG834" s="149"/>
      <c r="XDH834" s="149"/>
      <c r="XDI834" s="149"/>
      <c r="XDJ834" s="149"/>
      <c r="XDK834" s="149"/>
      <c r="XDL834" s="149"/>
      <c r="XDM834" s="149"/>
      <c r="XDN834" s="149"/>
      <c r="XDO834" s="149"/>
      <c r="XDP834" s="149"/>
      <c r="XDQ834" s="149"/>
    </row>
    <row r="835" s="12" customFormat="1" ht="36" spans="1:16345">
      <c r="A835" s="32">
        <v>826</v>
      </c>
      <c r="B835" s="33" t="s">
        <v>2519</v>
      </c>
      <c r="C835" s="33" t="s">
        <v>31</v>
      </c>
      <c r="D835" s="33" t="s">
        <v>92</v>
      </c>
      <c r="E835" s="33" t="s">
        <v>330</v>
      </c>
      <c r="F835" s="34">
        <v>44378</v>
      </c>
      <c r="G835" s="34">
        <v>44501</v>
      </c>
      <c r="H835" s="33" t="s">
        <v>2484</v>
      </c>
      <c r="I835" s="42" t="s">
        <v>2520</v>
      </c>
      <c r="J835" s="48">
        <v>30</v>
      </c>
      <c r="K835" s="48"/>
      <c r="L835" s="48">
        <v>30</v>
      </c>
      <c r="M835" s="48"/>
      <c r="N835" s="48"/>
      <c r="O835" s="48">
        <v>1</v>
      </c>
      <c r="P835" s="33">
        <v>24</v>
      </c>
      <c r="Q835" s="33">
        <v>63</v>
      </c>
      <c r="R835" s="48">
        <v>1</v>
      </c>
      <c r="S835" s="33">
        <v>24</v>
      </c>
      <c r="T835" s="33">
        <v>63</v>
      </c>
      <c r="U835" s="33" t="s">
        <v>2521</v>
      </c>
      <c r="V835" s="37" t="s">
        <v>39</v>
      </c>
      <c r="W835" s="33" t="s">
        <v>54</v>
      </c>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c r="BI835" s="149"/>
      <c r="BJ835" s="149"/>
      <c r="BK835" s="149"/>
      <c r="BL835" s="149"/>
      <c r="BM835" s="149"/>
      <c r="BN835" s="149"/>
      <c r="BO835" s="149"/>
      <c r="BP835" s="149"/>
      <c r="BQ835" s="149"/>
      <c r="BR835" s="149"/>
      <c r="BS835" s="149"/>
      <c r="BT835" s="149"/>
      <c r="BU835" s="149"/>
      <c r="BV835" s="149"/>
      <c r="BW835" s="149"/>
      <c r="BX835" s="149"/>
      <c r="BY835" s="149"/>
      <c r="BZ835" s="149"/>
      <c r="CA835" s="149"/>
      <c r="CB835" s="149"/>
      <c r="CC835" s="149"/>
      <c r="CD835" s="149"/>
      <c r="CE835" s="149"/>
      <c r="CF835" s="149"/>
      <c r="CG835" s="149"/>
      <c r="CH835" s="149"/>
      <c r="CI835" s="149"/>
      <c r="CJ835" s="149"/>
      <c r="CK835" s="149"/>
      <c r="CL835" s="149"/>
      <c r="CM835" s="149"/>
      <c r="CN835" s="149"/>
      <c r="CO835" s="149"/>
      <c r="CP835" s="149"/>
      <c r="CQ835" s="149"/>
      <c r="CR835" s="149"/>
      <c r="CS835" s="149"/>
      <c r="CT835" s="149"/>
      <c r="CU835" s="149"/>
      <c r="CV835" s="149"/>
      <c r="CW835" s="149"/>
      <c r="CX835" s="149"/>
      <c r="CY835" s="149"/>
      <c r="CZ835" s="149"/>
      <c r="DA835" s="149"/>
      <c r="DB835" s="149"/>
      <c r="DC835" s="149"/>
      <c r="DD835" s="149"/>
      <c r="DE835" s="149"/>
      <c r="DF835" s="149"/>
      <c r="DG835" s="149"/>
      <c r="DH835" s="149"/>
      <c r="DI835" s="149"/>
      <c r="DJ835" s="149"/>
      <c r="DK835" s="149"/>
      <c r="DL835" s="149"/>
      <c r="DM835" s="149"/>
      <c r="DN835" s="149"/>
      <c r="DO835" s="149"/>
      <c r="DP835" s="149"/>
      <c r="DQ835" s="149"/>
      <c r="DR835" s="149"/>
      <c r="DS835" s="149"/>
      <c r="DT835" s="149"/>
      <c r="DU835" s="149"/>
      <c r="DV835" s="149"/>
      <c r="DW835" s="149"/>
      <c r="DX835" s="149"/>
      <c r="DY835" s="149"/>
      <c r="DZ835" s="149"/>
      <c r="EA835" s="149"/>
      <c r="EB835" s="149"/>
      <c r="EC835" s="149"/>
      <c r="ED835" s="149"/>
      <c r="EE835" s="149"/>
      <c r="EF835" s="149"/>
      <c r="EG835" s="149"/>
      <c r="EH835" s="149"/>
      <c r="EI835" s="149"/>
      <c r="EJ835" s="149"/>
      <c r="EK835" s="149"/>
      <c r="EL835" s="149"/>
      <c r="EM835" s="149"/>
      <c r="EN835" s="149"/>
      <c r="EO835" s="149"/>
      <c r="EP835" s="149"/>
      <c r="EQ835" s="149"/>
      <c r="ER835" s="149"/>
      <c r="ES835" s="149"/>
      <c r="ET835" s="149"/>
      <c r="EU835" s="149"/>
      <c r="EV835" s="149"/>
      <c r="EW835" s="149"/>
      <c r="EX835" s="149"/>
      <c r="EY835" s="149"/>
      <c r="EZ835" s="149"/>
      <c r="FA835" s="149"/>
      <c r="FB835" s="149"/>
      <c r="FC835" s="149"/>
      <c r="FD835" s="149"/>
      <c r="FE835" s="149"/>
      <c r="FF835" s="149"/>
      <c r="FG835" s="149"/>
      <c r="FH835" s="149"/>
      <c r="FI835" s="149"/>
      <c r="FJ835" s="149"/>
      <c r="FK835" s="149"/>
      <c r="FL835" s="149"/>
      <c r="FM835" s="149"/>
      <c r="FN835" s="149"/>
      <c r="FO835" s="149"/>
      <c r="FP835" s="149"/>
      <c r="FQ835" s="149"/>
      <c r="FR835" s="149"/>
      <c r="FS835" s="149"/>
      <c r="FT835" s="149"/>
      <c r="FU835" s="149"/>
      <c r="FV835" s="149"/>
      <c r="FW835" s="149"/>
      <c r="FX835" s="149"/>
      <c r="FY835" s="149"/>
      <c r="FZ835" s="149"/>
      <c r="GA835" s="149"/>
      <c r="GB835" s="149"/>
      <c r="GC835" s="149"/>
      <c r="GD835" s="149"/>
      <c r="GE835" s="149"/>
      <c r="GF835" s="149"/>
      <c r="GG835" s="149"/>
      <c r="GH835" s="149"/>
      <c r="GI835" s="149"/>
      <c r="GJ835" s="149"/>
      <c r="GK835" s="149"/>
      <c r="GL835" s="149"/>
      <c r="GM835" s="149"/>
      <c r="GN835" s="149"/>
      <c r="GO835" s="149"/>
      <c r="GP835" s="149"/>
      <c r="GQ835" s="149"/>
      <c r="GR835" s="149"/>
      <c r="GS835" s="149"/>
      <c r="GT835" s="149"/>
      <c r="GU835" s="149"/>
      <c r="GV835" s="149"/>
      <c r="GW835" s="149"/>
      <c r="GX835" s="149"/>
      <c r="GY835" s="149"/>
      <c r="GZ835" s="149"/>
      <c r="HA835" s="149"/>
      <c r="HB835" s="149"/>
      <c r="HC835" s="149"/>
      <c r="HD835" s="149"/>
      <c r="HE835" s="149"/>
      <c r="HF835" s="149"/>
      <c r="HG835" s="149"/>
      <c r="HH835" s="149"/>
      <c r="HI835" s="149"/>
      <c r="HJ835" s="149"/>
      <c r="HK835" s="149"/>
      <c r="HL835" s="149"/>
      <c r="HM835" s="149"/>
      <c r="HN835" s="149"/>
      <c r="HO835" s="149"/>
      <c r="HP835" s="149"/>
      <c r="HQ835" s="149"/>
      <c r="HR835" s="149"/>
      <c r="HS835" s="149"/>
      <c r="HT835" s="149"/>
      <c r="HU835" s="149"/>
      <c r="HV835" s="149"/>
      <c r="HW835" s="149"/>
      <c r="HX835" s="149"/>
      <c r="HY835" s="149"/>
      <c r="HZ835" s="149"/>
      <c r="IA835" s="149"/>
      <c r="IB835" s="149"/>
      <c r="IC835" s="149"/>
      <c r="ID835" s="149"/>
      <c r="IE835" s="149"/>
      <c r="IF835" s="149"/>
      <c r="IG835" s="149"/>
      <c r="IH835" s="149"/>
      <c r="II835" s="149"/>
      <c r="IJ835" s="149"/>
      <c r="IK835" s="149"/>
      <c r="IL835" s="149"/>
      <c r="IM835" s="149"/>
      <c r="IN835" s="149"/>
      <c r="IO835" s="149"/>
      <c r="IP835" s="149"/>
      <c r="IQ835" s="149"/>
      <c r="IR835" s="149"/>
      <c r="IS835" s="149"/>
      <c r="IT835" s="149"/>
      <c r="IU835" s="149"/>
      <c r="IV835" s="149"/>
      <c r="IW835" s="149"/>
      <c r="IX835" s="149"/>
      <c r="IY835" s="149"/>
      <c r="IZ835" s="149"/>
      <c r="JA835" s="149"/>
      <c r="JB835" s="149"/>
      <c r="JC835" s="149"/>
      <c r="JD835" s="149"/>
      <c r="JE835" s="149"/>
      <c r="JF835" s="149"/>
      <c r="JG835" s="149"/>
      <c r="JH835" s="149"/>
      <c r="JI835" s="149"/>
      <c r="JJ835" s="149"/>
      <c r="JK835" s="149"/>
      <c r="JL835" s="149"/>
      <c r="JM835" s="149"/>
      <c r="JN835" s="149"/>
      <c r="JO835" s="149"/>
      <c r="JP835" s="149"/>
      <c r="JQ835" s="149"/>
      <c r="JR835" s="149"/>
      <c r="JS835" s="149"/>
      <c r="JT835" s="149"/>
      <c r="JU835" s="149"/>
      <c r="JV835" s="149"/>
      <c r="JW835" s="149"/>
      <c r="JX835" s="149"/>
      <c r="JY835" s="149"/>
      <c r="JZ835" s="149"/>
      <c r="KA835" s="149"/>
      <c r="KB835" s="149"/>
      <c r="KC835" s="149"/>
      <c r="KD835" s="149"/>
      <c r="KE835" s="149"/>
      <c r="KF835" s="149"/>
      <c r="KG835" s="149"/>
      <c r="KH835" s="149"/>
      <c r="KI835" s="149"/>
      <c r="KJ835" s="149"/>
      <c r="KK835" s="149"/>
      <c r="KL835" s="149"/>
      <c r="KM835" s="149"/>
      <c r="KN835" s="149"/>
      <c r="KO835" s="149"/>
      <c r="KP835" s="149"/>
      <c r="KQ835" s="149"/>
      <c r="KR835" s="149"/>
      <c r="KS835" s="149"/>
      <c r="KT835" s="149"/>
      <c r="KU835" s="149"/>
      <c r="KV835" s="149"/>
      <c r="KW835" s="149"/>
      <c r="KX835" s="149"/>
      <c r="KY835" s="149"/>
      <c r="KZ835" s="149"/>
      <c r="LA835" s="149"/>
      <c r="LB835" s="149"/>
      <c r="LC835" s="149"/>
      <c r="LD835" s="149"/>
      <c r="LE835" s="149"/>
      <c r="LF835" s="149"/>
      <c r="LG835" s="149"/>
      <c r="LH835" s="149"/>
      <c r="LI835" s="149"/>
      <c r="LJ835" s="149"/>
      <c r="LK835" s="149"/>
      <c r="LL835" s="149"/>
      <c r="LM835" s="149"/>
      <c r="LN835" s="149"/>
      <c r="LO835" s="149"/>
      <c r="LP835" s="149"/>
      <c r="LQ835" s="149"/>
      <c r="LR835" s="149"/>
      <c r="LS835" s="149"/>
      <c r="LT835" s="149"/>
      <c r="LU835" s="149"/>
      <c r="LV835" s="149"/>
      <c r="LW835" s="149"/>
      <c r="LX835" s="149"/>
      <c r="LY835" s="149"/>
      <c r="LZ835" s="149"/>
      <c r="MA835" s="149"/>
      <c r="MB835" s="149"/>
      <c r="MC835" s="149"/>
      <c r="MD835" s="149"/>
      <c r="ME835" s="149"/>
      <c r="MF835" s="149"/>
      <c r="MG835" s="149"/>
      <c r="MH835" s="149"/>
      <c r="MI835" s="149"/>
      <c r="MJ835" s="149"/>
      <c r="MK835" s="149"/>
      <c r="ML835" s="149"/>
      <c r="MM835" s="149"/>
      <c r="MN835" s="149"/>
      <c r="MO835" s="149"/>
      <c r="MP835" s="149"/>
      <c r="MQ835" s="149"/>
      <c r="MR835" s="149"/>
      <c r="MS835" s="149"/>
      <c r="MT835" s="149"/>
      <c r="MU835" s="149"/>
      <c r="MV835" s="149"/>
      <c r="MW835" s="149"/>
      <c r="MX835" s="149"/>
      <c r="MY835" s="149"/>
      <c r="MZ835" s="149"/>
      <c r="NA835" s="149"/>
      <c r="NB835" s="149"/>
      <c r="NC835" s="149"/>
      <c r="ND835" s="149"/>
      <c r="NE835" s="149"/>
      <c r="NF835" s="149"/>
      <c r="NG835" s="149"/>
      <c r="NH835" s="149"/>
      <c r="NI835" s="149"/>
      <c r="NJ835" s="149"/>
      <c r="NK835" s="149"/>
      <c r="NL835" s="149"/>
      <c r="NM835" s="149"/>
      <c r="NN835" s="149"/>
      <c r="NO835" s="149"/>
      <c r="NP835" s="149"/>
      <c r="NQ835" s="149"/>
      <c r="NR835" s="149"/>
      <c r="NS835" s="149"/>
      <c r="NT835" s="149"/>
      <c r="NU835" s="149"/>
      <c r="NV835" s="149"/>
      <c r="NW835" s="149"/>
      <c r="NX835" s="149"/>
      <c r="NY835" s="149"/>
      <c r="NZ835" s="149"/>
      <c r="OA835" s="149"/>
      <c r="OB835" s="149"/>
      <c r="OC835" s="149"/>
      <c r="OD835" s="149"/>
      <c r="OE835" s="149"/>
      <c r="OF835" s="149"/>
      <c r="OG835" s="149"/>
      <c r="OH835" s="149"/>
      <c r="OI835" s="149"/>
      <c r="OJ835" s="149"/>
      <c r="OK835" s="149"/>
      <c r="OL835" s="149"/>
      <c r="OM835" s="149"/>
      <c r="ON835" s="149"/>
      <c r="OO835" s="149"/>
      <c r="OP835" s="149"/>
      <c r="OQ835" s="149"/>
      <c r="OR835" s="149"/>
      <c r="OS835" s="149"/>
      <c r="OT835" s="149"/>
      <c r="OU835" s="149"/>
      <c r="OV835" s="149"/>
      <c r="OW835" s="149"/>
      <c r="OX835" s="149"/>
      <c r="OY835" s="149"/>
      <c r="OZ835" s="149"/>
      <c r="PA835" s="149"/>
      <c r="PB835" s="149"/>
      <c r="PC835" s="149"/>
      <c r="PD835" s="149"/>
      <c r="PE835" s="149"/>
      <c r="PF835" s="149"/>
      <c r="PG835" s="149"/>
      <c r="PH835" s="149"/>
      <c r="PI835" s="149"/>
      <c r="PJ835" s="149"/>
      <c r="PK835" s="149"/>
      <c r="PL835" s="149"/>
      <c r="PM835" s="149"/>
      <c r="PN835" s="149"/>
      <c r="PO835" s="149"/>
      <c r="PP835" s="149"/>
      <c r="PQ835" s="149"/>
      <c r="PR835" s="149"/>
      <c r="PS835" s="149"/>
      <c r="PT835" s="149"/>
      <c r="PU835" s="149"/>
      <c r="PV835" s="149"/>
      <c r="PW835" s="149"/>
      <c r="PX835" s="149"/>
      <c r="PY835" s="149"/>
      <c r="PZ835" s="149"/>
      <c r="QA835" s="149"/>
      <c r="QB835" s="149"/>
      <c r="QC835" s="149"/>
      <c r="QD835" s="149"/>
      <c r="QE835" s="149"/>
      <c r="QF835" s="149"/>
      <c r="QG835" s="149"/>
      <c r="QH835" s="149"/>
      <c r="QI835" s="149"/>
      <c r="QJ835" s="149"/>
      <c r="QK835" s="149"/>
      <c r="QL835" s="149"/>
      <c r="QM835" s="149"/>
      <c r="QN835" s="149"/>
      <c r="QO835" s="149"/>
      <c r="QP835" s="149"/>
      <c r="QQ835" s="149"/>
      <c r="QR835" s="149"/>
      <c r="QS835" s="149"/>
      <c r="QT835" s="149"/>
      <c r="QU835" s="149"/>
      <c r="QV835" s="149"/>
      <c r="QW835" s="149"/>
      <c r="QX835" s="149"/>
      <c r="QY835" s="149"/>
      <c r="QZ835" s="149"/>
      <c r="RA835" s="149"/>
      <c r="RB835" s="149"/>
      <c r="RC835" s="149"/>
      <c r="RD835" s="149"/>
      <c r="RE835" s="149"/>
      <c r="RF835" s="149"/>
      <c r="RG835" s="149"/>
      <c r="RH835" s="149"/>
      <c r="RI835" s="149"/>
      <c r="RJ835" s="149"/>
      <c r="RK835" s="149"/>
      <c r="RL835" s="149"/>
      <c r="RM835" s="149"/>
      <c r="RN835" s="149"/>
      <c r="RO835" s="149"/>
      <c r="RP835" s="149"/>
      <c r="RQ835" s="149"/>
      <c r="RR835" s="149"/>
      <c r="RS835" s="149"/>
      <c r="RT835" s="149"/>
      <c r="RU835" s="149"/>
      <c r="RV835" s="149"/>
      <c r="RW835" s="149"/>
      <c r="RX835" s="149"/>
      <c r="RY835" s="149"/>
      <c r="RZ835" s="149"/>
      <c r="SA835" s="149"/>
      <c r="SB835" s="149"/>
      <c r="SC835" s="149"/>
      <c r="SD835" s="149"/>
      <c r="SE835" s="149"/>
      <c r="SF835" s="149"/>
      <c r="SG835" s="149"/>
      <c r="SH835" s="149"/>
      <c r="SI835" s="149"/>
      <c r="SJ835" s="149"/>
      <c r="SK835" s="149"/>
      <c r="SL835" s="149"/>
      <c r="SM835" s="149"/>
      <c r="SN835" s="149"/>
      <c r="SO835" s="149"/>
      <c r="SP835" s="149"/>
      <c r="SQ835" s="149"/>
      <c r="SR835" s="149"/>
      <c r="SS835" s="149"/>
      <c r="ST835" s="149"/>
      <c r="SU835" s="149"/>
      <c r="SV835" s="149"/>
      <c r="SW835" s="149"/>
      <c r="SX835" s="149"/>
      <c r="SY835" s="149"/>
      <c r="SZ835" s="149"/>
      <c r="TA835" s="149"/>
      <c r="TB835" s="149"/>
      <c r="TC835" s="149"/>
      <c r="TD835" s="149"/>
      <c r="TE835" s="149"/>
      <c r="TF835" s="149"/>
      <c r="TG835" s="149"/>
      <c r="TH835" s="149"/>
      <c r="TI835" s="149"/>
      <c r="TJ835" s="149"/>
      <c r="TK835" s="149"/>
      <c r="TL835" s="149"/>
      <c r="TM835" s="149"/>
      <c r="TN835" s="149"/>
      <c r="TO835" s="149"/>
      <c r="TP835" s="149"/>
      <c r="TQ835" s="149"/>
      <c r="TR835" s="149"/>
      <c r="TS835" s="149"/>
      <c r="TT835" s="149"/>
      <c r="TU835" s="149"/>
      <c r="TV835" s="149"/>
      <c r="TW835" s="149"/>
      <c r="TX835" s="149"/>
      <c r="TY835" s="149"/>
      <c r="TZ835" s="149"/>
      <c r="UA835" s="149"/>
      <c r="UB835" s="149"/>
      <c r="UC835" s="149"/>
      <c r="UD835" s="149"/>
      <c r="UE835" s="149"/>
      <c r="UF835" s="149"/>
      <c r="UG835" s="149"/>
      <c r="UH835" s="149"/>
      <c r="UI835" s="149"/>
      <c r="UJ835" s="149"/>
      <c r="UK835" s="149"/>
      <c r="UL835" s="149"/>
      <c r="UM835" s="149"/>
      <c r="UN835" s="149"/>
      <c r="UO835" s="149"/>
      <c r="UP835" s="149"/>
      <c r="UQ835" s="149"/>
      <c r="UR835" s="149"/>
      <c r="US835" s="149"/>
      <c r="UT835" s="149"/>
      <c r="UU835" s="149"/>
      <c r="UV835" s="149"/>
      <c r="UW835" s="149"/>
      <c r="UX835" s="149"/>
      <c r="UY835" s="149"/>
      <c r="UZ835" s="149"/>
      <c r="VA835" s="149"/>
      <c r="VB835" s="149"/>
      <c r="VC835" s="149"/>
      <c r="VD835" s="149"/>
      <c r="VE835" s="149"/>
      <c r="VF835" s="149"/>
      <c r="VG835" s="149"/>
      <c r="VH835" s="149"/>
      <c r="VI835" s="149"/>
      <c r="VJ835" s="149"/>
      <c r="VK835" s="149"/>
      <c r="VL835" s="149"/>
      <c r="VM835" s="149"/>
      <c r="VN835" s="149"/>
      <c r="VO835" s="149"/>
      <c r="VP835" s="149"/>
      <c r="VQ835" s="149"/>
      <c r="VR835" s="149"/>
      <c r="VS835" s="149"/>
      <c r="VT835" s="149"/>
      <c r="VU835" s="149"/>
      <c r="VV835" s="149"/>
      <c r="VW835" s="149"/>
      <c r="VX835" s="149"/>
      <c r="VY835" s="149"/>
      <c r="VZ835" s="149"/>
      <c r="WA835" s="149"/>
      <c r="WB835" s="149"/>
      <c r="WC835" s="149"/>
      <c r="WD835" s="149"/>
      <c r="WE835" s="149"/>
      <c r="WF835" s="149"/>
      <c r="WG835" s="149"/>
      <c r="WH835" s="149"/>
      <c r="WI835" s="149"/>
      <c r="WJ835" s="149"/>
      <c r="WK835" s="149"/>
      <c r="WL835" s="149"/>
      <c r="WM835" s="149"/>
      <c r="WN835" s="149"/>
      <c r="WO835" s="149"/>
      <c r="WP835" s="149"/>
      <c r="WQ835" s="149"/>
      <c r="WR835" s="149"/>
      <c r="WS835" s="149"/>
      <c r="WT835" s="149"/>
      <c r="WU835" s="149"/>
      <c r="WV835" s="149"/>
      <c r="WW835" s="149"/>
      <c r="WX835" s="149"/>
      <c r="WY835" s="149"/>
      <c r="WZ835" s="149"/>
      <c r="XA835" s="149"/>
      <c r="XB835" s="149"/>
      <c r="XC835" s="149"/>
      <c r="XD835" s="149"/>
      <c r="XE835" s="149"/>
      <c r="XF835" s="149"/>
      <c r="XG835" s="149"/>
      <c r="XH835" s="149"/>
      <c r="XI835" s="149"/>
      <c r="XJ835" s="149"/>
      <c r="XK835" s="149"/>
      <c r="XL835" s="149"/>
      <c r="XM835" s="149"/>
      <c r="XN835" s="149"/>
      <c r="XO835" s="149"/>
      <c r="XP835" s="149"/>
      <c r="XQ835" s="149"/>
      <c r="XR835" s="149"/>
      <c r="XS835" s="149"/>
      <c r="XT835" s="149"/>
      <c r="XU835" s="149"/>
      <c r="XV835" s="149"/>
      <c r="XW835" s="149"/>
      <c r="XX835" s="149"/>
      <c r="XY835" s="149"/>
      <c r="XZ835" s="149"/>
      <c r="YA835" s="149"/>
      <c r="YB835" s="149"/>
      <c r="YC835" s="149"/>
      <c r="YD835" s="149"/>
      <c r="YE835" s="149"/>
      <c r="YF835" s="149"/>
      <c r="YG835" s="149"/>
      <c r="YH835" s="149"/>
      <c r="YI835" s="149"/>
      <c r="YJ835" s="149"/>
      <c r="YK835" s="149"/>
      <c r="YL835" s="149"/>
      <c r="YM835" s="149"/>
      <c r="YN835" s="149"/>
      <c r="YO835" s="149"/>
      <c r="YP835" s="149"/>
      <c r="YQ835" s="149"/>
      <c r="YR835" s="149"/>
      <c r="YS835" s="149"/>
      <c r="YT835" s="149"/>
      <c r="YU835" s="149"/>
      <c r="YV835" s="149"/>
      <c r="YW835" s="149"/>
      <c r="YX835" s="149"/>
      <c r="YY835" s="149"/>
      <c r="YZ835" s="149"/>
      <c r="ZA835" s="149"/>
      <c r="ZB835" s="149"/>
      <c r="ZC835" s="149"/>
      <c r="ZD835" s="149"/>
      <c r="ZE835" s="149"/>
      <c r="ZF835" s="149"/>
      <c r="ZG835" s="149"/>
      <c r="ZH835" s="149"/>
      <c r="ZI835" s="149"/>
      <c r="ZJ835" s="149"/>
      <c r="ZK835" s="149"/>
      <c r="ZL835" s="149"/>
      <c r="ZM835" s="149"/>
      <c r="ZN835" s="149"/>
      <c r="ZO835" s="149"/>
      <c r="ZP835" s="149"/>
      <c r="ZQ835" s="149"/>
      <c r="ZR835" s="149"/>
      <c r="ZS835" s="149"/>
      <c r="ZT835" s="149"/>
      <c r="ZU835" s="149"/>
      <c r="ZV835" s="149"/>
      <c r="ZW835" s="149"/>
      <c r="ZX835" s="149"/>
      <c r="ZY835" s="149"/>
      <c r="ZZ835" s="149"/>
      <c r="AAA835" s="149"/>
      <c r="AAB835" s="149"/>
      <c r="AAC835" s="149"/>
      <c r="AAD835" s="149"/>
      <c r="AAE835" s="149"/>
      <c r="AAF835" s="149"/>
      <c r="AAG835" s="149"/>
      <c r="AAH835" s="149"/>
      <c r="AAI835" s="149"/>
      <c r="AAJ835" s="149"/>
      <c r="AAK835" s="149"/>
      <c r="AAL835" s="149"/>
      <c r="AAM835" s="149"/>
      <c r="AAN835" s="149"/>
      <c r="AAO835" s="149"/>
      <c r="AAP835" s="149"/>
      <c r="AAQ835" s="149"/>
      <c r="AAR835" s="149"/>
      <c r="AAS835" s="149"/>
      <c r="AAT835" s="149"/>
      <c r="AAU835" s="149"/>
      <c r="AAV835" s="149"/>
      <c r="AAW835" s="149"/>
      <c r="AAX835" s="149"/>
      <c r="AAY835" s="149"/>
      <c r="AAZ835" s="149"/>
      <c r="ABA835" s="149"/>
      <c r="ABB835" s="149"/>
      <c r="ABC835" s="149"/>
      <c r="ABD835" s="149"/>
      <c r="ABE835" s="149"/>
      <c r="ABF835" s="149"/>
      <c r="ABG835" s="149"/>
      <c r="ABH835" s="149"/>
      <c r="ABI835" s="149"/>
      <c r="ABJ835" s="149"/>
      <c r="ABK835" s="149"/>
      <c r="ABL835" s="149"/>
      <c r="ABM835" s="149"/>
      <c r="ABN835" s="149"/>
      <c r="ABO835" s="149"/>
      <c r="ABP835" s="149"/>
      <c r="ABQ835" s="149"/>
      <c r="ABR835" s="149"/>
      <c r="ABS835" s="149"/>
      <c r="ABT835" s="149"/>
      <c r="ABU835" s="149"/>
      <c r="ABV835" s="149"/>
      <c r="ABW835" s="149"/>
      <c r="ABX835" s="149"/>
      <c r="ABY835" s="149"/>
      <c r="ABZ835" s="149"/>
      <c r="ACA835" s="149"/>
      <c r="ACB835" s="149"/>
      <c r="ACC835" s="149"/>
      <c r="ACD835" s="149"/>
      <c r="ACE835" s="149"/>
      <c r="ACF835" s="149"/>
      <c r="ACG835" s="149"/>
      <c r="ACH835" s="149"/>
      <c r="ACI835" s="149"/>
      <c r="ACJ835" s="149"/>
      <c r="ACK835" s="149"/>
      <c r="ACL835" s="149"/>
      <c r="ACM835" s="149"/>
      <c r="ACN835" s="149"/>
      <c r="ACO835" s="149"/>
      <c r="ACP835" s="149"/>
      <c r="ACQ835" s="149"/>
      <c r="ACR835" s="149"/>
      <c r="ACS835" s="149"/>
      <c r="ACT835" s="149"/>
      <c r="ACU835" s="149"/>
      <c r="ACV835" s="149"/>
      <c r="ACW835" s="149"/>
      <c r="ACX835" s="149"/>
      <c r="ACY835" s="149"/>
      <c r="ACZ835" s="149"/>
      <c r="ADA835" s="149"/>
      <c r="ADB835" s="149"/>
      <c r="ADC835" s="149"/>
      <c r="ADD835" s="149"/>
      <c r="ADE835" s="149"/>
      <c r="ADF835" s="149"/>
      <c r="ADG835" s="149"/>
      <c r="ADH835" s="149"/>
      <c r="ADI835" s="149"/>
      <c r="ADJ835" s="149"/>
      <c r="ADK835" s="149"/>
      <c r="ADL835" s="149"/>
      <c r="ADM835" s="149"/>
      <c r="ADN835" s="149"/>
      <c r="ADO835" s="149"/>
      <c r="ADP835" s="149"/>
      <c r="ADQ835" s="149"/>
      <c r="ADR835" s="149"/>
      <c r="ADS835" s="149"/>
      <c r="ADT835" s="149"/>
      <c r="ADU835" s="149"/>
      <c r="ADV835" s="149"/>
      <c r="ADW835" s="149"/>
      <c r="ADX835" s="149"/>
      <c r="ADY835" s="149"/>
      <c r="ADZ835" s="149"/>
      <c r="AEA835" s="149"/>
      <c r="AEB835" s="149"/>
      <c r="AEC835" s="149"/>
      <c r="AED835" s="149"/>
      <c r="AEE835" s="149"/>
      <c r="AEF835" s="149"/>
      <c r="AEG835" s="149"/>
      <c r="AEH835" s="149"/>
      <c r="AEI835" s="149"/>
      <c r="AEJ835" s="149"/>
      <c r="AEK835" s="149"/>
      <c r="AEL835" s="149"/>
      <c r="AEM835" s="149"/>
      <c r="AEN835" s="149"/>
      <c r="AEO835" s="149"/>
      <c r="AEP835" s="149"/>
      <c r="AEQ835" s="149"/>
      <c r="AER835" s="149"/>
      <c r="AES835" s="149"/>
      <c r="AET835" s="149"/>
      <c r="AEU835" s="149"/>
      <c r="AEV835" s="149"/>
      <c r="AEW835" s="149"/>
      <c r="AEX835" s="149"/>
      <c r="AEY835" s="149"/>
      <c r="AEZ835" s="149"/>
      <c r="AFA835" s="149"/>
      <c r="AFB835" s="149"/>
      <c r="AFC835" s="149"/>
      <c r="AFD835" s="149"/>
      <c r="AFE835" s="149"/>
      <c r="AFF835" s="149"/>
      <c r="AFG835" s="149"/>
      <c r="AFH835" s="149"/>
      <c r="AFI835" s="149"/>
      <c r="AFJ835" s="149"/>
      <c r="AFK835" s="149"/>
      <c r="AFL835" s="149"/>
      <c r="AFM835" s="149"/>
      <c r="AFN835" s="149"/>
      <c r="AFO835" s="149"/>
      <c r="AFP835" s="149"/>
      <c r="AFQ835" s="149"/>
      <c r="AFR835" s="149"/>
      <c r="AFS835" s="149"/>
      <c r="AFT835" s="149"/>
      <c r="AFU835" s="149"/>
      <c r="AFV835" s="149"/>
      <c r="AFW835" s="149"/>
      <c r="AFX835" s="149"/>
      <c r="AFY835" s="149"/>
      <c r="AFZ835" s="149"/>
      <c r="AGA835" s="149"/>
      <c r="AGB835" s="149"/>
      <c r="AGC835" s="149"/>
      <c r="AGD835" s="149"/>
      <c r="AGE835" s="149"/>
      <c r="AGF835" s="149"/>
      <c r="AGG835" s="149"/>
      <c r="AGH835" s="149"/>
      <c r="AGI835" s="149"/>
      <c r="AGJ835" s="149"/>
      <c r="AGK835" s="149"/>
      <c r="AGL835" s="149"/>
      <c r="AGM835" s="149"/>
      <c r="AGN835" s="149"/>
      <c r="AGO835" s="149"/>
      <c r="AGP835" s="149"/>
      <c r="AGQ835" s="149"/>
      <c r="AGR835" s="149"/>
      <c r="AGS835" s="149"/>
      <c r="AGT835" s="149"/>
      <c r="AGU835" s="149"/>
      <c r="AGV835" s="149"/>
      <c r="AGW835" s="149"/>
      <c r="AGX835" s="149"/>
      <c r="AGY835" s="149"/>
      <c r="AGZ835" s="149"/>
      <c r="AHA835" s="149"/>
      <c r="AHB835" s="149"/>
      <c r="AHC835" s="149"/>
      <c r="AHD835" s="149"/>
      <c r="AHE835" s="149"/>
      <c r="AHF835" s="149"/>
      <c r="AHG835" s="149"/>
      <c r="AHH835" s="149"/>
      <c r="AHI835" s="149"/>
      <c r="AHJ835" s="149"/>
      <c r="AHK835" s="149"/>
      <c r="AHL835" s="149"/>
      <c r="AHM835" s="149"/>
      <c r="AHN835" s="149"/>
      <c r="AHO835" s="149"/>
      <c r="AHP835" s="149"/>
      <c r="AHQ835" s="149"/>
      <c r="AHR835" s="149"/>
      <c r="AHS835" s="149"/>
      <c r="AHT835" s="149"/>
      <c r="AHU835" s="149"/>
      <c r="AHV835" s="149"/>
      <c r="AHW835" s="149"/>
      <c r="AHX835" s="149"/>
      <c r="AHY835" s="149"/>
      <c r="AHZ835" s="149"/>
      <c r="AIA835" s="149"/>
      <c r="AIB835" s="149"/>
      <c r="AIC835" s="149"/>
      <c r="AID835" s="149"/>
      <c r="AIE835" s="149"/>
      <c r="AIF835" s="149"/>
      <c r="AIG835" s="149"/>
      <c r="AIH835" s="149"/>
      <c r="AII835" s="149"/>
      <c r="AIJ835" s="149"/>
      <c r="AIK835" s="149"/>
      <c r="AIL835" s="149"/>
      <c r="AIM835" s="149"/>
      <c r="AIN835" s="149"/>
      <c r="AIO835" s="149"/>
      <c r="AIP835" s="149"/>
      <c r="AIQ835" s="149"/>
      <c r="AIR835" s="149"/>
      <c r="AIS835" s="149"/>
      <c r="AIT835" s="149"/>
      <c r="AIU835" s="149"/>
      <c r="AIV835" s="149"/>
      <c r="AIW835" s="149"/>
      <c r="AIX835" s="149"/>
      <c r="AIY835" s="149"/>
      <c r="AIZ835" s="149"/>
      <c r="AJA835" s="149"/>
      <c r="AJB835" s="149"/>
      <c r="AJC835" s="149"/>
      <c r="AJD835" s="149"/>
      <c r="AJE835" s="149"/>
      <c r="AJF835" s="149"/>
      <c r="AJG835" s="149"/>
      <c r="AJH835" s="149"/>
      <c r="AJI835" s="149"/>
      <c r="AJJ835" s="149"/>
      <c r="AJK835" s="149"/>
      <c r="AJL835" s="149"/>
      <c r="AJM835" s="149"/>
      <c r="AJN835" s="149"/>
      <c r="AJO835" s="149"/>
      <c r="AJP835" s="149"/>
      <c r="AJQ835" s="149"/>
      <c r="AJR835" s="149"/>
      <c r="AJS835" s="149"/>
      <c r="AJT835" s="149"/>
      <c r="AJU835" s="149"/>
      <c r="AJV835" s="149"/>
      <c r="AJW835" s="149"/>
      <c r="AJX835" s="149"/>
      <c r="AJY835" s="149"/>
      <c r="AJZ835" s="149"/>
      <c r="AKA835" s="149"/>
      <c r="AKB835" s="149"/>
      <c r="AKC835" s="149"/>
      <c r="AKD835" s="149"/>
      <c r="AKE835" s="149"/>
      <c r="AKF835" s="149"/>
      <c r="AKG835" s="149"/>
      <c r="AKH835" s="149"/>
      <c r="AKI835" s="149"/>
      <c r="AKJ835" s="149"/>
      <c r="AKK835" s="149"/>
      <c r="AKL835" s="149"/>
      <c r="AKM835" s="149"/>
      <c r="AKN835" s="149"/>
      <c r="AKO835" s="149"/>
      <c r="AKP835" s="149"/>
      <c r="AKQ835" s="149"/>
      <c r="AKR835" s="149"/>
      <c r="AKS835" s="149"/>
      <c r="AKT835" s="149"/>
      <c r="AKU835" s="149"/>
      <c r="AKV835" s="149"/>
      <c r="AKW835" s="149"/>
      <c r="AKX835" s="149"/>
      <c r="AKY835" s="149"/>
      <c r="AKZ835" s="149"/>
      <c r="ALA835" s="149"/>
      <c r="ALB835" s="149"/>
      <c r="ALC835" s="149"/>
      <c r="ALD835" s="149"/>
      <c r="ALE835" s="149"/>
      <c r="ALF835" s="149"/>
      <c r="ALG835" s="149"/>
      <c r="ALH835" s="149"/>
      <c r="ALI835" s="149"/>
      <c r="ALJ835" s="149"/>
      <c r="ALK835" s="149"/>
      <c r="ALL835" s="149"/>
      <c r="ALM835" s="149"/>
      <c r="ALN835" s="149"/>
      <c r="ALO835" s="149"/>
      <c r="ALP835" s="149"/>
      <c r="ALQ835" s="149"/>
      <c r="ALR835" s="149"/>
      <c r="ALS835" s="149"/>
      <c r="ALT835" s="149"/>
      <c r="ALU835" s="149"/>
      <c r="ALV835" s="149"/>
      <c r="ALW835" s="149"/>
      <c r="ALX835" s="149"/>
      <c r="ALY835" s="149"/>
      <c r="ALZ835" s="149"/>
      <c r="AMA835" s="149"/>
      <c r="AMB835" s="149"/>
      <c r="AMC835" s="149"/>
      <c r="AMD835" s="149"/>
      <c r="AME835" s="149"/>
      <c r="AMF835" s="149"/>
      <c r="AMG835" s="149"/>
      <c r="AMH835" s="149"/>
      <c r="AMI835" s="149"/>
      <c r="AMJ835" s="149"/>
      <c r="AMK835" s="149"/>
      <c r="AML835" s="149"/>
      <c r="AMM835" s="149"/>
      <c r="AMN835" s="149"/>
      <c r="AMO835" s="149"/>
      <c r="AMP835" s="149"/>
      <c r="AMQ835" s="149"/>
      <c r="AMR835" s="149"/>
      <c r="AMS835" s="149"/>
      <c r="AMT835" s="149"/>
      <c r="AMU835" s="149"/>
      <c r="AMV835" s="149"/>
      <c r="AMW835" s="149"/>
      <c r="AMX835" s="149"/>
      <c r="AMY835" s="149"/>
      <c r="AMZ835" s="149"/>
      <c r="ANA835" s="149"/>
      <c r="ANB835" s="149"/>
      <c r="ANC835" s="149"/>
      <c r="AND835" s="149"/>
      <c r="ANE835" s="149"/>
      <c r="ANF835" s="149"/>
      <c r="ANG835" s="149"/>
      <c r="ANH835" s="149"/>
      <c r="ANI835" s="149"/>
      <c r="ANJ835" s="149"/>
      <c r="ANK835" s="149"/>
      <c r="ANL835" s="149"/>
      <c r="ANM835" s="149"/>
      <c r="ANN835" s="149"/>
      <c r="ANO835" s="149"/>
      <c r="ANP835" s="149"/>
      <c r="ANQ835" s="149"/>
      <c r="ANR835" s="149"/>
      <c r="ANS835" s="149"/>
      <c r="ANT835" s="149"/>
      <c r="ANU835" s="149"/>
      <c r="ANV835" s="149"/>
      <c r="ANW835" s="149"/>
      <c r="ANX835" s="149"/>
      <c r="ANY835" s="149"/>
      <c r="ANZ835" s="149"/>
      <c r="AOA835" s="149"/>
      <c r="AOB835" s="149"/>
      <c r="AOC835" s="149"/>
      <c r="AOD835" s="149"/>
      <c r="AOE835" s="149"/>
      <c r="AOF835" s="149"/>
      <c r="AOG835" s="149"/>
      <c r="AOH835" s="149"/>
      <c r="AOI835" s="149"/>
      <c r="AOJ835" s="149"/>
      <c r="AOK835" s="149"/>
      <c r="AOL835" s="149"/>
      <c r="AOM835" s="149"/>
      <c r="AON835" s="149"/>
      <c r="AOO835" s="149"/>
      <c r="AOP835" s="149"/>
      <c r="AOQ835" s="149"/>
      <c r="AOR835" s="149"/>
      <c r="AOS835" s="149"/>
      <c r="AOT835" s="149"/>
      <c r="AOU835" s="149"/>
      <c r="AOV835" s="149"/>
      <c r="AOW835" s="149"/>
      <c r="AOX835" s="149"/>
      <c r="AOY835" s="149"/>
      <c r="AOZ835" s="149"/>
      <c r="APA835" s="149"/>
      <c r="APB835" s="149"/>
      <c r="APC835" s="149"/>
      <c r="APD835" s="149"/>
      <c r="APE835" s="149"/>
      <c r="APF835" s="149"/>
      <c r="APG835" s="149"/>
      <c r="APH835" s="149"/>
      <c r="API835" s="149"/>
      <c r="APJ835" s="149"/>
      <c r="APK835" s="149"/>
      <c r="APL835" s="149"/>
      <c r="APM835" s="149"/>
      <c r="APN835" s="149"/>
      <c r="APO835" s="149"/>
      <c r="APP835" s="149"/>
      <c r="APQ835" s="149"/>
      <c r="APR835" s="149"/>
      <c r="APS835" s="149"/>
      <c r="APT835" s="149"/>
      <c r="APU835" s="149"/>
      <c r="APV835" s="149"/>
      <c r="APW835" s="149"/>
      <c r="APX835" s="149"/>
      <c r="APY835" s="149"/>
      <c r="APZ835" s="149"/>
      <c r="AQA835" s="149"/>
      <c r="AQB835" s="149"/>
      <c r="AQC835" s="149"/>
      <c r="AQD835" s="149"/>
      <c r="AQE835" s="149"/>
      <c r="AQF835" s="149"/>
      <c r="AQG835" s="149"/>
      <c r="AQH835" s="149"/>
      <c r="AQI835" s="149"/>
      <c r="AQJ835" s="149"/>
      <c r="AQK835" s="149"/>
      <c r="AQL835" s="149"/>
      <c r="AQM835" s="149"/>
      <c r="AQN835" s="149"/>
      <c r="AQO835" s="149"/>
      <c r="AQP835" s="149"/>
      <c r="AQQ835" s="149"/>
      <c r="AQR835" s="149"/>
      <c r="AQS835" s="149"/>
      <c r="AQT835" s="149"/>
      <c r="AQU835" s="149"/>
      <c r="AQV835" s="149"/>
      <c r="AQW835" s="149"/>
      <c r="AQX835" s="149"/>
      <c r="AQY835" s="149"/>
      <c r="AQZ835" s="149"/>
      <c r="ARA835" s="149"/>
      <c r="ARB835" s="149"/>
      <c r="ARC835" s="149"/>
      <c r="ARD835" s="149"/>
      <c r="ARE835" s="149"/>
      <c r="ARF835" s="149"/>
      <c r="ARG835" s="149"/>
      <c r="ARH835" s="149"/>
      <c r="ARI835" s="149"/>
      <c r="ARJ835" s="149"/>
      <c r="ARK835" s="149"/>
      <c r="ARL835" s="149"/>
      <c r="ARM835" s="149"/>
      <c r="ARN835" s="149"/>
      <c r="ARO835" s="149"/>
      <c r="ARP835" s="149"/>
      <c r="ARQ835" s="149"/>
      <c r="ARR835" s="149"/>
      <c r="ARS835" s="149"/>
      <c r="ART835" s="149"/>
      <c r="ARU835" s="149"/>
      <c r="ARV835" s="149"/>
      <c r="ARW835" s="149"/>
      <c r="ARX835" s="149"/>
      <c r="ARY835" s="149"/>
      <c r="ARZ835" s="149"/>
      <c r="ASA835" s="149"/>
      <c r="ASB835" s="149"/>
      <c r="ASC835" s="149"/>
      <c r="ASD835" s="149"/>
      <c r="ASE835" s="149"/>
      <c r="ASF835" s="149"/>
      <c r="ASG835" s="149"/>
      <c r="ASH835" s="149"/>
      <c r="ASI835" s="149"/>
      <c r="ASJ835" s="149"/>
      <c r="ASK835" s="149"/>
      <c r="ASL835" s="149"/>
      <c r="ASM835" s="149"/>
      <c r="ASN835" s="149"/>
      <c r="ASO835" s="149"/>
      <c r="ASP835" s="149"/>
      <c r="ASQ835" s="149"/>
      <c r="ASR835" s="149"/>
      <c r="ASS835" s="149"/>
      <c r="AST835" s="149"/>
      <c r="ASU835" s="149"/>
      <c r="ASV835" s="149"/>
      <c r="ASW835" s="149"/>
      <c r="ASX835" s="149"/>
      <c r="ASY835" s="149"/>
      <c r="ASZ835" s="149"/>
      <c r="ATA835" s="149"/>
      <c r="ATB835" s="149"/>
      <c r="ATC835" s="149"/>
      <c r="ATD835" s="149"/>
      <c r="ATE835" s="149"/>
      <c r="ATF835" s="149"/>
      <c r="ATG835" s="149"/>
      <c r="ATH835" s="149"/>
      <c r="ATI835" s="149"/>
      <c r="ATJ835" s="149"/>
      <c r="ATK835" s="149"/>
      <c r="ATL835" s="149"/>
      <c r="ATM835" s="149"/>
      <c r="ATN835" s="149"/>
      <c r="ATO835" s="149"/>
      <c r="ATP835" s="149"/>
      <c r="ATQ835" s="149"/>
      <c r="ATR835" s="149"/>
      <c r="ATS835" s="149"/>
      <c r="ATT835" s="149"/>
      <c r="ATU835" s="149"/>
      <c r="ATV835" s="149"/>
      <c r="ATW835" s="149"/>
      <c r="ATX835" s="149"/>
      <c r="ATY835" s="149"/>
      <c r="ATZ835" s="149"/>
      <c r="AUA835" s="149"/>
      <c r="AUB835" s="149"/>
      <c r="AUC835" s="149"/>
      <c r="AUD835" s="149"/>
      <c r="AUE835" s="149"/>
      <c r="AUF835" s="149"/>
      <c r="AUG835" s="149"/>
      <c r="AUH835" s="149"/>
      <c r="AUI835" s="149"/>
      <c r="AUJ835" s="149"/>
      <c r="AUK835" s="149"/>
      <c r="AUL835" s="149"/>
      <c r="AUM835" s="149"/>
      <c r="AUN835" s="149"/>
      <c r="AUO835" s="149"/>
      <c r="AUP835" s="149"/>
      <c r="AUQ835" s="149"/>
      <c r="AUR835" s="149"/>
      <c r="AUS835" s="149"/>
      <c r="AUT835" s="149"/>
      <c r="AUU835" s="149"/>
      <c r="AUV835" s="149"/>
      <c r="AUW835" s="149"/>
      <c r="AUX835" s="149"/>
      <c r="AUY835" s="149"/>
      <c r="AUZ835" s="149"/>
      <c r="AVA835" s="149"/>
      <c r="AVB835" s="149"/>
      <c r="AVC835" s="149"/>
      <c r="AVD835" s="149"/>
      <c r="AVE835" s="149"/>
      <c r="AVF835" s="149"/>
      <c r="AVG835" s="149"/>
      <c r="AVH835" s="149"/>
      <c r="AVI835" s="149"/>
      <c r="AVJ835" s="149"/>
      <c r="AVK835" s="149"/>
      <c r="AVL835" s="149"/>
      <c r="AVM835" s="149"/>
      <c r="AVN835" s="149"/>
      <c r="AVO835" s="149"/>
      <c r="AVP835" s="149"/>
      <c r="AVQ835" s="149"/>
      <c r="AVR835" s="149"/>
      <c r="AVS835" s="149"/>
      <c r="AVT835" s="149"/>
      <c r="AVU835" s="149"/>
      <c r="AVV835" s="149"/>
      <c r="AVW835" s="149"/>
      <c r="AVX835" s="149"/>
      <c r="AVY835" s="149"/>
      <c r="AVZ835" s="149"/>
      <c r="AWA835" s="149"/>
      <c r="AWB835" s="149"/>
      <c r="AWC835" s="149"/>
      <c r="AWD835" s="149"/>
      <c r="AWE835" s="149"/>
      <c r="AWF835" s="149"/>
      <c r="AWG835" s="149"/>
      <c r="AWH835" s="149"/>
      <c r="AWI835" s="149"/>
      <c r="AWJ835" s="149"/>
      <c r="AWK835" s="149"/>
      <c r="AWL835" s="149"/>
      <c r="AWM835" s="149"/>
      <c r="AWN835" s="149"/>
      <c r="AWO835" s="149"/>
      <c r="AWP835" s="149"/>
      <c r="AWQ835" s="149"/>
      <c r="AWR835" s="149"/>
      <c r="AWS835" s="149"/>
      <c r="AWT835" s="149"/>
      <c r="AWU835" s="149"/>
      <c r="AWV835" s="149"/>
      <c r="AWW835" s="149"/>
      <c r="AWX835" s="149"/>
      <c r="AWY835" s="149"/>
      <c r="AWZ835" s="149"/>
      <c r="AXA835" s="149"/>
      <c r="AXB835" s="149"/>
      <c r="AXC835" s="149"/>
      <c r="AXD835" s="149"/>
      <c r="AXE835" s="149"/>
      <c r="AXF835" s="149"/>
      <c r="AXG835" s="149"/>
      <c r="AXH835" s="149"/>
      <c r="AXI835" s="149"/>
      <c r="AXJ835" s="149"/>
      <c r="AXK835" s="149"/>
      <c r="AXL835" s="149"/>
      <c r="AXM835" s="149"/>
      <c r="AXN835" s="149"/>
      <c r="AXO835" s="149"/>
      <c r="AXP835" s="149"/>
      <c r="AXQ835" s="149"/>
      <c r="AXR835" s="149"/>
      <c r="AXS835" s="149"/>
      <c r="AXT835" s="149"/>
      <c r="AXU835" s="149"/>
      <c r="AXV835" s="149"/>
      <c r="AXW835" s="149"/>
      <c r="AXX835" s="149"/>
      <c r="AXY835" s="149"/>
      <c r="AXZ835" s="149"/>
      <c r="AYA835" s="149"/>
      <c r="AYB835" s="149"/>
      <c r="AYC835" s="149"/>
      <c r="AYD835" s="149"/>
      <c r="AYE835" s="149"/>
      <c r="AYF835" s="149"/>
      <c r="AYG835" s="149"/>
      <c r="AYH835" s="149"/>
      <c r="AYI835" s="149"/>
      <c r="AYJ835" s="149"/>
      <c r="AYK835" s="149"/>
      <c r="AYL835" s="149"/>
      <c r="AYM835" s="149"/>
      <c r="AYN835" s="149"/>
      <c r="AYO835" s="149"/>
      <c r="AYP835" s="149"/>
      <c r="AYQ835" s="149"/>
      <c r="AYR835" s="149"/>
      <c r="AYS835" s="149"/>
      <c r="AYT835" s="149"/>
      <c r="AYU835" s="149"/>
      <c r="AYV835" s="149"/>
      <c r="AYW835" s="149"/>
      <c r="AYX835" s="149"/>
      <c r="AYY835" s="149"/>
      <c r="AYZ835" s="149"/>
      <c r="AZA835" s="149"/>
      <c r="AZB835" s="149"/>
      <c r="AZC835" s="149"/>
      <c r="AZD835" s="149"/>
      <c r="AZE835" s="149"/>
      <c r="AZF835" s="149"/>
      <c r="AZG835" s="149"/>
      <c r="AZH835" s="149"/>
      <c r="AZI835" s="149"/>
      <c r="AZJ835" s="149"/>
      <c r="AZK835" s="149"/>
      <c r="AZL835" s="149"/>
      <c r="AZM835" s="149"/>
      <c r="AZN835" s="149"/>
      <c r="AZO835" s="149"/>
      <c r="AZP835" s="149"/>
      <c r="AZQ835" s="149"/>
      <c r="AZR835" s="149"/>
      <c r="AZS835" s="149"/>
      <c r="AZT835" s="149"/>
      <c r="AZU835" s="149"/>
      <c r="AZV835" s="149"/>
      <c r="AZW835" s="149"/>
      <c r="AZX835" s="149"/>
      <c r="AZY835" s="149"/>
      <c r="AZZ835" s="149"/>
      <c r="BAA835" s="149"/>
      <c r="BAB835" s="149"/>
      <c r="BAC835" s="149"/>
      <c r="BAD835" s="149"/>
      <c r="BAE835" s="149"/>
      <c r="BAF835" s="149"/>
      <c r="BAG835" s="149"/>
      <c r="BAH835" s="149"/>
      <c r="BAI835" s="149"/>
      <c r="BAJ835" s="149"/>
      <c r="BAK835" s="149"/>
      <c r="BAL835" s="149"/>
      <c r="BAM835" s="149"/>
      <c r="BAN835" s="149"/>
      <c r="BAO835" s="149"/>
      <c r="BAP835" s="149"/>
      <c r="BAQ835" s="149"/>
      <c r="BAR835" s="149"/>
      <c r="BAS835" s="149"/>
      <c r="BAT835" s="149"/>
      <c r="BAU835" s="149"/>
      <c r="BAV835" s="149"/>
      <c r="BAW835" s="149"/>
      <c r="BAX835" s="149"/>
      <c r="BAY835" s="149"/>
      <c r="BAZ835" s="149"/>
      <c r="BBA835" s="149"/>
      <c r="BBB835" s="149"/>
      <c r="BBC835" s="149"/>
      <c r="BBD835" s="149"/>
      <c r="BBE835" s="149"/>
      <c r="BBF835" s="149"/>
      <c r="BBG835" s="149"/>
      <c r="BBH835" s="149"/>
      <c r="BBI835" s="149"/>
      <c r="BBJ835" s="149"/>
      <c r="BBK835" s="149"/>
      <c r="BBL835" s="149"/>
      <c r="BBM835" s="149"/>
      <c r="BBN835" s="149"/>
      <c r="BBO835" s="149"/>
      <c r="BBP835" s="149"/>
      <c r="BBQ835" s="149"/>
      <c r="BBR835" s="149"/>
      <c r="BBS835" s="149"/>
      <c r="BBT835" s="149"/>
      <c r="BBU835" s="149"/>
      <c r="BBV835" s="149"/>
      <c r="BBW835" s="149"/>
      <c r="BBX835" s="149"/>
      <c r="BBY835" s="149"/>
      <c r="BBZ835" s="149"/>
      <c r="BCA835" s="149"/>
      <c r="BCB835" s="149"/>
      <c r="BCC835" s="149"/>
      <c r="BCD835" s="149"/>
      <c r="BCE835" s="149"/>
      <c r="BCF835" s="149"/>
      <c r="BCG835" s="149"/>
      <c r="BCH835" s="149"/>
      <c r="BCI835" s="149"/>
      <c r="BCJ835" s="149"/>
      <c r="BCK835" s="149"/>
      <c r="BCL835" s="149"/>
      <c r="BCM835" s="149"/>
      <c r="BCN835" s="149"/>
      <c r="BCO835" s="149"/>
      <c r="BCP835" s="149"/>
      <c r="BCQ835" s="149"/>
      <c r="BCR835" s="149"/>
      <c r="BCS835" s="149"/>
      <c r="BCT835" s="149"/>
      <c r="BCU835" s="149"/>
      <c r="BCV835" s="149"/>
      <c r="BCW835" s="149"/>
      <c r="BCX835" s="149"/>
      <c r="BCY835" s="149"/>
      <c r="BCZ835" s="149"/>
      <c r="BDA835" s="149"/>
      <c r="BDB835" s="149"/>
      <c r="BDC835" s="149"/>
      <c r="BDD835" s="149"/>
      <c r="BDE835" s="149"/>
      <c r="BDF835" s="149"/>
      <c r="BDG835" s="149"/>
      <c r="BDH835" s="149"/>
      <c r="BDI835" s="149"/>
      <c r="BDJ835" s="149"/>
      <c r="BDK835" s="149"/>
      <c r="BDL835" s="149"/>
      <c r="BDM835" s="149"/>
      <c r="BDN835" s="149"/>
      <c r="BDO835" s="149"/>
      <c r="BDP835" s="149"/>
      <c r="BDQ835" s="149"/>
      <c r="BDR835" s="149"/>
      <c r="BDS835" s="149"/>
      <c r="BDT835" s="149"/>
      <c r="BDU835" s="149"/>
      <c r="BDV835" s="149"/>
      <c r="BDW835" s="149"/>
      <c r="BDX835" s="149"/>
      <c r="BDY835" s="149"/>
      <c r="BDZ835" s="149"/>
      <c r="BEA835" s="149"/>
      <c r="BEB835" s="149"/>
      <c r="BEC835" s="149"/>
      <c r="BED835" s="149"/>
      <c r="BEE835" s="149"/>
      <c r="BEF835" s="149"/>
      <c r="BEG835" s="149"/>
      <c r="BEH835" s="149"/>
      <c r="BEI835" s="149"/>
      <c r="BEJ835" s="149"/>
      <c r="BEK835" s="149"/>
      <c r="BEL835" s="149"/>
      <c r="BEM835" s="149"/>
      <c r="BEN835" s="149"/>
      <c r="BEO835" s="149"/>
      <c r="BEP835" s="149"/>
      <c r="BEQ835" s="149"/>
      <c r="BER835" s="149"/>
      <c r="BES835" s="149"/>
      <c r="BET835" s="149"/>
      <c r="BEU835" s="149"/>
      <c r="BEV835" s="149"/>
      <c r="BEW835" s="149"/>
      <c r="BEX835" s="149"/>
      <c r="BEY835" s="149"/>
      <c r="BEZ835" s="149"/>
      <c r="BFA835" s="149"/>
      <c r="BFB835" s="149"/>
      <c r="BFC835" s="149"/>
      <c r="BFD835" s="149"/>
      <c r="BFE835" s="149"/>
      <c r="BFF835" s="149"/>
      <c r="BFG835" s="149"/>
      <c r="BFH835" s="149"/>
      <c r="BFI835" s="149"/>
      <c r="BFJ835" s="149"/>
      <c r="BFK835" s="149"/>
      <c r="BFL835" s="149"/>
      <c r="BFM835" s="149"/>
      <c r="BFN835" s="149"/>
      <c r="BFO835" s="149"/>
      <c r="BFP835" s="149"/>
      <c r="BFQ835" s="149"/>
      <c r="BFR835" s="149"/>
      <c r="BFS835" s="149"/>
      <c r="BFT835" s="149"/>
      <c r="BFU835" s="149"/>
      <c r="BFV835" s="149"/>
      <c r="BFW835" s="149"/>
      <c r="BFX835" s="149"/>
      <c r="BFY835" s="149"/>
      <c r="BFZ835" s="149"/>
      <c r="BGA835" s="149"/>
      <c r="BGB835" s="149"/>
      <c r="BGC835" s="149"/>
      <c r="BGD835" s="149"/>
      <c r="BGE835" s="149"/>
      <c r="BGF835" s="149"/>
      <c r="BGG835" s="149"/>
      <c r="BGH835" s="149"/>
      <c r="BGI835" s="149"/>
      <c r="BGJ835" s="149"/>
      <c r="BGK835" s="149"/>
      <c r="BGL835" s="149"/>
      <c r="BGM835" s="149"/>
      <c r="BGN835" s="149"/>
      <c r="BGO835" s="149"/>
      <c r="BGP835" s="149"/>
      <c r="BGQ835" s="149"/>
      <c r="BGR835" s="149"/>
      <c r="BGS835" s="149"/>
      <c r="BGT835" s="149"/>
      <c r="BGU835" s="149"/>
      <c r="BGV835" s="149"/>
      <c r="BGW835" s="149"/>
      <c r="BGX835" s="149"/>
      <c r="BGY835" s="149"/>
      <c r="BGZ835" s="149"/>
      <c r="BHA835" s="149"/>
      <c r="BHB835" s="149"/>
      <c r="BHC835" s="149"/>
      <c r="BHD835" s="149"/>
      <c r="BHE835" s="149"/>
      <c r="BHF835" s="149"/>
      <c r="BHG835" s="149"/>
      <c r="BHH835" s="149"/>
      <c r="BHI835" s="149"/>
      <c r="BHJ835" s="149"/>
      <c r="BHK835" s="149"/>
      <c r="BHL835" s="149"/>
      <c r="BHM835" s="149"/>
      <c r="BHN835" s="149"/>
      <c r="BHO835" s="149"/>
      <c r="BHP835" s="149"/>
      <c r="BHQ835" s="149"/>
      <c r="BHR835" s="149"/>
      <c r="BHS835" s="149"/>
      <c r="BHT835" s="149"/>
      <c r="BHU835" s="149"/>
      <c r="BHV835" s="149"/>
      <c r="BHW835" s="149"/>
      <c r="BHX835" s="149"/>
      <c r="BHY835" s="149"/>
      <c r="BHZ835" s="149"/>
      <c r="BIA835" s="149"/>
      <c r="BIB835" s="149"/>
      <c r="BIC835" s="149"/>
      <c r="BID835" s="149"/>
      <c r="BIE835" s="149"/>
      <c r="BIF835" s="149"/>
      <c r="BIG835" s="149"/>
      <c r="BIH835" s="149"/>
      <c r="BII835" s="149"/>
      <c r="BIJ835" s="149"/>
      <c r="BIK835" s="149"/>
      <c r="BIL835" s="149"/>
      <c r="BIM835" s="149"/>
      <c r="BIN835" s="149"/>
      <c r="BIO835" s="149"/>
      <c r="BIP835" s="149"/>
      <c r="BIQ835" s="149"/>
      <c r="BIR835" s="149"/>
      <c r="BIS835" s="149"/>
      <c r="BIT835" s="149"/>
      <c r="BIU835" s="149"/>
      <c r="BIV835" s="149"/>
      <c r="BIW835" s="149"/>
      <c r="BIX835" s="149"/>
      <c r="BIY835" s="149"/>
      <c r="BIZ835" s="149"/>
      <c r="BJA835" s="149"/>
      <c r="BJB835" s="149"/>
      <c r="BJC835" s="149"/>
      <c r="BJD835" s="149"/>
      <c r="BJE835" s="149"/>
      <c r="BJF835" s="149"/>
      <c r="BJG835" s="149"/>
      <c r="BJH835" s="149"/>
      <c r="BJI835" s="149"/>
      <c r="BJJ835" s="149"/>
      <c r="BJK835" s="149"/>
      <c r="BJL835" s="149"/>
      <c r="BJM835" s="149"/>
      <c r="BJN835" s="149"/>
      <c r="BJO835" s="149"/>
      <c r="BJP835" s="149"/>
      <c r="BJQ835" s="149"/>
      <c r="BJR835" s="149"/>
      <c r="BJS835" s="149"/>
      <c r="BJT835" s="149"/>
      <c r="BJU835" s="149"/>
      <c r="BJV835" s="149"/>
      <c r="BJW835" s="149"/>
      <c r="BJX835" s="149"/>
      <c r="BJY835" s="149"/>
      <c r="BJZ835" s="149"/>
      <c r="BKA835" s="149"/>
      <c r="BKB835" s="149"/>
      <c r="BKC835" s="149"/>
      <c r="BKD835" s="149"/>
      <c r="BKE835" s="149"/>
      <c r="BKF835" s="149"/>
      <c r="BKG835" s="149"/>
      <c r="BKH835" s="149"/>
      <c r="BKI835" s="149"/>
      <c r="BKJ835" s="149"/>
      <c r="BKK835" s="149"/>
      <c r="BKL835" s="149"/>
      <c r="BKM835" s="149"/>
      <c r="BKN835" s="149"/>
      <c r="BKO835" s="149"/>
      <c r="BKP835" s="149"/>
      <c r="BKQ835" s="149"/>
      <c r="BKR835" s="149"/>
      <c r="BKS835" s="149"/>
      <c r="BKT835" s="149"/>
      <c r="BKU835" s="149"/>
      <c r="BKV835" s="149"/>
      <c r="BKW835" s="149"/>
      <c r="BKX835" s="149"/>
      <c r="BKY835" s="149"/>
      <c r="BKZ835" s="149"/>
      <c r="BLA835" s="149"/>
      <c r="BLB835" s="149"/>
      <c r="BLC835" s="149"/>
      <c r="BLD835" s="149"/>
      <c r="BLE835" s="149"/>
      <c r="BLF835" s="149"/>
      <c r="BLG835" s="149"/>
      <c r="BLH835" s="149"/>
      <c r="BLI835" s="149"/>
      <c r="BLJ835" s="149"/>
      <c r="BLK835" s="149"/>
      <c r="BLL835" s="149"/>
      <c r="BLM835" s="149"/>
      <c r="BLN835" s="149"/>
      <c r="BLO835" s="149"/>
      <c r="BLP835" s="149"/>
      <c r="BLQ835" s="149"/>
      <c r="BLR835" s="149"/>
      <c r="BLS835" s="149"/>
      <c r="BLT835" s="149"/>
      <c r="BLU835" s="149"/>
      <c r="BLV835" s="149"/>
      <c r="BLW835" s="149"/>
      <c r="BLX835" s="149"/>
      <c r="BLY835" s="149"/>
      <c r="BLZ835" s="149"/>
      <c r="BMA835" s="149"/>
      <c r="BMB835" s="149"/>
      <c r="BMC835" s="149"/>
      <c r="BMD835" s="149"/>
      <c r="BME835" s="149"/>
      <c r="BMF835" s="149"/>
      <c r="BMG835" s="149"/>
      <c r="BMH835" s="149"/>
      <c r="BMI835" s="149"/>
      <c r="BMJ835" s="149"/>
      <c r="BMK835" s="149"/>
      <c r="BML835" s="149"/>
      <c r="BMM835" s="149"/>
      <c r="BMN835" s="149"/>
      <c r="BMO835" s="149"/>
      <c r="BMP835" s="149"/>
      <c r="BMQ835" s="149"/>
      <c r="BMR835" s="149"/>
      <c r="BMS835" s="149"/>
      <c r="BMT835" s="149"/>
      <c r="BMU835" s="149"/>
      <c r="BMV835" s="149"/>
      <c r="BMW835" s="149"/>
      <c r="BMX835" s="149"/>
      <c r="BMY835" s="149"/>
      <c r="BMZ835" s="149"/>
      <c r="BNA835" s="149"/>
      <c r="BNB835" s="149"/>
      <c r="BNC835" s="149"/>
      <c r="BND835" s="149"/>
      <c r="BNE835" s="149"/>
      <c r="BNF835" s="149"/>
      <c r="BNG835" s="149"/>
      <c r="BNH835" s="149"/>
      <c r="BNI835" s="149"/>
      <c r="BNJ835" s="149"/>
      <c r="BNK835" s="149"/>
      <c r="BNL835" s="149"/>
      <c r="BNM835" s="149"/>
      <c r="BNN835" s="149"/>
      <c r="BNO835" s="149"/>
      <c r="BNP835" s="149"/>
      <c r="BNQ835" s="149"/>
      <c r="BNR835" s="149"/>
      <c r="BNS835" s="149"/>
      <c r="BNT835" s="149"/>
      <c r="BNU835" s="149"/>
      <c r="BNV835" s="149"/>
      <c r="BNW835" s="149"/>
      <c r="BNX835" s="149"/>
      <c r="BNY835" s="149"/>
      <c r="BNZ835" s="149"/>
      <c r="BOA835" s="149"/>
      <c r="BOB835" s="149"/>
      <c r="BOC835" s="149"/>
      <c r="BOD835" s="149"/>
      <c r="BOE835" s="149"/>
      <c r="BOF835" s="149"/>
      <c r="BOG835" s="149"/>
      <c r="BOH835" s="149"/>
      <c r="BOI835" s="149"/>
      <c r="BOJ835" s="149"/>
      <c r="BOK835" s="149"/>
      <c r="BOL835" s="149"/>
      <c r="BOM835" s="149"/>
      <c r="BON835" s="149"/>
      <c r="BOO835" s="149"/>
      <c r="BOP835" s="149"/>
      <c r="BOQ835" s="149"/>
      <c r="BOR835" s="149"/>
      <c r="BOS835" s="149"/>
      <c r="BOT835" s="149"/>
      <c r="BOU835" s="149"/>
      <c r="BOV835" s="149"/>
      <c r="BOW835" s="149"/>
      <c r="BOX835" s="149"/>
      <c r="BOY835" s="149"/>
      <c r="BOZ835" s="149"/>
      <c r="BPA835" s="149"/>
      <c r="BPB835" s="149"/>
      <c r="BPC835" s="149"/>
      <c r="BPD835" s="149"/>
      <c r="BPE835" s="149"/>
      <c r="BPF835" s="149"/>
      <c r="BPG835" s="149"/>
      <c r="BPH835" s="149"/>
      <c r="BPI835" s="149"/>
      <c r="BPJ835" s="149"/>
      <c r="BPK835" s="149"/>
      <c r="BPL835" s="149"/>
      <c r="BPM835" s="149"/>
      <c r="BPN835" s="149"/>
      <c r="BPO835" s="149"/>
      <c r="BPP835" s="149"/>
      <c r="BPQ835" s="149"/>
      <c r="BPR835" s="149"/>
      <c r="BPS835" s="149"/>
      <c r="BPT835" s="149"/>
      <c r="BPU835" s="149"/>
      <c r="BPV835" s="149"/>
      <c r="BPW835" s="149"/>
      <c r="BPX835" s="149"/>
      <c r="BPY835" s="149"/>
      <c r="BPZ835" s="149"/>
      <c r="BQA835" s="149"/>
      <c r="BQB835" s="149"/>
      <c r="BQC835" s="149"/>
      <c r="BQD835" s="149"/>
      <c r="BQE835" s="149"/>
      <c r="BQF835" s="149"/>
      <c r="BQG835" s="149"/>
      <c r="BQH835" s="149"/>
      <c r="BQI835" s="149"/>
      <c r="BQJ835" s="149"/>
      <c r="BQK835" s="149"/>
      <c r="BQL835" s="149"/>
      <c r="BQM835" s="149"/>
      <c r="BQN835" s="149"/>
      <c r="BQO835" s="149"/>
      <c r="BQP835" s="149"/>
      <c r="BQQ835" s="149"/>
      <c r="BQR835" s="149"/>
      <c r="BQS835" s="149"/>
      <c r="BQT835" s="149"/>
      <c r="BQU835" s="149"/>
      <c r="BQV835" s="149"/>
      <c r="BQW835" s="149"/>
      <c r="BQX835" s="149"/>
      <c r="BQY835" s="149"/>
      <c r="BQZ835" s="149"/>
      <c r="BRA835" s="149"/>
      <c r="BRB835" s="149"/>
      <c r="BRC835" s="149"/>
      <c r="BRD835" s="149"/>
      <c r="BRE835" s="149"/>
      <c r="BRF835" s="149"/>
      <c r="BRG835" s="149"/>
      <c r="BRH835" s="149"/>
      <c r="BRI835" s="149"/>
      <c r="BRJ835" s="149"/>
      <c r="BRK835" s="149"/>
      <c r="BRL835" s="149"/>
      <c r="BRM835" s="149"/>
      <c r="BRN835" s="149"/>
      <c r="BRO835" s="149"/>
      <c r="BRP835" s="149"/>
      <c r="BRQ835" s="149"/>
      <c r="BRR835" s="149"/>
      <c r="BRS835" s="149"/>
      <c r="BRT835" s="149"/>
      <c r="BRU835" s="149"/>
      <c r="BRV835" s="149"/>
      <c r="BRW835" s="149"/>
      <c r="BRX835" s="149"/>
      <c r="BRY835" s="149"/>
      <c r="BRZ835" s="149"/>
      <c r="BSA835" s="149"/>
      <c r="BSB835" s="149"/>
      <c r="BSC835" s="149"/>
      <c r="BSD835" s="149"/>
      <c r="BSE835" s="149"/>
      <c r="BSF835" s="149"/>
      <c r="BSG835" s="149"/>
      <c r="BSH835" s="149"/>
      <c r="BSI835" s="149"/>
      <c r="BSJ835" s="149"/>
      <c r="BSK835" s="149"/>
      <c r="BSL835" s="149"/>
      <c r="BSM835" s="149"/>
      <c r="BSN835" s="149"/>
      <c r="BSO835" s="149"/>
      <c r="BSP835" s="149"/>
      <c r="BSQ835" s="149"/>
      <c r="BSR835" s="149"/>
      <c r="BSS835" s="149"/>
      <c r="BST835" s="149"/>
      <c r="BSU835" s="149"/>
      <c r="BSV835" s="149"/>
      <c r="BSW835" s="149"/>
      <c r="BSX835" s="149"/>
      <c r="BSY835" s="149"/>
      <c r="BSZ835" s="149"/>
      <c r="BTA835" s="149"/>
      <c r="BTB835" s="149"/>
      <c r="BTC835" s="149"/>
      <c r="BTD835" s="149"/>
      <c r="BTE835" s="149"/>
      <c r="BTF835" s="149"/>
      <c r="BTG835" s="149"/>
      <c r="BTH835" s="149"/>
      <c r="BTI835" s="149"/>
      <c r="BTJ835" s="149"/>
      <c r="BTK835" s="149"/>
      <c r="BTL835" s="149"/>
      <c r="BTM835" s="149"/>
      <c r="BTN835" s="149"/>
      <c r="BTO835" s="149"/>
      <c r="BTP835" s="149"/>
      <c r="BTQ835" s="149"/>
      <c r="BTR835" s="149"/>
      <c r="BTS835" s="149"/>
      <c r="BTT835" s="149"/>
      <c r="BTU835" s="149"/>
      <c r="BTV835" s="149"/>
      <c r="BTW835" s="149"/>
      <c r="BTX835" s="149"/>
      <c r="BTY835" s="149"/>
      <c r="BTZ835" s="149"/>
      <c r="BUA835" s="149"/>
      <c r="BUB835" s="149"/>
      <c r="BUC835" s="149"/>
      <c r="BUD835" s="149"/>
      <c r="BUE835" s="149"/>
      <c r="BUF835" s="149"/>
      <c r="BUG835" s="149"/>
      <c r="BUH835" s="149"/>
      <c r="BUI835" s="149"/>
      <c r="BUJ835" s="149"/>
      <c r="BUK835" s="149"/>
      <c r="BUL835" s="149"/>
      <c r="BUM835" s="149"/>
      <c r="BUN835" s="149"/>
      <c r="BUO835" s="149"/>
      <c r="BUP835" s="149"/>
      <c r="BUQ835" s="149"/>
      <c r="BUR835" s="149"/>
      <c r="BUS835" s="149"/>
      <c r="BUT835" s="149"/>
      <c r="BUU835" s="149"/>
      <c r="BUV835" s="149"/>
      <c r="BUW835" s="149"/>
      <c r="BUX835" s="149"/>
      <c r="BUY835" s="149"/>
      <c r="BUZ835" s="149"/>
      <c r="BVA835" s="149"/>
      <c r="BVB835" s="149"/>
      <c r="BVC835" s="149"/>
      <c r="BVD835" s="149"/>
      <c r="BVE835" s="149"/>
      <c r="BVF835" s="149"/>
      <c r="BVG835" s="149"/>
      <c r="BVH835" s="149"/>
      <c r="BVI835" s="149"/>
      <c r="BVJ835" s="149"/>
      <c r="BVK835" s="149"/>
      <c r="BVL835" s="149"/>
      <c r="BVM835" s="149"/>
      <c r="BVN835" s="149"/>
      <c r="BVO835" s="149"/>
      <c r="BVP835" s="149"/>
      <c r="BVQ835" s="149"/>
      <c r="BVR835" s="149"/>
      <c r="BVS835" s="149"/>
      <c r="BVT835" s="149"/>
      <c r="BVU835" s="149"/>
      <c r="BVV835" s="149"/>
      <c r="BVW835" s="149"/>
      <c r="BVX835" s="149"/>
      <c r="BVY835" s="149"/>
      <c r="BVZ835" s="149"/>
      <c r="BWA835" s="149"/>
      <c r="BWB835" s="149"/>
      <c r="BWC835" s="149"/>
      <c r="BWD835" s="149"/>
      <c r="BWE835" s="149"/>
      <c r="BWF835" s="149"/>
      <c r="BWG835" s="149"/>
      <c r="BWH835" s="149"/>
      <c r="BWI835" s="149"/>
      <c r="BWJ835" s="149"/>
      <c r="BWK835" s="149"/>
      <c r="BWL835" s="149"/>
      <c r="BWM835" s="149"/>
      <c r="BWN835" s="149"/>
      <c r="BWO835" s="149"/>
      <c r="BWP835" s="149"/>
      <c r="BWQ835" s="149"/>
      <c r="BWR835" s="149"/>
      <c r="BWS835" s="149"/>
      <c r="BWT835" s="149"/>
      <c r="BWU835" s="149"/>
      <c r="BWV835" s="149"/>
      <c r="BWW835" s="149"/>
      <c r="BWX835" s="149"/>
      <c r="BWY835" s="149"/>
      <c r="BWZ835" s="149"/>
      <c r="BXA835" s="149"/>
      <c r="BXB835" s="149"/>
      <c r="BXC835" s="149"/>
      <c r="BXD835" s="149"/>
      <c r="BXE835" s="149"/>
      <c r="BXF835" s="149"/>
      <c r="BXG835" s="149"/>
      <c r="BXH835" s="149"/>
      <c r="BXI835" s="149"/>
      <c r="BXJ835" s="149"/>
      <c r="BXK835" s="149"/>
      <c r="BXL835" s="149"/>
      <c r="BXM835" s="149"/>
      <c r="BXN835" s="149"/>
      <c r="BXO835" s="149"/>
      <c r="BXP835" s="149"/>
      <c r="BXQ835" s="149"/>
      <c r="BXR835" s="149"/>
      <c r="BXS835" s="149"/>
      <c r="BXT835" s="149"/>
      <c r="BXU835" s="149"/>
      <c r="BXV835" s="149"/>
      <c r="BXW835" s="149"/>
      <c r="BXX835" s="149"/>
      <c r="BXY835" s="149"/>
      <c r="BXZ835" s="149"/>
      <c r="BYA835" s="149"/>
      <c r="BYB835" s="149"/>
      <c r="BYC835" s="149"/>
      <c r="BYD835" s="149"/>
      <c r="BYE835" s="149"/>
      <c r="BYF835" s="149"/>
      <c r="BYG835" s="149"/>
      <c r="BYH835" s="149"/>
      <c r="BYI835" s="149"/>
      <c r="BYJ835" s="149"/>
      <c r="BYK835" s="149"/>
      <c r="BYL835" s="149"/>
      <c r="BYM835" s="149"/>
      <c r="BYN835" s="149"/>
      <c r="BYO835" s="149"/>
      <c r="BYP835" s="149"/>
      <c r="BYQ835" s="149"/>
      <c r="BYR835" s="149"/>
      <c r="BYS835" s="149"/>
      <c r="BYT835" s="149"/>
      <c r="BYU835" s="149"/>
      <c r="BYV835" s="149"/>
      <c r="BYW835" s="149"/>
      <c r="BYX835" s="149"/>
      <c r="BYY835" s="149"/>
      <c r="BYZ835" s="149"/>
      <c r="BZA835" s="149"/>
      <c r="BZB835" s="149"/>
      <c r="BZC835" s="149"/>
      <c r="BZD835" s="149"/>
      <c r="BZE835" s="149"/>
      <c r="BZF835" s="149"/>
      <c r="BZG835" s="149"/>
      <c r="BZH835" s="149"/>
      <c r="BZI835" s="149"/>
      <c r="BZJ835" s="149"/>
      <c r="BZK835" s="149"/>
      <c r="BZL835" s="149"/>
      <c r="BZM835" s="149"/>
      <c r="BZN835" s="149"/>
      <c r="BZO835" s="149"/>
      <c r="BZP835" s="149"/>
      <c r="BZQ835" s="149"/>
      <c r="BZR835" s="149"/>
      <c r="BZS835" s="149"/>
      <c r="BZT835" s="149"/>
      <c r="BZU835" s="149"/>
      <c r="BZV835" s="149"/>
      <c r="BZW835" s="149"/>
      <c r="BZX835" s="149"/>
      <c r="BZY835" s="149"/>
      <c r="BZZ835" s="149"/>
      <c r="CAA835" s="149"/>
      <c r="CAB835" s="149"/>
      <c r="CAC835" s="149"/>
      <c r="CAD835" s="149"/>
      <c r="CAE835" s="149"/>
      <c r="CAF835" s="149"/>
      <c r="CAG835" s="149"/>
      <c r="CAH835" s="149"/>
      <c r="CAI835" s="149"/>
      <c r="CAJ835" s="149"/>
      <c r="CAK835" s="149"/>
      <c r="CAL835" s="149"/>
      <c r="CAM835" s="149"/>
      <c r="CAN835" s="149"/>
      <c r="CAO835" s="149"/>
      <c r="CAP835" s="149"/>
      <c r="CAQ835" s="149"/>
      <c r="CAR835" s="149"/>
      <c r="CAS835" s="149"/>
      <c r="CAT835" s="149"/>
      <c r="CAU835" s="149"/>
      <c r="CAV835" s="149"/>
      <c r="CAW835" s="149"/>
      <c r="CAX835" s="149"/>
      <c r="CAY835" s="149"/>
      <c r="CAZ835" s="149"/>
      <c r="CBA835" s="149"/>
      <c r="CBB835" s="149"/>
      <c r="CBC835" s="149"/>
      <c r="CBD835" s="149"/>
      <c r="CBE835" s="149"/>
      <c r="CBF835" s="149"/>
      <c r="CBG835" s="149"/>
      <c r="CBH835" s="149"/>
      <c r="CBI835" s="149"/>
      <c r="CBJ835" s="149"/>
      <c r="CBK835" s="149"/>
      <c r="CBL835" s="149"/>
      <c r="CBM835" s="149"/>
      <c r="CBN835" s="149"/>
      <c r="CBO835" s="149"/>
      <c r="CBP835" s="149"/>
      <c r="CBQ835" s="149"/>
      <c r="CBR835" s="149"/>
      <c r="CBS835" s="149"/>
      <c r="CBT835" s="149"/>
      <c r="CBU835" s="149"/>
      <c r="CBV835" s="149"/>
      <c r="CBW835" s="149"/>
      <c r="CBX835" s="149"/>
      <c r="CBY835" s="149"/>
      <c r="CBZ835" s="149"/>
      <c r="CCA835" s="149"/>
      <c r="CCB835" s="149"/>
      <c r="CCC835" s="149"/>
      <c r="CCD835" s="149"/>
      <c r="CCE835" s="149"/>
      <c r="CCF835" s="149"/>
      <c r="CCG835" s="149"/>
      <c r="CCH835" s="149"/>
      <c r="CCI835" s="149"/>
      <c r="CCJ835" s="149"/>
      <c r="CCK835" s="149"/>
      <c r="CCL835" s="149"/>
      <c r="CCM835" s="149"/>
      <c r="CCN835" s="149"/>
      <c r="CCO835" s="149"/>
      <c r="CCP835" s="149"/>
      <c r="CCQ835" s="149"/>
      <c r="CCR835" s="149"/>
      <c r="CCS835" s="149"/>
      <c r="CCT835" s="149"/>
      <c r="CCU835" s="149"/>
      <c r="CCV835" s="149"/>
      <c r="CCW835" s="149"/>
      <c r="CCX835" s="149"/>
      <c r="CCY835" s="149"/>
      <c r="CCZ835" s="149"/>
      <c r="CDA835" s="149"/>
      <c r="CDB835" s="149"/>
      <c r="CDC835" s="149"/>
      <c r="CDD835" s="149"/>
      <c r="CDE835" s="149"/>
      <c r="CDF835" s="149"/>
      <c r="CDG835" s="149"/>
      <c r="CDH835" s="149"/>
      <c r="CDI835" s="149"/>
      <c r="CDJ835" s="149"/>
      <c r="CDK835" s="149"/>
      <c r="CDL835" s="149"/>
      <c r="CDM835" s="149"/>
      <c r="CDN835" s="149"/>
      <c r="CDO835" s="149"/>
      <c r="CDP835" s="149"/>
      <c r="CDQ835" s="149"/>
      <c r="CDR835" s="149"/>
      <c r="CDS835" s="149"/>
      <c r="CDT835" s="149"/>
      <c r="CDU835" s="149"/>
      <c r="CDV835" s="149"/>
      <c r="CDW835" s="149"/>
      <c r="CDX835" s="149"/>
      <c r="CDY835" s="149"/>
      <c r="CDZ835" s="149"/>
      <c r="CEA835" s="149"/>
      <c r="CEB835" s="149"/>
      <c r="CEC835" s="149"/>
      <c r="CED835" s="149"/>
      <c r="CEE835" s="149"/>
      <c r="CEF835" s="149"/>
      <c r="CEG835" s="149"/>
      <c r="CEH835" s="149"/>
      <c r="CEI835" s="149"/>
      <c r="CEJ835" s="149"/>
      <c r="CEK835" s="149"/>
      <c r="CEL835" s="149"/>
      <c r="CEM835" s="149"/>
      <c r="CEN835" s="149"/>
      <c r="CEO835" s="149"/>
      <c r="CEP835" s="149"/>
      <c r="CEQ835" s="149"/>
      <c r="CER835" s="149"/>
      <c r="CES835" s="149"/>
      <c r="CET835" s="149"/>
      <c r="CEU835" s="149"/>
      <c r="CEV835" s="149"/>
      <c r="CEW835" s="149"/>
      <c r="CEX835" s="149"/>
      <c r="CEY835" s="149"/>
      <c r="CEZ835" s="149"/>
      <c r="CFA835" s="149"/>
      <c r="CFB835" s="149"/>
      <c r="CFC835" s="149"/>
      <c r="CFD835" s="149"/>
      <c r="CFE835" s="149"/>
      <c r="CFF835" s="149"/>
      <c r="CFG835" s="149"/>
      <c r="CFH835" s="149"/>
      <c r="CFI835" s="149"/>
      <c r="CFJ835" s="149"/>
      <c r="CFK835" s="149"/>
      <c r="CFL835" s="149"/>
      <c r="CFM835" s="149"/>
      <c r="CFN835" s="149"/>
      <c r="CFO835" s="149"/>
      <c r="CFP835" s="149"/>
      <c r="CFQ835" s="149"/>
      <c r="CFR835" s="149"/>
      <c r="CFS835" s="149"/>
      <c r="CFT835" s="149"/>
      <c r="CFU835" s="149"/>
      <c r="CFV835" s="149"/>
      <c r="CFW835" s="149"/>
      <c r="CFX835" s="149"/>
      <c r="CFY835" s="149"/>
      <c r="CFZ835" s="149"/>
      <c r="CGA835" s="149"/>
      <c r="CGB835" s="149"/>
      <c r="CGC835" s="149"/>
      <c r="CGD835" s="149"/>
      <c r="CGE835" s="149"/>
      <c r="CGF835" s="149"/>
      <c r="CGG835" s="149"/>
      <c r="CGH835" s="149"/>
      <c r="CGI835" s="149"/>
      <c r="CGJ835" s="149"/>
      <c r="CGK835" s="149"/>
      <c r="CGL835" s="149"/>
      <c r="CGM835" s="149"/>
      <c r="CGN835" s="149"/>
      <c r="CGO835" s="149"/>
      <c r="CGP835" s="149"/>
      <c r="CGQ835" s="149"/>
      <c r="CGR835" s="149"/>
      <c r="CGS835" s="149"/>
      <c r="CGT835" s="149"/>
      <c r="CGU835" s="149"/>
      <c r="CGV835" s="149"/>
      <c r="CGW835" s="149"/>
      <c r="CGX835" s="149"/>
      <c r="CGY835" s="149"/>
      <c r="CGZ835" s="149"/>
      <c r="CHA835" s="149"/>
      <c r="CHB835" s="149"/>
      <c r="CHC835" s="149"/>
      <c r="CHD835" s="149"/>
      <c r="CHE835" s="149"/>
      <c r="CHF835" s="149"/>
      <c r="CHG835" s="149"/>
      <c r="CHH835" s="149"/>
      <c r="CHI835" s="149"/>
      <c r="CHJ835" s="149"/>
      <c r="CHK835" s="149"/>
      <c r="CHL835" s="149"/>
      <c r="CHM835" s="149"/>
      <c r="CHN835" s="149"/>
      <c r="CHO835" s="149"/>
      <c r="CHP835" s="149"/>
      <c r="CHQ835" s="149"/>
      <c r="CHR835" s="149"/>
      <c r="CHS835" s="149"/>
      <c r="CHT835" s="149"/>
      <c r="CHU835" s="149"/>
      <c r="CHV835" s="149"/>
      <c r="CHW835" s="149"/>
      <c r="CHX835" s="149"/>
      <c r="CHY835" s="149"/>
      <c r="CHZ835" s="149"/>
      <c r="CIA835" s="149"/>
      <c r="CIB835" s="149"/>
      <c r="CIC835" s="149"/>
      <c r="CID835" s="149"/>
      <c r="CIE835" s="149"/>
      <c r="CIF835" s="149"/>
      <c r="CIG835" s="149"/>
      <c r="CIH835" s="149"/>
      <c r="CII835" s="149"/>
      <c r="CIJ835" s="149"/>
      <c r="CIK835" s="149"/>
      <c r="CIL835" s="149"/>
      <c r="CIM835" s="149"/>
      <c r="CIN835" s="149"/>
      <c r="CIO835" s="149"/>
      <c r="CIP835" s="149"/>
      <c r="CIQ835" s="149"/>
      <c r="CIR835" s="149"/>
      <c r="CIS835" s="149"/>
      <c r="CIT835" s="149"/>
      <c r="CIU835" s="149"/>
      <c r="CIV835" s="149"/>
      <c r="CIW835" s="149"/>
      <c r="CIX835" s="149"/>
      <c r="CIY835" s="149"/>
      <c r="CIZ835" s="149"/>
      <c r="CJA835" s="149"/>
      <c r="CJB835" s="149"/>
      <c r="CJC835" s="149"/>
      <c r="CJD835" s="149"/>
      <c r="CJE835" s="149"/>
      <c r="CJF835" s="149"/>
      <c r="CJG835" s="149"/>
      <c r="CJH835" s="149"/>
      <c r="CJI835" s="149"/>
      <c r="CJJ835" s="149"/>
      <c r="CJK835" s="149"/>
      <c r="CJL835" s="149"/>
      <c r="CJM835" s="149"/>
      <c r="CJN835" s="149"/>
      <c r="CJO835" s="149"/>
      <c r="CJP835" s="149"/>
      <c r="CJQ835" s="149"/>
      <c r="CJR835" s="149"/>
      <c r="CJS835" s="149"/>
      <c r="CJT835" s="149"/>
      <c r="CJU835" s="149"/>
      <c r="CJV835" s="149"/>
      <c r="CJW835" s="149"/>
      <c r="CJX835" s="149"/>
      <c r="CJY835" s="149"/>
      <c r="CJZ835" s="149"/>
      <c r="CKA835" s="149"/>
      <c r="CKB835" s="149"/>
      <c r="CKC835" s="149"/>
      <c r="CKD835" s="149"/>
      <c r="CKE835" s="149"/>
      <c r="CKF835" s="149"/>
      <c r="CKG835" s="149"/>
      <c r="CKH835" s="149"/>
      <c r="CKI835" s="149"/>
      <c r="CKJ835" s="149"/>
      <c r="CKK835" s="149"/>
      <c r="CKL835" s="149"/>
      <c r="CKM835" s="149"/>
      <c r="CKN835" s="149"/>
      <c r="CKO835" s="149"/>
      <c r="CKP835" s="149"/>
      <c r="CKQ835" s="149"/>
      <c r="CKR835" s="149"/>
      <c r="CKS835" s="149"/>
      <c r="CKT835" s="149"/>
      <c r="CKU835" s="149"/>
      <c r="CKV835" s="149"/>
      <c r="CKW835" s="149"/>
      <c r="CKX835" s="149"/>
      <c r="CKY835" s="149"/>
      <c r="CKZ835" s="149"/>
      <c r="CLA835" s="149"/>
      <c r="CLB835" s="149"/>
      <c r="CLC835" s="149"/>
      <c r="CLD835" s="149"/>
      <c r="CLE835" s="149"/>
      <c r="CLF835" s="149"/>
      <c r="CLG835" s="149"/>
      <c r="CLH835" s="149"/>
      <c r="CLI835" s="149"/>
      <c r="CLJ835" s="149"/>
      <c r="CLK835" s="149"/>
      <c r="CLL835" s="149"/>
      <c r="CLM835" s="149"/>
      <c r="CLN835" s="149"/>
      <c r="CLO835" s="149"/>
      <c r="CLP835" s="149"/>
      <c r="CLQ835" s="149"/>
      <c r="CLR835" s="149"/>
      <c r="CLS835" s="149"/>
      <c r="CLT835" s="149"/>
      <c r="CLU835" s="149"/>
      <c r="CLV835" s="149"/>
      <c r="CLW835" s="149"/>
      <c r="CLX835" s="149"/>
      <c r="CLY835" s="149"/>
      <c r="CLZ835" s="149"/>
      <c r="CMA835" s="149"/>
      <c r="CMB835" s="149"/>
      <c r="CMC835" s="149"/>
      <c r="CMD835" s="149"/>
      <c r="CME835" s="149"/>
      <c r="CMF835" s="149"/>
      <c r="CMG835" s="149"/>
      <c r="CMH835" s="149"/>
      <c r="CMI835" s="149"/>
      <c r="CMJ835" s="149"/>
      <c r="CMK835" s="149"/>
      <c r="CML835" s="149"/>
      <c r="CMM835" s="149"/>
      <c r="CMN835" s="149"/>
      <c r="CMO835" s="149"/>
      <c r="CMP835" s="149"/>
      <c r="CMQ835" s="149"/>
      <c r="CMR835" s="149"/>
      <c r="CMS835" s="149"/>
      <c r="CMT835" s="149"/>
      <c r="CMU835" s="149"/>
      <c r="CMV835" s="149"/>
      <c r="CMW835" s="149"/>
      <c r="CMX835" s="149"/>
      <c r="CMY835" s="149"/>
      <c r="CMZ835" s="149"/>
      <c r="CNA835" s="149"/>
      <c r="CNB835" s="149"/>
      <c r="CNC835" s="149"/>
      <c r="CND835" s="149"/>
      <c r="CNE835" s="149"/>
      <c r="CNF835" s="149"/>
      <c r="CNG835" s="149"/>
      <c r="CNH835" s="149"/>
      <c r="CNI835" s="149"/>
      <c r="CNJ835" s="149"/>
      <c r="CNK835" s="149"/>
      <c r="CNL835" s="149"/>
      <c r="CNM835" s="149"/>
      <c r="CNN835" s="149"/>
      <c r="CNO835" s="149"/>
      <c r="CNP835" s="149"/>
      <c r="CNQ835" s="149"/>
      <c r="CNR835" s="149"/>
      <c r="CNS835" s="149"/>
      <c r="CNT835" s="149"/>
      <c r="CNU835" s="149"/>
      <c r="CNV835" s="149"/>
      <c r="CNW835" s="149"/>
      <c r="CNX835" s="149"/>
      <c r="CNY835" s="149"/>
      <c r="CNZ835" s="149"/>
      <c r="COA835" s="149"/>
      <c r="COB835" s="149"/>
      <c r="COC835" s="149"/>
      <c r="COD835" s="149"/>
      <c r="COE835" s="149"/>
      <c r="COF835" s="149"/>
      <c r="COG835" s="149"/>
      <c r="COH835" s="149"/>
      <c r="COI835" s="149"/>
      <c r="COJ835" s="149"/>
      <c r="COK835" s="149"/>
      <c r="COL835" s="149"/>
      <c r="COM835" s="149"/>
      <c r="CON835" s="149"/>
      <c r="COO835" s="149"/>
      <c r="COP835" s="149"/>
      <c r="COQ835" s="149"/>
      <c r="COR835" s="149"/>
      <c r="COS835" s="149"/>
      <c r="COT835" s="149"/>
      <c r="COU835" s="149"/>
      <c r="COV835" s="149"/>
      <c r="COW835" s="149"/>
      <c r="COX835" s="149"/>
      <c r="COY835" s="149"/>
      <c r="COZ835" s="149"/>
      <c r="CPA835" s="149"/>
      <c r="CPB835" s="149"/>
      <c r="CPC835" s="149"/>
      <c r="CPD835" s="149"/>
      <c r="CPE835" s="149"/>
      <c r="CPF835" s="149"/>
      <c r="CPG835" s="149"/>
      <c r="CPH835" s="149"/>
      <c r="CPI835" s="149"/>
      <c r="CPJ835" s="149"/>
      <c r="CPK835" s="149"/>
      <c r="CPL835" s="149"/>
      <c r="CPM835" s="149"/>
      <c r="CPN835" s="149"/>
      <c r="CPO835" s="149"/>
      <c r="CPP835" s="149"/>
      <c r="CPQ835" s="149"/>
      <c r="CPR835" s="149"/>
      <c r="CPS835" s="149"/>
      <c r="CPT835" s="149"/>
      <c r="CPU835" s="149"/>
      <c r="CPV835" s="149"/>
      <c r="CPW835" s="149"/>
      <c r="CPX835" s="149"/>
      <c r="CPY835" s="149"/>
      <c r="CPZ835" s="149"/>
      <c r="CQA835" s="149"/>
      <c r="CQB835" s="149"/>
      <c r="CQC835" s="149"/>
      <c r="CQD835" s="149"/>
      <c r="CQE835" s="149"/>
      <c r="CQF835" s="149"/>
      <c r="CQG835" s="149"/>
      <c r="CQH835" s="149"/>
      <c r="CQI835" s="149"/>
      <c r="CQJ835" s="149"/>
      <c r="CQK835" s="149"/>
      <c r="CQL835" s="149"/>
      <c r="CQM835" s="149"/>
      <c r="CQN835" s="149"/>
      <c r="CQO835" s="149"/>
      <c r="CQP835" s="149"/>
      <c r="CQQ835" s="149"/>
      <c r="CQR835" s="149"/>
      <c r="CQS835" s="149"/>
      <c r="CQT835" s="149"/>
      <c r="CQU835" s="149"/>
      <c r="CQV835" s="149"/>
      <c r="CQW835" s="149"/>
      <c r="CQX835" s="149"/>
      <c r="CQY835" s="149"/>
      <c r="CQZ835" s="149"/>
      <c r="CRA835" s="149"/>
      <c r="CRB835" s="149"/>
      <c r="CRC835" s="149"/>
      <c r="CRD835" s="149"/>
      <c r="CRE835" s="149"/>
      <c r="CRF835" s="149"/>
      <c r="CRG835" s="149"/>
      <c r="CRH835" s="149"/>
      <c r="CRI835" s="149"/>
      <c r="CRJ835" s="149"/>
      <c r="CRK835" s="149"/>
      <c r="CRL835" s="149"/>
      <c r="CRM835" s="149"/>
      <c r="CRN835" s="149"/>
      <c r="CRO835" s="149"/>
      <c r="CRP835" s="149"/>
      <c r="CRQ835" s="149"/>
      <c r="CRR835" s="149"/>
      <c r="CRS835" s="149"/>
      <c r="CRT835" s="149"/>
      <c r="CRU835" s="149"/>
      <c r="CRV835" s="149"/>
      <c r="CRW835" s="149"/>
      <c r="CRX835" s="149"/>
      <c r="CRY835" s="149"/>
      <c r="CRZ835" s="149"/>
      <c r="CSA835" s="149"/>
      <c r="CSB835" s="149"/>
      <c r="CSC835" s="149"/>
      <c r="CSD835" s="149"/>
      <c r="CSE835" s="149"/>
      <c r="CSF835" s="149"/>
      <c r="CSG835" s="149"/>
      <c r="CSH835" s="149"/>
      <c r="CSI835" s="149"/>
      <c r="CSJ835" s="149"/>
      <c r="CSK835" s="149"/>
      <c r="CSL835" s="149"/>
      <c r="CSM835" s="149"/>
      <c r="CSN835" s="149"/>
      <c r="CSO835" s="149"/>
      <c r="CSP835" s="149"/>
      <c r="CSQ835" s="149"/>
      <c r="CSR835" s="149"/>
      <c r="CSS835" s="149"/>
      <c r="CST835" s="149"/>
      <c r="CSU835" s="149"/>
      <c r="CSV835" s="149"/>
      <c r="CSW835" s="149"/>
      <c r="CSX835" s="149"/>
      <c r="CSY835" s="149"/>
      <c r="CSZ835" s="149"/>
      <c r="CTA835" s="149"/>
      <c r="CTB835" s="149"/>
      <c r="CTC835" s="149"/>
      <c r="CTD835" s="149"/>
      <c r="CTE835" s="149"/>
      <c r="CTF835" s="149"/>
      <c r="CTG835" s="149"/>
      <c r="CTH835" s="149"/>
      <c r="CTI835" s="149"/>
      <c r="CTJ835" s="149"/>
      <c r="CTK835" s="149"/>
      <c r="CTL835" s="149"/>
      <c r="CTM835" s="149"/>
      <c r="CTN835" s="149"/>
      <c r="CTO835" s="149"/>
      <c r="CTP835" s="149"/>
      <c r="CTQ835" s="149"/>
      <c r="CTR835" s="149"/>
      <c r="CTS835" s="149"/>
      <c r="CTT835" s="149"/>
      <c r="CTU835" s="149"/>
      <c r="CTV835" s="149"/>
      <c r="CTW835" s="149"/>
      <c r="CTX835" s="149"/>
      <c r="CTY835" s="149"/>
      <c r="CTZ835" s="149"/>
      <c r="CUA835" s="149"/>
      <c r="CUB835" s="149"/>
      <c r="CUC835" s="149"/>
      <c r="CUD835" s="149"/>
      <c r="CUE835" s="149"/>
      <c r="CUF835" s="149"/>
      <c r="CUG835" s="149"/>
      <c r="CUH835" s="149"/>
      <c r="CUI835" s="149"/>
      <c r="CUJ835" s="149"/>
      <c r="CUK835" s="149"/>
      <c r="CUL835" s="149"/>
      <c r="CUM835" s="149"/>
      <c r="CUN835" s="149"/>
      <c r="CUO835" s="149"/>
      <c r="CUP835" s="149"/>
      <c r="CUQ835" s="149"/>
      <c r="CUR835" s="149"/>
      <c r="CUS835" s="149"/>
      <c r="CUT835" s="149"/>
      <c r="CUU835" s="149"/>
      <c r="CUV835" s="149"/>
      <c r="CUW835" s="149"/>
      <c r="CUX835" s="149"/>
      <c r="CUY835" s="149"/>
      <c r="CUZ835" s="149"/>
      <c r="CVA835" s="149"/>
      <c r="CVB835" s="149"/>
      <c r="CVC835" s="149"/>
      <c r="CVD835" s="149"/>
      <c r="CVE835" s="149"/>
      <c r="CVF835" s="149"/>
      <c r="CVG835" s="149"/>
      <c r="CVH835" s="149"/>
      <c r="CVI835" s="149"/>
      <c r="CVJ835" s="149"/>
      <c r="CVK835" s="149"/>
      <c r="CVL835" s="149"/>
      <c r="CVM835" s="149"/>
      <c r="CVN835" s="149"/>
      <c r="CVO835" s="149"/>
      <c r="CVP835" s="149"/>
      <c r="CVQ835" s="149"/>
      <c r="CVR835" s="149"/>
      <c r="CVS835" s="149"/>
      <c r="CVT835" s="149"/>
      <c r="CVU835" s="149"/>
      <c r="CVV835" s="149"/>
      <c r="CVW835" s="149"/>
      <c r="CVX835" s="149"/>
      <c r="CVY835" s="149"/>
      <c r="CVZ835" s="149"/>
      <c r="CWA835" s="149"/>
      <c r="CWB835" s="149"/>
      <c r="CWC835" s="149"/>
      <c r="CWD835" s="149"/>
      <c r="CWE835" s="149"/>
      <c r="CWF835" s="149"/>
      <c r="CWG835" s="149"/>
      <c r="CWH835" s="149"/>
      <c r="CWI835" s="149"/>
      <c r="CWJ835" s="149"/>
      <c r="CWK835" s="149"/>
      <c r="CWL835" s="149"/>
      <c r="CWM835" s="149"/>
      <c r="CWN835" s="149"/>
      <c r="CWO835" s="149"/>
      <c r="CWP835" s="149"/>
      <c r="CWQ835" s="149"/>
      <c r="CWR835" s="149"/>
      <c r="CWS835" s="149"/>
      <c r="CWT835" s="149"/>
      <c r="CWU835" s="149"/>
      <c r="CWV835" s="149"/>
      <c r="CWW835" s="149"/>
      <c r="CWX835" s="149"/>
      <c r="CWY835" s="149"/>
      <c r="CWZ835" s="149"/>
      <c r="CXA835" s="149"/>
      <c r="CXB835" s="149"/>
      <c r="CXC835" s="149"/>
      <c r="CXD835" s="149"/>
      <c r="CXE835" s="149"/>
      <c r="CXF835" s="149"/>
      <c r="CXG835" s="149"/>
      <c r="CXH835" s="149"/>
      <c r="CXI835" s="149"/>
      <c r="CXJ835" s="149"/>
      <c r="CXK835" s="149"/>
      <c r="CXL835" s="149"/>
      <c r="CXM835" s="149"/>
      <c r="CXN835" s="149"/>
      <c r="CXO835" s="149"/>
      <c r="CXP835" s="149"/>
      <c r="CXQ835" s="149"/>
      <c r="CXR835" s="149"/>
      <c r="CXS835" s="149"/>
      <c r="CXT835" s="149"/>
      <c r="CXU835" s="149"/>
      <c r="CXV835" s="149"/>
      <c r="CXW835" s="149"/>
      <c r="CXX835" s="149"/>
      <c r="CXY835" s="149"/>
      <c r="CXZ835" s="149"/>
      <c r="CYA835" s="149"/>
      <c r="CYB835" s="149"/>
      <c r="CYC835" s="149"/>
      <c r="CYD835" s="149"/>
      <c r="CYE835" s="149"/>
      <c r="CYF835" s="149"/>
      <c r="CYG835" s="149"/>
      <c r="CYH835" s="149"/>
      <c r="CYI835" s="149"/>
      <c r="CYJ835" s="149"/>
      <c r="CYK835" s="149"/>
      <c r="CYL835" s="149"/>
      <c r="CYM835" s="149"/>
      <c r="CYN835" s="149"/>
      <c r="CYO835" s="149"/>
      <c r="CYP835" s="149"/>
      <c r="CYQ835" s="149"/>
      <c r="CYR835" s="149"/>
      <c r="CYS835" s="149"/>
      <c r="CYT835" s="149"/>
      <c r="CYU835" s="149"/>
      <c r="CYV835" s="149"/>
      <c r="CYW835" s="149"/>
      <c r="CYX835" s="149"/>
      <c r="CYY835" s="149"/>
      <c r="CYZ835" s="149"/>
      <c r="CZA835" s="149"/>
      <c r="CZB835" s="149"/>
      <c r="CZC835" s="149"/>
      <c r="CZD835" s="149"/>
      <c r="CZE835" s="149"/>
      <c r="CZF835" s="149"/>
      <c r="CZG835" s="149"/>
      <c r="CZH835" s="149"/>
      <c r="CZI835" s="149"/>
      <c r="CZJ835" s="149"/>
      <c r="CZK835" s="149"/>
      <c r="CZL835" s="149"/>
      <c r="CZM835" s="149"/>
      <c r="CZN835" s="149"/>
      <c r="CZO835" s="149"/>
      <c r="CZP835" s="149"/>
      <c r="CZQ835" s="149"/>
      <c r="CZR835" s="149"/>
      <c r="CZS835" s="149"/>
      <c r="CZT835" s="149"/>
      <c r="CZU835" s="149"/>
      <c r="CZV835" s="149"/>
      <c r="CZW835" s="149"/>
      <c r="CZX835" s="149"/>
      <c r="CZY835" s="149"/>
      <c r="CZZ835" s="149"/>
      <c r="DAA835" s="149"/>
      <c r="DAB835" s="149"/>
      <c r="DAC835" s="149"/>
      <c r="DAD835" s="149"/>
      <c r="DAE835" s="149"/>
      <c r="DAF835" s="149"/>
      <c r="DAG835" s="149"/>
      <c r="DAH835" s="149"/>
      <c r="DAI835" s="149"/>
      <c r="DAJ835" s="149"/>
      <c r="DAK835" s="149"/>
      <c r="DAL835" s="149"/>
      <c r="DAM835" s="149"/>
      <c r="DAN835" s="149"/>
      <c r="DAO835" s="149"/>
      <c r="DAP835" s="149"/>
      <c r="DAQ835" s="149"/>
      <c r="DAR835" s="149"/>
      <c r="DAS835" s="149"/>
      <c r="DAT835" s="149"/>
      <c r="DAU835" s="149"/>
      <c r="DAV835" s="149"/>
      <c r="DAW835" s="149"/>
      <c r="DAX835" s="149"/>
      <c r="DAY835" s="149"/>
      <c r="DAZ835" s="149"/>
      <c r="DBA835" s="149"/>
      <c r="DBB835" s="149"/>
      <c r="DBC835" s="149"/>
      <c r="DBD835" s="149"/>
      <c r="DBE835" s="149"/>
      <c r="DBF835" s="149"/>
      <c r="DBG835" s="149"/>
      <c r="DBH835" s="149"/>
      <c r="DBI835" s="149"/>
      <c r="DBJ835" s="149"/>
      <c r="DBK835" s="149"/>
      <c r="DBL835" s="149"/>
      <c r="DBM835" s="149"/>
      <c r="DBN835" s="149"/>
      <c r="DBO835" s="149"/>
      <c r="DBP835" s="149"/>
      <c r="DBQ835" s="149"/>
      <c r="DBR835" s="149"/>
      <c r="DBS835" s="149"/>
      <c r="DBT835" s="149"/>
      <c r="DBU835" s="149"/>
      <c r="DBV835" s="149"/>
      <c r="DBW835" s="149"/>
      <c r="DBX835" s="149"/>
      <c r="DBY835" s="149"/>
      <c r="DBZ835" s="149"/>
      <c r="DCA835" s="149"/>
      <c r="DCB835" s="149"/>
      <c r="DCC835" s="149"/>
      <c r="DCD835" s="149"/>
      <c r="DCE835" s="149"/>
      <c r="DCF835" s="149"/>
      <c r="DCG835" s="149"/>
      <c r="DCH835" s="149"/>
      <c r="DCI835" s="149"/>
      <c r="DCJ835" s="149"/>
      <c r="DCK835" s="149"/>
      <c r="DCL835" s="149"/>
      <c r="DCM835" s="149"/>
      <c r="DCN835" s="149"/>
      <c r="DCO835" s="149"/>
      <c r="DCP835" s="149"/>
      <c r="DCQ835" s="149"/>
      <c r="DCR835" s="149"/>
      <c r="DCS835" s="149"/>
      <c r="DCT835" s="149"/>
      <c r="DCU835" s="149"/>
      <c r="DCV835" s="149"/>
      <c r="DCW835" s="149"/>
      <c r="DCX835" s="149"/>
      <c r="DCY835" s="149"/>
      <c r="DCZ835" s="149"/>
      <c r="DDA835" s="149"/>
      <c r="DDB835" s="149"/>
      <c r="DDC835" s="149"/>
      <c r="DDD835" s="149"/>
      <c r="DDE835" s="149"/>
      <c r="DDF835" s="149"/>
      <c r="DDG835" s="149"/>
      <c r="DDH835" s="149"/>
      <c r="DDI835" s="149"/>
      <c r="DDJ835" s="149"/>
      <c r="DDK835" s="149"/>
      <c r="DDL835" s="149"/>
      <c r="DDM835" s="149"/>
      <c r="DDN835" s="149"/>
      <c r="DDO835" s="149"/>
      <c r="DDP835" s="149"/>
      <c r="DDQ835" s="149"/>
      <c r="DDR835" s="149"/>
      <c r="DDS835" s="149"/>
      <c r="DDT835" s="149"/>
      <c r="DDU835" s="149"/>
      <c r="DDV835" s="149"/>
      <c r="DDW835" s="149"/>
      <c r="DDX835" s="149"/>
      <c r="DDY835" s="149"/>
      <c r="DDZ835" s="149"/>
      <c r="DEA835" s="149"/>
      <c r="DEB835" s="149"/>
      <c r="DEC835" s="149"/>
      <c r="DED835" s="149"/>
      <c r="DEE835" s="149"/>
      <c r="DEF835" s="149"/>
      <c r="DEG835" s="149"/>
      <c r="DEH835" s="149"/>
      <c r="DEI835" s="149"/>
      <c r="DEJ835" s="149"/>
      <c r="DEK835" s="149"/>
      <c r="DEL835" s="149"/>
      <c r="DEM835" s="149"/>
      <c r="DEN835" s="149"/>
      <c r="DEO835" s="149"/>
      <c r="DEP835" s="149"/>
      <c r="DEQ835" s="149"/>
      <c r="DER835" s="149"/>
      <c r="DES835" s="149"/>
      <c r="DET835" s="149"/>
      <c r="DEU835" s="149"/>
      <c r="DEV835" s="149"/>
      <c r="DEW835" s="149"/>
      <c r="DEX835" s="149"/>
      <c r="DEY835" s="149"/>
      <c r="DEZ835" s="149"/>
      <c r="DFA835" s="149"/>
      <c r="DFB835" s="149"/>
      <c r="DFC835" s="149"/>
      <c r="DFD835" s="149"/>
      <c r="DFE835" s="149"/>
      <c r="DFF835" s="149"/>
      <c r="DFG835" s="149"/>
      <c r="DFH835" s="149"/>
      <c r="DFI835" s="149"/>
      <c r="DFJ835" s="149"/>
      <c r="DFK835" s="149"/>
      <c r="DFL835" s="149"/>
      <c r="DFM835" s="149"/>
      <c r="DFN835" s="149"/>
      <c r="DFO835" s="149"/>
      <c r="DFP835" s="149"/>
      <c r="DFQ835" s="149"/>
      <c r="DFR835" s="149"/>
      <c r="DFS835" s="149"/>
      <c r="DFT835" s="149"/>
      <c r="DFU835" s="149"/>
      <c r="DFV835" s="149"/>
      <c r="DFW835" s="149"/>
      <c r="DFX835" s="149"/>
      <c r="DFY835" s="149"/>
      <c r="DFZ835" s="149"/>
      <c r="DGA835" s="149"/>
      <c r="DGB835" s="149"/>
      <c r="DGC835" s="149"/>
      <c r="DGD835" s="149"/>
      <c r="DGE835" s="149"/>
      <c r="DGF835" s="149"/>
      <c r="DGG835" s="149"/>
      <c r="DGH835" s="149"/>
      <c r="DGI835" s="149"/>
      <c r="DGJ835" s="149"/>
      <c r="DGK835" s="149"/>
      <c r="DGL835" s="149"/>
      <c r="DGM835" s="149"/>
      <c r="DGN835" s="149"/>
      <c r="DGO835" s="149"/>
      <c r="DGP835" s="149"/>
      <c r="DGQ835" s="149"/>
      <c r="DGR835" s="149"/>
      <c r="DGS835" s="149"/>
      <c r="DGT835" s="149"/>
      <c r="DGU835" s="149"/>
      <c r="DGV835" s="149"/>
      <c r="DGW835" s="149"/>
      <c r="DGX835" s="149"/>
      <c r="DGY835" s="149"/>
      <c r="DGZ835" s="149"/>
      <c r="DHA835" s="149"/>
      <c r="DHB835" s="149"/>
      <c r="DHC835" s="149"/>
      <c r="DHD835" s="149"/>
      <c r="DHE835" s="149"/>
      <c r="DHF835" s="149"/>
      <c r="DHG835" s="149"/>
      <c r="DHH835" s="149"/>
      <c r="DHI835" s="149"/>
      <c r="DHJ835" s="149"/>
      <c r="DHK835" s="149"/>
      <c r="DHL835" s="149"/>
      <c r="DHM835" s="149"/>
      <c r="DHN835" s="149"/>
      <c r="DHO835" s="149"/>
      <c r="DHP835" s="149"/>
      <c r="DHQ835" s="149"/>
      <c r="DHR835" s="149"/>
      <c r="DHS835" s="149"/>
      <c r="DHT835" s="149"/>
      <c r="DHU835" s="149"/>
      <c r="DHV835" s="149"/>
      <c r="DHW835" s="149"/>
      <c r="DHX835" s="149"/>
      <c r="DHY835" s="149"/>
      <c r="DHZ835" s="149"/>
      <c r="DIA835" s="149"/>
      <c r="DIB835" s="149"/>
      <c r="DIC835" s="149"/>
      <c r="DID835" s="149"/>
      <c r="DIE835" s="149"/>
      <c r="DIF835" s="149"/>
      <c r="DIG835" s="149"/>
      <c r="DIH835" s="149"/>
      <c r="DII835" s="149"/>
      <c r="DIJ835" s="149"/>
      <c r="DIK835" s="149"/>
      <c r="DIL835" s="149"/>
      <c r="DIM835" s="149"/>
      <c r="DIN835" s="149"/>
      <c r="DIO835" s="149"/>
      <c r="DIP835" s="149"/>
      <c r="DIQ835" s="149"/>
      <c r="DIR835" s="149"/>
      <c r="DIS835" s="149"/>
      <c r="DIT835" s="149"/>
      <c r="DIU835" s="149"/>
      <c r="DIV835" s="149"/>
      <c r="DIW835" s="149"/>
      <c r="DIX835" s="149"/>
      <c r="DIY835" s="149"/>
      <c r="DIZ835" s="149"/>
      <c r="DJA835" s="149"/>
      <c r="DJB835" s="149"/>
      <c r="DJC835" s="149"/>
      <c r="DJD835" s="149"/>
      <c r="DJE835" s="149"/>
      <c r="DJF835" s="149"/>
      <c r="DJG835" s="149"/>
      <c r="DJH835" s="149"/>
      <c r="DJI835" s="149"/>
      <c r="DJJ835" s="149"/>
      <c r="DJK835" s="149"/>
      <c r="DJL835" s="149"/>
      <c r="DJM835" s="149"/>
      <c r="DJN835" s="149"/>
      <c r="DJO835" s="149"/>
      <c r="DJP835" s="149"/>
      <c r="DJQ835" s="149"/>
      <c r="DJR835" s="149"/>
      <c r="DJS835" s="149"/>
      <c r="DJT835" s="149"/>
      <c r="DJU835" s="149"/>
      <c r="DJV835" s="149"/>
      <c r="DJW835" s="149"/>
      <c r="DJX835" s="149"/>
      <c r="DJY835" s="149"/>
      <c r="DJZ835" s="149"/>
      <c r="DKA835" s="149"/>
      <c r="DKB835" s="149"/>
      <c r="DKC835" s="149"/>
      <c r="DKD835" s="149"/>
      <c r="DKE835" s="149"/>
      <c r="DKF835" s="149"/>
      <c r="DKG835" s="149"/>
      <c r="DKH835" s="149"/>
      <c r="DKI835" s="149"/>
      <c r="DKJ835" s="149"/>
      <c r="DKK835" s="149"/>
      <c r="DKL835" s="149"/>
      <c r="DKM835" s="149"/>
      <c r="DKN835" s="149"/>
      <c r="DKO835" s="149"/>
      <c r="DKP835" s="149"/>
      <c r="DKQ835" s="149"/>
      <c r="DKR835" s="149"/>
      <c r="DKS835" s="149"/>
      <c r="DKT835" s="149"/>
      <c r="DKU835" s="149"/>
      <c r="DKV835" s="149"/>
      <c r="DKW835" s="149"/>
      <c r="DKX835" s="149"/>
      <c r="DKY835" s="149"/>
      <c r="DKZ835" s="149"/>
      <c r="DLA835" s="149"/>
      <c r="DLB835" s="149"/>
      <c r="DLC835" s="149"/>
      <c r="DLD835" s="149"/>
      <c r="DLE835" s="149"/>
      <c r="DLF835" s="149"/>
      <c r="DLG835" s="149"/>
      <c r="DLH835" s="149"/>
      <c r="DLI835" s="149"/>
      <c r="DLJ835" s="149"/>
      <c r="DLK835" s="149"/>
      <c r="DLL835" s="149"/>
      <c r="DLM835" s="149"/>
      <c r="DLN835" s="149"/>
      <c r="DLO835" s="149"/>
      <c r="DLP835" s="149"/>
      <c r="DLQ835" s="149"/>
      <c r="DLR835" s="149"/>
      <c r="DLS835" s="149"/>
      <c r="DLT835" s="149"/>
      <c r="DLU835" s="149"/>
      <c r="DLV835" s="149"/>
      <c r="DLW835" s="149"/>
      <c r="DLX835" s="149"/>
      <c r="DLY835" s="149"/>
      <c r="DLZ835" s="149"/>
      <c r="DMA835" s="149"/>
      <c r="DMB835" s="149"/>
      <c r="DMC835" s="149"/>
      <c r="DMD835" s="149"/>
      <c r="DME835" s="149"/>
      <c r="DMF835" s="149"/>
      <c r="DMG835" s="149"/>
      <c r="DMH835" s="149"/>
      <c r="DMI835" s="149"/>
      <c r="DMJ835" s="149"/>
      <c r="DMK835" s="149"/>
      <c r="DML835" s="149"/>
      <c r="DMM835" s="149"/>
      <c r="DMN835" s="149"/>
      <c r="DMO835" s="149"/>
      <c r="DMP835" s="149"/>
      <c r="DMQ835" s="149"/>
      <c r="DMR835" s="149"/>
      <c r="DMS835" s="149"/>
      <c r="DMT835" s="149"/>
      <c r="DMU835" s="149"/>
      <c r="DMV835" s="149"/>
      <c r="DMW835" s="149"/>
      <c r="DMX835" s="149"/>
      <c r="DMY835" s="149"/>
      <c r="DMZ835" s="149"/>
      <c r="DNA835" s="149"/>
      <c r="DNB835" s="149"/>
      <c r="DNC835" s="149"/>
      <c r="DND835" s="149"/>
      <c r="DNE835" s="149"/>
      <c r="DNF835" s="149"/>
      <c r="DNG835" s="149"/>
      <c r="DNH835" s="149"/>
      <c r="DNI835" s="149"/>
      <c r="DNJ835" s="149"/>
      <c r="DNK835" s="149"/>
      <c r="DNL835" s="149"/>
      <c r="DNM835" s="149"/>
      <c r="DNN835" s="149"/>
      <c r="DNO835" s="149"/>
      <c r="DNP835" s="149"/>
      <c r="DNQ835" s="149"/>
      <c r="DNR835" s="149"/>
      <c r="DNS835" s="149"/>
      <c r="DNT835" s="149"/>
      <c r="DNU835" s="149"/>
      <c r="DNV835" s="149"/>
      <c r="DNW835" s="149"/>
      <c r="DNX835" s="149"/>
      <c r="DNY835" s="149"/>
      <c r="DNZ835" s="149"/>
      <c r="DOA835" s="149"/>
      <c r="DOB835" s="149"/>
      <c r="DOC835" s="149"/>
      <c r="DOD835" s="149"/>
      <c r="DOE835" s="149"/>
      <c r="DOF835" s="149"/>
      <c r="DOG835" s="149"/>
      <c r="DOH835" s="149"/>
      <c r="DOI835" s="149"/>
      <c r="DOJ835" s="149"/>
      <c r="DOK835" s="149"/>
      <c r="DOL835" s="149"/>
      <c r="DOM835" s="149"/>
      <c r="DON835" s="149"/>
      <c r="DOO835" s="149"/>
      <c r="DOP835" s="149"/>
      <c r="DOQ835" s="149"/>
      <c r="DOR835" s="149"/>
      <c r="DOS835" s="149"/>
      <c r="DOT835" s="149"/>
      <c r="DOU835" s="149"/>
      <c r="DOV835" s="149"/>
      <c r="DOW835" s="149"/>
      <c r="DOX835" s="149"/>
      <c r="DOY835" s="149"/>
      <c r="DOZ835" s="149"/>
      <c r="DPA835" s="149"/>
      <c r="DPB835" s="149"/>
      <c r="DPC835" s="149"/>
      <c r="DPD835" s="149"/>
      <c r="DPE835" s="149"/>
      <c r="DPF835" s="149"/>
      <c r="DPG835" s="149"/>
      <c r="DPH835" s="149"/>
      <c r="DPI835" s="149"/>
      <c r="DPJ835" s="149"/>
      <c r="DPK835" s="149"/>
      <c r="DPL835" s="149"/>
      <c r="DPM835" s="149"/>
      <c r="DPN835" s="149"/>
      <c r="DPO835" s="149"/>
      <c r="DPP835" s="149"/>
      <c r="DPQ835" s="149"/>
      <c r="DPR835" s="149"/>
      <c r="DPS835" s="149"/>
      <c r="DPT835" s="149"/>
      <c r="DPU835" s="149"/>
      <c r="DPV835" s="149"/>
      <c r="DPW835" s="149"/>
      <c r="DPX835" s="149"/>
      <c r="DPY835" s="149"/>
      <c r="DPZ835" s="149"/>
      <c r="DQA835" s="149"/>
      <c r="DQB835" s="149"/>
      <c r="DQC835" s="149"/>
      <c r="DQD835" s="149"/>
      <c r="DQE835" s="149"/>
      <c r="DQF835" s="149"/>
      <c r="DQG835" s="149"/>
      <c r="DQH835" s="149"/>
      <c r="DQI835" s="149"/>
      <c r="DQJ835" s="149"/>
      <c r="DQK835" s="149"/>
      <c r="DQL835" s="149"/>
      <c r="DQM835" s="149"/>
      <c r="DQN835" s="149"/>
      <c r="DQO835" s="149"/>
      <c r="DQP835" s="149"/>
      <c r="DQQ835" s="149"/>
      <c r="DQR835" s="149"/>
      <c r="DQS835" s="149"/>
      <c r="DQT835" s="149"/>
      <c r="DQU835" s="149"/>
      <c r="DQV835" s="149"/>
      <c r="DQW835" s="149"/>
      <c r="DQX835" s="149"/>
      <c r="DQY835" s="149"/>
      <c r="DQZ835" s="149"/>
      <c r="DRA835" s="149"/>
      <c r="DRB835" s="149"/>
      <c r="DRC835" s="149"/>
      <c r="DRD835" s="149"/>
      <c r="DRE835" s="149"/>
      <c r="DRF835" s="149"/>
      <c r="DRG835" s="149"/>
      <c r="DRH835" s="149"/>
      <c r="DRI835" s="149"/>
      <c r="DRJ835" s="149"/>
      <c r="DRK835" s="149"/>
      <c r="DRL835" s="149"/>
      <c r="DRM835" s="149"/>
      <c r="DRN835" s="149"/>
      <c r="DRO835" s="149"/>
      <c r="DRP835" s="149"/>
      <c r="DRQ835" s="149"/>
      <c r="DRR835" s="149"/>
      <c r="DRS835" s="149"/>
      <c r="DRT835" s="149"/>
      <c r="DRU835" s="149"/>
      <c r="DRV835" s="149"/>
      <c r="DRW835" s="149"/>
      <c r="DRX835" s="149"/>
      <c r="DRY835" s="149"/>
      <c r="DRZ835" s="149"/>
      <c r="DSA835" s="149"/>
      <c r="DSB835" s="149"/>
      <c r="DSC835" s="149"/>
      <c r="DSD835" s="149"/>
      <c r="DSE835" s="149"/>
      <c r="DSF835" s="149"/>
      <c r="DSG835" s="149"/>
      <c r="DSH835" s="149"/>
      <c r="DSI835" s="149"/>
      <c r="DSJ835" s="149"/>
      <c r="DSK835" s="149"/>
      <c r="DSL835" s="149"/>
      <c r="DSM835" s="149"/>
      <c r="DSN835" s="149"/>
      <c r="DSO835" s="149"/>
      <c r="DSP835" s="149"/>
      <c r="DSQ835" s="149"/>
      <c r="DSR835" s="149"/>
      <c r="DSS835" s="149"/>
      <c r="DST835" s="149"/>
      <c r="DSU835" s="149"/>
      <c r="DSV835" s="149"/>
      <c r="DSW835" s="149"/>
      <c r="DSX835" s="149"/>
      <c r="DSY835" s="149"/>
      <c r="DSZ835" s="149"/>
      <c r="DTA835" s="149"/>
      <c r="DTB835" s="149"/>
      <c r="DTC835" s="149"/>
      <c r="DTD835" s="149"/>
      <c r="DTE835" s="149"/>
      <c r="DTF835" s="149"/>
      <c r="DTG835" s="149"/>
      <c r="DTH835" s="149"/>
      <c r="DTI835" s="149"/>
      <c r="DTJ835" s="149"/>
      <c r="DTK835" s="149"/>
      <c r="DTL835" s="149"/>
      <c r="DTM835" s="149"/>
      <c r="DTN835" s="149"/>
      <c r="DTO835" s="149"/>
      <c r="DTP835" s="149"/>
      <c r="DTQ835" s="149"/>
      <c r="DTR835" s="149"/>
      <c r="DTS835" s="149"/>
      <c r="DTT835" s="149"/>
      <c r="DTU835" s="149"/>
      <c r="DTV835" s="149"/>
      <c r="DTW835" s="149"/>
      <c r="DTX835" s="149"/>
      <c r="DTY835" s="149"/>
      <c r="DTZ835" s="149"/>
      <c r="DUA835" s="149"/>
      <c r="DUB835" s="149"/>
      <c r="DUC835" s="149"/>
      <c r="DUD835" s="149"/>
      <c r="DUE835" s="149"/>
      <c r="DUF835" s="149"/>
      <c r="DUG835" s="149"/>
      <c r="DUH835" s="149"/>
      <c r="DUI835" s="149"/>
      <c r="DUJ835" s="149"/>
      <c r="DUK835" s="149"/>
      <c r="DUL835" s="149"/>
      <c r="DUM835" s="149"/>
      <c r="DUN835" s="149"/>
      <c r="DUO835" s="149"/>
      <c r="DUP835" s="149"/>
      <c r="DUQ835" s="149"/>
      <c r="DUR835" s="149"/>
      <c r="DUS835" s="149"/>
      <c r="DUT835" s="149"/>
      <c r="DUU835" s="149"/>
      <c r="DUV835" s="149"/>
      <c r="DUW835" s="149"/>
      <c r="DUX835" s="149"/>
      <c r="DUY835" s="149"/>
      <c r="DUZ835" s="149"/>
      <c r="DVA835" s="149"/>
      <c r="DVB835" s="149"/>
      <c r="DVC835" s="149"/>
      <c r="DVD835" s="149"/>
      <c r="DVE835" s="149"/>
      <c r="DVF835" s="149"/>
      <c r="DVG835" s="149"/>
      <c r="DVH835" s="149"/>
      <c r="DVI835" s="149"/>
      <c r="DVJ835" s="149"/>
      <c r="DVK835" s="149"/>
      <c r="DVL835" s="149"/>
      <c r="DVM835" s="149"/>
      <c r="DVN835" s="149"/>
      <c r="DVO835" s="149"/>
      <c r="DVP835" s="149"/>
      <c r="DVQ835" s="149"/>
      <c r="DVR835" s="149"/>
      <c r="DVS835" s="149"/>
      <c r="DVT835" s="149"/>
      <c r="DVU835" s="149"/>
      <c r="DVV835" s="149"/>
      <c r="DVW835" s="149"/>
      <c r="DVX835" s="149"/>
      <c r="DVY835" s="149"/>
      <c r="DVZ835" s="149"/>
      <c r="DWA835" s="149"/>
      <c r="DWB835" s="149"/>
      <c r="DWC835" s="149"/>
      <c r="DWD835" s="149"/>
      <c r="DWE835" s="149"/>
      <c r="DWF835" s="149"/>
      <c r="DWG835" s="149"/>
      <c r="DWH835" s="149"/>
      <c r="DWI835" s="149"/>
      <c r="DWJ835" s="149"/>
      <c r="DWK835" s="149"/>
      <c r="DWL835" s="149"/>
      <c r="DWM835" s="149"/>
      <c r="DWN835" s="149"/>
      <c r="DWO835" s="149"/>
      <c r="DWP835" s="149"/>
      <c r="DWQ835" s="149"/>
      <c r="DWR835" s="149"/>
      <c r="DWS835" s="149"/>
      <c r="DWT835" s="149"/>
      <c r="DWU835" s="149"/>
      <c r="DWV835" s="149"/>
      <c r="DWW835" s="149"/>
      <c r="DWX835" s="149"/>
      <c r="DWY835" s="149"/>
      <c r="DWZ835" s="149"/>
      <c r="DXA835" s="149"/>
      <c r="DXB835" s="149"/>
      <c r="DXC835" s="149"/>
      <c r="DXD835" s="149"/>
      <c r="DXE835" s="149"/>
      <c r="DXF835" s="149"/>
      <c r="DXG835" s="149"/>
      <c r="DXH835" s="149"/>
      <c r="DXI835" s="149"/>
      <c r="DXJ835" s="149"/>
      <c r="DXK835" s="149"/>
      <c r="DXL835" s="149"/>
      <c r="DXM835" s="149"/>
      <c r="DXN835" s="149"/>
      <c r="DXO835" s="149"/>
      <c r="DXP835" s="149"/>
      <c r="DXQ835" s="149"/>
      <c r="DXR835" s="149"/>
      <c r="DXS835" s="149"/>
      <c r="DXT835" s="149"/>
      <c r="DXU835" s="149"/>
      <c r="DXV835" s="149"/>
      <c r="DXW835" s="149"/>
      <c r="DXX835" s="149"/>
      <c r="DXY835" s="149"/>
      <c r="DXZ835" s="149"/>
      <c r="DYA835" s="149"/>
      <c r="DYB835" s="149"/>
      <c r="DYC835" s="149"/>
      <c r="DYD835" s="149"/>
      <c r="DYE835" s="149"/>
      <c r="DYF835" s="149"/>
      <c r="DYG835" s="149"/>
      <c r="DYH835" s="149"/>
      <c r="DYI835" s="149"/>
      <c r="DYJ835" s="149"/>
      <c r="DYK835" s="149"/>
      <c r="DYL835" s="149"/>
      <c r="DYM835" s="149"/>
      <c r="DYN835" s="149"/>
      <c r="DYO835" s="149"/>
      <c r="DYP835" s="149"/>
      <c r="DYQ835" s="149"/>
      <c r="DYR835" s="149"/>
      <c r="DYS835" s="149"/>
      <c r="DYT835" s="149"/>
      <c r="DYU835" s="149"/>
      <c r="DYV835" s="149"/>
      <c r="DYW835" s="149"/>
      <c r="DYX835" s="149"/>
      <c r="DYY835" s="149"/>
      <c r="DYZ835" s="149"/>
      <c r="DZA835" s="149"/>
      <c r="DZB835" s="149"/>
      <c r="DZC835" s="149"/>
      <c r="DZD835" s="149"/>
      <c r="DZE835" s="149"/>
      <c r="DZF835" s="149"/>
      <c r="DZG835" s="149"/>
      <c r="DZH835" s="149"/>
      <c r="DZI835" s="149"/>
      <c r="DZJ835" s="149"/>
      <c r="DZK835" s="149"/>
      <c r="DZL835" s="149"/>
      <c r="DZM835" s="149"/>
      <c r="DZN835" s="149"/>
      <c r="DZO835" s="149"/>
      <c r="DZP835" s="149"/>
      <c r="DZQ835" s="149"/>
      <c r="DZR835" s="149"/>
      <c r="DZS835" s="149"/>
      <c r="DZT835" s="149"/>
      <c r="DZU835" s="149"/>
      <c r="DZV835" s="149"/>
      <c r="DZW835" s="149"/>
      <c r="DZX835" s="149"/>
      <c r="DZY835" s="149"/>
      <c r="DZZ835" s="149"/>
      <c r="EAA835" s="149"/>
      <c r="EAB835" s="149"/>
      <c r="EAC835" s="149"/>
      <c r="EAD835" s="149"/>
      <c r="EAE835" s="149"/>
      <c r="EAF835" s="149"/>
      <c r="EAG835" s="149"/>
      <c r="EAH835" s="149"/>
      <c r="EAI835" s="149"/>
      <c r="EAJ835" s="149"/>
      <c r="EAK835" s="149"/>
      <c r="EAL835" s="149"/>
      <c r="EAM835" s="149"/>
      <c r="EAN835" s="149"/>
      <c r="EAO835" s="149"/>
      <c r="EAP835" s="149"/>
      <c r="EAQ835" s="149"/>
      <c r="EAR835" s="149"/>
      <c r="EAS835" s="149"/>
      <c r="EAT835" s="149"/>
      <c r="EAU835" s="149"/>
      <c r="EAV835" s="149"/>
      <c r="EAW835" s="149"/>
      <c r="EAX835" s="149"/>
      <c r="EAY835" s="149"/>
      <c r="EAZ835" s="149"/>
      <c r="EBA835" s="149"/>
      <c r="EBB835" s="149"/>
      <c r="EBC835" s="149"/>
      <c r="EBD835" s="149"/>
      <c r="EBE835" s="149"/>
      <c r="EBF835" s="149"/>
      <c r="EBG835" s="149"/>
      <c r="EBH835" s="149"/>
      <c r="EBI835" s="149"/>
      <c r="EBJ835" s="149"/>
      <c r="EBK835" s="149"/>
      <c r="EBL835" s="149"/>
      <c r="EBM835" s="149"/>
      <c r="EBN835" s="149"/>
      <c r="EBO835" s="149"/>
      <c r="EBP835" s="149"/>
      <c r="EBQ835" s="149"/>
      <c r="EBR835" s="149"/>
      <c r="EBS835" s="149"/>
      <c r="EBT835" s="149"/>
      <c r="EBU835" s="149"/>
      <c r="EBV835" s="149"/>
      <c r="EBW835" s="149"/>
      <c r="EBX835" s="149"/>
      <c r="EBY835" s="149"/>
      <c r="EBZ835" s="149"/>
      <c r="ECA835" s="149"/>
      <c r="ECB835" s="149"/>
      <c r="ECC835" s="149"/>
      <c r="ECD835" s="149"/>
      <c r="ECE835" s="149"/>
      <c r="ECF835" s="149"/>
      <c r="ECG835" s="149"/>
      <c r="ECH835" s="149"/>
      <c r="ECI835" s="149"/>
      <c r="ECJ835" s="149"/>
      <c r="ECK835" s="149"/>
      <c r="ECL835" s="149"/>
      <c r="ECM835" s="149"/>
      <c r="ECN835" s="149"/>
      <c r="ECO835" s="149"/>
      <c r="ECP835" s="149"/>
      <c r="ECQ835" s="149"/>
      <c r="ECR835" s="149"/>
      <c r="ECS835" s="149"/>
      <c r="ECT835" s="149"/>
      <c r="ECU835" s="149"/>
      <c r="ECV835" s="149"/>
      <c r="ECW835" s="149"/>
      <c r="ECX835" s="149"/>
      <c r="ECY835" s="149"/>
      <c r="ECZ835" s="149"/>
      <c r="EDA835" s="149"/>
      <c r="EDB835" s="149"/>
      <c r="EDC835" s="149"/>
      <c r="EDD835" s="149"/>
      <c r="EDE835" s="149"/>
      <c r="EDF835" s="149"/>
      <c r="EDG835" s="149"/>
      <c r="EDH835" s="149"/>
      <c r="EDI835" s="149"/>
      <c r="EDJ835" s="149"/>
      <c r="EDK835" s="149"/>
      <c r="EDL835" s="149"/>
      <c r="EDM835" s="149"/>
      <c r="EDN835" s="149"/>
      <c r="EDO835" s="149"/>
      <c r="EDP835" s="149"/>
      <c r="EDQ835" s="149"/>
      <c r="EDR835" s="149"/>
      <c r="EDS835" s="149"/>
      <c r="EDT835" s="149"/>
      <c r="EDU835" s="149"/>
      <c r="EDV835" s="149"/>
      <c r="EDW835" s="149"/>
      <c r="EDX835" s="149"/>
      <c r="EDY835" s="149"/>
      <c r="EDZ835" s="149"/>
      <c r="EEA835" s="149"/>
      <c r="EEB835" s="149"/>
      <c r="EEC835" s="149"/>
      <c r="EED835" s="149"/>
      <c r="EEE835" s="149"/>
      <c r="EEF835" s="149"/>
      <c r="EEG835" s="149"/>
      <c r="EEH835" s="149"/>
      <c r="EEI835" s="149"/>
      <c r="EEJ835" s="149"/>
      <c r="EEK835" s="149"/>
      <c r="EEL835" s="149"/>
      <c r="EEM835" s="149"/>
      <c r="EEN835" s="149"/>
      <c r="EEO835" s="149"/>
      <c r="EEP835" s="149"/>
      <c r="EEQ835" s="149"/>
      <c r="EER835" s="149"/>
      <c r="EES835" s="149"/>
      <c r="EET835" s="149"/>
      <c r="EEU835" s="149"/>
      <c r="EEV835" s="149"/>
      <c r="EEW835" s="149"/>
      <c r="EEX835" s="149"/>
      <c r="EEY835" s="149"/>
      <c r="EEZ835" s="149"/>
      <c r="EFA835" s="149"/>
      <c r="EFB835" s="149"/>
      <c r="EFC835" s="149"/>
      <c r="EFD835" s="149"/>
      <c r="EFE835" s="149"/>
      <c r="EFF835" s="149"/>
      <c r="EFG835" s="149"/>
      <c r="EFH835" s="149"/>
      <c r="EFI835" s="149"/>
      <c r="EFJ835" s="149"/>
      <c r="EFK835" s="149"/>
      <c r="EFL835" s="149"/>
      <c r="EFM835" s="149"/>
      <c r="EFN835" s="149"/>
      <c r="EFO835" s="149"/>
      <c r="EFP835" s="149"/>
      <c r="EFQ835" s="149"/>
      <c r="EFR835" s="149"/>
      <c r="EFS835" s="149"/>
      <c r="EFT835" s="149"/>
      <c r="EFU835" s="149"/>
      <c r="EFV835" s="149"/>
      <c r="EFW835" s="149"/>
      <c r="EFX835" s="149"/>
      <c r="EFY835" s="149"/>
      <c r="EFZ835" s="149"/>
      <c r="EGA835" s="149"/>
      <c r="EGB835" s="149"/>
      <c r="EGC835" s="149"/>
      <c r="EGD835" s="149"/>
      <c r="EGE835" s="149"/>
      <c r="EGF835" s="149"/>
      <c r="EGG835" s="149"/>
      <c r="EGH835" s="149"/>
      <c r="EGI835" s="149"/>
      <c r="EGJ835" s="149"/>
      <c r="EGK835" s="149"/>
      <c r="EGL835" s="149"/>
      <c r="EGM835" s="149"/>
      <c r="EGN835" s="149"/>
      <c r="EGO835" s="149"/>
      <c r="EGP835" s="149"/>
      <c r="EGQ835" s="149"/>
      <c r="EGR835" s="149"/>
      <c r="EGS835" s="149"/>
      <c r="EGT835" s="149"/>
      <c r="EGU835" s="149"/>
      <c r="EGV835" s="149"/>
      <c r="EGW835" s="149"/>
      <c r="EGX835" s="149"/>
      <c r="EGY835" s="149"/>
      <c r="EGZ835" s="149"/>
      <c r="EHA835" s="149"/>
      <c r="EHB835" s="149"/>
      <c r="EHC835" s="149"/>
      <c r="EHD835" s="149"/>
      <c r="EHE835" s="149"/>
      <c r="EHF835" s="149"/>
      <c r="EHG835" s="149"/>
      <c r="EHH835" s="149"/>
      <c r="EHI835" s="149"/>
      <c r="EHJ835" s="149"/>
      <c r="EHK835" s="149"/>
      <c r="EHL835" s="149"/>
      <c r="EHM835" s="149"/>
      <c r="EHN835" s="149"/>
      <c r="EHO835" s="149"/>
      <c r="EHP835" s="149"/>
      <c r="EHQ835" s="149"/>
      <c r="EHR835" s="149"/>
      <c r="EHS835" s="149"/>
      <c r="EHT835" s="149"/>
      <c r="EHU835" s="149"/>
      <c r="EHV835" s="149"/>
      <c r="EHW835" s="149"/>
      <c r="EHX835" s="149"/>
      <c r="EHY835" s="149"/>
      <c r="EHZ835" s="149"/>
      <c r="EIA835" s="149"/>
      <c r="EIB835" s="149"/>
      <c r="EIC835" s="149"/>
      <c r="EID835" s="149"/>
      <c r="EIE835" s="149"/>
      <c r="EIF835" s="149"/>
      <c r="EIG835" s="149"/>
      <c r="EIH835" s="149"/>
      <c r="EII835" s="149"/>
      <c r="EIJ835" s="149"/>
      <c r="EIK835" s="149"/>
      <c r="EIL835" s="149"/>
      <c r="EIM835" s="149"/>
      <c r="EIN835" s="149"/>
      <c r="EIO835" s="149"/>
      <c r="EIP835" s="149"/>
      <c r="EIQ835" s="149"/>
      <c r="EIR835" s="149"/>
      <c r="EIS835" s="149"/>
      <c r="EIT835" s="149"/>
      <c r="EIU835" s="149"/>
      <c r="EIV835" s="149"/>
      <c r="EIW835" s="149"/>
      <c r="EIX835" s="149"/>
      <c r="EIY835" s="149"/>
      <c r="EIZ835" s="149"/>
      <c r="EJA835" s="149"/>
      <c r="EJB835" s="149"/>
      <c r="EJC835" s="149"/>
      <c r="EJD835" s="149"/>
      <c r="EJE835" s="149"/>
      <c r="EJF835" s="149"/>
      <c r="EJG835" s="149"/>
      <c r="EJH835" s="149"/>
      <c r="EJI835" s="149"/>
      <c r="EJJ835" s="149"/>
      <c r="EJK835" s="149"/>
      <c r="EJL835" s="149"/>
      <c r="EJM835" s="149"/>
      <c r="EJN835" s="149"/>
      <c r="EJO835" s="149"/>
      <c r="EJP835" s="149"/>
      <c r="EJQ835" s="149"/>
      <c r="EJR835" s="149"/>
      <c r="EJS835" s="149"/>
      <c r="EJT835" s="149"/>
      <c r="EJU835" s="149"/>
      <c r="EJV835" s="149"/>
      <c r="EJW835" s="149"/>
      <c r="EJX835" s="149"/>
      <c r="EJY835" s="149"/>
      <c r="EJZ835" s="149"/>
      <c r="EKA835" s="149"/>
      <c r="EKB835" s="149"/>
      <c r="EKC835" s="149"/>
      <c r="EKD835" s="149"/>
      <c r="EKE835" s="149"/>
      <c r="EKF835" s="149"/>
      <c r="EKG835" s="149"/>
      <c r="EKH835" s="149"/>
      <c r="EKI835" s="149"/>
      <c r="EKJ835" s="149"/>
      <c r="EKK835" s="149"/>
      <c r="EKL835" s="149"/>
      <c r="EKM835" s="149"/>
      <c r="EKN835" s="149"/>
      <c r="EKO835" s="149"/>
      <c r="EKP835" s="149"/>
      <c r="EKQ835" s="149"/>
      <c r="EKR835" s="149"/>
      <c r="EKS835" s="149"/>
      <c r="EKT835" s="149"/>
      <c r="EKU835" s="149"/>
      <c r="EKV835" s="149"/>
      <c r="EKW835" s="149"/>
      <c r="EKX835" s="149"/>
      <c r="EKY835" s="149"/>
      <c r="EKZ835" s="149"/>
      <c r="ELA835" s="149"/>
      <c r="ELB835" s="149"/>
      <c r="ELC835" s="149"/>
      <c r="ELD835" s="149"/>
      <c r="ELE835" s="149"/>
      <c r="ELF835" s="149"/>
      <c r="ELG835" s="149"/>
      <c r="ELH835" s="149"/>
      <c r="ELI835" s="149"/>
      <c r="ELJ835" s="149"/>
      <c r="ELK835" s="149"/>
      <c r="ELL835" s="149"/>
      <c r="ELM835" s="149"/>
      <c r="ELN835" s="149"/>
      <c r="ELO835" s="149"/>
      <c r="ELP835" s="149"/>
      <c r="ELQ835" s="149"/>
      <c r="ELR835" s="149"/>
      <c r="ELS835" s="149"/>
      <c r="ELT835" s="149"/>
      <c r="ELU835" s="149"/>
      <c r="ELV835" s="149"/>
      <c r="ELW835" s="149"/>
      <c r="ELX835" s="149"/>
      <c r="ELY835" s="149"/>
      <c r="ELZ835" s="149"/>
      <c r="EMA835" s="149"/>
      <c r="EMB835" s="149"/>
      <c r="EMC835" s="149"/>
      <c r="EMD835" s="149"/>
      <c r="EME835" s="149"/>
      <c r="EMF835" s="149"/>
      <c r="EMG835" s="149"/>
      <c r="EMH835" s="149"/>
      <c r="EMI835" s="149"/>
      <c r="EMJ835" s="149"/>
      <c r="EMK835" s="149"/>
      <c r="EML835" s="149"/>
      <c r="EMM835" s="149"/>
      <c r="EMN835" s="149"/>
      <c r="EMO835" s="149"/>
      <c r="EMP835" s="149"/>
      <c r="EMQ835" s="149"/>
      <c r="EMR835" s="149"/>
      <c r="EMS835" s="149"/>
      <c r="EMT835" s="149"/>
      <c r="EMU835" s="149"/>
      <c r="EMV835" s="149"/>
      <c r="EMW835" s="149"/>
      <c r="EMX835" s="149"/>
      <c r="EMY835" s="149"/>
      <c r="EMZ835" s="149"/>
      <c r="ENA835" s="149"/>
      <c r="ENB835" s="149"/>
      <c r="ENC835" s="149"/>
      <c r="END835" s="149"/>
      <c r="ENE835" s="149"/>
      <c r="ENF835" s="149"/>
      <c r="ENG835" s="149"/>
      <c r="ENH835" s="149"/>
      <c r="ENI835" s="149"/>
      <c r="ENJ835" s="149"/>
      <c r="ENK835" s="149"/>
      <c r="ENL835" s="149"/>
      <c r="ENM835" s="149"/>
      <c r="ENN835" s="149"/>
      <c r="ENO835" s="149"/>
      <c r="ENP835" s="149"/>
      <c r="ENQ835" s="149"/>
      <c r="ENR835" s="149"/>
      <c r="ENS835" s="149"/>
      <c r="ENT835" s="149"/>
      <c r="ENU835" s="149"/>
      <c r="ENV835" s="149"/>
      <c r="ENW835" s="149"/>
      <c r="ENX835" s="149"/>
      <c r="ENY835" s="149"/>
      <c r="ENZ835" s="149"/>
      <c r="EOA835" s="149"/>
      <c r="EOB835" s="149"/>
      <c r="EOC835" s="149"/>
      <c r="EOD835" s="149"/>
      <c r="EOE835" s="149"/>
      <c r="EOF835" s="149"/>
      <c r="EOG835" s="149"/>
      <c r="EOH835" s="149"/>
      <c r="EOI835" s="149"/>
      <c r="EOJ835" s="149"/>
      <c r="EOK835" s="149"/>
      <c r="EOL835" s="149"/>
      <c r="EOM835" s="149"/>
      <c r="EON835" s="149"/>
      <c r="EOO835" s="149"/>
      <c r="EOP835" s="149"/>
      <c r="EOQ835" s="149"/>
      <c r="EOR835" s="149"/>
      <c r="EOS835" s="149"/>
      <c r="EOT835" s="149"/>
      <c r="EOU835" s="149"/>
      <c r="EOV835" s="149"/>
      <c r="EOW835" s="149"/>
      <c r="EOX835" s="149"/>
      <c r="EOY835" s="149"/>
      <c r="EOZ835" s="149"/>
      <c r="EPA835" s="149"/>
      <c r="EPB835" s="149"/>
      <c r="EPC835" s="149"/>
      <c r="EPD835" s="149"/>
      <c r="EPE835" s="149"/>
      <c r="EPF835" s="149"/>
      <c r="EPG835" s="149"/>
      <c r="EPH835" s="149"/>
      <c r="EPI835" s="149"/>
      <c r="EPJ835" s="149"/>
      <c r="EPK835" s="149"/>
      <c r="EPL835" s="149"/>
      <c r="EPM835" s="149"/>
      <c r="EPN835" s="149"/>
      <c r="EPO835" s="149"/>
      <c r="EPP835" s="149"/>
      <c r="EPQ835" s="149"/>
      <c r="EPR835" s="149"/>
      <c r="EPS835" s="149"/>
      <c r="EPT835" s="149"/>
      <c r="EPU835" s="149"/>
      <c r="EPV835" s="149"/>
      <c r="EPW835" s="149"/>
      <c r="EPX835" s="149"/>
      <c r="EPY835" s="149"/>
      <c r="EPZ835" s="149"/>
      <c r="EQA835" s="149"/>
      <c r="EQB835" s="149"/>
      <c r="EQC835" s="149"/>
      <c r="EQD835" s="149"/>
      <c r="EQE835" s="149"/>
      <c r="EQF835" s="149"/>
      <c r="EQG835" s="149"/>
      <c r="EQH835" s="149"/>
      <c r="EQI835" s="149"/>
      <c r="EQJ835" s="149"/>
      <c r="EQK835" s="149"/>
      <c r="EQL835" s="149"/>
      <c r="EQM835" s="149"/>
      <c r="EQN835" s="149"/>
      <c r="EQO835" s="149"/>
      <c r="EQP835" s="149"/>
      <c r="EQQ835" s="149"/>
      <c r="EQR835" s="149"/>
      <c r="EQS835" s="149"/>
      <c r="EQT835" s="149"/>
      <c r="EQU835" s="149"/>
      <c r="EQV835" s="149"/>
      <c r="EQW835" s="149"/>
      <c r="EQX835" s="149"/>
      <c r="EQY835" s="149"/>
      <c r="EQZ835" s="149"/>
      <c r="ERA835" s="149"/>
      <c r="ERB835" s="149"/>
      <c r="ERC835" s="149"/>
      <c r="ERD835" s="149"/>
      <c r="ERE835" s="149"/>
      <c r="ERF835" s="149"/>
      <c r="ERG835" s="149"/>
      <c r="ERH835" s="149"/>
      <c r="ERI835" s="149"/>
      <c r="ERJ835" s="149"/>
      <c r="ERK835" s="149"/>
      <c r="ERL835" s="149"/>
      <c r="ERM835" s="149"/>
      <c r="ERN835" s="149"/>
      <c r="ERO835" s="149"/>
      <c r="ERP835" s="149"/>
      <c r="ERQ835" s="149"/>
      <c r="ERR835" s="149"/>
      <c r="ERS835" s="149"/>
      <c r="ERT835" s="149"/>
      <c r="ERU835" s="149"/>
      <c r="ERV835" s="149"/>
      <c r="ERW835" s="149"/>
      <c r="ERX835" s="149"/>
      <c r="ERY835" s="149"/>
      <c r="ERZ835" s="149"/>
      <c r="ESA835" s="149"/>
      <c r="ESB835" s="149"/>
      <c r="ESC835" s="149"/>
      <c r="ESD835" s="149"/>
      <c r="ESE835" s="149"/>
      <c r="ESF835" s="149"/>
      <c r="ESG835" s="149"/>
      <c r="ESH835" s="149"/>
      <c r="ESI835" s="149"/>
      <c r="ESJ835" s="149"/>
      <c r="ESK835" s="149"/>
      <c r="ESL835" s="149"/>
      <c r="ESM835" s="149"/>
      <c r="ESN835" s="149"/>
      <c r="ESO835" s="149"/>
      <c r="ESP835" s="149"/>
      <c r="ESQ835" s="149"/>
      <c r="ESR835" s="149"/>
      <c r="ESS835" s="149"/>
      <c r="EST835" s="149"/>
      <c r="ESU835" s="149"/>
      <c r="ESV835" s="149"/>
      <c r="ESW835" s="149"/>
      <c r="ESX835" s="149"/>
      <c r="ESY835" s="149"/>
      <c r="ESZ835" s="149"/>
      <c r="ETA835" s="149"/>
      <c r="ETB835" s="149"/>
      <c r="ETC835" s="149"/>
      <c r="ETD835" s="149"/>
      <c r="ETE835" s="149"/>
      <c r="ETF835" s="149"/>
      <c r="ETG835" s="149"/>
      <c r="ETH835" s="149"/>
      <c r="ETI835" s="149"/>
      <c r="ETJ835" s="149"/>
      <c r="ETK835" s="149"/>
      <c r="ETL835" s="149"/>
      <c r="ETM835" s="149"/>
      <c r="ETN835" s="149"/>
      <c r="ETO835" s="149"/>
      <c r="ETP835" s="149"/>
      <c r="ETQ835" s="149"/>
      <c r="ETR835" s="149"/>
      <c r="ETS835" s="149"/>
      <c r="ETT835" s="149"/>
      <c r="ETU835" s="149"/>
      <c r="ETV835" s="149"/>
      <c r="ETW835" s="149"/>
      <c r="ETX835" s="149"/>
      <c r="ETY835" s="149"/>
      <c r="ETZ835" s="149"/>
      <c r="EUA835" s="149"/>
      <c r="EUB835" s="149"/>
      <c r="EUC835" s="149"/>
      <c r="EUD835" s="149"/>
      <c r="EUE835" s="149"/>
      <c r="EUF835" s="149"/>
      <c r="EUG835" s="149"/>
      <c r="EUH835" s="149"/>
      <c r="EUI835" s="149"/>
      <c r="EUJ835" s="149"/>
      <c r="EUK835" s="149"/>
      <c r="EUL835" s="149"/>
      <c r="EUM835" s="149"/>
      <c r="EUN835" s="149"/>
      <c r="EUO835" s="149"/>
      <c r="EUP835" s="149"/>
      <c r="EUQ835" s="149"/>
      <c r="EUR835" s="149"/>
      <c r="EUS835" s="149"/>
      <c r="EUT835" s="149"/>
      <c r="EUU835" s="149"/>
      <c r="EUV835" s="149"/>
      <c r="EUW835" s="149"/>
      <c r="EUX835" s="149"/>
      <c r="EUY835" s="149"/>
      <c r="EUZ835" s="149"/>
      <c r="EVA835" s="149"/>
      <c r="EVB835" s="149"/>
      <c r="EVC835" s="149"/>
      <c r="EVD835" s="149"/>
      <c r="EVE835" s="149"/>
      <c r="EVF835" s="149"/>
      <c r="EVG835" s="149"/>
      <c r="EVH835" s="149"/>
      <c r="EVI835" s="149"/>
      <c r="EVJ835" s="149"/>
      <c r="EVK835" s="149"/>
      <c r="EVL835" s="149"/>
      <c r="EVM835" s="149"/>
      <c r="EVN835" s="149"/>
      <c r="EVO835" s="149"/>
      <c r="EVP835" s="149"/>
      <c r="EVQ835" s="149"/>
      <c r="EVR835" s="149"/>
      <c r="EVS835" s="149"/>
      <c r="EVT835" s="149"/>
      <c r="EVU835" s="149"/>
      <c r="EVV835" s="149"/>
      <c r="EVW835" s="149"/>
      <c r="EVX835" s="149"/>
      <c r="EVY835" s="149"/>
      <c r="EVZ835" s="149"/>
      <c r="EWA835" s="149"/>
      <c r="EWB835" s="149"/>
      <c r="EWC835" s="149"/>
      <c r="EWD835" s="149"/>
      <c r="EWE835" s="149"/>
      <c r="EWF835" s="149"/>
      <c r="EWG835" s="149"/>
      <c r="EWH835" s="149"/>
      <c r="EWI835" s="149"/>
      <c r="EWJ835" s="149"/>
      <c r="EWK835" s="149"/>
      <c r="EWL835" s="149"/>
      <c r="EWM835" s="149"/>
      <c r="EWN835" s="149"/>
      <c r="EWO835" s="149"/>
      <c r="EWP835" s="149"/>
      <c r="EWQ835" s="149"/>
      <c r="EWR835" s="149"/>
      <c r="EWS835" s="149"/>
      <c r="EWT835" s="149"/>
      <c r="EWU835" s="149"/>
      <c r="EWV835" s="149"/>
      <c r="EWW835" s="149"/>
      <c r="EWX835" s="149"/>
      <c r="EWY835" s="149"/>
      <c r="EWZ835" s="149"/>
      <c r="EXA835" s="149"/>
      <c r="EXB835" s="149"/>
      <c r="EXC835" s="149"/>
      <c r="EXD835" s="149"/>
      <c r="EXE835" s="149"/>
      <c r="EXF835" s="149"/>
      <c r="EXG835" s="149"/>
      <c r="EXH835" s="149"/>
      <c r="EXI835" s="149"/>
      <c r="EXJ835" s="149"/>
      <c r="EXK835" s="149"/>
      <c r="EXL835" s="149"/>
      <c r="EXM835" s="149"/>
      <c r="EXN835" s="149"/>
      <c r="EXO835" s="149"/>
      <c r="EXP835" s="149"/>
      <c r="EXQ835" s="149"/>
      <c r="EXR835" s="149"/>
      <c r="EXS835" s="149"/>
      <c r="EXT835" s="149"/>
      <c r="EXU835" s="149"/>
      <c r="EXV835" s="149"/>
      <c r="EXW835" s="149"/>
      <c r="EXX835" s="149"/>
      <c r="EXY835" s="149"/>
      <c r="EXZ835" s="149"/>
      <c r="EYA835" s="149"/>
      <c r="EYB835" s="149"/>
      <c r="EYC835" s="149"/>
      <c r="EYD835" s="149"/>
      <c r="EYE835" s="149"/>
      <c r="EYF835" s="149"/>
      <c r="EYG835" s="149"/>
      <c r="EYH835" s="149"/>
      <c r="EYI835" s="149"/>
      <c r="EYJ835" s="149"/>
      <c r="EYK835" s="149"/>
      <c r="EYL835" s="149"/>
      <c r="EYM835" s="149"/>
      <c r="EYN835" s="149"/>
      <c r="EYO835" s="149"/>
      <c r="EYP835" s="149"/>
      <c r="EYQ835" s="149"/>
      <c r="EYR835" s="149"/>
      <c r="EYS835" s="149"/>
      <c r="EYT835" s="149"/>
      <c r="EYU835" s="149"/>
      <c r="EYV835" s="149"/>
      <c r="EYW835" s="149"/>
      <c r="EYX835" s="149"/>
      <c r="EYY835" s="149"/>
      <c r="EYZ835" s="149"/>
      <c r="EZA835" s="149"/>
      <c r="EZB835" s="149"/>
      <c r="EZC835" s="149"/>
      <c r="EZD835" s="149"/>
      <c r="EZE835" s="149"/>
      <c r="EZF835" s="149"/>
      <c r="EZG835" s="149"/>
      <c r="EZH835" s="149"/>
      <c r="EZI835" s="149"/>
      <c r="EZJ835" s="149"/>
      <c r="EZK835" s="149"/>
      <c r="EZL835" s="149"/>
      <c r="EZM835" s="149"/>
      <c r="EZN835" s="149"/>
      <c r="EZO835" s="149"/>
      <c r="EZP835" s="149"/>
      <c r="EZQ835" s="149"/>
      <c r="EZR835" s="149"/>
      <c r="EZS835" s="149"/>
      <c r="EZT835" s="149"/>
      <c r="EZU835" s="149"/>
      <c r="EZV835" s="149"/>
      <c r="EZW835" s="149"/>
      <c r="EZX835" s="149"/>
      <c r="EZY835" s="149"/>
      <c r="EZZ835" s="149"/>
      <c r="FAA835" s="149"/>
      <c r="FAB835" s="149"/>
      <c r="FAC835" s="149"/>
      <c r="FAD835" s="149"/>
      <c r="FAE835" s="149"/>
      <c r="FAF835" s="149"/>
      <c r="FAG835" s="149"/>
      <c r="FAH835" s="149"/>
      <c r="FAI835" s="149"/>
      <c r="FAJ835" s="149"/>
      <c r="FAK835" s="149"/>
      <c r="FAL835" s="149"/>
      <c r="FAM835" s="149"/>
      <c r="FAN835" s="149"/>
      <c r="FAO835" s="149"/>
      <c r="FAP835" s="149"/>
      <c r="FAQ835" s="149"/>
      <c r="FAR835" s="149"/>
      <c r="FAS835" s="149"/>
      <c r="FAT835" s="149"/>
      <c r="FAU835" s="149"/>
      <c r="FAV835" s="149"/>
      <c r="FAW835" s="149"/>
      <c r="FAX835" s="149"/>
      <c r="FAY835" s="149"/>
      <c r="FAZ835" s="149"/>
      <c r="FBA835" s="149"/>
      <c r="FBB835" s="149"/>
      <c r="FBC835" s="149"/>
      <c r="FBD835" s="149"/>
      <c r="FBE835" s="149"/>
      <c r="FBF835" s="149"/>
      <c r="FBG835" s="149"/>
      <c r="FBH835" s="149"/>
      <c r="FBI835" s="149"/>
      <c r="FBJ835" s="149"/>
      <c r="FBK835" s="149"/>
      <c r="FBL835" s="149"/>
      <c r="FBM835" s="149"/>
      <c r="FBN835" s="149"/>
      <c r="FBO835" s="149"/>
      <c r="FBP835" s="149"/>
      <c r="FBQ835" s="149"/>
      <c r="FBR835" s="149"/>
      <c r="FBS835" s="149"/>
      <c r="FBT835" s="149"/>
      <c r="FBU835" s="149"/>
      <c r="FBV835" s="149"/>
      <c r="FBW835" s="149"/>
      <c r="FBX835" s="149"/>
      <c r="FBY835" s="149"/>
      <c r="FBZ835" s="149"/>
      <c r="FCA835" s="149"/>
      <c r="FCB835" s="149"/>
      <c r="FCC835" s="149"/>
      <c r="FCD835" s="149"/>
      <c r="FCE835" s="149"/>
      <c r="FCF835" s="149"/>
      <c r="FCG835" s="149"/>
      <c r="FCH835" s="149"/>
      <c r="FCI835" s="149"/>
      <c r="FCJ835" s="149"/>
      <c r="FCK835" s="149"/>
      <c r="FCL835" s="149"/>
      <c r="FCM835" s="149"/>
      <c r="FCN835" s="149"/>
      <c r="FCO835" s="149"/>
      <c r="FCP835" s="149"/>
      <c r="FCQ835" s="149"/>
      <c r="FCR835" s="149"/>
      <c r="FCS835" s="149"/>
      <c r="FCT835" s="149"/>
      <c r="FCU835" s="149"/>
      <c r="FCV835" s="149"/>
      <c r="FCW835" s="149"/>
      <c r="FCX835" s="149"/>
      <c r="FCY835" s="149"/>
      <c r="FCZ835" s="149"/>
      <c r="FDA835" s="149"/>
      <c r="FDB835" s="149"/>
      <c r="FDC835" s="149"/>
      <c r="FDD835" s="149"/>
      <c r="FDE835" s="149"/>
      <c r="FDF835" s="149"/>
      <c r="FDG835" s="149"/>
      <c r="FDH835" s="149"/>
      <c r="FDI835" s="149"/>
      <c r="FDJ835" s="149"/>
      <c r="FDK835" s="149"/>
      <c r="FDL835" s="149"/>
      <c r="FDM835" s="149"/>
      <c r="FDN835" s="149"/>
      <c r="FDO835" s="149"/>
      <c r="FDP835" s="149"/>
      <c r="FDQ835" s="149"/>
      <c r="FDR835" s="149"/>
      <c r="FDS835" s="149"/>
      <c r="FDT835" s="149"/>
      <c r="FDU835" s="149"/>
      <c r="FDV835" s="149"/>
      <c r="FDW835" s="149"/>
      <c r="FDX835" s="149"/>
      <c r="FDY835" s="149"/>
      <c r="FDZ835" s="149"/>
      <c r="FEA835" s="149"/>
      <c r="FEB835" s="149"/>
      <c r="FEC835" s="149"/>
      <c r="FED835" s="149"/>
      <c r="FEE835" s="149"/>
      <c r="FEF835" s="149"/>
      <c r="FEG835" s="149"/>
      <c r="FEH835" s="149"/>
      <c r="FEI835" s="149"/>
      <c r="FEJ835" s="149"/>
      <c r="FEK835" s="149"/>
      <c r="FEL835" s="149"/>
      <c r="FEM835" s="149"/>
      <c r="FEN835" s="149"/>
      <c r="FEO835" s="149"/>
      <c r="FEP835" s="149"/>
      <c r="FEQ835" s="149"/>
      <c r="FER835" s="149"/>
      <c r="FES835" s="149"/>
      <c r="FET835" s="149"/>
      <c r="FEU835" s="149"/>
      <c r="FEV835" s="149"/>
      <c r="FEW835" s="149"/>
      <c r="FEX835" s="149"/>
      <c r="FEY835" s="149"/>
      <c r="FEZ835" s="149"/>
      <c r="FFA835" s="149"/>
      <c r="FFB835" s="149"/>
      <c r="FFC835" s="149"/>
      <c r="FFD835" s="149"/>
      <c r="FFE835" s="149"/>
      <c r="FFF835" s="149"/>
      <c r="FFG835" s="149"/>
      <c r="FFH835" s="149"/>
      <c r="FFI835" s="149"/>
      <c r="FFJ835" s="149"/>
      <c r="FFK835" s="149"/>
      <c r="FFL835" s="149"/>
      <c r="FFM835" s="149"/>
      <c r="FFN835" s="149"/>
      <c r="FFO835" s="149"/>
      <c r="FFP835" s="149"/>
      <c r="FFQ835" s="149"/>
      <c r="FFR835" s="149"/>
      <c r="FFS835" s="149"/>
      <c r="FFT835" s="149"/>
      <c r="FFU835" s="149"/>
      <c r="FFV835" s="149"/>
      <c r="FFW835" s="149"/>
      <c r="FFX835" s="149"/>
      <c r="FFY835" s="149"/>
      <c r="FFZ835" s="149"/>
      <c r="FGA835" s="149"/>
      <c r="FGB835" s="149"/>
      <c r="FGC835" s="149"/>
      <c r="FGD835" s="149"/>
      <c r="FGE835" s="149"/>
      <c r="FGF835" s="149"/>
      <c r="FGG835" s="149"/>
      <c r="FGH835" s="149"/>
      <c r="FGI835" s="149"/>
      <c r="FGJ835" s="149"/>
      <c r="FGK835" s="149"/>
      <c r="FGL835" s="149"/>
      <c r="FGM835" s="149"/>
      <c r="FGN835" s="149"/>
      <c r="FGO835" s="149"/>
      <c r="FGP835" s="149"/>
      <c r="FGQ835" s="149"/>
      <c r="FGR835" s="149"/>
      <c r="FGS835" s="149"/>
      <c r="FGT835" s="149"/>
      <c r="FGU835" s="149"/>
      <c r="FGV835" s="149"/>
      <c r="FGW835" s="149"/>
      <c r="FGX835" s="149"/>
      <c r="FGY835" s="149"/>
      <c r="FGZ835" s="149"/>
      <c r="FHA835" s="149"/>
      <c r="FHB835" s="149"/>
      <c r="FHC835" s="149"/>
      <c r="FHD835" s="149"/>
      <c r="FHE835" s="149"/>
      <c r="FHF835" s="149"/>
      <c r="FHG835" s="149"/>
      <c r="FHH835" s="149"/>
      <c r="FHI835" s="149"/>
      <c r="FHJ835" s="149"/>
      <c r="FHK835" s="149"/>
      <c r="FHL835" s="149"/>
      <c r="FHM835" s="149"/>
      <c r="FHN835" s="149"/>
      <c r="FHO835" s="149"/>
      <c r="FHP835" s="149"/>
      <c r="FHQ835" s="149"/>
      <c r="FHR835" s="149"/>
      <c r="FHS835" s="149"/>
      <c r="FHT835" s="149"/>
      <c r="FHU835" s="149"/>
      <c r="FHV835" s="149"/>
      <c r="FHW835" s="149"/>
      <c r="FHX835" s="149"/>
      <c r="FHY835" s="149"/>
      <c r="FHZ835" s="149"/>
      <c r="FIA835" s="149"/>
      <c r="FIB835" s="149"/>
      <c r="FIC835" s="149"/>
      <c r="FID835" s="149"/>
      <c r="FIE835" s="149"/>
      <c r="FIF835" s="149"/>
      <c r="FIG835" s="149"/>
      <c r="FIH835" s="149"/>
      <c r="FII835" s="149"/>
      <c r="FIJ835" s="149"/>
      <c r="FIK835" s="149"/>
      <c r="FIL835" s="149"/>
      <c r="FIM835" s="149"/>
      <c r="FIN835" s="149"/>
      <c r="FIO835" s="149"/>
      <c r="FIP835" s="149"/>
      <c r="FIQ835" s="149"/>
      <c r="FIR835" s="149"/>
      <c r="FIS835" s="149"/>
      <c r="FIT835" s="149"/>
      <c r="FIU835" s="149"/>
      <c r="FIV835" s="149"/>
      <c r="FIW835" s="149"/>
      <c r="FIX835" s="149"/>
      <c r="FIY835" s="149"/>
      <c r="FIZ835" s="149"/>
      <c r="FJA835" s="149"/>
      <c r="FJB835" s="149"/>
      <c r="FJC835" s="149"/>
      <c r="FJD835" s="149"/>
      <c r="FJE835" s="149"/>
      <c r="FJF835" s="149"/>
      <c r="FJG835" s="149"/>
      <c r="FJH835" s="149"/>
      <c r="FJI835" s="149"/>
      <c r="FJJ835" s="149"/>
      <c r="FJK835" s="149"/>
      <c r="FJL835" s="149"/>
      <c r="FJM835" s="149"/>
      <c r="FJN835" s="149"/>
      <c r="FJO835" s="149"/>
      <c r="FJP835" s="149"/>
      <c r="FJQ835" s="149"/>
      <c r="FJR835" s="149"/>
      <c r="FJS835" s="149"/>
      <c r="FJT835" s="149"/>
      <c r="FJU835" s="149"/>
      <c r="FJV835" s="149"/>
      <c r="FJW835" s="149"/>
      <c r="FJX835" s="149"/>
      <c r="FJY835" s="149"/>
      <c r="FJZ835" s="149"/>
      <c r="FKA835" s="149"/>
      <c r="FKB835" s="149"/>
      <c r="FKC835" s="149"/>
      <c r="FKD835" s="149"/>
      <c r="FKE835" s="149"/>
      <c r="FKF835" s="149"/>
      <c r="FKG835" s="149"/>
      <c r="FKH835" s="149"/>
      <c r="FKI835" s="149"/>
      <c r="FKJ835" s="149"/>
      <c r="FKK835" s="149"/>
      <c r="FKL835" s="149"/>
      <c r="FKM835" s="149"/>
      <c r="FKN835" s="149"/>
      <c r="FKO835" s="149"/>
      <c r="FKP835" s="149"/>
      <c r="FKQ835" s="149"/>
      <c r="FKR835" s="149"/>
      <c r="FKS835" s="149"/>
      <c r="FKT835" s="149"/>
      <c r="FKU835" s="149"/>
      <c r="FKV835" s="149"/>
      <c r="FKW835" s="149"/>
      <c r="FKX835" s="149"/>
      <c r="FKY835" s="149"/>
      <c r="FKZ835" s="149"/>
      <c r="FLA835" s="149"/>
      <c r="FLB835" s="149"/>
      <c r="FLC835" s="149"/>
      <c r="FLD835" s="149"/>
      <c r="FLE835" s="149"/>
      <c r="FLF835" s="149"/>
      <c r="FLG835" s="149"/>
      <c r="FLH835" s="149"/>
      <c r="FLI835" s="149"/>
      <c r="FLJ835" s="149"/>
      <c r="FLK835" s="149"/>
      <c r="FLL835" s="149"/>
      <c r="FLM835" s="149"/>
      <c r="FLN835" s="149"/>
      <c r="FLO835" s="149"/>
      <c r="FLP835" s="149"/>
      <c r="FLQ835" s="149"/>
      <c r="FLR835" s="149"/>
      <c r="FLS835" s="149"/>
      <c r="FLT835" s="149"/>
      <c r="FLU835" s="149"/>
      <c r="FLV835" s="149"/>
      <c r="FLW835" s="149"/>
      <c r="FLX835" s="149"/>
      <c r="FLY835" s="149"/>
      <c r="FLZ835" s="149"/>
      <c r="FMA835" s="149"/>
      <c r="FMB835" s="149"/>
      <c r="FMC835" s="149"/>
      <c r="FMD835" s="149"/>
      <c r="FME835" s="149"/>
      <c r="FMF835" s="149"/>
      <c r="FMG835" s="149"/>
      <c r="FMH835" s="149"/>
      <c r="FMI835" s="149"/>
      <c r="FMJ835" s="149"/>
      <c r="FMK835" s="149"/>
      <c r="FML835" s="149"/>
      <c r="FMM835" s="149"/>
      <c r="FMN835" s="149"/>
      <c r="FMO835" s="149"/>
      <c r="FMP835" s="149"/>
      <c r="FMQ835" s="149"/>
      <c r="FMR835" s="149"/>
      <c r="FMS835" s="149"/>
      <c r="FMT835" s="149"/>
      <c r="FMU835" s="149"/>
      <c r="FMV835" s="149"/>
      <c r="FMW835" s="149"/>
      <c r="FMX835" s="149"/>
      <c r="FMY835" s="149"/>
      <c r="FMZ835" s="149"/>
      <c r="FNA835" s="149"/>
      <c r="FNB835" s="149"/>
      <c r="FNC835" s="149"/>
      <c r="FND835" s="149"/>
      <c r="FNE835" s="149"/>
      <c r="FNF835" s="149"/>
      <c r="FNG835" s="149"/>
      <c r="FNH835" s="149"/>
      <c r="FNI835" s="149"/>
      <c r="FNJ835" s="149"/>
      <c r="FNK835" s="149"/>
      <c r="FNL835" s="149"/>
      <c r="FNM835" s="149"/>
      <c r="FNN835" s="149"/>
      <c r="FNO835" s="149"/>
      <c r="FNP835" s="149"/>
      <c r="FNQ835" s="149"/>
      <c r="FNR835" s="149"/>
      <c r="FNS835" s="149"/>
      <c r="FNT835" s="149"/>
      <c r="FNU835" s="149"/>
      <c r="FNV835" s="149"/>
      <c r="FNW835" s="149"/>
      <c r="FNX835" s="149"/>
      <c r="FNY835" s="149"/>
      <c r="FNZ835" s="149"/>
      <c r="FOA835" s="149"/>
      <c r="FOB835" s="149"/>
      <c r="FOC835" s="149"/>
      <c r="FOD835" s="149"/>
      <c r="FOE835" s="149"/>
      <c r="FOF835" s="149"/>
      <c r="FOG835" s="149"/>
      <c r="FOH835" s="149"/>
      <c r="FOI835" s="149"/>
      <c r="FOJ835" s="149"/>
      <c r="FOK835" s="149"/>
      <c r="FOL835" s="149"/>
      <c r="FOM835" s="149"/>
      <c r="FON835" s="149"/>
      <c r="FOO835" s="149"/>
      <c r="FOP835" s="149"/>
      <c r="FOQ835" s="149"/>
      <c r="FOR835" s="149"/>
      <c r="FOS835" s="149"/>
      <c r="FOT835" s="149"/>
      <c r="FOU835" s="149"/>
      <c r="FOV835" s="149"/>
      <c r="FOW835" s="149"/>
      <c r="FOX835" s="149"/>
      <c r="FOY835" s="149"/>
      <c r="FOZ835" s="149"/>
      <c r="FPA835" s="149"/>
      <c r="FPB835" s="149"/>
      <c r="FPC835" s="149"/>
      <c r="FPD835" s="149"/>
      <c r="FPE835" s="149"/>
      <c r="FPF835" s="149"/>
      <c r="FPG835" s="149"/>
      <c r="FPH835" s="149"/>
      <c r="FPI835" s="149"/>
      <c r="FPJ835" s="149"/>
      <c r="FPK835" s="149"/>
      <c r="FPL835" s="149"/>
      <c r="FPM835" s="149"/>
      <c r="FPN835" s="149"/>
      <c r="FPO835" s="149"/>
      <c r="FPP835" s="149"/>
      <c r="FPQ835" s="149"/>
      <c r="FPR835" s="149"/>
      <c r="FPS835" s="149"/>
      <c r="FPT835" s="149"/>
      <c r="FPU835" s="149"/>
      <c r="FPV835" s="149"/>
      <c r="FPW835" s="149"/>
      <c r="FPX835" s="149"/>
      <c r="FPY835" s="149"/>
      <c r="FPZ835" s="149"/>
      <c r="FQA835" s="149"/>
      <c r="FQB835" s="149"/>
      <c r="FQC835" s="149"/>
      <c r="FQD835" s="149"/>
      <c r="FQE835" s="149"/>
      <c r="FQF835" s="149"/>
      <c r="FQG835" s="149"/>
      <c r="FQH835" s="149"/>
      <c r="FQI835" s="149"/>
      <c r="FQJ835" s="149"/>
      <c r="FQK835" s="149"/>
      <c r="FQL835" s="149"/>
      <c r="FQM835" s="149"/>
      <c r="FQN835" s="149"/>
      <c r="FQO835" s="149"/>
      <c r="FQP835" s="149"/>
      <c r="FQQ835" s="149"/>
      <c r="FQR835" s="149"/>
      <c r="FQS835" s="149"/>
      <c r="FQT835" s="149"/>
      <c r="FQU835" s="149"/>
      <c r="FQV835" s="149"/>
      <c r="FQW835" s="149"/>
      <c r="FQX835" s="149"/>
      <c r="FQY835" s="149"/>
      <c r="FQZ835" s="149"/>
      <c r="FRA835" s="149"/>
      <c r="FRB835" s="149"/>
      <c r="FRC835" s="149"/>
      <c r="FRD835" s="149"/>
      <c r="FRE835" s="149"/>
      <c r="FRF835" s="149"/>
      <c r="FRG835" s="149"/>
      <c r="FRH835" s="149"/>
      <c r="FRI835" s="149"/>
      <c r="FRJ835" s="149"/>
      <c r="FRK835" s="149"/>
      <c r="FRL835" s="149"/>
      <c r="FRM835" s="149"/>
      <c r="FRN835" s="149"/>
      <c r="FRO835" s="149"/>
      <c r="FRP835" s="149"/>
      <c r="FRQ835" s="149"/>
      <c r="FRR835" s="149"/>
      <c r="FRS835" s="149"/>
      <c r="FRT835" s="149"/>
      <c r="FRU835" s="149"/>
      <c r="FRV835" s="149"/>
      <c r="FRW835" s="149"/>
      <c r="FRX835" s="149"/>
      <c r="FRY835" s="149"/>
      <c r="FRZ835" s="149"/>
      <c r="FSA835" s="149"/>
      <c r="FSB835" s="149"/>
      <c r="FSC835" s="149"/>
      <c r="FSD835" s="149"/>
      <c r="FSE835" s="149"/>
      <c r="FSF835" s="149"/>
      <c r="FSG835" s="149"/>
      <c r="FSH835" s="149"/>
      <c r="FSI835" s="149"/>
      <c r="FSJ835" s="149"/>
      <c r="FSK835" s="149"/>
      <c r="FSL835" s="149"/>
      <c r="FSM835" s="149"/>
      <c r="FSN835" s="149"/>
      <c r="FSO835" s="149"/>
      <c r="FSP835" s="149"/>
      <c r="FSQ835" s="149"/>
      <c r="FSR835" s="149"/>
      <c r="FSS835" s="149"/>
      <c r="FST835" s="149"/>
      <c r="FSU835" s="149"/>
      <c r="FSV835" s="149"/>
      <c r="FSW835" s="149"/>
      <c r="FSX835" s="149"/>
      <c r="FSY835" s="149"/>
      <c r="FSZ835" s="149"/>
      <c r="FTA835" s="149"/>
      <c r="FTB835" s="149"/>
      <c r="FTC835" s="149"/>
      <c r="FTD835" s="149"/>
      <c r="FTE835" s="149"/>
      <c r="FTF835" s="149"/>
      <c r="FTG835" s="149"/>
      <c r="FTH835" s="149"/>
      <c r="FTI835" s="149"/>
      <c r="FTJ835" s="149"/>
      <c r="FTK835" s="149"/>
      <c r="FTL835" s="149"/>
      <c r="FTM835" s="149"/>
      <c r="FTN835" s="149"/>
      <c r="FTO835" s="149"/>
      <c r="FTP835" s="149"/>
      <c r="FTQ835" s="149"/>
      <c r="FTR835" s="149"/>
      <c r="FTS835" s="149"/>
      <c r="FTT835" s="149"/>
      <c r="FTU835" s="149"/>
      <c r="FTV835" s="149"/>
      <c r="FTW835" s="149"/>
      <c r="FTX835" s="149"/>
      <c r="FTY835" s="149"/>
      <c r="FTZ835" s="149"/>
      <c r="FUA835" s="149"/>
      <c r="FUB835" s="149"/>
      <c r="FUC835" s="149"/>
      <c r="FUD835" s="149"/>
      <c r="FUE835" s="149"/>
      <c r="FUF835" s="149"/>
      <c r="FUG835" s="149"/>
      <c r="FUH835" s="149"/>
      <c r="FUI835" s="149"/>
      <c r="FUJ835" s="149"/>
      <c r="FUK835" s="149"/>
      <c r="FUL835" s="149"/>
      <c r="FUM835" s="149"/>
      <c r="FUN835" s="149"/>
      <c r="FUO835" s="149"/>
      <c r="FUP835" s="149"/>
      <c r="FUQ835" s="149"/>
      <c r="FUR835" s="149"/>
      <c r="FUS835" s="149"/>
      <c r="FUT835" s="149"/>
      <c r="FUU835" s="149"/>
      <c r="FUV835" s="149"/>
      <c r="FUW835" s="149"/>
      <c r="FUX835" s="149"/>
      <c r="FUY835" s="149"/>
      <c r="FUZ835" s="149"/>
      <c r="FVA835" s="149"/>
      <c r="FVB835" s="149"/>
      <c r="FVC835" s="149"/>
      <c r="FVD835" s="149"/>
      <c r="FVE835" s="149"/>
      <c r="FVF835" s="149"/>
      <c r="FVG835" s="149"/>
      <c r="FVH835" s="149"/>
      <c r="FVI835" s="149"/>
      <c r="FVJ835" s="149"/>
      <c r="FVK835" s="149"/>
      <c r="FVL835" s="149"/>
      <c r="FVM835" s="149"/>
      <c r="FVN835" s="149"/>
      <c r="FVO835" s="149"/>
      <c r="FVP835" s="149"/>
      <c r="FVQ835" s="149"/>
      <c r="FVR835" s="149"/>
      <c r="FVS835" s="149"/>
      <c r="FVT835" s="149"/>
      <c r="FVU835" s="149"/>
      <c r="FVV835" s="149"/>
      <c r="FVW835" s="149"/>
      <c r="FVX835" s="149"/>
      <c r="FVY835" s="149"/>
      <c r="FVZ835" s="149"/>
      <c r="FWA835" s="149"/>
      <c r="FWB835" s="149"/>
      <c r="FWC835" s="149"/>
      <c r="FWD835" s="149"/>
      <c r="FWE835" s="149"/>
      <c r="FWF835" s="149"/>
      <c r="FWG835" s="149"/>
      <c r="FWH835" s="149"/>
      <c r="FWI835" s="149"/>
      <c r="FWJ835" s="149"/>
      <c r="FWK835" s="149"/>
      <c r="FWL835" s="149"/>
      <c r="FWM835" s="149"/>
      <c r="FWN835" s="149"/>
      <c r="FWO835" s="149"/>
      <c r="FWP835" s="149"/>
      <c r="FWQ835" s="149"/>
      <c r="FWR835" s="149"/>
      <c r="FWS835" s="149"/>
      <c r="FWT835" s="149"/>
      <c r="FWU835" s="149"/>
      <c r="FWV835" s="149"/>
      <c r="FWW835" s="149"/>
      <c r="FWX835" s="149"/>
      <c r="FWY835" s="149"/>
      <c r="FWZ835" s="149"/>
      <c r="FXA835" s="149"/>
      <c r="FXB835" s="149"/>
      <c r="FXC835" s="149"/>
      <c r="FXD835" s="149"/>
      <c r="FXE835" s="149"/>
      <c r="FXF835" s="149"/>
      <c r="FXG835" s="149"/>
      <c r="FXH835" s="149"/>
      <c r="FXI835" s="149"/>
      <c r="FXJ835" s="149"/>
      <c r="FXK835" s="149"/>
      <c r="FXL835" s="149"/>
      <c r="FXM835" s="149"/>
      <c r="FXN835" s="149"/>
      <c r="FXO835" s="149"/>
      <c r="FXP835" s="149"/>
      <c r="FXQ835" s="149"/>
      <c r="FXR835" s="149"/>
      <c r="FXS835" s="149"/>
      <c r="FXT835" s="149"/>
      <c r="FXU835" s="149"/>
      <c r="FXV835" s="149"/>
      <c r="FXW835" s="149"/>
      <c r="FXX835" s="149"/>
      <c r="FXY835" s="149"/>
      <c r="FXZ835" s="149"/>
      <c r="FYA835" s="149"/>
      <c r="FYB835" s="149"/>
      <c r="FYC835" s="149"/>
      <c r="FYD835" s="149"/>
      <c r="FYE835" s="149"/>
      <c r="FYF835" s="149"/>
      <c r="FYG835" s="149"/>
      <c r="FYH835" s="149"/>
      <c r="FYI835" s="149"/>
      <c r="FYJ835" s="149"/>
      <c r="FYK835" s="149"/>
      <c r="FYL835" s="149"/>
      <c r="FYM835" s="149"/>
      <c r="FYN835" s="149"/>
      <c r="FYO835" s="149"/>
      <c r="FYP835" s="149"/>
      <c r="FYQ835" s="149"/>
      <c r="FYR835" s="149"/>
      <c r="FYS835" s="149"/>
      <c r="FYT835" s="149"/>
      <c r="FYU835" s="149"/>
      <c r="FYV835" s="149"/>
      <c r="FYW835" s="149"/>
      <c r="FYX835" s="149"/>
      <c r="FYY835" s="149"/>
      <c r="FYZ835" s="149"/>
      <c r="FZA835" s="149"/>
      <c r="FZB835" s="149"/>
      <c r="FZC835" s="149"/>
      <c r="FZD835" s="149"/>
      <c r="FZE835" s="149"/>
      <c r="FZF835" s="149"/>
      <c r="FZG835" s="149"/>
      <c r="FZH835" s="149"/>
      <c r="FZI835" s="149"/>
      <c r="FZJ835" s="149"/>
      <c r="FZK835" s="149"/>
      <c r="FZL835" s="149"/>
      <c r="FZM835" s="149"/>
      <c r="FZN835" s="149"/>
      <c r="FZO835" s="149"/>
      <c r="FZP835" s="149"/>
      <c r="FZQ835" s="149"/>
      <c r="FZR835" s="149"/>
      <c r="FZS835" s="149"/>
      <c r="FZT835" s="149"/>
      <c r="FZU835" s="149"/>
      <c r="FZV835" s="149"/>
      <c r="FZW835" s="149"/>
      <c r="FZX835" s="149"/>
      <c r="FZY835" s="149"/>
      <c r="FZZ835" s="149"/>
      <c r="GAA835" s="149"/>
      <c r="GAB835" s="149"/>
      <c r="GAC835" s="149"/>
      <c r="GAD835" s="149"/>
      <c r="GAE835" s="149"/>
      <c r="GAF835" s="149"/>
      <c r="GAG835" s="149"/>
      <c r="GAH835" s="149"/>
      <c r="GAI835" s="149"/>
      <c r="GAJ835" s="149"/>
      <c r="GAK835" s="149"/>
      <c r="GAL835" s="149"/>
      <c r="GAM835" s="149"/>
      <c r="GAN835" s="149"/>
      <c r="GAO835" s="149"/>
      <c r="GAP835" s="149"/>
      <c r="GAQ835" s="149"/>
      <c r="GAR835" s="149"/>
      <c r="GAS835" s="149"/>
      <c r="GAT835" s="149"/>
      <c r="GAU835" s="149"/>
      <c r="GAV835" s="149"/>
      <c r="GAW835" s="149"/>
      <c r="GAX835" s="149"/>
      <c r="GAY835" s="149"/>
      <c r="GAZ835" s="149"/>
      <c r="GBA835" s="149"/>
      <c r="GBB835" s="149"/>
      <c r="GBC835" s="149"/>
      <c r="GBD835" s="149"/>
      <c r="GBE835" s="149"/>
      <c r="GBF835" s="149"/>
      <c r="GBG835" s="149"/>
      <c r="GBH835" s="149"/>
      <c r="GBI835" s="149"/>
      <c r="GBJ835" s="149"/>
      <c r="GBK835" s="149"/>
      <c r="GBL835" s="149"/>
      <c r="GBM835" s="149"/>
      <c r="GBN835" s="149"/>
      <c r="GBO835" s="149"/>
      <c r="GBP835" s="149"/>
      <c r="GBQ835" s="149"/>
      <c r="GBR835" s="149"/>
      <c r="GBS835" s="149"/>
      <c r="GBT835" s="149"/>
      <c r="GBU835" s="149"/>
      <c r="GBV835" s="149"/>
      <c r="GBW835" s="149"/>
      <c r="GBX835" s="149"/>
      <c r="GBY835" s="149"/>
      <c r="GBZ835" s="149"/>
      <c r="GCA835" s="149"/>
      <c r="GCB835" s="149"/>
      <c r="GCC835" s="149"/>
      <c r="GCD835" s="149"/>
      <c r="GCE835" s="149"/>
      <c r="GCF835" s="149"/>
      <c r="GCG835" s="149"/>
      <c r="GCH835" s="149"/>
      <c r="GCI835" s="149"/>
      <c r="GCJ835" s="149"/>
      <c r="GCK835" s="149"/>
      <c r="GCL835" s="149"/>
      <c r="GCM835" s="149"/>
      <c r="GCN835" s="149"/>
      <c r="GCO835" s="149"/>
      <c r="GCP835" s="149"/>
      <c r="GCQ835" s="149"/>
      <c r="GCR835" s="149"/>
      <c r="GCS835" s="149"/>
      <c r="GCT835" s="149"/>
      <c r="GCU835" s="149"/>
      <c r="GCV835" s="149"/>
      <c r="GCW835" s="149"/>
      <c r="GCX835" s="149"/>
      <c r="GCY835" s="149"/>
      <c r="GCZ835" s="149"/>
      <c r="GDA835" s="149"/>
      <c r="GDB835" s="149"/>
      <c r="GDC835" s="149"/>
      <c r="GDD835" s="149"/>
      <c r="GDE835" s="149"/>
      <c r="GDF835" s="149"/>
      <c r="GDG835" s="149"/>
      <c r="GDH835" s="149"/>
      <c r="GDI835" s="149"/>
      <c r="GDJ835" s="149"/>
      <c r="GDK835" s="149"/>
      <c r="GDL835" s="149"/>
      <c r="GDM835" s="149"/>
      <c r="GDN835" s="149"/>
      <c r="GDO835" s="149"/>
      <c r="GDP835" s="149"/>
      <c r="GDQ835" s="149"/>
      <c r="GDR835" s="149"/>
      <c r="GDS835" s="149"/>
      <c r="GDT835" s="149"/>
      <c r="GDU835" s="149"/>
      <c r="GDV835" s="149"/>
      <c r="GDW835" s="149"/>
      <c r="GDX835" s="149"/>
      <c r="GDY835" s="149"/>
      <c r="GDZ835" s="149"/>
      <c r="GEA835" s="149"/>
      <c r="GEB835" s="149"/>
      <c r="GEC835" s="149"/>
      <c r="GED835" s="149"/>
      <c r="GEE835" s="149"/>
      <c r="GEF835" s="149"/>
      <c r="GEG835" s="149"/>
      <c r="GEH835" s="149"/>
      <c r="GEI835" s="149"/>
      <c r="GEJ835" s="149"/>
      <c r="GEK835" s="149"/>
      <c r="GEL835" s="149"/>
      <c r="GEM835" s="149"/>
      <c r="GEN835" s="149"/>
      <c r="GEO835" s="149"/>
      <c r="GEP835" s="149"/>
      <c r="GEQ835" s="149"/>
      <c r="GER835" s="149"/>
      <c r="GES835" s="149"/>
      <c r="GET835" s="149"/>
      <c r="GEU835" s="149"/>
      <c r="GEV835" s="149"/>
      <c r="GEW835" s="149"/>
      <c r="GEX835" s="149"/>
      <c r="GEY835" s="149"/>
      <c r="GEZ835" s="149"/>
      <c r="GFA835" s="149"/>
      <c r="GFB835" s="149"/>
      <c r="GFC835" s="149"/>
      <c r="GFD835" s="149"/>
      <c r="GFE835" s="149"/>
      <c r="GFF835" s="149"/>
      <c r="GFG835" s="149"/>
      <c r="GFH835" s="149"/>
      <c r="GFI835" s="149"/>
      <c r="GFJ835" s="149"/>
      <c r="GFK835" s="149"/>
      <c r="GFL835" s="149"/>
      <c r="GFM835" s="149"/>
      <c r="GFN835" s="149"/>
      <c r="GFO835" s="149"/>
      <c r="GFP835" s="149"/>
      <c r="GFQ835" s="149"/>
      <c r="GFR835" s="149"/>
      <c r="GFS835" s="149"/>
      <c r="GFT835" s="149"/>
      <c r="GFU835" s="149"/>
      <c r="GFV835" s="149"/>
      <c r="GFW835" s="149"/>
      <c r="GFX835" s="149"/>
      <c r="GFY835" s="149"/>
      <c r="GFZ835" s="149"/>
      <c r="GGA835" s="149"/>
      <c r="GGB835" s="149"/>
      <c r="GGC835" s="149"/>
      <c r="GGD835" s="149"/>
      <c r="GGE835" s="149"/>
      <c r="GGF835" s="149"/>
      <c r="GGG835" s="149"/>
      <c r="GGH835" s="149"/>
      <c r="GGI835" s="149"/>
      <c r="GGJ835" s="149"/>
      <c r="GGK835" s="149"/>
      <c r="GGL835" s="149"/>
      <c r="GGM835" s="149"/>
      <c r="GGN835" s="149"/>
      <c r="GGO835" s="149"/>
      <c r="GGP835" s="149"/>
      <c r="GGQ835" s="149"/>
      <c r="GGR835" s="149"/>
      <c r="GGS835" s="149"/>
      <c r="GGT835" s="149"/>
      <c r="GGU835" s="149"/>
      <c r="GGV835" s="149"/>
      <c r="GGW835" s="149"/>
      <c r="GGX835" s="149"/>
      <c r="GGY835" s="149"/>
      <c r="GGZ835" s="149"/>
      <c r="GHA835" s="149"/>
      <c r="GHB835" s="149"/>
      <c r="GHC835" s="149"/>
      <c r="GHD835" s="149"/>
      <c r="GHE835" s="149"/>
      <c r="GHF835" s="149"/>
      <c r="GHG835" s="149"/>
      <c r="GHH835" s="149"/>
      <c r="GHI835" s="149"/>
      <c r="GHJ835" s="149"/>
      <c r="GHK835" s="149"/>
      <c r="GHL835" s="149"/>
      <c r="GHM835" s="149"/>
      <c r="GHN835" s="149"/>
      <c r="GHO835" s="149"/>
      <c r="GHP835" s="149"/>
      <c r="GHQ835" s="149"/>
      <c r="GHR835" s="149"/>
      <c r="GHS835" s="149"/>
      <c r="GHT835" s="149"/>
      <c r="GHU835" s="149"/>
      <c r="GHV835" s="149"/>
      <c r="GHW835" s="149"/>
      <c r="GHX835" s="149"/>
      <c r="GHY835" s="149"/>
      <c r="GHZ835" s="149"/>
      <c r="GIA835" s="149"/>
      <c r="GIB835" s="149"/>
      <c r="GIC835" s="149"/>
      <c r="GID835" s="149"/>
      <c r="GIE835" s="149"/>
      <c r="GIF835" s="149"/>
      <c r="GIG835" s="149"/>
      <c r="GIH835" s="149"/>
      <c r="GII835" s="149"/>
      <c r="GIJ835" s="149"/>
      <c r="GIK835" s="149"/>
      <c r="GIL835" s="149"/>
      <c r="GIM835" s="149"/>
      <c r="GIN835" s="149"/>
      <c r="GIO835" s="149"/>
      <c r="GIP835" s="149"/>
      <c r="GIQ835" s="149"/>
      <c r="GIR835" s="149"/>
      <c r="GIS835" s="149"/>
      <c r="GIT835" s="149"/>
      <c r="GIU835" s="149"/>
      <c r="GIV835" s="149"/>
      <c r="GIW835" s="149"/>
      <c r="GIX835" s="149"/>
      <c r="GIY835" s="149"/>
      <c r="GIZ835" s="149"/>
      <c r="GJA835" s="149"/>
      <c r="GJB835" s="149"/>
      <c r="GJC835" s="149"/>
      <c r="GJD835" s="149"/>
      <c r="GJE835" s="149"/>
      <c r="GJF835" s="149"/>
      <c r="GJG835" s="149"/>
      <c r="GJH835" s="149"/>
      <c r="GJI835" s="149"/>
      <c r="GJJ835" s="149"/>
      <c r="GJK835" s="149"/>
      <c r="GJL835" s="149"/>
      <c r="GJM835" s="149"/>
      <c r="GJN835" s="149"/>
      <c r="GJO835" s="149"/>
      <c r="GJP835" s="149"/>
      <c r="GJQ835" s="149"/>
      <c r="GJR835" s="149"/>
      <c r="GJS835" s="149"/>
      <c r="GJT835" s="149"/>
      <c r="GJU835" s="149"/>
      <c r="GJV835" s="149"/>
      <c r="GJW835" s="149"/>
      <c r="GJX835" s="149"/>
      <c r="GJY835" s="149"/>
      <c r="GJZ835" s="149"/>
      <c r="GKA835" s="149"/>
      <c r="GKB835" s="149"/>
      <c r="GKC835" s="149"/>
      <c r="GKD835" s="149"/>
      <c r="GKE835" s="149"/>
      <c r="GKF835" s="149"/>
      <c r="GKG835" s="149"/>
      <c r="GKH835" s="149"/>
      <c r="GKI835" s="149"/>
      <c r="GKJ835" s="149"/>
      <c r="GKK835" s="149"/>
      <c r="GKL835" s="149"/>
      <c r="GKM835" s="149"/>
      <c r="GKN835" s="149"/>
      <c r="GKO835" s="149"/>
      <c r="GKP835" s="149"/>
      <c r="GKQ835" s="149"/>
      <c r="GKR835" s="149"/>
      <c r="GKS835" s="149"/>
      <c r="GKT835" s="149"/>
      <c r="GKU835" s="149"/>
      <c r="GKV835" s="149"/>
      <c r="GKW835" s="149"/>
      <c r="GKX835" s="149"/>
      <c r="GKY835" s="149"/>
      <c r="GKZ835" s="149"/>
      <c r="GLA835" s="149"/>
      <c r="GLB835" s="149"/>
      <c r="GLC835" s="149"/>
      <c r="GLD835" s="149"/>
      <c r="GLE835" s="149"/>
      <c r="GLF835" s="149"/>
      <c r="GLG835" s="149"/>
      <c r="GLH835" s="149"/>
      <c r="GLI835" s="149"/>
      <c r="GLJ835" s="149"/>
      <c r="GLK835" s="149"/>
      <c r="GLL835" s="149"/>
      <c r="GLM835" s="149"/>
      <c r="GLN835" s="149"/>
      <c r="GLO835" s="149"/>
      <c r="GLP835" s="149"/>
      <c r="GLQ835" s="149"/>
      <c r="GLR835" s="149"/>
      <c r="GLS835" s="149"/>
      <c r="GLT835" s="149"/>
      <c r="GLU835" s="149"/>
      <c r="GLV835" s="149"/>
      <c r="GLW835" s="149"/>
      <c r="GLX835" s="149"/>
      <c r="GLY835" s="149"/>
      <c r="GLZ835" s="149"/>
      <c r="GMA835" s="149"/>
      <c r="GMB835" s="149"/>
      <c r="GMC835" s="149"/>
      <c r="GMD835" s="149"/>
      <c r="GME835" s="149"/>
      <c r="GMF835" s="149"/>
      <c r="GMG835" s="149"/>
      <c r="GMH835" s="149"/>
      <c r="GMI835" s="149"/>
      <c r="GMJ835" s="149"/>
      <c r="GMK835" s="149"/>
      <c r="GML835" s="149"/>
      <c r="GMM835" s="149"/>
      <c r="GMN835" s="149"/>
      <c r="GMO835" s="149"/>
      <c r="GMP835" s="149"/>
      <c r="GMQ835" s="149"/>
      <c r="GMR835" s="149"/>
      <c r="GMS835" s="149"/>
      <c r="GMT835" s="149"/>
      <c r="GMU835" s="149"/>
      <c r="GMV835" s="149"/>
      <c r="GMW835" s="149"/>
      <c r="GMX835" s="149"/>
      <c r="GMY835" s="149"/>
      <c r="GMZ835" s="149"/>
      <c r="GNA835" s="149"/>
      <c r="GNB835" s="149"/>
      <c r="GNC835" s="149"/>
      <c r="GND835" s="149"/>
      <c r="GNE835" s="149"/>
      <c r="GNF835" s="149"/>
      <c r="GNG835" s="149"/>
      <c r="GNH835" s="149"/>
      <c r="GNI835" s="149"/>
      <c r="GNJ835" s="149"/>
      <c r="GNK835" s="149"/>
      <c r="GNL835" s="149"/>
      <c r="GNM835" s="149"/>
      <c r="GNN835" s="149"/>
      <c r="GNO835" s="149"/>
      <c r="GNP835" s="149"/>
      <c r="GNQ835" s="149"/>
      <c r="GNR835" s="149"/>
      <c r="GNS835" s="149"/>
      <c r="GNT835" s="149"/>
      <c r="GNU835" s="149"/>
      <c r="GNV835" s="149"/>
      <c r="GNW835" s="149"/>
      <c r="GNX835" s="149"/>
      <c r="GNY835" s="149"/>
      <c r="GNZ835" s="149"/>
      <c r="GOA835" s="149"/>
      <c r="GOB835" s="149"/>
      <c r="GOC835" s="149"/>
      <c r="GOD835" s="149"/>
      <c r="GOE835" s="149"/>
      <c r="GOF835" s="149"/>
      <c r="GOG835" s="149"/>
      <c r="GOH835" s="149"/>
      <c r="GOI835" s="149"/>
      <c r="GOJ835" s="149"/>
      <c r="GOK835" s="149"/>
      <c r="GOL835" s="149"/>
      <c r="GOM835" s="149"/>
      <c r="GON835" s="149"/>
      <c r="GOO835" s="149"/>
      <c r="GOP835" s="149"/>
      <c r="GOQ835" s="149"/>
      <c r="GOR835" s="149"/>
      <c r="GOS835" s="149"/>
      <c r="GOT835" s="149"/>
      <c r="GOU835" s="149"/>
      <c r="GOV835" s="149"/>
      <c r="GOW835" s="149"/>
      <c r="GOX835" s="149"/>
      <c r="GOY835" s="149"/>
      <c r="GOZ835" s="149"/>
      <c r="GPA835" s="149"/>
      <c r="GPB835" s="149"/>
      <c r="GPC835" s="149"/>
      <c r="GPD835" s="149"/>
      <c r="GPE835" s="149"/>
      <c r="GPF835" s="149"/>
      <c r="GPG835" s="149"/>
      <c r="GPH835" s="149"/>
      <c r="GPI835" s="149"/>
      <c r="GPJ835" s="149"/>
      <c r="GPK835" s="149"/>
      <c r="GPL835" s="149"/>
      <c r="GPM835" s="149"/>
      <c r="GPN835" s="149"/>
      <c r="GPO835" s="149"/>
      <c r="GPP835" s="149"/>
      <c r="GPQ835" s="149"/>
      <c r="GPR835" s="149"/>
      <c r="GPS835" s="149"/>
      <c r="GPT835" s="149"/>
      <c r="GPU835" s="149"/>
      <c r="GPV835" s="149"/>
      <c r="GPW835" s="149"/>
      <c r="GPX835" s="149"/>
      <c r="GPY835" s="149"/>
      <c r="GPZ835" s="149"/>
      <c r="GQA835" s="149"/>
      <c r="GQB835" s="149"/>
      <c r="GQC835" s="149"/>
      <c r="GQD835" s="149"/>
      <c r="GQE835" s="149"/>
      <c r="GQF835" s="149"/>
      <c r="GQG835" s="149"/>
      <c r="GQH835" s="149"/>
      <c r="GQI835" s="149"/>
      <c r="GQJ835" s="149"/>
      <c r="GQK835" s="149"/>
      <c r="GQL835" s="149"/>
      <c r="GQM835" s="149"/>
      <c r="GQN835" s="149"/>
      <c r="GQO835" s="149"/>
      <c r="GQP835" s="149"/>
      <c r="GQQ835" s="149"/>
      <c r="GQR835" s="149"/>
      <c r="GQS835" s="149"/>
      <c r="GQT835" s="149"/>
      <c r="GQU835" s="149"/>
      <c r="GQV835" s="149"/>
      <c r="GQW835" s="149"/>
      <c r="GQX835" s="149"/>
      <c r="GQY835" s="149"/>
      <c r="GQZ835" s="149"/>
      <c r="GRA835" s="149"/>
      <c r="GRB835" s="149"/>
      <c r="GRC835" s="149"/>
      <c r="GRD835" s="149"/>
      <c r="GRE835" s="149"/>
      <c r="GRF835" s="149"/>
      <c r="GRG835" s="149"/>
      <c r="GRH835" s="149"/>
      <c r="GRI835" s="149"/>
      <c r="GRJ835" s="149"/>
      <c r="GRK835" s="149"/>
      <c r="GRL835" s="149"/>
      <c r="GRM835" s="149"/>
      <c r="GRN835" s="149"/>
      <c r="GRO835" s="149"/>
      <c r="GRP835" s="149"/>
      <c r="GRQ835" s="149"/>
      <c r="GRR835" s="149"/>
      <c r="GRS835" s="149"/>
      <c r="GRT835" s="149"/>
      <c r="GRU835" s="149"/>
      <c r="GRV835" s="149"/>
      <c r="GRW835" s="149"/>
      <c r="GRX835" s="149"/>
      <c r="GRY835" s="149"/>
      <c r="GRZ835" s="149"/>
      <c r="GSA835" s="149"/>
      <c r="GSB835" s="149"/>
      <c r="GSC835" s="149"/>
      <c r="GSD835" s="149"/>
      <c r="GSE835" s="149"/>
      <c r="GSF835" s="149"/>
      <c r="GSG835" s="149"/>
      <c r="GSH835" s="149"/>
      <c r="GSI835" s="149"/>
      <c r="GSJ835" s="149"/>
      <c r="GSK835" s="149"/>
      <c r="GSL835" s="149"/>
      <c r="GSM835" s="149"/>
      <c r="GSN835" s="149"/>
      <c r="GSO835" s="149"/>
      <c r="GSP835" s="149"/>
      <c r="GSQ835" s="149"/>
      <c r="GSR835" s="149"/>
      <c r="GSS835" s="149"/>
      <c r="GST835" s="149"/>
      <c r="GSU835" s="149"/>
      <c r="GSV835" s="149"/>
      <c r="GSW835" s="149"/>
      <c r="GSX835" s="149"/>
      <c r="GSY835" s="149"/>
      <c r="GSZ835" s="149"/>
      <c r="GTA835" s="149"/>
      <c r="GTB835" s="149"/>
      <c r="GTC835" s="149"/>
      <c r="GTD835" s="149"/>
      <c r="GTE835" s="149"/>
      <c r="GTF835" s="149"/>
      <c r="GTG835" s="149"/>
      <c r="GTH835" s="149"/>
      <c r="GTI835" s="149"/>
      <c r="GTJ835" s="149"/>
      <c r="GTK835" s="149"/>
      <c r="GTL835" s="149"/>
      <c r="GTM835" s="149"/>
      <c r="GTN835" s="149"/>
      <c r="GTO835" s="149"/>
      <c r="GTP835" s="149"/>
      <c r="GTQ835" s="149"/>
      <c r="GTR835" s="149"/>
      <c r="GTS835" s="149"/>
      <c r="GTT835" s="149"/>
      <c r="GTU835" s="149"/>
      <c r="GTV835" s="149"/>
      <c r="GTW835" s="149"/>
      <c r="GTX835" s="149"/>
      <c r="GTY835" s="149"/>
      <c r="GTZ835" s="149"/>
      <c r="GUA835" s="149"/>
      <c r="GUB835" s="149"/>
      <c r="GUC835" s="149"/>
      <c r="GUD835" s="149"/>
      <c r="GUE835" s="149"/>
      <c r="GUF835" s="149"/>
      <c r="GUG835" s="149"/>
      <c r="GUH835" s="149"/>
      <c r="GUI835" s="149"/>
      <c r="GUJ835" s="149"/>
      <c r="GUK835" s="149"/>
      <c r="GUL835" s="149"/>
      <c r="GUM835" s="149"/>
      <c r="GUN835" s="149"/>
      <c r="GUO835" s="149"/>
      <c r="GUP835" s="149"/>
      <c r="GUQ835" s="149"/>
      <c r="GUR835" s="149"/>
      <c r="GUS835" s="149"/>
      <c r="GUT835" s="149"/>
      <c r="GUU835" s="149"/>
      <c r="GUV835" s="149"/>
      <c r="GUW835" s="149"/>
      <c r="GUX835" s="149"/>
      <c r="GUY835" s="149"/>
      <c r="GUZ835" s="149"/>
      <c r="GVA835" s="149"/>
      <c r="GVB835" s="149"/>
      <c r="GVC835" s="149"/>
      <c r="GVD835" s="149"/>
      <c r="GVE835" s="149"/>
      <c r="GVF835" s="149"/>
      <c r="GVG835" s="149"/>
      <c r="GVH835" s="149"/>
      <c r="GVI835" s="149"/>
      <c r="GVJ835" s="149"/>
      <c r="GVK835" s="149"/>
      <c r="GVL835" s="149"/>
      <c r="GVM835" s="149"/>
      <c r="GVN835" s="149"/>
      <c r="GVO835" s="149"/>
      <c r="GVP835" s="149"/>
      <c r="GVQ835" s="149"/>
      <c r="GVR835" s="149"/>
      <c r="GVS835" s="149"/>
      <c r="GVT835" s="149"/>
      <c r="GVU835" s="149"/>
      <c r="GVV835" s="149"/>
      <c r="GVW835" s="149"/>
      <c r="GVX835" s="149"/>
      <c r="GVY835" s="149"/>
      <c r="GVZ835" s="149"/>
      <c r="GWA835" s="149"/>
      <c r="GWB835" s="149"/>
      <c r="GWC835" s="149"/>
      <c r="GWD835" s="149"/>
      <c r="GWE835" s="149"/>
      <c r="GWF835" s="149"/>
      <c r="GWG835" s="149"/>
      <c r="GWH835" s="149"/>
      <c r="GWI835" s="149"/>
      <c r="GWJ835" s="149"/>
      <c r="GWK835" s="149"/>
      <c r="GWL835" s="149"/>
      <c r="GWM835" s="149"/>
      <c r="GWN835" s="149"/>
      <c r="GWO835" s="149"/>
      <c r="GWP835" s="149"/>
      <c r="GWQ835" s="149"/>
      <c r="GWR835" s="149"/>
      <c r="GWS835" s="149"/>
      <c r="GWT835" s="149"/>
      <c r="GWU835" s="149"/>
      <c r="GWV835" s="149"/>
      <c r="GWW835" s="149"/>
      <c r="GWX835" s="149"/>
      <c r="GWY835" s="149"/>
      <c r="GWZ835" s="149"/>
      <c r="GXA835" s="149"/>
      <c r="GXB835" s="149"/>
      <c r="GXC835" s="149"/>
      <c r="GXD835" s="149"/>
      <c r="GXE835" s="149"/>
      <c r="GXF835" s="149"/>
      <c r="GXG835" s="149"/>
      <c r="GXH835" s="149"/>
      <c r="GXI835" s="149"/>
      <c r="GXJ835" s="149"/>
      <c r="GXK835" s="149"/>
      <c r="GXL835" s="149"/>
      <c r="GXM835" s="149"/>
      <c r="GXN835" s="149"/>
      <c r="GXO835" s="149"/>
      <c r="GXP835" s="149"/>
      <c r="GXQ835" s="149"/>
      <c r="GXR835" s="149"/>
      <c r="GXS835" s="149"/>
      <c r="GXT835" s="149"/>
      <c r="GXU835" s="149"/>
      <c r="GXV835" s="149"/>
      <c r="GXW835" s="149"/>
      <c r="GXX835" s="149"/>
      <c r="GXY835" s="149"/>
      <c r="GXZ835" s="149"/>
      <c r="GYA835" s="149"/>
      <c r="GYB835" s="149"/>
      <c r="GYC835" s="149"/>
      <c r="GYD835" s="149"/>
      <c r="GYE835" s="149"/>
      <c r="GYF835" s="149"/>
      <c r="GYG835" s="149"/>
      <c r="GYH835" s="149"/>
      <c r="GYI835" s="149"/>
      <c r="GYJ835" s="149"/>
      <c r="GYK835" s="149"/>
      <c r="GYL835" s="149"/>
      <c r="GYM835" s="149"/>
      <c r="GYN835" s="149"/>
      <c r="GYO835" s="149"/>
      <c r="GYP835" s="149"/>
      <c r="GYQ835" s="149"/>
      <c r="GYR835" s="149"/>
      <c r="GYS835" s="149"/>
      <c r="GYT835" s="149"/>
      <c r="GYU835" s="149"/>
      <c r="GYV835" s="149"/>
      <c r="GYW835" s="149"/>
      <c r="GYX835" s="149"/>
      <c r="GYY835" s="149"/>
      <c r="GYZ835" s="149"/>
      <c r="GZA835" s="149"/>
      <c r="GZB835" s="149"/>
      <c r="GZC835" s="149"/>
      <c r="GZD835" s="149"/>
      <c r="GZE835" s="149"/>
      <c r="GZF835" s="149"/>
      <c r="GZG835" s="149"/>
      <c r="GZH835" s="149"/>
      <c r="GZI835" s="149"/>
      <c r="GZJ835" s="149"/>
      <c r="GZK835" s="149"/>
      <c r="GZL835" s="149"/>
      <c r="GZM835" s="149"/>
      <c r="GZN835" s="149"/>
      <c r="GZO835" s="149"/>
      <c r="GZP835" s="149"/>
      <c r="GZQ835" s="149"/>
      <c r="GZR835" s="149"/>
      <c r="GZS835" s="149"/>
      <c r="GZT835" s="149"/>
      <c r="GZU835" s="149"/>
      <c r="GZV835" s="149"/>
      <c r="GZW835" s="149"/>
      <c r="GZX835" s="149"/>
      <c r="GZY835" s="149"/>
      <c r="GZZ835" s="149"/>
      <c r="HAA835" s="149"/>
      <c r="HAB835" s="149"/>
      <c r="HAC835" s="149"/>
      <c r="HAD835" s="149"/>
      <c r="HAE835" s="149"/>
      <c r="HAF835" s="149"/>
      <c r="HAG835" s="149"/>
      <c r="HAH835" s="149"/>
      <c r="HAI835" s="149"/>
      <c r="HAJ835" s="149"/>
      <c r="HAK835" s="149"/>
      <c r="HAL835" s="149"/>
      <c r="HAM835" s="149"/>
      <c r="HAN835" s="149"/>
      <c r="HAO835" s="149"/>
      <c r="HAP835" s="149"/>
      <c r="HAQ835" s="149"/>
      <c r="HAR835" s="149"/>
      <c r="HAS835" s="149"/>
      <c r="HAT835" s="149"/>
      <c r="HAU835" s="149"/>
      <c r="HAV835" s="149"/>
      <c r="HAW835" s="149"/>
      <c r="HAX835" s="149"/>
      <c r="HAY835" s="149"/>
      <c r="HAZ835" s="149"/>
      <c r="HBA835" s="149"/>
      <c r="HBB835" s="149"/>
      <c r="HBC835" s="149"/>
      <c r="HBD835" s="149"/>
      <c r="HBE835" s="149"/>
      <c r="HBF835" s="149"/>
      <c r="HBG835" s="149"/>
      <c r="HBH835" s="149"/>
      <c r="HBI835" s="149"/>
      <c r="HBJ835" s="149"/>
      <c r="HBK835" s="149"/>
      <c r="HBL835" s="149"/>
      <c r="HBM835" s="149"/>
      <c r="HBN835" s="149"/>
      <c r="HBO835" s="149"/>
      <c r="HBP835" s="149"/>
      <c r="HBQ835" s="149"/>
      <c r="HBR835" s="149"/>
      <c r="HBS835" s="149"/>
      <c r="HBT835" s="149"/>
      <c r="HBU835" s="149"/>
      <c r="HBV835" s="149"/>
      <c r="HBW835" s="149"/>
      <c r="HBX835" s="149"/>
      <c r="HBY835" s="149"/>
      <c r="HBZ835" s="149"/>
      <c r="HCA835" s="149"/>
      <c r="HCB835" s="149"/>
      <c r="HCC835" s="149"/>
      <c r="HCD835" s="149"/>
      <c r="HCE835" s="149"/>
      <c r="HCF835" s="149"/>
      <c r="HCG835" s="149"/>
      <c r="HCH835" s="149"/>
      <c r="HCI835" s="149"/>
      <c r="HCJ835" s="149"/>
      <c r="HCK835" s="149"/>
      <c r="HCL835" s="149"/>
      <c r="HCM835" s="149"/>
      <c r="HCN835" s="149"/>
      <c r="HCO835" s="149"/>
      <c r="HCP835" s="149"/>
      <c r="HCQ835" s="149"/>
      <c r="HCR835" s="149"/>
      <c r="HCS835" s="149"/>
      <c r="HCT835" s="149"/>
      <c r="HCU835" s="149"/>
      <c r="HCV835" s="149"/>
      <c r="HCW835" s="149"/>
      <c r="HCX835" s="149"/>
      <c r="HCY835" s="149"/>
      <c r="HCZ835" s="149"/>
      <c r="HDA835" s="149"/>
      <c r="HDB835" s="149"/>
      <c r="HDC835" s="149"/>
      <c r="HDD835" s="149"/>
      <c r="HDE835" s="149"/>
      <c r="HDF835" s="149"/>
      <c r="HDG835" s="149"/>
      <c r="HDH835" s="149"/>
      <c r="HDI835" s="149"/>
      <c r="HDJ835" s="149"/>
      <c r="HDK835" s="149"/>
      <c r="HDL835" s="149"/>
      <c r="HDM835" s="149"/>
      <c r="HDN835" s="149"/>
      <c r="HDO835" s="149"/>
      <c r="HDP835" s="149"/>
      <c r="HDQ835" s="149"/>
      <c r="HDR835" s="149"/>
      <c r="HDS835" s="149"/>
      <c r="HDT835" s="149"/>
      <c r="HDU835" s="149"/>
      <c r="HDV835" s="149"/>
      <c r="HDW835" s="149"/>
      <c r="HDX835" s="149"/>
      <c r="HDY835" s="149"/>
      <c r="HDZ835" s="149"/>
      <c r="HEA835" s="149"/>
      <c r="HEB835" s="149"/>
      <c r="HEC835" s="149"/>
      <c r="HED835" s="149"/>
      <c r="HEE835" s="149"/>
      <c r="HEF835" s="149"/>
      <c r="HEG835" s="149"/>
      <c r="HEH835" s="149"/>
      <c r="HEI835" s="149"/>
      <c r="HEJ835" s="149"/>
      <c r="HEK835" s="149"/>
      <c r="HEL835" s="149"/>
      <c r="HEM835" s="149"/>
      <c r="HEN835" s="149"/>
      <c r="HEO835" s="149"/>
      <c r="HEP835" s="149"/>
      <c r="HEQ835" s="149"/>
      <c r="HER835" s="149"/>
      <c r="HES835" s="149"/>
      <c r="HET835" s="149"/>
      <c r="HEU835" s="149"/>
      <c r="HEV835" s="149"/>
      <c r="HEW835" s="149"/>
      <c r="HEX835" s="149"/>
      <c r="HEY835" s="149"/>
      <c r="HEZ835" s="149"/>
      <c r="HFA835" s="149"/>
      <c r="HFB835" s="149"/>
      <c r="HFC835" s="149"/>
      <c r="HFD835" s="149"/>
      <c r="HFE835" s="149"/>
      <c r="HFF835" s="149"/>
      <c r="HFG835" s="149"/>
      <c r="HFH835" s="149"/>
      <c r="HFI835" s="149"/>
      <c r="HFJ835" s="149"/>
      <c r="HFK835" s="149"/>
      <c r="HFL835" s="149"/>
      <c r="HFM835" s="149"/>
      <c r="HFN835" s="149"/>
      <c r="HFO835" s="149"/>
      <c r="HFP835" s="149"/>
      <c r="HFQ835" s="149"/>
      <c r="HFR835" s="149"/>
      <c r="HFS835" s="149"/>
      <c r="HFT835" s="149"/>
      <c r="HFU835" s="149"/>
      <c r="HFV835" s="149"/>
      <c r="HFW835" s="149"/>
      <c r="HFX835" s="149"/>
      <c r="HFY835" s="149"/>
      <c r="HFZ835" s="149"/>
      <c r="HGA835" s="149"/>
      <c r="HGB835" s="149"/>
      <c r="HGC835" s="149"/>
      <c r="HGD835" s="149"/>
      <c r="HGE835" s="149"/>
      <c r="HGF835" s="149"/>
      <c r="HGG835" s="149"/>
      <c r="HGH835" s="149"/>
      <c r="HGI835" s="149"/>
      <c r="HGJ835" s="149"/>
      <c r="HGK835" s="149"/>
      <c r="HGL835" s="149"/>
      <c r="HGM835" s="149"/>
      <c r="HGN835" s="149"/>
      <c r="HGO835" s="149"/>
      <c r="HGP835" s="149"/>
      <c r="HGQ835" s="149"/>
      <c r="HGR835" s="149"/>
      <c r="HGS835" s="149"/>
      <c r="HGT835" s="149"/>
      <c r="HGU835" s="149"/>
      <c r="HGV835" s="149"/>
      <c r="HGW835" s="149"/>
      <c r="HGX835" s="149"/>
      <c r="HGY835" s="149"/>
      <c r="HGZ835" s="149"/>
      <c r="HHA835" s="149"/>
      <c r="HHB835" s="149"/>
      <c r="HHC835" s="149"/>
      <c r="HHD835" s="149"/>
      <c r="HHE835" s="149"/>
      <c r="HHF835" s="149"/>
      <c r="HHG835" s="149"/>
      <c r="HHH835" s="149"/>
      <c r="HHI835" s="149"/>
      <c r="HHJ835" s="149"/>
      <c r="HHK835" s="149"/>
      <c r="HHL835" s="149"/>
      <c r="HHM835" s="149"/>
      <c r="HHN835" s="149"/>
      <c r="HHO835" s="149"/>
      <c r="HHP835" s="149"/>
      <c r="HHQ835" s="149"/>
      <c r="HHR835" s="149"/>
      <c r="HHS835" s="149"/>
      <c r="HHT835" s="149"/>
      <c r="HHU835" s="149"/>
      <c r="HHV835" s="149"/>
      <c r="HHW835" s="149"/>
      <c r="HHX835" s="149"/>
      <c r="HHY835" s="149"/>
      <c r="HHZ835" s="149"/>
      <c r="HIA835" s="149"/>
      <c r="HIB835" s="149"/>
      <c r="HIC835" s="149"/>
      <c r="HID835" s="149"/>
      <c r="HIE835" s="149"/>
      <c r="HIF835" s="149"/>
      <c r="HIG835" s="149"/>
      <c r="HIH835" s="149"/>
      <c r="HII835" s="149"/>
      <c r="HIJ835" s="149"/>
      <c r="HIK835" s="149"/>
      <c r="HIL835" s="149"/>
      <c r="HIM835" s="149"/>
      <c r="HIN835" s="149"/>
      <c r="HIO835" s="149"/>
      <c r="HIP835" s="149"/>
      <c r="HIQ835" s="149"/>
      <c r="HIR835" s="149"/>
      <c r="HIS835" s="149"/>
      <c r="HIT835" s="149"/>
      <c r="HIU835" s="149"/>
      <c r="HIV835" s="149"/>
      <c r="HIW835" s="149"/>
      <c r="HIX835" s="149"/>
      <c r="HIY835" s="149"/>
      <c r="HIZ835" s="149"/>
      <c r="HJA835" s="149"/>
      <c r="HJB835" s="149"/>
      <c r="HJC835" s="149"/>
      <c r="HJD835" s="149"/>
      <c r="HJE835" s="149"/>
      <c r="HJF835" s="149"/>
      <c r="HJG835" s="149"/>
      <c r="HJH835" s="149"/>
      <c r="HJI835" s="149"/>
      <c r="HJJ835" s="149"/>
      <c r="HJK835" s="149"/>
      <c r="HJL835" s="149"/>
      <c r="HJM835" s="149"/>
      <c r="HJN835" s="149"/>
      <c r="HJO835" s="149"/>
      <c r="HJP835" s="149"/>
      <c r="HJQ835" s="149"/>
      <c r="HJR835" s="149"/>
      <c r="HJS835" s="149"/>
      <c r="HJT835" s="149"/>
      <c r="HJU835" s="149"/>
      <c r="HJV835" s="149"/>
      <c r="HJW835" s="149"/>
      <c r="HJX835" s="149"/>
      <c r="HJY835" s="149"/>
      <c r="HJZ835" s="149"/>
      <c r="HKA835" s="149"/>
      <c r="HKB835" s="149"/>
      <c r="HKC835" s="149"/>
      <c r="HKD835" s="149"/>
      <c r="HKE835" s="149"/>
      <c r="HKF835" s="149"/>
      <c r="HKG835" s="149"/>
      <c r="HKH835" s="149"/>
      <c r="HKI835" s="149"/>
      <c r="HKJ835" s="149"/>
      <c r="HKK835" s="149"/>
      <c r="HKL835" s="149"/>
      <c r="HKM835" s="149"/>
      <c r="HKN835" s="149"/>
      <c r="HKO835" s="149"/>
      <c r="HKP835" s="149"/>
      <c r="HKQ835" s="149"/>
      <c r="HKR835" s="149"/>
      <c r="HKS835" s="149"/>
      <c r="HKT835" s="149"/>
      <c r="HKU835" s="149"/>
      <c r="HKV835" s="149"/>
      <c r="HKW835" s="149"/>
      <c r="HKX835" s="149"/>
      <c r="HKY835" s="149"/>
      <c r="HKZ835" s="149"/>
      <c r="HLA835" s="149"/>
      <c r="HLB835" s="149"/>
      <c r="HLC835" s="149"/>
      <c r="HLD835" s="149"/>
      <c r="HLE835" s="149"/>
      <c r="HLF835" s="149"/>
      <c r="HLG835" s="149"/>
      <c r="HLH835" s="149"/>
      <c r="HLI835" s="149"/>
      <c r="HLJ835" s="149"/>
      <c r="HLK835" s="149"/>
      <c r="HLL835" s="149"/>
      <c r="HLM835" s="149"/>
      <c r="HLN835" s="149"/>
      <c r="HLO835" s="149"/>
      <c r="HLP835" s="149"/>
      <c r="HLQ835" s="149"/>
      <c r="HLR835" s="149"/>
      <c r="HLS835" s="149"/>
      <c r="HLT835" s="149"/>
      <c r="HLU835" s="149"/>
      <c r="HLV835" s="149"/>
      <c r="HLW835" s="149"/>
      <c r="HLX835" s="149"/>
      <c r="HLY835" s="149"/>
      <c r="HLZ835" s="149"/>
      <c r="HMA835" s="149"/>
      <c r="HMB835" s="149"/>
      <c r="HMC835" s="149"/>
      <c r="HMD835" s="149"/>
      <c r="HME835" s="149"/>
      <c r="HMF835" s="149"/>
      <c r="HMG835" s="149"/>
      <c r="HMH835" s="149"/>
      <c r="HMI835" s="149"/>
      <c r="HMJ835" s="149"/>
      <c r="HMK835" s="149"/>
      <c r="HML835" s="149"/>
      <c r="HMM835" s="149"/>
      <c r="HMN835" s="149"/>
      <c r="HMO835" s="149"/>
      <c r="HMP835" s="149"/>
      <c r="HMQ835" s="149"/>
      <c r="HMR835" s="149"/>
      <c r="HMS835" s="149"/>
      <c r="HMT835" s="149"/>
      <c r="HMU835" s="149"/>
      <c r="HMV835" s="149"/>
      <c r="HMW835" s="149"/>
      <c r="HMX835" s="149"/>
      <c r="HMY835" s="149"/>
      <c r="HMZ835" s="149"/>
      <c r="HNA835" s="149"/>
      <c r="HNB835" s="149"/>
      <c r="HNC835" s="149"/>
      <c r="HND835" s="149"/>
      <c r="HNE835" s="149"/>
      <c r="HNF835" s="149"/>
      <c r="HNG835" s="149"/>
      <c r="HNH835" s="149"/>
      <c r="HNI835" s="149"/>
      <c r="HNJ835" s="149"/>
      <c r="HNK835" s="149"/>
      <c r="HNL835" s="149"/>
      <c r="HNM835" s="149"/>
      <c r="HNN835" s="149"/>
      <c r="HNO835" s="149"/>
      <c r="HNP835" s="149"/>
      <c r="HNQ835" s="149"/>
      <c r="HNR835" s="149"/>
      <c r="HNS835" s="149"/>
      <c r="HNT835" s="149"/>
      <c r="HNU835" s="149"/>
      <c r="HNV835" s="149"/>
      <c r="HNW835" s="149"/>
      <c r="HNX835" s="149"/>
      <c r="HNY835" s="149"/>
      <c r="HNZ835" s="149"/>
      <c r="HOA835" s="149"/>
      <c r="HOB835" s="149"/>
      <c r="HOC835" s="149"/>
      <c r="HOD835" s="149"/>
      <c r="HOE835" s="149"/>
      <c r="HOF835" s="149"/>
      <c r="HOG835" s="149"/>
      <c r="HOH835" s="149"/>
      <c r="HOI835" s="149"/>
      <c r="HOJ835" s="149"/>
      <c r="HOK835" s="149"/>
      <c r="HOL835" s="149"/>
      <c r="HOM835" s="149"/>
      <c r="HON835" s="149"/>
      <c r="HOO835" s="149"/>
      <c r="HOP835" s="149"/>
      <c r="HOQ835" s="149"/>
      <c r="HOR835" s="149"/>
      <c r="HOS835" s="149"/>
      <c r="HOT835" s="149"/>
      <c r="HOU835" s="149"/>
      <c r="HOV835" s="149"/>
      <c r="HOW835" s="149"/>
      <c r="HOX835" s="149"/>
      <c r="HOY835" s="149"/>
      <c r="HOZ835" s="149"/>
      <c r="HPA835" s="149"/>
      <c r="HPB835" s="149"/>
      <c r="HPC835" s="149"/>
      <c r="HPD835" s="149"/>
      <c r="HPE835" s="149"/>
      <c r="HPF835" s="149"/>
      <c r="HPG835" s="149"/>
      <c r="HPH835" s="149"/>
      <c r="HPI835" s="149"/>
      <c r="HPJ835" s="149"/>
      <c r="HPK835" s="149"/>
      <c r="HPL835" s="149"/>
      <c r="HPM835" s="149"/>
      <c r="HPN835" s="149"/>
      <c r="HPO835" s="149"/>
      <c r="HPP835" s="149"/>
      <c r="HPQ835" s="149"/>
      <c r="HPR835" s="149"/>
      <c r="HPS835" s="149"/>
      <c r="HPT835" s="149"/>
      <c r="HPU835" s="149"/>
      <c r="HPV835" s="149"/>
      <c r="HPW835" s="149"/>
      <c r="HPX835" s="149"/>
      <c r="HPY835" s="149"/>
      <c r="HPZ835" s="149"/>
      <c r="HQA835" s="149"/>
      <c r="HQB835" s="149"/>
      <c r="HQC835" s="149"/>
      <c r="HQD835" s="149"/>
      <c r="HQE835" s="149"/>
      <c r="HQF835" s="149"/>
      <c r="HQG835" s="149"/>
      <c r="HQH835" s="149"/>
      <c r="HQI835" s="149"/>
      <c r="HQJ835" s="149"/>
      <c r="HQK835" s="149"/>
      <c r="HQL835" s="149"/>
      <c r="HQM835" s="149"/>
      <c r="HQN835" s="149"/>
      <c r="HQO835" s="149"/>
      <c r="HQP835" s="149"/>
      <c r="HQQ835" s="149"/>
      <c r="HQR835" s="149"/>
      <c r="HQS835" s="149"/>
      <c r="HQT835" s="149"/>
      <c r="HQU835" s="149"/>
      <c r="HQV835" s="149"/>
      <c r="HQW835" s="149"/>
      <c r="HQX835" s="149"/>
      <c r="HQY835" s="149"/>
      <c r="HQZ835" s="149"/>
      <c r="HRA835" s="149"/>
      <c r="HRB835" s="149"/>
      <c r="HRC835" s="149"/>
      <c r="HRD835" s="149"/>
      <c r="HRE835" s="149"/>
      <c r="HRF835" s="149"/>
      <c r="HRG835" s="149"/>
      <c r="HRH835" s="149"/>
      <c r="HRI835" s="149"/>
      <c r="HRJ835" s="149"/>
      <c r="HRK835" s="149"/>
      <c r="HRL835" s="149"/>
      <c r="HRM835" s="149"/>
      <c r="HRN835" s="149"/>
      <c r="HRO835" s="149"/>
      <c r="HRP835" s="149"/>
      <c r="HRQ835" s="149"/>
      <c r="HRR835" s="149"/>
      <c r="HRS835" s="149"/>
      <c r="HRT835" s="149"/>
      <c r="HRU835" s="149"/>
      <c r="HRV835" s="149"/>
      <c r="HRW835" s="149"/>
      <c r="HRX835" s="149"/>
      <c r="HRY835" s="149"/>
      <c r="HRZ835" s="149"/>
      <c r="HSA835" s="149"/>
      <c r="HSB835" s="149"/>
      <c r="HSC835" s="149"/>
      <c r="HSD835" s="149"/>
      <c r="HSE835" s="149"/>
      <c r="HSF835" s="149"/>
      <c r="HSG835" s="149"/>
      <c r="HSH835" s="149"/>
      <c r="HSI835" s="149"/>
      <c r="HSJ835" s="149"/>
      <c r="HSK835" s="149"/>
      <c r="HSL835" s="149"/>
      <c r="HSM835" s="149"/>
      <c r="HSN835" s="149"/>
      <c r="HSO835" s="149"/>
      <c r="HSP835" s="149"/>
      <c r="HSQ835" s="149"/>
      <c r="HSR835" s="149"/>
      <c r="HSS835" s="149"/>
      <c r="HST835" s="149"/>
      <c r="HSU835" s="149"/>
      <c r="HSV835" s="149"/>
      <c r="HSW835" s="149"/>
      <c r="HSX835" s="149"/>
      <c r="HSY835" s="149"/>
      <c r="HSZ835" s="149"/>
      <c r="HTA835" s="149"/>
      <c r="HTB835" s="149"/>
      <c r="HTC835" s="149"/>
      <c r="HTD835" s="149"/>
      <c r="HTE835" s="149"/>
      <c r="HTF835" s="149"/>
      <c r="HTG835" s="149"/>
      <c r="HTH835" s="149"/>
      <c r="HTI835" s="149"/>
      <c r="HTJ835" s="149"/>
      <c r="HTK835" s="149"/>
      <c r="HTL835" s="149"/>
      <c r="HTM835" s="149"/>
      <c r="HTN835" s="149"/>
      <c r="HTO835" s="149"/>
      <c r="HTP835" s="149"/>
      <c r="HTQ835" s="149"/>
      <c r="HTR835" s="149"/>
      <c r="HTS835" s="149"/>
      <c r="HTT835" s="149"/>
      <c r="HTU835" s="149"/>
      <c r="HTV835" s="149"/>
      <c r="HTW835" s="149"/>
      <c r="HTX835" s="149"/>
      <c r="HTY835" s="149"/>
      <c r="HTZ835" s="149"/>
      <c r="HUA835" s="149"/>
      <c r="HUB835" s="149"/>
      <c r="HUC835" s="149"/>
      <c r="HUD835" s="149"/>
      <c r="HUE835" s="149"/>
      <c r="HUF835" s="149"/>
      <c r="HUG835" s="149"/>
      <c r="HUH835" s="149"/>
      <c r="HUI835" s="149"/>
      <c r="HUJ835" s="149"/>
      <c r="HUK835" s="149"/>
      <c r="HUL835" s="149"/>
      <c r="HUM835" s="149"/>
      <c r="HUN835" s="149"/>
      <c r="HUO835" s="149"/>
      <c r="HUP835" s="149"/>
      <c r="HUQ835" s="149"/>
      <c r="HUR835" s="149"/>
      <c r="HUS835" s="149"/>
      <c r="HUT835" s="149"/>
      <c r="HUU835" s="149"/>
      <c r="HUV835" s="149"/>
      <c r="HUW835" s="149"/>
      <c r="HUX835" s="149"/>
      <c r="HUY835" s="149"/>
      <c r="HUZ835" s="149"/>
      <c r="HVA835" s="149"/>
      <c r="HVB835" s="149"/>
      <c r="HVC835" s="149"/>
      <c r="HVD835" s="149"/>
      <c r="HVE835" s="149"/>
      <c r="HVF835" s="149"/>
      <c r="HVG835" s="149"/>
      <c r="HVH835" s="149"/>
      <c r="HVI835" s="149"/>
      <c r="HVJ835" s="149"/>
      <c r="HVK835" s="149"/>
      <c r="HVL835" s="149"/>
      <c r="HVM835" s="149"/>
      <c r="HVN835" s="149"/>
      <c r="HVO835" s="149"/>
      <c r="HVP835" s="149"/>
      <c r="HVQ835" s="149"/>
      <c r="HVR835" s="149"/>
      <c r="HVS835" s="149"/>
      <c r="HVT835" s="149"/>
      <c r="HVU835" s="149"/>
      <c r="HVV835" s="149"/>
      <c r="HVW835" s="149"/>
      <c r="HVX835" s="149"/>
      <c r="HVY835" s="149"/>
      <c r="HVZ835" s="149"/>
      <c r="HWA835" s="149"/>
      <c r="HWB835" s="149"/>
      <c r="HWC835" s="149"/>
      <c r="HWD835" s="149"/>
      <c r="HWE835" s="149"/>
      <c r="HWF835" s="149"/>
      <c r="HWG835" s="149"/>
      <c r="HWH835" s="149"/>
      <c r="HWI835" s="149"/>
      <c r="HWJ835" s="149"/>
      <c r="HWK835" s="149"/>
      <c r="HWL835" s="149"/>
      <c r="HWM835" s="149"/>
      <c r="HWN835" s="149"/>
      <c r="HWO835" s="149"/>
      <c r="HWP835" s="149"/>
      <c r="HWQ835" s="149"/>
      <c r="HWR835" s="149"/>
      <c r="HWS835" s="149"/>
      <c r="HWT835" s="149"/>
      <c r="HWU835" s="149"/>
      <c r="HWV835" s="149"/>
      <c r="HWW835" s="149"/>
      <c r="HWX835" s="149"/>
      <c r="HWY835" s="149"/>
      <c r="HWZ835" s="149"/>
      <c r="HXA835" s="149"/>
      <c r="HXB835" s="149"/>
      <c r="HXC835" s="149"/>
      <c r="HXD835" s="149"/>
      <c r="HXE835" s="149"/>
      <c r="HXF835" s="149"/>
      <c r="HXG835" s="149"/>
      <c r="HXH835" s="149"/>
      <c r="HXI835" s="149"/>
      <c r="HXJ835" s="149"/>
      <c r="HXK835" s="149"/>
      <c r="HXL835" s="149"/>
      <c r="HXM835" s="149"/>
      <c r="HXN835" s="149"/>
      <c r="HXO835" s="149"/>
      <c r="HXP835" s="149"/>
      <c r="HXQ835" s="149"/>
      <c r="HXR835" s="149"/>
      <c r="HXS835" s="149"/>
      <c r="HXT835" s="149"/>
      <c r="HXU835" s="149"/>
      <c r="HXV835" s="149"/>
      <c r="HXW835" s="149"/>
      <c r="HXX835" s="149"/>
      <c r="HXY835" s="149"/>
      <c r="HXZ835" s="149"/>
      <c r="HYA835" s="149"/>
      <c r="HYB835" s="149"/>
      <c r="HYC835" s="149"/>
      <c r="HYD835" s="149"/>
      <c r="HYE835" s="149"/>
      <c r="HYF835" s="149"/>
      <c r="HYG835" s="149"/>
      <c r="HYH835" s="149"/>
      <c r="HYI835" s="149"/>
      <c r="HYJ835" s="149"/>
      <c r="HYK835" s="149"/>
      <c r="HYL835" s="149"/>
      <c r="HYM835" s="149"/>
      <c r="HYN835" s="149"/>
      <c r="HYO835" s="149"/>
      <c r="HYP835" s="149"/>
      <c r="HYQ835" s="149"/>
      <c r="HYR835" s="149"/>
      <c r="HYS835" s="149"/>
      <c r="HYT835" s="149"/>
      <c r="HYU835" s="149"/>
      <c r="HYV835" s="149"/>
      <c r="HYW835" s="149"/>
      <c r="HYX835" s="149"/>
      <c r="HYY835" s="149"/>
      <c r="HYZ835" s="149"/>
      <c r="HZA835" s="149"/>
      <c r="HZB835" s="149"/>
      <c r="HZC835" s="149"/>
      <c r="HZD835" s="149"/>
      <c r="HZE835" s="149"/>
      <c r="HZF835" s="149"/>
      <c r="HZG835" s="149"/>
      <c r="HZH835" s="149"/>
      <c r="HZI835" s="149"/>
      <c r="HZJ835" s="149"/>
      <c r="HZK835" s="149"/>
      <c r="HZL835" s="149"/>
      <c r="HZM835" s="149"/>
      <c r="HZN835" s="149"/>
      <c r="HZO835" s="149"/>
      <c r="HZP835" s="149"/>
      <c r="HZQ835" s="149"/>
      <c r="HZR835" s="149"/>
      <c r="HZS835" s="149"/>
      <c r="HZT835" s="149"/>
      <c r="HZU835" s="149"/>
      <c r="HZV835" s="149"/>
      <c r="HZW835" s="149"/>
      <c r="HZX835" s="149"/>
      <c r="HZY835" s="149"/>
      <c r="HZZ835" s="149"/>
      <c r="IAA835" s="149"/>
      <c r="IAB835" s="149"/>
      <c r="IAC835" s="149"/>
      <c r="IAD835" s="149"/>
      <c r="IAE835" s="149"/>
      <c r="IAF835" s="149"/>
      <c r="IAG835" s="149"/>
      <c r="IAH835" s="149"/>
      <c r="IAI835" s="149"/>
      <c r="IAJ835" s="149"/>
      <c r="IAK835" s="149"/>
      <c r="IAL835" s="149"/>
      <c r="IAM835" s="149"/>
      <c r="IAN835" s="149"/>
      <c r="IAO835" s="149"/>
      <c r="IAP835" s="149"/>
      <c r="IAQ835" s="149"/>
      <c r="IAR835" s="149"/>
      <c r="IAS835" s="149"/>
      <c r="IAT835" s="149"/>
      <c r="IAU835" s="149"/>
      <c r="IAV835" s="149"/>
      <c r="IAW835" s="149"/>
      <c r="IAX835" s="149"/>
      <c r="IAY835" s="149"/>
      <c r="IAZ835" s="149"/>
      <c r="IBA835" s="149"/>
      <c r="IBB835" s="149"/>
      <c r="IBC835" s="149"/>
      <c r="IBD835" s="149"/>
      <c r="IBE835" s="149"/>
      <c r="IBF835" s="149"/>
      <c r="IBG835" s="149"/>
      <c r="IBH835" s="149"/>
      <c r="IBI835" s="149"/>
      <c r="IBJ835" s="149"/>
      <c r="IBK835" s="149"/>
      <c r="IBL835" s="149"/>
      <c r="IBM835" s="149"/>
      <c r="IBN835" s="149"/>
      <c r="IBO835" s="149"/>
      <c r="IBP835" s="149"/>
      <c r="IBQ835" s="149"/>
      <c r="IBR835" s="149"/>
      <c r="IBS835" s="149"/>
      <c r="IBT835" s="149"/>
      <c r="IBU835" s="149"/>
      <c r="IBV835" s="149"/>
      <c r="IBW835" s="149"/>
      <c r="IBX835" s="149"/>
      <c r="IBY835" s="149"/>
      <c r="IBZ835" s="149"/>
      <c r="ICA835" s="149"/>
      <c r="ICB835" s="149"/>
      <c r="ICC835" s="149"/>
      <c r="ICD835" s="149"/>
      <c r="ICE835" s="149"/>
      <c r="ICF835" s="149"/>
      <c r="ICG835" s="149"/>
      <c r="ICH835" s="149"/>
      <c r="ICI835" s="149"/>
      <c r="ICJ835" s="149"/>
      <c r="ICK835" s="149"/>
      <c r="ICL835" s="149"/>
      <c r="ICM835" s="149"/>
      <c r="ICN835" s="149"/>
      <c r="ICO835" s="149"/>
      <c r="ICP835" s="149"/>
      <c r="ICQ835" s="149"/>
      <c r="ICR835" s="149"/>
      <c r="ICS835" s="149"/>
      <c r="ICT835" s="149"/>
      <c r="ICU835" s="149"/>
      <c r="ICV835" s="149"/>
      <c r="ICW835" s="149"/>
      <c r="ICX835" s="149"/>
      <c r="ICY835" s="149"/>
      <c r="ICZ835" s="149"/>
      <c r="IDA835" s="149"/>
      <c r="IDB835" s="149"/>
      <c r="IDC835" s="149"/>
      <c r="IDD835" s="149"/>
      <c r="IDE835" s="149"/>
      <c r="IDF835" s="149"/>
      <c r="IDG835" s="149"/>
      <c r="IDH835" s="149"/>
      <c r="IDI835" s="149"/>
      <c r="IDJ835" s="149"/>
      <c r="IDK835" s="149"/>
      <c r="IDL835" s="149"/>
      <c r="IDM835" s="149"/>
      <c r="IDN835" s="149"/>
      <c r="IDO835" s="149"/>
      <c r="IDP835" s="149"/>
      <c r="IDQ835" s="149"/>
      <c r="IDR835" s="149"/>
      <c r="IDS835" s="149"/>
      <c r="IDT835" s="149"/>
      <c r="IDU835" s="149"/>
      <c r="IDV835" s="149"/>
      <c r="IDW835" s="149"/>
      <c r="IDX835" s="149"/>
      <c r="IDY835" s="149"/>
      <c r="IDZ835" s="149"/>
      <c r="IEA835" s="149"/>
      <c r="IEB835" s="149"/>
      <c r="IEC835" s="149"/>
      <c r="IED835" s="149"/>
      <c r="IEE835" s="149"/>
      <c r="IEF835" s="149"/>
      <c r="IEG835" s="149"/>
      <c r="IEH835" s="149"/>
      <c r="IEI835" s="149"/>
      <c r="IEJ835" s="149"/>
      <c r="IEK835" s="149"/>
      <c r="IEL835" s="149"/>
      <c r="IEM835" s="149"/>
      <c r="IEN835" s="149"/>
      <c r="IEO835" s="149"/>
      <c r="IEP835" s="149"/>
      <c r="IEQ835" s="149"/>
      <c r="IER835" s="149"/>
      <c r="IES835" s="149"/>
      <c r="IET835" s="149"/>
      <c r="IEU835" s="149"/>
      <c r="IEV835" s="149"/>
      <c r="IEW835" s="149"/>
      <c r="IEX835" s="149"/>
      <c r="IEY835" s="149"/>
      <c r="IEZ835" s="149"/>
      <c r="IFA835" s="149"/>
      <c r="IFB835" s="149"/>
      <c r="IFC835" s="149"/>
      <c r="IFD835" s="149"/>
      <c r="IFE835" s="149"/>
      <c r="IFF835" s="149"/>
      <c r="IFG835" s="149"/>
      <c r="IFH835" s="149"/>
      <c r="IFI835" s="149"/>
      <c r="IFJ835" s="149"/>
      <c r="IFK835" s="149"/>
      <c r="IFL835" s="149"/>
      <c r="IFM835" s="149"/>
      <c r="IFN835" s="149"/>
      <c r="IFO835" s="149"/>
      <c r="IFP835" s="149"/>
      <c r="IFQ835" s="149"/>
      <c r="IFR835" s="149"/>
      <c r="IFS835" s="149"/>
      <c r="IFT835" s="149"/>
      <c r="IFU835" s="149"/>
      <c r="IFV835" s="149"/>
      <c r="IFW835" s="149"/>
      <c r="IFX835" s="149"/>
      <c r="IFY835" s="149"/>
      <c r="IFZ835" s="149"/>
      <c r="IGA835" s="149"/>
      <c r="IGB835" s="149"/>
      <c r="IGC835" s="149"/>
      <c r="IGD835" s="149"/>
      <c r="IGE835" s="149"/>
      <c r="IGF835" s="149"/>
      <c r="IGG835" s="149"/>
      <c r="IGH835" s="149"/>
      <c r="IGI835" s="149"/>
      <c r="IGJ835" s="149"/>
      <c r="IGK835" s="149"/>
      <c r="IGL835" s="149"/>
      <c r="IGM835" s="149"/>
      <c r="IGN835" s="149"/>
      <c r="IGO835" s="149"/>
      <c r="IGP835" s="149"/>
      <c r="IGQ835" s="149"/>
      <c r="IGR835" s="149"/>
      <c r="IGS835" s="149"/>
      <c r="IGT835" s="149"/>
      <c r="IGU835" s="149"/>
      <c r="IGV835" s="149"/>
      <c r="IGW835" s="149"/>
      <c r="IGX835" s="149"/>
      <c r="IGY835" s="149"/>
      <c r="IGZ835" s="149"/>
      <c r="IHA835" s="149"/>
      <c r="IHB835" s="149"/>
      <c r="IHC835" s="149"/>
      <c r="IHD835" s="149"/>
      <c r="IHE835" s="149"/>
      <c r="IHF835" s="149"/>
      <c r="IHG835" s="149"/>
      <c r="IHH835" s="149"/>
      <c r="IHI835" s="149"/>
      <c r="IHJ835" s="149"/>
      <c r="IHK835" s="149"/>
      <c r="IHL835" s="149"/>
      <c r="IHM835" s="149"/>
      <c r="IHN835" s="149"/>
      <c r="IHO835" s="149"/>
      <c r="IHP835" s="149"/>
      <c r="IHQ835" s="149"/>
      <c r="IHR835" s="149"/>
      <c r="IHS835" s="149"/>
      <c r="IHT835" s="149"/>
      <c r="IHU835" s="149"/>
      <c r="IHV835" s="149"/>
      <c r="IHW835" s="149"/>
      <c r="IHX835" s="149"/>
      <c r="IHY835" s="149"/>
      <c r="IHZ835" s="149"/>
      <c r="IIA835" s="149"/>
      <c r="IIB835" s="149"/>
      <c r="IIC835" s="149"/>
      <c r="IID835" s="149"/>
      <c r="IIE835" s="149"/>
      <c r="IIF835" s="149"/>
      <c r="IIG835" s="149"/>
      <c r="IIH835" s="149"/>
      <c r="III835" s="149"/>
      <c r="IIJ835" s="149"/>
      <c r="IIK835" s="149"/>
      <c r="IIL835" s="149"/>
      <c r="IIM835" s="149"/>
      <c r="IIN835" s="149"/>
      <c r="IIO835" s="149"/>
      <c r="IIP835" s="149"/>
      <c r="IIQ835" s="149"/>
      <c r="IIR835" s="149"/>
      <c r="IIS835" s="149"/>
      <c r="IIT835" s="149"/>
      <c r="IIU835" s="149"/>
      <c r="IIV835" s="149"/>
      <c r="IIW835" s="149"/>
      <c r="IIX835" s="149"/>
      <c r="IIY835" s="149"/>
      <c r="IIZ835" s="149"/>
      <c r="IJA835" s="149"/>
      <c r="IJB835" s="149"/>
      <c r="IJC835" s="149"/>
      <c r="IJD835" s="149"/>
      <c r="IJE835" s="149"/>
      <c r="IJF835" s="149"/>
      <c r="IJG835" s="149"/>
      <c r="IJH835" s="149"/>
      <c r="IJI835" s="149"/>
      <c r="IJJ835" s="149"/>
      <c r="IJK835" s="149"/>
      <c r="IJL835" s="149"/>
      <c r="IJM835" s="149"/>
      <c r="IJN835" s="149"/>
      <c r="IJO835" s="149"/>
      <c r="IJP835" s="149"/>
      <c r="IJQ835" s="149"/>
      <c r="IJR835" s="149"/>
      <c r="IJS835" s="149"/>
      <c r="IJT835" s="149"/>
      <c r="IJU835" s="149"/>
      <c r="IJV835" s="149"/>
      <c r="IJW835" s="149"/>
      <c r="IJX835" s="149"/>
      <c r="IJY835" s="149"/>
      <c r="IJZ835" s="149"/>
      <c r="IKA835" s="149"/>
      <c r="IKB835" s="149"/>
      <c r="IKC835" s="149"/>
      <c r="IKD835" s="149"/>
      <c r="IKE835" s="149"/>
      <c r="IKF835" s="149"/>
      <c r="IKG835" s="149"/>
      <c r="IKH835" s="149"/>
      <c r="IKI835" s="149"/>
      <c r="IKJ835" s="149"/>
      <c r="IKK835" s="149"/>
      <c r="IKL835" s="149"/>
      <c r="IKM835" s="149"/>
      <c r="IKN835" s="149"/>
      <c r="IKO835" s="149"/>
      <c r="IKP835" s="149"/>
      <c r="IKQ835" s="149"/>
      <c r="IKR835" s="149"/>
      <c r="IKS835" s="149"/>
      <c r="IKT835" s="149"/>
      <c r="IKU835" s="149"/>
      <c r="IKV835" s="149"/>
      <c r="IKW835" s="149"/>
      <c r="IKX835" s="149"/>
      <c r="IKY835" s="149"/>
      <c r="IKZ835" s="149"/>
      <c r="ILA835" s="149"/>
      <c r="ILB835" s="149"/>
      <c r="ILC835" s="149"/>
      <c r="ILD835" s="149"/>
      <c r="ILE835" s="149"/>
      <c r="ILF835" s="149"/>
      <c r="ILG835" s="149"/>
      <c r="ILH835" s="149"/>
      <c r="ILI835" s="149"/>
      <c r="ILJ835" s="149"/>
      <c r="ILK835" s="149"/>
      <c r="ILL835" s="149"/>
      <c r="ILM835" s="149"/>
      <c r="ILN835" s="149"/>
      <c r="ILO835" s="149"/>
      <c r="ILP835" s="149"/>
      <c r="ILQ835" s="149"/>
      <c r="ILR835" s="149"/>
      <c r="ILS835" s="149"/>
      <c r="ILT835" s="149"/>
      <c r="ILU835" s="149"/>
      <c r="ILV835" s="149"/>
      <c r="ILW835" s="149"/>
      <c r="ILX835" s="149"/>
      <c r="ILY835" s="149"/>
      <c r="ILZ835" s="149"/>
      <c r="IMA835" s="149"/>
      <c r="IMB835" s="149"/>
      <c r="IMC835" s="149"/>
      <c r="IMD835" s="149"/>
      <c r="IME835" s="149"/>
      <c r="IMF835" s="149"/>
      <c r="IMG835" s="149"/>
      <c r="IMH835" s="149"/>
      <c r="IMI835" s="149"/>
      <c r="IMJ835" s="149"/>
      <c r="IMK835" s="149"/>
      <c r="IML835" s="149"/>
      <c r="IMM835" s="149"/>
      <c r="IMN835" s="149"/>
      <c r="IMO835" s="149"/>
      <c r="IMP835" s="149"/>
      <c r="IMQ835" s="149"/>
      <c r="IMR835" s="149"/>
      <c r="IMS835" s="149"/>
      <c r="IMT835" s="149"/>
      <c r="IMU835" s="149"/>
      <c r="IMV835" s="149"/>
      <c r="IMW835" s="149"/>
      <c r="IMX835" s="149"/>
      <c r="IMY835" s="149"/>
      <c r="IMZ835" s="149"/>
      <c r="INA835" s="149"/>
      <c r="INB835" s="149"/>
      <c r="INC835" s="149"/>
      <c r="IND835" s="149"/>
      <c r="INE835" s="149"/>
      <c r="INF835" s="149"/>
      <c r="ING835" s="149"/>
      <c r="INH835" s="149"/>
      <c r="INI835" s="149"/>
      <c r="INJ835" s="149"/>
      <c r="INK835" s="149"/>
      <c r="INL835" s="149"/>
      <c r="INM835" s="149"/>
      <c r="INN835" s="149"/>
      <c r="INO835" s="149"/>
      <c r="INP835" s="149"/>
      <c r="INQ835" s="149"/>
      <c r="INR835" s="149"/>
      <c r="INS835" s="149"/>
      <c r="INT835" s="149"/>
      <c r="INU835" s="149"/>
      <c r="INV835" s="149"/>
      <c r="INW835" s="149"/>
      <c r="INX835" s="149"/>
      <c r="INY835" s="149"/>
      <c r="INZ835" s="149"/>
      <c r="IOA835" s="149"/>
      <c r="IOB835" s="149"/>
      <c r="IOC835" s="149"/>
      <c r="IOD835" s="149"/>
      <c r="IOE835" s="149"/>
      <c r="IOF835" s="149"/>
      <c r="IOG835" s="149"/>
      <c r="IOH835" s="149"/>
      <c r="IOI835" s="149"/>
      <c r="IOJ835" s="149"/>
      <c r="IOK835" s="149"/>
      <c r="IOL835" s="149"/>
      <c r="IOM835" s="149"/>
      <c r="ION835" s="149"/>
      <c r="IOO835" s="149"/>
      <c r="IOP835" s="149"/>
      <c r="IOQ835" s="149"/>
      <c r="IOR835" s="149"/>
      <c r="IOS835" s="149"/>
      <c r="IOT835" s="149"/>
      <c r="IOU835" s="149"/>
      <c r="IOV835" s="149"/>
      <c r="IOW835" s="149"/>
      <c r="IOX835" s="149"/>
      <c r="IOY835" s="149"/>
      <c r="IOZ835" s="149"/>
      <c r="IPA835" s="149"/>
      <c r="IPB835" s="149"/>
      <c r="IPC835" s="149"/>
      <c r="IPD835" s="149"/>
      <c r="IPE835" s="149"/>
      <c r="IPF835" s="149"/>
      <c r="IPG835" s="149"/>
      <c r="IPH835" s="149"/>
      <c r="IPI835" s="149"/>
      <c r="IPJ835" s="149"/>
      <c r="IPK835" s="149"/>
      <c r="IPL835" s="149"/>
      <c r="IPM835" s="149"/>
      <c r="IPN835" s="149"/>
      <c r="IPO835" s="149"/>
      <c r="IPP835" s="149"/>
      <c r="IPQ835" s="149"/>
      <c r="IPR835" s="149"/>
      <c r="IPS835" s="149"/>
      <c r="IPT835" s="149"/>
      <c r="IPU835" s="149"/>
      <c r="IPV835" s="149"/>
      <c r="IPW835" s="149"/>
      <c r="IPX835" s="149"/>
      <c r="IPY835" s="149"/>
      <c r="IPZ835" s="149"/>
      <c r="IQA835" s="149"/>
      <c r="IQB835" s="149"/>
      <c r="IQC835" s="149"/>
      <c r="IQD835" s="149"/>
      <c r="IQE835" s="149"/>
      <c r="IQF835" s="149"/>
      <c r="IQG835" s="149"/>
      <c r="IQH835" s="149"/>
      <c r="IQI835" s="149"/>
      <c r="IQJ835" s="149"/>
      <c r="IQK835" s="149"/>
      <c r="IQL835" s="149"/>
      <c r="IQM835" s="149"/>
      <c r="IQN835" s="149"/>
      <c r="IQO835" s="149"/>
      <c r="IQP835" s="149"/>
      <c r="IQQ835" s="149"/>
      <c r="IQR835" s="149"/>
      <c r="IQS835" s="149"/>
      <c r="IQT835" s="149"/>
      <c r="IQU835" s="149"/>
      <c r="IQV835" s="149"/>
      <c r="IQW835" s="149"/>
      <c r="IQX835" s="149"/>
      <c r="IQY835" s="149"/>
      <c r="IQZ835" s="149"/>
      <c r="IRA835" s="149"/>
      <c r="IRB835" s="149"/>
      <c r="IRC835" s="149"/>
      <c r="IRD835" s="149"/>
      <c r="IRE835" s="149"/>
      <c r="IRF835" s="149"/>
      <c r="IRG835" s="149"/>
      <c r="IRH835" s="149"/>
      <c r="IRI835" s="149"/>
      <c r="IRJ835" s="149"/>
      <c r="IRK835" s="149"/>
      <c r="IRL835" s="149"/>
      <c r="IRM835" s="149"/>
      <c r="IRN835" s="149"/>
      <c r="IRO835" s="149"/>
      <c r="IRP835" s="149"/>
      <c r="IRQ835" s="149"/>
      <c r="IRR835" s="149"/>
      <c r="IRS835" s="149"/>
      <c r="IRT835" s="149"/>
      <c r="IRU835" s="149"/>
      <c r="IRV835" s="149"/>
      <c r="IRW835" s="149"/>
      <c r="IRX835" s="149"/>
      <c r="IRY835" s="149"/>
      <c r="IRZ835" s="149"/>
      <c r="ISA835" s="149"/>
      <c r="ISB835" s="149"/>
      <c r="ISC835" s="149"/>
      <c r="ISD835" s="149"/>
      <c r="ISE835" s="149"/>
      <c r="ISF835" s="149"/>
      <c r="ISG835" s="149"/>
      <c r="ISH835" s="149"/>
      <c r="ISI835" s="149"/>
      <c r="ISJ835" s="149"/>
      <c r="ISK835" s="149"/>
      <c r="ISL835" s="149"/>
      <c r="ISM835" s="149"/>
      <c r="ISN835" s="149"/>
      <c r="ISO835" s="149"/>
      <c r="ISP835" s="149"/>
      <c r="ISQ835" s="149"/>
      <c r="ISR835" s="149"/>
      <c r="ISS835" s="149"/>
      <c r="IST835" s="149"/>
      <c r="ISU835" s="149"/>
      <c r="ISV835" s="149"/>
      <c r="ISW835" s="149"/>
      <c r="ISX835" s="149"/>
      <c r="ISY835" s="149"/>
      <c r="ISZ835" s="149"/>
      <c r="ITA835" s="149"/>
      <c r="ITB835" s="149"/>
      <c r="ITC835" s="149"/>
      <c r="ITD835" s="149"/>
      <c r="ITE835" s="149"/>
      <c r="ITF835" s="149"/>
      <c r="ITG835" s="149"/>
      <c r="ITH835" s="149"/>
      <c r="ITI835" s="149"/>
      <c r="ITJ835" s="149"/>
      <c r="ITK835" s="149"/>
      <c r="ITL835" s="149"/>
      <c r="ITM835" s="149"/>
      <c r="ITN835" s="149"/>
      <c r="ITO835" s="149"/>
      <c r="ITP835" s="149"/>
      <c r="ITQ835" s="149"/>
      <c r="ITR835" s="149"/>
      <c r="ITS835" s="149"/>
      <c r="ITT835" s="149"/>
      <c r="ITU835" s="149"/>
      <c r="ITV835" s="149"/>
      <c r="ITW835" s="149"/>
      <c r="ITX835" s="149"/>
      <c r="ITY835" s="149"/>
      <c r="ITZ835" s="149"/>
      <c r="IUA835" s="149"/>
      <c r="IUB835" s="149"/>
      <c r="IUC835" s="149"/>
      <c r="IUD835" s="149"/>
      <c r="IUE835" s="149"/>
      <c r="IUF835" s="149"/>
      <c r="IUG835" s="149"/>
      <c r="IUH835" s="149"/>
      <c r="IUI835" s="149"/>
      <c r="IUJ835" s="149"/>
      <c r="IUK835" s="149"/>
      <c r="IUL835" s="149"/>
      <c r="IUM835" s="149"/>
      <c r="IUN835" s="149"/>
      <c r="IUO835" s="149"/>
      <c r="IUP835" s="149"/>
      <c r="IUQ835" s="149"/>
      <c r="IUR835" s="149"/>
      <c r="IUS835" s="149"/>
      <c r="IUT835" s="149"/>
      <c r="IUU835" s="149"/>
      <c r="IUV835" s="149"/>
      <c r="IUW835" s="149"/>
      <c r="IUX835" s="149"/>
      <c r="IUY835" s="149"/>
      <c r="IUZ835" s="149"/>
      <c r="IVA835" s="149"/>
      <c r="IVB835" s="149"/>
      <c r="IVC835" s="149"/>
      <c r="IVD835" s="149"/>
      <c r="IVE835" s="149"/>
      <c r="IVF835" s="149"/>
      <c r="IVG835" s="149"/>
      <c r="IVH835" s="149"/>
      <c r="IVI835" s="149"/>
      <c r="IVJ835" s="149"/>
      <c r="IVK835" s="149"/>
      <c r="IVL835" s="149"/>
      <c r="IVM835" s="149"/>
      <c r="IVN835" s="149"/>
      <c r="IVO835" s="149"/>
      <c r="IVP835" s="149"/>
      <c r="IVQ835" s="149"/>
      <c r="IVR835" s="149"/>
      <c r="IVS835" s="149"/>
      <c r="IVT835" s="149"/>
      <c r="IVU835" s="149"/>
      <c r="IVV835" s="149"/>
      <c r="IVW835" s="149"/>
      <c r="IVX835" s="149"/>
      <c r="IVY835" s="149"/>
      <c r="IVZ835" s="149"/>
      <c r="IWA835" s="149"/>
      <c r="IWB835" s="149"/>
      <c r="IWC835" s="149"/>
      <c r="IWD835" s="149"/>
      <c r="IWE835" s="149"/>
      <c r="IWF835" s="149"/>
      <c r="IWG835" s="149"/>
      <c r="IWH835" s="149"/>
      <c r="IWI835" s="149"/>
      <c r="IWJ835" s="149"/>
      <c r="IWK835" s="149"/>
      <c r="IWL835" s="149"/>
      <c r="IWM835" s="149"/>
      <c r="IWN835" s="149"/>
      <c r="IWO835" s="149"/>
      <c r="IWP835" s="149"/>
      <c r="IWQ835" s="149"/>
      <c r="IWR835" s="149"/>
      <c r="IWS835" s="149"/>
      <c r="IWT835" s="149"/>
      <c r="IWU835" s="149"/>
      <c r="IWV835" s="149"/>
      <c r="IWW835" s="149"/>
      <c r="IWX835" s="149"/>
      <c r="IWY835" s="149"/>
      <c r="IWZ835" s="149"/>
      <c r="IXA835" s="149"/>
      <c r="IXB835" s="149"/>
      <c r="IXC835" s="149"/>
      <c r="IXD835" s="149"/>
      <c r="IXE835" s="149"/>
      <c r="IXF835" s="149"/>
      <c r="IXG835" s="149"/>
      <c r="IXH835" s="149"/>
      <c r="IXI835" s="149"/>
      <c r="IXJ835" s="149"/>
      <c r="IXK835" s="149"/>
      <c r="IXL835" s="149"/>
      <c r="IXM835" s="149"/>
      <c r="IXN835" s="149"/>
      <c r="IXO835" s="149"/>
      <c r="IXP835" s="149"/>
      <c r="IXQ835" s="149"/>
      <c r="IXR835" s="149"/>
      <c r="IXS835" s="149"/>
      <c r="IXT835" s="149"/>
      <c r="IXU835" s="149"/>
      <c r="IXV835" s="149"/>
      <c r="IXW835" s="149"/>
      <c r="IXX835" s="149"/>
      <c r="IXY835" s="149"/>
      <c r="IXZ835" s="149"/>
      <c r="IYA835" s="149"/>
      <c r="IYB835" s="149"/>
      <c r="IYC835" s="149"/>
      <c r="IYD835" s="149"/>
      <c r="IYE835" s="149"/>
      <c r="IYF835" s="149"/>
      <c r="IYG835" s="149"/>
      <c r="IYH835" s="149"/>
      <c r="IYI835" s="149"/>
      <c r="IYJ835" s="149"/>
      <c r="IYK835" s="149"/>
      <c r="IYL835" s="149"/>
      <c r="IYM835" s="149"/>
      <c r="IYN835" s="149"/>
      <c r="IYO835" s="149"/>
      <c r="IYP835" s="149"/>
      <c r="IYQ835" s="149"/>
      <c r="IYR835" s="149"/>
      <c r="IYS835" s="149"/>
      <c r="IYT835" s="149"/>
      <c r="IYU835" s="149"/>
      <c r="IYV835" s="149"/>
      <c r="IYW835" s="149"/>
      <c r="IYX835" s="149"/>
      <c r="IYY835" s="149"/>
      <c r="IYZ835" s="149"/>
      <c r="IZA835" s="149"/>
      <c r="IZB835" s="149"/>
      <c r="IZC835" s="149"/>
      <c r="IZD835" s="149"/>
      <c r="IZE835" s="149"/>
      <c r="IZF835" s="149"/>
      <c r="IZG835" s="149"/>
      <c r="IZH835" s="149"/>
      <c r="IZI835" s="149"/>
      <c r="IZJ835" s="149"/>
      <c r="IZK835" s="149"/>
      <c r="IZL835" s="149"/>
      <c r="IZM835" s="149"/>
      <c r="IZN835" s="149"/>
      <c r="IZO835" s="149"/>
      <c r="IZP835" s="149"/>
      <c r="IZQ835" s="149"/>
      <c r="IZR835" s="149"/>
      <c r="IZS835" s="149"/>
      <c r="IZT835" s="149"/>
      <c r="IZU835" s="149"/>
      <c r="IZV835" s="149"/>
      <c r="IZW835" s="149"/>
      <c r="IZX835" s="149"/>
      <c r="IZY835" s="149"/>
      <c r="IZZ835" s="149"/>
      <c r="JAA835" s="149"/>
      <c r="JAB835" s="149"/>
      <c r="JAC835" s="149"/>
      <c r="JAD835" s="149"/>
      <c r="JAE835" s="149"/>
      <c r="JAF835" s="149"/>
      <c r="JAG835" s="149"/>
      <c r="JAH835" s="149"/>
      <c r="JAI835" s="149"/>
      <c r="JAJ835" s="149"/>
      <c r="JAK835" s="149"/>
      <c r="JAL835" s="149"/>
      <c r="JAM835" s="149"/>
      <c r="JAN835" s="149"/>
      <c r="JAO835" s="149"/>
      <c r="JAP835" s="149"/>
      <c r="JAQ835" s="149"/>
      <c r="JAR835" s="149"/>
      <c r="JAS835" s="149"/>
      <c r="JAT835" s="149"/>
      <c r="JAU835" s="149"/>
      <c r="JAV835" s="149"/>
      <c r="JAW835" s="149"/>
      <c r="JAX835" s="149"/>
      <c r="JAY835" s="149"/>
      <c r="JAZ835" s="149"/>
      <c r="JBA835" s="149"/>
      <c r="JBB835" s="149"/>
      <c r="JBC835" s="149"/>
      <c r="JBD835" s="149"/>
      <c r="JBE835" s="149"/>
      <c r="JBF835" s="149"/>
      <c r="JBG835" s="149"/>
      <c r="JBH835" s="149"/>
      <c r="JBI835" s="149"/>
      <c r="JBJ835" s="149"/>
      <c r="JBK835" s="149"/>
      <c r="JBL835" s="149"/>
      <c r="JBM835" s="149"/>
      <c r="JBN835" s="149"/>
      <c r="JBO835" s="149"/>
      <c r="JBP835" s="149"/>
      <c r="JBQ835" s="149"/>
      <c r="JBR835" s="149"/>
      <c r="JBS835" s="149"/>
      <c r="JBT835" s="149"/>
      <c r="JBU835" s="149"/>
      <c r="JBV835" s="149"/>
      <c r="JBW835" s="149"/>
      <c r="JBX835" s="149"/>
      <c r="JBY835" s="149"/>
      <c r="JBZ835" s="149"/>
      <c r="JCA835" s="149"/>
      <c r="JCB835" s="149"/>
      <c r="JCC835" s="149"/>
      <c r="JCD835" s="149"/>
      <c r="JCE835" s="149"/>
      <c r="JCF835" s="149"/>
      <c r="JCG835" s="149"/>
      <c r="JCH835" s="149"/>
      <c r="JCI835" s="149"/>
      <c r="JCJ835" s="149"/>
      <c r="JCK835" s="149"/>
      <c r="JCL835" s="149"/>
      <c r="JCM835" s="149"/>
      <c r="JCN835" s="149"/>
      <c r="JCO835" s="149"/>
      <c r="JCP835" s="149"/>
      <c r="JCQ835" s="149"/>
      <c r="JCR835" s="149"/>
      <c r="JCS835" s="149"/>
      <c r="JCT835" s="149"/>
      <c r="JCU835" s="149"/>
      <c r="JCV835" s="149"/>
      <c r="JCW835" s="149"/>
      <c r="JCX835" s="149"/>
      <c r="JCY835" s="149"/>
      <c r="JCZ835" s="149"/>
      <c r="JDA835" s="149"/>
      <c r="JDB835" s="149"/>
      <c r="JDC835" s="149"/>
      <c r="JDD835" s="149"/>
      <c r="JDE835" s="149"/>
      <c r="JDF835" s="149"/>
      <c r="JDG835" s="149"/>
      <c r="JDH835" s="149"/>
      <c r="JDI835" s="149"/>
      <c r="JDJ835" s="149"/>
      <c r="JDK835" s="149"/>
      <c r="JDL835" s="149"/>
      <c r="JDM835" s="149"/>
      <c r="JDN835" s="149"/>
      <c r="JDO835" s="149"/>
      <c r="JDP835" s="149"/>
      <c r="JDQ835" s="149"/>
      <c r="JDR835" s="149"/>
      <c r="JDS835" s="149"/>
      <c r="JDT835" s="149"/>
      <c r="JDU835" s="149"/>
      <c r="JDV835" s="149"/>
      <c r="JDW835" s="149"/>
      <c r="JDX835" s="149"/>
      <c r="JDY835" s="149"/>
      <c r="JDZ835" s="149"/>
      <c r="JEA835" s="149"/>
      <c r="JEB835" s="149"/>
      <c r="JEC835" s="149"/>
      <c r="JED835" s="149"/>
      <c r="JEE835" s="149"/>
      <c r="JEF835" s="149"/>
      <c r="JEG835" s="149"/>
      <c r="JEH835" s="149"/>
      <c r="JEI835" s="149"/>
      <c r="JEJ835" s="149"/>
      <c r="JEK835" s="149"/>
      <c r="JEL835" s="149"/>
      <c r="JEM835" s="149"/>
      <c r="JEN835" s="149"/>
      <c r="JEO835" s="149"/>
      <c r="JEP835" s="149"/>
      <c r="JEQ835" s="149"/>
      <c r="JER835" s="149"/>
      <c r="JES835" s="149"/>
      <c r="JET835" s="149"/>
      <c r="JEU835" s="149"/>
      <c r="JEV835" s="149"/>
      <c r="JEW835" s="149"/>
      <c r="JEX835" s="149"/>
      <c r="JEY835" s="149"/>
      <c r="JEZ835" s="149"/>
      <c r="JFA835" s="149"/>
      <c r="JFB835" s="149"/>
      <c r="JFC835" s="149"/>
      <c r="JFD835" s="149"/>
      <c r="JFE835" s="149"/>
      <c r="JFF835" s="149"/>
      <c r="JFG835" s="149"/>
      <c r="JFH835" s="149"/>
      <c r="JFI835" s="149"/>
      <c r="JFJ835" s="149"/>
      <c r="JFK835" s="149"/>
      <c r="JFL835" s="149"/>
      <c r="JFM835" s="149"/>
      <c r="JFN835" s="149"/>
      <c r="JFO835" s="149"/>
      <c r="JFP835" s="149"/>
      <c r="JFQ835" s="149"/>
      <c r="JFR835" s="149"/>
      <c r="JFS835" s="149"/>
      <c r="JFT835" s="149"/>
      <c r="JFU835" s="149"/>
      <c r="JFV835" s="149"/>
      <c r="JFW835" s="149"/>
      <c r="JFX835" s="149"/>
      <c r="JFY835" s="149"/>
      <c r="JFZ835" s="149"/>
      <c r="JGA835" s="149"/>
      <c r="JGB835" s="149"/>
      <c r="JGC835" s="149"/>
      <c r="JGD835" s="149"/>
      <c r="JGE835" s="149"/>
      <c r="JGF835" s="149"/>
      <c r="JGG835" s="149"/>
      <c r="JGH835" s="149"/>
      <c r="JGI835" s="149"/>
      <c r="JGJ835" s="149"/>
      <c r="JGK835" s="149"/>
      <c r="JGL835" s="149"/>
      <c r="JGM835" s="149"/>
      <c r="JGN835" s="149"/>
      <c r="JGO835" s="149"/>
      <c r="JGP835" s="149"/>
      <c r="JGQ835" s="149"/>
      <c r="JGR835" s="149"/>
      <c r="JGS835" s="149"/>
      <c r="JGT835" s="149"/>
      <c r="JGU835" s="149"/>
      <c r="JGV835" s="149"/>
      <c r="JGW835" s="149"/>
      <c r="JGX835" s="149"/>
      <c r="JGY835" s="149"/>
      <c r="JGZ835" s="149"/>
      <c r="JHA835" s="149"/>
      <c r="JHB835" s="149"/>
      <c r="JHC835" s="149"/>
      <c r="JHD835" s="149"/>
      <c r="JHE835" s="149"/>
      <c r="JHF835" s="149"/>
      <c r="JHG835" s="149"/>
      <c r="JHH835" s="149"/>
      <c r="JHI835" s="149"/>
      <c r="JHJ835" s="149"/>
      <c r="JHK835" s="149"/>
      <c r="JHL835" s="149"/>
      <c r="JHM835" s="149"/>
      <c r="JHN835" s="149"/>
      <c r="JHO835" s="149"/>
      <c r="JHP835" s="149"/>
      <c r="JHQ835" s="149"/>
      <c r="JHR835" s="149"/>
      <c r="JHS835" s="149"/>
      <c r="JHT835" s="149"/>
      <c r="JHU835" s="149"/>
      <c r="JHV835" s="149"/>
      <c r="JHW835" s="149"/>
      <c r="JHX835" s="149"/>
      <c r="JHY835" s="149"/>
      <c r="JHZ835" s="149"/>
      <c r="JIA835" s="149"/>
      <c r="JIB835" s="149"/>
      <c r="JIC835" s="149"/>
      <c r="JID835" s="149"/>
      <c r="JIE835" s="149"/>
      <c r="JIF835" s="149"/>
      <c r="JIG835" s="149"/>
      <c r="JIH835" s="149"/>
      <c r="JII835" s="149"/>
      <c r="JIJ835" s="149"/>
      <c r="JIK835" s="149"/>
      <c r="JIL835" s="149"/>
      <c r="JIM835" s="149"/>
      <c r="JIN835" s="149"/>
      <c r="JIO835" s="149"/>
      <c r="JIP835" s="149"/>
      <c r="JIQ835" s="149"/>
      <c r="JIR835" s="149"/>
      <c r="JIS835" s="149"/>
      <c r="JIT835" s="149"/>
      <c r="JIU835" s="149"/>
      <c r="JIV835" s="149"/>
      <c r="JIW835" s="149"/>
      <c r="JIX835" s="149"/>
      <c r="JIY835" s="149"/>
      <c r="JIZ835" s="149"/>
      <c r="JJA835" s="149"/>
      <c r="JJB835" s="149"/>
      <c r="JJC835" s="149"/>
      <c r="JJD835" s="149"/>
      <c r="JJE835" s="149"/>
      <c r="JJF835" s="149"/>
      <c r="JJG835" s="149"/>
      <c r="JJH835" s="149"/>
      <c r="JJI835" s="149"/>
      <c r="JJJ835" s="149"/>
      <c r="JJK835" s="149"/>
      <c r="JJL835" s="149"/>
      <c r="JJM835" s="149"/>
      <c r="JJN835" s="149"/>
      <c r="JJO835" s="149"/>
      <c r="JJP835" s="149"/>
      <c r="JJQ835" s="149"/>
      <c r="JJR835" s="149"/>
      <c r="JJS835" s="149"/>
      <c r="JJT835" s="149"/>
      <c r="JJU835" s="149"/>
      <c r="JJV835" s="149"/>
      <c r="JJW835" s="149"/>
      <c r="JJX835" s="149"/>
      <c r="JJY835" s="149"/>
      <c r="JJZ835" s="149"/>
      <c r="JKA835" s="149"/>
      <c r="JKB835" s="149"/>
      <c r="JKC835" s="149"/>
      <c r="JKD835" s="149"/>
      <c r="JKE835" s="149"/>
      <c r="JKF835" s="149"/>
      <c r="JKG835" s="149"/>
      <c r="JKH835" s="149"/>
      <c r="JKI835" s="149"/>
      <c r="JKJ835" s="149"/>
      <c r="JKK835" s="149"/>
      <c r="JKL835" s="149"/>
      <c r="JKM835" s="149"/>
      <c r="JKN835" s="149"/>
      <c r="JKO835" s="149"/>
      <c r="JKP835" s="149"/>
      <c r="JKQ835" s="149"/>
      <c r="JKR835" s="149"/>
      <c r="JKS835" s="149"/>
      <c r="JKT835" s="149"/>
      <c r="JKU835" s="149"/>
      <c r="JKV835" s="149"/>
      <c r="JKW835" s="149"/>
      <c r="JKX835" s="149"/>
      <c r="JKY835" s="149"/>
      <c r="JKZ835" s="149"/>
      <c r="JLA835" s="149"/>
      <c r="JLB835" s="149"/>
      <c r="JLC835" s="149"/>
      <c r="JLD835" s="149"/>
      <c r="JLE835" s="149"/>
      <c r="JLF835" s="149"/>
      <c r="JLG835" s="149"/>
      <c r="JLH835" s="149"/>
      <c r="JLI835" s="149"/>
      <c r="JLJ835" s="149"/>
      <c r="JLK835" s="149"/>
      <c r="JLL835" s="149"/>
      <c r="JLM835" s="149"/>
      <c r="JLN835" s="149"/>
      <c r="JLO835" s="149"/>
      <c r="JLP835" s="149"/>
      <c r="JLQ835" s="149"/>
      <c r="JLR835" s="149"/>
      <c r="JLS835" s="149"/>
      <c r="JLT835" s="149"/>
      <c r="JLU835" s="149"/>
      <c r="JLV835" s="149"/>
      <c r="JLW835" s="149"/>
      <c r="JLX835" s="149"/>
      <c r="JLY835" s="149"/>
      <c r="JLZ835" s="149"/>
      <c r="JMA835" s="149"/>
      <c r="JMB835" s="149"/>
      <c r="JMC835" s="149"/>
      <c r="JMD835" s="149"/>
      <c r="JME835" s="149"/>
      <c r="JMF835" s="149"/>
      <c r="JMG835" s="149"/>
      <c r="JMH835" s="149"/>
      <c r="JMI835" s="149"/>
      <c r="JMJ835" s="149"/>
      <c r="JMK835" s="149"/>
      <c r="JML835" s="149"/>
      <c r="JMM835" s="149"/>
      <c r="JMN835" s="149"/>
      <c r="JMO835" s="149"/>
      <c r="JMP835" s="149"/>
      <c r="JMQ835" s="149"/>
      <c r="JMR835" s="149"/>
      <c r="JMS835" s="149"/>
      <c r="JMT835" s="149"/>
      <c r="JMU835" s="149"/>
      <c r="JMV835" s="149"/>
      <c r="JMW835" s="149"/>
      <c r="JMX835" s="149"/>
      <c r="JMY835" s="149"/>
      <c r="JMZ835" s="149"/>
      <c r="JNA835" s="149"/>
      <c r="JNB835" s="149"/>
      <c r="JNC835" s="149"/>
      <c r="JND835" s="149"/>
      <c r="JNE835" s="149"/>
      <c r="JNF835" s="149"/>
      <c r="JNG835" s="149"/>
      <c r="JNH835" s="149"/>
      <c r="JNI835" s="149"/>
      <c r="JNJ835" s="149"/>
      <c r="JNK835" s="149"/>
      <c r="JNL835" s="149"/>
      <c r="JNM835" s="149"/>
      <c r="JNN835" s="149"/>
      <c r="JNO835" s="149"/>
      <c r="JNP835" s="149"/>
      <c r="JNQ835" s="149"/>
      <c r="JNR835" s="149"/>
      <c r="JNS835" s="149"/>
      <c r="JNT835" s="149"/>
      <c r="JNU835" s="149"/>
      <c r="JNV835" s="149"/>
      <c r="JNW835" s="149"/>
      <c r="JNX835" s="149"/>
      <c r="JNY835" s="149"/>
      <c r="JNZ835" s="149"/>
      <c r="JOA835" s="149"/>
      <c r="JOB835" s="149"/>
      <c r="JOC835" s="149"/>
      <c r="JOD835" s="149"/>
      <c r="JOE835" s="149"/>
      <c r="JOF835" s="149"/>
      <c r="JOG835" s="149"/>
      <c r="JOH835" s="149"/>
      <c r="JOI835" s="149"/>
      <c r="JOJ835" s="149"/>
      <c r="JOK835" s="149"/>
      <c r="JOL835" s="149"/>
      <c r="JOM835" s="149"/>
      <c r="JON835" s="149"/>
      <c r="JOO835" s="149"/>
      <c r="JOP835" s="149"/>
      <c r="JOQ835" s="149"/>
      <c r="JOR835" s="149"/>
      <c r="JOS835" s="149"/>
      <c r="JOT835" s="149"/>
      <c r="JOU835" s="149"/>
      <c r="JOV835" s="149"/>
      <c r="JOW835" s="149"/>
      <c r="JOX835" s="149"/>
      <c r="JOY835" s="149"/>
      <c r="JOZ835" s="149"/>
      <c r="JPA835" s="149"/>
      <c r="JPB835" s="149"/>
      <c r="JPC835" s="149"/>
      <c r="JPD835" s="149"/>
      <c r="JPE835" s="149"/>
      <c r="JPF835" s="149"/>
      <c r="JPG835" s="149"/>
      <c r="JPH835" s="149"/>
      <c r="JPI835" s="149"/>
      <c r="JPJ835" s="149"/>
      <c r="JPK835" s="149"/>
      <c r="JPL835" s="149"/>
      <c r="JPM835" s="149"/>
      <c r="JPN835" s="149"/>
      <c r="JPO835" s="149"/>
      <c r="JPP835" s="149"/>
      <c r="JPQ835" s="149"/>
      <c r="JPR835" s="149"/>
      <c r="JPS835" s="149"/>
      <c r="JPT835" s="149"/>
      <c r="JPU835" s="149"/>
      <c r="JPV835" s="149"/>
      <c r="JPW835" s="149"/>
      <c r="JPX835" s="149"/>
      <c r="JPY835" s="149"/>
      <c r="JPZ835" s="149"/>
      <c r="JQA835" s="149"/>
      <c r="JQB835" s="149"/>
      <c r="JQC835" s="149"/>
      <c r="JQD835" s="149"/>
      <c r="JQE835" s="149"/>
      <c r="JQF835" s="149"/>
      <c r="JQG835" s="149"/>
      <c r="JQH835" s="149"/>
      <c r="JQI835" s="149"/>
      <c r="JQJ835" s="149"/>
      <c r="JQK835" s="149"/>
      <c r="JQL835" s="149"/>
      <c r="JQM835" s="149"/>
      <c r="JQN835" s="149"/>
      <c r="JQO835" s="149"/>
      <c r="JQP835" s="149"/>
      <c r="JQQ835" s="149"/>
      <c r="JQR835" s="149"/>
      <c r="JQS835" s="149"/>
      <c r="JQT835" s="149"/>
      <c r="JQU835" s="149"/>
      <c r="JQV835" s="149"/>
      <c r="JQW835" s="149"/>
      <c r="JQX835" s="149"/>
      <c r="JQY835" s="149"/>
      <c r="JQZ835" s="149"/>
      <c r="JRA835" s="149"/>
      <c r="JRB835" s="149"/>
      <c r="JRC835" s="149"/>
      <c r="JRD835" s="149"/>
      <c r="JRE835" s="149"/>
      <c r="JRF835" s="149"/>
      <c r="JRG835" s="149"/>
      <c r="JRH835" s="149"/>
      <c r="JRI835" s="149"/>
      <c r="JRJ835" s="149"/>
      <c r="JRK835" s="149"/>
      <c r="JRL835" s="149"/>
      <c r="JRM835" s="149"/>
      <c r="JRN835" s="149"/>
      <c r="JRO835" s="149"/>
      <c r="JRP835" s="149"/>
      <c r="JRQ835" s="149"/>
      <c r="JRR835" s="149"/>
      <c r="JRS835" s="149"/>
      <c r="JRT835" s="149"/>
      <c r="JRU835" s="149"/>
      <c r="JRV835" s="149"/>
      <c r="JRW835" s="149"/>
      <c r="JRX835" s="149"/>
      <c r="JRY835" s="149"/>
      <c r="JRZ835" s="149"/>
      <c r="JSA835" s="149"/>
      <c r="JSB835" s="149"/>
      <c r="JSC835" s="149"/>
      <c r="JSD835" s="149"/>
      <c r="JSE835" s="149"/>
      <c r="JSF835" s="149"/>
      <c r="JSG835" s="149"/>
      <c r="JSH835" s="149"/>
      <c r="JSI835" s="149"/>
      <c r="JSJ835" s="149"/>
      <c r="JSK835" s="149"/>
      <c r="JSL835" s="149"/>
      <c r="JSM835" s="149"/>
      <c r="JSN835" s="149"/>
      <c r="JSO835" s="149"/>
      <c r="JSP835" s="149"/>
      <c r="JSQ835" s="149"/>
      <c r="JSR835" s="149"/>
      <c r="JSS835" s="149"/>
      <c r="JST835" s="149"/>
      <c r="JSU835" s="149"/>
      <c r="JSV835" s="149"/>
      <c r="JSW835" s="149"/>
      <c r="JSX835" s="149"/>
      <c r="JSY835" s="149"/>
      <c r="JSZ835" s="149"/>
      <c r="JTA835" s="149"/>
      <c r="JTB835" s="149"/>
      <c r="JTC835" s="149"/>
      <c r="JTD835" s="149"/>
      <c r="JTE835" s="149"/>
      <c r="JTF835" s="149"/>
      <c r="JTG835" s="149"/>
      <c r="JTH835" s="149"/>
      <c r="JTI835" s="149"/>
      <c r="JTJ835" s="149"/>
      <c r="JTK835" s="149"/>
      <c r="JTL835" s="149"/>
      <c r="JTM835" s="149"/>
      <c r="JTN835" s="149"/>
      <c r="JTO835" s="149"/>
      <c r="JTP835" s="149"/>
      <c r="JTQ835" s="149"/>
      <c r="JTR835" s="149"/>
      <c r="JTS835" s="149"/>
      <c r="JTT835" s="149"/>
      <c r="JTU835" s="149"/>
      <c r="JTV835" s="149"/>
      <c r="JTW835" s="149"/>
      <c r="JTX835" s="149"/>
      <c r="JTY835" s="149"/>
      <c r="JTZ835" s="149"/>
      <c r="JUA835" s="149"/>
      <c r="JUB835" s="149"/>
      <c r="JUC835" s="149"/>
      <c r="JUD835" s="149"/>
      <c r="JUE835" s="149"/>
      <c r="JUF835" s="149"/>
      <c r="JUG835" s="149"/>
      <c r="JUH835" s="149"/>
      <c r="JUI835" s="149"/>
      <c r="JUJ835" s="149"/>
      <c r="JUK835" s="149"/>
      <c r="JUL835" s="149"/>
      <c r="JUM835" s="149"/>
      <c r="JUN835" s="149"/>
      <c r="JUO835" s="149"/>
      <c r="JUP835" s="149"/>
      <c r="JUQ835" s="149"/>
      <c r="JUR835" s="149"/>
      <c r="JUS835" s="149"/>
      <c r="JUT835" s="149"/>
      <c r="JUU835" s="149"/>
      <c r="JUV835" s="149"/>
      <c r="JUW835" s="149"/>
      <c r="JUX835" s="149"/>
      <c r="JUY835" s="149"/>
      <c r="JUZ835" s="149"/>
      <c r="JVA835" s="149"/>
      <c r="JVB835" s="149"/>
      <c r="JVC835" s="149"/>
      <c r="JVD835" s="149"/>
      <c r="JVE835" s="149"/>
      <c r="JVF835" s="149"/>
      <c r="JVG835" s="149"/>
      <c r="JVH835" s="149"/>
      <c r="JVI835" s="149"/>
      <c r="JVJ835" s="149"/>
      <c r="JVK835" s="149"/>
      <c r="JVL835" s="149"/>
      <c r="JVM835" s="149"/>
      <c r="JVN835" s="149"/>
      <c r="JVO835" s="149"/>
      <c r="JVP835" s="149"/>
      <c r="JVQ835" s="149"/>
      <c r="JVR835" s="149"/>
      <c r="JVS835" s="149"/>
      <c r="JVT835" s="149"/>
      <c r="JVU835" s="149"/>
      <c r="JVV835" s="149"/>
      <c r="JVW835" s="149"/>
      <c r="JVX835" s="149"/>
      <c r="JVY835" s="149"/>
      <c r="JVZ835" s="149"/>
      <c r="JWA835" s="149"/>
      <c r="JWB835" s="149"/>
      <c r="JWC835" s="149"/>
      <c r="JWD835" s="149"/>
      <c r="JWE835" s="149"/>
      <c r="JWF835" s="149"/>
      <c r="JWG835" s="149"/>
      <c r="JWH835" s="149"/>
      <c r="JWI835" s="149"/>
      <c r="JWJ835" s="149"/>
      <c r="JWK835" s="149"/>
      <c r="JWL835" s="149"/>
      <c r="JWM835" s="149"/>
      <c r="JWN835" s="149"/>
      <c r="JWO835" s="149"/>
      <c r="JWP835" s="149"/>
      <c r="JWQ835" s="149"/>
      <c r="JWR835" s="149"/>
      <c r="JWS835" s="149"/>
      <c r="JWT835" s="149"/>
      <c r="JWU835" s="149"/>
      <c r="JWV835" s="149"/>
      <c r="JWW835" s="149"/>
      <c r="JWX835" s="149"/>
      <c r="JWY835" s="149"/>
      <c r="JWZ835" s="149"/>
      <c r="JXA835" s="149"/>
      <c r="JXB835" s="149"/>
      <c r="JXC835" s="149"/>
      <c r="JXD835" s="149"/>
      <c r="JXE835" s="149"/>
      <c r="JXF835" s="149"/>
      <c r="JXG835" s="149"/>
      <c r="JXH835" s="149"/>
      <c r="JXI835" s="149"/>
      <c r="JXJ835" s="149"/>
      <c r="JXK835" s="149"/>
      <c r="JXL835" s="149"/>
      <c r="JXM835" s="149"/>
      <c r="JXN835" s="149"/>
      <c r="JXO835" s="149"/>
      <c r="JXP835" s="149"/>
      <c r="JXQ835" s="149"/>
      <c r="JXR835" s="149"/>
      <c r="JXS835" s="149"/>
      <c r="JXT835" s="149"/>
      <c r="JXU835" s="149"/>
      <c r="JXV835" s="149"/>
      <c r="JXW835" s="149"/>
      <c r="JXX835" s="149"/>
      <c r="JXY835" s="149"/>
      <c r="JXZ835" s="149"/>
      <c r="JYA835" s="149"/>
      <c r="JYB835" s="149"/>
      <c r="JYC835" s="149"/>
      <c r="JYD835" s="149"/>
      <c r="JYE835" s="149"/>
      <c r="JYF835" s="149"/>
      <c r="JYG835" s="149"/>
      <c r="JYH835" s="149"/>
      <c r="JYI835" s="149"/>
      <c r="JYJ835" s="149"/>
      <c r="JYK835" s="149"/>
      <c r="JYL835" s="149"/>
      <c r="JYM835" s="149"/>
      <c r="JYN835" s="149"/>
      <c r="JYO835" s="149"/>
      <c r="JYP835" s="149"/>
      <c r="JYQ835" s="149"/>
      <c r="JYR835" s="149"/>
      <c r="JYS835" s="149"/>
      <c r="JYT835" s="149"/>
      <c r="JYU835" s="149"/>
      <c r="JYV835" s="149"/>
      <c r="JYW835" s="149"/>
      <c r="JYX835" s="149"/>
      <c r="JYY835" s="149"/>
      <c r="JYZ835" s="149"/>
      <c r="JZA835" s="149"/>
      <c r="JZB835" s="149"/>
      <c r="JZC835" s="149"/>
      <c r="JZD835" s="149"/>
      <c r="JZE835" s="149"/>
      <c r="JZF835" s="149"/>
      <c r="JZG835" s="149"/>
      <c r="JZH835" s="149"/>
      <c r="JZI835" s="149"/>
      <c r="JZJ835" s="149"/>
      <c r="JZK835" s="149"/>
      <c r="JZL835" s="149"/>
      <c r="JZM835" s="149"/>
      <c r="JZN835" s="149"/>
      <c r="JZO835" s="149"/>
      <c r="JZP835" s="149"/>
      <c r="JZQ835" s="149"/>
      <c r="JZR835" s="149"/>
      <c r="JZS835" s="149"/>
      <c r="JZT835" s="149"/>
      <c r="JZU835" s="149"/>
      <c r="JZV835" s="149"/>
      <c r="JZW835" s="149"/>
      <c r="JZX835" s="149"/>
      <c r="JZY835" s="149"/>
      <c r="JZZ835" s="149"/>
      <c r="KAA835" s="149"/>
      <c r="KAB835" s="149"/>
      <c r="KAC835" s="149"/>
      <c r="KAD835" s="149"/>
      <c r="KAE835" s="149"/>
      <c r="KAF835" s="149"/>
      <c r="KAG835" s="149"/>
      <c r="KAH835" s="149"/>
      <c r="KAI835" s="149"/>
      <c r="KAJ835" s="149"/>
      <c r="KAK835" s="149"/>
      <c r="KAL835" s="149"/>
      <c r="KAM835" s="149"/>
      <c r="KAN835" s="149"/>
      <c r="KAO835" s="149"/>
      <c r="KAP835" s="149"/>
      <c r="KAQ835" s="149"/>
      <c r="KAR835" s="149"/>
      <c r="KAS835" s="149"/>
      <c r="KAT835" s="149"/>
      <c r="KAU835" s="149"/>
      <c r="KAV835" s="149"/>
      <c r="KAW835" s="149"/>
      <c r="KAX835" s="149"/>
      <c r="KAY835" s="149"/>
      <c r="KAZ835" s="149"/>
      <c r="KBA835" s="149"/>
      <c r="KBB835" s="149"/>
      <c r="KBC835" s="149"/>
      <c r="KBD835" s="149"/>
      <c r="KBE835" s="149"/>
      <c r="KBF835" s="149"/>
      <c r="KBG835" s="149"/>
      <c r="KBH835" s="149"/>
      <c r="KBI835" s="149"/>
      <c r="KBJ835" s="149"/>
      <c r="KBK835" s="149"/>
      <c r="KBL835" s="149"/>
      <c r="KBM835" s="149"/>
      <c r="KBN835" s="149"/>
      <c r="KBO835" s="149"/>
      <c r="KBP835" s="149"/>
      <c r="KBQ835" s="149"/>
      <c r="KBR835" s="149"/>
      <c r="KBS835" s="149"/>
      <c r="KBT835" s="149"/>
      <c r="KBU835" s="149"/>
      <c r="KBV835" s="149"/>
      <c r="KBW835" s="149"/>
      <c r="KBX835" s="149"/>
      <c r="KBY835" s="149"/>
      <c r="KBZ835" s="149"/>
      <c r="KCA835" s="149"/>
      <c r="KCB835" s="149"/>
      <c r="KCC835" s="149"/>
      <c r="KCD835" s="149"/>
      <c r="KCE835" s="149"/>
      <c r="KCF835" s="149"/>
      <c r="KCG835" s="149"/>
      <c r="KCH835" s="149"/>
      <c r="KCI835" s="149"/>
      <c r="KCJ835" s="149"/>
      <c r="KCK835" s="149"/>
      <c r="KCL835" s="149"/>
      <c r="KCM835" s="149"/>
      <c r="KCN835" s="149"/>
      <c r="KCO835" s="149"/>
      <c r="KCP835" s="149"/>
      <c r="KCQ835" s="149"/>
      <c r="KCR835" s="149"/>
      <c r="KCS835" s="149"/>
      <c r="KCT835" s="149"/>
      <c r="KCU835" s="149"/>
      <c r="KCV835" s="149"/>
      <c r="KCW835" s="149"/>
      <c r="KCX835" s="149"/>
      <c r="KCY835" s="149"/>
      <c r="KCZ835" s="149"/>
      <c r="KDA835" s="149"/>
      <c r="KDB835" s="149"/>
      <c r="KDC835" s="149"/>
      <c r="KDD835" s="149"/>
      <c r="KDE835" s="149"/>
      <c r="KDF835" s="149"/>
      <c r="KDG835" s="149"/>
      <c r="KDH835" s="149"/>
      <c r="KDI835" s="149"/>
      <c r="KDJ835" s="149"/>
      <c r="KDK835" s="149"/>
      <c r="KDL835" s="149"/>
      <c r="KDM835" s="149"/>
      <c r="KDN835" s="149"/>
      <c r="KDO835" s="149"/>
      <c r="KDP835" s="149"/>
      <c r="KDQ835" s="149"/>
      <c r="KDR835" s="149"/>
      <c r="KDS835" s="149"/>
      <c r="KDT835" s="149"/>
      <c r="KDU835" s="149"/>
      <c r="KDV835" s="149"/>
      <c r="KDW835" s="149"/>
      <c r="KDX835" s="149"/>
      <c r="KDY835" s="149"/>
      <c r="KDZ835" s="149"/>
      <c r="KEA835" s="149"/>
      <c r="KEB835" s="149"/>
      <c r="KEC835" s="149"/>
      <c r="KED835" s="149"/>
      <c r="KEE835" s="149"/>
      <c r="KEF835" s="149"/>
      <c r="KEG835" s="149"/>
      <c r="KEH835" s="149"/>
      <c r="KEI835" s="149"/>
      <c r="KEJ835" s="149"/>
      <c r="KEK835" s="149"/>
      <c r="KEL835" s="149"/>
      <c r="KEM835" s="149"/>
      <c r="KEN835" s="149"/>
      <c r="KEO835" s="149"/>
      <c r="KEP835" s="149"/>
      <c r="KEQ835" s="149"/>
      <c r="KER835" s="149"/>
      <c r="KES835" s="149"/>
      <c r="KET835" s="149"/>
      <c r="KEU835" s="149"/>
      <c r="KEV835" s="149"/>
      <c r="KEW835" s="149"/>
      <c r="KEX835" s="149"/>
      <c r="KEY835" s="149"/>
      <c r="KEZ835" s="149"/>
      <c r="KFA835" s="149"/>
      <c r="KFB835" s="149"/>
      <c r="KFC835" s="149"/>
      <c r="KFD835" s="149"/>
      <c r="KFE835" s="149"/>
      <c r="KFF835" s="149"/>
      <c r="KFG835" s="149"/>
      <c r="KFH835" s="149"/>
      <c r="KFI835" s="149"/>
      <c r="KFJ835" s="149"/>
      <c r="KFK835" s="149"/>
      <c r="KFL835" s="149"/>
      <c r="KFM835" s="149"/>
      <c r="KFN835" s="149"/>
      <c r="KFO835" s="149"/>
      <c r="KFP835" s="149"/>
      <c r="KFQ835" s="149"/>
      <c r="KFR835" s="149"/>
      <c r="KFS835" s="149"/>
      <c r="KFT835" s="149"/>
      <c r="KFU835" s="149"/>
      <c r="KFV835" s="149"/>
      <c r="KFW835" s="149"/>
      <c r="KFX835" s="149"/>
      <c r="KFY835" s="149"/>
      <c r="KFZ835" s="149"/>
      <c r="KGA835" s="149"/>
      <c r="KGB835" s="149"/>
      <c r="KGC835" s="149"/>
      <c r="KGD835" s="149"/>
      <c r="KGE835" s="149"/>
      <c r="KGF835" s="149"/>
      <c r="KGG835" s="149"/>
      <c r="KGH835" s="149"/>
      <c r="KGI835" s="149"/>
      <c r="KGJ835" s="149"/>
      <c r="KGK835" s="149"/>
      <c r="KGL835" s="149"/>
      <c r="KGM835" s="149"/>
      <c r="KGN835" s="149"/>
      <c r="KGO835" s="149"/>
      <c r="KGP835" s="149"/>
      <c r="KGQ835" s="149"/>
      <c r="KGR835" s="149"/>
      <c r="KGS835" s="149"/>
      <c r="KGT835" s="149"/>
      <c r="KGU835" s="149"/>
      <c r="KGV835" s="149"/>
      <c r="KGW835" s="149"/>
      <c r="KGX835" s="149"/>
      <c r="KGY835" s="149"/>
      <c r="KGZ835" s="149"/>
      <c r="KHA835" s="149"/>
      <c r="KHB835" s="149"/>
      <c r="KHC835" s="149"/>
      <c r="KHD835" s="149"/>
      <c r="KHE835" s="149"/>
      <c r="KHF835" s="149"/>
      <c r="KHG835" s="149"/>
      <c r="KHH835" s="149"/>
      <c r="KHI835" s="149"/>
      <c r="KHJ835" s="149"/>
      <c r="KHK835" s="149"/>
      <c r="KHL835" s="149"/>
      <c r="KHM835" s="149"/>
      <c r="KHN835" s="149"/>
      <c r="KHO835" s="149"/>
      <c r="KHP835" s="149"/>
      <c r="KHQ835" s="149"/>
      <c r="KHR835" s="149"/>
      <c r="KHS835" s="149"/>
      <c r="KHT835" s="149"/>
      <c r="KHU835" s="149"/>
      <c r="KHV835" s="149"/>
      <c r="KHW835" s="149"/>
      <c r="KHX835" s="149"/>
      <c r="KHY835" s="149"/>
      <c r="KHZ835" s="149"/>
      <c r="KIA835" s="149"/>
      <c r="KIB835" s="149"/>
      <c r="KIC835" s="149"/>
      <c r="KID835" s="149"/>
      <c r="KIE835" s="149"/>
      <c r="KIF835" s="149"/>
      <c r="KIG835" s="149"/>
      <c r="KIH835" s="149"/>
      <c r="KII835" s="149"/>
      <c r="KIJ835" s="149"/>
      <c r="KIK835" s="149"/>
      <c r="KIL835" s="149"/>
      <c r="KIM835" s="149"/>
      <c r="KIN835" s="149"/>
      <c r="KIO835" s="149"/>
      <c r="KIP835" s="149"/>
      <c r="KIQ835" s="149"/>
      <c r="KIR835" s="149"/>
      <c r="KIS835" s="149"/>
      <c r="KIT835" s="149"/>
      <c r="KIU835" s="149"/>
      <c r="KIV835" s="149"/>
      <c r="KIW835" s="149"/>
      <c r="KIX835" s="149"/>
      <c r="KIY835" s="149"/>
      <c r="KIZ835" s="149"/>
      <c r="KJA835" s="149"/>
      <c r="KJB835" s="149"/>
      <c r="KJC835" s="149"/>
      <c r="KJD835" s="149"/>
      <c r="KJE835" s="149"/>
      <c r="KJF835" s="149"/>
      <c r="KJG835" s="149"/>
      <c r="KJH835" s="149"/>
      <c r="KJI835" s="149"/>
      <c r="KJJ835" s="149"/>
      <c r="KJK835" s="149"/>
      <c r="KJL835" s="149"/>
      <c r="KJM835" s="149"/>
      <c r="KJN835" s="149"/>
      <c r="KJO835" s="149"/>
      <c r="KJP835" s="149"/>
      <c r="KJQ835" s="149"/>
      <c r="KJR835" s="149"/>
      <c r="KJS835" s="149"/>
      <c r="KJT835" s="149"/>
      <c r="KJU835" s="149"/>
      <c r="KJV835" s="149"/>
      <c r="KJW835" s="149"/>
      <c r="KJX835" s="149"/>
      <c r="KJY835" s="149"/>
      <c r="KJZ835" s="149"/>
      <c r="KKA835" s="149"/>
      <c r="KKB835" s="149"/>
      <c r="KKC835" s="149"/>
      <c r="KKD835" s="149"/>
      <c r="KKE835" s="149"/>
      <c r="KKF835" s="149"/>
      <c r="KKG835" s="149"/>
      <c r="KKH835" s="149"/>
      <c r="KKI835" s="149"/>
      <c r="KKJ835" s="149"/>
      <c r="KKK835" s="149"/>
      <c r="KKL835" s="149"/>
      <c r="KKM835" s="149"/>
      <c r="KKN835" s="149"/>
      <c r="KKO835" s="149"/>
      <c r="KKP835" s="149"/>
      <c r="KKQ835" s="149"/>
      <c r="KKR835" s="149"/>
      <c r="KKS835" s="149"/>
      <c r="KKT835" s="149"/>
      <c r="KKU835" s="149"/>
      <c r="KKV835" s="149"/>
      <c r="KKW835" s="149"/>
      <c r="KKX835" s="149"/>
      <c r="KKY835" s="149"/>
      <c r="KKZ835" s="149"/>
      <c r="KLA835" s="149"/>
      <c r="KLB835" s="149"/>
      <c r="KLC835" s="149"/>
      <c r="KLD835" s="149"/>
      <c r="KLE835" s="149"/>
      <c r="KLF835" s="149"/>
      <c r="KLG835" s="149"/>
      <c r="KLH835" s="149"/>
      <c r="KLI835" s="149"/>
      <c r="KLJ835" s="149"/>
      <c r="KLK835" s="149"/>
      <c r="KLL835" s="149"/>
      <c r="KLM835" s="149"/>
      <c r="KLN835" s="149"/>
      <c r="KLO835" s="149"/>
      <c r="KLP835" s="149"/>
      <c r="KLQ835" s="149"/>
      <c r="KLR835" s="149"/>
      <c r="KLS835" s="149"/>
      <c r="KLT835" s="149"/>
      <c r="KLU835" s="149"/>
      <c r="KLV835" s="149"/>
      <c r="KLW835" s="149"/>
      <c r="KLX835" s="149"/>
      <c r="KLY835" s="149"/>
      <c r="KLZ835" s="149"/>
      <c r="KMA835" s="149"/>
      <c r="KMB835" s="149"/>
      <c r="KMC835" s="149"/>
      <c r="KMD835" s="149"/>
      <c r="KME835" s="149"/>
      <c r="KMF835" s="149"/>
      <c r="KMG835" s="149"/>
      <c r="KMH835" s="149"/>
      <c r="KMI835" s="149"/>
      <c r="KMJ835" s="149"/>
      <c r="KMK835" s="149"/>
      <c r="KML835" s="149"/>
      <c r="KMM835" s="149"/>
      <c r="KMN835" s="149"/>
      <c r="KMO835" s="149"/>
      <c r="KMP835" s="149"/>
      <c r="KMQ835" s="149"/>
      <c r="KMR835" s="149"/>
      <c r="KMS835" s="149"/>
      <c r="KMT835" s="149"/>
      <c r="KMU835" s="149"/>
      <c r="KMV835" s="149"/>
      <c r="KMW835" s="149"/>
      <c r="KMX835" s="149"/>
      <c r="KMY835" s="149"/>
      <c r="KMZ835" s="149"/>
      <c r="KNA835" s="149"/>
      <c r="KNB835" s="149"/>
      <c r="KNC835" s="149"/>
      <c r="KND835" s="149"/>
      <c r="KNE835" s="149"/>
      <c r="KNF835" s="149"/>
      <c r="KNG835" s="149"/>
      <c r="KNH835" s="149"/>
      <c r="KNI835" s="149"/>
      <c r="KNJ835" s="149"/>
      <c r="KNK835" s="149"/>
      <c r="KNL835" s="149"/>
      <c r="KNM835" s="149"/>
      <c r="KNN835" s="149"/>
      <c r="KNO835" s="149"/>
      <c r="KNP835" s="149"/>
      <c r="KNQ835" s="149"/>
      <c r="KNR835" s="149"/>
      <c r="KNS835" s="149"/>
      <c r="KNT835" s="149"/>
      <c r="KNU835" s="149"/>
      <c r="KNV835" s="149"/>
      <c r="KNW835" s="149"/>
      <c r="KNX835" s="149"/>
      <c r="KNY835" s="149"/>
      <c r="KNZ835" s="149"/>
      <c r="KOA835" s="149"/>
      <c r="KOB835" s="149"/>
      <c r="KOC835" s="149"/>
      <c r="KOD835" s="149"/>
      <c r="KOE835" s="149"/>
      <c r="KOF835" s="149"/>
      <c r="KOG835" s="149"/>
      <c r="KOH835" s="149"/>
      <c r="KOI835" s="149"/>
      <c r="KOJ835" s="149"/>
      <c r="KOK835" s="149"/>
      <c r="KOL835" s="149"/>
      <c r="KOM835" s="149"/>
      <c r="KON835" s="149"/>
      <c r="KOO835" s="149"/>
      <c r="KOP835" s="149"/>
      <c r="KOQ835" s="149"/>
      <c r="KOR835" s="149"/>
      <c r="KOS835" s="149"/>
      <c r="KOT835" s="149"/>
      <c r="KOU835" s="149"/>
      <c r="KOV835" s="149"/>
      <c r="KOW835" s="149"/>
      <c r="KOX835" s="149"/>
      <c r="KOY835" s="149"/>
      <c r="KOZ835" s="149"/>
      <c r="KPA835" s="149"/>
      <c r="KPB835" s="149"/>
      <c r="KPC835" s="149"/>
      <c r="KPD835" s="149"/>
      <c r="KPE835" s="149"/>
      <c r="KPF835" s="149"/>
      <c r="KPG835" s="149"/>
      <c r="KPH835" s="149"/>
      <c r="KPI835" s="149"/>
      <c r="KPJ835" s="149"/>
      <c r="KPK835" s="149"/>
      <c r="KPL835" s="149"/>
      <c r="KPM835" s="149"/>
      <c r="KPN835" s="149"/>
      <c r="KPO835" s="149"/>
      <c r="KPP835" s="149"/>
      <c r="KPQ835" s="149"/>
      <c r="KPR835" s="149"/>
      <c r="KPS835" s="149"/>
      <c r="KPT835" s="149"/>
      <c r="KPU835" s="149"/>
      <c r="KPV835" s="149"/>
      <c r="KPW835" s="149"/>
      <c r="KPX835" s="149"/>
      <c r="KPY835" s="149"/>
      <c r="KPZ835" s="149"/>
      <c r="KQA835" s="149"/>
      <c r="KQB835" s="149"/>
      <c r="KQC835" s="149"/>
      <c r="KQD835" s="149"/>
      <c r="KQE835" s="149"/>
      <c r="KQF835" s="149"/>
      <c r="KQG835" s="149"/>
      <c r="KQH835" s="149"/>
      <c r="KQI835" s="149"/>
      <c r="KQJ835" s="149"/>
      <c r="KQK835" s="149"/>
      <c r="KQL835" s="149"/>
      <c r="KQM835" s="149"/>
      <c r="KQN835" s="149"/>
      <c r="KQO835" s="149"/>
      <c r="KQP835" s="149"/>
      <c r="KQQ835" s="149"/>
      <c r="KQR835" s="149"/>
      <c r="KQS835" s="149"/>
      <c r="KQT835" s="149"/>
      <c r="KQU835" s="149"/>
      <c r="KQV835" s="149"/>
      <c r="KQW835" s="149"/>
      <c r="KQX835" s="149"/>
      <c r="KQY835" s="149"/>
      <c r="KQZ835" s="149"/>
      <c r="KRA835" s="149"/>
      <c r="KRB835" s="149"/>
      <c r="KRC835" s="149"/>
      <c r="KRD835" s="149"/>
      <c r="KRE835" s="149"/>
      <c r="KRF835" s="149"/>
      <c r="KRG835" s="149"/>
      <c r="KRH835" s="149"/>
      <c r="KRI835" s="149"/>
      <c r="KRJ835" s="149"/>
      <c r="KRK835" s="149"/>
      <c r="KRL835" s="149"/>
      <c r="KRM835" s="149"/>
      <c r="KRN835" s="149"/>
      <c r="KRO835" s="149"/>
      <c r="KRP835" s="149"/>
      <c r="KRQ835" s="149"/>
      <c r="KRR835" s="149"/>
      <c r="KRS835" s="149"/>
      <c r="KRT835" s="149"/>
      <c r="KRU835" s="149"/>
      <c r="KRV835" s="149"/>
      <c r="KRW835" s="149"/>
      <c r="KRX835" s="149"/>
      <c r="KRY835" s="149"/>
      <c r="KRZ835" s="149"/>
      <c r="KSA835" s="149"/>
      <c r="KSB835" s="149"/>
      <c r="KSC835" s="149"/>
      <c r="KSD835" s="149"/>
      <c r="KSE835" s="149"/>
      <c r="KSF835" s="149"/>
      <c r="KSG835" s="149"/>
      <c r="KSH835" s="149"/>
      <c r="KSI835" s="149"/>
      <c r="KSJ835" s="149"/>
      <c r="KSK835" s="149"/>
      <c r="KSL835" s="149"/>
      <c r="KSM835" s="149"/>
      <c r="KSN835" s="149"/>
      <c r="KSO835" s="149"/>
      <c r="KSP835" s="149"/>
      <c r="KSQ835" s="149"/>
      <c r="KSR835" s="149"/>
      <c r="KSS835" s="149"/>
      <c r="KST835" s="149"/>
      <c r="KSU835" s="149"/>
      <c r="KSV835" s="149"/>
      <c r="KSW835" s="149"/>
      <c r="KSX835" s="149"/>
      <c r="KSY835" s="149"/>
      <c r="KSZ835" s="149"/>
      <c r="KTA835" s="149"/>
      <c r="KTB835" s="149"/>
      <c r="KTC835" s="149"/>
      <c r="KTD835" s="149"/>
      <c r="KTE835" s="149"/>
      <c r="KTF835" s="149"/>
      <c r="KTG835" s="149"/>
      <c r="KTH835" s="149"/>
      <c r="KTI835" s="149"/>
      <c r="KTJ835" s="149"/>
      <c r="KTK835" s="149"/>
      <c r="KTL835" s="149"/>
      <c r="KTM835" s="149"/>
      <c r="KTN835" s="149"/>
      <c r="KTO835" s="149"/>
      <c r="KTP835" s="149"/>
      <c r="KTQ835" s="149"/>
      <c r="KTR835" s="149"/>
      <c r="KTS835" s="149"/>
      <c r="KTT835" s="149"/>
      <c r="KTU835" s="149"/>
      <c r="KTV835" s="149"/>
      <c r="KTW835" s="149"/>
      <c r="KTX835" s="149"/>
      <c r="KTY835" s="149"/>
      <c r="KTZ835" s="149"/>
      <c r="KUA835" s="149"/>
      <c r="KUB835" s="149"/>
      <c r="KUC835" s="149"/>
      <c r="KUD835" s="149"/>
      <c r="KUE835" s="149"/>
      <c r="KUF835" s="149"/>
      <c r="KUG835" s="149"/>
      <c r="KUH835" s="149"/>
      <c r="KUI835" s="149"/>
      <c r="KUJ835" s="149"/>
      <c r="KUK835" s="149"/>
      <c r="KUL835" s="149"/>
      <c r="KUM835" s="149"/>
      <c r="KUN835" s="149"/>
      <c r="KUO835" s="149"/>
      <c r="KUP835" s="149"/>
      <c r="KUQ835" s="149"/>
      <c r="KUR835" s="149"/>
      <c r="KUS835" s="149"/>
      <c r="KUT835" s="149"/>
      <c r="KUU835" s="149"/>
      <c r="KUV835" s="149"/>
      <c r="KUW835" s="149"/>
      <c r="KUX835" s="149"/>
      <c r="KUY835" s="149"/>
      <c r="KUZ835" s="149"/>
      <c r="KVA835" s="149"/>
      <c r="KVB835" s="149"/>
      <c r="KVC835" s="149"/>
      <c r="KVD835" s="149"/>
      <c r="KVE835" s="149"/>
      <c r="KVF835" s="149"/>
      <c r="KVG835" s="149"/>
      <c r="KVH835" s="149"/>
      <c r="KVI835" s="149"/>
      <c r="KVJ835" s="149"/>
      <c r="KVK835" s="149"/>
      <c r="KVL835" s="149"/>
      <c r="KVM835" s="149"/>
      <c r="KVN835" s="149"/>
      <c r="KVO835" s="149"/>
      <c r="KVP835" s="149"/>
      <c r="KVQ835" s="149"/>
      <c r="KVR835" s="149"/>
      <c r="KVS835" s="149"/>
      <c r="KVT835" s="149"/>
      <c r="KVU835" s="149"/>
      <c r="KVV835" s="149"/>
      <c r="KVW835" s="149"/>
      <c r="KVX835" s="149"/>
      <c r="KVY835" s="149"/>
      <c r="KVZ835" s="149"/>
      <c r="KWA835" s="149"/>
      <c r="KWB835" s="149"/>
      <c r="KWC835" s="149"/>
      <c r="KWD835" s="149"/>
      <c r="KWE835" s="149"/>
      <c r="KWF835" s="149"/>
      <c r="KWG835" s="149"/>
      <c r="KWH835" s="149"/>
      <c r="KWI835" s="149"/>
      <c r="KWJ835" s="149"/>
      <c r="KWK835" s="149"/>
      <c r="KWL835" s="149"/>
      <c r="KWM835" s="149"/>
      <c r="KWN835" s="149"/>
      <c r="KWO835" s="149"/>
      <c r="KWP835" s="149"/>
      <c r="KWQ835" s="149"/>
      <c r="KWR835" s="149"/>
      <c r="KWS835" s="149"/>
      <c r="KWT835" s="149"/>
      <c r="KWU835" s="149"/>
      <c r="KWV835" s="149"/>
      <c r="KWW835" s="149"/>
      <c r="KWX835" s="149"/>
      <c r="KWY835" s="149"/>
      <c r="KWZ835" s="149"/>
      <c r="KXA835" s="149"/>
      <c r="KXB835" s="149"/>
      <c r="KXC835" s="149"/>
      <c r="KXD835" s="149"/>
      <c r="KXE835" s="149"/>
      <c r="KXF835" s="149"/>
      <c r="KXG835" s="149"/>
      <c r="KXH835" s="149"/>
      <c r="KXI835" s="149"/>
      <c r="KXJ835" s="149"/>
      <c r="KXK835" s="149"/>
      <c r="KXL835" s="149"/>
      <c r="KXM835" s="149"/>
      <c r="KXN835" s="149"/>
      <c r="KXO835" s="149"/>
      <c r="KXP835" s="149"/>
      <c r="KXQ835" s="149"/>
      <c r="KXR835" s="149"/>
      <c r="KXS835" s="149"/>
      <c r="KXT835" s="149"/>
      <c r="KXU835" s="149"/>
      <c r="KXV835" s="149"/>
      <c r="KXW835" s="149"/>
      <c r="KXX835" s="149"/>
      <c r="KXY835" s="149"/>
      <c r="KXZ835" s="149"/>
      <c r="KYA835" s="149"/>
      <c r="KYB835" s="149"/>
      <c r="KYC835" s="149"/>
      <c r="KYD835" s="149"/>
      <c r="KYE835" s="149"/>
      <c r="KYF835" s="149"/>
      <c r="KYG835" s="149"/>
      <c r="KYH835" s="149"/>
      <c r="KYI835" s="149"/>
      <c r="KYJ835" s="149"/>
      <c r="KYK835" s="149"/>
      <c r="KYL835" s="149"/>
      <c r="KYM835" s="149"/>
      <c r="KYN835" s="149"/>
      <c r="KYO835" s="149"/>
      <c r="KYP835" s="149"/>
      <c r="KYQ835" s="149"/>
      <c r="KYR835" s="149"/>
      <c r="KYS835" s="149"/>
      <c r="KYT835" s="149"/>
      <c r="KYU835" s="149"/>
      <c r="KYV835" s="149"/>
      <c r="KYW835" s="149"/>
      <c r="KYX835" s="149"/>
      <c r="KYY835" s="149"/>
      <c r="KYZ835" s="149"/>
      <c r="KZA835" s="149"/>
      <c r="KZB835" s="149"/>
      <c r="KZC835" s="149"/>
      <c r="KZD835" s="149"/>
      <c r="KZE835" s="149"/>
      <c r="KZF835" s="149"/>
      <c r="KZG835" s="149"/>
      <c r="KZH835" s="149"/>
      <c r="KZI835" s="149"/>
      <c r="KZJ835" s="149"/>
      <c r="KZK835" s="149"/>
      <c r="KZL835" s="149"/>
      <c r="KZM835" s="149"/>
      <c r="KZN835" s="149"/>
      <c r="KZO835" s="149"/>
      <c r="KZP835" s="149"/>
      <c r="KZQ835" s="149"/>
      <c r="KZR835" s="149"/>
      <c r="KZS835" s="149"/>
      <c r="KZT835" s="149"/>
      <c r="KZU835" s="149"/>
      <c r="KZV835" s="149"/>
      <c r="KZW835" s="149"/>
      <c r="KZX835" s="149"/>
      <c r="KZY835" s="149"/>
      <c r="KZZ835" s="149"/>
      <c r="LAA835" s="149"/>
      <c r="LAB835" s="149"/>
      <c r="LAC835" s="149"/>
      <c r="LAD835" s="149"/>
      <c r="LAE835" s="149"/>
      <c r="LAF835" s="149"/>
      <c r="LAG835" s="149"/>
      <c r="LAH835" s="149"/>
      <c r="LAI835" s="149"/>
      <c r="LAJ835" s="149"/>
      <c r="LAK835" s="149"/>
      <c r="LAL835" s="149"/>
      <c r="LAM835" s="149"/>
      <c r="LAN835" s="149"/>
      <c r="LAO835" s="149"/>
      <c r="LAP835" s="149"/>
      <c r="LAQ835" s="149"/>
      <c r="LAR835" s="149"/>
      <c r="LAS835" s="149"/>
      <c r="LAT835" s="149"/>
      <c r="LAU835" s="149"/>
      <c r="LAV835" s="149"/>
      <c r="LAW835" s="149"/>
      <c r="LAX835" s="149"/>
      <c r="LAY835" s="149"/>
      <c r="LAZ835" s="149"/>
      <c r="LBA835" s="149"/>
      <c r="LBB835" s="149"/>
      <c r="LBC835" s="149"/>
      <c r="LBD835" s="149"/>
      <c r="LBE835" s="149"/>
      <c r="LBF835" s="149"/>
      <c r="LBG835" s="149"/>
      <c r="LBH835" s="149"/>
      <c r="LBI835" s="149"/>
      <c r="LBJ835" s="149"/>
      <c r="LBK835" s="149"/>
      <c r="LBL835" s="149"/>
      <c r="LBM835" s="149"/>
      <c r="LBN835" s="149"/>
      <c r="LBO835" s="149"/>
      <c r="LBP835" s="149"/>
      <c r="LBQ835" s="149"/>
      <c r="LBR835" s="149"/>
      <c r="LBS835" s="149"/>
      <c r="LBT835" s="149"/>
      <c r="LBU835" s="149"/>
      <c r="LBV835" s="149"/>
      <c r="LBW835" s="149"/>
      <c r="LBX835" s="149"/>
      <c r="LBY835" s="149"/>
      <c r="LBZ835" s="149"/>
      <c r="LCA835" s="149"/>
      <c r="LCB835" s="149"/>
      <c r="LCC835" s="149"/>
      <c r="LCD835" s="149"/>
      <c r="LCE835" s="149"/>
      <c r="LCF835" s="149"/>
      <c r="LCG835" s="149"/>
      <c r="LCH835" s="149"/>
      <c r="LCI835" s="149"/>
      <c r="LCJ835" s="149"/>
      <c r="LCK835" s="149"/>
      <c r="LCL835" s="149"/>
      <c r="LCM835" s="149"/>
      <c r="LCN835" s="149"/>
      <c r="LCO835" s="149"/>
      <c r="LCP835" s="149"/>
      <c r="LCQ835" s="149"/>
      <c r="LCR835" s="149"/>
      <c r="LCS835" s="149"/>
      <c r="LCT835" s="149"/>
      <c r="LCU835" s="149"/>
      <c r="LCV835" s="149"/>
      <c r="LCW835" s="149"/>
      <c r="LCX835" s="149"/>
      <c r="LCY835" s="149"/>
      <c r="LCZ835" s="149"/>
      <c r="LDA835" s="149"/>
      <c r="LDB835" s="149"/>
      <c r="LDC835" s="149"/>
      <c r="LDD835" s="149"/>
      <c r="LDE835" s="149"/>
      <c r="LDF835" s="149"/>
      <c r="LDG835" s="149"/>
      <c r="LDH835" s="149"/>
      <c r="LDI835" s="149"/>
      <c r="LDJ835" s="149"/>
      <c r="LDK835" s="149"/>
      <c r="LDL835" s="149"/>
      <c r="LDM835" s="149"/>
      <c r="LDN835" s="149"/>
      <c r="LDO835" s="149"/>
      <c r="LDP835" s="149"/>
      <c r="LDQ835" s="149"/>
      <c r="LDR835" s="149"/>
      <c r="LDS835" s="149"/>
      <c r="LDT835" s="149"/>
      <c r="LDU835" s="149"/>
      <c r="LDV835" s="149"/>
      <c r="LDW835" s="149"/>
      <c r="LDX835" s="149"/>
      <c r="LDY835" s="149"/>
      <c r="LDZ835" s="149"/>
      <c r="LEA835" s="149"/>
      <c r="LEB835" s="149"/>
      <c r="LEC835" s="149"/>
      <c r="LED835" s="149"/>
      <c r="LEE835" s="149"/>
      <c r="LEF835" s="149"/>
      <c r="LEG835" s="149"/>
      <c r="LEH835" s="149"/>
      <c r="LEI835" s="149"/>
      <c r="LEJ835" s="149"/>
      <c r="LEK835" s="149"/>
      <c r="LEL835" s="149"/>
      <c r="LEM835" s="149"/>
      <c r="LEN835" s="149"/>
      <c r="LEO835" s="149"/>
      <c r="LEP835" s="149"/>
      <c r="LEQ835" s="149"/>
      <c r="LER835" s="149"/>
      <c r="LES835" s="149"/>
      <c r="LET835" s="149"/>
      <c r="LEU835" s="149"/>
      <c r="LEV835" s="149"/>
      <c r="LEW835" s="149"/>
      <c r="LEX835" s="149"/>
      <c r="LEY835" s="149"/>
      <c r="LEZ835" s="149"/>
      <c r="LFA835" s="149"/>
      <c r="LFB835" s="149"/>
      <c r="LFC835" s="149"/>
      <c r="LFD835" s="149"/>
      <c r="LFE835" s="149"/>
      <c r="LFF835" s="149"/>
      <c r="LFG835" s="149"/>
      <c r="LFH835" s="149"/>
      <c r="LFI835" s="149"/>
      <c r="LFJ835" s="149"/>
      <c r="LFK835" s="149"/>
      <c r="LFL835" s="149"/>
      <c r="LFM835" s="149"/>
      <c r="LFN835" s="149"/>
      <c r="LFO835" s="149"/>
      <c r="LFP835" s="149"/>
      <c r="LFQ835" s="149"/>
      <c r="LFR835" s="149"/>
      <c r="LFS835" s="149"/>
      <c r="LFT835" s="149"/>
      <c r="LFU835" s="149"/>
      <c r="LFV835" s="149"/>
      <c r="LFW835" s="149"/>
      <c r="LFX835" s="149"/>
      <c r="LFY835" s="149"/>
      <c r="LFZ835" s="149"/>
      <c r="LGA835" s="149"/>
      <c r="LGB835" s="149"/>
      <c r="LGC835" s="149"/>
      <c r="LGD835" s="149"/>
      <c r="LGE835" s="149"/>
      <c r="LGF835" s="149"/>
      <c r="LGG835" s="149"/>
      <c r="LGH835" s="149"/>
      <c r="LGI835" s="149"/>
      <c r="LGJ835" s="149"/>
      <c r="LGK835" s="149"/>
      <c r="LGL835" s="149"/>
      <c r="LGM835" s="149"/>
      <c r="LGN835" s="149"/>
      <c r="LGO835" s="149"/>
      <c r="LGP835" s="149"/>
      <c r="LGQ835" s="149"/>
      <c r="LGR835" s="149"/>
      <c r="LGS835" s="149"/>
      <c r="LGT835" s="149"/>
      <c r="LGU835" s="149"/>
      <c r="LGV835" s="149"/>
      <c r="LGW835" s="149"/>
      <c r="LGX835" s="149"/>
      <c r="LGY835" s="149"/>
      <c r="LGZ835" s="149"/>
      <c r="LHA835" s="149"/>
      <c r="LHB835" s="149"/>
      <c r="LHC835" s="149"/>
      <c r="LHD835" s="149"/>
      <c r="LHE835" s="149"/>
      <c r="LHF835" s="149"/>
      <c r="LHG835" s="149"/>
      <c r="LHH835" s="149"/>
      <c r="LHI835" s="149"/>
      <c r="LHJ835" s="149"/>
      <c r="LHK835" s="149"/>
      <c r="LHL835" s="149"/>
      <c r="LHM835" s="149"/>
      <c r="LHN835" s="149"/>
      <c r="LHO835" s="149"/>
      <c r="LHP835" s="149"/>
      <c r="LHQ835" s="149"/>
      <c r="LHR835" s="149"/>
      <c r="LHS835" s="149"/>
      <c r="LHT835" s="149"/>
      <c r="LHU835" s="149"/>
      <c r="LHV835" s="149"/>
      <c r="LHW835" s="149"/>
      <c r="LHX835" s="149"/>
      <c r="LHY835" s="149"/>
      <c r="LHZ835" s="149"/>
      <c r="LIA835" s="149"/>
      <c r="LIB835" s="149"/>
      <c r="LIC835" s="149"/>
      <c r="LID835" s="149"/>
      <c r="LIE835" s="149"/>
      <c r="LIF835" s="149"/>
      <c r="LIG835" s="149"/>
      <c r="LIH835" s="149"/>
      <c r="LII835" s="149"/>
      <c r="LIJ835" s="149"/>
      <c r="LIK835" s="149"/>
      <c r="LIL835" s="149"/>
      <c r="LIM835" s="149"/>
      <c r="LIN835" s="149"/>
      <c r="LIO835" s="149"/>
      <c r="LIP835" s="149"/>
      <c r="LIQ835" s="149"/>
      <c r="LIR835" s="149"/>
      <c r="LIS835" s="149"/>
      <c r="LIT835" s="149"/>
      <c r="LIU835" s="149"/>
      <c r="LIV835" s="149"/>
      <c r="LIW835" s="149"/>
      <c r="LIX835" s="149"/>
      <c r="LIY835" s="149"/>
      <c r="LIZ835" s="149"/>
      <c r="LJA835" s="149"/>
      <c r="LJB835" s="149"/>
      <c r="LJC835" s="149"/>
      <c r="LJD835" s="149"/>
      <c r="LJE835" s="149"/>
      <c r="LJF835" s="149"/>
      <c r="LJG835" s="149"/>
      <c r="LJH835" s="149"/>
      <c r="LJI835" s="149"/>
      <c r="LJJ835" s="149"/>
      <c r="LJK835" s="149"/>
      <c r="LJL835" s="149"/>
      <c r="LJM835" s="149"/>
      <c r="LJN835" s="149"/>
      <c r="LJO835" s="149"/>
      <c r="LJP835" s="149"/>
      <c r="LJQ835" s="149"/>
      <c r="LJR835" s="149"/>
      <c r="LJS835" s="149"/>
      <c r="LJT835" s="149"/>
      <c r="LJU835" s="149"/>
      <c r="LJV835" s="149"/>
      <c r="LJW835" s="149"/>
      <c r="LJX835" s="149"/>
      <c r="LJY835" s="149"/>
      <c r="LJZ835" s="149"/>
      <c r="LKA835" s="149"/>
      <c r="LKB835" s="149"/>
      <c r="LKC835" s="149"/>
      <c r="LKD835" s="149"/>
      <c r="LKE835" s="149"/>
      <c r="LKF835" s="149"/>
      <c r="LKG835" s="149"/>
      <c r="LKH835" s="149"/>
      <c r="LKI835" s="149"/>
      <c r="LKJ835" s="149"/>
      <c r="LKK835" s="149"/>
      <c r="LKL835" s="149"/>
      <c r="LKM835" s="149"/>
      <c r="LKN835" s="149"/>
      <c r="LKO835" s="149"/>
      <c r="LKP835" s="149"/>
      <c r="LKQ835" s="149"/>
      <c r="LKR835" s="149"/>
      <c r="LKS835" s="149"/>
      <c r="LKT835" s="149"/>
      <c r="LKU835" s="149"/>
      <c r="LKV835" s="149"/>
      <c r="LKW835" s="149"/>
      <c r="LKX835" s="149"/>
      <c r="LKY835" s="149"/>
      <c r="LKZ835" s="149"/>
      <c r="LLA835" s="149"/>
      <c r="LLB835" s="149"/>
      <c r="LLC835" s="149"/>
      <c r="LLD835" s="149"/>
      <c r="LLE835" s="149"/>
      <c r="LLF835" s="149"/>
      <c r="LLG835" s="149"/>
      <c r="LLH835" s="149"/>
      <c r="LLI835" s="149"/>
      <c r="LLJ835" s="149"/>
      <c r="LLK835" s="149"/>
      <c r="LLL835" s="149"/>
      <c r="LLM835" s="149"/>
      <c r="LLN835" s="149"/>
      <c r="LLO835" s="149"/>
      <c r="LLP835" s="149"/>
      <c r="LLQ835" s="149"/>
      <c r="LLR835" s="149"/>
      <c r="LLS835" s="149"/>
      <c r="LLT835" s="149"/>
      <c r="LLU835" s="149"/>
      <c r="LLV835" s="149"/>
      <c r="LLW835" s="149"/>
      <c r="LLX835" s="149"/>
      <c r="LLY835" s="149"/>
      <c r="LLZ835" s="149"/>
      <c r="LMA835" s="149"/>
      <c r="LMB835" s="149"/>
      <c r="LMC835" s="149"/>
      <c r="LMD835" s="149"/>
      <c r="LME835" s="149"/>
      <c r="LMF835" s="149"/>
      <c r="LMG835" s="149"/>
      <c r="LMH835" s="149"/>
      <c r="LMI835" s="149"/>
      <c r="LMJ835" s="149"/>
      <c r="LMK835" s="149"/>
      <c r="LML835" s="149"/>
      <c r="LMM835" s="149"/>
      <c r="LMN835" s="149"/>
      <c r="LMO835" s="149"/>
      <c r="LMP835" s="149"/>
      <c r="LMQ835" s="149"/>
      <c r="LMR835" s="149"/>
      <c r="LMS835" s="149"/>
      <c r="LMT835" s="149"/>
      <c r="LMU835" s="149"/>
      <c r="LMV835" s="149"/>
      <c r="LMW835" s="149"/>
      <c r="LMX835" s="149"/>
      <c r="LMY835" s="149"/>
      <c r="LMZ835" s="149"/>
      <c r="LNA835" s="149"/>
      <c r="LNB835" s="149"/>
      <c r="LNC835" s="149"/>
      <c r="LND835" s="149"/>
      <c r="LNE835" s="149"/>
      <c r="LNF835" s="149"/>
      <c r="LNG835" s="149"/>
      <c r="LNH835" s="149"/>
      <c r="LNI835" s="149"/>
      <c r="LNJ835" s="149"/>
      <c r="LNK835" s="149"/>
      <c r="LNL835" s="149"/>
      <c r="LNM835" s="149"/>
      <c r="LNN835" s="149"/>
      <c r="LNO835" s="149"/>
      <c r="LNP835" s="149"/>
      <c r="LNQ835" s="149"/>
      <c r="LNR835" s="149"/>
      <c r="LNS835" s="149"/>
      <c r="LNT835" s="149"/>
      <c r="LNU835" s="149"/>
      <c r="LNV835" s="149"/>
      <c r="LNW835" s="149"/>
      <c r="LNX835" s="149"/>
      <c r="LNY835" s="149"/>
      <c r="LNZ835" s="149"/>
      <c r="LOA835" s="149"/>
      <c r="LOB835" s="149"/>
      <c r="LOC835" s="149"/>
      <c r="LOD835" s="149"/>
      <c r="LOE835" s="149"/>
      <c r="LOF835" s="149"/>
      <c r="LOG835" s="149"/>
      <c r="LOH835" s="149"/>
      <c r="LOI835" s="149"/>
      <c r="LOJ835" s="149"/>
      <c r="LOK835" s="149"/>
      <c r="LOL835" s="149"/>
      <c r="LOM835" s="149"/>
      <c r="LON835" s="149"/>
      <c r="LOO835" s="149"/>
      <c r="LOP835" s="149"/>
      <c r="LOQ835" s="149"/>
      <c r="LOR835" s="149"/>
      <c r="LOS835" s="149"/>
      <c r="LOT835" s="149"/>
      <c r="LOU835" s="149"/>
      <c r="LOV835" s="149"/>
      <c r="LOW835" s="149"/>
      <c r="LOX835" s="149"/>
      <c r="LOY835" s="149"/>
      <c r="LOZ835" s="149"/>
      <c r="LPA835" s="149"/>
      <c r="LPB835" s="149"/>
      <c r="LPC835" s="149"/>
      <c r="LPD835" s="149"/>
      <c r="LPE835" s="149"/>
      <c r="LPF835" s="149"/>
      <c r="LPG835" s="149"/>
      <c r="LPH835" s="149"/>
      <c r="LPI835" s="149"/>
      <c r="LPJ835" s="149"/>
      <c r="LPK835" s="149"/>
      <c r="LPL835" s="149"/>
      <c r="LPM835" s="149"/>
      <c r="LPN835" s="149"/>
      <c r="LPO835" s="149"/>
      <c r="LPP835" s="149"/>
      <c r="LPQ835" s="149"/>
      <c r="LPR835" s="149"/>
      <c r="LPS835" s="149"/>
      <c r="LPT835" s="149"/>
      <c r="LPU835" s="149"/>
      <c r="LPV835" s="149"/>
      <c r="LPW835" s="149"/>
      <c r="LPX835" s="149"/>
      <c r="LPY835" s="149"/>
      <c r="LPZ835" s="149"/>
      <c r="LQA835" s="149"/>
      <c r="LQB835" s="149"/>
      <c r="LQC835" s="149"/>
      <c r="LQD835" s="149"/>
      <c r="LQE835" s="149"/>
      <c r="LQF835" s="149"/>
      <c r="LQG835" s="149"/>
      <c r="LQH835" s="149"/>
      <c r="LQI835" s="149"/>
      <c r="LQJ835" s="149"/>
      <c r="LQK835" s="149"/>
      <c r="LQL835" s="149"/>
      <c r="LQM835" s="149"/>
      <c r="LQN835" s="149"/>
      <c r="LQO835" s="149"/>
      <c r="LQP835" s="149"/>
      <c r="LQQ835" s="149"/>
      <c r="LQR835" s="149"/>
      <c r="LQS835" s="149"/>
      <c r="LQT835" s="149"/>
      <c r="LQU835" s="149"/>
      <c r="LQV835" s="149"/>
      <c r="LQW835" s="149"/>
      <c r="LQX835" s="149"/>
      <c r="LQY835" s="149"/>
      <c r="LQZ835" s="149"/>
      <c r="LRA835" s="149"/>
      <c r="LRB835" s="149"/>
      <c r="LRC835" s="149"/>
      <c r="LRD835" s="149"/>
      <c r="LRE835" s="149"/>
      <c r="LRF835" s="149"/>
      <c r="LRG835" s="149"/>
      <c r="LRH835" s="149"/>
      <c r="LRI835" s="149"/>
      <c r="LRJ835" s="149"/>
      <c r="LRK835" s="149"/>
      <c r="LRL835" s="149"/>
      <c r="LRM835" s="149"/>
      <c r="LRN835" s="149"/>
      <c r="LRO835" s="149"/>
      <c r="LRP835" s="149"/>
      <c r="LRQ835" s="149"/>
      <c r="LRR835" s="149"/>
      <c r="LRS835" s="149"/>
      <c r="LRT835" s="149"/>
      <c r="LRU835" s="149"/>
      <c r="LRV835" s="149"/>
      <c r="LRW835" s="149"/>
      <c r="LRX835" s="149"/>
      <c r="LRY835" s="149"/>
      <c r="LRZ835" s="149"/>
      <c r="LSA835" s="149"/>
      <c r="LSB835" s="149"/>
      <c r="LSC835" s="149"/>
      <c r="LSD835" s="149"/>
      <c r="LSE835" s="149"/>
      <c r="LSF835" s="149"/>
      <c r="LSG835" s="149"/>
      <c r="LSH835" s="149"/>
      <c r="LSI835" s="149"/>
      <c r="LSJ835" s="149"/>
      <c r="LSK835" s="149"/>
      <c r="LSL835" s="149"/>
      <c r="LSM835" s="149"/>
      <c r="LSN835" s="149"/>
      <c r="LSO835" s="149"/>
      <c r="LSP835" s="149"/>
      <c r="LSQ835" s="149"/>
      <c r="LSR835" s="149"/>
      <c r="LSS835" s="149"/>
      <c r="LST835" s="149"/>
      <c r="LSU835" s="149"/>
      <c r="LSV835" s="149"/>
      <c r="LSW835" s="149"/>
      <c r="LSX835" s="149"/>
      <c r="LSY835" s="149"/>
      <c r="LSZ835" s="149"/>
      <c r="LTA835" s="149"/>
      <c r="LTB835" s="149"/>
      <c r="LTC835" s="149"/>
      <c r="LTD835" s="149"/>
      <c r="LTE835" s="149"/>
      <c r="LTF835" s="149"/>
      <c r="LTG835" s="149"/>
      <c r="LTH835" s="149"/>
      <c r="LTI835" s="149"/>
      <c r="LTJ835" s="149"/>
      <c r="LTK835" s="149"/>
      <c r="LTL835" s="149"/>
      <c r="LTM835" s="149"/>
      <c r="LTN835" s="149"/>
      <c r="LTO835" s="149"/>
      <c r="LTP835" s="149"/>
      <c r="LTQ835" s="149"/>
      <c r="LTR835" s="149"/>
      <c r="LTS835" s="149"/>
      <c r="LTT835" s="149"/>
      <c r="LTU835" s="149"/>
      <c r="LTV835" s="149"/>
      <c r="LTW835" s="149"/>
      <c r="LTX835" s="149"/>
      <c r="LTY835" s="149"/>
      <c r="LTZ835" s="149"/>
      <c r="LUA835" s="149"/>
      <c r="LUB835" s="149"/>
      <c r="LUC835" s="149"/>
      <c r="LUD835" s="149"/>
      <c r="LUE835" s="149"/>
      <c r="LUF835" s="149"/>
      <c r="LUG835" s="149"/>
      <c r="LUH835" s="149"/>
      <c r="LUI835" s="149"/>
      <c r="LUJ835" s="149"/>
      <c r="LUK835" s="149"/>
      <c r="LUL835" s="149"/>
      <c r="LUM835" s="149"/>
      <c r="LUN835" s="149"/>
      <c r="LUO835" s="149"/>
      <c r="LUP835" s="149"/>
      <c r="LUQ835" s="149"/>
      <c r="LUR835" s="149"/>
      <c r="LUS835" s="149"/>
      <c r="LUT835" s="149"/>
      <c r="LUU835" s="149"/>
      <c r="LUV835" s="149"/>
      <c r="LUW835" s="149"/>
      <c r="LUX835" s="149"/>
      <c r="LUY835" s="149"/>
      <c r="LUZ835" s="149"/>
      <c r="LVA835" s="149"/>
      <c r="LVB835" s="149"/>
      <c r="LVC835" s="149"/>
      <c r="LVD835" s="149"/>
      <c r="LVE835" s="149"/>
      <c r="LVF835" s="149"/>
      <c r="LVG835" s="149"/>
      <c r="LVH835" s="149"/>
      <c r="LVI835" s="149"/>
      <c r="LVJ835" s="149"/>
      <c r="LVK835" s="149"/>
      <c r="LVL835" s="149"/>
      <c r="LVM835" s="149"/>
      <c r="LVN835" s="149"/>
      <c r="LVO835" s="149"/>
      <c r="LVP835" s="149"/>
      <c r="LVQ835" s="149"/>
      <c r="LVR835" s="149"/>
      <c r="LVS835" s="149"/>
      <c r="LVT835" s="149"/>
      <c r="LVU835" s="149"/>
      <c r="LVV835" s="149"/>
      <c r="LVW835" s="149"/>
      <c r="LVX835" s="149"/>
      <c r="LVY835" s="149"/>
      <c r="LVZ835" s="149"/>
      <c r="LWA835" s="149"/>
      <c r="LWB835" s="149"/>
      <c r="LWC835" s="149"/>
      <c r="LWD835" s="149"/>
      <c r="LWE835" s="149"/>
      <c r="LWF835" s="149"/>
      <c r="LWG835" s="149"/>
      <c r="LWH835" s="149"/>
      <c r="LWI835" s="149"/>
      <c r="LWJ835" s="149"/>
      <c r="LWK835" s="149"/>
      <c r="LWL835" s="149"/>
      <c r="LWM835" s="149"/>
      <c r="LWN835" s="149"/>
      <c r="LWO835" s="149"/>
      <c r="LWP835" s="149"/>
      <c r="LWQ835" s="149"/>
      <c r="LWR835" s="149"/>
      <c r="LWS835" s="149"/>
      <c r="LWT835" s="149"/>
      <c r="LWU835" s="149"/>
      <c r="LWV835" s="149"/>
      <c r="LWW835" s="149"/>
      <c r="LWX835" s="149"/>
      <c r="LWY835" s="149"/>
      <c r="LWZ835" s="149"/>
      <c r="LXA835" s="149"/>
      <c r="LXB835" s="149"/>
      <c r="LXC835" s="149"/>
      <c r="LXD835" s="149"/>
      <c r="LXE835" s="149"/>
      <c r="LXF835" s="149"/>
      <c r="LXG835" s="149"/>
      <c r="LXH835" s="149"/>
      <c r="LXI835" s="149"/>
      <c r="LXJ835" s="149"/>
      <c r="LXK835" s="149"/>
      <c r="LXL835" s="149"/>
      <c r="LXM835" s="149"/>
      <c r="LXN835" s="149"/>
      <c r="LXO835" s="149"/>
      <c r="LXP835" s="149"/>
      <c r="LXQ835" s="149"/>
      <c r="LXR835" s="149"/>
      <c r="LXS835" s="149"/>
      <c r="LXT835" s="149"/>
      <c r="LXU835" s="149"/>
      <c r="LXV835" s="149"/>
      <c r="LXW835" s="149"/>
      <c r="LXX835" s="149"/>
      <c r="LXY835" s="149"/>
      <c r="LXZ835" s="149"/>
      <c r="LYA835" s="149"/>
      <c r="LYB835" s="149"/>
      <c r="LYC835" s="149"/>
      <c r="LYD835" s="149"/>
      <c r="LYE835" s="149"/>
      <c r="LYF835" s="149"/>
      <c r="LYG835" s="149"/>
      <c r="LYH835" s="149"/>
      <c r="LYI835" s="149"/>
      <c r="LYJ835" s="149"/>
      <c r="LYK835" s="149"/>
      <c r="LYL835" s="149"/>
      <c r="LYM835" s="149"/>
      <c r="LYN835" s="149"/>
      <c r="LYO835" s="149"/>
      <c r="LYP835" s="149"/>
      <c r="LYQ835" s="149"/>
      <c r="LYR835" s="149"/>
      <c r="LYS835" s="149"/>
      <c r="LYT835" s="149"/>
      <c r="LYU835" s="149"/>
      <c r="LYV835" s="149"/>
      <c r="LYW835" s="149"/>
      <c r="LYX835" s="149"/>
      <c r="LYY835" s="149"/>
      <c r="LYZ835" s="149"/>
      <c r="LZA835" s="149"/>
      <c r="LZB835" s="149"/>
      <c r="LZC835" s="149"/>
      <c r="LZD835" s="149"/>
      <c r="LZE835" s="149"/>
      <c r="LZF835" s="149"/>
      <c r="LZG835" s="149"/>
      <c r="LZH835" s="149"/>
      <c r="LZI835" s="149"/>
      <c r="LZJ835" s="149"/>
      <c r="LZK835" s="149"/>
      <c r="LZL835" s="149"/>
      <c r="LZM835" s="149"/>
      <c r="LZN835" s="149"/>
      <c r="LZO835" s="149"/>
      <c r="LZP835" s="149"/>
      <c r="LZQ835" s="149"/>
      <c r="LZR835" s="149"/>
      <c r="LZS835" s="149"/>
      <c r="LZT835" s="149"/>
      <c r="LZU835" s="149"/>
      <c r="LZV835" s="149"/>
      <c r="LZW835" s="149"/>
      <c r="LZX835" s="149"/>
      <c r="LZY835" s="149"/>
      <c r="LZZ835" s="149"/>
      <c r="MAA835" s="149"/>
      <c r="MAB835" s="149"/>
      <c r="MAC835" s="149"/>
      <c r="MAD835" s="149"/>
      <c r="MAE835" s="149"/>
      <c r="MAF835" s="149"/>
      <c r="MAG835" s="149"/>
      <c r="MAH835" s="149"/>
      <c r="MAI835" s="149"/>
      <c r="MAJ835" s="149"/>
      <c r="MAK835" s="149"/>
      <c r="MAL835" s="149"/>
      <c r="MAM835" s="149"/>
      <c r="MAN835" s="149"/>
      <c r="MAO835" s="149"/>
      <c r="MAP835" s="149"/>
      <c r="MAQ835" s="149"/>
      <c r="MAR835" s="149"/>
      <c r="MAS835" s="149"/>
      <c r="MAT835" s="149"/>
      <c r="MAU835" s="149"/>
      <c r="MAV835" s="149"/>
      <c r="MAW835" s="149"/>
      <c r="MAX835" s="149"/>
      <c r="MAY835" s="149"/>
      <c r="MAZ835" s="149"/>
      <c r="MBA835" s="149"/>
      <c r="MBB835" s="149"/>
      <c r="MBC835" s="149"/>
      <c r="MBD835" s="149"/>
      <c r="MBE835" s="149"/>
      <c r="MBF835" s="149"/>
      <c r="MBG835" s="149"/>
      <c r="MBH835" s="149"/>
      <c r="MBI835" s="149"/>
      <c r="MBJ835" s="149"/>
      <c r="MBK835" s="149"/>
      <c r="MBL835" s="149"/>
      <c r="MBM835" s="149"/>
      <c r="MBN835" s="149"/>
      <c r="MBO835" s="149"/>
      <c r="MBP835" s="149"/>
      <c r="MBQ835" s="149"/>
      <c r="MBR835" s="149"/>
      <c r="MBS835" s="149"/>
      <c r="MBT835" s="149"/>
      <c r="MBU835" s="149"/>
      <c r="MBV835" s="149"/>
      <c r="MBW835" s="149"/>
      <c r="MBX835" s="149"/>
      <c r="MBY835" s="149"/>
      <c r="MBZ835" s="149"/>
      <c r="MCA835" s="149"/>
      <c r="MCB835" s="149"/>
      <c r="MCC835" s="149"/>
      <c r="MCD835" s="149"/>
      <c r="MCE835" s="149"/>
      <c r="MCF835" s="149"/>
      <c r="MCG835" s="149"/>
      <c r="MCH835" s="149"/>
      <c r="MCI835" s="149"/>
      <c r="MCJ835" s="149"/>
      <c r="MCK835" s="149"/>
      <c r="MCL835" s="149"/>
      <c r="MCM835" s="149"/>
      <c r="MCN835" s="149"/>
      <c r="MCO835" s="149"/>
      <c r="MCP835" s="149"/>
      <c r="MCQ835" s="149"/>
      <c r="MCR835" s="149"/>
      <c r="MCS835" s="149"/>
      <c r="MCT835" s="149"/>
      <c r="MCU835" s="149"/>
      <c r="MCV835" s="149"/>
      <c r="MCW835" s="149"/>
      <c r="MCX835" s="149"/>
      <c r="MCY835" s="149"/>
      <c r="MCZ835" s="149"/>
      <c r="MDA835" s="149"/>
      <c r="MDB835" s="149"/>
      <c r="MDC835" s="149"/>
      <c r="MDD835" s="149"/>
      <c r="MDE835" s="149"/>
      <c r="MDF835" s="149"/>
      <c r="MDG835" s="149"/>
      <c r="MDH835" s="149"/>
      <c r="MDI835" s="149"/>
      <c r="MDJ835" s="149"/>
      <c r="MDK835" s="149"/>
      <c r="MDL835" s="149"/>
      <c r="MDM835" s="149"/>
      <c r="MDN835" s="149"/>
      <c r="MDO835" s="149"/>
      <c r="MDP835" s="149"/>
      <c r="MDQ835" s="149"/>
      <c r="MDR835" s="149"/>
      <c r="MDS835" s="149"/>
      <c r="MDT835" s="149"/>
      <c r="MDU835" s="149"/>
      <c r="MDV835" s="149"/>
      <c r="MDW835" s="149"/>
      <c r="MDX835" s="149"/>
      <c r="MDY835" s="149"/>
      <c r="MDZ835" s="149"/>
      <c r="MEA835" s="149"/>
      <c r="MEB835" s="149"/>
      <c r="MEC835" s="149"/>
      <c r="MED835" s="149"/>
      <c r="MEE835" s="149"/>
      <c r="MEF835" s="149"/>
      <c r="MEG835" s="149"/>
      <c r="MEH835" s="149"/>
      <c r="MEI835" s="149"/>
      <c r="MEJ835" s="149"/>
      <c r="MEK835" s="149"/>
      <c r="MEL835" s="149"/>
      <c r="MEM835" s="149"/>
      <c r="MEN835" s="149"/>
      <c r="MEO835" s="149"/>
      <c r="MEP835" s="149"/>
      <c r="MEQ835" s="149"/>
      <c r="MER835" s="149"/>
      <c r="MES835" s="149"/>
      <c r="MET835" s="149"/>
      <c r="MEU835" s="149"/>
      <c r="MEV835" s="149"/>
      <c r="MEW835" s="149"/>
      <c r="MEX835" s="149"/>
      <c r="MEY835" s="149"/>
      <c r="MEZ835" s="149"/>
      <c r="MFA835" s="149"/>
      <c r="MFB835" s="149"/>
      <c r="MFC835" s="149"/>
      <c r="MFD835" s="149"/>
      <c r="MFE835" s="149"/>
      <c r="MFF835" s="149"/>
      <c r="MFG835" s="149"/>
      <c r="MFH835" s="149"/>
      <c r="MFI835" s="149"/>
      <c r="MFJ835" s="149"/>
      <c r="MFK835" s="149"/>
      <c r="MFL835" s="149"/>
      <c r="MFM835" s="149"/>
      <c r="MFN835" s="149"/>
      <c r="MFO835" s="149"/>
      <c r="MFP835" s="149"/>
      <c r="MFQ835" s="149"/>
      <c r="MFR835" s="149"/>
      <c r="MFS835" s="149"/>
      <c r="MFT835" s="149"/>
      <c r="MFU835" s="149"/>
      <c r="MFV835" s="149"/>
      <c r="MFW835" s="149"/>
      <c r="MFX835" s="149"/>
      <c r="MFY835" s="149"/>
      <c r="MFZ835" s="149"/>
      <c r="MGA835" s="149"/>
      <c r="MGB835" s="149"/>
      <c r="MGC835" s="149"/>
      <c r="MGD835" s="149"/>
      <c r="MGE835" s="149"/>
      <c r="MGF835" s="149"/>
      <c r="MGG835" s="149"/>
      <c r="MGH835" s="149"/>
      <c r="MGI835" s="149"/>
      <c r="MGJ835" s="149"/>
      <c r="MGK835" s="149"/>
      <c r="MGL835" s="149"/>
      <c r="MGM835" s="149"/>
      <c r="MGN835" s="149"/>
      <c r="MGO835" s="149"/>
      <c r="MGP835" s="149"/>
      <c r="MGQ835" s="149"/>
      <c r="MGR835" s="149"/>
      <c r="MGS835" s="149"/>
      <c r="MGT835" s="149"/>
      <c r="MGU835" s="149"/>
      <c r="MGV835" s="149"/>
      <c r="MGW835" s="149"/>
      <c r="MGX835" s="149"/>
      <c r="MGY835" s="149"/>
      <c r="MGZ835" s="149"/>
      <c r="MHA835" s="149"/>
      <c r="MHB835" s="149"/>
      <c r="MHC835" s="149"/>
      <c r="MHD835" s="149"/>
      <c r="MHE835" s="149"/>
      <c r="MHF835" s="149"/>
      <c r="MHG835" s="149"/>
      <c r="MHH835" s="149"/>
      <c r="MHI835" s="149"/>
      <c r="MHJ835" s="149"/>
      <c r="MHK835" s="149"/>
      <c r="MHL835" s="149"/>
      <c r="MHM835" s="149"/>
      <c r="MHN835" s="149"/>
      <c r="MHO835" s="149"/>
      <c r="MHP835" s="149"/>
      <c r="MHQ835" s="149"/>
      <c r="MHR835" s="149"/>
      <c r="MHS835" s="149"/>
      <c r="MHT835" s="149"/>
      <c r="MHU835" s="149"/>
      <c r="MHV835" s="149"/>
      <c r="MHW835" s="149"/>
      <c r="MHX835" s="149"/>
      <c r="MHY835" s="149"/>
      <c r="MHZ835" s="149"/>
      <c r="MIA835" s="149"/>
      <c r="MIB835" s="149"/>
      <c r="MIC835" s="149"/>
      <c r="MID835" s="149"/>
      <c r="MIE835" s="149"/>
      <c r="MIF835" s="149"/>
      <c r="MIG835" s="149"/>
      <c r="MIH835" s="149"/>
      <c r="MII835" s="149"/>
      <c r="MIJ835" s="149"/>
      <c r="MIK835" s="149"/>
      <c r="MIL835" s="149"/>
      <c r="MIM835" s="149"/>
      <c r="MIN835" s="149"/>
      <c r="MIO835" s="149"/>
      <c r="MIP835" s="149"/>
      <c r="MIQ835" s="149"/>
      <c r="MIR835" s="149"/>
      <c r="MIS835" s="149"/>
      <c r="MIT835" s="149"/>
      <c r="MIU835" s="149"/>
      <c r="MIV835" s="149"/>
      <c r="MIW835" s="149"/>
      <c r="MIX835" s="149"/>
      <c r="MIY835" s="149"/>
      <c r="MIZ835" s="149"/>
      <c r="MJA835" s="149"/>
      <c r="MJB835" s="149"/>
      <c r="MJC835" s="149"/>
      <c r="MJD835" s="149"/>
      <c r="MJE835" s="149"/>
      <c r="MJF835" s="149"/>
      <c r="MJG835" s="149"/>
      <c r="MJH835" s="149"/>
      <c r="MJI835" s="149"/>
      <c r="MJJ835" s="149"/>
      <c r="MJK835" s="149"/>
      <c r="MJL835" s="149"/>
      <c r="MJM835" s="149"/>
      <c r="MJN835" s="149"/>
      <c r="MJO835" s="149"/>
      <c r="MJP835" s="149"/>
      <c r="MJQ835" s="149"/>
      <c r="MJR835" s="149"/>
      <c r="MJS835" s="149"/>
      <c r="MJT835" s="149"/>
      <c r="MJU835" s="149"/>
      <c r="MJV835" s="149"/>
      <c r="MJW835" s="149"/>
      <c r="MJX835" s="149"/>
      <c r="MJY835" s="149"/>
      <c r="MJZ835" s="149"/>
      <c r="MKA835" s="149"/>
      <c r="MKB835" s="149"/>
      <c r="MKC835" s="149"/>
      <c r="MKD835" s="149"/>
      <c r="MKE835" s="149"/>
      <c r="MKF835" s="149"/>
      <c r="MKG835" s="149"/>
      <c r="MKH835" s="149"/>
      <c r="MKI835" s="149"/>
      <c r="MKJ835" s="149"/>
      <c r="MKK835" s="149"/>
      <c r="MKL835" s="149"/>
      <c r="MKM835" s="149"/>
      <c r="MKN835" s="149"/>
      <c r="MKO835" s="149"/>
      <c r="MKP835" s="149"/>
      <c r="MKQ835" s="149"/>
      <c r="MKR835" s="149"/>
      <c r="MKS835" s="149"/>
      <c r="MKT835" s="149"/>
      <c r="MKU835" s="149"/>
      <c r="MKV835" s="149"/>
      <c r="MKW835" s="149"/>
      <c r="MKX835" s="149"/>
      <c r="MKY835" s="149"/>
      <c r="MKZ835" s="149"/>
      <c r="MLA835" s="149"/>
      <c r="MLB835" s="149"/>
      <c r="MLC835" s="149"/>
      <c r="MLD835" s="149"/>
      <c r="MLE835" s="149"/>
      <c r="MLF835" s="149"/>
      <c r="MLG835" s="149"/>
      <c r="MLH835" s="149"/>
      <c r="MLI835" s="149"/>
      <c r="MLJ835" s="149"/>
      <c r="MLK835" s="149"/>
      <c r="MLL835" s="149"/>
      <c r="MLM835" s="149"/>
      <c r="MLN835" s="149"/>
      <c r="MLO835" s="149"/>
      <c r="MLP835" s="149"/>
      <c r="MLQ835" s="149"/>
      <c r="MLR835" s="149"/>
      <c r="MLS835" s="149"/>
      <c r="MLT835" s="149"/>
      <c r="MLU835" s="149"/>
      <c r="MLV835" s="149"/>
      <c r="MLW835" s="149"/>
      <c r="MLX835" s="149"/>
      <c r="MLY835" s="149"/>
      <c r="MLZ835" s="149"/>
      <c r="MMA835" s="149"/>
      <c r="MMB835" s="149"/>
      <c r="MMC835" s="149"/>
      <c r="MMD835" s="149"/>
      <c r="MME835" s="149"/>
      <c r="MMF835" s="149"/>
      <c r="MMG835" s="149"/>
      <c r="MMH835" s="149"/>
      <c r="MMI835" s="149"/>
      <c r="MMJ835" s="149"/>
      <c r="MMK835" s="149"/>
      <c r="MML835" s="149"/>
      <c r="MMM835" s="149"/>
      <c r="MMN835" s="149"/>
      <c r="MMO835" s="149"/>
      <c r="MMP835" s="149"/>
      <c r="MMQ835" s="149"/>
      <c r="MMR835" s="149"/>
      <c r="MMS835" s="149"/>
      <c r="MMT835" s="149"/>
      <c r="MMU835" s="149"/>
      <c r="MMV835" s="149"/>
      <c r="MMW835" s="149"/>
      <c r="MMX835" s="149"/>
      <c r="MMY835" s="149"/>
      <c r="MMZ835" s="149"/>
      <c r="MNA835" s="149"/>
      <c r="MNB835" s="149"/>
      <c r="MNC835" s="149"/>
      <c r="MND835" s="149"/>
      <c r="MNE835" s="149"/>
      <c r="MNF835" s="149"/>
      <c r="MNG835" s="149"/>
      <c r="MNH835" s="149"/>
      <c r="MNI835" s="149"/>
      <c r="MNJ835" s="149"/>
      <c r="MNK835" s="149"/>
      <c r="MNL835" s="149"/>
      <c r="MNM835" s="149"/>
      <c r="MNN835" s="149"/>
      <c r="MNO835" s="149"/>
      <c r="MNP835" s="149"/>
      <c r="MNQ835" s="149"/>
      <c r="MNR835" s="149"/>
      <c r="MNS835" s="149"/>
      <c r="MNT835" s="149"/>
      <c r="MNU835" s="149"/>
      <c r="MNV835" s="149"/>
      <c r="MNW835" s="149"/>
      <c r="MNX835" s="149"/>
      <c r="MNY835" s="149"/>
      <c r="MNZ835" s="149"/>
      <c r="MOA835" s="149"/>
      <c r="MOB835" s="149"/>
      <c r="MOC835" s="149"/>
      <c r="MOD835" s="149"/>
      <c r="MOE835" s="149"/>
      <c r="MOF835" s="149"/>
      <c r="MOG835" s="149"/>
      <c r="MOH835" s="149"/>
      <c r="MOI835" s="149"/>
      <c r="MOJ835" s="149"/>
      <c r="MOK835" s="149"/>
      <c r="MOL835" s="149"/>
      <c r="MOM835" s="149"/>
      <c r="MON835" s="149"/>
      <c r="MOO835" s="149"/>
      <c r="MOP835" s="149"/>
      <c r="MOQ835" s="149"/>
      <c r="MOR835" s="149"/>
      <c r="MOS835" s="149"/>
      <c r="MOT835" s="149"/>
      <c r="MOU835" s="149"/>
      <c r="MOV835" s="149"/>
      <c r="MOW835" s="149"/>
      <c r="MOX835" s="149"/>
      <c r="MOY835" s="149"/>
      <c r="MOZ835" s="149"/>
      <c r="MPA835" s="149"/>
      <c r="MPB835" s="149"/>
      <c r="MPC835" s="149"/>
      <c r="MPD835" s="149"/>
      <c r="MPE835" s="149"/>
      <c r="MPF835" s="149"/>
      <c r="MPG835" s="149"/>
      <c r="MPH835" s="149"/>
      <c r="MPI835" s="149"/>
      <c r="MPJ835" s="149"/>
      <c r="MPK835" s="149"/>
      <c r="MPL835" s="149"/>
      <c r="MPM835" s="149"/>
      <c r="MPN835" s="149"/>
      <c r="MPO835" s="149"/>
      <c r="MPP835" s="149"/>
      <c r="MPQ835" s="149"/>
      <c r="MPR835" s="149"/>
      <c r="MPS835" s="149"/>
      <c r="MPT835" s="149"/>
      <c r="MPU835" s="149"/>
      <c r="MPV835" s="149"/>
      <c r="MPW835" s="149"/>
      <c r="MPX835" s="149"/>
      <c r="MPY835" s="149"/>
      <c r="MPZ835" s="149"/>
      <c r="MQA835" s="149"/>
      <c r="MQB835" s="149"/>
      <c r="MQC835" s="149"/>
      <c r="MQD835" s="149"/>
      <c r="MQE835" s="149"/>
      <c r="MQF835" s="149"/>
      <c r="MQG835" s="149"/>
      <c r="MQH835" s="149"/>
      <c r="MQI835" s="149"/>
      <c r="MQJ835" s="149"/>
      <c r="MQK835" s="149"/>
      <c r="MQL835" s="149"/>
      <c r="MQM835" s="149"/>
      <c r="MQN835" s="149"/>
      <c r="MQO835" s="149"/>
      <c r="MQP835" s="149"/>
      <c r="MQQ835" s="149"/>
      <c r="MQR835" s="149"/>
      <c r="MQS835" s="149"/>
      <c r="MQT835" s="149"/>
      <c r="MQU835" s="149"/>
      <c r="MQV835" s="149"/>
      <c r="MQW835" s="149"/>
      <c r="MQX835" s="149"/>
      <c r="MQY835" s="149"/>
      <c r="MQZ835" s="149"/>
      <c r="MRA835" s="149"/>
      <c r="MRB835" s="149"/>
      <c r="MRC835" s="149"/>
      <c r="MRD835" s="149"/>
      <c r="MRE835" s="149"/>
      <c r="MRF835" s="149"/>
      <c r="MRG835" s="149"/>
      <c r="MRH835" s="149"/>
      <c r="MRI835" s="149"/>
      <c r="MRJ835" s="149"/>
      <c r="MRK835" s="149"/>
      <c r="MRL835" s="149"/>
      <c r="MRM835" s="149"/>
      <c r="MRN835" s="149"/>
      <c r="MRO835" s="149"/>
      <c r="MRP835" s="149"/>
      <c r="MRQ835" s="149"/>
      <c r="MRR835" s="149"/>
      <c r="MRS835" s="149"/>
      <c r="MRT835" s="149"/>
      <c r="MRU835" s="149"/>
      <c r="MRV835" s="149"/>
      <c r="MRW835" s="149"/>
      <c r="MRX835" s="149"/>
      <c r="MRY835" s="149"/>
      <c r="MRZ835" s="149"/>
      <c r="MSA835" s="149"/>
      <c r="MSB835" s="149"/>
      <c r="MSC835" s="149"/>
      <c r="MSD835" s="149"/>
      <c r="MSE835" s="149"/>
      <c r="MSF835" s="149"/>
      <c r="MSG835" s="149"/>
      <c r="MSH835" s="149"/>
      <c r="MSI835" s="149"/>
      <c r="MSJ835" s="149"/>
      <c r="MSK835" s="149"/>
      <c r="MSL835" s="149"/>
      <c r="MSM835" s="149"/>
      <c r="MSN835" s="149"/>
      <c r="MSO835" s="149"/>
      <c r="MSP835" s="149"/>
      <c r="MSQ835" s="149"/>
      <c r="MSR835" s="149"/>
      <c r="MSS835" s="149"/>
      <c r="MST835" s="149"/>
      <c r="MSU835" s="149"/>
      <c r="MSV835" s="149"/>
      <c r="MSW835" s="149"/>
      <c r="MSX835" s="149"/>
      <c r="MSY835" s="149"/>
      <c r="MSZ835" s="149"/>
      <c r="MTA835" s="149"/>
      <c r="MTB835" s="149"/>
      <c r="MTC835" s="149"/>
      <c r="MTD835" s="149"/>
      <c r="MTE835" s="149"/>
      <c r="MTF835" s="149"/>
      <c r="MTG835" s="149"/>
      <c r="MTH835" s="149"/>
      <c r="MTI835" s="149"/>
      <c r="MTJ835" s="149"/>
      <c r="MTK835" s="149"/>
      <c r="MTL835" s="149"/>
      <c r="MTM835" s="149"/>
      <c r="MTN835" s="149"/>
      <c r="MTO835" s="149"/>
      <c r="MTP835" s="149"/>
      <c r="MTQ835" s="149"/>
      <c r="MTR835" s="149"/>
      <c r="MTS835" s="149"/>
      <c r="MTT835" s="149"/>
      <c r="MTU835" s="149"/>
      <c r="MTV835" s="149"/>
      <c r="MTW835" s="149"/>
      <c r="MTX835" s="149"/>
      <c r="MTY835" s="149"/>
      <c r="MTZ835" s="149"/>
      <c r="MUA835" s="149"/>
      <c r="MUB835" s="149"/>
      <c r="MUC835" s="149"/>
      <c r="MUD835" s="149"/>
      <c r="MUE835" s="149"/>
      <c r="MUF835" s="149"/>
      <c r="MUG835" s="149"/>
      <c r="MUH835" s="149"/>
      <c r="MUI835" s="149"/>
      <c r="MUJ835" s="149"/>
      <c r="MUK835" s="149"/>
      <c r="MUL835" s="149"/>
      <c r="MUM835" s="149"/>
      <c r="MUN835" s="149"/>
      <c r="MUO835" s="149"/>
      <c r="MUP835" s="149"/>
      <c r="MUQ835" s="149"/>
      <c r="MUR835" s="149"/>
      <c r="MUS835" s="149"/>
      <c r="MUT835" s="149"/>
      <c r="MUU835" s="149"/>
      <c r="MUV835" s="149"/>
      <c r="MUW835" s="149"/>
      <c r="MUX835" s="149"/>
      <c r="MUY835" s="149"/>
      <c r="MUZ835" s="149"/>
      <c r="MVA835" s="149"/>
      <c r="MVB835" s="149"/>
      <c r="MVC835" s="149"/>
      <c r="MVD835" s="149"/>
      <c r="MVE835" s="149"/>
      <c r="MVF835" s="149"/>
      <c r="MVG835" s="149"/>
      <c r="MVH835" s="149"/>
      <c r="MVI835" s="149"/>
      <c r="MVJ835" s="149"/>
      <c r="MVK835" s="149"/>
      <c r="MVL835" s="149"/>
      <c r="MVM835" s="149"/>
      <c r="MVN835" s="149"/>
      <c r="MVO835" s="149"/>
      <c r="MVP835" s="149"/>
      <c r="MVQ835" s="149"/>
      <c r="MVR835" s="149"/>
      <c r="MVS835" s="149"/>
      <c r="MVT835" s="149"/>
      <c r="MVU835" s="149"/>
      <c r="MVV835" s="149"/>
      <c r="MVW835" s="149"/>
      <c r="MVX835" s="149"/>
      <c r="MVY835" s="149"/>
      <c r="MVZ835" s="149"/>
      <c r="MWA835" s="149"/>
      <c r="MWB835" s="149"/>
      <c r="MWC835" s="149"/>
      <c r="MWD835" s="149"/>
      <c r="MWE835" s="149"/>
      <c r="MWF835" s="149"/>
      <c r="MWG835" s="149"/>
      <c r="MWH835" s="149"/>
      <c r="MWI835" s="149"/>
      <c r="MWJ835" s="149"/>
      <c r="MWK835" s="149"/>
      <c r="MWL835" s="149"/>
      <c r="MWM835" s="149"/>
      <c r="MWN835" s="149"/>
      <c r="MWO835" s="149"/>
      <c r="MWP835" s="149"/>
      <c r="MWQ835" s="149"/>
      <c r="MWR835" s="149"/>
      <c r="MWS835" s="149"/>
      <c r="MWT835" s="149"/>
      <c r="MWU835" s="149"/>
      <c r="MWV835" s="149"/>
      <c r="MWW835" s="149"/>
      <c r="MWX835" s="149"/>
      <c r="MWY835" s="149"/>
      <c r="MWZ835" s="149"/>
      <c r="MXA835" s="149"/>
      <c r="MXB835" s="149"/>
      <c r="MXC835" s="149"/>
      <c r="MXD835" s="149"/>
      <c r="MXE835" s="149"/>
      <c r="MXF835" s="149"/>
      <c r="MXG835" s="149"/>
      <c r="MXH835" s="149"/>
      <c r="MXI835" s="149"/>
      <c r="MXJ835" s="149"/>
      <c r="MXK835" s="149"/>
      <c r="MXL835" s="149"/>
      <c r="MXM835" s="149"/>
      <c r="MXN835" s="149"/>
      <c r="MXO835" s="149"/>
      <c r="MXP835" s="149"/>
      <c r="MXQ835" s="149"/>
      <c r="MXR835" s="149"/>
      <c r="MXS835" s="149"/>
      <c r="MXT835" s="149"/>
      <c r="MXU835" s="149"/>
      <c r="MXV835" s="149"/>
      <c r="MXW835" s="149"/>
      <c r="MXX835" s="149"/>
      <c r="MXY835" s="149"/>
      <c r="MXZ835" s="149"/>
      <c r="MYA835" s="149"/>
      <c r="MYB835" s="149"/>
      <c r="MYC835" s="149"/>
      <c r="MYD835" s="149"/>
      <c r="MYE835" s="149"/>
      <c r="MYF835" s="149"/>
      <c r="MYG835" s="149"/>
      <c r="MYH835" s="149"/>
      <c r="MYI835" s="149"/>
      <c r="MYJ835" s="149"/>
      <c r="MYK835" s="149"/>
      <c r="MYL835" s="149"/>
      <c r="MYM835" s="149"/>
      <c r="MYN835" s="149"/>
      <c r="MYO835" s="149"/>
      <c r="MYP835" s="149"/>
      <c r="MYQ835" s="149"/>
      <c r="MYR835" s="149"/>
      <c r="MYS835" s="149"/>
      <c r="MYT835" s="149"/>
      <c r="MYU835" s="149"/>
      <c r="MYV835" s="149"/>
      <c r="MYW835" s="149"/>
      <c r="MYX835" s="149"/>
      <c r="MYY835" s="149"/>
      <c r="MYZ835" s="149"/>
      <c r="MZA835" s="149"/>
      <c r="MZB835" s="149"/>
      <c r="MZC835" s="149"/>
      <c r="MZD835" s="149"/>
      <c r="MZE835" s="149"/>
      <c r="MZF835" s="149"/>
      <c r="MZG835" s="149"/>
      <c r="MZH835" s="149"/>
      <c r="MZI835" s="149"/>
      <c r="MZJ835" s="149"/>
      <c r="MZK835" s="149"/>
      <c r="MZL835" s="149"/>
      <c r="MZM835" s="149"/>
      <c r="MZN835" s="149"/>
      <c r="MZO835" s="149"/>
      <c r="MZP835" s="149"/>
      <c r="MZQ835" s="149"/>
      <c r="MZR835" s="149"/>
      <c r="MZS835" s="149"/>
      <c r="MZT835" s="149"/>
      <c r="MZU835" s="149"/>
      <c r="MZV835" s="149"/>
      <c r="MZW835" s="149"/>
      <c r="MZX835" s="149"/>
      <c r="MZY835" s="149"/>
      <c r="MZZ835" s="149"/>
      <c r="NAA835" s="149"/>
      <c r="NAB835" s="149"/>
      <c r="NAC835" s="149"/>
      <c r="NAD835" s="149"/>
      <c r="NAE835" s="149"/>
      <c r="NAF835" s="149"/>
      <c r="NAG835" s="149"/>
      <c r="NAH835" s="149"/>
      <c r="NAI835" s="149"/>
      <c r="NAJ835" s="149"/>
      <c r="NAK835" s="149"/>
      <c r="NAL835" s="149"/>
      <c r="NAM835" s="149"/>
      <c r="NAN835" s="149"/>
      <c r="NAO835" s="149"/>
      <c r="NAP835" s="149"/>
      <c r="NAQ835" s="149"/>
      <c r="NAR835" s="149"/>
      <c r="NAS835" s="149"/>
      <c r="NAT835" s="149"/>
      <c r="NAU835" s="149"/>
      <c r="NAV835" s="149"/>
      <c r="NAW835" s="149"/>
      <c r="NAX835" s="149"/>
      <c r="NAY835" s="149"/>
      <c r="NAZ835" s="149"/>
      <c r="NBA835" s="149"/>
      <c r="NBB835" s="149"/>
      <c r="NBC835" s="149"/>
      <c r="NBD835" s="149"/>
      <c r="NBE835" s="149"/>
      <c r="NBF835" s="149"/>
      <c r="NBG835" s="149"/>
      <c r="NBH835" s="149"/>
      <c r="NBI835" s="149"/>
      <c r="NBJ835" s="149"/>
      <c r="NBK835" s="149"/>
      <c r="NBL835" s="149"/>
      <c r="NBM835" s="149"/>
      <c r="NBN835" s="149"/>
      <c r="NBO835" s="149"/>
      <c r="NBP835" s="149"/>
      <c r="NBQ835" s="149"/>
      <c r="NBR835" s="149"/>
      <c r="NBS835" s="149"/>
      <c r="NBT835" s="149"/>
      <c r="NBU835" s="149"/>
      <c r="NBV835" s="149"/>
      <c r="NBW835" s="149"/>
      <c r="NBX835" s="149"/>
      <c r="NBY835" s="149"/>
      <c r="NBZ835" s="149"/>
      <c r="NCA835" s="149"/>
      <c r="NCB835" s="149"/>
      <c r="NCC835" s="149"/>
      <c r="NCD835" s="149"/>
      <c r="NCE835" s="149"/>
      <c r="NCF835" s="149"/>
      <c r="NCG835" s="149"/>
      <c r="NCH835" s="149"/>
      <c r="NCI835" s="149"/>
      <c r="NCJ835" s="149"/>
      <c r="NCK835" s="149"/>
      <c r="NCL835" s="149"/>
      <c r="NCM835" s="149"/>
      <c r="NCN835" s="149"/>
      <c r="NCO835" s="149"/>
      <c r="NCP835" s="149"/>
      <c r="NCQ835" s="149"/>
      <c r="NCR835" s="149"/>
      <c r="NCS835" s="149"/>
      <c r="NCT835" s="149"/>
      <c r="NCU835" s="149"/>
      <c r="NCV835" s="149"/>
      <c r="NCW835" s="149"/>
      <c r="NCX835" s="149"/>
      <c r="NCY835" s="149"/>
      <c r="NCZ835" s="149"/>
      <c r="NDA835" s="149"/>
      <c r="NDB835" s="149"/>
      <c r="NDC835" s="149"/>
      <c r="NDD835" s="149"/>
      <c r="NDE835" s="149"/>
      <c r="NDF835" s="149"/>
      <c r="NDG835" s="149"/>
      <c r="NDH835" s="149"/>
      <c r="NDI835" s="149"/>
      <c r="NDJ835" s="149"/>
      <c r="NDK835" s="149"/>
      <c r="NDL835" s="149"/>
      <c r="NDM835" s="149"/>
      <c r="NDN835" s="149"/>
      <c r="NDO835" s="149"/>
      <c r="NDP835" s="149"/>
      <c r="NDQ835" s="149"/>
      <c r="NDR835" s="149"/>
      <c r="NDS835" s="149"/>
      <c r="NDT835" s="149"/>
      <c r="NDU835" s="149"/>
      <c r="NDV835" s="149"/>
      <c r="NDW835" s="149"/>
      <c r="NDX835" s="149"/>
      <c r="NDY835" s="149"/>
      <c r="NDZ835" s="149"/>
      <c r="NEA835" s="149"/>
      <c r="NEB835" s="149"/>
      <c r="NEC835" s="149"/>
      <c r="NED835" s="149"/>
      <c r="NEE835" s="149"/>
      <c r="NEF835" s="149"/>
      <c r="NEG835" s="149"/>
      <c r="NEH835" s="149"/>
      <c r="NEI835" s="149"/>
      <c r="NEJ835" s="149"/>
      <c r="NEK835" s="149"/>
      <c r="NEL835" s="149"/>
      <c r="NEM835" s="149"/>
      <c r="NEN835" s="149"/>
      <c r="NEO835" s="149"/>
      <c r="NEP835" s="149"/>
      <c r="NEQ835" s="149"/>
      <c r="NER835" s="149"/>
      <c r="NES835" s="149"/>
      <c r="NET835" s="149"/>
      <c r="NEU835" s="149"/>
      <c r="NEV835" s="149"/>
      <c r="NEW835" s="149"/>
      <c r="NEX835" s="149"/>
      <c r="NEY835" s="149"/>
      <c r="NEZ835" s="149"/>
      <c r="NFA835" s="149"/>
      <c r="NFB835" s="149"/>
      <c r="NFC835" s="149"/>
      <c r="NFD835" s="149"/>
      <c r="NFE835" s="149"/>
      <c r="NFF835" s="149"/>
      <c r="NFG835" s="149"/>
      <c r="NFH835" s="149"/>
      <c r="NFI835" s="149"/>
      <c r="NFJ835" s="149"/>
      <c r="NFK835" s="149"/>
      <c r="NFL835" s="149"/>
      <c r="NFM835" s="149"/>
      <c r="NFN835" s="149"/>
      <c r="NFO835" s="149"/>
      <c r="NFP835" s="149"/>
      <c r="NFQ835" s="149"/>
      <c r="NFR835" s="149"/>
      <c r="NFS835" s="149"/>
      <c r="NFT835" s="149"/>
      <c r="NFU835" s="149"/>
      <c r="NFV835" s="149"/>
      <c r="NFW835" s="149"/>
      <c r="NFX835" s="149"/>
      <c r="NFY835" s="149"/>
      <c r="NFZ835" s="149"/>
      <c r="NGA835" s="149"/>
      <c r="NGB835" s="149"/>
      <c r="NGC835" s="149"/>
      <c r="NGD835" s="149"/>
      <c r="NGE835" s="149"/>
      <c r="NGF835" s="149"/>
      <c r="NGG835" s="149"/>
      <c r="NGH835" s="149"/>
      <c r="NGI835" s="149"/>
      <c r="NGJ835" s="149"/>
      <c r="NGK835" s="149"/>
      <c r="NGL835" s="149"/>
      <c r="NGM835" s="149"/>
      <c r="NGN835" s="149"/>
      <c r="NGO835" s="149"/>
      <c r="NGP835" s="149"/>
      <c r="NGQ835" s="149"/>
      <c r="NGR835" s="149"/>
      <c r="NGS835" s="149"/>
      <c r="NGT835" s="149"/>
      <c r="NGU835" s="149"/>
      <c r="NGV835" s="149"/>
      <c r="NGW835" s="149"/>
      <c r="NGX835" s="149"/>
      <c r="NGY835" s="149"/>
      <c r="NGZ835" s="149"/>
      <c r="NHA835" s="149"/>
      <c r="NHB835" s="149"/>
      <c r="NHC835" s="149"/>
      <c r="NHD835" s="149"/>
      <c r="NHE835" s="149"/>
      <c r="NHF835" s="149"/>
      <c r="NHG835" s="149"/>
      <c r="NHH835" s="149"/>
      <c r="NHI835" s="149"/>
      <c r="NHJ835" s="149"/>
      <c r="NHK835" s="149"/>
      <c r="NHL835" s="149"/>
      <c r="NHM835" s="149"/>
      <c r="NHN835" s="149"/>
      <c r="NHO835" s="149"/>
      <c r="NHP835" s="149"/>
      <c r="NHQ835" s="149"/>
      <c r="NHR835" s="149"/>
      <c r="NHS835" s="149"/>
      <c r="NHT835" s="149"/>
      <c r="NHU835" s="149"/>
      <c r="NHV835" s="149"/>
      <c r="NHW835" s="149"/>
      <c r="NHX835" s="149"/>
      <c r="NHY835" s="149"/>
      <c r="NHZ835" s="149"/>
      <c r="NIA835" s="149"/>
      <c r="NIB835" s="149"/>
      <c r="NIC835" s="149"/>
      <c r="NID835" s="149"/>
      <c r="NIE835" s="149"/>
      <c r="NIF835" s="149"/>
      <c r="NIG835" s="149"/>
      <c r="NIH835" s="149"/>
      <c r="NII835" s="149"/>
      <c r="NIJ835" s="149"/>
      <c r="NIK835" s="149"/>
      <c r="NIL835" s="149"/>
      <c r="NIM835" s="149"/>
      <c r="NIN835" s="149"/>
      <c r="NIO835" s="149"/>
      <c r="NIP835" s="149"/>
      <c r="NIQ835" s="149"/>
      <c r="NIR835" s="149"/>
      <c r="NIS835" s="149"/>
      <c r="NIT835" s="149"/>
      <c r="NIU835" s="149"/>
      <c r="NIV835" s="149"/>
      <c r="NIW835" s="149"/>
      <c r="NIX835" s="149"/>
      <c r="NIY835" s="149"/>
      <c r="NIZ835" s="149"/>
      <c r="NJA835" s="149"/>
      <c r="NJB835" s="149"/>
      <c r="NJC835" s="149"/>
      <c r="NJD835" s="149"/>
      <c r="NJE835" s="149"/>
      <c r="NJF835" s="149"/>
      <c r="NJG835" s="149"/>
      <c r="NJH835" s="149"/>
      <c r="NJI835" s="149"/>
      <c r="NJJ835" s="149"/>
      <c r="NJK835" s="149"/>
      <c r="NJL835" s="149"/>
      <c r="NJM835" s="149"/>
      <c r="NJN835" s="149"/>
      <c r="NJO835" s="149"/>
      <c r="NJP835" s="149"/>
      <c r="NJQ835" s="149"/>
      <c r="NJR835" s="149"/>
      <c r="NJS835" s="149"/>
      <c r="NJT835" s="149"/>
      <c r="NJU835" s="149"/>
      <c r="NJV835" s="149"/>
      <c r="NJW835" s="149"/>
      <c r="NJX835" s="149"/>
      <c r="NJY835" s="149"/>
      <c r="NJZ835" s="149"/>
      <c r="NKA835" s="149"/>
      <c r="NKB835" s="149"/>
      <c r="NKC835" s="149"/>
      <c r="NKD835" s="149"/>
      <c r="NKE835" s="149"/>
      <c r="NKF835" s="149"/>
      <c r="NKG835" s="149"/>
      <c r="NKH835" s="149"/>
      <c r="NKI835" s="149"/>
      <c r="NKJ835" s="149"/>
      <c r="NKK835" s="149"/>
      <c r="NKL835" s="149"/>
      <c r="NKM835" s="149"/>
      <c r="NKN835" s="149"/>
      <c r="NKO835" s="149"/>
      <c r="NKP835" s="149"/>
      <c r="NKQ835" s="149"/>
      <c r="NKR835" s="149"/>
      <c r="NKS835" s="149"/>
      <c r="NKT835" s="149"/>
      <c r="NKU835" s="149"/>
      <c r="NKV835" s="149"/>
      <c r="NKW835" s="149"/>
      <c r="NKX835" s="149"/>
      <c r="NKY835" s="149"/>
      <c r="NKZ835" s="149"/>
      <c r="NLA835" s="149"/>
      <c r="NLB835" s="149"/>
      <c r="NLC835" s="149"/>
      <c r="NLD835" s="149"/>
      <c r="NLE835" s="149"/>
      <c r="NLF835" s="149"/>
      <c r="NLG835" s="149"/>
      <c r="NLH835" s="149"/>
      <c r="NLI835" s="149"/>
      <c r="NLJ835" s="149"/>
      <c r="NLK835" s="149"/>
      <c r="NLL835" s="149"/>
      <c r="NLM835" s="149"/>
      <c r="NLN835" s="149"/>
      <c r="NLO835" s="149"/>
      <c r="NLP835" s="149"/>
      <c r="NLQ835" s="149"/>
      <c r="NLR835" s="149"/>
      <c r="NLS835" s="149"/>
      <c r="NLT835" s="149"/>
      <c r="NLU835" s="149"/>
      <c r="NLV835" s="149"/>
      <c r="NLW835" s="149"/>
      <c r="NLX835" s="149"/>
      <c r="NLY835" s="149"/>
      <c r="NLZ835" s="149"/>
      <c r="NMA835" s="149"/>
      <c r="NMB835" s="149"/>
      <c r="NMC835" s="149"/>
      <c r="NMD835" s="149"/>
      <c r="NME835" s="149"/>
      <c r="NMF835" s="149"/>
      <c r="NMG835" s="149"/>
      <c r="NMH835" s="149"/>
      <c r="NMI835" s="149"/>
      <c r="NMJ835" s="149"/>
      <c r="NMK835" s="149"/>
      <c r="NML835" s="149"/>
      <c r="NMM835" s="149"/>
      <c r="NMN835" s="149"/>
      <c r="NMO835" s="149"/>
      <c r="NMP835" s="149"/>
      <c r="NMQ835" s="149"/>
      <c r="NMR835" s="149"/>
      <c r="NMS835" s="149"/>
      <c r="NMT835" s="149"/>
      <c r="NMU835" s="149"/>
      <c r="NMV835" s="149"/>
      <c r="NMW835" s="149"/>
      <c r="NMX835" s="149"/>
      <c r="NMY835" s="149"/>
      <c r="NMZ835" s="149"/>
      <c r="NNA835" s="149"/>
      <c r="NNB835" s="149"/>
      <c r="NNC835" s="149"/>
      <c r="NND835" s="149"/>
      <c r="NNE835" s="149"/>
      <c r="NNF835" s="149"/>
      <c r="NNG835" s="149"/>
      <c r="NNH835" s="149"/>
      <c r="NNI835" s="149"/>
      <c r="NNJ835" s="149"/>
      <c r="NNK835" s="149"/>
      <c r="NNL835" s="149"/>
      <c r="NNM835" s="149"/>
      <c r="NNN835" s="149"/>
      <c r="NNO835" s="149"/>
      <c r="NNP835" s="149"/>
      <c r="NNQ835" s="149"/>
      <c r="NNR835" s="149"/>
      <c r="NNS835" s="149"/>
      <c r="NNT835" s="149"/>
      <c r="NNU835" s="149"/>
      <c r="NNV835" s="149"/>
      <c r="NNW835" s="149"/>
      <c r="NNX835" s="149"/>
      <c r="NNY835" s="149"/>
      <c r="NNZ835" s="149"/>
      <c r="NOA835" s="149"/>
      <c r="NOB835" s="149"/>
      <c r="NOC835" s="149"/>
      <c r="NOD835" s="149"/>
      <c r="NOE835" s="149"/>
      <c r="NOF835" s="149"/>
      <c r="NOG835" s="149"/>
      <c r="NOH835" s="149"/>
      <c r="NOI835" s="149"/>
      <c r="NOJ835" s="149"/>
      <c r="NOK835" s="149"/>
      <c r="NOL835" s="149"/>
      <c r="NOM835" s="149"/>
      <c r="NON835" s="149"/>
      <c r="NOO835" s="149"/>
      <c r="NOP835" s="149"/>
      <c r="NOQ835" s="149"/>
      <c r="NOR835" s="149"/>
      <c r="NOS835" s="149"/>
      <c r="NOT835" s="149"/>
      <c r="NOU835" s="149"/>
      <c r="NOV835" s="149"/>
      <c r="NOW835" s="149"/>
      <c r="NOX835" s="149"/>
      <c r="NOY835" s="149"/>
      <c r="NOZ835" s="149"/>
      <c r="NPA835" s="149"/>
      <c r="NPB835" s="149"/>
      <c r="NPC835" s="149"/>
      <c r="NPD835" s="149"/>
      <c r="NPE835" s="149"/>
      <c r="NPF835" s="149"/>
      <c r="NPG835" s="149"/>
      <c r="NPH835" s="149"/>
      <c r="NPI835" s="149"/>
      <c r="NPJ835" s="149"/>
      <c r="NPK835" s="149"/>
      <c r="NPL835" s="149"/>
      <c r="NPM835" s="149"/>
      <c r="NPN835" s="149"/>
      <c r="NPO835" s="149"/>
      <c r="NPP835" s="149"/>
      <c r="NPQ835" s="149"/>
      <c r="NPR835" s="149"/>
      <c r="NPS835" s="149"/>
      <c r="NPT835" s="149"/>
      <c r="NPU835" s="149"/>
      <c r="NPV835" s="149"/>
      <c r="NPW835" s="149"/>
      <c r="NPX835" s="149"/>
      <c r="NPY835" s="149"/>
      <c r="NPZ835" s="149"/>
      <c r="NQA835" s="149"/>
      <c r="NQB835" s="149"/>
      <c r="NQC835" s="149"/>
      <c r="NQD835" s="149"/>
      <c r="NQE835" s="149"/>
      <c r="NQF835" s="149"/>
      <c r="NQG835" s="149"/>
      <c r="NQH835" s="149"/>
      <c r="NQI835" s="149"/>
      <c r="NQJ835" s="149"/>
      <c r="NQK835" s="149"/>
      <c r="NQL835" s="149"/>
      <c r="NQM835" s="149"/>
      <c r="NQN835" s="149"/>
      <c r="NQO835" s="149"/>
      <c r="NQP835" s="149"/>
      <c r="NQQ835" s="149"/>
      <c r="NQR835" s="149"/>
      <c r="NQS835" s="149"/>
      <c r="NQT835" s="149"/>
      <c r="NQU835" s="149"/>
      <c r="NQV835" s="149"/>
      <c r="NQW835" s="149"/>
      <c r="NQX835" s="149"/>
      <c r="NQY835" s="149"/>
      <c r="NQZ835" s="149"/>
      <c r="NRA835" s="149"/>
      <c r="NRB835" s="149"/>
      <c r="NRC835" s="149"/>
      <c r="NRD835" s="149"/>
      <c r="NRE835" s="149"/>
      <c r="NRF835" s="149"/>
      <c r="NRG835" s="149"/>
      <c r="NRH835" s="149"/>
      <c r="NRI835" s="149"/>
      <c r="NRJ835" s="149"/>
      <c r="NRK835" s="149"/>
      <c r="NRL835" s="149"/>
      <c r="NRM835" s="149"/>
      <c r="NRN835" s="149"/>
      <c r="NRO835" s="149"/>
      <c r="NRP835" s="149"/>
      <c r="NRQ835" s="149"/>
      <c r="NRR835" s="149"/>
      <c r="NRS835" s="149"/>
      <c r="NRT835" s="149"/>
      <c r="NRU835" s="149"/>
      <c r="NRV835" s="149"/>
      <c r="NRW835" s="149"/>
      <c r="NRX835" s="149"/>
      <c r="NRY835" s="149"/>
      <c r="NRZ835" s="149"/>
      <c r="NSA835" s="149"/>
      <c r="NSB835" s="149"/>
      <c r="NSC835" s="149"/>
      <c r="NSD835" s="149"/>
      <c r="NSE835" s="149"/>
      <c r="NSF835" s="149"/>
      <c r="NSG835" s="149"/>
      <c r="NSH835" s="149"/>
      <c r="NSI835" s="149"/>
      <c r="NSJ835" s="149"/>
      <c r="NSK835" s="149"/>
      <c r="NSL835" s="149"/>
      <c r="NSM835" s="149"/>
      <c r="NSN835" s="149"/>
      <c r="NSO835" s="149"/>
      <c r="NSP835" s="149"/>
      <c r="NSQ835" s="149"/>
      <c r="NSR835" s="149"/>
      <c r="NSS835" s="149"/>
      <c r="NST835" s="149"/>
      <c r="NSU835" s="149"/>
      <c r="NSV835" s="149"/>
      <c r="NSW835" s="149"/>
      <c r="NSX835" s="149"/>
      <c r="NSY835" s="149"/>
      <c r="NSZ835" s="149"/>
      <c r="NTA835" s="149"/>
      <c r="NTB835" s="149"/>
      <c r="NTC835" s="149"/>
      <c r="NTD835" s="149"/>
      <c r="NTE835" s="149"/>
      <c r="NTF835" s="149"/>
      <c r="NTG835" s="149"/>
      <c r="NTH835" s="149"/>
      <c r="NTI835" s="149"/>
      <c r="NTJ835" s="149"/>
      <c r="NTK835" s="149"/>
      <c r="NTL835" s="149"/>
      <c r="NTM835" s="149"/>
      <c r="NTN835" s="149"/>
      <c r="NTO835" s="149"/>
      <c r="NTP835" s="149"/>
      <c r="NTQ835" s="149"/>
      <c r="NTR835" s="149"/>
      <c r="NTS835" s="149"/>
      <c r="NTT835" s="149"/>
      <c r="NTU835" s="149"/>
      <c r="NTV835" s="149"/>
      <c r="NTW835" s="149"/>
      <c r="NTX835" s="149"/>
      <c r="NTY835" s="149"/>
      <c r="NTZ835" s="149"/>
      <c r="NUA835" s="149"/>
      <c r="NUB835" s="149"/>
      <c r="NUC835" s="149"/>
      <c r="NUD835" s="149"/>
      <c r="NUE835" s="149"/>
      <c r="NUF835" s="149"/>
      <c r="NUG835" s="149"/>
      <c r="NUH835" s="149"/>
      <c r="NUI835" s="149"/>
      <c r="NUJ835" s="149"/>
      <c r="NUK835" s="149"/>
      <c r="NUL835" s="149"/>
      <c r="NUM835" s="149"/>
      <c r="NUN835" s="149"/>
      <c r="NUO835" s="149"/>
      <c r="NUP835" s="149"/>
      <c r="NUQ835" s="149"/>
      <c r="NUR835" s="149"/>
      <c r="NUS835" s="149"/>
      <c r="NUT835" s="149"/>
      <c r="NUU835" s="149"/>
      <c r="NUV835" s="149"/>
      <c r="NUW835" s="149"/>
      <c r="NUX835" s="149"/>
      <c r="NUY835" s="149"/>
      <c r="NUZ835" s="149"/>
      <c r="NVA835" s="149"/>
      <c r="NVB835" s="149"/>
      <c r="NVC835" s="149"/>
      <c r="NVD835" s="149"/>
      <c r="NVE835" s="149"/>
      <c r="NVF835" s="149"/>
      <c r="NVG835" s="149"/>
      <c r="NVH835" s="149"/>
      <c r="NVI835" s="149"/>
      <c r="NVJ835" s="149"/>
      <c r="NVK835" s="149"/>
      <c r="NVL835" s="149"/>
      <c r="NVM835" s="149"/>
      <c r="NVN835" s="149"/>
      <c r="NVO835" s="149"/>
      <c r="NVP835" s="149"/>
      <c r="NVQ835" s="149"/>
      <c r="NVR835" s="149"/>
      <c r="NVS835" s="149"/>
      <c r="NVT835" s="149"/>
      <c r="NVU835" s="149"/>
      <c r="NVV835" s="149"/>
      <c r="NVW835" s="149"/>
      <c r="NVX835" s="149"/>
      <c r="NVY835" s="149"/>
      <c r="NVZ835" s="149"/>
      <c r="NWA835" s="149"/>
      <c r="NWB835" s="149"/>
      <c r="NWC835" s="149"/>
      <c r="NWD835" s="149"/>
      <c r="NWE835" s="149"/>
      <c r="NWF835" s="149"/>
      <c r="NWG835" s="149"/>
      <c r="NWH835" s="149"/>
      <c r="NWI835" s="149"/>
      <c r="NWJ835" s="149"/>
      <c r="NWK835" s="149"/>
      <c r="NWL835" s="149"/>
      <c r="NWM835" s="149"/>
      <c r="NWN835" s="149"/>
      <c r="NWO835" s="149"/>
      <c r="NWP835" s="149"/>
      <c r="NWQ835" s="149"/>
      <c r="NWR835" s="149"/>
      <c r="NWS835" s="149"/>
      <c r="NWT835" s="149"/>
      <c r="NWU835" s="149"/>
      <c r="NWV835" s="149"/>
      <c r="NWW835" s="149"/>
      <c r="NWX835" s="149"/>
      <c r="NWY835" s="149"/>
      <c r="NWZ835" s="149"/>
      <c r="NXA835" s="149"/>
      <c r="NXB835" s="149"/>
      <c r="NXC835" s="149"/>
      <c r="NXD835" s="149"/>
      <c r="NXE835" s="149"/>
      <c r="NXF835" s="149"/>
      <c r="NXG835" s="149"/>
      <c r="NXH835" s="149"/>
      <c r="NXI835" s="149"/>
      <c r="NXJ835" s="149"/>
      <c r="NXK835" s="149"/>
      <c r="NXL835" s="149"/>
      <c r="NXM835" s="149"/>
      <c r="NXN835" s="149"/>
      <c r="NXO835" s="149"/>
      <c r="NXP835" s="149"/>
      <c r="NXQ835" s="149"/>
      <c r="NXR835" s="149"/>
      <c r="NXS835" s="149"/>
      <c r="NXT835" s="149"/>
      <c r="NXU835" s="149"/>
      <c r="NXV835" s="149"/>
      <c r="NXW835" s="149"/>
      <c r="NXX835" s="149"/>
      <c r="NXY835" s="149"/>
      <c r="NXZ835" s="149"/>
      <c r="NYA835" s="149"/>
      <c r="NYB835" s="149"/>
      <c r="NYC835" s="149"/>
      <c r="NYD835" s="149"/>
      <c r="NYE835" s="149"/>
      <c r="NYF835" s="149"/>
      <c r="NYG835" s="149"/>
      <c r="NYH835" s="149"/>
      <c r="NYI835" s="149"/>
      <c r="NYJ835" s="149"/>
      <c r="NYK835" s="149"/>
      <c r="NYL835" s="149"/>
      <c r="NYM835" s="149"/>
      <c r="NYN835" s="149"/>
      <c r="NYO835" s="149"/>
      <c r="NYP835" s="149"/>
      <c r="NYQ835" s="149"/>
      <c r="NYR835" s="149"/>
      <c r="NYS835" s="149"/>
      <c r="NYT835" s="149"/>
      <c r="NYU835" s="149"/>
      <c r="NYV835" s="149"/>
      <c r="NYW835" s="149"/>
      <c r="NYX835" s="149"/>
      <c r="NYY835" s="149"/>
      <c r="NYZ835" s="149"/>
      <c r="NZA835" s="149"/>
      <c r="NZB835" s="149"/>
      <c r="NZC835" s="149"/>
      <c r="NZD835" s="149"/>
      <c r="NZE835" s="149"/>
      <c r="NZF835" s="149"/>
      <c r="NZG835" s="149"/>
      <c r="NZH835" s="149"/>
      <c r="NZI835" s="149"/>
      <c r="NZJ835" s="149"/>
      <c r="NZK835" s="149"/>
      <c r="NZL835" s="149"/>
      <c r="NZM835" s="149"/>
      <c r="NZN835" s="149"/>
      <c r="NZO835" s="149"/>
      <c r="NZP835" s="149"/>
      <c r="NZQ835" s="149"/>
      <c r="NZR835" s="149"/>
      <c r="NZS835" s="149"/>
      <c r="NZT835" s="149"/>
      <c r="NZU835" s="149"/>
      <c r="NZV835" s="149"/>
      <c r="NZW835" s="149"/>
      <c r="NZX835" s="149"/>
      <c r="NZY835" s="149"/>
      <c r="NZZ835" s="149"/>
      <c r="OAA835" s="149"/>
      <c r="OAB835" s="149"/>
      <c r="OAC835" s="149"/>
      <c r="OAD835" s="149"/>
      <c r="OAE835" s="149"/>
      <c r="OAF835" s="149"/>
      <c r="OAG835" s="149"/>
      <c r="OAH835" s="149"/>
      <c r="OAI835" s="149"/>
      <c r="OAJ835" s="149"/>
      <c r="OAK835" s="149"/>
      <c r="OAL835" s="149"/>
      <c r="OAM835" s="149"/>
      <c r="OAN835" s="149"/>
      <c r="OAO835" s="149"/>
      <c r="OAP835" s="149"/>
      <c r="OAQ835" s="149"/>
      <c r="OAR835" s="149"/>
      <c r="OAS835" s="149"/>
      <c r="OAT835" s="149"/>
      <c r="OAU835" s="149"/>
      <c r="OAV835" s="149"/>
      <c r="OAW835" s="149"/>
      <c r="OAX835" s="149"/>
      <c r="OAY835" s="149"/>
      <c r="OAZ835" s="149"/>
      <c r="OBA835" s="149"/>
      <c r="OBB835" s="149"/>
      <c r="OBC835" s="149"/>
      <c r="OBD835" s="149"/>
      <c r="OBE835" s="149"/>
      <c r="OBF835" s="149"/>
      <c r="OBG835" s="149"/>
      <c r="OBH835" s="149"/>
      <c r="OBI835" s="149"/>
      <c r="OBJ835" s="149"/>
      <c r="OBK835" s="149"/>
      <c r="OBL835" s="149"/>
      <c r="OBM835" s="149"/>
      <c r="OBN835" s="149"/>
      <c r="OBO835" s="149"/>
      <c r="OBP835" s="149"/>
      <c r="OBQ835" s="149"/>
      <c r="OBR835" s="149"/>
      <c r="OBS835" s="149"/>
      <c r="OBT835" s="149"/>
      <c r="OBU835" s="149"/>
      <c r="OBV835" s="149"/>
      <c r="OBW835" s="149"/>
      <c r="OBX835" s="149"/>
      <c r="OBY835" s="149"/>
      <c r="OBZ835" s="149"/>
      <c r="OCA835" s="149"/>
      <c r="OCB835" s="149"/>
      <c r="OCC835" s="149"/>
      <c r="OCD835" s="149"/>
      <c r="OCE835" s="149"/>
      <c r="OCF835" s="149"/>
      <c r="OCG835" s="149"/>
      <c r="OCH835" s="149"/>
      <c r="OCI835" s="149"/>
      <c r="OCJ835" s="149"/>
      <c r="OCK835" s="149"/>
      <c r="OCL835" s="149"/>
      <c r="OCM835" s="149"/>
      <c r="OCN835" s="149"/>
      <c r="OCO835" s="149"/>
      <c r="OCP835" s="149"/>
      <c r="OCQ835" s="149"/>
      <c r="OCR835" s="149"/>
      <c r="OCS835" s="149"/>
      <c r="OCT835" s="149"/>
      <c r="OCU835" s="149"/>
      <c r="OCV835" s="149"/>
      <c r="OCW835" s="149"/>
      <c r="OCX835" s="149"/>
      <c r="OCY835" s="149"/>
      <c r="OCZ835" s="149"/>
      <c r="ODA835" s="149"/>
      <c r="ODB835" s="149"/>
      <c r="ODC835" s="149"/>
      <c r="ODD835" s="149"/>
      <c r="ODE835" s="149"/>
      <c r="ODF835" s="149"/>
      <c r="ODG835" s="149"/>
      <c r="ODH835" s="149"/>
      <c r="ODI835" s="149"/>
      <c r="ODJ835" s="149"/>
      <c r="ODK835" s="149"/>
      <c r="ODL835" s="149"/>
      <c r="ODM835" s="149"/>
      <c r="ODN835" s="149"/>
      <c r="ODO835" s="149"/>
      <c r="ODP835" s="149"/>
      <c r="ODQ835" s="149"/>
      <c r="ODR835" s="149"/>
      <c r="ODS835" s="149"/>
      <c r="ODT835" s="149"/>
      <c r="ODU835" s="149"/>
      <c r="ODV835" s="149"/>
      <c r="ODW835" s="149"/>
      <c r="ODX835" s="149"/>
      <c r="ODY835" s="149"/>
      <c r="ODZ835" s="149"/>
      <c r="OEA835" s="149"/>
      <c r="OEB835" s="149"/>
      <c r="OEC835" s="149"/>
      <c r="OED835" s="149"/>
      <c r="OEE835" s="149"/>
      <c r="OEF835" s="149"/>
      <c r="OEG835" s="149"/>
      <c r="OEH835" s="149"/>
      <c r="OEI835" s="149"/>
      <c r="OEJ835" s="149"/>
      <c r="OEK835" s="149"/>
      <c r="OEL835" s="149"/>
      <c r="OEM835" s="149"/>
      <c r="OEN835" s="149"/>
      <c r="OEO835" s="149"/>
      <c r="OEP835" s="149"/>
      <c r="OEQ835" s="149"/>
      <c r="OER835" s="149"/>
      <c r="OES835" s="149"/>
      <c r="OET835" s="149"/>
      <c r="OEU835" s="149"/>
      <c r="OEV835" s="149"/>
      <c r="OEW835" s="149"/>
      <c r="OEX835" s="149"/>
      <c r="OEY835" s="149"/>
      <c r="OEZ835" s="149"/>
      <c r="OFA835" s="149"/>
      <c r="OFB835" s="149"/>
      <c r="OFC835" s="149"/>
      <c r="OFD835" s="149"/>
      <c r="OFE835" s="149"/>
      <c r="OFF835" s="149"/>
      <c r="OFG835" s="149"/>
      <c r="OFH835" s="149"/>
      <c r="OFI835" s="149"/>
      <c r="OFJ835" s="149"/>
      <c r="OFK835" s="149"/>
      <c r="OFL835" s="149"/>
      <c r="OFM835" s="149"/>
      <c r="OFN835" s="149"/>
      <c r="OFO835" s="149"/>
      <c r="OFP835" s="149"/>
      <c r="OFQ835" s="149"/>
      <c r="OFR835" s="149"/>
      <c r="OFS835" s="149"/>
      <c r="OFT835" s="149"/>
      <c r="OFU835" s="149"/>
      <c r="OFV835" s="149"/>
      <c r="OFW835" s="149"/>
      <c r="OFX835" s="149"/>
      <c r="OFY835" s="149"/>
      <c r="OFZ835" s="149"/>
      <c r="OGA835" s="149"/>
      <c r="OGB835" s="149"/>
      <c r="OGC835" s="149"/>
      <c r="OGD835" s="149"/>
      <c r="OGE835" s="149"/>
      <c r="OGF835" s="149"/>
      <c r="OGG835" s="149"/>
      <c r="OGH835" s="149"/>
      <c r="OGI835" s="149"/>
      <c r="OGJ835" s="149"/>
      <c r="OGK835" s="149"/>
      <c r="OGL835" s="149"/>
      <c r="OGM835" s="149"/>
      <c r="OGN835" s="149"/>
      <c r="OGO835" s="149"/>
      <c r="OGP835" s="149"/>
      <c r="OGQ835" s="149"/>
      <c r="OGR835" s="149"/>
      <c r="OGS835" s="149"/>
      <c r="OGT835" s="149"/>
      <c r="OGU835" s="149"/>
      <c r="OGV835" s="149"/>
      <c r="OGW835" s="149"/>
      <c r="OGX835" s="149"/>
      <c r="OGY835" s="149"/>
      <c r="OGZ835" s="149"/>
      <c r="OHA835" s="149"/>
      <c r="OHB835" s="149"/>
      <c r="OHC835" s="149"/>
      <c r="OHD835" s="149"/>
      <c r="OHE835" s="149"/>
      <c r="OHF835" s="149"/>
      <c r="OHG835" s="149"/>
      <c r="OHH835" s="149"/>
      <c r="OHI835" s="149"/>
      <c r="OHJ835" s="149"/>
      <c r="OHK835" s="149"/>
      <c r="OHL835" s="149"/>
      <c r="OHM835" s="149"/>
      <c r="OHN835" s="149"/>
      <c r="OHO835" s="149"/>
      <c r="OHP835" s="149"/>
      <c r="OHQ835" s="149"/>
      <c r="OHR835" s="149"/>
      <c r="OHS835" s="149"/>
      <c r="OHT835" s="149"/>
      <c r="OHU835" s="149"/>
      <c r="OHV835" s="149"/>
      <c r="OHW835" s="149"/>
      <c r="OHX835" s="149"/>
      <c r="OHY835" s="149"/>
      <c r="OHZ835" s="149"/>
      <c r="OIA835" s="149"/>
      <c r="OIB835" s="149"/>
      <c r="OIC835" s="149"/>
      <c r="OID835" s="149"/>
      <c r="OIE835" s="149"/>
      <c r="OIF835" s="149"/>
      <c r="OIG835" s="149"/>
      <c r="OIH835" s="149"/>
      <c r="OII835" s="149"/>
      <c r="OIJ835" s="149"/>
      <c r="OIK835" s="149"/>
      <c r="OIL835" s="149"/>
      <c r="OIM835" s="149"/>
      <c r="OIN835" s="149"/>
      <c r="OIO835" s="149"/>
      <c r="OIP835" s="149"/>
      <c r="OIQ835" s="149"/>
      <c r="OIR835" s="149"/>
      <c r="OIS835" s="149"/>
      <c r="OIT835" s="149"/>
      <c r="OIU835" s="149"/>
      <c r="OIV835" s="149"/>
      <c r="OIW835" s="149"/>
      <c r="OIX835" s="149"/>
      <c r="OIY835" s="149"/>
      <c r="OIZ835" s="149"/>
      <c r="OJA835" s="149"/>
      <c r="OJB835" s="149"/>
      <c r="OJC835" s="149"/>
      <c r="OJD835" s="149"/>
      <c r="OJE835" s="149"/>
      <c r="OJF835" s="149"/>
      <c r="OJG835" s="149"/>
      <c r="OJH835" s="149"/>
      <c r="OJI835" s="149"/>
      <c r="OJJ835" s="149"/>
      <c r="OJK835" s="149"/>
      <c r="OJL835" s="149"/>
      <c r="OJM835" s="149"/>
      <c r="OJN835" s="149"/>
      <c r="OJO835" s="149"/>
      <c r="OJP835" s="149"/>
      <c r="OJQ835" s="149"/>
      <c r="OJR835" s="149"/>
      <c r="OJS835" s="149"/>
      <c r="OJT835" s="149"/>
      <c r="OJU835" s="149"/>
      <c r="OJV835" s="149"/>
      <c r="OJW835" s="149"/>
      <c r="OJX835" s="149"/>
      <c r="OJY835" s="149"/>
      <c r="OJZ835" s="149"/>
      <c r="OKA835" s="149"/>
      <c r="OKB835" s="149"/>
      <c r="OKC835" s="149"/>
      <c r="OKD835" s="149"/>
      <c r="OKE835" s="149"/>
      <c r="OKF835" s="149"/>
      <c r="OKG835" s="149"/>
      <c r="OKH835" s="149"/>
      <c r="OKI835" s="149"/>
      <c r="OKJ835" s="149"/>
      <c r="OKK835" s="149"/>
      <c r="OKL835" s="149"/>
      <c r="OKM835" s="149"/>
      <c r="OKN835" s="149"/>
      <c r="OKO835" s="149"/>
      <c r="OKP835" s="149"/>
      <c r="OKQ835" s="149"/>
      <c r="OKR835" s="149"/>
      <c r="OKS835" s="149"/>
      <c r="OKT835" s="149"/>
      <c r="OKU835" s="149"/>
      <c r="OKV835" s="149"/>
      <c r="OKW835" s="149"/>
      <c r="OKX835" s="149"/>
      <c r="OKY835" s="149"/>
      <c r="OKZ835" s="149"/>
      <c r="OLA835" s="149"/>
      <c r="OLB835" s="149"/>
      <c r="OLC835" s="149"/>
      <c r="OLD835" s="149"/>
      <c r="OLE835" s="149"/>
      <c r="OLF835" s="149"/>
      <c r="OLG835" s="149"/>
      <c r="OLH835" s="149"/>
      <c r="OLI835" s="149"/>
      <c r="OLJ835" s="149"/>
      <c r="OLK835" s="149"/>
      <c r="OLL835" s="149"/>
      <c r="OLM835" s="149"/>
      <c r="OLN835" s="149"/>
      <c r="OLO835" s="149"/>
      <c r="OLP835" s="149"/>
      <c r="OLQ835" s="149"/>
      <c r="OLR835" s="149"/>
      <c r="OLS835" s="149"/>
      <c r="OLT835" s="149"/>
      <c r="OLU835" s="149"/>
      <c r="OLV835" s="149"/>
      <c r="OLW835" s="149"/>
      <c r="OLX835" s="149"/>
      <c r="OLY835" s="149"/>
      <c r="OLZ835" s="149"/>
      <c r="OMA835" s="149"/>
      <c r="OMB835" s="149"/>
      <c r="OMC835" s="149"/>
      <c r="OMD835" s="149"/>
      <c r="OME835" s="149"/>
      <c r="OMF835" s="149"/>
      <c r="OMG835" s="149"/>
      <c r="OMH835" s="149"/>
      <c r="OMI835" s="149"/>
      <c r="OMJ835" s="149"/>
      <c r="OMK835" s="149"/>
      <c r="OML835" s="149"/>
      <c r="OMM835" s="149"/>
      <c r="OMN835" s="149"/>
      <c r="OMO835" s="149"/>
      <c r="OMP835" s="149"/>
      <c r="OMQ835" s="149"/>
      <c r="OMR835" s="149"/>
      <c r="OMS835" s="149"/>
      <c r="OMT835" s="149"/>
      <c r="OMU835" s="149"/>
      <c r="OMV835" s="149"/>
      <c r="OMW835" s="149"/>
      <c r="OMX835" s="149"/>
      <c r="OMY835" s="149"/>
      <c r="OMZ835" s="149"/>
      <c r="ONA835" s="149"/>
      <c r="ONB835" s="149"/>
      <c r="ONC835" s="149"/>
      <c r="OND835" s="149"/>
      <c r="ONE835" s="149"/>
      <c r="ONF835" s="149"/>
      <c r="ONG835" s="149"/>
      <c r="ONH835" s="149"/>
      <c r="ONI835" s="149"/>
      <c r="ONJ835" s="149"/>
      <c r="ONK835" s="149"/>
      <c r="ONL835" s="149"/>
      <c r="ONM835" s="149"/>
      <c r="ONN835" s="149"/>
      <c r="ONO835" s="149"/>
      <c r="ONP835" s="149"/>
      <c r="ONQ835" s="149"/>
      <c r="ONR835" s="149"/>
      <c r="ONS835" s="149"/>
      <c r="ONT835" s="149"/>
      <c r="ONU835" s="149"/>
      <c r="ONV835" s="149"/>
      <c r="ONW835" s="149"/>
      <c r="ONX835" s="149"/>
      <c r="ONY835" s="149"/>
      <c r="ONZ835" s="149"/>
      <c r="OOA835" s="149"/>
      <c r="OOB835" s="149"/>
      <c r="OOC835" s="149"/>
      <c r="OOD835" s="149"/>
      <c r="OOE835" s="149"/>
      <c r="OOF835" s="149"/>
      <c r="OOG835" s="149"/>
      <c r="OOH835" s="149"/>
      <c r="OOI835" s="149"/>
      <c r="OOJ835" s="149"/>
      <c r="OOK835" s="149"/>
      <c r="OOL835" s="149"/>
      <c r="OOM835" s="149"/>
      <c r="OON835" s="149"/>
      <c r="OOO835" s="149"/>
      <c r="OOP835" s="149"/>
      <c r="OOQ835" s="149"/>
      <c r="OOR835" s="149"/>
      <c r="OOS835" s="149"/>
      <c r="OOT835" s="149"/>
      <c r="OOU835" s="149"/>
      <c r="OOV835" s="149"/>
      <c r="OOW835" s="149"/>
      <c r="OOX835" s="149"/>
      <c r="OOY835" s="149"/>
      <c r="OOZ835" s="149"/>
      <c r="OPA835" s="149"/>
      <c r="OPB835" s="149"/>
      <c r="OPC835" s="149"/>
      <c r="OPD835" s="149"/>
      <c r="OPE835" s="149"/>
      <c r="OPF835" s="149"/>
      <c r="OPG835" s="149"/>
      <c r="OPH835" s="149"/>
      <c r="OPI835" s="149"/>
      <c r="OPJ835" s="149"/>
      <c r="OPK835" s="149"/>
      <c r="OPL835" s="149"/>
      <c r="OPM835" s="149"/>
      <c r="OPN835" s="149"/>
      <c r="OPO835" s="149"/>
      <c r="OPP835" s="149"/>
      <c r="OPQ835" s="149"/>
      <c r="OPR835" s="149"/>
      <c r="OPS835" s="149"/>
      <c r="OPT835" s="149"/>
      <c r="OPU835" s="149"/>
      <c r="OPV835" s="149"/>
      <c r="OPW835" s="149"/>
      <c r="OPX835" s="149"/>
      <c r="OPY835" s="149"/>
      <c r="OPZ835" s="149"/>
      <c r="OQA835" s="149"/>
      <c r="OQB835" s="149"/>
      <c r="OQC835" s="149"/>
      <c r="OQD835" s="149"/>
      <c r="OQE835" s="149"/>
      <c r="OQF835" s="149"/>
      <c r="OQG835" s="149"/>
      <c r="OQH835" s="149"/>
      <c r="OQI835" s="149"/>
      <c r="OQJ835" s="149"/>
      <c r="OQK835" s="149"/>
      <c r="OQL835" s="149"/>
      <c r="OQM835" s="149"/>
      <c r="OQN835" s="149"/>
      <c r="OQO835" s="149"/>
      <c r="OQP835" s="149"/>
      <c r="OQQ835" s="149"/>
      <c r="OQR835" s="149"/>
      <c r="OQS835" s="149"/>
      <c r="OQT835" s="149"/>
      <c r="OQU835" s="149"/>
      <c r="OQV835" s="149"/>
      <c r="OQW835" s="149"/>
      <c r="OQX835" s="149"/>
      <c r="OQY835" s="149"/>
      <c r="OQZ835" s="149"/>
      <c r="ORA835" s="149"/>
      <c r="ORB835" s="149"/>
      <c r="ORC835" s="149"/>
      <c r="ORD835" s="149"/>
      <c r="ORE835" s="149"/>
      <c r="ORF835" s="149"/>
      <c r="ORG835" s="149"/>
      <c r="ORH835" s="149"/>
      <c r="ORI835" s="149"/>
      <c r="ORJ835" s="149"/>
      <c r="ORK835" s="149"/>
      <c r="ORL835" s="149"/>
      <c r="ORM835" s="149"/>
      <c r="ORN835" s="149"/>
      <c r="ORO835" s="149"/>
      <c r="ORP835" s="149"/>
      <c r="ORQ835" s="149"/>
      <c r="ORR835" s="149"/>
      <c r="ORS835" s="149"/>
      <c r="ORT835" s="149"/>
      <c r="ORU835" s="149"/>
      <c r="ORV835" s="149"/>
      <c r="ORW835" s="149"/>
      <c r="ORX835" s="149"/>
      <c r="ORY835" s="149"/>
      <c r="ORZ835" s="149"/>
      <c r="OSA835" s="149"/>
      <c r="OSB835" s="149"/>
      <c r="OSC835" s="149"/>
      <c r="OSD835" s="149"/>
      <c r="OSE835" s="149"/>
      <c r="OSF835" s="149"/>
      <c r="OSG835" s="149"/>
      <c r="OSH835" s="149"/>
      <c r="OSI835" s="149"/>
      <c r="OSJ835" s="149"/>
      <c r="OSK835" s="149"/>
      <c r="OSL835" s="149"/>
      <c r="OSM835" s="149"/>
      <c r="OSN835" s="149"/>
      <c r="OSO835" s="149"/>
      <c r="OSP835" s="149"/>
      <c r="OSQ835" s="149"/>
      <c r="OSR835" s="149"/>
      <c r="OSS835" s="149"/>
      <c r="OST835" s="149"/>
      <c r="OSU835" s="149"/>
      <c r="OSV835" s="149"/>
      <c r="OSW835" s="149"/>
      <c r="OSX835" s="149"/>
      <c r="OSY835" s="149"/>
      <c r="OSZ835" s="149"/>
      <c r="OTA835" s="149"/>
      <c r="OTB835" s="149"/>
      <c r="OTC835" s="149"/>
      <c r="OTD835" s="149"/>
      <c r="OTE835" s="149"/>
      <c r="OTF835" s="149"/>
      <c r="OTG835" s="149"/>
      <c r="OTH835" s="149"/>
      <c r="OTI835" s="149"/>
      <c r="OTJ835" s="149"/>
      <c r="OTK835" s="149"/>
      <c r="OTL835" s="149"/>
      <c r="OTM835" s="149"/>
      <c r="OTN835" s="149"/>
      <c r="OTO835" s="149"/>
      <c r="OTP835" s="149"/>
      <c r="OTQ835" s="149"/>
      <c r="OTR835" s="149"/>
      <c r="OTS835" s="149"/>
      <c r="OTT835" s="149"/>
      <c r="OTU835" s="149"/>
      <c r="OTV835" s="149"/>
      <c r="OTW835" s="149"/>
      <c r="OTX835" s="149"/>
      <c r="OTY835" s="149"/>
      <c r="OTZ835" s="149"/>
      <c r="OUA835" s="149"/>
      <c r="OUB835" s="149"/>
      <c r="OUC835" s="149"/>
      <c r="OUD835" s="149"/>
      <c r="OUE835" s="149"/>
      <c r="OUF835" s="149"/>
      <c r="OUG835" s="149"/>
      <c r="OUH835" s="149"/>
      <c r="OUI835" s="149"/>
      <c r="OUJ835" s="149"/>
      <c r="OUK835" s="149"/>
      <c r="OUL835" s="149"/>
      <c r="OUM835" s="149"/>
      <c r="OUN835" s="149"/>
      <c r="OUO835" s="149"/>
      <c r="OUP835" s="149"/>
      <c r="OUQ835" s="149"/>
      <c r="OUR835" s="149"/>
      <c r="OUS835" s="149"/>
      <c r="OUT835" s="149"/>
      <c r="OUU835" s="149"/>
      <c r="OUV835" s="149"/>
      <c r="OUW835" s="149"/>
      <c r="OUX835" s="149"/>
      <c r="OUY835" s="149"/>
      <c r="OUZ835" s="149"/>
      <c r="OVA835" s="149"/>
      <c r="OVB835" s="149"/>
      <c r="OVC835" s="149"/>
      <c r="OVD835" s="149"/>
      <c r="OVE835" s="149"/>
      <c r="OVF835" s="149"/>
      <c r="OVG835" s="149"/>
      <c r="OVH835" s="149"/>
      <c r="OVI835" s="149"/>
      <c r="OVJ835" s="149"/>
      <c r="OVK835" s="149"/>
      <c r="OVL835" s="149"/>
      <c r="OVM835" s="149"/>
      <c r="OVN835" s="149"/>
      <c r="OVO835" s="149"/>
      <c r="OVP835" s="149"/>
      <c r="OVQ835" s="149"/>
      <c r="OVR835" s="149"/>
      <c r="OVS835" s="149"/>
      <c r="OVT835" s="149"/>
      <c r="OVU835" s="149"/>
      <c r="OVV835" s="149"/>
      <c r="OVW835" s="149"/>
      <c r="OVX835" s="149"/>
      <c r="OVY835" s="149"/>
      <c r="OVZ835" s="149"/>
      <c r="OWA835" s="149"/>
      <c r="OWB835" s="149"/>
      <c r="OWC835" s="149"/>
      <c r="OWD835" s="149"/>
      <c r="OWE835" s="149"/>
      <c r="OWF835" s="149"/>
      <c r="OWG835" s="149"/>
      <c r="OWH835" s="149"/>
      <c r="OWI835" s="149"/>
      <c r="OWJ835" s="149"/>
      <c r="OWK835" s="149"/>
      <c r="OWL835" s="149"/>
      <c r="OWM835" s="149"/>
      <c r="OWN835" s="149"/>
      <c r="OWO835" s="149"/>
      <c r="OWP835" s="149"/>
      <c r="OWQ835" s="149"/>
      <c r="OWR835" s="149"/>
      <c r="OWS835" s="149"/>
      <c r="OWT835" s="149"/>
      <c r="OWU835" s="149"/>
      <c r="OWV835" s="149"/>
      <c r="OWW835" s="149"/>
      <c r="OWX835" s="149"/>
      <c r="OWY835" s="149"/>
      <c r="OWZ835" s="149"/>
      <c r="OXA835" s="149"/>
      <c r="OXB835" s="149"/>
      <c r="OXC835" s="149"/>
      <c r="OXD835" s="149"/>
      <c r="OXE835" s="149"/>
      <c r="OXF835" s="149"/>
      <c r="OXG835" s="149"/>
      <c r="OXH835" s="149"/>
      <c r="OXI835" s="149"/>
      <c r="OXJ835" s="149"/>
      <c r="OXK835" s="149"/>
      <c r="OXL835" s="149"/>
      <c r="OXM835" s="149"/>
      <c r="OXN835" s="149"/>
      <c r="OXO835" s="149"/>
      <c r="OXP835" s="149"/>
      <c r="OXQ835" s="149"/>
      <c r="OXR835" s="149"/>
      <c r="OXS835" s="149"/>
      <c r="OXT835" s="149"/>
      <c r="OXU835" s="149"/>
      <c r="OXV835" s="149"/>
      <c r="OXW835" s="149"/>
      <c r="OXX835" s="149"/>
      <c r="OXY835" s="149"/>
      <c r="OXZ835" s="149"/>
      <c r="OYA835" s="149"/>
      <c r="OYB835" s="149"/>
      <c r="OYC835" s="149"/>
      <c r="OYD835" s="149"/>
      <c r="OYE835" s="149"/>
      <c r="OYF835" s="149"/>
      <c r="OYG835" s="149"/>
      <c r="OYH835" s="149"/>
      <c r="OYI835" s="149"/>
      <c r="OYJ835" s="149"/>
      <c r="OYK835" s="149"/>
      <c r="OYL835" s="149"/>
      <c r="OYM835" s="149"/>
      <c r="OYN835" s="149"/>
      <c r="OYO835" s="149"/>
      <c r="OYP835" s="149"/>
      <c r="OYQ835" s="149"/>
      <c r="OYR835" s="149"/>
      <c r="OYS835" s="149"/>
      <c r="OYT835" s="149"/>
      <c r="OYU835" s="149"/>
      <c r="OYV835" s="149"/>
      <c r="OYW835" s="149"/>
      <c r="OYX835" s="149"/>
      <c r="OYY835" s="149"/>
      <c r="OYZ835" s="149"/>
      <c r="OZA835" s="149"/>
      <c r="OZB835" s="149"/>
      <c r="OZC835" s="149"/>
      <c r="OZD835" s="149"/>
      <c r="OZE835" s="149"/>
      <c r="OZF835" s="149"/>
      <c r="OZG835" s="149"/>
      <c r="OZH835" s="149"/>
      <c r="OZI835" s="149"/>
      <c r="OZJ835" s="149"/>
      <c r="OZK835" s="149"/>
      <c r="OZL835" s="149"/>
      <c r="OZM835" s="149"/>
      <c r="OZN835" s="149"/>
      <c r="OZO835" s="149"/>
      <c r="OZP835" s="149"/>
      <c r="OZQ835" s="149"/>
      <c r="OZR835" s="149"/>
      <c r="OZS835" s="149"/>
      <c r="OZT835" s="149"/>
      <c r="OZU835" s="149"/>
      <c r="OZV835" s="149"/>
      <c r="OZW835" s="149"/>
      <c r="OZX835" s="149"/>
      <c r="OZY835" s="149"/>
      <c r="OZZ835" s="149"/>
      <c r="PAA835" s="149"/>
      <c r="PAB835" s="149"/>
      <c r="PAC835" s="149"/>
      <c r="PAD835" s="149"/>
      <c r="PAE835" s="149"/>
      <c r="PAF835" s="149"/>
      <c r="PAG835" s="149"/>
      <c r="PAH835" s="149"/>
      <c r="PAI835" s="149"/>
      <c r="PAJ835" s="149"/>
      <c r="PAK835" s="149"/>
      <c r="PAL835" s="149"/>
      <c r="PAM835" s="149"/>
      <c r="PAN835" s="149"/>
      <c r="PAO835" s="149"/>
      <c r="PAP835" s="149"/>
      <c r="PAQ835" s="149"/>
      <c r="PAR835" s="149"/>
      <c r="PAS835" s="149"/>
      <c r="PAT835" s="149"/>
      <c r="PAU835" s="149"/>
      <c r="PAV835" s="149"/>
      <c r="PAW835" s="149"/>
      <c r="PAX835" s="149"/>
      <c r="PAY835" s="149"/>
      <c r="PAZ835" s="149"/>
      <c r="PBA835" s="149"/>
      <c r="PBB835" s="149"/>
      <c r="PBC835" s="149"/>
      <c r="PBD835" s="149"/>
      <c r="PBE835" s="149"/>
      <c r="PBF835" s="149"/>
      <c r="PBG835" s="149"/>
      <c r="PBH835" s="149"/>
      <c r="PBI835" s="149"/>
      <c r="PBJ835" s="149"/>
      <c r="PBK835" s="149"/>
      <c r="PBL835" s="149"/>
      <c r="PBM835" s="149"/>
      <c r="PBN835" s="149"/>
      <c r="PBO835" s="149"/>
      <c r="PBP835" s="149"/>
      <c r="PBQ835" s="149"/>
      <c r="PBR835" s="149"/>
      <c r="PBS835" s="149"/>
      <c r="PBT835" s="149"/>
      <c r="PBU835" s="149"/>
      <c r="PBV835" s="149"/>
      <c r="PBW835" s="149"/>
      <c r="PBX835" s="149"/>
      <c r="PBY835" s="149"/>
      <c r="PBZ835" s="149"/>
      <c r="PCA835" s="149"/>
      <c r="PCB835" s="149"/>
      <c r="PCC835" s="149"/>
      <c r="PCD835" s="149"/>
      <c r="PCE835" s="149"/>
      <c r="PCF835" s="149"/>
      <c r="PCG835" s="149"/>
      <c r="PCH835" s="149"/>
      <c r="PCI835" s="149"/>
      <c r="PCJ835" s="149"/>
      <c r="PCK835" s="149"/>
      <c r="PCL835" s="149"/>
      <c r="PCM835" s="149"/>
      <c r="PCN835" s="149"/>
      <c r="PCO835" s="149"/>
      <c r="PCP835" s="149"/>
      <c r="PCQ835" s="149"/>
      <c r="PCR835" s="149"/>
      <c r="PCS835" s="149"/>
      <c r="PCT835" s="149"/>
      <c r="PCU835" s="149"/>
      <c r="PCV835" s="149"/>
      <c r="PCW835" s="149"/>
      <c r="PCX835" s="149"/>
      <c r="PCY835" s="149"/>
      <c r="PCZ835" s="149"/>
      <c r="PDA835" s="149"/>
      <c r="PDB835" s="149"/>
      <c r="PDC835" s="149"/>
      <c r="PDD835" s="149"/>
      <c r="PDE835" s="149"/>
      <c r="PDF835" s="149"/>
      <c r="PDG835" s="149"/>
      <c r="PDH835" s="149"/>
      <c r="PDI835" s="149"/>
      <c r="PDJ835" s="149"/>
      <c r="PDK835" s="149"/>
      <c r="PDL835" s="149"/>
      <c r="PDM835" s="149"/>
      <c r="PDN835" s="149"/>
      <c r="PDO835" s="149"/>
      <c r="PDP835" s="149"/>
      <c r="PDQ835" s="149"/>
      <c r="PDR835" s="149"/>
      <c r="PDS835" s="149"/>
      <c r="PDT835" s="149"/>
      <c r="PDU835" s="149"/>
      <c r="PDV835" s="149"/>
      <c r="PDW835" s="149"/>
      <c r="PDX835" s="149"/>
      <c r="PDY835" s="149"/>
      <c r="PDZ835" s="149"/>
      <c r="PEA835" s="149"/>
      <c r="PEB835" s="149"/>
      <c r="PEC835" s="149"/>
      <c r="PED835" s="149"/>
      <c r="PEE835" s="149"/>
      <c r="PEF835" s="149"/>
      <c r="PEG835" s="149"/>
      <c r="PEH835" s="149"/>
      <c r="PEI835" s="149"/>
      <c r="PEJ835" s="149"/>
      <c r="PEK835" s="149"/>
      <c r="PEL835" s="149"/>
      <c r="PEM835" s="149"/>
      <c r="PEN835" s="149"/>
      <c r="PEO835" s="149"/>
      <c r="PEP835" s="149"/>
      <c r="PEQ835" s="149"/>
      <c r="PER835" s="149"/>
      <c r="PES835" s="149"/>
      <c r="PET835" s="149"/>
      <c r="PEU835" s="149"/>
      <c r="PEV835" s="149"/>
      <c r="PEW835" s="149"/>
      <c r="PEX835" s="149"/>
      <c r="PEY835" s="149"/>
      <c r="PEZ835" s="149"/>
      <c r="PFA835" s="149"/>
      <c r="PFB835" s="149"/>
      <c r="PFC835" s="149"/>
      <c r="PFD835" s="149"/>
      <c r="PFE835" s="149"/>
      <c r="PFF835" s="149"/>
      <c r="PFG835" s="149"/>
      <c r="PFH835" s="149"/>
      <c r="PFI835" s="149"/>
      <c r="PFJ835" s="149"/>
      <c r="PFK835" s="149"/>
      <c r="PFL835" s="149"/>
      <c r="PFM835" s="149"/>
      <c r="PFN835" s="149"/>
      <c r="PFO835" s="149"/>
      <c r="PFP835" s="149"/>
      <c r="PFQ835" s="149"/>
      <c r="PFR835" s="149"/>
      <c r="PFS835" s="149"/>
      <c r="PFT835" s="149"/>
      <c r="PFU835" s="149"/>
      <c r="PFV835" s="149"/>
      <c r="PFW835" s="149"/>
      <c r="PFX835" s="149"/>
      <c r="PFY835" s="149"/>
      <c r="PFZ835" s="149"/>
      <c r="PGA835" s="149"/>
      <c r="PGB835" s="149"/>
      <c r="PGC835" s="149"/>
      <c r="PGD835" s="149"/>
      <c r="PGE835" s="149"/>
      <c r="PGF835" s="149"/>
      <c r="PGG835" s="149"/>
      <c r="PGH835" s="149"/>
      <c r="PGI835" s="149"/>
      <c r="PGJ835" s="149"/>
      <c r="PGK835" s="149"/>
      <c r="PGL835" s="149"/>
      <c r="PGM835" s="149"/>
      <c r="PGN835" s="149"/>
      <c r="PGO835" s="149"/>
      <c r="PGP835" s="149"/>
      <c r="PGQ835" s="149"/>
      <c r="PGR835" s="149"/>
      <c r="PGS835" s="149"/>
      <c r="PGT835" s="149"/>
      <c r="PGU835" s="149"/>
      <c r="PGV835" s="149"/>
      <c r="PGW835" s="149"/>
      <c r="PGX835" s="149"/>
      <c r="PGY835" s="149"/>
      <c r="PGZ835" s="149"/>
      <c r="PHA835" s="149"/>
      <c r="PHB835" s="149"/>
      <c r="PHC835" s="149"/>
      <c r="PHD835" s="149"/>
      <c r="PHE835" s="149"/>
      <c r="PHF835" s="149"/>
      <c r="PHG835" s="149"/>
      <c r="PHH835" s="149"/>
      <c r="PHI835" s="149"/>
      <c r="PHJ835" s="149"/>
      <c r="PHK835" s="149"/>
      <c r="PHL835" s="149"/>
      <c r="PHM835" s="149"/>
      <c r="PHN835" s="149"/>
      <c r="PHO835" s="149"/>
      <c r="PHP835" s="149"/>
      <c r="PHQ835" s="149"/>
      <c r="PHR835" s="149"/>
      <c r="PHS835" s="149"/>
      <c r="PHT835" s="149"/>
      <c r="PHU835" s="149"/>
      <c r="PHV835" s="149"/>
      <c r="PHW835" s="149"/>
      <c r="PHX835" s="149"/>
      <c r="PHY835" s="149"/>
      <c r="PHZ835" s="149"/>
      <c r="PIA835" s="149"/>
      <c r="PIB835" s="149"/>
      <c r="PIC835" s="149"/>
      <c r="PID835" s="149"/>
      <c r="PIE835" s="149"/>
      <c r="PIF835" s="149"/>
      <c r="PIG835" s="149"/>
      <c r="PIH835" s="149"/>
      <c r="PII835" s="149"/>
      <c r="PIJ835" s="149"/>
      <c r="PIK835" s="149"/>
      <c r="PIL835" s="149"/>
      <c r="PIM835" s="149"/>
      <c r="PIN835" s="149"/>
      <c r="PIO835" s="149"/>
      <c r="PIP835" s="149"/>
      <c r="PIQ835" s="149"/>
      <c r="PIR835" s="149"/>
      <c r="PIS835" s="149"/>
      <c r="PIT835" s="149"/>
      <c r="PIU835" s="149"/>
      <c r="PIV835" s="149"/>
      <c r="PIW835" s="149"/>
      <c r="PIX835" s="149"/>
      <c r="PIY835" s="149"/>
      <c r="PIZ835" s="149"/>
      <c r="PJA835" s="149"/>
      <c r="PJB835" s="149"/>
      <c r="PJC835" s="149"/>
      <c r="PJD835" s="149"/>
      <c r="PJE835" s="149"/>
      <c r="PJF835" s="149"/>
      <c r="PJG835" s="149"/>
      <c r="PJH835" s="149"/>
      <c r="PJI835" s="149"/>
      <c r="PJJ835" s="149"/>
      <c r="PJK835" s="149"/>
      <c r="PJL835" s="149"/>
      <c r="PJM835" s="149"/>
      <c r="PJN835" s="149"/>
      <c r="PJO835" s="149"/>
      <c r="PJP835" s="149"/>
      <c r="PJQ835" s="149"/>
      <c r="PJR835" s="149"/>
      <c r="PJS835" s="149"/>
      <c r="PJT835" s="149"/>
      <c r="PJU835" s="149"/>
      <c r="PJV835" s="149"/>
      <c r="PJW835" s="149"/>
      <c r="PJX835" s="149"/>
      <c r="PJY835" s="149"/>
      <c r="PJZ835" s="149"/>
      <c r="PKA835" s="149"/>
      <c r="PKB835" s="149"/>
      <c r="PKC835" s="149"/>
      <c r="PKD835" s="149"/>
      <c r="PKE835" s="149"/>
      <c r="PKF835" s="149"/>
      <c r="PKG835" s="149"/>
      <c r="PKH835" s="149"/>
      <c r="PKI835" s="149"/>
      <c r="PKJ835" s="149"/>
      <c r="PKK835" s="149"/>
      <c r="PKL835" s="149"/>
      <c r="PKM835" s="149"/>
      <c r="PKN835" s="149"/>
      <c r="PKO835" s="149"/>
      <c r="PKP835" s="149"/>
      <c r="PKQ835" s="149"/>
      <c r="PKR835" s="149"/>
      <c r="PKS835" s="149"/>
      <c r="PKT835" s="149"/>
      <c r="PKU835" s="149"/>
      <c r="PKV835" s="149"/>
      <c r="PKW835" s="149"/>
      <c r="PKX835" s="149"/>
      <c r="PKY835" s="149"/>
      <c r="PKZ835" s="149"/>
      <c r="PLA835" s="149"/>
      <c r="PLB835" s="149"/>
      <c r="PLC835" s="149"/>
      <c r="PLD835" s="149"/>
      <c r="PLE835" s="149"/>
      <c r="PLF835" s="149"/>
      <c r="PLG835" s="149"/>
      <c r="PLH835" s="149"/>
      <c r="PLI835" s="149"/>
      <c r="PLJ835" s="149"/>
      <c r="PLK835" s="149"/>
      <c r="PLL835" s="149"/>
      <c r="PLM835" s="149"/>
      <c r="PLN835" s="149"/>
      <c r="PLO835" s="149"/>
      <c r="PLP835" s="149"/>
      <c r="PLQ835" s="149"/>
      <c r="PLR835" s="149"/>
      <c r="PLS835" s="149"/>
      <c r="PLT835" s="149"/>
      <c r="PLU835" s="149"/>
      <c r="PLV835" s="149"/>
      <c r="PLW835" s="149"/>
      <c r="PLX835" s="149"/>
      <c r="PLY835" s="149"/>
      <c r="PLZ835" s="149"/>
      <c r="PMA835" s="149"/>
      <c r="PMB835" s="149"/>
      <c r="PMC835" s="149"/>
      <c r="PMD835" s="149"/>
      <c r="PME835" s="149"/>
      <c r="PMF835" s="149"/>
      <c r="PMG835" s="149"/>
      <c r="PMH835" s="149"/>
      <c r="PMI835" s="149"/>
      <c r="PMJ835" s="149"/>
      <c r="PMK835" s="149"/>
      <c r="PML835" s="149"/>
      <c r="PMM835" s="149"/>
      <c r="PMN835" s="149"/>
      <c r="PMO835" s="149"/>
      <c r="PMP835" s="149"/>
      <c r="PMQ835" s="149"/>
      <c r="PMR835" s="149"/>
      <c r="PMS835" s="149"/>
      <c r="PMT835" s="149"/>
      <c r="PMU835" s="149"/>
      <c r="PMV835" s="149"/>
      <c r="PMW835" s="149"/>
      <c r="PMX835" s="149"/>
      <c r="PMY835" s="149"/>
      <c r="PMZ835" s="149"/>
      <c r="PNA835" s="149"/>
      <c r="PNB835" s="149"/>
      <c r="PNC835" s="149"/>
      <c r="PND835" s="149"/>
      <c r="PNE835" s="149"/>
      <c r="PNF835" s="149"/>
      <c r="PNG835" s="149"/>
      <c r="PNH835" s="149"/>
      <c r="PNI835" s="149"/>
      <c r="PNJ835" s="149"/>
      <c r="PNK835" s="149"/>
      <c r="PNL835" s="149"/>
      <c r="PNM835" s="149"/>
      <c r="PNN835" s="149"/>
      <c r="PNO835" s="149"/>
      <c r="PNP835" s="149"/>
      <c r="PNQ835" s="149"/>
      <c r="PNR835" s="149"/>
      <c r="PNS835" s="149"/>
      <c r="PNT835" s="149"/>
      <c r="PNU835" s="149"/>
      <c r="PNV835" s="149"/>
      <c r="PNW835" s="149"/>
      <c r="PNX835" s="149"/>
      <c r="PNY835" s="149"/>
      <c r="PNZ835" s="149"/>
      <c r="POA835" s="149"/>
      <c r="POB835" s="149"/>
      <c r="POC835" s="149"/>
      <c r="POD835" s="149"/>
      <c r="POE835" s="149"/>
      <c r="POF835" s="149"/>
      <c r="POG835" s="149"/>
      <c r="POH835" s="149"/>
      <c r="POI835" s="149"/>
      <c r="POJ835" s="149"/>
      <c r="POK835" s="149"/>
      <c r="POL835" s="149"/>
      <c r="POM835" s="149"/>
      <c r="PON835" s="149"/>
      <c r="POO835" s="149"/>
      <c r="POP835" s="149"/>
      <c r="POQ835" s="149"/>
      <c r="POR835" s="149"/>
      <c r="POS835" s="149"/>
      <c r="POT835" s="149"/>
      <c r="POU835" s="149"/>
      <c r="POV835" s="149"/>
      <c r="POW835" s="149"/>
      <c r="POX835" s="149"/>
      <c r="POY835" s="149"/>
      <c r="POZ835" s="149"/>
      <c r="PPA835" s="149"/>
      <c r="PPB835" s="149"/>
      <c r="PPC835" s="149"/>
      <c r="PPD835" s="149"/>
      <c r="PPE835" s="149"/>
      <c r="PPF835" s="149"/>
      <c r="PPG835" s="149"/>
      <c r="PPH835" s="149"/>
      <c r="PPI835" s="149"/>
      <c r="PPJ835" s="149"/>
      <c r="PPK835" s="149"/>
      <c r="PPL835" s="149"/>
      <c r="PPM835" s="149"/>
      <c r="PPN835" s="149"/>
      <c r="PPO835" s="149"/>
      <c r="PPP835" s="149"/>
      <c r="PPQ835" s="149"/>
      <c r="PPR835" s="149"/>
      <c r="PPS835" s="149"/>
      <c r="PPT835" s="149"/>
      <c r="PPU835" s="149"/>
      <c r="PPV835" s="149"/>
      <c r="PPW835" s="149"/>
      <c r="PPX835" s="149"/>
      <c r="PPY835" s="149"/>
      <c r="PPZ835" s="149"/>
      <c r="PQA835" s="149"/>
      <c r="PQB835" s="149"/>
      <c r="PQC835" s="149"/>
      <c r="PQD835" s="149"/>
      <c r="PQE835" s="149"/>
      <c r="PQF835" s="149"/>
      <c r="PQG835" s="149"/>
      <c r="PQH835" s="149"/>
      <c r="PQI835" s="149"/>
      <c r="PQJ835" s="149"/>
      <c r="PQK835" s="149"/>
      <c r="PQL835" s="149"/>
      <c r="PQM835" s="149"/>
      <c r="PQN835" s="149"/>
      <c r="PQO835" s="149"/>
      <c r="PQP835" s="149"/>
      <c r="PQQ835" s="149"/>
      <c r="PQR835" s="149"/>
      <c r="PQS835" s="149"/>
      <c r="PQT835" s="149"/>
      <c r="PQU835" s="149"/>
      <c r="PQV835" s="149"/>
      <c r="PQW835" s="149"/>
      <c r="PQX835" s="149"/>
      <c r="PQY835" s="149"/>
      <c r="PQZ835" s="149"/>
      <c r="PRA835" s="149"/>
      <c r="PRB835" s="149"/>
      <c r="PRC835" s="149"/>
      <c r="PRD835" s="149"/>
      <c r="PRE835" s="149"/>
      <c r="PRF835" s="149"/>
      <c r="PRG835" s="149"/>
      <c r="PRH835" s="149"/>
      <c r="PRI835" s="149"/>
      <c r="PRJ835" s="149"/>
      <c r="PRK835" s="149"/>
      <c r="PRL835" s="149"/>
      <c r="PRM835" s="149"/>
      <c r="PRN835" s="149"/>
      <c r="PRO835" s="149"/>
      <c r="PRP835" s="149"/>
      <c r="PRQ835" s="149"/>
      <c r="PRR835" s="149"/>
      <c r="PRS835" s="149"/>
      <c r="PRT835" s="149"/>
      <c r="PRU835" s="149"/>
      <c r="PRV835" s="149"/>
      <c r="PRW835" s="149"/>
      <c r="PRX835" s="149"/>
      <c r="PRY835" s="149"/>
      <c r="PRZ835" s="149"/>
      <c r="PSA835" s="149"/>
      <c r="PSB835" s="149"/>
      <c r="PSC835" s="149"/>
      <c r="PSD835" s="149"/>
      <c r="PSE835" s="149"/>
      <c r="PSF835" s="149"/>
      <c r="PSG835" s="149"/>
      <c r="PSH835" s="149"/>
      <c r="PSI835" s="149"/>
      <c r="PSJ835" s="149"/>
      <c r="PSK835" s="149"/>
      <c r="PSL835" s="149"/>
      <c r="PSM835" s="149"/>
      <c r="PSN835" s="149"/>
      <c r="PSO835" s="149"/>
      <c r="PSP835" s="149"/>
      <c r="PSQ835" s="149"/>
      <c r="PSR835" s="149"/>
      <c r="PSS835" s="149"/>
      <c r="PST835" s="149"/>
      <c r="PSU835" s="149"/>
      <c r="PSV835" s="149"/>
      <c r="PSW835" s="149"/>
      <c r="PSX835" s="149"/>
      <c r="PSY835" s="149"/>
      <c r="PSZ835" s="149"/>
      <c r="PTA835" s="149"/>
      <c r="PTB835" s="149"/>
      <c r="PTC835" s="149"/>
      <c r="PTD835" s="149"/>
      <c r="PTE835" s="149"/>
      <c r="PTF835" s="149"/>
      <c r="PTG835" s="149"/>
      <c r="PTH835" s="149"/>
      <c r="PTI835" s="149"/>
      <c r="PTJ835" s="149"/>
      <c r="PTK835" s="149"/>
      <c r="PTL835" s="149"/>
      <c r="PTM835" s="149"/>
      <c r="PTN835" s="149"/>
      <c r="PTO835" s="149"/>
      <c r="PTP835" s="149"/>
      <c r="PTQ835" s="149"/>
      <c r="PTR835" s="149"/>
      <c r="PTS835" s="149"/>
      <c r="PTT835" s="149"/>
      <c r="PTU835" s="149"/>
      <c r="PTV835" s="149"/>
      <c r="PTW835" s="149"/>
      <c r="PTX835" s="149"/>
      <c r="PTY835" s="149"/>
      <c r="PTZ835" s="149"/>
      <c r="PUA835" s="149"/>
      <c r="PUB835" s="149"/>
      <c r="PUC835" s="149"/>
      <c r="PUD835" s="149"/>
      <c r="PUE835" s="149"/>
      <c r="PUF835" s="149"/>
      <c r="PUG835" s="149"/>
      <c r="PUH835" s="149"/>
      <c r="PUI835" s="149"/>
      <c r="PUJ835" s="149"/>
      <c r="PUK835" s="149"/>
      <c r="PUL835" s="149"/>
      <c r="PUM835" s="149"/>
      <c r="PUN835" s="149"/>
      <c r="PUO835" s="149"/>
      <c r="PUP835" s="149"/>
      <c r="PUQ835" s="149"/>
      <c r="PUR835" s="149"/>
      <c r="PUS835" s="149"/>
      <c r="PUT835" s="149"/>
      <c r="PUU835" s="149"/>
      <c r="PUV835" s="149"/>
      <c r="PUW835" s="149"/>
      <c r="PUX835" s="149"/>
      <c r="PUY835" s="149"/>
      <c r="PUZ835" s="149"/>
      <c r="PVA835" s="149"/>
      <c r="PVB835" s="149"/>
      <c r="PVC835" s="149"/>
      <c r="PVD835" s="149"/>
      <c r="PVE835" s="149"/>
      <c r="PVF835" s="149"/>
      <c r="PVG835" s="149"/>
      <c r="PVH835" s="149"/>
      <c r="PVI835" s="149"/>
      <c r="PVJ835" s="149"/>
      <c r="PVK835" s="149"/>
      <c r="PVL835" s="149"/>
      <c r="PVM835" s="149"/>
      <c r="PVN835" s="149"/>
      <c r="PVO835" s="149"/>
      <c r="PVP835" s="149"/>
      <c r="PVQ835" s="149"/>
      <c r="PVR835" s="149"/>
      <c r="PVS835" s="149"/>
      <c r="PVT835" s="149"/>
      <c r="PVU835" s="149"/>
      <c r="PVV835" s="149"/>
      <c r="PVW835" s="149"/>
      <c r="PVX835" s="149"/>
      <c r="PVY835" s="149"/>
      <c r="PVZ835" s="149"/>
      <c r="PWA835" s="149"/>
      <c r="PWB835" s="149"/>
      <c r="PWC835" s="149"/>
      <c r="PWD835" s="149"/>
      <c r="PWE835" s="149"/>
      <c r="PWF835" s="149"/>
      <c r="PWG835" s="149"/>
      <c r="PWH835" s="149"/>
      <c r="PWI835" s="149"/>
      <c r="PWJ835" s="149"/>
      <c r="PWK835" s="149"/>
      <c r="PWL835" s="149"/>
      <c r="PWM835" s="149"/>
      <c r="PWN835" s="149"/>
      <c r="PWO835" s="149"/>
      <c r="PWP835" s="149"/>
      <c r="PWQ835" s="149"/>
      <c r="PWR835" s="149"/>
      <c r="PWS835" s="149"/>
      <c r="PWT835" s="149"/>
      <c r="PWU835" s="149"/>
      <c r="PWV835" s="149"/>
      <c r="PWW835" s="149"/>
      <c r="PWX835" s="149"/>
      <c r="PWY835" s="149"/>
      <c r="PWZ835" s="149"/>
      <c r="PXA835" s="149"/>
      <c r="PXB835" s="149"/>
      <c r="PXC835" s="149"/>
      <c r="PXD835" s="149"/>
      <c r="PXE835" s="149"/>
      <c r="PXF835" s="149"/>
      <c r="PXG835" s="149"/>
      <c r="PXH835" s="149"/>
      <c r="PXI835" s="149"/>
      <c r="PXJ835" s="149"/>
      <c r="PXK835" s="149"/>
      <c r="PXL835" s="149"/>
      <c r="PXM835" s="149"/>
      <c r="PXN835" s="149"/>
      <c r="PXO835" s="149"/>
      <c r="PXP835" s="149"/>
      <c r="PXQ835" s="149"/>
      <c r="PXR835" s="149"/>
      <c r="PXS835" s="149"/>
      <c r="PXT835" s="149"/>
      <c r="PXU835" s="149"/>
      <c r="PXV835" s="149"/>
      <c r="PXW835" s="149"/>
      <c r="PXX835" s="149"/>
      <c r="PXY835" s="149"/>
      <c r="PXZ835" s="149"/>
      <c r="PYA835" s="149"/>
      <c r="PYB835" s="149"/>
      <c r="PYC835" s="149"/>
      <c r="PYD835" s="149"/>
      <c r="PYE835" s="149"/>
      <c r="PYF835" s="149"/>
      <c r="PYG835" s="149"/>
      <c r="PYH835" s="149"/>
      <c r="PYI835" s="149"/>
      <c r="PYJ835" s="149"/>
      <c r="PYK835" s="149"/>
      <c r="PYL835" s="149"/>
      <c r="PYM835" s="149"/>
      <c r="PYN835" s="149"/>
      <c r="PYO835" s="149"/>
      <c r="PYP835" s="149"/>
      <c r="PYQ835" s="149"/>
      <c r="PYR835" s="149"/>
      <c r="PYS835" s="149"/>
      <c r="PYT835" s="149"/>
      <c r="PYU835" s="149"/>
      <c r="PYV835" s="149"/>
      <c r="PYW835" s="149"/>
      <c r="PYX835" s="149"/>
      <c r="PYY835" s="149"/>
      <c r="PYZ835" s="149"/>
      <c r="PZA835" s="149"/>
      <c r="PZB835" s="149"/>
      <c r="PZC835" s="149"/>
      <c r="PZD835" s="149"/>
      <c r="PZE835" s="149"/>
      <c r="PZF835" s="149"/>
      <c r="PZG835" s="149"/>
      <c r="PZH835" s="149"/>
      <c r="PZI835" s="149"/>
      <c r="PZJ835" s="149"/>
      <c r="PZK835" s="149"/>
      <c r="PZL835" s="149"/>
      <c r="PZM835" s="149"/>
      <c r="PZN835" s="149"/>
      <c r="PZO835" s="149"/>
      <c r="PZP835" s="149"/>
      <c r="PZQ835" s="149"/>
      <c r="PZR835" s="149"/>
      <c r="PZS835" s="149"/>
      <c r="PZT835" s="149"/>
      <c r="PZU835" s="149"/>
      <c r="PZV835" s="149"/>
      <c r="PZW835" s="149"/>
      <c r="PZX835" s="149"/>
      <c r="PZY835" s="149"/>
      <c r="PZZ835" s="149"/>
      <c r="QAA835" s="149"/>
      <c r="QAB835" s="149"/>
      <c r="QAC835" s="149"/>
      <c r="QAD835" s="149"/>
      <c r="QAE835" s="149"/>
      <c r="QAF835" s="149"/>
      <c r="QAG835" s="149"/>
      <c r="QAH835" s="149"/>
      <c r="QAI835" s="149"/>
      <c r="QAJ835" s="149"/>
      <c r="QAK835" s="149"/>
      <c r="QAL835" s="149"/>
      <c r="QAM835" s="149"/>
      <c r="QAN835" s="149"/>
      <c r="QAO835" s="149"/>
      <c r="QAP835" s="149"/>
      <c r="QAQ835" s="149"/>
      <c r="QAR835" s="149"/>
      <c r="QAS835" s="149"/>
      <c r="QAT835" s="149"/>
      <c r="QAU835" s="149"/>
      <c r="QAV835" s="149"/>
      <c r="QAW835" s="149"/>
      <c r="QAX835" s="149"/>
      <c r="QAY835" s="149"/>
      <c r="QAZ835" s="149"/>
      <c r="QBA835" s="149"/>
      <c r="QBB835" s="149"/>
      <c r="QBC835" s="149"/>
      <c r="QBD835" s="149"/>
      <c r="QBE835" s="149"/>
      <c r="QBF835" s="149"/>
      <c r="QBG835" s="149"/>
      <c r="QBH835" s="149"/>
      <c r="QBI835" s="149"/>
      <c r="QBJ835" s="149"/>
      <c r="QBK835" s="149"/>
      <c r="QBL835" s="149"/>
      <c r="QBM835" s="149"/>
      <c r="QBN835" s="149"/>
      <c r="QBO835" s="149"/>
      <c r="QBP835" s="149"/>
      <c r="QBQ835" s="149"/>
      <c r="QBR835" s="149"/>
      <c r="QBS835" s="149"/>
      <c r="QBT835" s="149"/>
      <c r="QBU835" s="149"/>
      <c r="QBV835" s="149"/>
      <c r="QBW835" s="149"/>
      <c r="QBX835" s="149"/>
      <c r="QBY835" s="149"/>
      <c r="QBZ835" s="149"/>
      <c r="QCA835" s="149"/>
      <c r="QCB835" s="149"/>
      <c r="QCC835" s="149"/>
      <c r="QCD835" s="149"/>
      <c r="QCE835" s="149"/>
      <c r="QCF835" s="149"/>
      <c r="QCG835" s="149"/>
      <c r="QCH835" s="149"/>
      <c r="QCI835" s="149"/>
      <c r="QCJ835" s="149"/>
      <c r="QCK835" s="149"/>
      <c r="QCL835" s="149"/>
      <c r="QCM835" s="149"/>
      <c r="QCN835" s="149"/>
      <c r="QCO835" s="149"/>
      <c r="QCP835" s="149"/>
      <c r="QCQ835" s="149"/>
      <c r="QCR835" s="149"/>
      <c r="QCS835" s="149"/>
      <c r="QCT835" s="149"/>
      <c r="QCU835" s="149"/>
      <c r="QCV835" s="149"/>
      <c r="QCW835" s="149"/>
      <c r="QCX835" s="149"/>
      <c r="QCY835" s="149"/>
      <c r="QCZ835" s="149"/>
      <c r="QDA835" s="149"/>
      <c r="QDB835" s="149"/>
      <c r="QDC835" s="149"/>
      <c r="QDD835" s="149"/>
      <c r="QDE835" s="149"/>
      <c r="QDF835" s="149"/>
      <c r="QDG835" s="149"/>
      <c r="QDH835" s="149"/>
      <c r="QDI835" s="149"/>
      <c r="QDJ835" s="149"/>
      <c r="QDK835" s="149"/>
      <c r="QDL835" s="149"/>
      <c r="QDM835" s="149"/>
      <c r="QDN835" s="149"/>
      <c r="QDO835" s="149"/>
      <c r="QDP835" s="149"/>
      <c r="QDQ835" s="149"/>
      <c r="QDR835" s="149"/>
      <c r="QDS835" s="149"/>
      <c r="QDT835" s="149"/>
      <c r="QDU835" s="149"/>
      <c r="QDV835" s="149"/>
      <c r="QDW835" s="149"/>
      <c r="QDX835" s="149"/>
      <c r="QDY835" s="149"/>
      <c r="QDZ835" s="149"/>
      <c r="QEA835" s="149"/>
      <c r="QEB835" s="149"/>
      <c r="QEC835" s="149"/>
      <c r="QED835" s="149"/>
      <c r="QEE835" s="149"/>
      <c r="QEF835" s="149"/>
      <c r="QEG835" s="149"/>
      <c r="QEH835" s="149"/>
      <c r="QEI835" s="149"/>
      <c r="QEJ835" s="149"/>
      <c r="QEK835" s="149"/>
      <c r="QEL835" s="149"/>
      <c r="QEM835" s="149"/>
      <c r="QEN835" s="149"/>
      <c r="QEO835" s="149"/>
      <c r="QEP835" s="149"/>
      <c r="QEQ835" s="149"/>
      <c r="QER835" s="149"/>
      <c r="QES835" s="149"/>
      <c r="QET835" s="149"/>
      <c r="QEU835" s="149"/>
      <c r="QEV835" s="149"/>
      <c r="QEW835" s="149"/>
      <c r="QEX835" s="149"/>
      <c r="QEY835" s="149"/>
      <c r="QEZ835" s="149"/>
      <c r="QFA835" s="149"/>
      <c r="QFB835" s="149"/>
      <c r="QFC835" s="149"/>
      <c r="QFD835" s="149"/>
      <c r="QFE835" s="149"/>
      <c r="QFF835" s="149"/>
      <c r="QFG835" s="149"/>
      <c r="QFH835" s="149"/>
      <c r="QFI835" s="149"/>
      <c r="QFJ835" s="149"/>
      <c r="QFK835" s="149"/>
      <c r="QFL835" s="149"/>
      <c r="QFM835" s="149"/>
      <c r="QFN835" s="149"/>
      <c r="QFO835" s="149"/>
      <c r="QFP835" s="149"/>
      <c r="QFQ835" s="149"/>
      <c r="QFR835" s="149"/>
      <c r="QFS835" s="149"/>
      <c r="QFT835" s="149"/>
      <c r="QFU835" s="149"/>
      <c r="QFV835" s="149"/>
      <c r="QFW835" s="149"/>
      <c r="QFX835" s="149"/>
      <c r="QFY835" s="149"/>
      <c r="QFZ835" s="149"/>
      <c r="QGA835" s="149"/>
      <c r="QGB835" s="149"/>
      <c r="QGC835" s="149"/>
      <c r="QGD835" s="149"/>
      <c r="QGE835" s="149"/>
      <c r="QGF835" s="149"/>
      <c r="QGG835" s="149"/>
      <c r="QGH835" s="149"/>
      <c r="QGI835" s="149"/>
      <c r="QGJ835" s="149"/>
      <c r="QGK835" s="149"/>
      <c r="QGL835" s="149"/>
      <c r="QGM835" s="149"/>
      <c r="QGN835" s="149"/>
      <c r="QGO835" s="149"/>
      <c r="QGP835" s="149"/>
      <c r="QGQ835" s="149"/>
      <c r="QGR835" s="149"/>
      <c r="QGS835" s="149"/>
      <c r="QGT835" s="149"/>
      <c r="QGU835" s="149"/>
      <c r="QGV835" s="149"/>
      <c r="QGW835" s="149"/>
      <c r="QGX835" s="149"/>
      <c r="QGY835" s="149"/>
      <c r="QGZ835" s="149"/>
      <c r="QHA835" s="149"/>
      <c r="QHB835" s="149"/>
      <c r="QHC835" s="149"/>
      <c r="QHD835" s="149"/>
      <c r="QHE835" s="149"/>
      <c r="QHF835" s="149"/>
      <c r="QHG835" s="149"/>
      <c r="QHH835" s="149"/>
      <c r="QHI835" s="149"/>
      <c r="QHJ835" s="149"/>
      <c r="QHK835" s="149"/>
      <c r="QHL835" s="149"/>
      <c r="QHM835" s="149"/>
      <c r="QHN835" s="149"/>
      <c r="QHO835" s="149"/>
      <c r="QHP835" s="149"/>
      <c r="QHQ835" s="149"/>
      <c r="QHR835" s="149"/>
      <c r="QHS835" s="149"/>
      <c r="QHT835" s="149"/>
      <c r="QHU835" s="149"/>
      <c r="QHV835" s="149"/>
      <c r="QHW835" s="149"/>
      <c r="QHX835" s="149"/>
      <c r="QHY835" s="149"/>
      <c r="QHZ835" s="149"/>
      <c r="QIA835" s="149"/>
      <c r="QIB835" s="149"/>
      <c r="QIC835" s="149"/>
      <c r="QID835" s="149"/>
      <c r="QIE835" s="149"/>
      <c r="QIF835" s="149"/>
      <c r="QIG835" s="149"/>
      <c r="QIH835" s="149"/>
      <c r="QII835" s="149"/>
      <c r="QIJ835" s="149"/>
      <c r="QIK835" s="149"/>
      <c r="QIL835" s="149"/>
      <c r="QIM835" s="149"/>
      <c r="QIN835" s="149"/>
      <c r="QIO835" s="149"/>
      <c r="QIP835" s="149"/>
      <c r="QIQ835" s="149"/>
      <c r="QIR835" s="149"/>
      <c r="QIS835" s="149"/>
      <c r="QIT835" s="149"/>
      <c r="QIU835" s="149"/>
      <c r="QIV835" s="149"/>
      <c r="QIW835" s="149"/>
      <c r="QIX835" s="149"/>
      <c r="QIY835" s="149"/>
      <c r="QIZ835" s="149"/>
      <c r="QJA835" s="149"/>
      <c r="QJB835" s="149"/>
      <c r="QJC835" s="149"/>
      <c r="QJD835" s="149"/>
      <c r="QJE835" s="149"/>
      <c r="QJF835" s="149"/>
      <c r="QJG835" s="149"/>
      <c r="QJH835" s="149"/>
      <c r="QJI835" s="149"/>
      <c r="QJJ835" s="149"/>
      <c r="QJK835" s="149"/>
      <c r="QJL835" s="149"/>
      <c r="QJM835" s="149"/>
      <c r="QJN835" s="149"/>
      <c r="QJO835" s="149"/>
      <c r="QJP835" s="149"/>
      <c r="QJQ835" s="149"/>
      <c r="QJR835" s="149"/>
      <c r="QJS835" s="149"/>
      <c r="QJT835" s="149"/>
      <c r="QJU835" s="149"/>
      <c r="QJV835" s="149"/>
      <c r="QJW835" s="149"/>
      <c r="QJX835" s="149"/>
      <c r="QJY835" s="149"/>
      <c r="QJZ835" s="149"/>
      <c r="QKA835" s="149"/>
      <c r="QKB835" s="149"/>
      <c r="QKC835" s="149"/>
      <c r="QKD835" s="149"/>
      <c r="QKE835" s="149"/>
      <c r="QKF835" s="149"/>
      <c r="QKG835" s="149"/>
      <c r="QKH835" s="149"/>
      <c r="QKI835" s="149"/>
      <c r="QKJ835" s="149"/>
      <c r="QKK835" s="149"/>
      <c r="QKL835" s="149"/>
      <c r="QKM835" s="149"/>
      <c r="QKN835" s="149"/>
      <c r="QKO835" s="149"/>
      <c r="QKP835" s="149"/>
      <c r="QKQ835" s="149"/>
      <c r="QKR835" s="149"/>
      <c r="QKS835" s="149"/>
      <c r="QKT835" s="149"/>
      <c r="QKU835" s="149"/>
      <c r="QKV835" s="149"/>
      <c r="QKW835" s="149"/>
      <c r="QKX835" s="149"/>
      <c r="QKY835" s="149"/>
      <c r="QKZ835" s="149"/>
      <c r="QLA835" s="149"/>
      <c r="QLB835" s="149"/>
      <c r="QLC835" s="149"/>
      <c r="QLD835" s="149"/>
      <c r="QLE835" s="149"/>
      <c r="QLF835" s="149"/>
      <c r="QLG835" s="149"/>
      <c r="QLH835" s="149"/>
      <c r="QLI835" s="149"/>
      <c r="QLJ835" s="149"/>
      <c r="QLK835" s="149"/>
      <c r="QLL835" s="149"/>
      <c r="QLM835" s="149"/>
      <c r="QLN835" s="149"/>
      <c r="QLO835" s="149"/>
      <c r="QLP835" s="149"/>
      <c r="QLQ835" s="149"/>
      <c r="QLR835" s="149"/>
      <c r="QLS835" s="149"/>
      <c r="QLT835" s="149"/>
      <c r="QLU835" s="149"/>
      <c r="QLV835" s="149"/>
      <c r="QLW835" s="149"/>
      <c r="QLX835" s="149"/>
      <c r="QLY835" s="149"/>
      <c r="QLZ835" s="149"/>
      <c r="QMA835" s="149"/>
      <c r="QMB835" s="149"/>
      <c r="QMC835" s="149"/>
      <c r="QMD835" s="149"/>
      <c r="QME835" s="149"/>
      <c r="QMF835" s="149"/>
      <c r="QMG835" s="149"/>
      <c r="QMH835" s="149"/>
      <c r="QMI835" s="149"/>
      <c r="QMJ835" s="149"/>
      <c r="QMK835" s="149"/>
      <c r="QML835" s="149"/>
      <c r="QMM835" s="149"/>
      <c r="QMN835" s="149"/>
      <c r="QMO835" s="149"/>
      <c r="QMP835" s="149"/>
      <c r="QMQ835" s="149"/>
      <c r="QMR835" s="149"/>
      <c r="QMS835" s="149"/>
      <c r="QMT835" s="149"/>
      <c r="QMU835" s="149"/>
      <c r="QMV835" s="149"/>
      <c r="QMW835" s="149"/>
      <c r="QMX835" s="149"/>
      <c r="QMY835" s="149"/>
      <c r="QMZ835" s="149"/>
      <c r="QNA835" s="149"/>
      <c r="QNB835" s="149"/>
      <c r="QNC835" s="149"/>
      <c r="QND835" s="149"/>
      <c r="QNE835" s="149"/>
      <c r="QNF835" s="149"/>
      <c r="QNG835" s="149"/>
      <c r="QNH835" s="149"/>
      <c r="QNI835" s="149"/>
      <c r="QNJ835" s="149"/>
      <c r="QNK835" s="149"/>
      <c r="QNL835" s="149"/>
      <c r="QNM835" s="149"/>
      <c r="QNN835" s="149"/>
      <c r="QNO835" s="149"/>
      <c r="QNP835" s="149"/>
      <c r="QNQ835" s="149"/>
      <c r="QNR835" s="149"/>
      <c r="QNS835" s="149"/>
      <c r="QNT835" s="149"/>
      <c r="QNU835" s="149"/>
      <c r="QNV835" s="149"/>
      <c r="QNW835" s="149"/>
      <c r="QNX835" s="149"/>
      <c r="QNY835" s="149"/>
      <c r="QNZ835" s="149"/>
      <c r="QOA835" s="149"/>
      <c r="QOB835" s="149"/>
      <c r="QOC835" s="149"/>
      <c r="QOD835" s="149"/>
      <c r="QOE835" s="149"/>
      <c r="QOF835" s="149"/>
      <c r="QOG835" s="149"/>
      <c r="QOH835" s="149"/>
      <c r="QOI835" s="149"/>
      <c r="QOJ835" s="149"/>
      <c r="QOK835" s="149"/>
      <c r="QOL835" s="149"/>
      <c r="QOM835" s="149"/>
      <c r="QON835" s="149"/>
      <c r="QOO835" s="149"/>
      <c r="QOP835" s="149"/>
      <c r="QOQ835" s="149"/>
      <c r="QOR835" s="149"/>
      <c r="QOS835" s="149"/>
      <c r="QOT835" s="149"/>
      <c r="QOU835" s="149"/>
      <c r="QOV835" s="149"/>
      <c r="QOW835" s="149"/>
      <c r="QOX835" s="149"/>
      <c r="QOY835" s="149"/>
      <c r="QOZ835" s="149"/>
      <c r="QPA835" s="149"/>
      <c r="QPB835" s="149"/>
      <c r="QPC835" s="149"/>
      <c r="QPD835" s="149"/>
      <c r="QPE835" s="149"/>
      <c r="QPF835" s="149"/>
      <c r="QPG835" s="149"/>
      <c r="QPH835" s="149"/>
      <c r="QPI835" s="149"/>
      <c r="QPJ835" s="149"/>
      <c r="QPK835" s="149"/>
      <c r="QPL835" s="149"/>
      <c r="QPM835" s="149"/>
      <c r="QPN835" s="149"/>
      <c r="QPO835" s="149"/>
      <c r="QPP835" s="149"/>
      <c r="QPQ835" s="149"/>
      <c r="QPR835" s="149"/>
      <c r="QPS835" s="149"/>
      <c r="QPT835" s="149"/>
      <c r="QPU835" s="149"/>
      <c r="QPV835" s="149"/>
      <c r="QPW835" s="149"/>
      <c r="QPX835" s="149"/>
      <c r="QPY835" s="149"/>
      <c r="QPZ835" s="149"/>
      <c r="QQA835" s="149"/>
      <c r="QQB835" s="149"/>
      <c r="QQC835" s="149"/>
      <c r="QQD835" s="149"/>
      <c r="QQE835" s="149"/>
      <c r="QQF835" s="149"/>
      <c r="QQG835" s="149"/>
      <c r="QQH835" s="149"/>
      <c r="QQI835" s="149"/>
      <c r="QQJ835" s="149"/>
      <c r="QQK835" s="149"/>
      <c r="QQL835" s="149"/>
      <c r="QQM835" s="149"/>
      <c r="QQN835" s="149"/>
      <c r="QQO835" s="149"/>
      <c r="QQP835" s="149"/>
      <c r="QQQ835" s="149"/>
      <c r="QQR835" s="149"/>
      <c r="QQS835" s="149"/>
      <c r="QQT835" s="149"/>
      <c r="QQU835" s="149"/>
      <c r="QQV835" s="149"/>
      <c r="QQW835" s="149"/>
      <c r="QQX835" s="149"/>
      <c r="QQY835" s="149"/>
      <c r="QQZ835" s="149"/>
      <c r="QRA835" s="149"/>
      <c r="QRB835" s="149"/>
      <c r="QRC835" s="149"/>
      <c r="QRD835" s="149"/>
      <c r="QRE835" s="149"/>
      <c r="QRF835" s="149"/>
      <c r="QRG835" s="149"/>
      <c r="QRH835" s="149"/>
      <c r="QRI835" s="149"/>
      <c r="QRJ835" s="149"/>
      <c r="QRK835" s="149"/>
      <c r="QRL835" s="149"/>
      <c r="QRM835" s="149"/>
      <c r="QRN835" s="149"/>
      <c r="QRO835" s="149"/>
      <c r="QRP835" s="149"/>
      <c r="QRQ835" s="149"/>
      <c r="QRR835" s="149"/>
      <c r="QRS835" s="149"/>
      <c r="QRT835" s="149"/>
      <c r="QRU835" s="149"/>
      <c r="QRV835" s="149"/>
      <c r="QRW835" s="149"/>
      <c r="QRX835" s="149"/>
      <c r="QRY835" s="149"/>
      <c r="QRZ835" s="149"/>
      <c r="QSA835" s="149"/>
      <c r="QSB835" s="149"/>
      <c r="QSC835" s="149"/>
      <c r="QSD835" s="149"/>
      <c r="QSE835" s="149"/>
      <c r="QSF835" s="149"/>
      <c r="QSG835" s="149"/>
      <c r="QSH835" s="149"/>
      <c r="QSI835" s="149"/>
      <c r="QSJ835" s="149"/>
      <c r="QSK835" s="149"/>
      <c r="QSL835" s="149"/>
      <c r="QSM835" s="149"/>
      <c r="QSN835" s="149"/>
      <c r="QSO835" s="149"/>
      <c r="QSP835" s="149"/>
      <c r="QSQ835" s="149"/>
      <c r="QSR835" s="149"/>
      <c r="QSS835" s="149"/>
      <c r="QST835" s="149"/>
      <c r="QSU835" s="149"/>
      <c r="QSV835" s="149"/>
      <c r="QSW835" s="149"/>
      <c r="QSX835" s="149"/>
      <c r="QSY835" s="149"/>
      <c r="QSZ835" s="149"/>
      <c r="QTA835" s="149"/>
      <c r="QTB835" s="149"/>
      <c r="QTC835" s="149"/>
      <c r="QTD835" s="149"/>
      <c r="QTE835" s="149"/>
      <c r="QTF835" s="149"/>
      <c r="QTG835" s="149"/>
      <c r="QTH835" s="149"/>
      <c r="QTI835" s="149"/>
      <c r="QTJ835" s="149"/>
      <c r="QTK835" s="149"/>
      <c r="QTL835" s="149"/>
      <c r="QTM835" s="149"/>
      <c r="QTN835" s="149"/>
      <c r="QTO835" s="149"/>
      <c r="QTP835" s="149"/>
      <c r="QTQ835" s="149"/>
      <c r="QTR835" s="149"/>
      <c r="QTS835" s="149"/>
      <c r="QTT835" s="149"/>
      <c r="QTU835" s="149"/>
      <c r="QTV835" s="149"/>
      <c r="QTW835" s="149"/>
      <c r="QTX835" s="149"/>
      <c r="QTY835" s="149"/>
      <c r="QTZ835" s="149"/>
      <c r="QUA835" s="149"/>
      <c r="QUB835" s="149"/>
      <c r="QUC835" s="149"/>
      <c r="QUD835" s="149"/>
      <c r="QUE835" s="149"/>
      <c r="QUF835" s="149"/>
      <c r="QUG835" s="149"/>
      <c r="QUH835" s="149"/>
      <c r="QUI835" s="149"/>
      <c r="QUJ835" s="149"/>
      <c r="QUK835" s="149"/>
      <c r="QUL835" s="149"/>
      <c r="QUM835" s="149"/>
      <c r="QUN835" s="149"/>
      <c r="QUO835" s="149"/>
      <c r="QUP835" s="149"/>
      <c r="QUQ835" s="149"/>
      <c r="QUR835" s="149"/>
      <c r="QUS835" s="149"/>
      <c r="QUT835" s="149"/>
      <c r="QUU835" s="149"/>
      <c r="QUV835" s="149"/>
      <c r="QUW835" s="149"/>
      <c r="QUX835" s="149"/>
      <c r="QUY835" s="149"/>
      <c r="QUZ835" s="149"/>
      <c r="QVA835" s="149"/>
      <c r="QVB835" s="149"/>
      <c r="QVC835" s="149"/>
      <c r="QVD835" s="149"/>
      <c r="QVE835" s="149"/>
      <c r="QVF835" s="149"/>
      <c r="QVG835" s="149"/>
      <c r="QVH835" s="149"/>
      <c r="QVI835" s="149"/>
      <c r="QVJ835" s="149"/>
      <c r="QVK835" s="149"/>
      <c r="QVL835" s="149"/>
      <c r="QVM835" s="149"/>
      <c r="QVN835" s="149"/>
      <c r="QVO835" s="149"/>
      <c r="QVP835" s="149"/>
      <c r="QVQ835" s="149"/>
      <c r="QVR835" s="149"/>
      <c r="QVS835" s="149"/>
      <c r="QVT835" s="149"/>
      <c r="QVU835" s="149"/>
      <c r="QVV835" s="149"/>
      <c r="QVW835" s="149"/>
      <c r="QVX835" s="149"/>
      <c r="QVY835" s="149"/>
      <c r="QVZ835" s="149"/>
      <c r="QWA835" s="149"/>
      <c r="QWB835" s="149"/>
      <c r="QWC835" s="149"/>
      <c r="QWD835" s="149"/>
      <c r="QWE835" s="149"/>
      <c r="QWF835" s="149"/>
      <c r="QWG835" s="149"/>
      <c r="QWH835" s="149"/>
      <c r="QWI835" s="149"/>
      <c r="QWJ835" s="149"/>
      <c r="QWK835" s="149"/>
      <c r="QWL835" s="149"/>
      <c r="QWM835" s="149"/>
      <c r="QWN835" s="149"/>
      <c r="QWO835" s="149"/>
      <c r="QWP835" s="149"/>
      <c r="QWQ835" s="149"/>
      <c r="QWR835" s="149"/>
      <c r="QWS835" s="149"/>
      <c r="QWT835" s="149"/>
      <c r="QWU835" s="149"/>
      <c r="QWV835" s="149"/>
      <c r="QWW835" s="149"/>
      <c r="QWX835" s="149"/>
      <c r="QWY835" s="149"/>
      <c r="QWZ835" s="149"/>
      <c r="QXA835" s="149"/>
      <c r="QXB835" s="149"/>
      <c r="QXC835" s="149"/>
      <c r="QXD835" s="149"/>
      <c r="QXE835" s="149"/>
      <c r="QXF835" s="149"/>
      <c r="QXG835" s="149"/>
      <c r="QXH835" s="149"/>
      <c r="QXI835" s="149"/>
      <c r="QXJ835" s="149"/>
      <c r="QXK835" s="149"/>
      <c r="QXL835" s="149"/>
      <c r="QXM835" s="149"/>
      <c r="QXN835" s="149"/>
      <c r="QXO835" s="149"/>
      <c r="QXP835" s="149"/>
      <c r="QXQ835" s="149"/>
      <c r="QXR835" s="149"/>
      <c r="QXS835" s="149"/>
      <c r="QXT835" s="149"/>
      <c r="QXU835" s="149"/>
      <c r="QXV835" s="149"/>
      <c r="QXW835" s="149"/>
      <c r="QXX835" s="149"/>
      <c r="QXY835" s="149"/>
      <c r="QXZ835" s="149"/>
      <c r="QYA835" s="149"/>
      <c r="QYB835" s="149"/>
      <c r="QYC835" s="149"/>
      <c r="QYD835" s="149"/>
      <c r="QYE835" s="149"/>
      <c r="QYF835" s="149"/>
      <c r="QYG835" s="149"/>
      <c r="QYH835" s="149"/>
      <c r="QYI835" s="149"/>
      <c r="QYJ835" s="149"/>
      <c r="QYK835" s="149"/>
      <c r="QYL835" s="149"/>
      <c r="QYM835" s="149"/>
      <c r="QYN835" s="149"/>
      <c r="QYO835" s="149"/>
      <c r="QYP835" s="149"/>
      <c r="QYQ835" s="149"/>
      <c r="QYR835" s="149"/>
      <c r="QYS835" s="149"/>
      <c r="QYT835" s="149"/>
      <c r="QYU835" s="149"/>
      <c r="QYV835" s="149"/>
      <c r="QYW835" s="149"/>
      <c r="QYX835" s="149"/>
      <c r="QYY835" s="149"/>
      <c r="QYZ835" s="149"/>
      <c r="QZA835" s="149"/>
      <c r="QZB835" s="149"/>
      <c r="QZC835" s="149"/>
      <c r="QZD835" s="149"/>
      <c r="QZE835" s="149"/>
      <c r="QZF835" s="149"/>
      <c r="QZG835" s="149"/>
      <c r="QZH835" s="149"/>
      <c r="QZI835" s="149"/>
      <c r="QZJ835" s="149"/>
      <c r="QZK835" s="149"/>
      <c r="QZL835" s="149"/>
      <c r="QZM835" s="149"/>
      <c r="QZN835" s="149"/>
      <c r="QZO835" s="149"/>
      <c r="QZP835" s="149"/>
      <c r="QZQ835" s="149"/>
      <c r="QZR835" s="149"/>
      <c r="QZS835" s="149"/>
      <c r="QZT835" s="149"/>
      <c r="QZU835" s="149"/>
      <c r="QZV835" s="149"/>
      <c r="QZW835" s="149"/>
      <c r="QZX835" s="149"/>
      <c r="QZY835" s="149"/>
      <c r="QZZ835" s="149"/>
      <c r="RAA835" s="149"/>
      <c r="RAB835" s="149"/>
      <c r="RAC835" s="149"/>
      <c r="RAD835" s="149"/>
      <c r="RAE835" s="149"/>
      <c r="RAF835" s="149"/>
      <c r="RAG835" s="149"/>
      <c r="RAH835" s="149"/>
      <c r="RAI835" s="149"/>
      <c r="RAJ835" s="149"/>
      <c r="RAK835" s="149"/>
      <c r="RAL835" s="149"/>
      <c r="RAM835" s="149"/>
      <c r="RAN835" s="149"/>
      <c r="RAO835" s="149"/>
      <c r="RAP835" s="149"/>
      <c r="RAQ835" s="149"/>
      <c r="RAR835" s="149"/>
      <c r="RAS835" s="149"/>
      <c r="RAT835" s="149"/>
      <c r="RAU835" s="149"/>
      <c r="RAV835" s="149"/>
      <c r="RAW835" s="149"/>
      <c r="RAX835" s="149"/>
      <c r="RAY835" s="149"/>
      <c r="RAZ835" s="149"/>
      <c r="RBA835" s="149"/>
      <c r="RBB835" s="149"/>
      <c r="RBC835" s="149"/>
      <c r="RBD835" s="149"/>
      <c r="RBE835" s="149"/>
      <c r="RBF835" s="149"/>
      <c r="RBG835" s="149"/>
      <c r="RBH835" s="149"/>
      <c r="RBI835" s="149"/>
      <c r="RBJ835" s="149"/>
      <c r="RBK835" s="149"/>
      <c r="RBL835" s="149"/>
      <c r="RBM835" s="149"/>
      <c r="RBN835" s="149"/>
      <c r="RBO835" s="149"/>
      <c r="RBP835" s="149"/>
      <c r="RBQ835" s="149"/>
      <c r="RBR835" s="149"/>
      <c r="RBS835" s="149"/>
      <c r="RBT835" s="149"/>
      <c r="RBU835" s="149"/>
      <c r="RBV835" s="149"/>
      <c r="RBW835" s="149"/>
      <c r="RBX835" s="149"/>
      <c r="RBY835" s="149"/>
      <c r="RBZ835" s="149"/>
      <c r="RCA835" s="149"/>
      <c r="RCB835" s="149"/>
      <c r="RCC835" s="149"/>
      <c r="RCD835" s="149"/>
      <c r="RCE835" s="149"/>
      <c r="RCF835" s="149"/>
      <c r="RCG835" s="149"/>
      <c r="RCH835" s="149"/>
      <c r="RCI835" s="149"/>
      <c r="RCJ835" s="149"/>
      <c r="RCK835" s="149"/>
      <c r="RCL835" s="149"/>
      <c r="RCM835" s="149"/>
      <c r="RCN835" s="149"/>
      <c r="RCO835" s="149"/>
      <c r="RCP835" s="149"/>
      <c r="RCQ835" s="149"/>
      <c r="RCR835" s="149"/>
      <c r="RCS835" s="149"/>
      <c r="RCT835" s="149"/>
      <c r="RCU835" s="149"/>
      <c r="RCV835" s="149"/>
      <c r="RCW835" s="149"/>
      <c r="RCX835" s="149"/>
      <c r="RCY835" s="149"/>
      <c r="RCZ835" s="149"/>
      <c r="RDA835" s="149"/>
      <c r="RDB835" s="149"/>
      <c r="RDC835" s="149"/>
      <c r="RDD835" s="149"/>
      <c r="RDE835" s="149"/>
      <c r="RDF835" s="149"/>
      <c r="RDG835" s="149"/>
      <c r="RDH835" s="149"/>
      <c r="RDI835" s="149"/>
      <c r="RDJ835" s="149"/>
      <c r="RDK835" s="149"/>
      <c r="RDL835" s="149"/>
      <c r="RDM835" s="149"/>
      <c r="RDN835" s="149"/>
      <c r="RDO835" s="149"/>
      <c r="RDP835" s="149"/>
      <c r="RDQ835" s="149"/>
      <c r="RDR835" s="149"/>
      <c r="RDS835" s="149"/>
      <c r="RDT835" s="149"/>
      <c r="RDU835" s="149"/>
      <c r="RDV835" s="149"/>
      <c r="RDW835" s="149"/>
      <c r="RDX835" s="149"/>
      <c r="RDY835" s="149"/>
      <c r="RDZ835" s="149"/>
      <c r="REA835" s="149"/>
      <c r="REB835" s="149"/>
      <c r="REC835" s="149"/>
      <c r="RED835" s="149"/>
      <c r="REE835" s="149"/>
      <c r="REF835" s="149"/>
      <c r="REG835" s="149"/>
      <c r="REH835" s="149"/>
      <c r="REI835" s="149"/>
      <c r="REJ835" s="149"/>
      <c r="REK835" s="149"/>
      <c r="REL835" s="149"/>
      <c r="REM835" s="149"/>
      <c r="REN835" s="149"/>
      <c r="REO835" s="149"/>
      <c r="REP835" s="149"/>
      <c r="REQ835" s="149"/>
      <c r="RER835" s="149"/>
      <c r="RES835" s="149"/>
      <c r="RET835" s="149"/>
      <c r="REU835" s="149"/>
      <c r="REV835" s="149"/>
      <c r="REW835" s="149"/>
      <c r="REX835" s="149"/>
      <c r="REY835" s="149"/>
      <c r="REZ835" s="149"/>
      <c r="RFA835" s="149"/>
      <c r="RFB835" s="149"/>
      <c r="RFC835" s="149"/>
      <c r="RFD835" s="149"/>
      <c r="RFE835" s="149"/>
      <c r="RFF835" s="149"/>
      <c r="RFG835" s="149"/>
      <c r="RFH835" s="149"/>
      <c r="RFI835" s="149"/>
      <c r="RFJ835" s="149"/>
      <c r="RFK835" s="149"/>
      <c r="RFL835" s="149"/>
      <c r="RFM835" s="149"/>
      <c r="RFN835" s="149"/>
      <c r="RFO835" s="149"/>
      <c r="RFP835" s="149"/>
      <c r="RFQ835" s="149"/>
      <c r="RFR835" s="149"/>
      <c r="RFS835" s="149"/>
      <c r="RFT835" s="149"/>
      <c r="RFU835" s="149"/>
      <c r="RFV835" s="149"/>
      <c r="RFW835" s="149"/>
      <c r="RFX835" s="149"/>
      <c r="RFY835" s="149"/>
      <c r="RFZ835" s="149"/>
      <c r="RGA835" s="149"/>
      <c r="RGB835" s="149"/>
      <c r="RGC835" s="149"/>
      <c r="RGD835" s="149"/>
      <c r="RGE835" s="149"/>
      <c r="RGF835" s="149"/>
      <c r="RGG835" s="149"/>
      <c r="RGH835" s="149"/>
      <c r="RGI835" s="149"/>
      <c r="RGJ835" s="149"/>
      <c r="RGK835" s="149"/>
      <c r="RGL835" s="149"/>
      <c r="RGM835" s="149"/>
      <c r="RGN835" s="149"/>
      <c r="RGO835" s="149"/>
      <c r="RGP835" s="149"/>
      <c r="RGQ835" s="149"/>
      <c r="RGR835" s="149"/>
      <c r="RGS835" s="149"/>
      <c r="RGT835" s="149"/>
      <c r="RGU835" s="149"/>
      <c r="RGV835" s="149"/>
      <c r="RGW835" s="149"/>
      <c r="RGX835" s="149"/>
      <c r="RGY835" s="149"/>
      <c r="RGZ835" s="149"/>
      <c r="RHA835" s="149"/>
      <c r="RHB835" s="149"/>
      <c r="RHC835" s="149"/>
      <c r="RHD835" s="149"/>
      <c r="RHE835" s="149"/>
      <c r="RHF835" s="149"/>
      <c r="RHG835" s="149"/>
      <c r="RHH835" s="149"/>
      <c r="RHI835" s="149"/>
      <c r="RHJ835" s="149"/>
      <c r="RHK835" s="149"/>
      <c r="RHL835" s="149"/>
      <c r="RHM835" s="149"/>
      <c r="RHN835" s="149"/>
      <c r="RHO835" s="149"/>
      <c r="RHP835" s="149"/>
      <c r="RHQ835" s="149"/>
      <c r="RHR835" s="149"/>
      <c r="RHS835" s="149"/>
      <c r="RHT835" s="149"/>
      <c r="RHU835" s="149"/>
      <c r="RHV835" s="149"/>
      <c r="RHW835" s="149"/>
      <c r="RHX835" s="149"/>
      <c r="RHY835" s="149"/>
      <c r="RHZ835" s="149"/>
      <c r="RIA835" s="149"/>
      <c r="RIB835" s="149"/>
      <c r="RIC835" s="149"/>
      <c r="RID835" s="149"/>
      <c r="RIE835" s="149"/>
      <c r="RIF835" s="149"/>
      <c r="RIG835" s="149"/>
      <c r="RIH835" s="149"/>
      <c r="RII835" s="149"/>
      <c r="RIJ835" s="149"/>
      <c r="RIK835" s="149"/>
      <c r="RIL835" s="149"/>
      <c r="RIM835" s="149"/>
      <c r="RIN835" s="149"/>
      <c r="RIO835" s="149"/>
      <c r="RIP835" s="149"/>
      <c r="RIQ835" s="149"/>
      <c r="RIR835" s="149"/>
      <c r="RIS835" s="149"/>
      <c r="RIT835" s="149"/>
      <c r="RIU835" s="149"/>
      <c r="RIV835" s="149"/>
      <c r="RIW835" s="149"/>
      <c r="RIX835" s="149"/>
      <c r="RIY835" s="149"/>
      <c r="RIZ835" s="149"/>
      <c r="RJA835" s="149"/>
      <c r="RJB835" s="149"/>
      <c r="RJC835" s="149"/>
      <c r="RJD835" s="149"/>
      <c r="RJE835" s="149"/>
      <c r="RJF835" s="149"/>
      <c r="RJG835" s="149"/>
      <c r="RJH835" s="149"/>
      <c r="RJI835" s="149"/>
      <c r="RJJ835" s="149"/>
      <c r="RJK835" s="149"/>
      <c r="RJL835" s="149"/>
      <c r="RJM835" s="149"/>
      <c r="RJN835" s="149"/>
      <c r="RJO835" s="149"/>
      <c r="RJP835" s="149"/>
      <c r="RJQ835" s="149"/>
      <c r="RJR835" s="149"/>
      <c r="RJS835" s="149"/>
      <c r="RJT835" s="149"/>
      <c r="RJU835" s="149"/>
      <c r="RJV835" s="149"/>
      <c r="RJW835" s="149"/>
      <c r="RJX835" s="149"/>
      <c r="RJY835" s="149"/>
      <c r="RJZ835" s="149"/>
      <c r="RKA835" s="149"/>
      <c r="RKB835" s="149"/>
      <c r="RKC835" s="149"/>
      <c r="RKD835" s="149"/>
      <c r="RKE835" s="149"/>
      <c r="RKF835" s="149"/>
      <c r="RKG835" s="149"/>
      <c r="RKH835" s="149"/>
      <c r="RKI835" s="149"/>
      <c r="RKJ835" s="149"/>
      <c r="RKK835" s="149"/>
      <c r="RKL835" s="149"/>
      <c r="RKM835" s="149"/>
      <c r="RKN835" s="149"/>
      <c r="RKO835" s="149"/>
      <c r="RKP835" s="149"/>
      <c r="RKQ835" s="149"/>
      <c r="RKR835" s="149"/>
      <c r="RKS835" s="149"/>
      <c r="RKT835" s="149"/>
      <c r="RKU835" s="149"/>
      <c r="RKV835" s="149"/>
      <c r="RKW835" s="149"/>
      <c r="RKX835" s="149"/>
      <c r="RKY835" s="149"/>
      <c r="RKZ835" s="149"/>
      <c r="RLA835" s="149"/>
      <c r="RLB835" s="149"/>
      <c r="RLC835" s="149"/>
      <c r="RLD835" s="149"/>
      <c r="RLE835" s="149"/>
      <c r="RLF835" s="149"/>
      <c r="RLG835" s="149"/>
      <c r="RLH835" s="149"/>
      <c r="RLI835" s="149"/>
      <c r="RLJ835" s="149"/>
      <c r="RLK835" s="149"/>
      <c r="RLL835" s="149"/>
      <c r="RLM835" s="149"/>
      <c r="RLN835" s="149"/>
      <c r="RLO835" s="149"/>
      <c r="RLP835" s="149"/>
      <c r="RLQ835" s="149"/>
      <c r="RLR835" s="149"/>
      <c r="RLS835" s="149"/>
      <c r="RLT835" s="149"/>
      <c r="RLU835" s="149"/>
      <c r="RLV835" s="149"/>
      <c r="RLW835" s="149"/>
      <c r="RLX835" s="149"/>
      <c r="RLY835" s="149"/>
      <c r="RLZ835" s="149"/>
      <c r="RMA835" s="149"/>
      <c r="RMB835" s="149"/>
      <c r="RMC835" s="149"/>
      <c r="RMD835" s="149"/>
      <c r="RME835" s="149"/>
      <c r="RMF835" s="149"/>
      <c r="RMG835" s="149"/>
      <c r="RMH835" s="149"/>
      <c r="RMI835" s="149"/>
      <c r="RMJ835" s="149"/>
      <c r="RMK835" s="149"/>
      <c r="RML835" s="149"/>
      <c r="RMM835" s="149"/>
      <c r="RMN835" s="149"/>
      <c r="RMO835" s="149"/>
      <c r="RMP835" s="149"/>
      <c r="RMQ835" s="149"/>
      <c r="RMR835" s="149"/>
      <c r="RMS835" s="149"/>
      <c r="RMT835" s="149"/>
      <c r="RMU835" s="149"/>
      <c r="RMV835" s="149"/>
      <c r="RMW835" s="149"/>
      <c r="RMX835" s="149"/>
      <c r="RMY835" s="149"/>
      <c r="RMZ835" s="149"/>
      <c r="RNA835" s="149"/>
      <c r="RNB835" s="149"/>
      <c r="RNC835" s="149"/>
      <c r="RND835" s="149"/>
      <c r="RNE835" s="149"/>
      <c r="RNF835" s="149"/>
      <c r="RNG835" s="149"/>
      <c r="RNH835" s="149"/>
      <c r="RNI835" s="149"/>
      <c r="RNJ835" s="149"/>
      <c r="RNK835" s="149"/>
      <c r="RNL835" s="149"/>
      <c r="RNM835" s="149"/>
      <c r="RNN835" s="149"/>
      <c r="RNO835" s="149"/>
      <c r="RNP835" s="149"/>
      <c r="RNQ835" s="149"/>
      <c r="RNR835" s="149"/>
      <c r="RNS835" s="149"/>
      <c r="RNT835" s="149"/>
      <c r="RNU835" s="149"/>
      <c r="RNV835" s="149"/>
      <c r="RNW835" s="149"/>
      <c r="RNX835" s="149"/>
      <c r="RNY835" s="149"/>
      <c r="RNZ835" s="149"/>
      <c r="ROA835" s="149"/>
      <c r="ROB835" s="149"/>
      <c r="ROC835" s="149"/>
      <c r="ROD835" s="149"/>
      <c r="ROE835" s="149"/>
      <c r="ROF835" s="149"/>
      <c r="ROG835" s="149"/>
      <c r="ROH835" s="149"/>
      <c r="ROI835" s="149"/>
      <c r="ROJ835" s="149"/>
      <c r="ROK835" s="149"/>
      <c r="ROL835" s="149"/>
      <c r="ROM835" s="149"/>
      <c r="RON835" s="149"/>
      <c r="ROO835" s="149"/>
      <c r="ROP835" s="149"/>
      <c r="ROQ835" s="149"/>
      <c r="ROR835" s="149"/>
      <c r="ROS835" s="149"/>
      <c r="ROT835" s="149"/>
      <c r="ROU835" s="149"/>
      <c r="ROV835" s="149"/>
      <c r="ROW835" s="149"/>
      <c r="ROX835" s="149"/>
      <c r="ROY835" s="149"/>
      <c r="ROZ835" s="149"/>
      <c r="RPA835" s="149"/>
      <c r="RPB835" s="149"/>
      <c r="RPC835" s="149"/>
      <c r="RPD835" s="149"/>
      <c r="RPE835" s="149"/>
      <c r="RPF835" s="149"/>
      <c r="RPG835" s="149"/>
      <c r="RPH835" s="149"/>
      <c r="RPI835" s="149"/>
      <c r="RPJ835" s="149"/>
      <c r="RPK835" s="149"/>
      <c r="RPL835" s="149"/>
      <c r="RPM835" s="149"/>
      <c r="RPN835" s="149"/>
      <c r="RPO835" s="149"/>
      <c r="RPP835" s="149"/>
      <c r="RPQ835" s="149"/>
      <c r="RPR835" s="149"/>
      <c r="RPS835" s="149"/>
      <c r="RPT835" s="149"/>
      <c r="RPU835" s="149"/>
      <c r="RPV835" s="149"/>
      <c r="RPW835" s="149"/>
      <c r="RPX835" s="149"/>
      <c r="RPY835" s="149"/>
      <c r="RPZ835" s="149"/>
      <c r="RQA835" s="149"/>
      <c r="RQB835" s="149"/>
      <c r="RQC835" s="149"/>
      <c r="RQD835" s="149"/>
      <c r="RQE835" s="149"/>
      <c r="RQF835" s="149"/>
      <c r="RQG835" s="149"/>
      <c r="RQH835" s="149"/>
      <c r="RQI835" s="149"/>
      <c r="RQJ835" s="149"/>
      <c r="RQK835" s="149"/>
      <c r="RQL835" s="149"/>
      <c r="RQM835" s="149"/>
      <c r="RQN835" s="149"/>
      <c r="RQO835" s="149"/>
      <c r="RQP835" s="149"/>
      <c r="RQQ835" s="149"/>
      <c r="RQR835" s="149"/>
      <c r="RQS835" s="149"/>
      <c r="RQT835" s="149"/>
      <c r="RQU835" s="149"/>
      <c r="RQV835" s="149"/>
      <c r="RQW835" s="149"/>
      <c r="RQX835" s="149"/>
      <c r="RQY835" s="149"/>
      <c r="RQZ835" s="149"/>
      <c r="RRA835" s="149"/>
      <c r="RRB835" s="149"/>
      <c r="RRC835" s="149"/>
      <c r="RRD835" s="149"/>
      <c r="RRE835" s="149"/>
      <c r="RRF835" s="149"/>
      <c r="RRG835" s="149"/>
      <c r="RRH835" s="149"/>
      <c r="RRI835" s="149"/>
      <c r="RRJ835" s="149"/>
      <c r="RRK835" s="149"/>
      <c r="RRL835" s="149"/>
      <c r="RRM835" s="149"/>
      <c r="RRN835" s="149"/>
      <c r="RRO835" s="149"/>
      <c r="RRP835" s="149"/>
      <c r="RRQ835" s="149"/>
      <c r="RRR835" s="149"/>
      <c r="RRS835" s="149"/>
      <c r="RRT835" s="149"/>
      <c r="RRU835" s="149"/>
      <c r="RRV835" s="149"/>
      <c r="RRW835" s="149"/>
      <c r="RRX835" s="149"/>
      <c r="RRY835" s="149"/>
      <c r="RRZ835" s="149"/>
      <c r="RSA835" s="149"/>
      <c r="RSB835" s="149"/>
      <c r="RSC835" s="149"/>
      <c r="RSD835" s="149"/>
      <c r="RSE835" s="149"/>
      <c r="RSF835" s="149"/>
      <c r="RSG835" s="149"/>
      <c r="RSH835" s="149"/>
      <c r="RSI835" s="149"/>
      <c r="RSJ835" s="149"/>
      <c r="RSK835" s="149"/>
      <c r="RSL835" s="149"/>
      <c r="RSM835" s="149"/>
      <c r="RSN835" s="149"/>
      <c r="RSO835" s="149"/>
      <c r="RSP835" s="149"/>
      <c r="RSQ835" s="149"/>
      <c r="RSR835" s="149"/>
      <c r="RSS835" s="149"/>
      <c r="RST835" s="149"/>
      <c r="RSU835" s="149"/>
      <c r="RSV835" s="149"/>
      <c r="RSW835" s="149"/>
      <c r="RSX835" s="149"/>
      <c r="RSY835" s="149"/>
      <c r="RSZ835" s="149"/>
      <c r="RTA835" s="149"/>
      <c r="RTB835" s="149"/>
      <c r="RTC835" s="149"/>
      <c r="RTD835" s="149"/>
      <c r="RTE835" s="149"/>
      <c r="RTF835" s="149"/>
      <c r="RTG835" s="149"/>
      <c r="RTH835" s="149"/>
      <c r="RTI835" s="149"/>
      <c r="RTJ835" s="149"/>
      <c r="RTK835" s="149"/>
      <c r="RTL835" s="149"/>
      <c r="RTM835" s="149"/>
      <c r="RTN835" s="149"/>
      <c r="RTO835" s="149"/>
      <c r="RTP835" s="149"/>
      <c r="RTQ835" s="149"/>
      <c r="RTR835" s="149"/>
      <c r="RTS835" s="149"/>
      <c r="RTT835" s="149"/>
      <c r="RTU835" s="149"/>
      <c r="RTV835" s="149"/>
      <c r="RTW835" s="149"/>
      <c r="RTX835" s="149"/>
      <c r="RTY835" s="149"/>
      <c r="RTZ835" s="149"/>
      <c r="RUA835" s="149"/>
      <c r="RUB835" s="149"/>
      <c r="RUC835" s="149"/>
      <c r="RUD835" s="149"/>
      <c r="RUE835" s="149"/>
      <c r="RUF835" s="149"/>
      <c r="RUG835" s="149"/>
      <c r="RUH835" s="149"/>
      <c r="RUI835" s="149"/>
      <c r="RUJ835" s="149"/>
      <c r="RUK835" s="149"/>
      <c r="RUL835" s="149"/>
      <c r="RUM835" s="149"/>
      <c r="RUN835" s="149"/>
      <c r="RUO835" s="149"/>
      <c r="RUP835" s="149"/>
      <c r="RUQ835" s="149"/>
      <c r="RUR835" s="149"/>
      <c r="RUS835" s="149"/>
      <c r="RUT835" s="149"/>
      <c r="RUU835" s="149"/>
      <c r="RUV835" s="149"/>
      <c r="RUW835" s="149"/>
      <c r="RUX835" s="149"/>
      <c r="RUY835" s="149"/>
      <c r="RUZ835" s="149"/>
      <c r="RVA835" s="149"/>
      <c r="RVB835" s="149"/>
      <c r="RVC835" s="149"/>
      <c r="RVD835" s="149"/>
      <c r="RVE835" s="149"/>
      <c r="RVF835" s="149"/>
      <c r="RVG835" s="149"/>
      <c r="RVH835" s="149"/>
      <c r="RVI835" s="149"/>
      <c r="RVJ835" s="149"/>
      <c r="RVK835" s="149"/>
      <c r="RVL835" s="149"/>
      <c r="RVM835" s="149"/>
      <c r="RVN835" s="149"/>
      <c r="RVO835" s="149"/>
      <c r="RVP835" s="149"/>
      <c r="RVQ835" s="149"/>
      <c r="RVR835" s="149"/>
      <c r="RVS835" s="149"/>
      <c r="RVT835" s="149"/>
      <c r="RVU835" s="149"/>
      <c r="RVV835" s="149"/>
      <c r="RVW835" s="149"/>
      <c r="RVX835" s="149"/>
      <c r="RVY835" s="149"/>
      <c r="RVZ835" s="149"/>
      <c r="RWA835" s="149"/>
      <c r="RWB835" s="149"/>
      <c r="RWC835" s="149"/>
      <c r="RWD835" s="149"/>
      <c r="RWE835" s="149"/>
      <c r="RWF835" s="149"/>
      <c r="RWG835" s="149"/>
      <c r="RWH835" s="149"/>
      <c r="RWI835" s="149"/>
      <c r="RWJ835" s="149"/>
      <c r="RWK835" s="149"/>
      <c r="RWL835" s="149"/>
      <c r="RWM835" s="149"/>
      <c r="RWN835" s="149"/>
      <c r="RWO835" s="149"/>
      <c r="RWP835" s="149"/>
      <c r="RWQ835" s="149"/>
      <c r="RWR835" s="149"/>
      <c r="RWS835" s="149"/>
      <c r="RWT835" s="149"/>
      <c r="RWU835" s="149"/>
      <c r="RWV835" s="149"/>
      <c r="RWW835" s="149"/>
      <c r="RWX835" s="149"/>
      <c r="RWY835" s="149"/>
      <c r="RWZ835" s="149"/>
      <c r="RXA835" s="149"/>
      <c r="RXB835" s="149"/>
      <c r="RXC835" s="149"/>
      <c r="RXD835" s="149"/>
      <c r="RXE835" s="149"/>
      <c r="RXF835" s="149"/>
      <c r="RXG835" s="149"/>
      <c r="RXH835" s="149"/>
      <c r="RXI835" s="149"/>
      <c r="RXJ835" s="149"/>
      <c r="RXK835" s="149"/>
      <c r="RXL835" s="149"/>
      <c r="RXM835" s="149"/>
      <c r="RXN835" s="149"/>
      <c r="RXO835" s="149"/>
      <c r="RXP835" s="149"/>
      <c r="RXQ835" s="149"/>
      <c r="RXR835" s="149"/>
      <c r="RXS835" s="149"/>
      <c r="RXT835" s="149"/>
      <c r="RXU835" s="149"/>
      <c r="RXV835" s="149"/>
      <c r="RXW835" s="149"/>
      <c r="RXX835" s="149"/>
      <c r="RXY835" s="149"/>
      <c r="RXZ835" s="149"/>
      <c r="RYA835" s="149"/>
      <c r="RYB835" s="149"/>
      <c r="RYC835" s="149"/>
      <c r="RYD835" s="149"/>
      <c r="RYE835" s="149"/>
      <c r="RYF835" s="149"/>
      <c r="RYG835" s="149"/>
      <c r="RYH835" s="149"/>
      <c r="RYI835" s="149"/>
      <c r="RYJ835" s="149"/>
      <c r="RYK835" s="149"/>
      <c r="RYL835" s="149"/>
      <c r="RYM835" s="149"/>
      <c r="RYN835" s="149"/>
      <c r="RYO835" s="149"/>
      <c r="RYP835" s="149"/>
      <c r="RYQ835" s="149"/>
      <c r="RYR835" s="149"/>
      <c r="RYS835" s="149"/>
      <c r="RYT835" s="149"/>
      <c r="RYU835" s="149"/>
      <c r="RYV835" s="149"/>
      <c r="RYW835" s="149"/>
      <c r="RYX835" s="149"/>
      <c r="RYY835" s="149"/>
      <c r="RYZ835" s="149"/>
      <c r="RZA835" s="149"/>
      <c r="RZB835" s="149"/>
      <c r="RZC835" s="149"/>
      <c r="RZD835" s="149"/>
      <c r="RZE835" s="149"/>
      <c r="RZF835" s="149"/>
      <c r="RZG835" s="149"/>
      <c r="RZH835" s="149"/>
      <c r="RZI835" s="149"/>
      <c r="RZJ835" s="149"/>
      <c r="RZK835" s="149"/>
      <c r="RZL835" s="149"/>
      <c r="RZM835" s="149"/>
      <c r="RZN835" s="149"/>
      <c r="RZO835" s="149"/>
      <c r="RZP835" s="149"/>
      <c r="RZQ835" s="149"/>
      <c r="RZR835" s="149"/>
      <c r="RZS835" s="149"/>
      <c r="RZT835" s="149"/>
      <c r="RZU835" s="149"/>
      <c r="RZV835" s="149"/>
      <c r="RZW835" s="149"/>
      <c r="RZX835" s="149"/>
      <c r="RZY835" s="149"/>
      <c r="RZZ835" s="149"/>
      <c r="SAA835" s="149"/>
      <c r="SAB835" s="149"/>
      <c r="SAC835" s="149"/>
      <c r="SAD835" s="149"/>
      <c r="SAE835" s="149"/>
      <c r="SAF835" s="149"/>
      <c r="SAG835" s="149"/>
      <c r="SAH835" s="149"/>
      <c r="SAI835" s="149"/>
      <c r="SAJ835" s="149"/>
      <c r="SAK835" s="149"/>
      <c r="SAL835" s="149"/>
      <c r="SAM835" s="149"/>
      <c r="SAN835" s="149"/>
      <c r="SAO835" s="149"/>
      <c r="SAP835" s="149"/>
      <c r="SAQ835" s="149"/>
      <c r="SAR835" s="149"/>
      <c r="SAS835" s="149"/>
      <c r="SAT835" s="149"/>
      <c r="SAU835" s="149"/>
      <c r="SAV835" s="149"/>
      <c r="SAW835" s="149"/>
      <c r="SAX835" s="149"/>
      <c r="SAY835" s="149"/>
      <c r="SAZ835" s="149"/>
      <c r="SBA835" s="149"/>
      <c r="SBB835" s="149"/>
      <c r="SBC835" s="149"/>
      <c r="SBD835" s="149"/>
      <c r="SBE835" s="149"/>
      <c r="SBF835" s="149"/>
      <c r="SBG835" s="149"/>
      <c r="SBH835" s="149"/>
      <c r="SBI835" s="149"/>
      <c r="SBJ835" s="149"/>
      <c r="SBK835" s="149"/>
      <c r="SBL835" s="149"/>
      <c r="SBM835" s="149"/>
      <c r="SBN835" s="149"/>
      <c r="SBO835" s="149"/>
      <c r="SBP835" s="149"/>
      <c r="SBQ835" s="149"/>
      <c r="SBR835" s="149"/>
      <c r="SBS835" s="149"/>
      <c r="SBT835" s="149"/>
      <c r="SBU835" s="149"/>
      <c r="SBV835" s="149"/>
      <c r="SBW835" s="149"/>
      <c r="SBX835" s="149"/>
      <c r="SBY835" s="149"/>
      <c r="SBZ835" s="149"/>
      <c r="SCA835" s="149"/>
      <c r="SCB835" s="149"/>
      <c r="SCC835" s="149"/>
      <c r="SCD835" s="149"/>
      <c r="SCE835" s="149"/>
      <c r="SCF835" s="149"/>
      <c r="SCG835" s="149"/>
      <c r="SCH835" s="149"/>
      <c r="SCI835" s="149"/>
      <c r="SCJ835" s="149"/>
      <c r="SCK835" s="149"/>
      <c r="SCL835" s="149"/>
      <c r="SCM835" s="149"/>
      <c r="SCN835" s="149"/>
      <c r="SCO835" s="149"/>
      <c r="SCP835" s="149"/>
      <c r="SCQ835" s="149"/>
      <c r="SCR835" s="149"/>
      <c r="SCS835" s="149"/>
      <c r="SCT835" s="149"/>
      <c r="SCU835" s="149"/>
      <c r="SCV835" s="149"/>
      <c r="SCW835" s="149"/>
      <c r="SCX835" s="149"/>
      <c r="SCY835" s="149"/>
      <c r="SCZ835" s="149"/>
      <c r="SDA835" s="149"/>
      <c r="SDB835" s="149"/>
      <c r="SDC835" s="149"/>
      <c r="SDD835" s="149"/>
      <c r="SDE835" s="149"/>
      <c r="SDF835" s="149"/>
      <c r="SDG835" s="149"/>
      <c r="SDH835" s="149"/>
      <c r="SDI835" s="149"/>
      <c r="SDJ835" s="149"/>
      <c r="SDK835" s="149"/>
      <c r="SDL835" s="149"/>
      <c r="SDM835" s="149"/>
      <c r="SDN835" s="149"/>
      <c r="SDO835" s="149"/>
      <c r="SDP835" s="149"/>
      <c r="SDQ835" s="149"/>
      <c r="SDR835" s="149"/>
      <c r="SDS835" s="149"/>
      <c r="SDT835" s="149"/>
      <c r="SDU835" s="149"/>
      <c r="SDV835" s="149"/>
      <c r="SDW835" s="149"/>
      <c r="SDX835" s="149"/>
      <c r="SDY835" s="149"/>
      <c r="SDZ835" s="149"/>
      <c r="SEA835" s="149"/>
      <c r="SEB835" s="149"/>
      <c r="SEC835" s="149"/>
      <c r="SED835" s="149"/>
      <c r="SEE835" s="149"/>
      <c r="SEF835" s="149"/>
      <c r="SEG835" s="149"/>
      <c r="SEH835" s="149"/>
      <c r="SEI835" s="149"/>
      <c r="SEJ835" s="149"/>
      <c r="SEK835" s="149"/>
      <c r="SEL835" s="149"/>
      <c r="SEM835" s="149"/>
      <c r="SEN835" s="149"/>
      <c r="SEO835" s="149"/>
      <c r="SEP835" s="149"/>
      <c r="SEQ835" s="149"/>
      <c r="SER835" s="149"/>
      <c r="SES835" s="149"/>
      <c r="SET835" s="149"/>
      <c r="SEU835" s="149"/>
      <c r="SEV835" s="149"/>
      <c r="SEW835" s="149"/>
      <c r="SEX835" s="149"/>
      <c r="SEY835" s="149"/>
      <c r="SEZ835" s="149"/>
      <c r="SFA835" s="149"/>
      <c r="SFB835" s="149"/>
      <c r="SFC835" s="149"/>
      <c r="SFD835" s="149"/>
      <c r="SFE835" s="149"/>
      <c r="SFF835" s="149"/>
      <c r="SFG835" s="149"/>
      <c r="SFH835" s="149"/>
      <c r="SFI835" s="149"/>
      <c r="SFJ835" s="149"/>
      <c r="SFK835" s="149"/>
      <c r="SFL835" s="149"/>
      <c r="SFM835" s="149"/>
      <c r="SFN835" s="149"/>
      <c r="SFO835" s="149"/>
      <c r="SFP835" s="149"/>
      <c r="SFQ835" s="149"/>
      <c r="SFR835" s="149"/>
      <c r="SFS835" s="149"/>
      <c r="SFT835" s="149"/>
      <c r="SFU835" s="149"/>
      <c r="SFV835" s="149"/>
      <c r="SFW835" s="149"/>
      <c r="SFX835" s="149"/>
      <c r="SFY835" s="149"/>
      <c r="SFZ835" s="149"/>
      <c r="SGA835" s="149"/>
      <c r="SGB835" s="149"/>
      <c r="SGC835" s="149"/>
      <c r="SGD835" s="149"/>
      <c r="SGE835" s="149"/>
      <c r="SGF835" s="149"/>
      <c r="SGG835" s="149"/>
      <c r="SGH835" s="149"/>
      <c r="SGI835" s="149"/>
      <c r="SGJ835" s="149"/>
      <c r="SGK835" s="149"/>
      <c r="SGL835" s="149"/>
      <c r="SGM835" s="149"/>
      <c r="SGN835" s="149"/>
      <c r="SGO835" s="149"/>
      <c r="SGP835" s="149"/>
      <c r="SGQ835" s="149"/>
      <c r="SGR835" s="149"/>
      <c r="SGS835" s="149"/>
      <c r="SGT835" s="149"/>
      <c r="SGU835" s="149"/>
      <c r="SGV835" s="149"/>
      <c r="SGW835" s="149"/>
      <c r="SGX835" s="149"/>
      <c r="SGY835" s="149"/>
      <c r="SGZ835" s="149"/>
      <c r="SHA835" s="149"/>
      <c r="SHB835" s="149"/>
      <c r="SHC835" s="149"/>
      <c r="SHD835" s="149"/>
      <c r="SHE835" s="149"/>
      <c r="SHF835" s="149"/>
      <c r="SHG835" s="149"/>
      <c r="SHH835" s="149"/>
      <c r="SHI835" s="149"/>
      <c r="SHJ835" s="149"/>
      <c r="SHK835" s="149"/>
      <c r="SHL835" s="149"/>
      <c r="SHM835" s="149"/>
      <c r="SHN835" s="149"/>
      <c r="SHO835" s="149"/>
      <c r="SHP835" s="149"/>
      <c r="SHQ835" s="149"/>
      <c r="SHR835" s="149"/>
      <c r="SHS835" s="149"/>
      <c r="SHT835" s="149"/>
      <c r="SHU835" s="149"/>
      <c r="SHV835" s="149"/>
      <c r="SHW835" s="149"/>
      <c r="SHX835" s="149"/>
      <c r="SHY835" s="149"/>
      <c r="SHZ835" s="149"/>
      <c r="SIA835" s="149"/>
      <c r="SIB835" s="149"/>
      <c r="SIC835" s="149"/>
      <c r="SID835" s="149"/>
      <c r="SIE835" s="149"/>
      <c r="SIF835" s="149"/>
      <c r="SIG835" s="149"/>
      <c r="SIH835" s="149"/>
      <c r="SII835" s="149"/>
      <c r="SIJ835" s="149"/>
      <c r="SIK835" s="149"/>
      <c r="SIL835" s="149"/>
      <c r="SIM835" s="149"/>
      <c r="SIN835" s="149"/>
      <c r="SIO835" s="149"/>
      <c r="SIP835" s="149"/>
      <c r="SIQ835" s="149"/>
      <c r="SIR835" s="149"/>
      <c r="SIS835" s="149"/>
      <c r="SIT835" s="149"/>
      <c r="SIU835" s="149"/>
      <c r="SIV835" s="149"/>
      <c r="SIW835" s="149"/>
      <c r="SIX835" s="149"/>
      <c r="SIY835" s="149"/>
      <c r="SIZ835" s="149"/>
      <c r="SJA835" s="149"/>
      <c r="SJB835" s="149"/>
      <c r="SJC835" s="149"/>
      <c r="SJD835" s="149"/>
      <c r="SJE835" s="149"/>
      <c r="SJF835" s="149"/>
      <c r="SJG835" s="149"/>
      <c r="SJH835" s="149"/>
      <c r="SJI835" s="149"/>
      <c r="SJJ835" s="149"/>
      <c r="SJK835" s="149"/>
      <c r="SJL835" s="149"/>
      <c r="SJM835" s="149"/>
      <c r="SJN835" s="149"/>
      <c r="SJO835" s="149"/>
      <c r="SJP835" s="149"/>
      <c r="SJQ835" s="149"/>
      <c r="SJR835" s="149"/>
      <c r="SJS835" s="149"/>
      <c r="SJT835" s="149"/>
      <c r="SJU835" s="149"/>
      <c r="SJV835" s="149"/>
      <c r="SJW835" s="149"/>
      <c r="SJX835" s="149"/>
      <c r="SJY835" s="149"/>
      <c r="SJZ835" s="149"/>
      <c r="SKA835" s="149"/>
      <c r="SKB835" s="149"/>
      <c r="SKC835" s="149"/>
      <c r="SKD835" s="149"/>
      <c r="SKE835" s="149"/>
      <c r="SKF835" s="149"/>
      <c r="SKG835" s="149"/>
      <c r="SKH835" s="149"/>
      <c r="SKI835" s="149"/>
      <c r="SKJ835" s="149"/>
      <c r="SKK835" s="149"/>
      <c r="SKL835" s="149"/>
      <c r="SKM835" s="149"/>
      <c r="SKN835" s="149"/>
      <c r="SKO835" s="149"/>
      <c r="SKP835" s="149"/>
      <c r="SKQ835" s="149"/>
      <c r="SKR835" s="149"/>
      <c r="SKS835" s="149"/>
      <c r="SKT835" s="149"/>
      <c r="SKU835" s="149"/>
      <c r="SKV835" s="149"/>
      <c r="SKW835" s="149"/>
      <c r="SKX835" s="149"/>
      <c r="SKY835" s="149"/>
      <c r="SKZ835" s="149"/>
      <c r="SLA835" s="149"/>
      <c r="SLB835" s="149"/>
      <c r="SLC835" s="149"/>
      <c r="SLD835" s="149"/>
      <c r="SLE835" s="149"/>
      <c r="SLF835" s="149"/>
      <c r="SLG835" s="149"/>
      <c r="SLH835" s="149"/>
      <c r="SLI835" s="149"/>
      <c r="SLJ835" s="149"/>
      <c r="SLK835" s="149"/>
      <c r="SLL835" s="149"/>
      <c r="SLM835" s="149"/>
      <c r="SLN835" s="149"/>
      <c r="SLO835" s="149"/>
      <c r="SLP835" s="149"/>
      <c r="SLQ835" s="149"/>
      <c r="SLR835" s="149"/>
      <c r="SLS835" s="149"/>
      <c r="SLT835" s="149"/>
      <c r="SLU835" s="149"/>
      <c r="SLV835" s="149"/>
      <c r="SLW835" s="149"/>
      <c r="SLX835" s="149"/>
      <c r="SLY835" s="149"/>
      <c r="SLZ835" s="149"/>
      <c r="SMA835" s="149"/>
      <c r="SMB835" s="149"/>
      <c r="SMC835" s="149"/>
      <c r="SMD835" s="149"/>
      <c r="SME835" s="149"/>
      <c r="SMF835" s="149"/>
      <c r="SMG835" s="149"/>
      <c r="SMH835" s="149"/>
      <c r="SMI835" s="149"/>
      <c r="SMJ835" s="149"/>
      <c r="SMK835" s="149"/>
      <c r="SML835" s="149"/>
      <c r="SMM835" s="149"/>
      <c r="SMN835" s="149"/>
      <c r="SMO835" s="149"/>
      <c r="SMP835" s="149"/>
      <c r="SMQ835" s="149"/>
      <c r="SMR835" s="149"/>
      <c r="SMS835" s="149"/>
      <c r="SMT835" s="149"/>
      <c r="SMU835" s="149"/>
      <c r="SMV835" s="149"/>
      <c r="SMW835" s="149"/>
      <c r="SMX835" s="149"/>
      <c r="SMY835" s="149"/>
      <c r="SMZ835" s="149"/>
      <c r="SNA835" s="149"/>
      <c r="SNB835" s="149"/>
      <c r="SNC835" s="149"/>
      <c r="SND835" s="149"/>
      <c r="SNE835" s="149"/>
      <c r="SNF835" s="149"/>
      <c r="SNG835" s="149"/>
      <c r="SNH835" s="149"/>
      <c r="SNI835" s="149"/>
      <c r="SNJ835" s="149"/>
      <c r="SNK835" s="149"/>
      <c r="SNL835" s="149"/>
      <c r="SNM835" s="149"/>
      <c r="SNN835" s="149"/>
      <c r="SNO835" s="149"/>
      <c r="SNP835" s="149"/>
      <c r="SNQ835" s="149"/>
      <c r="SNR835" s="149"/>
      <c r="SNS835" s="149"/>
      <c r="SNT835" s="149"/>
      <c r="SNU835" s="149"/>
      <c r="SNV835" s="149"/>
      <c r="SNW835" s="149"/>
      <c r="SNX835" s="149"/>
      <c r="SNY835" s="149"/>
      <c r="SNZ835" s="149"/>
      <c r="SOA835" s="149"/>
      <c r="SOB835" s="149"/>
      <c r="SOC835" s="149"/>
      <c r="SOD835" s="149"/>
      <c r="SOE835" s="149"/>
      <c r="SOF835" s="149"/>
      <c r="SOG835" s="149"/>
      <c r="SOH835" s="149"/>
      <c r="SOI835" s="149"/>
      <c r="SOJ835" s="149"/>
      <c r="SOK835" s="149"/>
      <c r="SOL835" s="149"/>
      <c r="SOM835" s="149"/>
      <c r="SON835" s="149"/>
      <c r="SOO835" s="149"/>
      <c r="SOP835" s="149"/>
      <c r="SOQ835" s="149"/>
      <c r="SOR835" s="149"/>
      <c r="SOS835" s="149"/>
      <c r="SOT835" s="149"/>
      <c r="SOU835" s="149"/>
      <c r="SOV835" s="149"/>
      <c r="SOW835" s="149"/>
      <c r="SOX835" s="149"/>
      <c r="SOY835" s="149"/>
      <c r="SOZ835" s="149"/>
      <c r="SPA835" s="149"/>
      <c r="SPB835" s="149"/>
      <c r="SPC835" s="149"/>
      <c r="SPD835" s="149"/>
      <c r="SPE835" s="149"/>
      <c r="SPF835" s="149"/>
      <c r="SPG835" s="149"/>
      <c r="SPH835" s="149"/>
      <c r="SPI835" s="149"/>
      <c r="SPJ835" s="149"/>
      <c r="SPK835" s="149"/>
      <c r="SPL835" s="149"/>
      <c r="SPM835" s="149"/>
      <c r="SPN835" s="149"/>
      <c r="SPO835" s="149"/>
      <c r="SPP835" s="149"/>
      <c r="SPQ835" s="149"/>
      <c r="SPR835" s="149"/>
      <c r="SPS835" s="149"/>
      <c r="SPT835" s="149"/>
      <c r="SPU835" s="149"/>
      <c r="SPV835" s="149"/>
      <c r="SPW835" s="149"/>
      <c r="SPX835" s="149"/>
      <c r="SPY835" s="149"/>
      <c r="SPZ835" s="149"/>
      <c r="SQA835" s="149"/>
      <c r="SQB835" s="149"/>
      <c r="SQC835" s="149"/>
      <c r="SQD835" s="149"/>
      <c r="SQE835" s="149"/>
      <c r="SQF835" s="149"/>
      <c r="SQG835" s="149"/>
      <c r="SQH835" s="149"/>
      <c r="SQI835" s="149"/>
      <c r="SQJ835" s="149"/>
      <c r="SQK835" s="149"/>
      <c r="SQL835" s="149"/>
      <c r="SQM835" s="149"/>
      <c r="SQN835" s="149"/>
      <c r="SQO835" s="149"/>
      <c r="SQP835" s="149"/>
      <c r="SQQ835" s="149"/>
      <c r="SQR835" s="149"/>
      <c r="SQS835" s="149"/>
      <c r="SQT835" s="149"/>
      <c r="SQU835" s="149"/>
      <c r="SQV835" s="149"/>
      <c r="SQW835" s="149"/>
      <c r="SQX835" s="149"/>
      <c r="SQY835" s="149"/>
      <c r="SQZ835" s="149"/>
      <c r="SRA835" s="149"/>
      <c r="SRB835" s="149"/>
      <c r="SRC835" s="149"/>
      <c r="SRD835" s="149"/>
      <c r="SRE835" s="149"/>
      <c r="SRF835" s="149"/>
      <c r="SRG835" s="149"/>
      <c r="SRH835" s="149"/>
      <c r="SRI835" s="149"/>
      <c r="SRJ835" s="149"/>
      <c r="SRK835" s="149"/>
      <c r="SRL835" s="149"/>
      <c r="SRM835" s="149"/>
      <c r="SRN835" s="149"/>
      <c r="SRO835" s="149"/>
      <c r="SRP835" s="149"/>
      <c r="SRQ835" s="149"/>
      <c r="SRR835" s="149"/>
      <c r="SRS835" s="149"/>
      <c r="SRT835" s="149"/>
      <c r="SRU835" s="149"/>
      <c r="SRV835" s="149"/>
      <c r="SRW835" s="149"/>
      <c r="SRX835" s="149"/>
      <c r="SRY835" s="149"/>
      <c r="SRZ835" s="149"/>
      <c r="SSA835" s="149"/>
      <c r="SSB835" s="149"/>
      <c r="SSC835" s="149"/>
      <c r="SSD835" s="149"/>
      <c r="SSE835" s="149"/>
      <c r="SSF835" s="149"/>
      <c r="SSG835" s="149"/>
      <c r="SSH835" s="149"/>
      <c r="SSI835" s="149"/>
      <c r="SSJ835" s="149"/>
      <c r="SSK835" s="149"/>
      <c r="SSL835" s="149"/>
      <c r="SSM835" s="149"/>
      <c r="SSN835" s="149"/>
      <c r="SSO835" s="149"/>
      <c r="SSP835" s="149"/>
      <c r="SSQ835" s="149"/>
      <c r="SSR835" s="149"/>
      <c r="SSS835" s="149"/>
      <c r="SST835" s="149"/>
      <c r="SSU835" s="149"/>
      <c r="SSV835" s="149"/>
      <c r="SSW835" s="149"/>
      <c r="SSX835" s="149"/>
      <c r="SSY835" s="149"/>
      <c r="SSZ835" s="149"/>
      <c r="STA835" s="149"/>
      <c r="STB835" s="149"/>
      <c r="STC835" s="149"/>
      <c r="STD835" s="149"/>
      <c r="STE835" s="149"/>
      <c r="STF835" s="149"/>
      <c r="STG835" s="149"/>
      <c r="STH835" s="149"/>
      <c r="STI835" s="149"/>
      <c r="STJ835" s="149"/>
      <c r="STK835" s="149"/>
      <c r="STL835" s="149"/>
      <c r="STM835" s="149"/>
      <c r="STN835" s="149"/>
      <c r="STO835" s="149"/>
      <c r="STP835" s="149"/>
      <c r="STQ835" s="149"/>
      <c r="STR835" s="149"/>
      <c r="STS835" s="149"/>
      <c r="STT835" s="149"/>
      <c r="STU835" s="149"/>
      <c r="STV835" s="149"/>
      <c r="STW835" s="149"/>
      <c r="STX835" s="149"/>
      <c r="STY835" s="149"/>
      <c r="STZ835" s="149"/>
      <c r="SUA835" s="149"/>
      <c r="SUB835" s="149"/>
      <c r="SUC835" s="149"/>
      <c r="SUD835" s="149"/>
      <c r="SUE835" s="149"/>
      <c r="SUF835" s="149"/>
      <c r="SUG835" s="149"/>
      <c r="SUH835" s="149"/>
      <c r="SUI835" s="149"/>
      <c r="SUJ835" s="149"/>
      <c r="SUK835" s="149"/>
      <c r="SUL835" s="149"/>
      <c r="SUM835" s="149"/>
      <c r="SUN835" s="149"/>
      <c r="SUO835" s="149"/>
      <c r="SUP835" s="149"/>
      <c r="SUQ835" s="149"/>
      <c r="SUR835" s="149"/>
      <c r="SUS835" s="149"/>
      <c r="SUT835" s="149"/>
      <c r="SUU835" s="149"/>
      <c r="SUV835" s="149"/>
      <c r="SUW835" s="149"/>
      <c r="SUX835" s="149"/>
      <c r="SUY835" s="149"/>
      <c r="SUZ835" s="149"/>
      <c r="SVA835" s="149"/>
      <c r="SVB835" s="149"/>
      <c r="SVC835" s="149"/>
      <c r="SVD835" s="149"/>
      <c r="SVE835" s="149"/>
      <c r="SVF835" s="149"/>
      <c r="SVG835" s="149"/>
      <c r="SVH835" s="149"/>
      <c r="SVI835" s="149"/>
      <c r="SVJ835" s="149"/>
      <c r="SVK835" s="149"/>
      <c r="SVL835" s="149"/>
      <c r="SVM835" s="149"/>
      <c r="SVN835" s="149"/>
      <c r="SVO835" s="149"/>
      <c r="SVP835" s="149"/>
      <c r="SVQ835" s="149"/>
      <c r="SVR835" s="149"/>
      <c r="SVS835" s="149"/>
      <c r="SVT835" s="149"/>
      <c r="SVU835" s="149"/>
      <c r="SVV835" s="149"/>
      <c r="SVW835" s="149"/>
      <c r="SVX835" s="149"/>
      <c r="SVY835" s="149"/>
      <c r="SVZ835" s="149"/>
      <c r="SWA835" s="149"/>
      <c r="SWB835" s="149"/>
      <c r="SWC835" s="149"/>
      <c r="SWD835" s="149"/>
      <c r="SWE835" s="149"/>
      <c r="SWF835" s="149"/>
      <c r="SWG835" s="149"/>
      <c r="SWH835" s="149"/>
      <c r="SWI835" s="149"/>
      <c r="SWJ835" s="149"/>
      <c r="SWK835" s="149"/>
      <c r="SWL835" s="149"/>
      <c r="SWM835" s="149"/>
      <c r="SWN835" s="149"/>
      <c r="SWO835" s="149"/>
      <c r="SWP835" s="149"/>
      <c r="SWQ835" s="149"/>
      <c r="SWR835" s="149"/>
      <c r="SWS835" s="149"/>
      <c r="SWT835" s="149"/>
      <c r="SWU835" s="149"/>
      <c r="SWV835" s="149"/>
      <c r="SWW835" s="149"/>
      <c r="SWX835" s="149"/>
      <c r="SWY835" s="149"/>
      <c r="SWZ835" s="149"/>
      <c r="SXA835" s="149"/>
      <c r="SXB835" s="149"/>
      <c r="SXC835" s="149"/>
      <c r="SXD835" s="149"/>
      <c r="SXE835" s="149"/>
      <c r="SXF835" s="149"/>
      <c r="SXG835" s="149"/>
      <c r="SXH835" s="149"/>
      <c r="SXI835" s="149"/>
      <c r="SXJ835" s="149"/>
      <c r="SXK835" s="149"/>
      <c r="SXL835" s="149"/>
      <c r="SXM835" s="149"/>
      <c r="SXN835" s="149"/>
      <c r="SXO835" s="149"/>
      <c r="SXP835" s="149"/>
      <c r="SXQ835" s="149"/>
      <c r="SXR835" s="149"/>
      <c r="SXS835" s="149"/>
      <c r="SXT835" s="149"/>
      <c r="SXU835" s="149"/>
      <c r="SXV835" s="149"/>
      <c r="SXW835" s="149"/>
      <c r="SXX835" s="149"/>
      <c r="SXY835" s="149"/>
      <c r="SXZ835" s="149"/>
      <c r="SYA835" s="149"/>
      <c r="SYB835" s="149"/>
      <c r="SYC835" s="149"/>
      <c r="SYD835" s="149"/>
      <c r="SYE835" s="149"/>
      <c r="SYF835" s="149"/>
      <c r="SYG835" s="149"/>
      <c r="SYH835" s="149"/>
      <c r="SYI835" s="149"/>
      <c r="SYJ835" s="149"/>
      <c r="SYK835" s="149"/>
      <c r="SYL835" s="149"/>
      <c r="SYM835" s="149"/>
      <c r="SYN835" s="149"/>
      <c r="SYO835" s="149"/>
      <c r="SYP835" s="149"/>
      <c r="SYQ835" s="149"/>
      <c r="SYR835" s="149"/>
      <c r="SYS835" s="149"/>
      <c r="SYT835" s="149"/>
      <c r="SYU835" s="149"/>
      <c r="SYV835" s="149"/>
      <c r="SYW835" s="149"/>
      <c r="SYX835" s="149"/>
      <c r="SYY835" s="149"/>
      <c r="SYZ835" s="149"/>
      <c r="SZA835" s="149"/>
      <c r="SZB835" s="149"/>
      <c r="SZC835" s="149"/>
      <c r="SZD835" s="149"/>
      <c r="SZE835" s="149"/>
      <c r="SZF835" s="149"/>
      <c r="SZG835" s="149"/>
      <c r="SZH835" s="149"/>
      <c r="SZI835" s="149"/>
      <c r="SZJ835" s="149"/>
      <c r="SZK835" s="149"/>
      <c r="SZL835" s="149"/>
      <c r="SZM835" s="149"/>
      <c r="SZN835" s="149"/>
      <c r="SZO835" s="149"/>
      <c r="SZP835" s="149"/>
      <c r="SZQ835" s="149"/>
      <c r="SZR835" s="149"/>
      <c r="SZS835" s="149"/>
      <c r="SZT835" s="149"/>
      <c r="SZU835" s="149"/>
      <c r="SZV835" s="149"/>
      <c r="SZW835" s="149"/>
      <c r="SZX835" s="149"/>
      <c r="SZY835" s="149"/>
      <c r="SZZ835" s="149"/>
      <c r="TAA835" s="149"/>
      <c r="TAB835" s="149"/>
      <c r="TAC835" s="149"/>
      <c r="TAD835" s="149"/>
      <c r="TAE835" s="149"/>
      <c r="TAF835" s="149"/>
      <c r="TAG835" s="149"/>
      <c r="TAH835" s="149"/>
      <c r="TAI835" s="149"/>
      <c r="TAJ835" s="149"/>
      <c r="TAK835" s="149"/>
      <c r="TAL835" s="149"/>
      <c r="TAM835" s="149"/>
      <c r="TAN835" s="149"/>
      <c r="TAO835" s="149"/>
      <c r="TAP835" s="149"/>
      <c r="TAQ835" s="149"/>
      <c r="TAR835" s="149"/>
      <c r="TAS835" s="149"/>
      <c r="TAT835" s="149"/>
      <c r="TAU835" s="149"/>
      <c r="TAV835" s="149"/>
      <c r="TAW835" s="149"/>
      <c r="TAX835" s="149"/>
      <c r="TAY835" s="149"/>
      <c r="TAZ835" s="149"/>
      <c r="TBA835" s="149"/>
      <c r="TBB835" s="149"/>
      <c r="TBC835" s="149"/>
      <c r="TBD835" s="149"/>
      <c r="TBE835" s="149"/>
      <c r="TBF835" s="149"/>
      <c r="TBG835" s="149"/>
      <c r="TBH835" s="149"/>
      <c r="TBI835" s="149"/>
      <c r="TBJ835" s="149"/>
      <c r="TBK835" s="149"/>
      <c r="TBL835" s="149"/>
      <c r="TBM835" s="149"/>
      <c r="TBN835" s="149"/>
      <c r="TBO835" s="149"/>
      <c r="TBP835" s="149"/>
      <c r="TBQ835" s="149"/>
      <c r="TBR835" s="149"/>
      <c r="TBS835" s="149"/>
      <c r="TBT835" s="149"/>
      <c r="TBU835" s="149"/>
      <c r="TBV835" s="149"/>
      <c r="TBW835" s="149"/>
      <c r="TBX835" s="149"/>
      <c r="TBY835" s="149"/>
      <c r="TBZ835" s="149"/>
      <c r="TCA835" s="149"/>
      <c r="TCB835" s="149"/>
      <c r="TCC835" s="149"/>
      <c r="TCD835" s="149"/>
      <c r="TCE835" s="149"/>
      <c r="TCF835" s="149"/>
      <c r="TCG835" s="149"/>
      <c r="TCH835" s="149"/>
      <c r="TCI835" s="149"/>
      <c r="TCJ835" s="149"/>
      <c r="TCK835" s="149"/>
      <c r="TCL835" s="149"/>
      <c r="TCM835" s="149"/>
      <c r="TCN835" s="149"/>
      <c r="TCO835" s="149"/>
      <c r="TCP835" s="149"/>
      <c r="TCQ835" s="149"/>
      <c r="TCR835" s="149"/>
      <c r="TCS835" s="149"/>
      <c r="TCT835" s="149"/>
      <c r="TCU835" s="149"/>
      <c r="TCV835" s="149"/>
      <c r="TCW835" s="149"/>
      <c r="TCX835" s="149"/>
      <c r="TCY835" s="149"/>
      <c r="TCZ835" s="149"/>
      <c r="TDA835" s="149"/>
      <c r="TDB835" s="149"/>
      <c r="TDC835" s="149"/>
      <c r="TDD835" s="149"/>
      <c r="TDE835" s="149"/>
      <c r="TDF835" s="149"/>
      <c r="TDG835" s="149"/>
      <c r="TDH835" s="149"/>
      <c r="TDI835" s="149"/>
      <c r="TDJ835" s="149"/>
      <c r="TDK835" s="149"/>
      <c r="TDL835" s="149"/>
      <c r="TDM835" s="149"/>
      <c r="TDN835" s="149"/>
      <c r="TDO835" s="149"/>
      <c r="TDP835" s="149"/>
      <c r="TDQ835" s="149"/>
      <c r="TDR835" s="149"/>
      <c r="TDS835" s="149"/>
      <c r="TDT835" s="149"/>
      <c r="TDU835" s="149"/>
      <c r="TDV835" s="149"/>
      <c r="TDW835" s="149"/>
      <c r="TDX835" s="149"/>
      <c r="TDY835" s="149"/>
      <c r="TDZ835" s="149"/>
      <c r="TEA835" s="149"/>
      <c r="TEB835" s="149"/>
      <c r="TEC835" s="149"/>
      <c r="TED835" s="149"/>
      <c r="TEE835" s="149"/>
      <c r="TEF835" s="149"/>
      <c r="TEG835" s="149"/>
      <c r="TEH835" s="149"/>
      <c r="TEI835" s="149"/>
      <c r="TEJ835" s="149"/>
      <c r="TEK835" s="149"/>
      <c r="TEL835" s="149"/>
      <c r="TEM835" s="149"/>
      <c r="TEN835" s="149"/>
      <c r="TEO835" s="149"/>
      <c r="TEP835" s="149"/>
      <c r="TEQ835" s="149"/>
      <c r="TER835" s="149"/>
      <c r="TES835" s="149"/>
      <c r="TET835" s="149"/>
      <c r="TEU835" s="149"/>
      <c r="TEV835" s="149"/>
      <c r="TEW835" s="149"/>
      <c r="TEX835" s="149"/>
      <c r="TEY835" s="149"/>
      <c r="TEZ835" s="149"/>
      <c r="TFA835" s="149"/>
      <c r="TFB835" s="149"/>
      <c r="TFC835" s="149"/>
      <c r="TFD835" s="149"/>
      <c r="TFE835" s="149"/>
      <c r="TFF835" s="149"/>
      <c r="TFG835" s="149"/>
      <c r="TFH835" s="149"/>
      <c r="TFI835" s="149"/>
      <c r="TFJ835" s="149"/>
      <c r="TFK835" s="149"/>
      <c r="TFL835" s="149"/>
      <c r="TFM835" s="149"/>
      <c r="TFN835" s="149"/>
      <c r="TFO835" s="149"/>
      <c r="TFP835" s="149"/>
      <c r="TFQ835" s="149"/>
      <c r="TFR835" s="149"/>
      <c r="TFS835" s="149"/>
      <c r="TFT835" s="149"/>
      <c r="TFU835" s="149"/>
      <c r="TFV835" s="149"/>
      <c r="TFW835" s="149"/>
      <c r="TFX835" s="149"/>
      <c r="TFY835" s="149"/>
      <c r="TFZ835" s="149"/>
      <c r="TGA835" s="149"/>
      <c r="TGB835" s="149"/>
      <c r="TGC835" s="149"/>
      <c r="TGD835" s="149"/>
      <c r="TGE835" s="149"/>
      <c r="TGF835" s="149"/>
      <c r="TGG835" s="149"/>
      <c r="TGH835" s="149"/>
      <c r="TGI835" s="149"/>
      <c r="TGJ835" s="149"/>
      <c r="TGK835" s="149"/>
      <c r="TGL835" s="149"/>
      <c r="TGM835" s="149"/>
      <c r="TGN835" s="149"/>
      <c r="TGO835" s="149"/>
      <c r="TGP835" s="149"/>
      <c r="TGQ835" s="149"/>
      <c r="TGR835" s="149"/>
      <c r="TGS835" s="149"/>
      <c r="TGT835" s="149"/>
      <c r="TGU835" s="149"/>
      <c r="TGV835" s="149"/>
      <c r="TGW835" s="149"/>
      <c r="TGX835" s="149"/>
      <c r="TGY835" s="149"/>
      <c r="TGZ835" s="149"/>
      <c r="THA835" s="149"/>
      <c r="THB835" s="149"/>
      <c r="THC835" s="149"/>
      <c r="THD835" s="149"/>
      <c r="THE835" s="149"/>
      <c r="THF835" s="149"/>
      <c r="THG835" s="149"/>
      <c r="THH835" s="149"/>
      <c r="THI835" s="149"/>
      <c r="THJ835" s="149"/>
      <c r="THK835" s="149"/>
      <c r="THL835" s="149"/>
      <c r="THM835" s="149"/>
      <c r="THN835" s="149"/>
      <c r="THO835" s="149"/>
      <c r="THP835" s="149"/>
      <c r="THQ835" s="149"/>
      <c r="THR835" s="149"/>
      <c r="THS835" s="149"/>
      <c r="THT835" s="149"/>
      <c r="THU835" s="149"/>
      <c r="THV835" s="149"/>
      <c r="THW835" s="149"/>
      <c r="THX835" s="149"/>
      <c r="THY835" s="149"/>
      <c r="THZ835" s="149"/>
      <c r="TIA835" s="149"/>
      <c r="TIB835" s="149"/>
      <c r="TIC835" s="149"/>
      <c r="TID835" s="149"/>
      <c r="TIE835" s="149"/>
      <c r="TIF835" s="149"/>
      <c r="TIG835" s="149"/>
      <c r="TIH835" s="149"/>
      <c r="TII835" s="149"/>
      <c r="TIJ835" s="149"/>
      <c r="TIK835" s="149"/>
      <c r="TIL835" s="149"/>
      <c r="TIM835" s="149"/>
      <c r="TIN835" s="149"/>
      <c r="TIO835" s="149"/>
      <c r="TIP835" s="149"/>
      <c r="TIQ835" s="149"/>
      <c r="TIR835" s="149"/>
      <c r="TIS835" s="149"/>
      <c r="TIT835" s="149"/>
      <c r="TIU835" s="149"/>
      <c r="TIV835" s="149"/>
      <c r="TIW835" s="149"/>
      <c r="TIX835" s="149"/>
      <c r="TIY835" s="149"/>
      <c r="TIZ835" s="149"/>
      <c r="TJA835" s="149"/>
      <c r="TJB835" s="149"/>
      <c r="TJC835" s="149"/>
      <c r="TJD835" s="149"/>
      <c r="TJE835" s="149"/>
      <c r="TJF835" s="149"/>
      <c r="TJG835" s="149"/>
      <c r="TJH835" s="149"/>
      <c r="TJI835" s="149"/>
      <c r="TJJ835" s="149"/>
      <c r="TJK835" s="149"/>
      <c r="TJL835" s="149"/>
      <c r="TJM835" s="149"/>
      <c r="TJN835" s="149"/>
      <c r="TJO835" s="149"/>
      <c r="TJP835" s="149"/>
      <c r="TJQ835" s="149"/>
      <c r="TJR835" s="149"/>
      <c r="TJS835" s="149"/>
      <c r="TJT835" s="149"/>
      <c r="TJU835" s="149"/>
      <c r="TJV835" s="149"/>
      <c r="TJW835" s="149"/>
      <c r="TJX835" s="149"/>
      <c r="TJY835" s="149"/>
      <c r="TJZ835" s="149"/>
      <c r="TKA835" s="149"/>
      <c r="TKB835" s="149"/>
      <c r="TKC835" s="149"/>
      <c r="TKD835" s="149"/>
      <c r="TKE835" s="149"/>
      <c r="TKF835" s="149"/>
      <c r="TKG835" s="149"/>
      <c r="TKH835" s="149"/>
      <c r="TKI835" s="149"/>
      <c r="TKJ835" s="149"/>
      <c r="TKK835" s="149"/>
      <c r="TKL835" s="149"/>
      <c r="TKM835" s="149"/>
      <c r="TKN835" s="149"/>
      <c r="TKO835" s="149"/>
      <c r="TKP835" s="149"/>
      <c r="TKQ835" s="149"/>
      <c r="TKR835" s="149"/>
      <c r="TKS835" s="149"/>
      <c r="TKT835" s="149"/>
      <c r="TKU835" s="149"/>
      <c r="TKV835" s="149"/>
      <c r="TKW835" s="149"/>
      <c r="TKX835" s="149"/>
      <c r="TKY835" s="149"/>
      <c r="TKZ835" s="149"/>
      <c r="TLA835" s="149"/>
      <c r="TLB835" s="149"/>
      <c r="TLC835" s="149"/>
      <c r="TLD835" s="149"/>
      <c r="TLE835" s="149"/>
      <c r="TLF835" s="149"/>
      <c r="TLG835" s="149"/>
      <c r="TLH835" s="149"/>
      <c r="TLI835" s="149"/>
      <c r="TLJ835" s="149"/>
      <c r="TLK835" s="149"/>
      <c r="TLL835" s="149"/>
      <c r="TLM835" s="149"/>
      <c r="TLN835" s="149"/>
      <c r="TLO835" s="149"/>
      <c r="TLP835" s="149"/>
      <c r="TLQ835" s="149"/>
      <c r="TLR835" s="149"/>
      <c r="TLS835" s="149"/>
      <c r="TLT835" s="149"/>
      <c r="TLU835" s="149"/>
      <c r="TLV835" s="149"/>
      <c r="TLW835" s="149"/>
      <c r="TLX835" s="149"/>
      <c r="TLY835" s="149"/>
      <c r="TLZ835" s="149"/>
      <c r="TMA835" s="149"/>
      <c r="TMB835" s="149"/>
      <c r="TMC835" s="149"/>
      <c r="TMD835" s="149"/>
      <c r="TME835" s="149"/>
      <c r="TMF835" s="149"/>
      <c r="TMG835" s="149"/>
      <c r="TMH835" s="149"/>
      <c r="TMI835" s="149"/>
      <c r="TMJ835" s="149"/>
      <c r="TMK835" s="149"/>
      <c r="TML835" s="149"/>
      <c r="TMM835" s="149"/>
      <c r="TMN835" s="149"/>
      <c r="TMO835" s="149"/>
      <c r="TMP835" s="149"/>
      <c r="TMQ835" s="149"/>
      <c r="TMR835" s="149"/>
      <c r="TMS835" s="149"/>
      <c r="TMT835" s="149"/>
      <c r="TMU835" s="149"/>
      <c r="TMV835" s="149"/>
      <c r="TMW835" s="149"/>
      <c r="TMX835" s="149"/>
      <c r="TMY835" s="149"/>
      <c r="TMZ835" s="149"/>
      <c r="TNA835" s="149"/>
      <c r="TNB835" s="149"/>
      <c r="TNC835" s="149"/>
      <c r="TND835" s="149"/>
      <c r="TNE835" s="149"/>
      <c r="TNF835" s="149"/>
      <c r="TNG835" s="149"/>
      <c r="TNH835" s="149"/>
      <c r="TNI835" s="149"/>
      <c r="TNJ835" s="149"/>
      <c r="TNK835" s="149"/>
      <c r="TNL835" s="149"/>
      <c r="TNM835" s="149"/>
      <c r="TNN835" s="149"/>
      <c r="TNO835" s="149"/>
      <c r="TNP835" s="149"/>
      <c r="TNQ835" s="149"/>
      <c r="TNR835" s="149"/>
      <c r="TNS835" s="149"/>
      <c r="TNT835" s="149"/>
      <c r="TNU835" s="149"/>
      <c r="TNV835" s="149"/>
      <c r="TNW835" s="149"/>
      <c r="TNX835" s="149"/>
      <c r="TNY835" s="149"/>
      <c r="TNZ835" s="149"/>
      <c r="TOA835" s="149"/>
      <c r="TOB835" s="149"/>
      <c r="TOC835" s="149"/>
      <c r="TOD835" s="149"/>
      <c r="TOE835" s="149"/>
      <c r="TOF835" s="149"/>
      <c r="TOG835" s="149"/>
      <c r="TOH835" s="149"/>
      <c r="TOI835" s="149"/>
      <c r="TOJ835" s="149"/>
      <c r="TOK835" s="149"/>
      <c r="TOL835" s="149"/>
      <c r="TOM835" s="149"/>
      <c r="TON835" s="149"/>
      <c r="TOO835" s="149"/>
      <c r="TOP835" s="149"/>
      <c r="TOQ835" s="149"/>
      <c r="TOR835" s="149"/>
      <c r="TOS835" s="149"/>
      <c r="TOT835" s="149"/>
      <c r="TOU835" s="149"/>
      <c r="TOV835" s="149"/>
      <c r="TOW835" s="149"/>
      <c r="TOX835" s="149"/>
      <c r="TOY835" s="149"/>
      <c r="TOZ835" s="149"/>
      <c r="TPA835" s="149"/>
      <c r="TPB835" s="149"/>
      <c r="TPC835" s="149"/>
      <c r="TPD835" s="149"/>
      <c r="TPE835" s="149"/>
      <c r="TPF835" s="149"/>
      <c r="TPG835" s="149"/>
      <c r="TPH835" s="149"/>
      <c r="TPI835" s="149"/>
      <c r="TPJ835" s="149"/>
      <c r="TPK835" s="149"/>
      <c r="TPL835" s="149"/>
      <c r="TPM835" s="149"/>
      <c r="TPN835" s="149"/>
      <c r="TPO835" s="149"/>
      <c r="TPP835" s="149"/>
      <c r="TPQ835" s="149"/>
      <c r="TPR835" s="149"/>
      <c r="TPS835" s="149"/>
      <c r="TPT835" s="149"/>
      <c r="TPU835" s="149"/>
      <c r="TPV835" s="149"/>
      <c r="TPW835" s="149"/>
      <c r="TPX835" s="149"/>
      <c r="TPY835" s="149"/>
      <c r="TPZ835" s="149"/>
      <c r="TQA835" s="149"/>
      <c r="TQB835" s="149"/>
      <c r="TQC835" s="149"/>
      <c r="TQD835" s="149"/>
      <c r="TQE835" s="149"/>
      <c r="TQF835" s="149"/>
      <c r="TQG835" s="149"/>
      <c r="TQH835" s="149"/>
      <c r="TQI835" s="149"/>
      <c r="TQJ835" s="149"/>
      <c r="TQK835" s="149"/>
      <c r="TQL835" s="149"/>
      <c r="TQM835" s="149"/>
      <c r="TQN835" s="149"/>
      <c r="TQO835" s="149"/>
      <c r="TQP835" s="149"/>
      <c r="TQQ835" s="149"/>
      <c r="TQR835" s="149"/>
      <c r="TQS835" s="149"/>
      <c r="TQT835" s="149"/>
      <c r="TQU835" s="149"/>
      <c r="TQV835" s="149"/>
      <c r="TQW835" s="149"/>
      <c r="TQX835" s="149"/>
      <c r="TQY835" s="149"/>
      <c r="TQZ835" s="149"/>
      <c r="TRA835" s="149"/>
      <c r="TRB835" s="149"/>
      <c r="TRC835" s="149"/>
      <c r="TRD835" s="149"/>
      <c r="TRE835" s="149"/>
      <c r="TRF835" s="149"/>
      <c r="TRG835" s="149"/>
      <c r="TRH835" s="149"/>
      <c r="TRI835" s="149"/>
      <c r="TRJ835" s="149"/>
      <c r="TRK835" s="149"/>
      <c r="TRL835" s="149"/>
      <c r="TRM835" s="149"/>
      <c r="TRN835" s="149"/>
      <c r="TRO835" s="149"/>
      <c r="TRP835" s="149"/>
      <c r="TRQ835" s="149"/>
      <c r="TRR835" s="149"/>
      <c r="TRS835" s="149"/>
      <c r="TRT835" s="149"/>
      <c r="TRU835" s="149"/>
      <c r="TRV835" s="149"/>
      <c r="TRW835" s="149"/>
      <c r="TRX835" s="149"/>
      <c r="TRY835" s="149"/>
      <c r="TRZ835" s="149"/>
      <c r="TSA835" s="149"/>
      <c r="TSB835" s="149"/>
      <c r="TSC835" s="149"/>
      <c r="TSD835" s="149"/>
      <c r="TSE835" s="149"/>
      <c r="TSF835" s="149"/>
      <c r="TSG835" s="149"/>
      <c r="TSH835" s="149"/>
      <c r="TSI835" s="149"/>
      <c r="TSJ835" s="149"/>
      <c r="TSK835" s="149"/>
      <c r="TSL835" s="149"/>
      <c r="TSM835" s="149"/>
      <c r="TSN835" s="149"/>
      <c r="TSO835" s="149"/>
      <c r="TSP835" s="149"/>
      <c r="TSQ835" s="149"/>
      <c r="TSR835" s="149"/>
      <c r="TSS835" s="149"/>
      <c r="TST835" s="149"/>
      <c r="TSU835" s="149"/>
      <c r="TSV835" s="149"/>
      <c r="TSW835" s="149"/>
      <c r="TSX835" s="149"/>
      <c r="TSY835" s="149"/>
      <c r="TSZ835" s="149"/>
      <c r="TTA835" s="149"/>
      <c r="TTB835" s="149"/>
      <c r="TTC835" s="149"/>
      <c r="TTD835" s="149"/>
      <c r="TTE835" s="149"/>
      <c r="TTF835" s="149"/>
      <c r="TTG835" s="149"/>
      <c r="TTH835" s="149"/>
      <c r="TTI835" s="149"/>
      <c r="TTJ835" s="149"/>
      <c r="TTK835" s="149"/>
      <c r="TTL835" s="149"/>
      <c r="TTM835" s="149"/>
      <c r="TTN835" s="149"/>
      <c r="TTO835" s="149"/>
      <c r="TTP835" s="149"/>
      <c r="TTQ835" s="149"/>
      <c r="TTR835" s="149"/>
      <c r="TTS835" s="149"/>
      <c r="TTT835" s="149"/>
      <c r="TTU835" s="149"/>
      <c r="TTV835" s="149"/>
      <c r="TTW835" s="149"/>
      <c r="TTX835" s="149"/>
      <c r="TTY835" s="149"/>
      <c r="TTZ835" s="149"/>
      <c r="TUA835" s="149"/>
      <c r="TUB835" s="149"/>
      <c r="TUC835" s="149"/>
      <c r="TUD835" s="149"/>
      <c r="TUE835" s="149"/>
      <c r="TUF835" s="149"/>
      <c r="TUG835" s="149"/>
      <c r="TUH835" s="149"/>
      <c r="TUI835" s="149"/>
      <c r="TUJ835" s="149"/>
      <c r="TUK835" s="149"/>
      <c r="TUL835" s="149"/>
      <c r="TUM835" s="149"/>
      <c r="TUN835" s="149"/>
      <c r="TUO835" s="149"/>
      <c r="TUP835" s="149"/>
      <c r="TUQ835" s="149"/>
      <c r="TUR835" s="149"/>
      <c r="TUS835" s="149"/>
      <c r="TUT835" s="149"/>
      <c r="TUU835" s="149"/>
      <c r="TUV835" s="149"/>
      <c r="TUW835" s="149"/>
      <c r="TUX835" s="149"/>
      <c r="TUY835" s="149"/>
      <c r="TUZ835" s="149"/>
      <c r="TVA835" s="149"/>
      <c r="TVB835" s="149"/>
      <c r="TVC835" s="149"/>
      <c r="TVD835" s="149"/>
      <c r="TVE835" s="149"/>
      <c r="TVF835" s="149"/>
      <c r="TVG835" s="149"/>
      <c r="TVH835" s="149"/>
      <c r="TVI835" s="149"/>
      <c r="TVJ835" s="149"/>
      <c r="TVK835" s="149"/>
      <c r="TVL835" s="149"/>
      <c r="TVM835" s="149"/>
      <c r="TVN835" s="149"/>
      <c r="TVO835" s="149"/>
      <c r="TVP835" s="149"/>
      <c r="TVQ835" s="149"/>
      <c r="TVR835" s="149"/>
      <c r="TVS835" s="149"/>
      <c r="TVT835" s="149"/>
      <c r="TVU835" s="149"/>
      <c r="TVV835" s="149"/>
      <c r="TVW835" s="149"/>
      <c r="TVX835" s="149"/>
      <c r="TVY835" s="149"/>
      <c r="TVZ835" s="149"/>
      <c r="TWA835" s="149"/>
      <c r="TWB835" s="149"/>
      <c r="TWC835" s="149"/>
      <c r="TWD835" s="149"/>
      <c r="TWE835" s="149"/>
      <c r="TWF835" s="149"/>
      <c r="TWG835" s="149"/>
      <c r="TWH835" s="149"/>
      <c r="TWI835" s="149"/>
      <c r="TWJ835" s="149"/>
      <c r="TWK835" s="149"/>
      <c r="TWL835" s="149"/>
      <c r="TWM835" s="149"/>
      <c r="TWN835" s="149"/>
      <c r="TWO835" s="149"/>
      <c r="TWP835" s="149"/>
      <c r="TWQ835" s="149"/>
      <c r="TWR835" s="149"/>
      <c r="TWS835" s="149"/>
      <c r="TWT835" s="149"/>
      <c r="TWU835" s="149"/>
      <c r="TWV835" s="149"/>
      <c r="TWW835" s="149"/>
      <c r="TWX835" s="149"/>
      <c r="TWY835" s="149"/>
      <c r="TWZ835" s="149"/>
      <c r="TXA835" s="149"/>
      <c r="TXB835" s="149"/>
      <c r="TXC835" s="149"/>
      <c r="TXD835" s="149"/>
      <c r="TXE835" s="149"/>
      <c r="TXF835" s="149"/>
      <c r="TXG835" s="149"/>
      <c r="TXH835" s="149"/>
      <c r="TXI835" s="149"/>
      <c r="TXJ835" s="149"/>
      <c r="TXK835" s="149"/>
      <c r="TXL835" s="149"/>
      <c r="TXM835" s="149"/>
      <c r="TXN835" s="149"/>
      <c r="TXO835" s="149"/>
      <c r="TXP835" s="149"/>
      <c r="TXQ835" s="149"/>
      <c r="TXR835" s="149"/>
      <c r="TXS835" s="149"/>
      <c r="TXT835" s="149"/>
      <c r="TXU835" s="149"/>
      <c r="TXV835" s="149"/>
      <c r="TXW835" s="149"/>
      <c r="TXX835" s="149"/>
      <c r="TXY835" s="149"/>
      <c r="TXZ835" s="149"/>
      <c r="TYA835" s="149"/>
      <c r="TYB835" s="149"/>
      <c r="TYC835" s="149"/>
      <c r="TYD835" s="149"/>
      <c r="TYE835" s="149"/>
      <c r="TYF835" s="149"/>
      <c r="TYG835" s="149"/>
      <c r="TYH835" s="149"/>
      <c r="TYI835" s="149"/>
      <c r="TYJ835" s="149"/>
      <c r="TYK835" s="149"/>
      <c r="TYL835" s="149"/>
      <c r="TYM835" s="149"/>
      <c r="TYN835" s="149"/>
      <c r="TYO835" s="149"/>
      <c r="TYP835" s="149"/>
      <c r="TYQ835" s="149"/>
      <c r="TYR835" s="149"/>
      <c r="TYS835" s="149"/>
      <c r="TYT835" s="149"/>
      <c r="TYU835" s="149"/>
      <c r="TYV835" s="149"/>
      <c r="TYW835" s="149"/>
      <c r="TYX835" s="149"/>
      <c r="TYY835" s="149"/>
      <c r="TYZ835" s="149"/>
      <c r="TZA835" s="149"/>
      <c r="TZB835" s="149"/>
      <c r="TZC835" s="149"/>
      <c r="TZD835" s="149"/>
      <c r="TZE835" s="149"/>
      <c r="TZF835" s="149"/>
      <c r="TZG835" s="149"/>
      <c r="TZH835" s="149"/>
      <c r="TZI835" s="149"/>
      <c r="TZJ835" s="149"/>
      <c r="TZK835" s="149"/>
      <c r="TZL835" s="149"/>
      <c r="TZM835" s="149"/>
      <c r="TZN835" s="149"/>
      <c r="TZO835" s="149"/>
      <c r="TZP835" s="149"/>
      <c r="TZQ835" s="149"/>
      <c r="TZR835" s="149"/>
      <c r="TZS835" s="149"/>
      <c r="TZT835" s="149"/>
      <c r="TZU835" s="149"/>
      <c r="TZV835" s="149"/>
      <c r="TZW835" s="149"/>
      <c r="TZX835" s="149"/>
      <c r="TZY835" s="149"/>
      <c r="TZZ835" s="149"/>
      <c r="UAA835" s="149"/>
      <c r="UAB835" s="149"/>
      <c r="UAC835" s="149"/>
      <c r="UAD835" s="149"/>
      <c r="UAE835" s="149"/>
      <c r="UAF835" s="149"/>
      <c r="UAG835" s="149"/>
      <c r="UAH835" s="149"/>
      <c r="UAI835" s="149"/>
      <c r="UAJ835" s="149"/>
      <c r="UAK835" s="149"/>
      <c r="UAL835" s="149"/>
      <c r="UAM835" s="149"/>
      <c r="UAN835" s="149"/>
      <c r="UAO835" s="149"/>
      <c r="UAP835" s="149"/>
      <c r="UAQ835" s="149"/>
      <c r="UAR835" s="149"/>
      <c r="UAS835" s="149"/>
      <c r="UAT835" s="149"/>
      <c r="UAU835" s="149"/>
      <c r="UAV835" s="149"/>
      <c r="UAW835" s="149"/>
      <c r="UAX835" s="149"/>
      <c r="UAY835" s="149"/>
      <c r="UAZ835" s="149"/>
      <c r="UBA835" s="149"/>
      <c r="UBB835" s="149"/>
      <c r="UBC835" s="149"/>
      <c r="UBD835" s="149"/>
      <c r="UBE835" s="149"/>
      <c r="UBF835" s="149"/>
      <c r="UBG835" s="149"/>
      <c r="UBH835" s="149"/>
      <c r="UBI835" s="149"/>
      <c r="UBJ835" s="149"/>
      <c r="UBK835" s="149"/>
      <c r="UBL835" s="149"/>
      <c r="UBM835" s="149"/>
      <c r="UBN835" s="149"/>
      <c r="UBO835" s="149"/>
      <c r="UBP835" s="149"/>
      <c r="UBQ835" s="149"/>
      <c r="UBR835" s="149"/>
      <c r="UBS835" s="149"/>
      <c r="UBT835" s="149"/>
      <c r="UBU835" s="149"/>
      <c r="UBV835" s="149"/>
      <c r="UBW835" s="149"/>
      <c r="UBX835" s="149"/>
      <c r="UBY835" s="149"/>
      <c r="UBZ835" s="149"/>
      <c r="UCA835" s="149"/>
      <c r="UCB835" s="149"/>
      <c r="UCC835" s="149"/>
      <c r="UCD835" s="149"/>
      <c r="UCE835" s="149"/>
      <c r="UCF835" s="149"/>
      <c r="UCG835" s="149"/>
      <c r="UCH835" s="149"/>
      <c r="UCI835" s="149"/>
      <c r="UCJ835" s="149"/>
      <c r="UCK835" s="149"/>
      <c r="UCL835" s="149"/>
      <c r="UCM835" s="149"/>
      <c r="UCN835" s="149"/>
      <c r="UCO835" s="149"/>
      <c r="UCP835" s="149"/>
      <c r="UCQ835" s="149"/>
      <c r="UCR835" s="149"/>
      <c r="UCS835" s="149"/>
      <c r="UCT835" s="149"/>
      <c r="UCU835" s="149"/>
      <c r="UCV835" s="149"/>
      <c r="UCW835" s="149"/>
      <c r="UCX835" s="149"/>
      <c r="UCY835" s="149"/>
      <c r="UCZ835" s="149"/>
      <c r="UDA835" s="149"/>
      <c r="UDB835" s="149"/>
      <c r="UDC835" s="149"/>
      <c r="UDD835" s="149"/>
      <c r="UDE835" s="149"/>
      <c r="UDF835" s="149"/>
      <c r="UDG835" s="149"/>
      <c r="UDH835" s="149"/>
      <c r="UDI835" s="149"/>
      <c r="UDJ835" s="149"/>
      <c r="UDK835" s="149"/>
      <c r="UDL835" s="149"/>
      <c r="UDM835" s="149"/>
      <c r="UDN835" s="149"/>
      <c r="UDO835" s="149"/>
      <c r="UDP835" s="149"/>
      <c r="UDQ835" s="149"/>
      <c r="UDR835" s="149"/>
      <c r="UDS835" s="149"/>
      <c r="UDT835" s="149"/>
      <c r="UDU835" s="149"/>
      <c r="UDV835" s="149"/>
      <c r="UDW835" s="149"/>
      <c r="UDX835" s="149"/>
      <c r="UDY835" s="149"/>
      <c r="UDZ835" s="149"/>
      <c r="UEA835" s="149"/>
      <c r="UEB835" s="149"/>
      <c r="UEC835" s="149"/>
      <c r="UED835" s="149"/>
      <c r="UEE835" s="149"/>
      <c r="UEF835" s="149"/>
      <c r="UEG835" s="149"/>
      <c r="UEH835" s="149"/>
      <c r="UEI835" s="149"/>
      <c r="UEJ835" s="149"/>
      <c r="UEK835" s="149"/>
      <c r="UEL835" s="149"/>
      <c r="UEM835" s="149"/>
      <c r="UEN835" s="149"/>
      <c r="UEO835" s="149"/>
      <c r="UEP835" s="149"/>
      <c r="UEQ835" s="149"/>
      <c r="UER835" s="149"/>
      <c r="UES835" s="149"/>
      <c r="UET835" s="149"/>
      <c r="UEU835" s="149"/>
      <c r="UEV835" s="149"/>
      <c r="UEW835" s="149"/>
      <c r="UEX835" s="149"/>
      <c r="UEY835" s="149"/>
      <c r="UEZ835" s="149"/>
      <c r="UFA835" s="149"/>
      <c r="UFB835" s="149"/>
      <c r="UFC835" s="149"/>
      <c r="UFD835" s="149"/>
      <c r="UFE835" s="149"/>
      <c r="UFF835" s="149"/>
      <c r="UFG835" s="149"/>
      <c r="UFH835" s="149"/>
      <c r="UFI835" s="149"/>
      <c r="UFJ835" s="149"/>
      <c r="UFK835" s="149"/>
      <c r="UFL835" s="149"/>
      <c r="UFM835" s="149"/>
      <c r="UFN835" s="149"/>
      <c r="UFO835" s="149"/>
      <c r="UFP835" s="149"/>
      <c r="UFQ835" s="149"/>
      <c r="UFR835" s="149"/>
      <c r="UFS835" s="149"/>
      <c r="UFT835" s="149"/>
      <c r="UFU835" s="149"/>
      <c r="UFV835" s="149"/>
      <c r="UFW835" s="149"/>
      <c r="UFX835" s="149"/>
      <c r="UFY835" s="149"/>
      <c r="UFZ835" s="149"/>
      <c r="UGA835" s="149"/>
      <c r="UGB835" s="149"/>
      <c r="UGC835" s="149"/>
      <c r="UGD835" s="149"/>
      <c r="UGE835" s="149"/>
      <c r="UGF835" s="149"/>
      <c r="UGG835" s="149"/>
      <c r="UGH835" s="149"/>
      <c r="UGI835" s="149"/>
      <c r="UGJ835" s="149"/>
      <c r="UGK835" s="149"/>
      <c r="UGL835" s="149"/>
      <c r="UGM835" s="149"/>
      <c r="UGN835" s="149"/>
      <c r="UGO835" s="149"/>
      <c r="UGP835" s="149"/>
      <c r="UGQ835" s="149"/>
      <c r="UGR835" s="149"/>
      <c r="UGS835" s="149"/>
      <c r="UGT835" s="149"/>
      <c r="UGU835" s="149"/>
      <c r="UGV835" s="149"/>
      <c r="UGW835" s="149"/>
      <c r="UGX835" s="149"/>
      <c r="UGY835" s="149"/>
      <c r="UGZ835" s="149"/>
      <c r="UHA835" s="149"/>
      <c r="UHB835" s="149"/>
      <c r="UHC835" s="149"/>
      <c r="UHD835" s="149"/>
      <c r="UHE835" s="149"/>
      <c r="UHF835" s="149"/>
      <c r="UHG835" s="149"/>
      <c r="UHH835" s="149"/>
      <c r="UHI835" s="149"/>
      <c r="UHJ835" s="149"/>
      <c r="UHK835" s="149"/>
      <c r="UHL835" s="149"/>
      <c r="UHM835" s="149"/>
      <c r="UHN835" s="149"/>
      <c r="UHO835" s="149"/>
      <c r="UHP835" s="149"/>
      <c r="UHQ835" s="149"/>
      <c r="UHR835" s="149"/>
      <c r="UHS835" s="149"/>
      <c r="UHT835" s="149"/>
      <c r="UHU835" s="149"/>
      <c r="UHV835" s="149"/>
      <c r="UHW835" s="149"/>
      <c r="UHX835" s="149"/>
      <c r="UHY835" s="149"/>
      <c r="UHZ835" s="149"/>
      <c r="UIA835" s="149"/>
      <c r="UIB835" s="149"/>
      <c r="UIC835" s="149"/>
      <c r="UID835" s="149"/>
      <c r="UIE835" s="149"/>
      <c r="UIF835" s="149"/>
      <c r="UIG835" s="149"/>
      <c r="UIH835" s="149"/>
      <c r="UII835" s="149"/>
      <c r="UIJ835" s="149"/>
      <c r="UIK835" s="149"/>
      <c r="UIL835" s="149"/>
      <c r="UIM835" s="149"/>
      <c r="UIN835" s="149"/>
      <c r="UIO835" s="149"/>
      <c r="UIP835" s="149"/>
      <c r="UIQ835" s="149"/>
      <c r="UIR835" s="149"/>
      <c r="UIS835" s="149"/>
      <c r="UIT835" s="149"/>
      <c r="UIU835" s="149"/>
      <c r="UIV835" s="149"/>
      <c r="UIW835" s="149"/>
      <c r="UIX835" s="149"/>
      <c r="UIY835" s="149"/>
      <c r="UIZ835" s="149"/>
      <c r="UJA835" s="149"/>
      <c r="UJB835" s="149"/>
      <c r="UJC835" s="149"/>
      <c r="UJD835" s="149"/>
      <c r="UJE835" s="149"/>
      <c r="UJF835" s="149"/>
      <c r="UJG835" s="149"/>
      <c r="UJH835" s="149"/>
      <c r="UJI835" s="149"/>
      <c r="UJJ835" s="149"/>
      <c r="UJK835" s="149"/>
      <c r="UJL835" s="149"/>
      <c r="UJM835" s="149"/>
      <c r="UJN835" s="149"/>
      <c r="UJO835" s="149"/>
      <c r="UJP835" s="149"/>
      <c r="UJQ835" s="149"/>
      <c r="UJR835" s="149"/>
      <c r="UJS835" s="149"/>
      <c r="UJT835" s="149"/>
      <c r="UJU835" s="149"/>
      <c r="UJV835" s="149"/>
      <c r="UJW835" s="149"/>
      <c r="UJX835" s="149"/>
      <c r="UJY835" s="149"/>
      <c r="UJZ835" s="149"/>
      <c r="UKA835" s="149"/>
      <c r="UKB835" s="149"/>
      <c r="UKC835" s="149"/>
      <c r="UKD835" s="149"/>
      <c r="UKE835" s="149"/>
      <c r="UKF835" s="149"/>
      <c r="UKG835" s="149"/>
      <c r="UKH835" s="149"/>
      <c r="UKI835" s="149"/>
      <c r="UKJ835" s="149"/>
      <c r="UKK835" s="149"/>
      <c r="UKL835" s="149"/>
      <c r="UKM835" s="149"/>
      <c r="UKN835" s="149"/>
      <c r="UKO835" s="149"/>
      <c r="UKP835" s="149"/>
      <c r="UKQ835" s="149"/>
      <c r="UKR835" s="149"/>
      <c r="UKS835" s="149"/>
      <c r="UKT835" s="149"/>
      <c r="UKU835" s="149"/>
      <c r="UKV835" s="149"/>
      <c r="UKW835" s="149"/>
      <c r="UKX835" s="149"/>
      <c r="UKY835" s="149"/>
      <c r="UKZ835" s="149"/>
      <c r="ULA835" s="149"/>
      <c r="ULB835" s="149"/>
      <c r="ULC835" s="149"/>
      <c r="ULD835" s="149"/>
      <c r="ULE835" s="149"/>
      <c r="ULF835" s="149"/>
      <c r="ULG835" s="149"/>
      <c r="ULH835" s="149"/>
      <c r="ULI835" s="149"/>
      <c r="ULJ835" s="149"/>
      <c r="ULK835" s="149"/>
      <c r="ULL835" s="149"/>
      <c r="ULM835" s="149"/>
      <c r="ULN835" s="149"/>
      <c r="ULO835" s="149"/>
      <c r="ULP835" s="149"/>
      <c r="ULQ835" s="149"/>
      <c r="ULR835" s="149"/>
      <c r="ULS835" s="149"/>
      <c r="ULT835" s="149"/>
      <c r="ULU835" s="149"/>
      <c r="ULV835" s="149"/>
      <c r="ULW835" s="149"/>
      <c r="ULX835" s="149"/>
      <c r="ULY835" s="149"/>
      <c r="ULZ835" s="149"/>
      <c r="UMA835" s="149"/>
      <c r="UMB835" s="149"/>
      <c r="UMC835" s="149"/>
      <c r="UMD835" s="149"/>
      <c r="UME835" s="149"/>
      <c r="UMF835" s="149"/>
      <c r="UMG835" s="149"/>
      <c r="UMH835" s="149"/>
      <c r="UMI835" s="149"/>
      <c r="UMJ835" s="149"/>
      <c r="UMK835" s="149"/>
      <c r="UML835" s="149"/>
      <c r="UMM835" s="149"/>
      <c r="UMN835" s="149"/>
      <c r="UMO835" s="149"/>
      <c r="UMP835" s="149"/>
      <c r="UMQ835" s="149"/>
      <c r="UMR835" s="149"/>
      <c r="UMS835" s="149"/>
      <c r="UMT835" s="149"/>
      <c r="UMU835" s="149"/>
      <c r="UMV835" s="149"/>
      <c r="UMW835" s="149"/>
      <c r="UMX835" s="149"/>
      <c r="UMY835" s="149"/>
      <c r="UMZ835" s="149"/>
      <c r="UNA835" s="149"/>
      <c r="UNB835" s="149"/>
      <c r="UNC835" s="149"/>
      <c r="UND835" s="149"/>
      <c r="UNE835" s="149"/>
      <c r="UNF835" s="149"/>
      <c r="UNG835" s="149"/>
      <c r="UNH835" s="149"/>
      <c r="UNI835" s="149"/>
      <c r="UNJ835" s="149"/>
      <c r="UNK835" s="149"/>
      <c r="UNL835" s="149"/>
      <c r="UNM835" s="149"/>
      <c r="UNN835" s="149"/>
      <c r="UNO835" s="149"/>
      <c r="UNP835" s="149"/>
      <c r="UNQ835" s="149"/>
      <c r="UNR835" s="149"/>
      <c r="UNS835" s="149"/>
      <c r="UNT835" s="149"/>
      <c r="UNU835" s="149"/>
      <c r="UNV835" s="149"/>
      <c r="UNW835" s="149"/>
      <c r="UNX835" s="149"/>
      <c r="UNY835" s="149"/>
      <c r="UNZ835" s="149"/>
      <c r="UOA835" s="149"/>
      <c r="UOB835" s="149"/>
      <c r="UOC835" s="149"/>
      <c r="UOD835" s="149"/>
      <c r="UOE835" s="149"/>
      <c r="UOF835" s="149"/>
      <c r="UOG835" s="149"/>
      <c r="UOH835" s="149"/>
      <c r="UOI835" s="149"/>
      <c r="UOJ835" s="149"/>
      <c r="UOK835" s="149"/>
      <c r="UOL835" s="149"/>
      <c r="UOM835" s="149"/>
      <c r="UON835" s="149"/>
      <c r="UOO835" s="149"/>
      <c r="UOP835" s="149"/>
      <c r="UOQ835" s="149"/>
      <c r="UOR835" s="149"/>
      <c r="UOS835" s="149"/>
      <c r="UOT835" s="149"/>
      <c r="UOU835" s="149"/>
      <c r="UOV835" s="149"/>
      <c r="UOW835" s="149"/>
      <c r="UOX835" s="149"/>
      <c r="UOY835" s="149"/>
      <c r="UOZ835" s="149"/>
      <c r="UPA835" s="149"/>
      <c r="UPB835" s="149"/>
      <c r="UPC835" s="149"/>
      <c r="UPD835" s="149"/>
      <c r="UPE835" s="149"/>
      <c r="UPF835" s="149"/>
      <c r="UPG835" s="149"/>
      <c r="UPH835" s="149"/>
      <c r="UPI835" s="149"/>
      <c r="UPJ835" s="149"/>
      <c r="UPK835" s="149"/>
      <c r="UPL835" s="149"/>
      <c r="UPM835" s="149"/>
      <c r="UPN835" s="149"/>
      <c r="UPO835" s="149"/>
      <c r="UPP835" s="149"/>
      <c r="UPQ835" s="149"/>
      <c r="UPR835" s="149"/>
      <c r="UPS835" s="149"/>
      <c r="UPT835" s="149"/>
      <c r="UPU835" s="149"/>
      <c r="UPV835" s="149"/>
      <c r="UPW835" s="149"/>
      <c r="UPX835" s="149"/>
      <c r="UPY835" s="149"/>
      <c r="UPZ835" s="149"/>
      <c r="UQA835" s="149"/>
      <c r="UQB835" s="149"/>
      <c r="UQC835" s="149"/>
      <c r="UQD835" s="149"/>
      <c r="UQE835" s="149"/>
      <c r="UQF835" s="149"/>
      <c r="UQG835" s="149"/>
      <c r="UQH835" s="149"/>
      <c r="UQI835" s="149"/>
      <c r="UQJ835" s="149"/>
      <c r="UQK835" s="149"/>
      <c r="UQL835" s="149"/>
      <c r="UQM835" s="149"/>
      <c r="UQN835" s="149"/>
      <c r="UQO835" s="149"/>
      <c r="UQP835" s="149"/>
      <c r="UQQ835" s="149"/>
      <c r="UQR835" s="149"/>
      <c r="UQS835" s="149"/>
      <c r="UQT835" s="149"/>
      <c r="UQU835" s="149"/>
      <c r="UQV835" s="149"/>
      <c r="UQW835" s="149"/>
      <c r="UQX835" s="149"/>
      <c r="UQY835" s="149"/>
      <c r="UQZ835" s="149"/>
      <c r="URA835" s="149"/>
      <c r="URB835" s="149"/>
      <c r="URC835" s="149"/>
      <c r="URD835" s="149"/>
      <c r="URE835" s="149"/>
      <c r="URF835" s="149"/>
      <c r="URG835" s="149"/>
      <c r="URH835" s="149"/>
      <c r="URI835" s="149"/>
      <c r="URJ835" s="149"/>
      <c r="URK835" s="149"/>
      <c r="URL835" s="149"/>
      <c r="URM835" s="149"/>
      <c r="URN835" s="149"/>
      <c r="URO835" s="149"/>
      <c r="URP835" s="149"/>
      <c r="URQ835" s="149"/>
      <c r="URR835" s="149"/>
      <c r="URS835" s="149"/>
      <c r="URT835" s="149"/>
      <c r="URU835" s="149"/>
      <c r="URV835" s="149"/>
      <c r="URW835" s="149"/>
      <c r="URX835" s="149"/>
      <c r="URY835" s="149"/>
      <c r="URZ835" s="149"/>
      <c r="USA835" s="149"/>
      <c r="USB835" s="149"/>
      <c r="USC835" s="149"/>
      <c r="USD835" s="149"/>
      <c r="USE835" s="149"/>
      <c r="USF835" s="149"/>
      <c r="USG835" s="149"/>
      <c r="USH835" s="149"/>
      <c r="USI835" s="149"/>
      <c r="USJ835" s="149"/>
      <c r="USK835" s="149"/>
      <c r="USL835" s="149"/>
      <c r="USM835" s="149"/>
      <c r="USN835" s="149"/>
      <c r="USO835" s="149"/>
      <c r="USP835" s="149"/>
      <c r="USQ835" s="149"/>
      <c r="USR835" s="149"/>
      <c r="USS835" s="149"/>
      <c r="UST835" s="149"/>
      <c r="USU835" s="149"/>
      <c r="USV835" s="149"/>
      <c r="USW835" s="149"/>
      <c r="USX835" s="149"/>
      <c r="USY835" s="149"/>
      <c r="USZ835" s="149"/>
      <c r="UTA835" s="149"/>
      <c r="UTB835" s="149"/>
      <c r="UTC835" s="149"/>
      <c r="UTD835" s="149"/>
      <c r="UTE835" s="149"/>
      <c r="UTF835" s="149"/>
      <c r="UTG835" s="149"/>
      <c r="UTH835" s="149"/>
      <c r="UTI835" s="149"/>
      <c r="UTJ835" s="149"/>
      <c r="UTK835" s="149"/>
      <c r="UTL835" s="149"/>
      <c r="UTM835" s="149"/>
      <c r="UTN835" s="149"/>
      <c r="UTO835" s="149"/>
      <c r="UTP835" s="149"/>
      <c r="UTQ835" s="149"/>
      <c r="UTR835" s="149"/>
      <c r="UTS835" s="149"/>
      <c r="UTT835" s="149"/>
      <c r="UTU835" s="149"/>
      <c r="UTV835" s="149"/>
      <c r="UTW835" s="149"/>
      <c r="UTX835" s="149"/>
      <c r="UTY835" s="149"/>
      <c r="UTZ835" s="149"/>
      <c r="UUA835" s="149"/>
      <c r="UUB835" s="149"/>
      <c r="UUC835" s="149"/>
      <c r="UUD835" s="149"/>
      <c r="UUE835" s="149"/>
      <c r="UUF835" s="149"/>
      <c r="UUG835" s="149"/>
      <c r="UUH835" s="149"/>
      <c r="UUI835" s="149"/>
      <c r="UUJ835" s="149"/>
      <c r="UUK835" s="149"/>
      <c r="UUL835" s="149"/>
      <c r="UUM835" s="149"/>
      <c r="UUN835" s="149"/>
      <c r="UUO835" s="149"/>
      <c r="UUP835" s="149"/>
      <c r="UUQ835" s="149"/>
      <c r="UUR835" s="149"/>
      <c r="UUS835" s="149"/>
      <c r="UUT835" s="149"/>
      <c r="UUU835" s="149"/>
      <c r="UUV835" s="149"/>
      <c r="UUW835" s="149"/>
      <c r="UUX835" s="149"/>
      <c r="UUY835" s="149"/>
      <c r="UUZ835" s="149"/>
      <c r="UVA835" s="149"/>
      <c r="UVB835" s="149"/>
      <c r="UVC835" s="149"/>
      <c r="UVD835" s="149"/>
      <c r="UVE835" s="149"/>
      <c r="UVF835" s="149"/>
      <c r="UVG835" s="149"/>
      <c r="UVH835" s="149"/>
      <c r="UVI835" s="149"/>
      <c r="UVJ835" s="149"/>
      <c r="UVK835" s="149"/>
      <c r="UVL835" s="149"/>
      <c r="UVM835" s="149"/>
      <c r="UVN835" s="149"/>
      <c r="UVO835" s="149"/>
      <c r="UVP835" s="149"/>
      <c r="UVQ835" s="149"/>
      <c r="UVR835" s="149"/>
      <c r="UVS835" s="149"/>
      <c r="UVT835" s="149"/>
      <c r="UVU835" s="149"/>
      <c r="UVV835" s="149"/>
      <c r="UVW835" s="149"/>
      <c r="UVX835" s="149"/>
      <c r="UVY835" s="149"/>
      <c r="UVZ835" s="149"/>
      <c r="UWA835" s="149"/>
      <c r="UWB835" s="149"/>
      <c r="UWC835" s="149"/>
      <c r="UWD835" s="149"/>
      <c r="UWE835" s="149"/>
      <c r="UWF835" s="149"/>
      <c r="UWG835" s="149"/>
      <c r="UWH835" s="149"/>
      <c r="UWI835" s="149"/>
      <c r="UWJ835" s="149"/>
      <c r="UWK835" s="149"/>
      <c r="UWL835" s="149"/>
      <c r="UWM835" s="149"/>
      <c r="UWN835" s="149"/>
      <c r="UWO835" s="149"/>
      <c r="UWP835" s="149"/>
      <c r="UWQ835" s="149"/>
      <c r="UWR835" s="149"/>
      <c r="UWS835" s="149"/>
      <c r="UWT835" s="149"/>
      <c r="UWU835" s="149"/>
      <c r="UWV835" s="149"/>
      <c r="UWW835" s="149"/>
      <c r="UWX835" s="149"/>
      <c r="UWY835" s="149"/>
      <c r="UWZ835" s="149"/>
      <c r="UXA835" s="149"/>
      <c r="UXB835" s="149"/>
      <c r="UXC835" s="149"/>
      <c r="UXD835" s="149"/>
      <c r="UXE835" s="149"/>
      <c r="UXF835" s="149"/>
      <c r="UXG835" s="149"/>
      <c r="UXH835" s="149"/>
      <c r="UXI835" s="149"/>
      <c r="UXJ835" s="149"/>
      <c r="UXK835" s="149"/>
      <c r="UXL835" s="149"/>
      <c r="UXM835" s="149"/>
      <c r="UXN835" s="149"/>
      <c r="UXO835" s="149"/>
      <c r="UXP835" s="149"/>
      <c r="UXQ835" s="149"/>
      <c r="UXR835" s="149"/>
      <c r="UXS835" s="149"/>
      <c r="UXT835" s="149"/>
      <c r="UXU835" s="149"/>
      <c r="UXV835" s="149"/>
      <c r="UXW835" s="149"/>
      <c r="UXX835" s="149"/>
      <c r="UXY835" s="149"/>
      <c r="UXZ835" s="149"/>
      <c r="UYA835" s="149"/>
      <c r="UYB835" s="149"/>
      <c r="UYC835" s="149"/>
      <c r="UYD835" s="149"/>
      <c r="UYE835" s="149"/>
      <c r="UYF835" s="149"/>
      <c r="UYG835" s="149"/>
      <c r="UYH835" s="149"/>
      <c r="UYI835" s="149"/>
      <c r="UYJ835" s="149"/>
      <c r="UYK835" s="149"/>
      <c r="UYL835" s="149"/>
      <c r="UYM835" s="149"/>
      <c r="UYN835" s="149"/>
      <c r="UYO835" s="149"/>
      <c r="UYP835" s="149"/>
      <c r="UYQ835" s="149"/>
      <c r="UYR835" s="149"/>
      <c r="UYS835" s="149"/>
      <c r="UYT835" s="149"/>
      <c r="UYU835" s="149"/>
      <c r="UYV835" s="149"/>
      <c r="UYW835" s="149"/>
      <c r="UYX835" s="149"/>
      <c r="UYY835" s="149"/>
      <c r="UYZ835" s="149"/>
      <c r="UZA835" s="149"/>
      <c r="UZB835" s="149"/>
      <c r="UZC835" s="149"/>
      <c r="UZD835" s="149"/>
      <c r="UZE835" s="149"/>
      <c r="UZF835" s="149"/>
      <c r="UZG835" s="149"/>
      <c r="UZH835" s="149"/>
      <c r="UZI835" s="149"/>
      <c r="UZJ835" s="149"/>
      <c r="UZK835" s="149"/>
      <c r="UZL835" s="149"/>
      <c r="UZM835" s="149"/>
      <c r="UZN835" s="149"/>
      <c r="UZO835" s="149"/>
      <c r="UZP835" s="149"/>
      <c r="UZQ835" s="149"/>
      <c r="UZR835" s="149"/>
      <c r="UZS835" s="149"/>
      <c r="UZT835" s="149"/>
      <c r="UZU835" s="149"/>
      <c r="UZV835" s="149"/>
      <c r="UZW835" s="149"/>
      <c r="UZX835" s="149"/>
      <c r="UZY835" s="149"/>
      <c r="UZZ835" s="149"/>
      <c r="VAA835" s="149"/>
      <c r="VAB835" s="149"/>
      <c r="VAC835" s="149"/>
      <c r="VAD835" s="149"/>
      <c r="VAE835" s="149"/>
      <c r="VAF835" s="149"/>
      <c r="VAG835" s="149"/>
      <c r="VAH835" s="149"/>
      <c r="VAI835" s="149"/>
      <c r="VAJ835" s="149"/>
      <c r="VAK835" s="149"/>
      <c r="VAL835" s="149"/>
      <c r="VAM835" s="149"/>
      <c r="VAN835" s="149"/>
      <c r="VAO835" s="149"/>
      <c r="VAP835" s="149"/>
      <c r="VAQ835" s="149"/>
      <c r="VAR835" s="149"/>
      <c r="VAS835" s="149"/>
      <c r="VAT835" s="149"/>
      <c r="VAU835" s="149"/>
      <c r="VAV835" s="149"/>
      <c r="VAW835" s="149"/>
      <c r="VAX835" s="149"/>
      <c r="VAY835" s="149"/>
      <c r="VAZ835" s="149"/>
      <c r="VBA835" s="149"/>
      <c r="VBB835" s="149"/>
      <c r="VBC835" s="149"/>
      <c r="VBD835" s="149"/>
      <c r="VBE835" s="149"/>
      <c r="VBF835" s="149"/>
      <c r="VBG835" s="149"/>
      <c r="VBH835" s="149"/>
      <c r="VBI835" s="149"/>
      <c r="VBJ835" s="149"/>
      <c r="VBK835" s="149"/>
      <c r="VBL835" s="149"/>
      <c r="VBM835" s="149"/>
      <c r="VBN835" s="149"/>
      <c r="VBO835" s="149"/>
      <c r="VBP835" s="149"/>
      <c r="VBQ835" s="149"/>
      <c r="VBR835" s="149"/>
      <c r="VBS835" s="149"/>
      <c r="VBT835" s="149"/>
      <c r="VBU835" s="149"/>
      <c r="VBV835" s="149"/>
      <c r="VBW835" s="149"/>
      <c r="VBX835" s="149"/>
      <c r="VBY835" s="149"/>
      <c r="VBZ835" s="149"/>
      <c r="VCA835" s="149"/>
      <c r="VCB835" s="149"/>
      <c r="VCC835" s="149"/>
      <c r="VCD835" s="149"/>
      <c r="VCE835" s="149"/>
      <c r="VCF835" s="149"/>
      <c r="VCG835" s="149"/>
      <c r="VCH835" s="149"/>
      <c r="VCI835" s="149"/>
      <c r="VCJ835" s="149"/>
      <c r="VCK835" s="149"/>
      <c r="VCL835" s="149"/>
      <c r="VCM835" s="149"/>
      <c r="VCN835" s="149"/>
      <c r="VCO835" s="149"/>
      <c r="VCP835" s="149"/>
      <c r="VCQ835" s="149"/>
      <c r="VCR835" s="149"/>
      <c r="VCS835" s="149"/>
      <c r="VCT835" s="149"/>
      <c r="VCU835" s="149"/>
      <c r="VCV835" s="149"/>
      <c r="VCW835" s="149"/>
      <c r="VCX835" s="149"/>
      <c r="VCY835" s="149"/>
      <c r="VCZ835" s="149"/>
      <c r="VDA835" s="149"/>
      <c r="VDB835" s="149"/>
      <c r="VDC835" s="149"/>
      <c r="VDD835" s="149"/>
      <c r="VDE835" s="149"/>
      <c r="VDF835" s="149"/>
      <c r="VDG835" s="149"/>
      <c r="VDH835" s="149"/>
      <c r="VDI835" s="149"/>
      <c r="VDJ835" s="149"/>
      <c r="VDK835" s="149"/>
      <c r="VDL835" s="149"/>
      <c r="VDM835" s="149"/>
      <c r="VDN835" s="149"/>
      <c r="VDO835" s="149"/>
      <c r="VDP835" s="149"/>
      <c r="VDQ835" s="149"/>
      <c r="VDR835" s="149"/>
      <c r="VDS835" s="149"/>
      <c r="VDT835" s="149"/>
      <c r="VDU835" s="149"/>
      <c r="VDV835" s="149"/>
      <c r="VDW835" s="149"/>
      <c r="VDX835" s="149"/>
      <c r="VDY835" s="149"/>
      <c r="VDZ835" s="149"/>
      <c r="VEA835" s="149"/>
      <c r="VEB835" s="149"/>
      <c r="VEC835" s="149"/>
      <c r="VED835" s="149"/>
      <c r="VEE835" s="149"/>
      <c r="VEF835" s="149"/>
      <c r="VEG835" s="149"/>
      <c r="VEH835" s="149"/>
      <c r="VEI835" s="149"/>
      <c r="VEJ835" s="149"/>
      <c r="VEK835" s="149"/>
      <c r="VEL835" s="149"/>
      <c r="VEM835" s="149"/>
      <c r="VEN835" s="149"/>
      <c r="VEO835" s="149"/>
      <c r="VEP835" s="149"/>
      <c r="VEQ835" s="149"/>
      <c r="VER835" s="149"/>
      <c r="VES835" s="149"/>
      <c r="VET835" s="149"/>
      <c r="VEU835" s="149"/>
      <c r="VEV835" s="149"/>
      <c r="VEW835" s="149"/>
      <c r="VEX835" s="149"/>
      <c r="VEY835" s="149"/>
      <c r="VEZ835" s="149"/>
      <c r="VFA835" s="149"/>
      <c r="VFB835" s="149"/>
      <c r="VFC835" s="149"/>
      <c r="VFD835" s="149"/>
      <c r="VFE835" s="149"/>
      <c r="VFF835" s="149"/>
      <c r="VFG835" s="149"/>
      <c r="VFH835" s="149"/>
      <c r="VFI835" s="149"/>
      <c r="VFJ835" s="149"/>
      <c r="VFK835" s="149"/>
      <c r="VFL835" s="149"/>
      <c r="VFM835" s="149"/>
      <c r="VFN835" s="149"/>
      <c r="VFO835" s="149"/>
      <c r="VFP835" s="149"/>
      <c r="VFQ835" s="149"/>
      <c r="VFR835" s="149"/>
      <c r="VFS835" s="149"/>
      <c r="VFT835" s="149"/>
      <c r="VFU835" s="149"/>
      <c r="VFV835" s="149"/>
      <c r="VFW835" s="149"/>
      <c r="VFX835" s="149"/>
      <c r="VFY835" s="149"/>
      <c r="VFZ835" s="149"/>
      <c r="VGA835" s="149"/>
      <c r="VGB835" s="149"/>
      <c r="VGC835" s="149"/>
      <c r="VGD835" s="149"/>
      <c r="VGE835" s="149"/>
      <c r="VGF835" s="149"/>
      <c r="VGG835" s="149"/>
      <c r="VGH835" s="149"/>
      <c r="VGI835" s="149"/>
      <c r="VGJ835" s="149"/>
      <c r="VGK835" s="149"/>
      <c r="VGL835" s="149"/>
      <c r="VGM835" s="149"/>
      <c r="VGN835" s="149"/>
      <c r="VGO835" s="149"/>
      <c r="VGP835" s="149"/>
      <c r="VGQ835" s="149"/>
      <c r="VGR835" s="149"/>
      <c r="VGS835" s="149"/>
      <c r="VGT835" s="149"/>
      <c r="VGU835" s="149"/>
      <c r="VGV835" s="149"/>
      <c r="VGW835" s="149"/>
      <c r="VGX835" s="149"/>
      <c r="VGY835" s="149"/>
      <c r="VGZ835" s="149"/>
      <c r="VHA835" s="149"/>
      <c r="VHB835" s="149"/>
      <c r="VHC835" s="149"/>
      <c r="VHD835" s="149"/>
      <c r="VHE835" s="149"/>
      <c r="VHF835" s="149"/>
      <c r="VHG835" s="149"/>
      <c r="VHH835" s="149"/>
      <c r="VHI835" s="149"/>
      <c r="VHJ835" s="149"/>
      <c r="VHK835" s="149"/>
      <c r="VHL835" s="149"/>
      <c r="VHM835" s="149"/>
      <c r="VHN835" s="149"/>
      <c r="VHO835" s="149"/>
      <c r="VHP835" s="149"/>
      <c r="VHQ835" s="149"/>
      <c r="VHR835" s="149"/>
      <c r="VHS835" s="149"/>
      <c r="VHT835" s="149"/>
      <c r="VHU835" s="149"/>
      <c r="VHV835" s="149"/>
      <c r="VHW835" s="149"/>
      <c r="VHX835" s="149"/>
      <c r="VHY835" s="149"/>
      <c r="VHZ835" s="149"/>
      <c r="VIA835" s="149"/>
      <c r="VIB835" s="149"/>
      <c r="VIC835" s="149"/>
      <c r="VID835" s="149"/>
      <c r="VIE835" s="149"/>
      <c r="VIF835" s="149"/>
      <c r="VIG835" s="149"/>
      <c r="VIH835" s="149"/>
      <c r="VII835" s="149"/>
      <c r="VIJ835" s="149"/>
      <c r="VIK835" s="149"/>
      <c r="VIL835" s="149"/>
      <c r="VIM835" s="149"/>
      <c r="VIN835" s="149"/>
      <c r="VIO835" s="149"/>
      <c r="VIP835" s="149"/>
      <c r="VIQ835" s="149"/>
      <c r="VIR835" s="149"/>
      <c r="VIS835" s="149"/>
      <c r="VIT835" s="149"/>
      <c r="VIU835" s="149"/>
      <c r="VIV835" s="149"/>
      <c r="VIW835" s="149"/>
      <c r="VIX835" s="149"/>
      <c r="VIY835" s="149"/>
      <c r="VIZ835" s="149"/>
      <c r="VJA835" s="149"/>
      <c r="VJB835" s="149"/>
      <c r="VJC835" s="149"/>
      <c r="VJD835" s="149"/>
      <c r="VJE835" s="149"/>
      <c r="VJF835" s="149"/>
      <c r="VJG835" s="149"/>
      <c r="VJH835" s="149"/>
      <c r="VJI835" s="149"/>
      <c r="VJJ835" s="149"/>
      <c r="VJK835" s="149"/>
      <c r="VJL835" s="149"/>
      <c r="VJM835" s="149"/>
      <c r="VJN835" s="149"/>
      <c r="VJO835" s="149"/>
      <c r="VJP835" s="149"/>
      <c r="VJQ835" s="149"/>
      <c r="VJR835" s="149"/>
      <c r="VJS835" s="149"/>
      <c r="VJT835" s="149"/>
      <c r="VJU835" s="149"/>
      <c r="VJV835" s="149"/>
      <c r="VJW835" s="149"/>
      <c r="VJX835" s="149"/>
      <c r="VJY835" s="149"/>
      <c r="VJZ835" s="149"/>
      <c r="VKA835" s="149"/>
      <c r="VKB835" s="149"/>
      <c r="VKC835" s="149"/>
      <c r="VKD835" s="149"/>
      <c r="VKE835" s="149"/>
      <c r="VKF835" s="149"/>
      <c r="VKG835" s="149"/>
      <c r="VKH835" s="149"/>
      <c r="VKI835" s="149"/>
      <c r="VKJ835" s="149"/>
      <c r="VKK835" s="149"/>
      <c r="VKL835" s="149"/>
      <c r="VKM835" s="149"/>
      <c r="VKN835" s="149"/>
      <c r="VKO835" s="149"/>
      <c r="VKP835" s="149"/>
      <c r="VKQ835" s="149"/>
      <c r="VKR835" s="149"/>
      <c r="VKS835" s="149"/>
      <c r="VKT835" s="149"/>
      <c r="VKU835" s="149"/>
      <c r="VKV835" s="149"/>
      <c r="VKW835" s="149"/>
      <c r="VKX835" s="149"/>
      <c r="VKY835" s="149"/>
      <c r="VKZ835" s="149"/>
      <c r="VLA835" s="149"/>
      <c r="VLB835" s="149"/>
      <c r="VLC835" s="149"/>
      <c r="VLD835" s="149"/>
      <c r="VLE835" s="149"/>
      <c r="VLF835" s="149"/>
      <c r="VLG835" s="149"/>
      <c r="VLH835" s="149"/>
      <c r="VLI835" s="149"/>
      <c r="VLJ835" s="149"/>
      <c r="VLK835" s="149"/>
      <c r="VLL835" s="149"/>
      <c r="VLM835" s="149"/>
      <c r="VLN835" s="149"/>
      <c r="VLO835" s="149"/>
      <c r="VLP835" s="149"/>
      <c r="VLQ835" s="149"/>
      <c r="VLR835" s="149"/>
      <c r="VLS835" s="149"/>
      <c r="VLT835" s="149"/>
      <c r="VLU835" s="149"/>
      <c r="VLV835" s="149"/>
      <c r="VLW835" s="149"/>
      <c r="VLX835" s="149"/>
      <c r="VLY835" s="149"/>
      <c r="VLZ835" s="149"/>
      <c r="VMA835" s="149"/>
      <c r="VMB835" s="149"/>
      <c r="VMC835" s="149"/>
      <c r="VMD835" s="149"/>
      <c r="VME835" s="149"/>
      <c r="VMF835" s="149"/>
      <c r="VMG835" s="149"/>
      <c r="VMH835" s="149"/>
      <c r="VMI835" s="149"/>
      <c r="VMJ835" s="149"/>
      <c r="VMK835" s="149"/>
      <c r="VML835" s="149"/>
      <c r="VMM835" s="149"/>
      <c r="VMN835" s="149"/>
      <c r="VMO835" s="149"/>
      <c r="VMP835" s="149"/>
      <c r="VMQ835" s="149"/>
      <c r="VMR835" s="149"/>
      <c r="VMS835" s="149"/>
      <c r="VMT835" s="149"/>
      <c r="VMU835" s="149"/>
      <c r="VMV835" s="149"/>
      <c r="VMW835" s="149"/>
      <c r="VMX835" s="149"/>
      <c r="VMY835" s="149"/>
      <c r="VMZ835" s="149"/>
      <c r="VNA835" s="149"/>
      <c r="VNB835" s="149"/>
      <c r="VNC835" s="149"/>
      <c r="VND835" s="149"/>
      <c r="VNE835" s="149"/>
      <c r="VNF835" s="149"/>
      <c r="VNG835" s="149"/>
      <c r="VNH835" s="149"/>
      <c r="VNI835" s="149"/>
      <c r="VNJ835" s="149"/>
      <c r="VNK835" s="149"/>
      <c r="VNL835" s="149"/>
      <c r="VNM835" s="149"/>
      <c r="VNN835" s="149"/>
      <c r="VNO835" s="149"/>
      <c r="VNP835" s="149"/>
      <c r="VNQ835" s="149"/>
      <c r="VNR835" s="149"/>
      <c r="VNS835" s="149"/>
      <c r="VNT835" s="149"/>
      <c r="VNU835" s="149"/>
      <c r="VNV835" s="149"/>
      <c r="VNW835" s="149"/>
      <c r="VNX835" s="149"/>
      <c r="VNY835" s="149"/>
      <c r="VNZ835" s="149"/>
      <c r="VOA835" s="149"/>
      <c r="VOB835" s="149"/>
      <c r="VOC835" s="149"/>
      <c r="VOD835" s="149"/>
      <c r="VOE835" s="149"/>
      <c r="VOF835" s="149"/>
      <c r="VOG835" s="149"/>
      <c r="VOH835" s="149"/>
      <c r="VOI835" s="149"/>
      <c r="VOJ835" s="149"/>
      <c r="VOK835" s="149"/>
      <c r="VOL835" s="149"/>
      <c r="VOM835" s="149"/>
      <c r="VON835" s="149"/>
      <c r="VOO835" s="149"/>
      <c r="VOP835" s="149"/>
      <c r="VOQ835" s="149"/>
      <c r="VOR835" s="149"/>
      <c r="VOS835" s="149"/>
      <c r="VOT835" s="149"/>
      <c r="VOU835" s="149"/>
      <c r="VOV835" s="149"/>
      <c r="VOW835" s="149"/>
      <c r="VOX835" s="149"/>
      <c r="VOY835" s="149"/>
      <c r="VOZ835" s="149"/>
      <c r="VPA835" s="149"/>
      <c r="VPB835" s="149"/>
      <c r="VPC835" s="149"/>
      <c r="VPD835" s="149"/>
      <c r="VPE835" s="149"/>
      <c r="VPF835" s="149"/>
      <c r="VPG835" s="149"/>
      <c r="VPH835" s="149"/>
      <c r="VPI835" s="149"/>
      <c r="VPJ835" s="149"/>
      <c r="VPK835" s="149"/>
      <c r="VPL835" s="149"/>
      <c r="VPM835" s="149"/>
      <c r="VPN835" s="149"/>
      <c r="VPO835" s="149"/>
      <c r="VPP835" s="149"/>
      <c r="VPQ835" s="149"/>
      <c r="VPR835" s="149"/>
      <c r="VPS835" s="149"/>
      <c r="VPT835" s="149"/>
      <c r="VPU835" s="149"/>
      <c r="VPV835" s="149"/>
      <c r="VPW835" s="149"/>
      <c r="VPX835" s="149"/>
      <c r="VPY835" s="149"/>
      <c r="VPZ835" s="149"/>
      <c r="VQA835" s="149"/>
      <c r="VQB835" s="149"/>
      <c r="VQC835" s="149"/>
      <c r="VQD835" s="149"/>
      <c r="VQE835" s="149"/>
      <c r="VQF835" s="149"/>
      <c r="VQG835" s="149"/>
      <c r="VQH835" s="149"/>
      <c r="VQI835" s="149"/>
      <c r="VQJ835" s="149"/>
      <c r="VQK835" s="149"/>
      <c r="VQL835" s="149"/>
      <c r="VQM835" s="149"/>
      <c r="VQN835" s="149"/>
      <c r="VQO835" s="149"/>
      <c r="VQP835" s="149"/>
      <c r="VQQ835" s="149"/>
      <c r="VQR835" s="149"/>
      <c r="VQS835" s="149"/>
      <c r="VQT835" s="149"/>
      <c r="VQU835" s="149"/>
      <c r="VQV835" s="149"/>
      <c r="VQW835" s="149"/>
      <c r="VQX835" s="149"/>
      <c r="VQY835" s="149"/>
      <c r="VQZ835" s="149"/>
      <c r="VRA835" s="149"/>
      <c r="VRB835" s="149"/>
      <c r="VRC835" s="149"/>
      <c r="VRD835" s="149"/>
      <c r="VRE835" s="149"/>
      <c r="VRF835" s="149"/>
      <c r="VRG835" s="149"/>
      <c r="VRH835" s="149"/>
      <c r="VRI835" s="149"/>
      <c r="VRJ835" s="149"/>
      <c r="VRK835" s="149"/>
      <c r="VRL835" s="149"/>
      <c r="VRM835" s="149"/>
      <c r="VRN835" s="149"/>
      <c r="VRO835" s="149"/>
      <c r="VRP835" s="149"/>
      <c r="VRQ835" s="149"/>
      <c r="VRR835" s="149"/>
      <c r="VRS835" s="149"/>
      <c r="VRT835" s="149"/>
      <c r="VRU835" s="149"/>
      <c r="VRV835" s="149"/>
      <c r="VRW835" s="149"/>
      <c r="VRX835" s="149"/>
      <c r="VRY835" s="149"/>
      <c r="VRZ835" s="149"/>
      <c r="VSA835" s="149"/>
      <c r="VSB835" s="149"/>
      <c r="VSC835" s="149"/>
      <c r="VSD835" s="149"/>
      <c r="VSE835" s="149"/>
      <c r="VSF835" s="149"/>
      <c r="VSG835" s="149"/>
      <c r="VSH835" s="149"/>
      <c r="VSI835" s="149"/>
      <c r="VSJ835" s="149"/>
      <c r="VSK835" s="149"/>
      <c r="VSL835" s="149"/>
      <c r="VSM835" s="149"/>
      <c r="VSN835" s="149"/>
      <c r="VSO835" s="149"/>
      <c r="VSP835" s="149"/>
      <c r="VSQ835" s="149"/>
      <c r="VSR835" s="149"/>
      <c r="VSS835" s="149"/>
      <c r="VST835" s="149"/>
      <c r="VSU835" s="149"/>
      <c r="VSV835" s="149"/>
      <c r="VSW835" s="149"/>
      <c r="VSX835" s="149"/>
      <c r="VSY835" s="149"/>
      <c r="VSZ835" s="149"/>
      <c r="VTA835" s="149"/>
      <c r="VTB835" s="149"/>
      <c r="VTC835" s="149"/>
      <c r="VTD835" s="149"/>
      <c r="VTE835" s="149"/>
      <c r="VTF835" s="149"/>
      <c r="VTG835" s="149"/>
      <c r="VTH835" s="149"/>
      <c r="VTI835" s="149"/>
      <c r="VTJ835" s="149"/>
      <c r="VTK835" s="149"/>
      <c r="VTL835" s="149"/>
      <c r="VTM835" s="149"/>
      <c r="VTN835" s="149"/>
      <c r="VTO835" s="149"/>
      <c r="VTP835" s="149"/>
      <c r="VTQ835" s="149"/>
      <c r="VTR835" s="149"/>
      <c r="VTS835" s="149"/>
      <c r="VTT835" s="149"/>
      <c r="VTU835" s="149"/>
      <c r="VTV835" s="149"/>
      <c r="VTW835" s="149"/>
      <c r="VTX835" s="149"/>
      <c r="VTY835" s="149"/>
      <c r="VTZ835" s="149"/>
      <c r="VUA835" s="149"/>
      <c r="VUB835" s="149"/>
      <c r="VUC835" s="149"/>
      <c r="VUD835" s="149"/>
      <c r="VUE835" s="149"/>
      <c r="VUF835" s="149"/>
      <c r="VUG835" s="149"/>
      <c r="VUH835" s="149"/>
      <c r="VUI835" s="149"/>
      <c r="VUJ835" s="149"/>
      <c r="VUK835" s="149"/>
      <c r="VUL835" s="149"/>
      <c r="VUM835" s="149"/>
      <c r="VUN835" s="149"/>
      <c r="VUO835" s="149"/>
      <c r="VUP835" s="149"/>
      <c r="VUQ835" s="149"/>
      <c r="VUR835" s="149"/>
      <c r="VUS835" s="149"/>
      <c r="VUT835" s="149"/>
      <c r="VUU835" s="149"/>
      <c r="VUV835" s="149"/>
      <c r="VUW835" s="149"/>
      <c r="VUX835" s="149"/>
      <c r="VUY835" s="149"/>
      <c r="VUZ835" s="149"/>
      <c r="VVA835" s="149"/>
      <c r="VVB835" s="149"/>
      <c r="VVC835" s="149"/>
      <c r="VVD835" s="149"/>
      <c r="VVE835" s="149"/>
      <c r="VVF835" s="149"/>
      <c r="VVG835" s="149"/>
      <c r="VVH835" s="149"/>
      <c r="VVI835" s="149"/>
      <c r="VVJ835" s="149"/>
      <c r="VVK835" s="149"/>
      <c r="VVL835" s="149"/>
      <c r="VVM835" s="149"/>
      <c r="VVN835" s="149"/>
      <c r="VVO835" s="149"/>
      <c r="VVP835" s="149"/>
      <c r="VVQ835" s="149"/>
      <c r="VVR835" s="149"/>
      <c r="VVS835" s="149"/>
      <c r="VVT835" s="149"/>
      <c r="VVU835" s="149"/>
      <c r="VVV835" s="149"/>
      <c r="VVW835" s="149"/>
      <c r="VVX835" s="149"/>
      <c r="VVY835" s="149"/>
      <c r="VVZ835" s="149"/>
      <c r="VWA835" s="149"/>
      <c r="VWB835" s="149"/>
      <c r="VWC835" s="149"/>
      <c r="VWD835" s="149"/>
      <c r="VWE835" s="149"/>
      <c r="VWF835" s="149"/>
      <c r="VWG835" s="149"/>
      <c r="VWH835" s="149"/>
      <c r="VWI835" s="149"/>
      <c r="VWJ835" s="149"/>
      <c r="VWK835" s="149"/>
      <c r="VWL835" s="149"/>
      <c r="VWM835" s="149"/>
      <c r="VWN835" s="149"/>
      <c r="VWO835" s="149"/>
      <c r="VWP835" s="149"/>
      <c r="VWQ835" s="149"/>
      <c r="VWR835" s="149"/>
      <c r="VWS835" s="149"/>
      <c r="VWT835" s="149"/>
      <c r="VWU835" s="149"/>
      <c r="VWV835" s="149"/>
      <c r="VWW835" s="149"/>
      <c r="VWX835" s="149"/>
      <c r="VWY835" s="149"/>
      <c r="VWZ835" s="149"/>
      <c r="VXA835" s="149"/>
      <c r="VXB835" s="149"/>
      <c r="VXC835" s="149"/>
      <c r="VXD835" s="149"/>
      <c r="VXE835" s="149"/>
      <c r="VXF835" s="149"/>
      <c r="VXG835" s="149"/>
      <c r="VXH835" s="149"/>
      <c r="VXI835" s="149"/>
      <c r="VXJ835" s="149"/>
      <c r="VXK835" s="149"/>
      <c r="VXL835" s="149"/>
      <c r="VXM835" s="149"/>
      <c r="VXN835" s="149"/>
      <c r="VXO835" s="149"/>
      <c r="VXP835" s="149"/>
      <c r="VXQ835" s="149"/>
      <c r="VXR835" s="149"/>
      <c r="VXS835" s="149"/>
      <c r="VXT835" s="149"/>
      <c r="VXU835" s="149"/>
      <c r="VXV835" s="149"/>
      <c r="VXW835" s="149"/>
      <c r="VXX835" s="149"/>
      <c r="VXY835" s="149"/>
      <c r="VXZ835" s="149"/>
      <c r="VYA835" s="149"/>
      <c r="VYB835" s="149"/>
      <c r="VYC835" s="149"/>
      <c r="VYD835" s="149"/>
      <c r="VYE835" s="149"/>
      <c r="VYF835" s="149"/>
      <c r="VYG835" s="149"/>
      <c r="VYH835" s="149"/>
      <c r="VYI835" s="149"/>
      <c r="VYJ835" s="149"/>
      <c r="VYK835" s="149"/>
      <c r="VYL835" s="149"/>
      <c r="VYM835" s="149"/>
      <c r="VYN835" s="149"/>
      <c r="VYO835" s="149"/>
      <c r="VYP835" s="149"/>
      <c r="VYQ835" s="149"/>
      <c r="VYR835" s="149"/>
      <c r="VYS835" s="149"/>
      <c r="VYT835" s="149"/>
      <c r="VYU835" s="149"/>
      <c r="VYV835" s="149"/>
      <c r="VYW835" s="149"/>
      <c r="VYX835" s="149"/>
      <c r="VYY835" s="149"/>
      <c r="VYZ835" s="149"/>
      <c r="VZA835" s="149"/>
      <c r="VZB835" s="149"/>
      <c r="VZC835" s="149"/>
      <c r="VZD835" s="149"/>
      <c r="VZE835" s="149"/>
      <c r="VZF835" s="149"/>
      <c r="VZG835" s="149"/>
      <c r="VZH835" s="149"/>
      <c r="VZI835" s="149"/>
      <c r="VZJ835" s="149"/>
      <c r="VZK835" s="149"/>
      <c r="VZL835" s="149"/>
      <c r="VZM835" s="149"/>
      <c r="VZN835" s="149"/>
      <c r="VZO835" s="149"/>
      <c r="VZP835" s="149"/>
      <c r="VZQ835" s="149"/>
      <c r="VZR835" s="149"/>
      <c r="VZS835" s="149"/>
      <c r="VZT835" s="149"/>
      <c r="VZU835" s="149"/>
      <c r="VZV835" s="149"/>
      <c r="VZW835" s="149"/>
      <c r="VZX835" s="149"/>
      <c r="VZY835" s="149"/>
      <c r="VZZ835" s="149"/>
      <c r="WAA835" s="149"/>
      <c r="WAB835" s="149"/>
      <c r="WAC835" s="149"/>
      <c r="WAD835" s="149"/>
      <c r="WAE835" s="149"/>
      <c r="WAF835" s="149"/>
      <c r="WAG835" s="149"/>
      <c r="WAH835" s="149"/>
      <c r="WAI835" s="149"/>
      <c r="WAJ835" s="149"/>
      <c r="WAK835" s="149"/>
      <c r="WAL835" s="149"/>
      <c r="WAM835" s="149"/>
      <c r="WAN835" s="149"/>
      <c r="WAO835" s="149"/>
      <c r="WAP835" s="149"/>
      <c r="WAQ835" s="149"/>
      <c r="WAR835" s="149"/>
      <c r="WAS835" s="149"/>
      <c r="WAT835" s="149"/>
      <c r="WAU835" s="149"/>
      <c r="WAV835" s="149"/>
      <c r="WAW835" s="149"/>
      <c r="WAX835" s="149"/>
      <c r="WAY835" s="149"/>
      <c r="WAZ835" s="149"/>
      <c r="WBA835" s="149"/>
      <c r="WBB835" s="149"/>
      <c r="WBC835" s="149"/>
      <c r="WBD835" s="149"/>
      <c r="WBE835" s="149"/>
      <c r="WBF835" s="149"/>
      <c r="WBG835" s="149"/>
      <c r="WBH835" s="149"/>
      <c r="WBI835" s="149"/>
      <c r="WBJ835" s="149"/>
      <c r="WBK835" s="149"/>
      <c r="WBL835" s="149"/>
      <c r="WBM835" s="149"/>
      <c r="WBN835" s="149"/>
      <c r="WBO835" s="149"/>
      <c r="WBP835" s="149"/>
      <c r="WBQ835" s="149"/>
      <c r="WBR835" s="149"/>
      <c r="WBS835" s="149"/>
      <c r="WBT835" s="149"/>
      <c r="WBU835" s="149"/>
      <c r="WBV835" s="149"/>
      <c r="WBW835" s="149"/>
      <c r="WBX835" s="149"/>
      <c r="WBY835" s="149"/>
      <c r="WBZ835" s="149"/>
      <c r="WCA835" s="149"/>
      <c r="WCB835" s="149"/>
      <c r="WCC835" s="149"/>
      <c r="WCD835" s="149"/>
      <c r="WCE835" s="149"/>
      <c r="WCF835" s="149"/>
      <c r="WCG835" s="149"/>
      <c r="WCH835" s="149"/>
      <c r="WCI835" s="149"/>
      <c r="WCJ835" s="149"/>
      <c r="WCK835" s="149"/>
      <c r="WCL835" s="149"/>
      <c r="WCM835" s="149"/>
      <c r="WCN835" s="149"/>
      <c r="WCO835" s="149"/>
      <c r="WCP835" s="149"/>
      <c r="WCQ835" s="149"/>
      <c r="WCR835" s="149"/>
      <c r="WCS835" s="149"/>
      <c r="WCT835" s="149"/>
      <c r="WCU835" s="149"/>
      <c r="WCV835" s="149"/>
      <c r="WCW835" s="149"/>
      <c r="WCX835" s="149"/>
      <c r="WCY835" s="149"/>
      <c r="WCZ835" s="149"/>
      <c r="WDA835" s="149"/>
      <c r="WDB835" s="149"/>
      <c r="WDC835" s="149"/>
      <c r="WDD835" s="149"/>
      <c r="WDE835" s="149"/>
      <c r="WDF835" s="149"/>
      <c r="WDG835" s="149"/>
      <c r="WDH835" s="149"/>
      <c r="WDI835" s="149"/>
      <c r="WDJ835" s="149"/>
      <c r="WDK835" s="149"/>
      <c r="WDL835" s="149"/>
      <c r="WDM835" s="149"/>
      <c r="WDN835" s="149"/>
      <c r="WDO835" s="149"/>
      <c r="WDP835" s="149"/>
      <c r="WDQ835" s="149"/>
      <c r="WDR835" s="149"/>
      <c r="WDS835" s="149"/>
      <c r="WDT835" s="149"/>
      <c r="WDU835" s="149"/>
      <c r="WDV835" s="149"/>
      <c r="WDW835" s="149"/>
      <c r="WDX835" s="149"/>
      <c r="WDY835" s="149"/>
      <c r="WDZ835" s="149"/>
      <c r="WEA835" s="149"/>
      <c r="WEB835" s="149"/>
      <c r="WEC835" s="149"/>
      <c r="WED835" s="149"/>
      <c r="WEE835" s="149"/>
      <c r="WEF835" s="149"/>
      <c r="WEG835" s="149"/>
      <c r="WEH835" s="149"/>
      <c r="WEI835" s="149"/>
      <c r="WEJ835" s="149"/>
      <c r="WEK835" s="149"/>
      <c r="WEL835" s="149"/>
      <c r="WEM835" s="149"/>
      <c r="WEN835" s="149"/>
      <c r="WEO835" s="149"/>
      <c r="WEP835" s="149"/>
      <c r="WEQ835" s="149"/>
      <c r="WER835" s="149"/>
      <c r="WES835" s="149"/>
      <c r="WET835" s="149"/>
      <c r="WEU835" s="149"/>
      <c r="WEV835" s="149"/>
      <c r="WEW835" s="149"/>
      <c r="WEX835" s="149"/>
      <c r="WEY835" s="149"/>
      <c r="WEZ835" s="149"/>
      <c r="WFA835" s="149"/>
      <c r="WFB835" s="149"/>
      <c r="WFC835" s="149"/>
      <c r="WFD835" s="149"/>
      <c r="WFE835" s="149"/>
      <c r="WFF835" s="149"/>
      <c r="WFG835" s="149"/>
      <c r="WFH835" s="149"/>
      <c r="WFI835" s="149"/>
      <c r="WFJ835" s="149"/>
      <c r="WFK835" s="149"/>
      <c r="WFL835" s="149"/>
      <c r="WFM835" s="149"/>
      <c r="WFN835" s="149"/>
      <c r="WFO835" s="149"/>
      <c r="WFP835" s="149"/>
      <c r="WFQ835" s="149"/>
      <c r="WFR835" s="149"/>
      <c r="WFS835" s="149"/>
      <c r="WFT835" s="149"/>
      <c r="WFU835" s="149"/>
      <c r="WFV835" s="149"/>
      <c r="WFW835" s="149"/>
      <c r="WFX835" s="149"/>
      <c r="WFY835" s="149"/>
      <c r="WFZ835" s="149"/>
      <c r="WGA835" s="149"/>
      <c r="WGB835" s="149"/>
      <c r="WGC835" s="149"/>
      <c r="WGD835" s="149"/>
      <c r="WGE835" s="149"/>
      <c r="WGF835" s="149"/>
      <c r="WGG835" s="149"/>
      <c r="WGH835" s="149"/>
      <c r="WGI835" s="149"/>
      <c r="WGJ835" s="149"/>
      <c r="WGK835" s="149"/>
      <c r="WGL835" s="149"/>
      <c r="WGM835" s="149"/>
      <c r="WGN835" s="149"/>
      <c r="WGO835" s="149"/>
      <c r="WGP835" s="149"/>
      <c r="WGQ835" s="149"/>
      <c r="WGR835" s="149"/>
      <c r="WGS835" s="149"/>
      <c r="WGT835" s="149"/>
      <c r="WGU835" s="149"/>
      <c r="WGV835" s="149"/>
      <c r="WGW835" s="149"/>
      <c r="WGX835" s="149"/>
      <c r="WGY835" s="149"/>
      <c r="WGZ835" s="149"/>
      <c r="WHA835" s="149"/>
      <c r="WHB835" s="149"/>
      <c r="WHC835" s="149"/>
      <c r="WHD835" s="149"/>
      <c r="WHE835" s="149"/>
      <c r="WHF835" s="149"/>
      <c r="WHG835" s="149"/>
      <c r="WHH835" s="149"/>
      <c r="WHI835" s="149"/>
      <c r="WHJ835" s="149"/>
      <c r="WHK835" s="149"/>
      <c r="WHL835" s="149"/>
      <c r="WHM835" s="149"/>
      <c r="WHN835" s="149"/>
      <c r="WHO835" s="149"/>
      <c r="WHP835" s="149"/>
      <c r="WHQ835" s="149"/>
      <c r="WHR835" s="149"/>
      <c r="WHS835" s="149"/>
      <c r="WHT835" s="149"/>
      <c r="WHU835" s="149"/>
      <c r="WHV835" s="149"/>
      <c r="WHW835" s="149"/>
      <c r="WHX835" s="149"/>
      <c r="WHY835" s="149"/>
      <c r="WHZ835" s="149"/>
      <c r="WIA835" s="149"/>
      <c r="WIB835" s="149"/>
      <c r="WIC835" s="149"/>
      <c r="WID835" s="149"/>
      <c r="WIE835" s="149"/>
      <c r="WIF835" s="149"/>
      <c r="WIG835" s="149"/>
      <c r="WIH835" s="149"/>
      <c r="WII835" s="149"/>
      <c r="WIJ835" s="149"/>
      <c r="WIK835" s="149"/>
      <c r="WIL835" s="149"/>
      <c r="WIM835" s="149"/>
      <c r="WIN835" s="149"/>
      <c r="WIO835" s="149"/>
      <c r="WIP835" s="149"/>
      <c r="WIQ835" s="149"/>
      <c r="WIR835" s="149"/>
      <c r="WIS835" s="149"/>
      <c r="WIT835" s="149"/>
      <c r="WIU835" s="149"/>
      <c r="WIV835" s="149"/>
      <c r="WIW835" s="149"/>
      <c r="WIX835" s="149"/>
      <c r="WIY835" s="149"/>
      <c r="WIZ835" s="149"/>
      <c r="WJA835" s="149"/>
      <c r="WJB835" s="149"/>
      <c r="WJC835" s="149"/>
      <c r="WJD835" s="149"/>
      <c r="WJE835" s="149"/>
      <c r="WJF835" s="149"/>
      <c r="WJG835" s="149"/>
      <c r="WJH835" s="149"/>
      <c r="WJI835" s="149"/>
      <c r="WJJ835" s="149"/>
      <c r="WJK835" s="149"/>
      <c r="WJL835" s="149"/>
      <c r="WJM835" s="149"/>
      <c r="WJN835" s="149"/>
      <c r="WJO835" s="149"/>
      <c r="WJP835" s="149"/>
      <c r="WJQ835" s="149"/>
      <c r="WJR835" s="149"/>
      <c r="WJS835" s="149"/>
      <c r="WJT835" s="149"/>
      <c r="WJU835" s="149"/>
      <c r="WJV835" s="149"/>
      <c r="WJW835" s="149"/>
      <c r="WJX835" s="149"/>
      <c r="WJY835" s="149"/>
      <c r="WJZ835" s="149"/>
      <c r="WKA835" s="149"/>
      <c r="WKB835" s="149"/>
      <c r="WKC835" s="149"/>
      <c r="WKD835" s="149"/>
      <c r="WKE835" s="149"/>
      <c r="WKF835" s="149"/>
      <c r="WKG835" s="149"/>
      <c r="WKH835" s="149"/>
      <c r="WKI835" s="149"/>
      <c r="WKJ835" s="149"/>
      <c r="WKK835" s="149"/>
      <c r="WKL835" s="149"/>
      <c r="WKM835" s="149"/>
      <c r="WKN835" s="149"/>
      <c r="WKO835" s="149"/>
      <c r="WKP835" s="149"/>
      <c r="WKQ835" s="149"/>
      <c r="WKR835" s="149"/>
      <c r="WKS835" s="149"/>
      <c r="WKT835" s="149"/>
      <c r="WKU835" s="149"/>
      <c r="WKV835" s="149"/>
      <c r="WKW835" s="149"/>
      <c r="WKX835" s="149"/>
      <c r="WKY835" s="149"/>
      <c r="WKZ835" s="149"/>
      <c r="WLA835" s="149"/>
      <c r="WLB835" s="149"/>
      <c r="WLC835" s="149"/>
      <c r="WLD835" s="149"/>
      <c r="WLE835" s="149"/>
      <c r="WLF835" s="149"/>
      <c r="WLG835" s="149"/>
      <c r="WLH835" s="149"/>
      <c r="WLI835" s="149"/>
      <c r="WLJ835" s="149"/>
      <c r="WLK835" s="149"/>
      <c r="WLL835" s="149"/>
      <c r="WLM835" s="149"/>
      <c r="WLN835" s="149"/>
      <c r="WLO835" s="149"/>
      <c r="WLP835" s="149"/>
      <c r="WLQ835" s="149"/>
      <c r="WLR835" s="149"/>
      <c r="WLS835" s="149"/>
      <c r="WLT835" s="149"/>
      <c r="WLU835" s="149"/>
      <c r="WLV835" s="149"/>
      <c r="WLW835" s="149"/>
      <c r="WLX835" s="149"/>
      <c r="WLY835" s="149"/>
      <c r="WLZ835" s="149"/>
      <c r="WMA835" s="149"/>
      <c r="WMB835" s="149"/>
      <c r="WMC835" s="149"/>
      <c r="WMD835" s="149"/>
      <c r="WME835" s="149"/>
      <c r="WMF835" s="149"/>
      <c r="WMG835" s="149"/>
      <c r="WMH835" s="149"/>
      <c r="WMI835" s="149"/>
      <c r="WMJ835" s="149"/>
      <c r="WMK835" s="149"/>
      <c r="WML835" s="149"/>
      <c r="WMM835" s="149"/>
      <c r="WMN835" s="149"/>
      <c r="WMO835" s="149"/>
      <c r="WMP835" s="149"/>
      <c r="WMQ835" s="149"/>
      <c r="WMR835" s="149"/>
      <c r="WMS835" s="149"/>
      <c r="WMT835" s="149"/>
      <c r="WMU835" s="149"/>
      <c r="WMV835" s="149"/>
      <c r="WMW835" s="149"/>
      <c r="WMX835" s="149"/>
      <c r="WMY835" s="149"/>
      <c r="WMZ835" s="149"/>
      <c r="WNA835" s="149"/>
      <c r="WNB835" s="149"/>
      <c r="WNC835" s="149"/>
      <c r="WND835" s="149"/>
      <c r="WNE835" s="149"/>
      <c r="WNF835" s="149"/>
      <c r="WNG835" s="149"/>
      <c r="WNH835" s="149"/>
      <c r="WNI835" s="149"/>
      <c r="WNJ835" s="149"/>
      <c r="WNK835" s="149"/>
      <c r="WNL835" s="149"/>
      <c r="WNM835" s="149"/>
      <c r="WNN835" s="149"/>
      <c r="WNO835" s="149"/>
      <c r="WNP835" s="149"/>
      <c r="WNQ835" s="149"/>
      <c r="WNR835" s="149"/>
      <c r="WNS835" s="149"/>
      <c r="WNT835" s="149"/>
      <c r="WNU835" s="149"/>
      <c r="WNV835" s="149"/>
      <c r="WNW835" s="149"/>
      <c r="WNX835" s="149"/>
      <c r="WNY835" s="149"/>
      <c r="WNZ835" s="149"/>
      <c r="WOA835" s="149"/>
      <c r="WOB835" s="149"/>
      <c r="WOC835" s="149"/>
      <c r="WOD835" s="149"/>
      <c r="WOE835" s="149"/>
      <c r="WOF835" s="149"/>
      <c r="WOG835" s="149"/>
      <c r="WOH835" s="149"/>
      <c r="WOI835" s="149"/>
      <c r="WOJ835" s="149"/>
      <c r="WOK835" s="149"/>
      <c r="WOL835" s="149"/>
      <c r="WOM835" s="149"/>
      <c r="WON835" s="149"/>
      <c r="WOO835" s="149"/>
      <c r="WOP835" s="149"/>
      <c r="WOQ835" s="149"/>
      <c r="WOR835" s="149"/>
      <c r="WOS835" s="149"/>
      <c r="WOT835" s="149"/>
      <c r="WOU835" s="149"/>
      <c r="WOV835" s="149"/>
      <c r="WOW835" s="149"/>
      <c r="WOX835" s="149"/>
      <c r="WOY835" s="149"/>
      <c r="WOZ835" s="149"/>
      <c r="WPA835" s="149"/>
      <c r="WPB835" s="149"/>
      <c r="WPC835" s="149"/>
      <c r="WPD835" s="149"/>
      <c r="WPE835" s="149"/>
      <c r="WPF835" s="149"/>
      <c r="WPG835" s="149"/>
      <c r="WPH835" s="149"/>
      <c r="WPI835" s="149"/>
      <c r="WPJ835" s="149"/>
      <c r="WPK835" s="149"/>
      <c r="WPL835" s="149"/>
      <c r="WPM835" s="149"/>
      <c r="WPN835" s="149"/>
      <c r="WPO835" s="149"/>
      <c r="WPP835" s="149"/>
      <c r="WPQ835" s="149"/>
      <c r="WPR835" s="149"/>
      <c r="WPS835" s="149"/>
      <c r="WPT835" s="149"/>
      <c r="WPU835" s="149"/>
      <c r="WPV835" s="149"/>
      <c r="WPW835" s="149"/>
      <c r="WPX835" s="149"/>
      <c r="WPY835" s="149"/>
      <c r="WPZ835" s="149"/>
      <c r="WQA835" s="149"/>
      <c r="WQB835" s="149"/>
      <c r="WQC835" s="149"/>
      <c r="WQD835" s="149"/>
      <c r="WQE835" s="149"/>
      <c r="WQF835" s="149"/>
      <c r="WQG835" s="149"/>
      <c r="WQH835" s="149"/>
      <c r="WQI835" s="149"/>
      <c r="WQJ835" s="149"/>
      <c r="WQK835" s="149"/>
      <c r="WQL835" s="149"/>
      <c r="WQM835" s="149"/>
      <c r="WQN835" s="149"/>
      <c r="WQO835" s="149"/>
      <c r="WQP835" s="149"/>
      <c r="WQQ835" s="149"/>
      <c r="WQR835" s="149"/>
      <c r="WQS835" s="149"/>
      <c r="WQT835" s="149"/>
      <c r="WQU835" s="149"/>
      <c r="WQV835" s="149"/>
      <c r="WQW835" s="149"/>
      <c r="WQX835" s="149"/>
      <c r="WQY835" s="149"/>
      <c r="WQZ835" s="149"/>
      <c r="WRA835" s="149"/>
      <c r="WRB835" s="149"/>
      <c r="WRC835" s="149"/>
      <c r="WRD835" s="149"/>
      <c r="WRE835" s="149"/>
      <c r="WRF835" s="149"/>
      <c r="WRG835" s="149"/>
      <c r="WRH835" s="149"/>
      <c r="WRI835" s="149"/>
      <c r="WRJ835" s="149"/>
      <c r="WRK835" s="149"/>
      <c r="WRL835" s="149"/>
      <c r="WRM835" s="149"/>
      <c r="WRN835" s="149"/>
      <c r="WRO835" s="149"/>
      <c r="WRP835" s="149"/>
      <c r="WRQ835" s="149"/>
      <c r="WRR835" s="149"/>
      <c r="WRS835" s="149"/>
      <c r="WRT835" s="149"/>
      <c r="WRU835" s="149"/>
      <c r="WRV835" s="149"/>
      <c r="WRW835" s="149"/>
      <c r="WRX835" s="149"/>
      <c r="WRY835" s="149"/>
      <c r="WRZ835" s="149"/>
      <c r="WSA835" s="149"/>
      <c r="WSB835" s="149"/>
      <c r="WSC835" s="149"/>
      <c r="WSD835" s="149"/>
      <c r="WSE835" s="149"/>
      <c r="WSF835" s="149"/>
      <c r="WSG835" s="149"/>
      <c r="WSH835" s="149"/>
      <c r="WSI835" s="149"/>
      <c r="WSJ835" s="149"/>
      <c r="WSK835" s="149"/>
      <c r="WSL835" s="149"/>
      <c r="WSM835" s="149"/>
      <c r="WSN835" s="149"/>
      <c r="WSO835" s="149"/>
      <c r="WSP835" s="149"/>
      <c r="WSQ835" s="149"/>
      <c r="WSR835" s="149"/>
      <c r="WSS835" s="149"/>
      <c r="WST835" s="149"/>
      <c r="WSU835" s="149"/>
      <c r="WSV835" s="149"/>
      <c r="WSW835" s="149"/>
      <c r="WSX835" s="149"/>
      <c r="WSY835" s="149"/>
      <c r="WSZ835" s="149"/>
      <c r="WTA835" s="149"/>
      <c r="WTB835" s="149"/>
      <c r="WTC835" s="149"/>
      <c r="WTD835" s="149"/>
      <c r="WTE835" s="149"/>
      <c r="WTF835" s="149"/>
      <c r="WTG835" s="149"/>
      <c r="WTH835" s="149"/>
      <c r="WTI835" s="149"/>
      <c r="WTJ835" s="149"/>
      <c r="WTK835" s="149"/>
      <c r="WTL835" s="149"/>
      <c r="WTM835" s="149"/>
      <c r="WTN835" s="149"/>
      <c r="WTO835" s="149"/>
      <c r="WTP835" s="149"/>
      <c r="WTQ835" s="149"/>
      <c r="WTR835" s="149"/>
      <c r="WTS835" s="149"/>
      <c r="WTT835" s="149"/>
      <c r="WTU835" s="149"/>
      <c r="WTV835" s="149"/>
      <c r="WTW835" s="149"/>
      <c r="WTX835" s="149"/>
      <c r="WTY835" s="149"/>
      <c r="WTZ835" s="149"/>
      <c r="WUA835" s="149"/>
      <c r="WUB835" s="149"/>
      <c r="WUC835" s="149"/>
      <c r="WUD835" s="149"/>
      <c r="WUE835" s="149"/>
      <c r="WUF835" s="149"/>
      <c r="WUG835" s="149"/>
      <c r="WUH835" s="149"/>
      <c r="WUI835" s="149"/>
      <c r="WUJ835" s="149"/>
      <c r="WUK835" s="149"/>
      <c r="WUL835" s="149"/>
      <c r="WUM835" s="149"/>
      <c r="WUN835" s="149"/>
      <c r="WUO835" s="149"/>
      <c r="WUP835" s="149"/>
      <c r="WUQ835" s="149"/>
      <c r="WUR835" s="149"/>
      <c r="WUS835" s="149"/>
      <c r="WUT835" s="149"/>
      <c r="WUU835" s="149"/>
      <c r="WUV835" s="149"/>
      <c r="WUW835" s="149"/>
      <c r="WUX835" s="149"/>
      <c r="WUY835" s="149"/>
      <c r="WUZ835" s="149"/>
      <c r="WVA835" s="149"/>
      <c r="WVB835" s="149"/>
      <c r="WVC835" s="149"/>
      <c r="WVD835" s="149"/>
      <c r="WVE835" s="149"/>
      <c r="WVF835" s="149"/>
      <c r="WVG835" s="149"/>
      <c r="WVH835" s="149"/>
      <c r="WVI835" s="149"/>
      <c r="WVJ835" s="149"/>
      <c r="WVK835" s="149"/>
      <c r="WVL835" s="149"/>
      <c r="WVM835" s="149"/>
      <c r="WVN835" s="149"/>
      <c r="WVO835" s="149"/>
      <c r="WVP835" s="149"/>
      <c r="WVQ835" s="149"/>
      <c r="WVR835" s="149"/>
      <c r="WVS835" s="149"/>
      <c r="WVT835" s="149"/>
      <c r="WVU835" s="149"/>
      <c r="WVV835" s="149"/>
      <c r="WVW835" s="149"/>
      <c r="WVX835" s="149"/>
      <c r="WVY835" s="149"/>
      <c r="WVZ835" s="149"/>
      <c r="WWA835" s="149"/>
      <c r="WWB835" s="149"/>
      <c r="WWC835" s="149"/>
      <c r="WWD835" s="149"/>
      <c r="WWE835" s="149"/>
      <c r="WWF835" s="149"/>
      <c r="WWG835" s="149"/>
      <c r="WWH835" s="149"/>
      <c r="WWI835" s="149"/>
      <c r="WWJ835" s="149"/>
      <c r="WWK835" s="149"/>
      <c r="WWL835" s="149"/>
      <c r="WWM835" s="149"/>
      <c r="WWN835" s="149"/>
      <c r="WWO835" s="149"/>
      <c r="WWP835" s="149"/>
      <c r="WWQ835" s="149"/>
      <c r="WWR835" s="149"/>
      <c r="WWS835" s="149"/>
      <c r="WWT835" s="149"/>
      <c r="WWU835" s="149"/>
      <c r="WWV835" s="149"/>
      <c r="WWW835" s="149"/>
      <c r="WWX835" s="149"/>
      <c r="WWY835" s="149"/>
      <c r="WWZ835" s="149"/>
      <c r="WXA835" s="149"/>
      <c r="WXB835" s="149"/>
      <c r="WXC835" s="149"/>
      <c r="WXD835" s="149"/>
      <c r="WXE835" s="149"/>
      <c r="WXF835" s="149"/>
      <c r="WXG835" s="149"/>
      <c r="WXH835" s="149"/>
      <c r="WXI835" s="149"/>
      <c r="WXJ835" s="149"/>
      <c r="WXK835" s="149"/>
      <c r="WXL835" s="149"/>
      <c r="WXM835" s="149"/>
      <c r="WXN835" s="149"/>
      <c r="WXO835" s="149"/>
      <c r="WXP835" s="149"/>
      <c r="WXQ835" s="149"/>
      <c r="WXR835" s="149"/>
      <c r="WXS835" s="149"/>
      <c r="WXT835" s="149"/>
      <c r="WXU835" s="149"/>
      <c r="WXV835" s="149"/>
      <c r="WXW835" s="149"/>
      <c r="WXX835" s="149"/>
      <c r="WXY835" s="149"/>
      <c r="WXZ835" s="149"/>
      <c r="WYA835" s="149"/>
      <c r="WYB835" s="149"/>
      <c r="WYC835" s="149"/>
      <c r="WYD835" s="149"/>
      <c r="WYE835" s="149"/>
      <c r="WYF835" s="149"/>
      <c r="WYG835" s="149"/>
      <c r="WYH835" s="149"/>
      <c r="WYI835" s="149"/>
      <c r="WYJ835" s="149"/>
      <c r="WYK835" s="149"/>
      <c r="WYL835" s="149"/>
      <c r="WYM835" s="149"/>
      <c r="WYN835" s="149"/>
      <c r="WYO835" s="149"/>
      <c r="WYP835" s="149"/>
      <c r="WYQ835" s="149"/>
      <c r="WYR835" s="149"/>
      <c r="WYS835" s="149"/>
      <c r="WYT835" s="149"/>
      <c r="WYU835" s="149"/>
      <c r="WYV835" s="149"/>
      <c r="WYW835" s="149"/>
      <c r="WYX835" s="149"/>
      <c r="WYY835" s="149"/>
      <c r="WYZ835" s="149"/>
      <c r="WZA835" s="149"/>
      <c r="WZB835" s="149"/>
      <c r="WZC835" s="149"/>
      <c r="WZD835" s="149"/>
      <c r="WZE835" s="149"/>
      <c r="WZF835" s="149"/>
      <c r="WZG835" s="149"/>
      <c r="WZH835" s="149"/>
      <c r="WZI835" s="149"/>
      <c r="WZJ835" s="149"/>
      <c r="WZK835" s="149"/>
      <c r="WZL835" s="149"/>
      <c r="WZM835" s="149"/>
      <c r="WZN835" s="149"/>
      <c r="WZO835" s="149"/>
      <c r="WZP835" s="149"/>
      <c r="WZQ835" s="149"/>
      <c r="WZR835" s="149"/>
      <c r="WZS835" s="149"/>
      <c r="WZT835" s="149"/>
      <c r="WZU835" s="149"/>
      <c r="WZV835" s="149"/>
      <c r="WZW835" s="149"/>
      <c r="WZX835" s="149"/>
      <c r="WZY835" s="149"/>
      <c r="WZZ835" s="149"/>
      <c r="XAA835" s="149"/>
      <c r="XAB835" s="149"/>
      <c r="XAC835" s="149"/>
      <c r="XAD835" s="149"/>
      <c r="XAE835" s="149"/>
      <c r="XAF835" s="149"/>
      <c r="XAG835" s="149"/>
      <c r="XAH835" s="149"/>
      <c r="XAI835" s="149"/>
      <c r="XAJ835" s="149"/>
      <c r="XAK835" s="149"/>
      <c r="XAL835" s="149"/>
      <c r="XAM835" s="149"/>
      <c r="XAN835" s="149"/>
      <c r="XAO835" s="149"/>
      <c r="XAP835" s="149"/>
      <c r="XAQ835" s="149"/>
      <c r="XAR835" s="149"/>
      <c r="XAS835" s="149"/>
      <c r="XAT835" s="149"/>
      <c r="XAU835" s="149"/>
      <c r="XAV835" s="149"/>
      <c r="XAW835" s="149"/>
      <c r="XAX835" s="149"/>
      <c r="XAY835" s="149"/>
      <c r="XAZ835" s="149"/>
      <c r="XBA835" s="149"/>
      <c r="XBB835" s="149"/>
      <c r="XBC835" s="149"/>
      <c r="XBD835" s="149"/>
      <c r="XBE835" s="149"/>
      <c r="XBF835" s="149"/>
      <c r="XBG835" s="149"/>
      <c r="XBH835" s="149"/>
      <c r="XBI835" s="149"/>
      <c r="XBJ835" s="149"/>
      <c r="XBK835" s="149"/>
      <c r="XBL835" s="149"/>
      <c r="XBM835" s="149"/>
      <c r="XBN835" s="149"/>
      <c r="XBO835" s="149"/>
      <c r="XBP835" s="149"/>
      <c r="XBQ835" s="149"/>
      <c r="XBR835" s="149"/>
      <c r="XBS835" s="149"/>
      <c r="XBT835" s="149"/>
      <c r="XBU835" s="149"/>
      <c r="XBV835" s="149"/>
      <c r="XBW835" s="149"/>
      <c r="XBX835" s="149"/>
      <c r="XBY835" s="149"/>
      <c r="XBZ835" s="149"/>
      <c r="XCA835" s="149"/>
      <c r="XCB835" s="149"/>
      <c r="XCC835" s="149"/>
      <c r="XCD835" s="149"/>
      <c r="XCE835" s="149"/>
      <c r="XCF835" s="149"/>
      <c r="XCG835" s="149"/>
      <c r="XCH835" s="149"/>
      <c r="XCI835" s="149"/>
      <c r="XCJ835" s="149"/>
      <c r="XCK835" s="149"/>
      <c r="XCL835" s="149"/>
      <c r="XCM835" s="149"/>
      <c r="XCN835" s="149"/>
      <c r="XCO835" s="149"/>
      <c r="XCP835" s="149"/>
      <c r="XCQ835" s="149"/>
      <c r="XCR835" s="149"/>
      <c r="XCS835" s="149"/>
      <c r="XCT835" s="149"/>
      <c r="XCU835" s="149"/>
      <c r="XCV835" s="149"/>
      <c r="XCW835" s="149"/>
      <c r="XCX835" s="149"/>
      <c r="XCY835" s="149"/>
      <c r="XCZ835" s="149"/>
      <c r="XDA835" s="149"/>
      <c r="XDB835" s="149"/>
      <c r="XDC835" s="149"/>
      <c r="XDD835" s="149"/>
      <c r="XDE835" s="149"/>
      <c r="XDF835" s="149"/>
      <c r="XDG835" s="149"/>
      <c r="XDH835" s="149"/>
      <c r="XDI835" s="149"/>
      <c r="XDJ835" s="149"/>
      <c r="XDK835" s="149"/>
      <c r="XDL835" s="149"/>
      <c r="XDM835" s="149"/>
      <c r="XDN835" s="149"/>
      <c r="XDO835" s="149"/>
      <c r="XDP835" s="149"/>
      <c r="XDQ835" s="149"/>
    </row>
    <row r="836" s="11" customFormat="1" ht="36" spans="1:23">
      <c r="A836" s="32">
        <v>827</v>
      </c>
      <c r="B836" s="33" t="s">
        <v>2519</v>
      </c>
      <c r="C836" s="33" t="s">
        <v>31</v>
      </c>
      <c r="D836" s="33" t="s">
        <v>92</v>
      </c>
      <c r="E836" s="33" t="s">
        <v>330</v>
      </c>
      <c r="F836" s="34">
        <v>44378</v>
      </c>
      <c r="G836" s="34">
        <v>44501</v>
      </c>
      <c r="H836" s="33" t="s">
        <v>2484</v>
      </c>
      <c r="I836" s="42" t="s">
        <v>2522</v>
      </c>
      <c r="J836" s="48">
        <v>40</v>
      </c>
      <c r="K836" s="48"/>
      <c r="L836" s="48">
        <v>40</v>
      </c>
      <c r="M836" s="48"/>
      <c r="N836" s="48"/>
      <c r="O836" s="48">
        <v>1</v>
      </c>
      <c r="P836" s="33">
        <v>73</v>
      </c>
      <c r="Q836" s="33">
        <v>420</v>
      </c>
      <c r="R836" s="48">
        <v>1</v>
      </c>
      <c r="S836" s="33">
        <v>73</v>
      </c>
      <c r="T836" s="33">
        <v>420</v>
      </c>
      <c r="U836" s="33" t="s">
        <v>2523</v>
      </c>
      <c r="V836" s="37" t="s">
        <v>39</v>
      </c>
      <c r="W836" s="33" t="s">
        <v>54</v>
      </c>
    </row>
    <row r="837" s="12" customFormat="1" ht="36" spans="1:23">
      <c r="A837" s="32">
        <v>828</v>
      </c>
      <c r="B837" s="33" t="s">
        <v>2524</v>
      </c>
      <c r="C837" s="33" t="s">
        <v>31</v>
      </c>
      <c r="D837" s="33" t="s">
        <v>92</v>
      </c>
      <c r="E837" s="33" t="s">
        <v>1069</v>
      </c>
      <c r="F837" s="34">
        <v>44378</v>
      </c>
      <c r="G837" s="34">
        <v>44501</v>
      </c>
      <c r="H837" s="33" t="s">
        <v>2484</v>
      </c>
      <c r="I837" s="42" t="s">
        <v>2525</v>
      </c>
      <c r="J837" s="48">
        <v>45</v>
      </c>
      <c r="K837" s="48"/>
      <c r="L837" s="48">
        <v>45</v>
      </c>
      <c r="M837" s="48"/>
      <c r="N837" s="48"/>
      <c r="O837" s="48">
        <v>1</v>
      </c>
      <c r="P837" s="33">
        <v>19</v>
      </c>
      <c r="Q837" s="33">
        <v>81</v>
      </c>
      <c r="R837" s="48"/>
      <c r="S837" s="33">
        <v>19</v>
      </c>
      <c r="T837" s="33">
        <v>81</v>
      </c>
      <c r="U837" s="33" t="s">
        <v>2526</v>
      </c>
      <c r="V837" s="37" t="s">
        <v>39</v>
      </c>
      <c r="W837" s="33" t="s">
        <v>54</v>
      </c>
    </row>
    <row r="838" s="11" customFormat="1" ht="36" spans="1:23">
      <c r="A838" s="32">
        <v>829</v>
      </c>
      <c r="B838" s="33" t="s">
        <v>2527</v>
      </c>
      <c r="C838" s="33" t="s">
        <v>31</v>
      </c>
      <c r="D838" s="33" t="s">
        <v>1837</v>
      </c>
      <c r="E838" s="33" t="s">
        <v>1069</v>
      </c>
      <c r="F838" s="34">
        <v>44378</v>
      </c>
      <c r="G838" s="34">
        <v>44501</v>
      </c>
      <c r="H838" s="33" t="s">
        <v>2484</v>
      </c>
      <c r="I838" s="42" t="s">
        <v>2528</v>
      </c>
      <c r="J838" s="48">
        <v>8</v>
      </c>
      <c r="K838" s="48"/>
      <c r="L838" s="48">
        <v>8</v>
      </c>
      <c r="M838" s="48"/>
      <c r="N838" s="48"/>
      <c r="O838" s="48">
        <v>1</v>
      </c>
      <c r="P838" s="33">
        <v>31</v>
      </c>
      <c r="Q838" s="33">
        <v>142</v>
      </c>
      <c r="R838" s="48"/>
      <c r="S838" s="33">
        <v>31</v>
      </c>
      <c r="T838" s="33">
        <v>142</v>
      </c>
      <c r="U838" s="33" t="s">
        <v>2529</v>
      </c>
      <c r="V838" s="37" t="s">
        <v>39</v>
      </c>
      <c r="W838" s="33" t="s">
        <v>54</v>
      </c>
    </row>
    <row r="839" s="12" customFormat="1" ht="36" spans="1:23">
      <c r="A839" s="32">
        <v>830</v>
      </c>
      <c r="B839" s="33" t="s">
        <v>2530</v>
      </c>
      <c r="C839" s="33" t="s">
        <v>31</v>
      </c>
      <c r="D839" s="33" t="s">
        <v>92</v>
      </c>
      <c r="E839" s="33" t="s">
        <v>1757</v>
      </c>
      <c r="F839" s="34">
        <v>44378</v>
      </c>
      <c r="G839" s="34">
        <v>44501</v>
      </c>
      <c r="H839" s="33" t="s">
        <v>2484</v>
      </c>
      <c r="I839" s="42" t="s">
        <v>2531</v>
      </c>
      <c r="J839" s="48">
        <v>40</v>
      </c>
      <c r="K839" s="48"/>
      <c r="L839" s="48">
        <v>40</v>
      </c>
      <c r="M839" s="48"/>
      <c r="N839" s="48"/>
      <c r="O839" s="48">
        <v>1</v>
      </c>
      <c r="P839" s="33">
        <v>45</v>
      </c>
      <c r="Q839" s="33">
        <v>150</v>
      </c>
      <c r="R839" s="48">
        <v>1</v>
      </c>
      <c r="S839" s="33">
        <v>45</v>
      </c>
      <c r="T839" s="33">
        <v>150</v>
      </c>
      <c r="U839" s="33" t="s">
        <v>2532</v>
      </c>
      <c r="V839" s="37" t="s">
        <v>39</v>
      </c>
      <c r="W839" s="33" t="s">
        <v>54</v>
      </c>
    </row>
    <row r="840" s="11" customFormat="1" ht="36" spans="1:23">
      <c r="A840" s="32">
        <v>831</v>
      </c>
      <c r="B840" s="33" t="s">
        <v>2533</v>
      </c>
      <c r="C840" s="33" t="s">
        <v>31</v>
      </c>
      <c r="D840" s="33" t="s">
        <v>87</v>
      </c>
      <c r="E840" s="33" t="s">
        <v>241</v>
      </c>
      <c r="F840" s="34">
        <v>44378</v>
      </c>
      <c r="G840" s="34">
        <v>44501</v>
      </c>
      <c r="H840" s="33" t="s">
        <v>2484</v>
      </c>
      <c r="I840" s="33" t="s">
        <v>2534</v>
      </c>
      <c r="J840" s="48">
        <v>45</v>
      </c>
      <c r="K840" s="48"/>
      <c r="L840" s="48">
        <v>45</v>
      </c>
      <c r="M840" s="48"/>
      <c r="N840" s="48"/>
      <c r="O840" s="48">
        <v>1</v>
      </c>
      <c r="P840" s="33">
        <v>21</v>
      </c>
      <c r="Q840" s="33">
        <v>78</v>
      </c>
      <c r="R840" s="48">
        <v>1</v>
      </c>
      <c r="S840" s="33">
        <v>21</v>
      </c>
      <c r="T840" s="33">
        <v>78</v>
      </c>
      <c r="U840" s="33" t="s">
        <v>2535</v>
      </c>
      <c r="V840" s="37" t="s">
        <v>39</v>
      </c>
      <c r="W840" s="33" t="s">
        <v>54</v>
      </c>
    </row>
    <row r="841" s="11" customFormat="1" ht="36" spans="1:23">
      <c r="A841" s="32">
        <v>832</v>
      </c>
      <c r="B841" s="33" t="s">
        <v>2536</v>
      </c>
      <c r="C841" s="33" t="s">
        <v>31</v>
      </c>
      <c r="D841" s="33" t="s">
        <v>34</v>
      </c>
      <c r="E841" s="33" t="s">
        <v>241</v>
      </c>
      <c r="F841" s="34">
        <v>44378</v>
      </c>
      <c r="G841" s="34">
        <v>44501</v>
      </c>
      <c r="H841" s="33" t="s">
        <v>2484</v>
      </c>
      <c r="I841" s="33" t="s">
        <v>2537</v>
      </c>
      <c r="J841" s="48">
        <v>60</v>
      </c>
      <c r="K841" s="48"/>
      <c r="L841" s="48">
        <v>60</v>
      </c>
      <c r="M841" s="48"/>
      <c r="N841" s="48"/>
      <c r="O841" s="48">
        <v>1</v>
      </c>
      <c r="P841" s="33">
        <v>42</v>
      </c>
      <c r="Q841" s="33">
        <v>210</v>
      </c>
      <c r="R841" s="48">
        <v>1</v>
      </c>
      <c r="S841" s="33">
        <v>42</v>
      </c>
      <c r="T841" s="33">
        <v>210</v>
      </c>
      <c r="U841" s="33" t="s">
        <v>2538</v>
      </c>
      <c r="V841" s="37" t="s">
        <v>39</v>
      </c>
      <c r="W841" s="33" t="s">
        <v>54</v>
      </c>
    </row>
    <row r="842" s="11" customFormat="1" ht="36" spans="1:23">
      <c r="A842" s="32">
        <v>833</v>
      </c>
      <c r="B842" s="33" t="s">
        <v>2539</v>
      </c>
      <c r="C842" s="33" t="s">
        <v>31</v>
      </c>
      <c r="D842" s="33" t="s">
        <v>34</v>
      </c>
      <c r="E842" s="33" t="s">
        <v>288</v>
      </c>
      <c r="F842" s="34">
        <v>44378</v>
      </c>
      <c r="G842" s="34">
        <v>44501</v>
      </c>
      <c r="H842" s="33" t="s">
        <v>2484</v>
      </c>
      <c r="I842" s="33" t="s">
        <v>2540</v>
      </c>
      <c r="J842" s="48">
        <v>58</v>
      </c>
      <c r="K842" s="48"/>
      <c r="L842" s="48">
        <v>58</v>
      </c>
      <c r="M842" s="48"/>
      <c r="N842" s="48"/>
      <c r="O842" s="48">
        <v>1</v>
      </c>
      <c r="P842" s="33">
        <v>12</v>
      </c>
      <c r="Q842" s="33">
        <v>58</v>
      </c>
      <c r="R842" s="48"/>
      <c r="S842" s="33">
        <v>12</v>
      </c>
      <c r="T842" s="33">
        <v>58</v>
      </c>
      <c r="U842" s="33" t="s">
        <v>2541</v>
      </c>
      <c r="V842" s="37" t="s">
        <v>39</v>
      </c>
      <c r="W842" s="33" t="s">
        <v>54</v>
      </c>
    </row>
    <row r="843" s="11" customFormat="1" ht="36" spans="1:23">
      <c r="A843" s="32">
        <v>834</v>
      </c>
      <c r="B843" s="39" t="s">
        <v>2542</v>
      </c>
      <c r="C843" s="39" t="s">
        <v>31</v>
      </c>
      <c r="D843" s="39" t="s">
        <v>87</v>
      </c>
      <c r="E843" s="39" t="s">
        <v>468</v>
      </c>
      <c r="F843" s="34">
        <v>44378</v>
      </c>
      <c r="G843" s="34">
        <v>44501</v>
      </c>
      <c r="H843" s="33" t="s">
        <v>2484</v>
      </c>
      <c r="I843" s="39" t="s">
        <v>2543</v>
      </c>
      <c r="J843" s="31">
        <v>40</v>
      </c>
      <c r="K843" s="31"/>
      <c r="L843" s="31">
        <v>40</v>
      </c>
      <c r="M843" s="31"/>
      <c r="N843" s="31"/>
      <c r="O843" s="48">
        <v>1</v>
      </c>
      <c r="P843" s="39">
        <v>80</v>
      </c>
      <c r="Q843" s="39">
        <v>350</v>
      </c>
      <c r="R843" s="31">
        <v>1</v>
      </c>
      <c r="S843" s="39">
        <v>80</v>
      </c>
      <c r="T843" s="39">
        <v>350</v>
      </c>
      <c r="U843" s="33" t="s">
        <v>2544</v>
      </c>
      <c r="V843" s="37" t="s">
        <v>39</v>
      </c>
      <c r="W843" s="33" t="s">
        <v>54</v>
      </c>
    </row>
    <row r="844" s="12" customFormat="1" ht="36" spans="1:23">
      <c r="A844" s="32">
        <v>835</v>
      </c>
      <c r="B844" s="33" t="s">
        <v>2545</v>
      </c>
      <c r="C844" s="33" t="s">
        <v>31</v>
      </c>
      <c r="D844" s="33" t="s">
        <v>92</v>
      </c>
      <c r="E844" s="33" t="s">
        <v>1236</v>
      </c>
      <c r="F844" s="34">
        <v>44378</v>
      </c>
      <c r="G844" s="34">
        <v>44501</v>
      </c>
      <c r="H844" s="33" t="s">
        <v>2484</v>
      </c>
      <c r="I844" s="33" t="s">
        <v>2546</v>
      </c>
      <c r="J844" s="48">
        <v>18</v>
      </c>
      <c r="K844" s="48"/>
      <c r="L844" s="48">
        <v>18</v>
      </c>
      <c r="M844" s="48"/>
      <c r="N844" s="48"/>
      <c r="O844" s="48">
        <v>1</v>
      </c>
      <c r="P844" s="33">
        <v>11</v>
      </c>
      <c r="Q844" s="33">
        <v>23</v>
      </c>
      <c r="R844" s="48"/>
      <c r="S844" s="33">
        <v>11</v>
      </c>
      <c r="T844" s="33">
        <v>23</v>
      </c>
      <c r="U844" s="33" t="s">
        <v>2547</v>
      </c>
      <c r="V844" s="37" t="s">
        <v>39</v>
      </c>
      <c r="W844" s="33" t="s">
        <v>54</v>
      </c>
    </row>
    <row r="845" s="12" customFormat="1" ht="36" spans="1:23">
      <c r="A845" s="32">
        <v>836</v>
      </c>
      <c r="B845" s="39" t="s">
        <v>2548</v>
      </c>
      <c r="C845" s="39" t="s">
        <v>31</v>
      </c>
      <c r="D845" s="39" t="s">
        <v>34</v>
      </c>
      <c r="E845" s="39" t="s">
        <v>1211</v>
      </c>
      <c r="F845" s="34">
        <v>44378</v>
      </c>
      <c r="G845" s="34">
        <v>44501</v>
      </c>
      <c r="H845" s="33" t="s">
        <v>2484</v>
      </c>
      <c r="I845" s="39" t="s">
        <v>2549</v>
      </c>
      <c r="J845" s="31">
        <v>100</v>
      </c>
      <c r="K845" s="31"/>
      <c r="L845" s="31">
        <v>100</v>
      </c>
      <c r="M845" s="31"/>
      <c r="N845" s="31"/>
      <c r="O845" s="48">
        <v>1</v>
      </c>
      <c r="P845" s="39">
        <v>37</v>
      </c>
      <c r="Q845" s="39">
        <v>117</v>
      </c>
      <c r="R845" s="31"/>
      <c r="S845" s="39">
        <v>37</v>
      </c>
      <c r="T845" s="39">
        <v>117</v>
      </c>
      <c r="U845" s="33" t="s">
        <v>2550</v>
      </c>
      <c r="V845" s="37" t="s">
        <v>39</v>
      </c>
      <c r="W845" s="33" t="s">
        <v>54</v>
      </c>
    </row>
    <row r="846" s="12" customFormat="1" ht="36" spans="1:16345">
      <c r="A846" s="32">
        <v>837</v>
      </c>
      <c r="B846" s="33" t="s">
        <v>2551</v>
      </c>
      <c r="C846" s="39" t="s">
        <v>31</v>
      </c>
      <c r="D846" s="33" t="s">
        <v>34</v>
      </c>
      <c r="E846" s="33" t="s">
        <v>1305</v>
      </c>
      <c r="F846" s="34">
        <v>44378</v>
      </c>
      <c r="G846" s="34">
        <v>44501</v>
      </c>
      <c r="H846" s="33" t="s">
        <v>2484</v>
      </c>
      <c r="I846" s="33" t="s">
        <v>2552</v>
      </c>
      <c r="J846" s="48">
        <v>30</v>
      </c>
      <c r="K846" s="48"/>
      <c r="L846" s="48">
        <v>30</v>
      </c>
      <c r="M846" s="48"/>
      <c r="N846" s="48"/>
      <c r="O846" s="48">
        <v>1</v>
      </c>
      <c r="P846" s="33">
        <v>38</v>
      </c>
      <c r="Q846" s="33">
        <v>134</v>
      </c>
      <c r="R846" s="48"/>
      <c r="S846" s="33">
        <v>38</v>
      </c>
      <c r="T846" s="33">
        <v>134</v>
      </c>
      <c r="U846" s="33" t="s">
        <v>2553</v>
      </c>
      <c r="V846" s="37" t="s">
        <v>39</v>
      </c>
      <c r="W846" s="33" t="s">
        <v>54</v>
      </c>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c r="BI846" s="148"/>
      <c r="BJ846" s="148"/>
      <c r="BK846" s="148"/>
      <c r="BL846" s="148"/>
      <c r="BM846" s="148"/>
      <c r="BN846" s="148"/>
      <c r="BO846" s="148"/>
      <c r="BP846" s="148"/>
      <c r="BQ846" s="148"/>
      <c r="BR846" s="148"/>
      <c r="BS846" s="148"/>
      <c r="BT846" s="148"/>
      <c r="BU846" s="148"/>
      <c r="BV846" s="148"/>
      <c r="BW846" s="148"/>
      <c r="BX846" s="148"/>
      <c r="BY846" s="148"/>
      <c r="BZ846" s="148"/>
      <c r="CA846" s="148"/>
      <c r="CB846" s="148"/>
      <c r="CC846" s="148"/>
      <c r="CD846" s="148"/>
      <c r="CE846" s="148"/>
      <c r="CF846" s="148"/>
      <c r="CG846" s="148"/>
      <c r="CH846" s="148"/>
      <c r="CI846" s="148"/>
      <c r="CJ846" s="148"/>
      <c r="CK846" s="148"/>
      <c r="CL846" s="148"/>
      <c r="CM846" s="148"/>
      <c r="CN846" s="148"/>
      <c r="CO846" s="148"/>
      <c r="CP846" s="148"/>
      <c r="CQ846" s="148"/>
      <c r="CR846" s="148"/>
      <c r="CS846" s="148"/>
      <c r="CT846" s="148"/>
      <c r="CU846" s="148"/>
      <c r="CV846" s="148"/>
      <c r="CW846" s="148"/>
      <c r="CX846" s="148"/>
      <c r="CY846" s="148"/>
      <c r="CZ846" s="148"/>
      <c r="DA846" s="148"/>
      <c r="DB846" s="148"/>
      <c r="DC846" s="148"/>
      <c r="DD846" s="148"/>
      <c r="DE846" s="148"/>
      <c r="DF846" s="148"/>
      <c r="DG846" s="148"/>
      <c r="DH846" s="148"/>
      <c r="DI846" s="148"/>
      <c r="DJ846" s="148"/>
      <c r="DK846" s="148"/>
      <c r="DL846" s="148"/>
      <c r="DM846" s="148"/>
      <c r="DN846" s="148"/>
      <c r="DO846" s="148"/>
      <c r="DP846" s="148"/>
      <c r="DQ846" s="148"/>
      <c r="DR846" s="148"/>
      <c r="DS846" s="148"/>
      <c r="DT846" s="148"/>
      <c r="DU846" s="148"/>
      <c r="DV846" s="148"/>
      <c r="DW846" s="148"/>
      <c r="DX846" s="148"/>
      <c r="DY846" s="148"/>
      <c r="DZ846" s="148"/>
      <c r="EA846" s="148"/>
      <c r="EB846" s="148"/>
      <c r="EC846" s="148"/>
      <c r="ED846" s="148"/>
      <c r="EE846" s="148"/>
      <c r="EF846" s="148"/>
      <c r="EG846" s="148"/>
      <c r="EH846" s="148"/>
      <c r="EI846" s="148"/>
      <c r="EJ846" s="148"/>
      <c r="EK846" s="148"/>
      <c r="EL846" s="148"/>
      <c r="EM846" s="148"/>
      <c r="EN846" s="148"/>
      <c r="EO846" s="148"/>
      <c r="EP846" s="148"/>
      <c r="EQ846" s="148"/>
      <c r="ER846" s="148"/>
      <c r="ES846" s="148"/>
      <c r="ET846" s="148"/>
      <c r="EU846" s="148"/>
      <c r="EV846" s="148"/>
      <c r="EW846" s="148"/>
      <c r="EX846" s="148"/>
      <c r="EY846" s="148"/>
      <c r="EZ846" s="148"/>
      <c r="FA846" s="148"/>
      <c r="FB846" s="148"/>
      <c r="FC846" s="148"/>
      <c r="FD846" s="148"/>
      <c r="FE846" s="148"/>
      <c r="FF846" s="148"/>
      <c r="FG846" s="148"/>
      <c r="FH846" s="148"/>
      <c r="FI846" s="148"/>
      <c r="FJ846" s="148"/>
      <c r="FK846" s="148"/>
      <c r="FL846" s="148"/>
      <c r="FM846" s="148"/>
      <c r="FN846" s="148"/>
      <c r="FO846" s="148"/>
      <c r="FP846" s="148"/>
      <c r="FQ846" s="148"/>
      <c r="FR846" s="148"/>
      <c r="FS846" s="148"/>
      <c r="FT846" s="148"/>
      <c r="FU846" s="148"/>
      <c r="FV846" s="148"/>
      <c r="FW846" s="148"/>
      <c r="FX846" s="148"/>
      <c r="FY846" s="148"/>
      <c r="FZ846" s="148"/>
      <c r="GA846" s="148"/>
      <c r="GB846" s="148"/>
      <c r="GC846" s="148"/>
      <c r="GD846" s="148"/>
      <c r="GE846" s="148"/>
      <c r="GF846" s="148"/>
      <c r="GG846" s="148"/>
      <c r="GH846" s="148"/>
      <c r="GI846" s="148"/>
      <c r="GJ846" s="148"/>
      <c r="GK846" s="148"/>
      <c r="GL846" s="148"/>
      <c r="GM846" s="148"/>
      <c r="GN846" s="148"/>
      <c r="GO846" s="148"/>
      <c r="GP846" s="148"/>
      <c r="GQ846" s="148"/>
      <c r="GR846" s="148"/>
      <c r="GS846" s="148"/>
      <c r="GT846" s="148"/>
      <c r="GU846" s="148"/>
      <c r="GV846" s="148"/>
      <c r="GW846" s="148"/>
      <c r="GX846" s="148"/>
      <c r="GY846" s="148"/>
      <c r="GZ846" s="148"/>
      <c r="HA846" s="148"/>
      <c r="HB846" s="148"/>
      <c r="HC846" s="148"/>
      <c r="HD846" s="148"/>
      <c r="HE846" s="148"/>
      <c r="HF846" s="148"/>
      <c r="HG846" s="148"/>
      <c r="HH846" s="148"/>
      <c r="HI846" s="148"/>
      <c r="HJ846" s="148"/>
      <c r="HK846" s="148"/>
      <c r="HL846" s="148"/>
      <c r="HM846" s="148"/>
      <c r="HN846" s="148"/>
      <c r="HO846" s="148"/>
      <c r="HP846" s="148"/>
      <c r="HQ846" s="148"/>
      <c r="HR846" s="148"/>
      <c r="HS846" s="148"/>
      <c r="HT846" s="148"/>
      <c r="HU846" s="148"/>
      <c r="HV846" s="148"/>
      <c r="HW846" s="148"/>
      <c r="HX846" s="148"/>
      <c r="HY846" s="148"/>
      <c r="HZ846" s="148"/>
      <c r="IA846" s="148"/>
      <c r="IB846" s="148"/>
      <c r="IC846" s="148"/>
      <c r="ID846" s="148"/>
      <c r="IE846" s="148"/>
      <c r="IF846" s="148"/>
      <c r="IG846" s="148"/>
      <c r="IH846" s="148"/>
      <c r="II846" s="148"/>
      <c r="IJ846" s="148"/>
      <c r="IK846" s="148"/>
      <c r="IL846" s="148"/>
      <c r="IM846" s="148"/>
      <c r="IN846" s="148"/>
      <c r="IO846" s="148"/>
      <c r="IP846" s="148"/>
      <c r="IQ846" s="148"/>
      <c r="IR846" s="148"/>
      <c r="IS846" s="148"/>
      <c r="IT846" s="148"/>
      <c r="IU846" s="148"/>
      <c r="IV846" s="148"/>
      <c r="IW846" s="148"/>
      <c r="IX846" s="148"/>
      <c r="IY846" s="148"/>
      <c r="IZ846" s="148"/>
      <c r="JA846" s="148"/>
      <c r="JB846" s="148"/>
      <c r="JC846" s="148"/>
      <c r="JD846" s="148"/>
      <c r="JE846" s="148"/>
      <c r="JF846" s="148"/>
      <c r="JG846" s="148"/>
      <c r="JH846" s="148"/>
      <c r="JI846" s="148"/>
      <c r="JJ846" s="148"/>
      <c r="JK846" s="148"/>
      <c r="JL846" s="148"/>
      <c r="JM846" s="148"/>
      <c r="JN846" s="148"/>
      <c r="JO846" s="148"/>
      <c r="JP846" s="148"/>
      <c r="JQ846" s="148"/>
      <c r="JR846" s="148"/>
      <c r="JS846" s="148"/>
      <c r="JT846" s="148"/>
      <c r="JU846" s="148"/>
      <c r="JV846" s="148"/>
      <c r="JW846" s="148"/>
      <c r="JX846" s="148"/>
      <c r="JY846" s="148"/>
      <c r="JZ846" s="148"/>
      <c r="KA846" s="148"/>
      <c r="KB846" s="148"/>
      <c r="KC846" s="148"/>
      <c r="KD846" s="148"/>
      <c r="KE846" s="148"/>
      <c r="KF846" s="148"/>
      <c r="KG846" s="148"/>
      <c r="KH846" s="148"/>
      <c r="KI846" s="148"/>
      <c r="KJ846" s="148"/>
      <c r="KK846" s="148"/>
      <c r="KL846" s="148"/>
      <c r="KM846" s="148"/>
      <c r="KN846" s="148"/>
      <c r="KO846" s="148"/>
      <c r="KP846" s="148"/>
      <c r="KQ846" s="148"/>
      <c r="KR846" s="148"/>
      <c r="KS846" s="148"/>
      <c r="KT846" s="148"/>
      <c r="KU846" s="148"/>
      <c r="KV846" s="148"/>
      <c r="KW846" s="148"/>
      <c r="KX846" s="148"/>
      <c r="KY846" s="148"/>
      <c r="KZ846" s="148"/>
      <c r="LA846" s="148"/>
      <c r="LB846" s="148"/>
      <c r="LC846" s="148"/>
      <c r="LD846" s="148"/>
      <c r="LE846" s="148"/>
      <c r="LF846" s="148"/>
      <c r="LG846" s="148"/>
      <c r="LH846" s="148"/>
      <c r="LI846" s="148"/>
      <c r="LJ846" s="148"/>
      <c r="LK846" s="148"/>
      <c r="LL846" s="148"/>
      <c r="LM846" s="148"/>
      <c r="LN846" s="148"/>
      <c r="LO846" s="148"/>
      <c r="LP846" s="148"/>
      <c r="LQ846" s="148"/>
      <c r="LR846" s="148"/>
      <c r="LS846" s="148"/>
      <c r="LT846" s="148"/>
      <c r="LU846" s="148"/>
      <c r="LV846" s="148"/>
      <c r="LW846" s="148"/>
      <c r="LX846" s="148"/>
      <c r="LY846" s="148"/>
      <c r="LZ846" s="148"/>
      <c r="MA846" s="148"/>
      <c r="MB846" s="148"/>
      <c r="MC846" s="148"/>
      <c r="MD846" s="148"/>
      <c r="ME846" s="148"/>
      <c r="MF846" s="148"/>
      <c r="MG846" s="148"/>
      <c r="MH846" s="148"/>
      <c r="MI846" s="148"/>
      <c r="MJ846" s="148"/>
      <c r="MK846" s="148"/>
      <c r="ML846" s="148"/>
      <c r="MM846" s="148"/>
      <c r="MN846" s="148"/>
      <c r="MO846" s="148"/>
      <c r="MP846" s="148"/>
      <c r="MQ846" s="148"/>
      <c r="MR846" s="148"/>
      <c r="MS846" s="148"/>
      <c r="MT846" s="148"/>
      <c r="MU846" s="148"/>
      <c r="MV846" s="148"/>
      <c r="MW846" s="148"/>
      <c r="MX846" s="148"/>
      <c r="MY846" s="148"/>
      <c r="MZ846" s="148"/>
      <c r="NA846" s="148"/>
      <c r="NB846" s="148"/>
      <c r="NC846" s="148"/>
      <c r="ND846" s="148"/>
      <c r="NE846" s="148"/>
      <c r="NF846" s="148"/>
      <c r="NG846" s="148"/>
      <c r="NH846" s="148"/>
      <c r="NI846" s="148"/>
      <c r="NJ846" s="148"/>
      <c r="NK846" s="148"/>
      <c r="NL846" s="148"/>
      <c r="NM846" s="148"/>
      <c r="NN846" s="148"/>
      <c r="NO846" s="148"/>
      <c r="NP846" s="148"/>
      <c r="NQ846" s="148"/>
      <c r="NR846" s="148"/>
      <c r="NS846" s="148"/>
      <c r="NT846" s="148"/>
      <c r="NU846" s="148"/>
      <c r="NV846" s="148"/>
      <c r="NW846" s="148"/>
      <c r="NX846" s="148"/>
      <c r="NY846" s="148"/>
      <c r="NZ846" s="148"/>
      <c r="OA846" s="148"/>
      <c r="OB846" s="148"/>
      <c r="OC846" s="148"/>
      <c r="OD846" s="148"/>
      <c r="OE846" s="148"/>
      <c r="OF846" s="148"/>
      <c r="OG846" s="148"/>
      <c r="OH846" s="148"/>
      <c r="OI846" s="148"/>
      <c r="OJ846" s="148"/>
      <c r="OK846" s="148"/>
      <c r="OL846" s="148"/>
      <c r="OM846" s="148"/>
      <c r="ON846" s="148"/>
      <c r="OO846" s="148"/>
      <c r="OP846" s="148"/>
      <c r="OQ846" s="148"/>
      <c r="OR846" s="148"/>
      <c r="OS846" s="148"/>
      <c r="OT846" s="148"/>
      <c r="OU846" s="148"/>
      <c r="OV846" s="148"/>
      <c r="OW846" s="148"/>
      <c r="OX846" s="148"/>
      <c r="OY846" s="148"/>
      <c r="OZ846" s="148"/>
      <c r="PA846" s="148"/>
      <c r="PB846" s="148"/>
      <c r="PC846" s="148"/>
      <c r="PD846" s="148"/>
      <c r="PE846" s="148"/>
      <c r="PF846" s="148"/>
      <c r="PG846" s="148"/>
      <c r="PH846" s="148"/>
      <c r="PI846" s="148"/>
      <c r="PJ846" s="148"/>
      <c r="PK846" s="148"/>
      <c r="PL846" s="148"/>
      <c r="PM846" s="148"/>
      <c r="PN846" s="148"/>
      <c r="PO846" s="148"/>
      <c r="PP846" s="148"/>
      <c r="PQ846" s="148"/>
      <c r="PR846" s="148"/>
      <c r="PS846" s="148"/>
      <c r="PT846" s="148"/>
      <c r="PU846" s="148"/>
      <c r="PV846" s="148"/>
      <c r="PW846" s="148"/>
      <c r="PX846" s="148"/>
      <c r="PY846" s="148"/>
      <c r="PZ846" s="148"/>
      <c r="QA846" s="148"/>
      <c r="QB846" s="148"/>
      <c r="QC846" s="148"/>
      <c r="QD846" s="148"/>
      <c r="QE846" s="148"/>
      <c r="QF846" s="148"/>
      <c r="QG846" s="148"/>
      <c r="QH846" s="148"/>
      <c r="QI846" s="148"/>
      <c r="QJ846" s="148"/>
      <c r="QK846" s="148"/>
      <c r="QL846" s="148"/>
      <c r="QM846" s="148"/>
      <c r="QN846" s="148"/>
      <c r="QO846" s="148"/>
      <c r="QP846" s="148"/>
      <c r="QQ846" s="148"/>
      <c r="QR846" s="148"/>
      <c r="QS846" s="148"/>
      <c r="QT846" s="148"/>
      <c r="QU846" s="148"/>
      <c r="QV846" s="148"/>
      <c r="QW846" s="148"/>
      <c r="QX846" s="148"/>
      <c r="QY846" s="148"/>
      <c r="QZ846" s="148"/>
      <c r="RA846" s="148"/>
      <c r="RB846" s="148"/>
      <c r="RC846" s="148"/>
      <c r="RD846" s="148"/>
      <c r="RE846" s="148"/>
      <c r="RF846" s="148"/>
      <c r="RG846" s="148"/>
      <c r="RH846" s="148"/>
      <c r="RI846" s="148"/>
      <c r="RJ846" s="148"/>
      <c r="RK846" s="148"/>
      <c r="RL846" s="148"/>
      <c r="RM846" s="148"/>
      <c r="RN846" s="148"/>
      <c r="RO846" s="148"/>
      <c r="RP846" s="148"/>
      <c r="RQ846" s="148"/>
      <c r="RR846" s="148"/>
      <c r="RS846" s="148"/>
      <c r="RT846" s="148"/>
      <c r="RU846" s="148"/>
      <c r="RV846" s="148"/>
      <c r="RW846" s="148"/>
      <c r="RX846" s="148"/>
      <c r="RY846" s="148"/>
      <c r="RZ846" s="148"/>
      <c r="SA846" s="148"/>
      <c r="SB846" s="148"/>
      <c r="SC846" s="148"/>
      <c r="SD846" s="148"/>
      <c r="SE846" s="148"/>
      <c r="SF846" s="148"/>
      <c r="SG846" s="148"/>
      <c r="SH846" s="148"/>
      <c r="SI846" s="148"/>
      <c r="SJ846" s="148"/>
      <c r="SK846" s="148"/>
      <c r="SL846" s="148"/>
      <c r="SM846" s="148"/>
      <c r="SN846" s="148"/>
      <c r="SO846" s="148"/>
      <c r="SP846" s="148"/>
      <c r="SQ846" s="148"/>
      <c r="SR846" s="148"/>
      <c r="SS846" s="148"/>
      <c r="ST846" s="148"/>
      <c r="SU846" s="148"/>
      <c r="SV846" s="148"/>
      <c r="SW846" s="148"/>
      <c r="SX846" s="148"/>
      <c r="SY846" s="148"/>
      <c r="SZ846" s="148"/>
      <c r="TA846" s="148"/>
      <c r="TB846" s="148"/>
      <c r="TC846" s="148"/>
      <c r="TD846" s="148"/>
      <c r="TE846" s="148"/>
      <c r="TF846" s="148"/>
      <c r="TG846" s="148"/>
      <c r="TH846" s="148"/>
      <c r="TI846" s="148"/>
      <c r="TJ846" s="148"/>
      <c r="TK846" s="148"/>
      <c r="TL846" s="148"/>
      <c r="TM846" s="148"/>
      <c r="TN846" s="148"/>
      <c r="TO846" s="148"/>
      <c r="TP846" s="148"/>
      <c r="TQ846" s="148"/>
      <c r="TR846" s="148"/>
      <c r="TS846" s="148"/>
      <c r="TT846" s="148"/>
      <c r="TU846" s="148"/>
      <c r="TV846" s="148"/>
      <c r="TW846" s="148"/>
      <c r="TX846" s="148"/>
      <c r="TY846" s="148"/>
      <c r="TZ846" s="148"/>
      <c r="UA846" s="148"/>
      <c r="UB846" s="148"/>
      <c r="UC846" s="148"/>
      <c r="UD846" s="148"/>
      <c r="UE846" s="148"/>
      <c r="UF846" s="148"/>
      <c r="UG846" s="148"/>
      <c r="UH846" s="148"/>
      <c r="UI846" s="148"/>
      <c r="UJ846" s="148"/>
      <c r="UK846" s="148"/>
      <c r="UL846" s="148"/>
      <c r="UM846" s="148"/>
      <c r="UN846" s="148"/>
      <c r="UO846" s="148"/>
      <c r="UP846" s="148"/>
      <c r="UQ846" s="148"/>
      <c r="UR846" s="148"/>
      <c r="US846" s="148"/>
      <c r="UT846" s="148"/>
      <c r="UU846" s="148"/>
      <c r="UV846" s="148"/>
      <c r="UW846" s="148"/>
      <c r="UX846" s="148"/>
      <c r="UY846" s="148"/>
      <c r="UZ846" s="148"/>
      <c r="VA846" s="148"/>
      <c r="VB846" s="148"/>
      <c r="VC846" s="148"/>
      <c r="VD846" s="148"/>
      <c r="VE846" s="148"/>
      <c r="VF846" s="148"/>
      <c r="VG846" s="148"/>
      <c r="VH846" s="148"/>
      <c r="VI846" s="148"/>
      <c r="VJ846" s="148"/>
      <c r="VK846" s="148"/>
      <c r="VL846" s="148"/>
      <c r="VM846" s="148"/>
      <c r="VN846" s="148"/>
      <c r="VO846" s="148"/>
      <c r="VP846" s="148"/>
      <c r="VQ846" s="148"/>
      <c r="VR846" s="148"/>
      <c r="VS846" s="148"/>
      <c r="VT846" s="148"/>
      <c r="VU846" s="148"/>
      <c r="VV846" s="148"/>
      <c r="VW846" s="148"/>
      <c r="VX846" s="148"/>
      <c r="VY846" s="148"/>
      <c r="VZ846" s="148"/>
      <c r="WA846" s="148"/>
      <c r="WB846" s="148"/>
      <c r="WC846" s="148"/>
      <c r="WD846" s="148"/>
      <c r="WE846" s="148"/>
      <c r="WF846" s="148"/>
      <c r="WG846" s="148"/>
      <c r="WH846" s="148"/>
      <c r="WI846" s="148"/>
      <c r="WJ846" s="148"/>
      <c r="WK846" s="148"/>
      <c r="WL846" s="148"/>
      <c r="WM846" s="148"/>
      <c r="WN846" s="148"/>
      <c r="WO846" s="148"/>
      <c r="WP846" s="148"/>
      <c r="WQ846" s="148"/>
      <c r="WR846" s="148"/>
      <c r="WS846" s="148"/>
      <c r="WT846" s="148"/>
      <c r="WU846" s="148"/>
      <c r="WV846" s="148"/>
      <c r="WW846" s="148"/>
      <c r="WX846" s="148"/>
      <c r="WY846" s="148"/>
      <c r="WZ846" s="148"/>
      <c r="XA846" s="148"/>
      <c r="XB846" s="148"/>
      <c r="XC846" s="148"/>
      <c r="XD846" s="148"/>
      <c r="XE846" s="148"/>
      <c r="XF846" s="148"/>
      <c r="XG846" s="148"/>
      <c r="XH846" s="148"/>
      <c r="XI846" s="148"/>
      <c r="XJ846" s="148"/>
      <c r="XK846" s="148"/>
      <c r="XL846" s="148"/>
      <c r="XM846" s="148"/>
      <c r="XN846" s="148"/>
      <c r="XO846" s="148"/>
      <c r="XP846" s="148"/>
      <c r="XQ846" s="148"/>
      <c r="XR846" s="148"/>
      <c r="XS846" s="148"/>
      <c r="XT846" s="148"/>
      <c r="XU846" s="148"/>
      <c r="XV846" s="148"/>
      <c r="XW846" s="148"/>
      <c r="XX846" s="148"/>
      <c r="XY846" s="148"/>
      <c r="XZ846" s="148"/>
      <c r="YA846" s="148"/>
      <c r="YB846" s="148"/>
      <c r="YC846" s="148"/>
      <c r="YD846" s="148"/>
      <c r="YE846" s="148"/>
      <c r="YF846" s="148"/>
      <c r="YG846" s="148"/>
      <c r="YH846" s="148"/>
      <c r="YI846" s="148"/>
      <c r="YJ846" s="148"/>
      <c r="YK846" s="148"/>
      <c r="YL846" s="148"/>
      <c r="YM846" s="148"/>
      <c r="YN846" s="148"/>
      <c r="YO846" s="148"/>
      <c r="YP846" s="148"/>
      <c r="YQ846" s="148"/>
      <c r="YR846" s="148"/>
      <c r="YS846" s="148"/>
      <c r="YT846" s="148"/>
      <c r="YU846" s="148"/>
      <c r="YV846" s="148"/>
      <c r="YW846" s="148"/>
      <c r="YX846" s="148"/>
      <c r="YY846" s="148"/>
      <c r="YZ846" s="148"/>
      <c r="ZA846" s="148"/>
      <c r="ZB846" s="148"/>
      <c r="ZC846" s="148"/>
      <c r="ZD846" s="148"/>
      <c r="ZE846" s="148"/>
      <c r="ZF846" s="148"/>
      <c r="ZG846" s="148"/>
      <c r="ZH846" s="148"/>
      <c r="ZI846" s="148"/>
      <c r="ZJ846" s="148"/>
      <c r="ZK846" s="148"/>
      <c r="ZL846" s="148"/>
      <c r="ZM846" s="148"/>
      <c r="ZN846" s="148"/>
      <c r="ZO846" s="148"/>
      <c r="ZP846" s="148"/>
      <c r="ZQ846" s="148"/>
      <c r="ZR846" s="148"/>
      <c r="ZS846" s="148"/>
      <c r="ZT846" s="148"/>
      <c r="ZU846" s="148"/>
      <c r="ZV846" s="148"/>
      <c r="ZW846" s="148"/>
      <c r="ZX846" s="148"/>
      <c r="ZY846" s="148"/>
      <c r="ZZ846" s="148"/>
      <c r="AAA846" s="148"/>
      <c r="AAB846" s="148"/>
      <c r="AAC846" s="148"/>
      <c r="AAD846" s="148"/>
      <c r="AAE846" s="148"/>
      <c r="AAF846" s="148"/>
      <c r="AAG846" s="148"/>
      <c r="AAH846" s="148"/>
      <c r="AAI846" s="148"/>
      <c r="AAJ846" s="148"/>
      <c r="AAK846" s="148"/>
      <c r="AAL846" s="148"/>
      <c r="AAM846" s="148"/>
      <c r="AAN846" s="148"/>
      <c r="AAO846" s="148"/>
      <c r="AAP846" s="148"/>
      <c r="AAQ846" s="148"/>
      <c r="AAR846" s="148"/>
      <c r="AAS846" s="148"/>
      <c r="AAT846" s="148"/>
      <c r="AAU846" s="148"/>
      <c r="AAV846" s="148"/>
      <c r="AAW846" s="148"/>
      <c r="AAX846" s="148"/>
      <c r="AAY846" s="148"/>
      <c r="AAZ846" s="148"/>
      <c r="ABA846" s="148"/>
      <c r="ABB846" s="148"/>
      <c r="ABC846" s="148"/>
      <c r="ABD846" s="148"/>
      <c r="ABE846" s="148"/>
      <c r="ABF846" s="148"/>
      <c r="ABG846" s="148"/>
      <c r="ABH846" s="148"/>
      <c r="ABI846" s="148"/>
      <c r="ABJ846" s="148"/>
      <c r="ABK846" s="148"/>
      <c r="ABL846" s="148"/>
      <c r="ABM846" s="148"/>
      <c r="ABN846" s="148"/>
      <c r="ABO846" s="148"/>
      <c r="ABP846" s="148"/>
      <c r="ABQ846" s="148"/>
      <c r="ABR846" s="148"/>
      <c r="ABS846" s="148"/>
      <c r="ABT846" s="148"/>
      <c r="ABU846" s="148"/>
      <c r="ABV846" s="148"/>
      <c r="ABW846" s="148"/>
      <c r="ABX846" s="148"/>
      <c r="ABY846" s="148"/>
      <c r="ABZ846" s="148"/>
      <c r="ACA846" s="148"/>
      <c r="ACB846" s="148"/>
      <c r="ACC846" s="148"/>
      <c r="ACD846" s="148"/>
      <c r="ACE846" s="148"/>
      <c r="ACF846" s="148"/>
      <c r="ACG846" s="148"/>
      <c r="ACH846" s="148"/>
      <c r="ACI846" s="148"/>
      <c r="ACJ846" s="148"/>
      <c r="ACK846" s="148"/>
      <c r="ACL846" s="148"/>
      <c r="ACM846" s="148"/>
      <c r="ACN846" s="148"/>
      <c r="ACO846" s="148"/>
      <c r="ACP846" s="148"/>
      <c r="ACQ846" s="148"/>
      <c r="ACR846" s="148"/>
      <c r="ACS846" s="148"/>
      <c r="ACT846" s="148"/>
      <c r="ACU846" s="148"/>
      <c r="ACV846" s="148"/>
      <c r="ACW846" s="148"/>
      <c r="ACX846" s="148"/>
      <c r="ACY846" s="148"/>
      <c r="ACZ846" s="148"/>
      <c r="ADA846" s="148"/>
      <c r="ADB846" s="148"/>
      <c r="ADC846" s="148"/>
      <c r="ADD846" s="148"/>
      <c r="ADE846" s="148"/>
      <c r="ADF846" s="148"/>
      <c r="ADG846" s="148"/>
      <c r="ADH846" s="148"/>
      <c r="ADI846" s="148"/>
      <c r="ADJ846" s="148"/>
      <c r="ADK846" s="148"/>
      <c r="ADL846" s="148"/>
      <c r="ADM846" s="148"/>
      <c r="ADN846" s="148"/>
      <c r="ADO846" s="148"/>
      <c r="ADP846" s="148"/>
      <c r="ADQ846" s="148"/>
      <c r="ADR846" s="148"/>
      <c r="ADS846" s="148"/>
      <c r="ADT846" s="148"/>
      <c r="ADU846" s="148"/>
      <c r="ADV846" s="148"/>
      <c r="ADW846" s="148"/>
      <c r="ADX846" s="148"/>
      <c r="ADY846" s="148"/>
      <c r="ADZ846" s="148"/>
      <c r="AEA846" s="148"/>
      <c r="AEB846" s="148"/>
      <c r="AEC846" s="148"/>
      <c r="AED846" s="148"/>
      <c r="AEE846" s="148"/>
      <c r="AEF846" s="148"/>
      <c r="AEG846" s="148"/>
      <c r="AEH846" s="148"/>
      <c r="AEI846" s="148"/>
      <c r="AEJ846" s="148"/>
      <c r="AEK846" s="148"/>
      <c r="AEL846" s="148"/>
      <c r="AEM846" s="148"/>
      <c r="AEN846" s="148"/>
      <c r="AEO846" s="148"/>
      <c r="AEP846" s="148"/>
      <c r="AEQ846" s="148"/>
      <c r="AER846" s="148"/>
      <c r="AES846" s="148"/>
      <c r="AET846" s="148"/>
      <c r="AEU846" s="148"/>
      <c r="AEV846" s="148"/>
      <c r="AEW846" s="148"/>
      <c r="AEX846" s="148"/>
      <c r="AEY846" s="148"/>
      <c r="AEZ846" s="148"/>
      <c r="AFA846" s="148"/>
      <c r="AFB846" s="148"/>
      <c r="AFC846" s="148"/>
      <c r="AFD846" s="148"/>
      <c r="AFE846" s="148"/>
      <c r="AFF846" s="148"/>
      <c r="AFG846" s="148"/>
      <c r="AFH846" s="148"/>
      <c r="AFI846" s="148"/>
      <c r="AFJ846" s="148"/>
      <c r="AFK846" s="148"/>
      <c r="AFL846" s="148"/>
      <c r="AFM846" s="148"/>
      <c r="AFN846" s="148"/>
      <c r="AFO846" s="148"/>
      <c r="AFP846" s="148"/>
      <c r="AFQ846" s="148"/>
      <c r="AFR846" s="148"/>
      <c r="AFS846" s="148"/>
      <c r="AFT846" s="148"/>
      <c r="AFU846" s="148"/>
      <c r="AFV846" s="148"/>
      <c r="AFW846" s="148"/>
      <c r="AFX846" s="148"/>
      <c r="AFY846" s="148"/>
      <c r="AFZ846" s="148"/>
      <c r="AGA846" s="148"/>
      <c r="AGB846" s="148"/>
      <c r="AGC846" s="148"/>
      <c r="AGD846" s="148"/>
      <c r="AGE846" s="148"/>
      <c r="AGF846" s="148"/>
      <c r="AGG846" s="148"/>
      <c r="AGH846" s="148"/>
      <c r="AGI846" s="148"/>
      <c r="AGJ846" s="148"/>
      <c r="AGK846" s="148"/>
      <c r="AGL846" s="148"/>
      <c r="AGM846" s="148"/>
      <c r="AGN846" s="148"/>
      <c r="AGO846" s="148"/>
      <c r="AGP846" s="148"/>
      <c r="AGQ846" s="148"/>
      <c r="AGR846" s="148"/>
      <c r="AGS846" s="148"/>
      <c r="AGT846" s="148"/>
      <c r="AGU846" s="148"/>
      <c r="AGV846" s="148"/>
      <c r="AGW846" s="148"/>
      <c r="AGX846" s="148"/>
      <c r="AGY846" s="148"/>
      <c r="AGZ846" s="148"/>
      <c r="AHA846" s="148"/>
      <c r="AHB846" s="148"/>
      <c r="AHC846" s="148"/>
      <c r="AHD846" s="148"/>
      <c r="AHE846" s="148"/>
      <c r="AHF846" s="148"/>
      <c r="AHG846" s="148"/>
      <c r="AHH846" s="148"/>
      <c r="AHI846" s="148"/>
      <c r="AHJ846" s="148"/>
      <c r="AHK846" s="148"/>
      <c r="AHL846" s="148"/>
      <c r="AHM846" s="148"/>
      <c r="AHN846" s="148"/>
      <c r="AHO846" s="148"/>
      <c r="AHP846" s="148"/>
      <c r="AHQ846" s="148"/>
      <c r="AHR846" s="148"/>
      <c r="AHS846" s="148"/>
      <c r="AHT846" s="148"/>
      <c r="AHU846" s="148"/>
      <c r="AHV846" s="148"/>
      <c r="AHW846" s="148"/>
      <c r="AHX846" s="148"/>
      <c r="AHY846" s="148"/>
      <c r="AHZ846" s="148"/>
      <c r="AIA846" s="148"/>
      <c r="AIB846" s="148"/>
      <c r="AIC846" s="148"/>
      <c r="AID846" s="148"/>
      <c r="AIE846" s="148"/>
      <c r="AIF846" s="148"/>
      <c r="AIG846" s="148"/>
      <c r="AIH846" s="148"/>
      <c r="AII846" s="148"/>
      <c r="AIJ846" s="148"/>
      <c r="AIK846" s="148"/>
      <c r="AIL846" s="148"/>
      <c r="AIM846" s="148"/>
      <c r="AIN846" s="148"/>
      <c r="AIO846" s="148"/>
      <c r="AIP846" s="148"/>
      <c r="AIQ846" s="148"/>
      <c r="AIR846" s="148"/>
      <c r="AIS846" s="148"/>
      <c r="AIT846" s="148"/>
      <c r="AIU846" s="148"/>
      <c r="AIV846" s="148"/>
      <c r="AIW846" s="148"/>
      <c r="AIX846" s="148"/>
      <c r="AIY846" s="148"/>
      <c r="AIZ846" s="148"/>
      <c r="AJA846" s="148"/>
      <c r="AJB846" s="148"/>
      <c r="AJC846" s="148"/>
      <c r="AJD846" s="148"/>
      <c r="AJE846" s="148"/>
      <c r="AJF846" s="148"/>
      <c r="AJG846" s="148"/>
      <c r="AJH846" s="148"/>
      <c r="AJI846" s="148"/>
      <c r="AJJ846" s="148"/>
      <c r="AJK846" s="148"/>
      <c r="AJL846" s="148"/>
      <c r="AJM846" s="148"/>
      <c r="AJN846" s="148"/>
      <c r="AJO846" s="148"/>
      <c r="AJP846" s="148"/>
      <c r="AJQ846" s="148"/>
      <c r="AJR846" s="148"/>
      <c r="AJS846" s="148"/>
      <c r="AJT846" s="148"/>
      <c r="AJU846" s="148"/>
      <c r="AJV846" s="148"/>
      <c r="AJW846" s="148"/>
      <c r="AJX846" s="148"/>
      <c r="AJY846" s="148"/>
      <c r="AJZ846" s="148"/>
      <c r="AKA846" s="148"/>
      <c r="AKB846" s="148"/>
      <c r="AKC846" s="148"/>
      <c r="AKD846" s="148"/>
      <c r="AKE846" s="148"/>
      <c r="AKF846" s="148"/>
      <c r="AKG846" s="148"/>
      <c r="AKH846" s="148"/>
      <c r="AKI846" s="148"/>
      <c r="AKJ846" s="148"/>
      <c r="AKK846" s="148"/>
      <c r="AKL846" s="148"/>
      <c r="AKM846" s="148"/>
      <c r="AKN846" s="148"/>
      <c r="AKO846" s="148"/>
      <c r="AKP846" s="148"/>
      <c r="AKQ846" s="148"/>
      <c r="AKR846" s="148"/>
      <c r="AKS846" s="148"/>
      <c r="AKT846" s="148"/>
      <c r="AKU846" s="148"/>
      <c r="AKV846" s="148"/>
      <c r="AKW846" s="148"/>
      <c r="AKX846" s="148"/>
      <c r="AKY846" s="148"/>
      <c r="AKZ846" s="148"/>
      <c r="ALA846" s="148"/>
      <c r="ALB846" s="148"/>
      <c r="ALC846" s="148"/>
      <c r="ALD846" s="148"/>
      <c r="ALE846" s="148"/>
      <c r="ALF846" s="148"/>
      <c r="ALG846" s="148"/>
      <c r="ALH846" s="148"/>
      <c r="ALI846" s="148"/>
      <c r="ALJ846" s="148"/>
      <c r="ALK846" s="148"/>
      <c r="ALL846" s="148"/>
      <c r="ALM846" s="148"/>
      <c r="ALN846" s="148"/>
      <c r="ALO846" s="148"/>
      <c r="ALP846" s="148"/>
      <c r="ALQ846" s="148"/>
      <c r="ALR846" s="148"/>
      <c r="ALS846" s="148"/>
      <c r="ALT846" s="148"/>
      <c r="ALU846" s="148"/>
      <c r="ALV846" s="148"/>
      <c r="ALW846" s="148"/>
      <c r="ALX846" s="148"/>
      <c r="ALY846" s="148"/>
      <c r="ALZ846" s="148"/>
      <c r="AMA846" s="148"/>
      <c r="AMB846" s="148"/>
      <c r="AMC846" s="148"/>
      <c r="AMD846" s="148"/>
      <c r="AME846" s="148"/>
      <c r="AMF846" s="148"/>
      <c r="AMG846" s="148"/>
      <c r="AMH846" s="148"/>
      <c r="AMI846" s="148"/>
      <c r="AMJ846" s="148"/>
      <c r="AMK846" s="148"/>
      <c r="AML846" s="148"/>
      <c r="AMM846" s="148"/>
      <c r="AMN846" s="148"/>
      <c r="AMO846" s="148"/>
      <c r="AMP846" s="148"/>
      <c r="AMQ846" s="148"/>
      <c r="AMR846" s="148"/>
      <c r="AMS846" s="148"/>
      <c r="AMT846" s="148"/>
      <c r="AMU846" s="148"/>
      <c r="AMV846" s="148"/>
      <c r="AMW846" s="148"/>
      <c r="AMX846" s="148"/>
      <c r="AMY846" s="148"/>
      <c r="AMZ846" s="148"/>
      <c r="ANA846" s="148"/>
      <c r="ANB846" s="148"/>
      <c r="ANC846" s="148"/>
      <c r="AND846" s="148"/>
      <c r="ANE846" s="148"/>
      <c r="ANF846" s="148"/>
      <c r="ANG846" s="148"/>
      <c r="ANH846" s="148"/>
      <c r="ANI846" s="148"/>
      <c r="ANJ846" s="148"/>
      <c r="ANK846" s="148"/>
      <c r="ANL846" s="148"/>
      <c r="ANM846" s="148"/>
      <c r="ANN846" s="148"/>
      <c r="ANO846" s="148"/>
      <c r="ANP846" s="148"/>
      <c r="ANQ846" s="148"/>
      <c r="ANR846" s="148"/>
      <c r="ANS846" s="148"/>
      <c r="ANT846" s="148"/>
      <c r="ANU846" s="148"/>
      <c r="ANV846" s="148"/>
      <c r="ANW846" s="148"/>
      <c r="ANX846" s="148"/>
      <c r="ANY846" s="148"/>
      <c r="ANZ846" s="148"/>
      <c r="AOA846" s="148"/>
      <c r="AOB846" s="148"/>
      <c r="AOC846" s="148"/>
      <c r="AOD846" s="148"/>
      <c r="AOE846" s="148"/>
      <c r="AOF846" s="148"/>
      <c r="AOG846" s="148"/>
      <c r="AOH846" s="148"/>
      <c r="AOI846" s="148"/>
      <c r="AOJ846" s="148"/>
      <c r="AOK846" s="148"/>
      <c r="AOL846" s="148"/>
      <c r="AOM846" s="148"/>
      <c r="AON846" s="148"/>
      <c r="AOO846" s="148"/>
      <c r="AOP846" s="148"/>
      <c r="AOQ846" s="148"/>
      <c r="AOR846" s="148"/>
      <c r="AOS846" s="148"/>
      <c r="AOT846" s="148"/>
      <c r="AOU846" s="148"/>
      <c r="AOV846" s="148"/>
      <c r="AOW846" s="148"/>
      <c r="AOX846" s="148"/>
      <c r="AOY846" s="148"/>
      <c r="AOZ846" s="148"/>
      <c r="APA846" s="148"/>
      <c r="APB846" s="148"/>
      <c r="APC846" s="148"/>
      <c r="APD846" s="148"/>
      <c r="APE846" s="148"/>
      <c r="APF846" s="148"/>
      <c r="APG846" s="148"/>
      <c r="APH846" s="148"/>
      <c r="API846" s="148"/>
      <c r="APJ846" s="148"/>
      <c r="APK846" s="148"/>
      <c r="APL846" s="148"/>
      <c r="APM846" s="148"/>
      <c r="APN846" s="148"/>
      <c r="APO846" s="148"/>
      <c r="APP846" s="148"/>
      <c r="APQ846" s="148"/>
      <c r="APR846" s="148"/>
      <c r="APS846" s="148"/>
      <c r="APT846" s="148"/>
      <c r="APU846" s="148"/>
      <c r="APV846" s="148"/>
      <c r="APW846" s="148"/>
      <c r="APX846" s="148"/>
      <c r="APY846" s="148"/>
      <c r="APZ846" s="148"/>
      <c r="AQA846" s="148"/>
      <c r="AQB846" s="148"/>
      <c r="AQC846" s="148"/>
      <c r="AQD846" s="148"/>
      <c r="AQE846" s="148"/>
      <c r="AQF846" s="148"/>
      <c r="AQG846" s="148"/>
      <c r="AQH846" s="148"/>
      <c r="AQI846" s="148"/>
      <c r="AQJ846" s="148"/>
      <c r="AQK846" s="148"/>
      <c r="AQL846" s="148"/>
      <c r="AQM846" s="148"/>
      <c r="AQN846" s="148"/>
      <c r="AQO846" s="148"/>
      <c r="AQP846" s="148"/>
      <c r="AQQ846" s="148"/>
      <c r="AQR846" s="148"/>
      <c r="AQS846" s="148"/>
      <c r="AQT846" s="148"/>
      <c r="AQU846" s="148"/>
      <c r="AQV846" s="148"/>
      <c r="AQW846" s="148"/>
      <c r="AQX846" s="148"/>
      <c r="AQY846" s="148"/>
      <c r="AQZ846" s="148"/>
      <c r="ARA846" s="148"/>
      <c r="ARB846" s="148"/>
      <c r="ARC846" s="148"/>
      <c r="ARD846" s="148"/>
      <c r="ARE846" s="148"/>
      <c r="ARF846" s="148"/>
      <c r="ARG846" s="148"/>
      <c r="ARH846" s="148"/>
      <c r="ARI846" s="148"/>
      <c r="ARJ846" s="148"/>
      <c r="ARK846" s="148"/>
      <c r="ARL846" s="148"/>
      <c r="ARM846" s="148"/>
      <c r="ARN846" s="148"/>
      <c r="ARO846" s="148"/>
      <c r="ARP846" s="148"/>
      <c r="ARQ846" s="148"/>
      <c r="ARR846" s="148"/>
      <c r="ARS846" s="148"/>
      <c r="ART846" s="148"/>
      <c r="ARU846" s="148"/>
      <c r="ARV846" s="148"/>
      <c r="ARW846" s="148"/>
      <c r="ARX846" s="148"/>
      <c r="ARY846" s="148"/>
      <c r="ARZ846" s="148"/>
      <c r="ASA846" s="148"/>
      <c r="ASB846" s="148"/>
      <c r="ASC846" s="148"/>
      <c r="ASD846" s="148"/>
      <c r="ASE846" s="148"/>
      <c r="ASF846" s="148"/>
      <c r="ASG846" s="148"/>
      <c r="ASH846" s="148"/>
      <c r="ASI846" s="148"/>
      <c r="ASJ846" s="148"/>
      <c r="ASK846" s="148"/>
      <c r="ASL846" s="148"/>
      <c r="ASM846" s="148"/>
      <c r="ASN846" s="148"/>
      <c r="ASO846" s="148"/>
      <c r="ASP846" s="148"/>
      <c r="ASQ846" s="148"/>
      <c r="ASR846" s="148"/>
      <c r="ASS846" s="148"/>
      <c r="AST846" s="148"/>
      <c r="ASU846" s="148"/>
      <c r="ASV846" s="148"/>
      <c r="ASW846" s="148"/>
      <c r="ASX846" s="148"/>
      <c r="ASY846" s="148"/>
      <c r="ASZ846" s="148"/>
      <c r="ATA846" s="148"/>
      <c r="ATB846" s="148"/>
      <c r="ATC846" s="148"/>
      <c r="ATD846" s="148"/>
      <c r="ATE846" s="148"/>
      <c r="ATF846" s="148"/>
      <c r="ATG846" s="148"/>
      <c r="ATH846" s="148"/>
      <c r="ATI846" s="148"/>
      <c r="ATJ846" s="148"/>
      <c r="ATK846" s="148"/>
      <c r="ATL846" s="148"/>
      <c r="ATM846" s="148"/>
      <c r="ATN846" s="148"/>
      <c r="ATO846" s="148"/>
      <c r="ATP846" s="148"/>
      <c r="ATQ846" s="148"/>
      <c r="ATR846" s="148"/>
      <c r="ATS846" s="148"/>
      <c r="ATT846" s="148"/>
      <c r="ATU846" s="148"/>
      <c r="ATV846" s="148"/>
      <c r="ATW846" s="148"/>
      <c r="ATX846" s="148"/>
      <c r="ATY846" s="148"/>
      <c r="ATZ846" s="148"/>
      <c r="AUA846" s="148"/>
      <c r="AUB846" s="148"/>
      <c r="AUC846" s="148"/>
      <c r="AUD846" s="148"/>
      <c r="AUE846" s="148"/>
      <c r="AUF846" s="148"/>
      <c r="AUG846" s="148"/>
      <c r="AUH846" s="148"/>
      <c r="AUI846" s="148"/>
      <c r="AUJ846" s="148"/>
      <c r="AUK846" s="148"/>
      <c r="AUL846" s="148"/>
      <c r="AUM846" s="148"/>
      <c r="AUN846" s="148"/>
      <c r="AUO846" s="148"/>
      <c r="AUP846" s="148"/>
      <c r="AUQ846" s="148"/>
      <c r="AUR846" s="148"/>
      <c r="AUS846" s="148"/>
      <c r="AUT846" s="148"/>
      <c r="AUU846" s="148"/>
      <c r="AUV846" s="148"/>
      <c r="AUW846" s="148"/>
      <c r="AUX846" s="148"/>
      <c r="AUY846" s="148"/>
      <c r="AUZ846" s="148"/>
      <c r="AVA846" s="148"/>
      <c r="AVB846" s="148"/>
      <c r="AVC846" s="148"/>
      <c r="AVD846" s="148"/>
      <c r="AVE846" s="148"/>
      <c r="AVF846" s="148"/>
      <c r="AVG846" s="148"/>
      <c r="AVH846" s="148"/>
      <c r="AVI846" s="148"/>
      <c r="AVJ846" s="148"/>
      <c r="AVK846" s="148"/>
      <c r="AVL846" s="148"/>
      <c r="AVM846" s="148"/>
      <c r="AVN846" s="148"/>
      <c r="AVO846" s="148"/>
      <c r="AVP846" s="148"/>
      <c r="AVQ846" s="148"/>
      <c r="AVR846" s="148"/>
      <c r="AVS846" s="148"/>
      <c r="AVT846" s="148"/>
      <c r="AVU846" s="148"/>
      <c r="AVV846" s="148"/>
      <c r="AVW846" s="148"/>
      <c r="AVX846" s="148"/>
      <c r="AVY846" s="148"/>
      <c r="AVZ846" s="148"/>
      <c r="AWA846" s="148"/>
      <c r="AWB846" s="148"/>
      <c r="AWC846" s="148"/>
      <c r="AWD846" s="148"/>
      <c r="AWE846" s="148"/>
      <c r="AWF846" s="148"/>
      <c r="AWG846" s="148"/>
      <c r="AWH846" s="148"/>
      <c r="AWI846" s="148"/>
      <c r="AWJ846" s="148"/>
      <c r="AWK846" s="148"/>
      <c r="AWL846" s="148"/>
      <c r="AWM846" s="148"/>
      <c r="AWN846" s="148"/>
      <c r="AWO846" s="148"/>
      <c r="AWP846" s="148"/>
      <c r="AWQ846" s="148"/>
      <c r="AWR846" s="148"/>
      <c r="AWS846" s="148"/>
      <c r="AWT846" s="148"/>
      <c r="AWU846" s="148"/>
      <c r="AWV846" s="148"/>
      <c r="AWW846" s="148"/>
      <c r="AWX846" s="148"/>
      <c r="AWY846" s="148"/>
      <c r="AWZ846" s="148"/>
      <c r="AXA846" s="148"/>
      <c r="AXB846" s="148"/>
      <c r="AXC846" s="148"/>
      <c r="AXD846" s="148"/>
      <c r="AXE846" s="148"/>
      <c r="AXF846" s="148"/>
      <c r="AXG846" s="148"/>
      <c r="AXH846" s="148"/>
      <c r="AXI846" s="148"/>
      <c r="AXJ846" s="148"/>
      <c r="AXK846" s="148"/>
      <c r="AXL846" s="148"/>
      <c r="AXM846" s="148"/>
      <c r="AXN846" s="148"/>
      <c r="AXO846" s="148"/>
      <c r="AXP846" s="148"/>
      <c r="AXQ846" s="148"/>
      <c r="AXR846" s="148"/>
      <c r="AXS846" s="148"/>
      <c r="AXT846" s="148"/>
      <c r="AXU846" s="148"/>
      <c r="AXV846" s="148"/>
      <c r="AXW846" s="148"/>
      <c r="AXX846" s="148"/>
      <c r="AXY846" s="148"/>
      <c r="AXZ846" s="148"/>
      <c r="AYA846" s="148"/>
      <c r="AYB846" s="148"/>
      <c r="AYC846" s="148"/>
      <c r="AYD846" s="148"/>
      <c r="AYE846" s="148"/>
      <c r="AYF846" s="148"/>
      <c r="AYG846" s="148"/>
      <c r="AYH846" s="148"/>
      <c r="AYI846" s="148"/>
      <c r="AYJ846" s="148"/>
      <c r="AYK846" s="148"/>
      <c r="AYL846" s="148"/>
      <c r="AYM846" s="148"/>
      <c r="AYN846" s="148"/>
      <c r="AYO846" s="148"/>
      <c r="AYP846" s="148"/>
      <c r="AYQ846" s="148"/>
      <c r="AYR846" s="148"/>
      <c r="AYS846" s="148"/>
      <c r="AYT846" s="148"/>
      <c r="AYU846" s="148"/>
      <c r="AYV846" s="148"/>
      <c r="AYW846" s="148"/>
      <c r="AYX846" s="148"/>
      <c r="AYY846" s="148"/>
      <c r="AYZ846" s="148"/>
      <c r="AZA846" s="148"/>
      <c r="AZB846" s="148"/>
      <c r="AZC846" s="148"/>
      <c r="AZD846" s="148"/>
      <c r="AZE846" s="148"/>
      <c r="AZF846" s="148"/>
      <c r="AZG846" s="148"/>
      <c r="AZH846" s="148"/>
      <c r="AZI846" s="148"/>
      <c r="AZJ846" s="148"/>
      <c r="AZK846" s="148"/>
      <c r="AZL846" s="148"/>
      <c r="AZM846" s="148"/>
      <c r="AZN846" s="148"/>
      <c r="AZO846" s="148"/>
      <c r="AZP846" s="148"/>
      <c r="AZQ846" s="148"/>
      <c r="AZR846" s="148"/>
      <c r="AZS846" s="148"/>
      <c r="AZT846" s="148"/>
      <c r="AZU846" s="148"/>
      <c r="AZV846" s="148"/>
      <c r="AZW846" s="148"/>
      <c r="AZX846" s="148"/>
      <c r="AZY846" s="148"/>
      <c r="AZZ846" s="148"/>
      <c r="BAA846" s="148"/>
      <c r="BAB846" s="148"/>
      <c r="BAC846" s="148"/>
      <c r="BAD846" s="148"/>
      <c r="BAE846" s="148"/>
      <c r="BAF846" s="148"/>
      <c r="BAG846" s="148"/>
      <c r="BAH846" s="148"/>
      <c r="BAI846" s="148"/>
      <c r="BAJ846" s="148"/>
      <c r="BAK846" s="148"/>
      <c r="BAL846" s="148"/>
      <c r="BAM846" s="148"/>
      <c r="BAN846" s="148"/>
      <c r="BAO846" s="148"/>
      <c r="BAP846" s="148"/>
      <c r="BAQ846" s="148"/>
      <c r="BAR846" s="148"/>
      <c r="BAS846" s="148"/>
      <c r="BAT846" s="148"/>
      <c r="BAU846" s="148"/>
      <c r="BAV846" s="148"/>
      <c r="BAW846" s="148"/>
      <c r="BAX846" s="148"/>
      <c r="BAY846" s="148"/>
      <c r="BAZ846" s="148"/>
      <c r="BBA846" s="148"/>
      <c r="BBB846" s="148"/>
      <c r="BBC846" s="148"/>
      <c r="BBD846" s="148"/>
      <c r="BBE846" s="148"/>
      <c r="BBF846" s="148"/>
      <c r="BBG846" s="148"/>
      <c r="BBH846" s="148"/>
      <c r="BBI846" s="148"/>
      <c r="BBJ846" s="148"/>
      <c r="BBK846" s="148"/>
      <c r="BBL846" s="148"/>
      <c r="BBM846" s="148"/>
      <c r="BBN846" s="148"/>
      <c r="BBO846" s="148"/>
      <c r="BBP846" s="148"/>
      <c r="BBQ846" s="148"/>
      <c r="BBR846" s="148"/>
      <c r="BBS846" s="148"/>
      <c r="BBT846" s="148"/>
      <c r="BBU846" s="148"/>
      <c r="BBV846" s="148"/>
      <c r="BBW846" s="148"/>
      <c r="BBX846" s="148"/>
      <c r="BBY846" s="148"/>
      <c r="BBZ846" s="148"/>
      <c r="BCA846" s="148"/>
      <c r="BCB846" s="148"/>
      <c r="BCC846" s="148"/>
      <c r="BCD846" s="148"/>
      <c r="BCE846" s="148"/>
      <c r="BCF846" s="148"/>
      <c r="BCG846" s="148"/>
      <c r="BCH846" s="148"/>
      <c r="BCI846" s="148"/>
      <c r="BCJ846" s="148"/>
      <c r="BCK846" s="148"/>
      <c r="BCL846" s="148"/>
      <c r="BCM846" s="148"/>
      <c r="BCN846" s="148"/>
      <c r="BCO846" s="148"/>
      <c r="BCP846" s="148"/>
      <c r="BCQ846" s="148"/>
      <c r="BCR846" s="148"/>
      <c r="BCS846" s="148"/>
      <c r="BCT846" s="148"/>
      <c r="BCU846" s="148"/>
      <c r="BCV846" s="148"/>
      <c r="BCW846" s="148"/>
      <c r="BCX846" s="148"/>
      <c r="BCY846" s="148"/>
      <c r="BCZ846" s="148"/>
      <c r="BDA846" s="148"/>
      <c r="BDB846" s="148"/>
      <c r="BDC846" s="148"/>
      <c r="BDD846" s="148"/>
      <c r="BDE846" s="148"/>
      <c r="BDF846" s="148"/>
      <c r="BDG846" s="148"/>
      <c r="BDH846" s="148"/>
      <c r="BDI846" s="148"/>
      <c r="BDJ846" s="148"/>
      <c r="BDK846" s="148"/>
      <c r="BDL846" s="148"/>
      <c r="BDM846" s="148"/>
      <c r="BDN846" s="148"/>
      <c r="BDO846" s="148"/>
      <c r="BDP846" s="148"/>
      <c r="BDQ846" s="148"/>
      <c r="BDR846" s="148"/>
      <c r="BDS846" s="148"/>
      <c r="BDT846" s="148"/>
      <c r="BDU846" s="148"/>
      <c r="BDV846" s="148"/>
      <c r="BDW846" s="148"/>
      <c r="BDX846" s="148"/>
      <c r="BDY846" s="148"/>
      <c r="BDZ846" s="148"/>
      <c r="BEA846" s="148"/>
      <c r="BEB846" s="148"/>
      <c r="BEC846" s="148"/>
      <c r="BED846" s="148"/>
      <c r="BEE846" s="148"/>
      <c r="BEF846" s="148"/>
      <c r="BEG846" s="148"/>
      <c r="BEH846" s="148"/>
      <c r="BEI846" s="148"/>
      <c r="BEJ846" s="148"/>
      <c r="BEK846" s="148"/>
      <c r="BEL846" s="148"/>
      <c r="BEM846" s="148"/>
      <c r="BEN846" s="148"/>
      <c r="BEO846" s="148"/>
      <c r="BEP846" s="148"/>
      <c r="BEQ846" s="148"/>
      <c r="BER846" s="148"/>
      <c r="BES846" s="148"/>
      <c r="BET846" s="148"/>
      <c r="BEU846" s="148"/>
      <c r="BEV846" s="148"/>
      <c r="BEW846" s="148"/>
      <c r="BEX846" s="148"/>
      <c r="BEY846" s="148"/>
      <c r="BEZ846" s="148"/>
      <c r="BFA846" s="148"/>
      <c r="BFB846" s="148"/>
      <c r="BFC846" s="148"/>
      <c r="BFD846" s="148"/>
      <c r="BFE846" s="148"/>
      <c r="BFF846" s="148"/>
      <c r="BFG846" s="148"/>
      <c r="BFH846" s="148"/>
      <c r="BFI846" s="148"/>
      <c r="BFJ846" s="148"/>
      <c r="BFK846" s="148"/>
      <c r="BFL846" s="148"/>
      <c r="BFM846" s="148"/>
      <c r="BFN846" s="148"/>
      <c r="BFO846" s="148"/>
      <c r="BFP846" s="148"/>
      <c r="BFQ846" s="148"/>
      <c r="BFR846" s="148"/>
      <c r="BFS846" s="148"/>
      <c r="BFT846" s="148"/>
      <c r="BFU846" s="148"/>
      <c r="BFV846" s="148"/>
      <c r="BFW846" s="148"/>
      <c r="BFX846" s="148"/>
      <c r="BFY846" s="148"/>
      <c r="BFZ846" s="148"/>
      <c r="BGA846" s="148"/>
      <c r="BGB846" s="148"/>
      <c r="BGC846" s="148"/>
      <c r="BGD846" s="148"/>
      <c r="BGE846" s="148"/>
      <c r="BGF846" s="148"/>
      <c r="BGG846" s="148"/>
      <c r="BGH846" s="148"/>
      <c r="BGI846" s="148"/>
      <c r="BGJ846" s="148"/>
      <c r="BGK846" s="148"/>
      <c r="BGL846" s="148"/>
      <c r="BGM846" s="148"/>
      <c r="BGN846" s="148"/>
      <c r="BGO846" s="148"/>
      <c r="BGP846" s="148"/>
      <c r="BGQ846" s="148"/>
      <c r="BGR846" s="148"/>
      <c r="BGS846" s="148"/>
      <c r="BGT846" s="148"/>
      <c r="BGU846" s="148"/>
      <c r="BGV846" s="148"/>
      <c r="BGW846" s="148"/>
      <c r="BGX846" s="148"/>
      <c r="BGY846" s="148"/>
      <c r="BGZ846" s="148"/>
      <c r="BHA846" s="148"/>
      <c r="BHB846" s="148"/>
      <c r="BHC846" s="148"/>
      <c r="BHD846" s="148"/>
      <c r="BHE846" s="148"/>
      <c r="BHF846" s="148"/>
      <c r="BHG846" s="148"/>
      <c r="BHH846" s="148"/>
      <c r="BHI846" s="148"/>
      <c r="BHJ846" s="148"/>
      <c r="BHK846" s="148"/>
      <c r="BHL846" s="148"/>
      <c r="BHM846" s="148"/>
      <c r="BHN846" s="148"/>
      <c r="BHO846" s="148"/>
      <c r="BHP846" s="148"/>
      <c r="BHQ846" s="148"/>
      <c r="BHR846" s="148"/>
      <c r="BHS846" s="148"/>
      <c r="BHT846" s="148"/>
      <c r="BHU846" s="148"/>
      <c r="BHV846" s="148"/>
      <c r="BHW846" s="148"/>
      <c r="BHX846" s="148"/>
      <c r="BHY846" s="148"/>
      <c r="BHZ846" s="148"/>
      <c r="BIA846" s="148"/>
      <c r="BIB846" s="148"/>
      <c r="BIC846" s="148"/>
      <c r="BID846" s="148"/>
      <c r="BIE846" s="148"/>
      <c r="BIF846" s="148"/>
      <c r="BIG846" s="148"/>
      <c r="BIH846" s="148"/>
      <c r="BII846" s="148"/>
      <c r="BIJ846" s="148"/>
      <c r="BIK846" s="148"/>
      <c r="BIL846" s="148"/>
      <c r="BIM846" s="148"/>
      <c r="BIN846" s="148"/>
      <c r="BIO846" s="148"/>
      <c r="BIP846" s="148"/>
      <c r="BIQ846" s="148"/>
      <c r="BIR846" s="148"/>
      <c r="BIS846" s="148"/>
      <c r="BIT846" s="148"/>
      <c r="BIU846" s="148"/>
      <c r="BIV846" s="148"/>
      <c r="BIW846" s="148"/>
      <c r="BIX846" s="148"/>
      <c r="BIY846" s="148"/>
      <c r="BIZ846" s="148"/>
      <c r="BJA846" s="148"/>
      <c r="BJB846" s="148"/>
      <c r="BJC846" s="148"/>
      <c r="BJD846" s="148"/>
      <c r="BJE846" s="148"/>
      <c r="BJF846" s="148"/>
      <c r="BJG846" s="148"/>
      <c r="BJH846" s="148"/>
      <c r="BJI846" s="148"/>
      <c r="BJJ846" s="148"/>
      <c r="BJK846" s="148"/>
      <c r="BJL846" s="148"/>
      <c r="BJM846" s="148"/>
      <c r="BJN846" s="148"/>
      <c r="BJO846" s="148"/>
      <c r="BJP846" s="148"/>
      <c r="BJQ846" s="148"/>
      <c r="BJR846" s="148"/>
      <c r="BJS846" s="148"/>
      <c r="BJT846" s="148"/>
      <c r="BJU846" s="148"/>
      <c r="BJV846" s="148"/>
      <c r="BJW846" s="148"/>
      <c r="BJX846" s="148"/>
      <c r="BJY846" s="148"/>
      <c r="BJZ846" s="148"/>
      <c r="BKA846" s="148"/>
      <c r="BKB846" s="148"/>
      <c r="BKC846" s="148"/>
      <c r="BKD846" s="148"/>
      <c r="BKE846" s="148"/>
      <c r="BKF846" s="148"/>
      <c r="BKG846" s="148"/>
      <c r="BKH846" s="148"/>
      <c r="BKI846" s="148"/>
      <c r="BKJ846" s="148"/>
      <c r="BKK846" s="148"/>
      <c r="BKL846" s="148"/>
      <c r="BKM846" s="148"/>
      <c r="BKN846" s="148"/>
      <c r="BKO846" s="148"/>
      <c r="BKP846" s="148"/>
      <c r="BKQ846" s="148"/>
      <c r="BKR846" s="148"/>
      <c r="BKS846" s="148"/>
      <c r="BKT846" s="148"/>
      <c r="BKU846" s="148"/>
      <c r="BKV846" s="148"/>
      <c r="BKW846" s="148"/>
      <c r="BKX846" s="148"/>
      <c r="BKY846" s="148"/>
      <c r="BKZ846" s="148"/>
      <c r="BLA846" s="148"/>
      <c r="BLB846" s="148"/>
      <c r="BLC846" s="148"/>
      <c r="BLD846" s="148"/>
      <c r="BLE846" s="148"/>
      <c r="BLF846" s="148"/>
      <c r="BLG846" s="148"/>
      <c r="BLH846" s="148"/>
      <c r="BLI846" s="148"/>
      <c r="BLJ846" s="148"/>
      <c r="BLK846" s="148"/>
      <c r="BLL846" s="148"/>
      <c r="BLM846" s="148"/>
      <c r="BLN846" s="148"/>
      <c r="BLO846" s="148"/>
      <c r="BLP846" s="148"/>
      <c r="BLQ846" s="148"/>
      <c r="BLR846" s="148"/>
      <c r="BLS846" s="148"/>
      <c r="BLT846" s="148"/>
      <c r="BLU846" s="148"/>
      <c r="BLV846" s="148"/>
      <c r="BLW846" s="148"/>
      <c r="BLX846" s="148"/>
      <c r="BLY846" s="148"/>
      <c r="BLZ846" s="148"/>
      <c r="BMA846" s="148"/>
      <c r="BMB846" s="148"/>
      <c r="BMC846" s="148"/>
      <c r="BMD846" s="148"/>
      <c r="BME846" s="148"/>
      <c r="BMF846" s="148"/>
      <c r="BMG846" s="148"/>
      <c r="BMH846" s="148"/>
      <c r="BMI846" s="148"/>
      <c r="BMJ846" s="148"/>
      <c r="BMK846" s="148"/>
      <c r="BML846" s="148"/>
      <c r="BMM846" s="148"/>
      <c r="BMN846" s="148"/>
      <c r="BMO846" s="148"/>
      <c r="BMP846" s="148"/>
      <c r="BMQ846" s="148"/>
      <c r="BMR846" s="148"/>
      <c r="BMS846" s="148"/>
      <c r="BMT846" s="148"/>
      <c r="BMU846" s="148"/>
      <c r="BMV846" s="148"/>
      <c r="BMW846" s="148"/>
      <c r="BMX846" s="148"/>
      <c r="BMY846" s="148"/>
      <c r="BMZ846" s="148"/>
      <c r="BNA846" s="148"/>
      <c r="BNB846" s="148"/>
      <c r="BNC846" s="148"/>
      <c r="BND846" s="148"/>
      <c r="BNE846" s="148"/>
      <c r="BNF846" s="148"/>
      <c r="BNG846" s="148"/>
      <c r="BNH846" s="148"/>
      <c r="BNI846" s="148"/>
      <c r="BNJ846" s="148"/>
      <c r="BNK846" s="148"/>
      <c r="BNL846" s="148"/>
      <c r="BNM846" s="148"/>
      <c r="BNN846" s="148"/>
      <c r="BNO846" s="148"/>
      <c r="BNP846" s="148"/>
      <c r="BNQ846" s="148"/>
      <c r="BNR846" s="148"/>
      <c r="BNS846" s="148"/>
      <c r="BNT846" s="148"/>
      <c r="BNU846" s="148"/>
      <c r="BNV846" s="148"/>
      <c r="BNW846" s="148"/>
      <c r="BNX846" s="148"/>
      <c r="BNY846" s="148"/>
      <c r="BNZ846" s="148"/>
      <c r="BOA846" s="148"/>
      <c r="BOB846" s="148"/>
      <c r="BOC846" s="148"/>
      <c r="BOD846" s="148"/>
      <c r="BOE846" s="148"/>
      <c r="BOF846" s="148"/>
      <c r="BOG846" s="148"/>
      <c r="BOH846" s="148"/>
      <c r="BOI846" s="148"/>
      <c r="BOJ846" s="148"/>
      <c r="BOK846" s="148"/>
      <c r="BOL846" s="148"/>
      <c r="BOM846" s="148"/>
      <c r="BON846" s="148"/>
      <c r="BOO846" s="148"/>
      <c r="BOP846" s="148"/>
      <c r="BOQ846" s="148"/>
      <c r="BOR846" s="148"/>
      <c r="BOS846" s="148"/>
      <c r="BOT846" s="148"/>
      <c r="BOU846" s="148"/>
      <c r="BOV846" s="148"/>
      <c r="BOW846" s="148"/>
      <c r="BOX846" s="148"/>
      <c r="BOY846" s="148"/>
      <c r="BOZ846" s="148"/>
      <c r="BPA846" s="148"/>
      <c r="BPB846" s="148"/>
      <c r="BPC846" s="148"/>
      <c r="BPD846" s="148"/>
      <c r="BPE846" s="148"/>
      <c r="BPF846" s="148"/>
      <c r="BPG846" s="148"/>
      <c r="BPH846" s="148"/>
      <c r="BPI846" s="148"/>
      <c r="BPJ846" s="148"/>
      <c r="BPK846" s="148"/>
      <c r="BPL846" s="148"/>
      <c r="BPM846" s="148"/>
      <c r="BPN846" s="148"/>
      <c r="BPO846" s="148"/>
      <c r="BPP846" s="148"/>
      <c r="BPQ846" s="148"/>
      <c r="BPR846" s="148"/>
      <c r="BPS846" s="148"/>
      <c r="BPT846" s="148"/>
      <c r="BPU846" s="148"/>
      <c r="BPV846" s="148"/>
      <c r="BPW846" s="148"/>
      <c r="BPX846" s="148"/>
      <c r="BPY846" s="148"/>
      <c r="BPZ846" s="148"/>
      <c r="BQA846" s="148"/>
      <c r="BQB846" s="148"/>
      <c r="BQC846" s="148"/>
      <c r="BQD846" s="148"/>
      <c r="BQE846" s="148"/>
      <c r="BQF846" s="148"/>
      <c r="BQG846" s="148"/>
      <c r="BQH846" s="148"/>
      <c r="BQI846" s="148"/>
      <c r="BQJ846" s="148"/>
      <c r="BQK846" s="148"/>
      <c r="BQL846" s="148"/>
      <c r="BQM846" s="148"/>
      <c r="BQN846" s="148"/>
      <c r="BQO846" s="148"/>
      <c r="BQP846" s="148"/>
      <c r="BQQ846" s="148"/>
      <c r="BQR846" s="148"/>
      <c r="BQS846" s="148"/>
      <c r="BQT846" s="148"/>
      <c r="BQU846" s="148"/>
      <c r="BQV846" s="148"/>
      <c r="BQW846" s="148"/>
      <c r="BQX846" s="148"/>
      <c r="BQY846" s="148"/>
      <c r="BQZ846" s="148"/>
      <c r="BRA846" s="148"/>
      <c r="BRB846" s="148"/>
      <c r="BRC846" s="148"/>
      <c r="BRD846" s="148"/>
      <c r="BRE846" s="148"/>
      <c r="BRF846" s="148"/>
      <c r="BRG846" s="148"/>
      <c r="BRH846" s="148"/>
      <c r="BRI846" s="148"/>
      <c r="BRJ846" s="148"/>
      <c r="BRK846" s="148"/>
      <c r="BRL846" s="148"/>
      <c r="BRM846" s="148"/>
      <c r="BRN846" s="148"/>
      <c r="BRO846" s="148"/>
      <c r="BRP846" s="148"/>
      <c r="BRQ846" s="148"/>
      <c r="BRR846" s="148"/>
      <c r="BRS846" s="148"/>
      <c r="BRT846" s="148"/>
      <c r="BRU846" s="148"/>
      <c r="BRV846" s="148"/>
      <c r="BRW846" s="148"/>
      <c r="BRX846" s="148"/>
      <c r="BRY846" s="148"/>
      <c r="BRZ846" s="148"/>
      <c r="BSA846" s="148"/>
      <c r="BSB846" s="148"/>
      <c r="BSC846" s="148"/>
      <c r="BSD846" s="148"/>
      <c r="BSE846" s="148"/>
      <c r="BSF846" s="148"/>
      <c r="BSG846" s="148"/>
      <c r="BSH846" s="148"/>
      <c r="BSI846" s="148"/>
      <c r="BSJ846" s="148"/>
      <c r="BSK846" s="148"/>
      <c r="BSL846" s="148"/>
      <c r="BSM846" s="148"/>
      <c r="BSN846" s="148"/>
      <c r="BSO846" s="148"/>
      <c r="BSP846" s="148"/>
      <c r="BSQ846" s="148"/>
      <c r="BSR846" s="148"/>
      <c r="BSS846" s="148"/>
      <c r="BST846" s="148"/>
      <c r="BSU846" s="148"/>
      <c r="BSV846" s="148"/>
      <c r="BSW846" s="148"/>
      <c r="BSX846" s="148"/>
      <c r="BSY846" s="148"/>
      <c r="BSZ846" s="148"/>
      <c r="BTA846" s="148"/>
      <c r="BTB846" s="148"/>
      <c r="BTC846" s="148"/>
      <c r="BTD846" s="148"/>
      <c r="BTE846" s="148"/>
      <c r="BTF846" s="148"/>
      <c r="BTG846" s="148"/>
      <c r="BTH846" s="148"/>
      <c r="BTI846" s="148"/>
      <c r="BTJ846" s="148"/>
      <c r="BTK846" s="148"/>
      <c r="BTL846" s="148"/>
      <c r="BTM846" s="148"/>
      <c r="BTN846" s="148"/>
      <c r="BTO846" s="148"/>
      <c r="BTP846" s="148"/>
      <c r="BTQ846" s="148"/>
      <c r="BTR846" s="148"/>
      <c r="BTS846" s="148"/>
      <c r="BTT846" s="148"/>
      <c r="BTU846" s="148"/>
      <c r="BTV846" s="148"/>
      <c r="BTW846" s="148"/>
      <c r="BTX846" s="148"/>
      <c r="BTY846" s="148"/>
      <c r="BTZ846" s="148"/>
      <c r="BUA846" s="148"/>
      <c r="BUB846" s="148"/>
      <c r="BUC846" s="148"/>
      <c r="BUD846" s="148"/>
      <c r="BUE846" s="148"/>
      <c r="BUF846" s="148"/>
      <c r="BUG846" s="148"/>
      <c r="BUH846" s="148"/>
      <c r="BUI846" s="148"/>
      <c r="BUJ846" s="148"/>
      <c r="BUK846" s="148"/>
      <c r="BUL846" s="148"/>
      <c r="BUM846" s="148"/>
      <c r="BUN846" s="148"/>
      <c r="BUO846" s="148"/>
      <c r="BUP846" s="148"/>
      <c r="BUQ846" s="148"/>
      <c r="BUR846" s="148"/>
      <c r="BUS846" s="148"/>
      <c r="BUT846" s="148"/>
      <c r="BUU846" s="148"/>
      <c r="BUV846" s="148"/>
      <c r="BUW846" s="148"/>
      <c r="BUX846" s="148"/>
      <c r="BUY846" s="148"/>
      <c r="BUZ846" s="148"/>
      <c r="BVA846" s="148"/>
      <c r="BVB846" s="148"/>
      <c r="BVC846" s="148"/>
      <c r="BVD846" s="148"/>
      <c r="BVE846" s="148"/>
      <c r="BVF846" s="148"/>
      <c r="BVG846" s="148"/>
      <c r="BVH846" s="148"/>
      <c r="BVI846" s="148"/>
      <c r="BVJ846" s="148"/>
      <c r="BVK846" s="148"/>
      <c r="BVL846" s="148"/>
      <c r="BVM846" s="148"/>
      <c r="BVN846" s="148"/>
      <c r="BVO846" s="148"/>
      <c r="BVP846" s="148"/>
      <c r="BVQ846" s="148"/>
      <c r="BVR846" s="148"/>
      <c r="BVS846" s="148"/>
      <c r="BVT846" s="148"/>
      <c r="BVU846" s="148"/>
      <c r="BVV846" s="148"/>
      <c r="BVW846" s="148"/>
      <c r="BVX846" s="148"/>
      <c r="BVY846" s="148"/>
      <c r="BVZ846" s="148"/>
      <c r="BWA846" s="148"/>
      <c r="BWB846" s="148"/>
      <c r="BWC846" s="148"/>
      <c r="BWD846" s="148"/>
      <c r="BWE846" s="148"/>
      <c r="BWF846" s="148"/>
      <c r="BWG846" s="148"/>
      <c r="BWH846" s="148"/>
      <c r="BWI846" s="148"/>
      <c r="BWJ846" s="148"/>
      <c r="BWK846" s="148"/>
      <c r="BWL846" s="148"/>
      <c r="BWM846" s="148"/>
      <c r="BWN846" s="148"/>
      <c r="BWO846" s="148"/>
      <c r="BWP846" s="148"/>
      <c r="BWQ846" s="148"/>
      <c r="BWR846" s="148"/>
      <c r="BWS846" s="148"/>
      <c r="BWT846" s="148"/>
      <c r="BWU846" s="148"/>
      <c r="BWV846" s="148"/>
      <c r="BWW846" s="148"/>
      <c r="BWX846" s="148"/>
      <c r="BWY846" s="148"/>
      <c r="BWZ846" s="148"/>
      <c r="BXA846" s="148"/>
      <c r="BXB846" s="148"/>
      <c r="BXC846" s="148"/>
      <c r="BXD846" s="148"/>
      <c r="BXE846" s="148"/>
      <c r="BXF846" s="148"/>
      <c r="BXG846" s="148"/>
      <c r="BXH846" s="148"/>
      <c r="BXI846" s="148"/>
      <c r="BXJ846" s="148"/>
      <c r="BXK846" s="148"/>
      <c r="BXL846" s="148"/>
      <c r="BXM846" s="148"/>
      <c r="BXN846" s="148"/>
      <c r="BXO846" s="148"/>
      <c r="BXP846" s="148"/>
      <c r="BXQ846" s="148"/>
      <c r="BXR846" s="148"/>
      <c r="BXS846" s="148"/>
      <c r="BXT846" s="148"/>
      <c r="BXU846" s="148"/>
      <c r="BXV846" s="148"/>
      <c r="BXW846" s="148"/>
      <c r="BXX846" s="148"/>
      <c r="BXY846" s="148"/>
      <c r="BXZ846" s="148"/>
      <c r="BYA846" s="148"/>
      <c r="BYB846" s="148"/>
      <c r="BYC846" s="148"/>
      <c r="BYD846" s="148"/>
      <c r="BYE846" s="148"/>
      <c r="BYF846" s="148"/>
      <c r="BYG846" s="148"/>
      <c r="BYH846" s="148"/>
      <c r="BYI846" s="148"/>
      <c r="BYJ846" s="148"/>
      <c r="BYK846" s="148"/>
      <c r="BYL846" s="148"/>
      <c r="BYM846" s="148"/>
      <c r="BYN846" s="148"/>
      <c r="BYO846" s="148"/>
      <c r="BYP846" s="148"/>
      <c r="BYQ846" s="148"/>
      <c r="BYR846" s="148"/>
      <c r="BYS846" s="148"/>
      <c r="BYT846" s="148"/>
      <c r="BYU846" s="148"/>
      <c r="BYV846" s="148"/>
      <c r="BYW846" s="148"/>
      <c r="BYX846" s="148"/>
      <c r="BYY846" s="148"/>
      <c r="BYZ846" s="148"/>
      <c r="BZA846" s="148"/>
      <c r="BZB846" s="148"/>
      <c r="BZC846" s="148"/>
      <c r="BZD846" s="148"/>
      <c r="BZE846" s="148"/>
      <c r="BZF846" s="148"/>
      <c r="BZG846" s="148"/>
      <c r="BZH846" s="148"/>
      <c r="BZI846" s="148"/>
      <c r="BZJ846" s="148"/>
      <c r="BZK846" s="148"/>
      <c r="BZL846" s="148"/>
      <c r="BZM846" s="148"/>
      <c r="BZN846" s="148"/>
      <c r="BZO846" s="148"/>
      <c r="BZP846" s="148"/>
      <c r="BZQ846" s="148"/>
      <c r="BZR846" s="148"/>
      <c r="BZS846" s="148"/>
      <c r="BZT846" s="148"/>
      <c r="BZU846" s="148"/>
      <c r="BZV846" s="148"/>
      <c r="BZW846" s="148"/>
      <c r="BZX846" s="148"/>
      <c r="BZY846" s="148"/>
      <c r="BZZ846" s="148"/>
      <c r="CAA846" s="148"/>
      <c r="CAB846" s="148"/>
      <c r="CAC846" s="148"/>
      <c r="CAD846" s="148"/>
      <c r="CAE846" s="148"/>
      <c r="CAF846" s="148"/>
      <c r="CAG846" s="148"/>
      <c r="CAH846" s="148"/>
      <c r="CAI846" s="148"/>
      <c r="CAJ846" s="148"/>
      <c r="CAK846" s="148"/>
      <c r="CAL846" s="148"/>
      <c r="CAM846" s="148"/>
      <c r="CAN846" s="148"/>
      <c r="CAO846" s="148"/>
      <c r="CAP846" s="148"/>
      <c r="CAQ846" s="148"/>
      <c r="CAR846" s="148"/>
      <c r="CAS846" s="148"/>
      <c r="CAT846" s="148"/>
      <c r="CAU846" s="148"/>
      <c r="CAV846" s="148"/>
      <c r="CAW846" s="148"/>
      <c r="CAX846" s="148"/>
      <c r="CAY846" s="148"/>
      <c r="CAZ846" s="148"/>
      <c r="CBA846" s="148"/>
      <c r="CBB846" s="148"/>
      <c r="CBC846" s="148"/>
      <c r="CBD846" s="148"/>
      <c r="CBE846" s="148"/>
      <c r="CBF846" s="148"/>
      <c r="CBG846" s="148"/>
      <c r="CBH846" s="148"/>
      <c r="CBI846" s="148"/>
      <c r="CBJ846" s="148"/>
      <c r="CBK846" s="148"/>
      <c r="CBL846" s="148"/>
      <c r="CBM846" s="148"/>
      <c r="CBN846" s="148"/>
      <c r="CBO846" s="148"/>
      <c r="CBP846" s="148"/>
      <c r="CBQ846" s="148"/>
      <c r="CBR846" s="148"/>
      <c r="CBS846" s="148"/>
      <c r="CBT846" s="148"/>
      <c r="CBU846" s="148"/>
      <c r="CBV846" s="148"/>
      <c r="CBW846" s="148"/>
      <c r="CBX846" s="148"/>
      <c r="CBY846" s="148"/>
      <c r="CBZ846" s="148"/>
      <c r="CCA846" s="148"/>
      <c r="CCB846" s="148"/>
      <c r="CCC846" s="148"/>
      <c r="CCD846" s="148"/>
      <c r="CCE846" s="148"/>
      <c r="CCF846" s="148"/>
      <c r="CCG846" s="148"/>
      <c r="CCH846" s="148"/>
      <c r="CCI846" s="148"/>
      <c r="CCJ846" s="148"/>
      <c r="CCK846" s="148"/>
      <c r="CCL846" s="148"/>
      <c r="CCM846" s="148"/>
      <c r="CCN846" s="148"/>
      <c r="CCO846" s="148"/>
      <c r="CCP846" s="148"/>
      <c r="CCQ846" s="148"/>
      <c r="CCR846" s="148"/>
      <c r="CCS846" s="148"/>
      <c r="CCT846" s="148"/>
      <c r="CCU846" s="148"/>
      <c r="CCV846" s="148"/>
      <c r="CCW846" s="148"/>
      <c r="CCX846" s="148"/>
      <c r="CCY846" s="148"/>
      <c r="CCZ846" s="148"/>
      <c r="CDA846" s="148"/>
      <c r="CDB846" s="148"/>
      <c r="CDC846" s="148"/>
      <c r="CDD846" s="148"/>
      <c r="CDE846" s="148"/>
      <c r="CDF846" s="148"/>
      <c r="CDG846" s="148"/>
      <c r="CDH846" s="148"/>
      <c r="CDI846" s="148"/>
      <c r="CDJ846" s="148"/>
      <c r="CDK846" s="148"/>
      <c r="CDL846" s="148"/>
      <c r="CDM846" s="148"/>
      <c r="CDN846" s="148"/>
      <c r="CDO846" s="148"/>
      <c r="CDP846" s="148"/>
      <c r="CDQ846" s="148"/>
      <c r="CDR846" s="148"/>
      <c r="CDS846" s="148"/>
      <c r="CDT846" s="148"/>
      <c r="CDU846" s="148"/>
      <c r="CDV846" s="148"/>
      <c r="CDW846" s="148"/>
      <c r="CDX846" s="148"/>
      <c r="CDY846" s="148"/>
      <c r="CDZ846" s="148"/>
      <c r="CEA846" s="148"/>
      <c r="CEB846" s="148"/>
      <c r="CEC846" s="148"/>
      <c r="CED846" s="148"/>
      <c r="CEE846" s="148"/>
      <c r="CEF846" s="148"/>
      <c r="CEG846" s="148"/>
      <c r="CEH846" s="148"/>
      <c r="CEI846" s="148"/>
      <c r="CEJ846" s="148"/>
      <c r="CEK846" s="148"/>
      <c r="CEL846" s="148"/>
      <c r="CEM846" s="148"/>
      <c r="CEN846" s="148"/>
      <c r="CEO846" s="148"/>
      <c r="CEP846" s="148"/>
      <c r="CEQ846" s="148"/>
      <c r="CER846" s="148"/>
      <c r="CES846" s="148"/>
      <c r="CET846" s="148"/>
      <c r="CEU846" s="148"/>
      <c r="CEV846" s="148"/>
      <c r="CEW846" s="148"/>
      <c r="CEX846" s="148"/>
      <c r="CEY846" s="148"/>
      <c r="CEZ846" s="148"/>
      <c r="CFA846" s="148"/>
      <c r="CFB846" s="148"/>
      <c r="CFC846" s="148"/>
      <c r="CFD846" s="148"/>
      <c r="CFE846" s="148"/>
      <c r="CFF846" s="148"/>
      <c r="CFG846" s="148"/>
      <c r="CFH846" s="148"/>
      <c r="CFI846" s="148"/>
      <c r="CFJ846" s="148"/>
      <c r="CFK846" s="148"/>
      <c r="CFL846" s="148"/>
      <c r="CFM846" s="148"/>
      <c r="CFN846" s="148"/>
      <c r="CFO846" s="148"/>
      <c r="CFP846" s="148"/>
      <c r="CFQ846" s="148"/>
      <c r="CFR846" s="148"/>
      <c r="CFS846" s="148"/>
      <c r="CFT846" s="148"/>
      <c r="CFU846" s="148"/>
      <c r="CFV846" s="148"/>
      <c r="CFW846" s="148"/>
      <c r="CFX846" s="148"/>
      <c r="CFY846" s="148"/>
      <c r="CFZ846" s="148"/>
      <c r="CGA846" s="148"/>
      <c r="CGB846" s="148"/>
      <c r="CGC846" s="148"/>
      <c r="CGD846" s="148"/>
      <c r="CGE846" s="148"/>
      <c r="CGF846" s="148"/>
      <c r="CGG846" s="148"/>
      <c r="CGH846" s="148"/>
      <c r="CGI846" s="148"/>
      <c r="CGJ846" s="148"/>
      <c r="CGK846" s="148"/>
      <c r="CGL846" s="148"/>
      <c r="CGM846" s="148"/>
      <c r="CGN846" s="148"/>
      <c r="CGO846" s="148"/>
      <c r="CGP846" s="148"/>
      <c r="CGQ846" s="148"/>
      <c r="CGR846" s="148"/>
      <c r="CGS846" s="148"/>
      <c r="CGT846" s="148"/>
      <c r="CGU846" s="148"/>
      <c r="CGV846" s="148"/>
      <c r="CGW846" s="148"/>
      <c r="CGX846" s="148"/>
      <c r="CGY846" s="148"/>
      <c r="CGZ846" s="148"/>
      <c r="CHA846" s="148"/>
      <c r="CHB846" s="148"/>
      <c r="CHC846" s="148"/>
      <c r="CHD846" s="148"/>
      <c r="CHE846" s="148"/>
      <c r="CHF846" s="148"/>
      <c r="CHG846" s="148"/>
      <c r="CHH846" s="148"/>
      <c r="CHI846" s="148"/>
      <c r="CHJ846" s="148"/>
      <c r="CHK846" s="148"/>
      <c r="CHL846" s="148"/>
      <c r="CHM846" s="148"/>
      <c r="CHN846" s="148"/>
      <c r="CHO846" s="148"/>
      <c r="CHP846" s="148"/>
      <c r="CHQ846" s="148"/>
      <c r="CHR846" s="148"/>
      <c r="CHS846" s="148"/>
      <c r="CHT846" s="148"/>
      <c r="CHU846" s="148"/>
      <c r="CHV846" s="148"/>
      <c r="CHW846" s="148"/>
      <c r="CHX846" s="148"/>
      <c r="CHY846" s="148"/>
      <c r="CHZ846" s="148"/>
      <c r="CIA846" s="148"/>
      <c r="CIB846" s="148"/>
      <c r="CIC846" s="148"/>
      <c r="CID846" s="148"/>
      <c r="CIE846" s="148"/>
      <c r="CIF846" s="148"/>
      <c r="CIG846" s="148"/>
      <c r="CIH846" s="148"/>
      <c r="CII846" s="148"/>
      <c r="CIJ846" s="148"/>
      <c r="CIK846" s="148"/>
      <c r="CIL846" s="148"/>
      <c r="CIM846" s="148"/>
      <c r="CIN846" s="148"/>
      <c r="CIO846" s="148"/>
      <c r="CIP846" s="148"/>
      <c r="CIQ846" s="148"/>
      <c r="CIR846" s="148"/>
      <c r="CIS846" s="148"/>
      <c r="CIT846" s="148"/>
      <c r="CIU846" s="148"/>
      <c r="CIV846" s="148"/>
      <c r="CIW846" s="148"/>
      <c r="CIX846" s="148"/>
      <c r="CIY846" s="148"/>
      <c r="CIZ846" s="148"/>
      <c r="CJA846" s="148"/>
      <c r="CJB846" s="148"/>
      <c r="CJC846" s="148"/>
      <c r="CJD846" s="148"/>
      <c r="CJE846" s="148"/>
      <c r="CJF846" s="148"/>
      <c r="CJG846" s="148"/>
      <c r="CJH846" s="148"/>
      <c r="CJI846" s="148"/>
      <c r="CJJ846" s="148"/>
      <c r="CJK846" s="148"/>
      <c r="CJL846" s="148"/>
      <c r="CJM846" s="148"/>
      <c r="CJN846" s="148"/>
      <c r="CJO846" s="148"/>
      <c r="CJP846" s="148"/>
      <c r="CJQ846" s="148"/>
      <c r="CJR846" s="148"/>
      <c r="CJS846" s="148"/>
      <c r="CJT846" s="148"/>
      <c r="CJU846" s="148"/>
      <c r="CJV846" s="148"/>
      <c r="CJW846" s="148"/>
      <c r="CJX846" s="148"/>
      <c r="CJY846" s="148"/>
      <c r="CJZ846" s="148"/>
      <c r="CKA846" s="148"/>
      <c r="CKB846" s="148"/>
      <c r="CKC846" s="148"/>
      <c r="CKD846" s="148"/>
      <c r="CKE846" s="148"/>
      <c r="CKF846" s="148"/>
      <c r="CKG846" s="148"/>
      <c r="CKH846" s="148"/>
      <c r="CKI846" s="148"/>
      <c r="CKJ846" s="148"/>
      <c r="CKK846" s="148"/>
      <c r="CKL846" s="148"/>
      <c r="CKM846" s="148"/>
      <c r="CKN846" s="148"/>
      <c r="CKO846" s="148"/>
      <c r="CKP846" s="148"/>
      <c r="CKQ846" s="148"/>
      <c r="CKR846" s="148"/>
      <c r="CKS846" s="148"/>
      <c r="CKT846" s="148"/>
      <c r="CKU846" s="148"/>
      <c r="CKV846" s="148"/>
      <c r="CKW846" s="148"/>
      <c r="CKX846" s="148"/>
      <c r="CKY846" s="148"/>
      <c r="CKZ846" s="148"/>
      <c r="CLA846" s="148"/>
      <c r="CLB846" s="148"/>
      <c r="CLC846" s="148"/>
      <c r="CLD846" s="148"/>
      <c r="CLE846" s="148"/>
      <c r="CLF846" s="148"/>
      <c r="CLG846" s="148"/>
      <c r="CLH846" s="148"/>
      <c r="CLI846" s="148"/>
      <c r="CLJ846" s="148"/>
      <c r="CLK846" s="148"/>
      <c r="CLL846" s="148"/>
      <c r="CLM846" s="148"/>
      <c r="CLN846" s="148"/>
      <c r="CLO846" s="148"/>
      <c r="CLP846" s="148"/>
      <c r="CLQ846" s="148"/>
      <c r="CLR846" s="148"/>
      <c r="CLS846" s="148"/>
      <c r="CLT846" s="148"/>
      <c r="CLU846" s="148"/>
      <c r="CLV846" s="148"/>
      <c r="CLW846" s="148"/>
      <c r="CLX846" s="148"/>
      <c r="CLY846" s="148"/>
      <c r="CLZ846" s="148"/>
      <c r="CMA846" s="148"/>
      <c r="CMB846" s="148"/>
      <c r="CMC846" s="148"/>
      <c r="CMD846" s="148"/>
      <c r="CME846" s="148"/>
      <c r="CMF846" s="148"/>
      <c r="CMG846" s="148"/>
      <c r="CMH846" s="148"/>
      <c r="CMI846" s="148"/>
      <c r="CMJ846" s="148"/>
      <c r="CMK846" s="148"/>
      <c r="CML846" s="148"/>
      <c r="CMM846" s="148"/>
      <c r="CMN846" s="148"/>
      <c r="CMO846" s="148"/>
      <c r="CMP846" s="148"/>
      <c r="CMQ846" s="148"/>
      <c r="CMR846" s="148"/>
      <c r="CMS846" s="148"/>
      <c r="CMT846" s="148"/>
      <c r="CMU846" s="148"/>
      <c r="CMV846" s="148"/>
      <c r="CMW846" s="148"/>
      <c r="CMX846" s="148"/>
      <c r="CMY846" s="148"/>
      <c r="CMZ846" s="148"/>
      <c r="CNA846" s="148"/>
      <c r="CNB846" s="148"/>
      <c r="CNC846" s="148"/>
      <c r="CND846" s="148"/>
      <c r="CNE846" s="148"/>
      <c r="CNF846" s="148"/>
      <c r="CNG846" s="148"/>
      <c r="CNH846" s="148"/>
      <c r="CNI846" s="148"/>
      <c r="CNJ846" s="148"/>
      <c r="CNK846" s="148"/>
      <c r="CNL846" s="148"/>
      <c r="CNM846" s="148"/>
      <c r="CNN846" s="148"/>
      <c r="CNO846" s="148"/>
      <c r="CNP846" s="148"/>
      <c r="CNQ846" s="148"/>
      <c r="CNR846" s="148"/>
      <c r="CNS846" s="148"/>
      <c r="CNT846" s="148"/>
      <c r="CNU846" s="148"/>
      <c r="CNV846" s="148"/>
      <c r="CNW846" s="148"/>
      <c r="CNX846" s="148"/>
      <c r="CNY846" s="148"/>
      <c r="CNZ846" s="148"/>
      <c r="COA846" s="148"/>
      <c r="COB846" s="148"/>
      <c r="COC846" s="148"/>
      <c r="COD846" s="148"/>
      <c r="COE846" s="148"/>
      <c r="COF846" s="148"/>
      <c r="COG846" s="148"/>
      <c r="COH846" s="148"/>
      <c r="COI846" s="148"/>
      <c r="COJ846" s="148"/>
      <c r="COK846" s="148"/>
      <c r="COL846" s="148"/>
      <c r="COM846" s="148"/>
      <c r="CON846" s="148"/>
      <c r="COO846" s="148"/>
      <c r="COP846" s="148"/>
      <c r="COQ846" s="148"/>
      <c r="COR846" s="148"/>
      <c r="COS846" s="148"/>
      <c r="COT846" s="148"/>
      <c r="COU846" s="148"/>
      <c r="COV846" s="148"/>
      <c r="COW846" s="148"/>
      <c r="COX846" s="148"/>
      <c r="COY846" s="148"/>
      <c r="COZ846" s="148"/>
      <c r="CPA846" s="148"/>
      <c r="CPB846" s="148"/>
      <c r="CPC846" s="148"/>
      <c r="CPD846" s="148"/>
      <c r="CPE846" s="148"/>
      <c r="CPF846" s="148"/>
      <c r="CPG846" s="148"/>
      <c r="CPH846" s="148"/>
      <c r="CPI846" s="148"/>
      <c r="CPJ846" s="148"/>
      <c r="CPK846" s="148"/>
      <c r="CPL846" s="148"/>
      <c r="CPM846" s="148"/>
      <c r="CPN846" s="148"/>
      <c r="CPO846" s="148"/>
      <c r="CPP846" s="148"/>
      <c r="CPQ846" s="148"/>
      <c r="CPR846" s="148"/>
      <c r="CPS846" s="148"/>
      <c r="CPT846" s="148"/>
      <c r="CPU846" s="148"/>
      <c r="CPV846" s="148"/>
      <c r="CPW846" s="148"/>
      <c r="CPX846" s="148"/>
      <c r="CPY846" s="148"/>
      <c r="CPZ846" s="148"/>
      <c r="CQA846" s="148"/>
      <c r="CQB846" s="148"/>
      <c r="CQC846" s="148"/>
      <c r="CQD846" s="148"/>
      <c r="CQE846" s="148"/>
      <c r="CQF846" s="148"/>
      <c r="CQG846" s="148"/>
      <c r="CQH846" s="148"/>
      <c r="CQI846" s="148"/>
      <c r="CQJ846" s="148"/>
      <c r="CQK846" s="148"/>
      <c r="CQL846" s="148"/>
      <c r="CQM846" s="148"/>
      <c r="CQN846" s="148"/>
      <c r="CQO846" s="148"/>
      <c r="CQP846" s="148"/>
      <c r="CQQ846" s="148"/>
      <c r="CQR846" s="148"/>
      <c r="CQS846" s="148"/>
      <c r="CQT846" s="148"/>
      <c r="CQU846" s="148"/>
      <c r="CQV846" s="148"/>
      <c r="CQW846" s="148"/>
      <c r="CQX846" s="148"/>
      <c r="CQY846" s="148"/>
      <c r="CQZ846" s="148"/>
      <c r="CRA846" s="148"/>
      <c r="CRB846" s="148"/>
      <c r="CRC846" s="148"/>
      <c r="CRD846" s="148"/>
      <c r="CRE846" s="148"/>
      <c r="CRF846" s="148"/>
      <c r="CRG846" s="148"/>
      <c r="CRH846" s="148"/>
      <c r="CRI846" s="148"/>
      <c r="CRJ846" s="148"/>
      <c r="CRK846" s="148"/>
      <c r="CRL846" s="148"/>
      <c r="CRM846" s="148"/>
      <c r="CRN846" s="148"/>
      <c r="CRO846" s="148"/>
      <c r="CRP846" s="148"/>
      <c r="CRQ846" s="148"/>
      <c r="CRR846" s="148"/>
      <c r="CRS846" s="148"/>
      <c r="CRT846" s="148"/>
      <c r="CRU846" s="148"/>
      <c r="CRV846" s="148"/>
      <c r="CRW846" s="148"/>
      <c r="CRX846" s="148"/>
      <c r="CRY846" s="148"/>
      <c r="CRZ846" s="148"/>
      <c r="CSA846" s="148"/>
      <c r="CSB846" s="148"/>
      <c r="CSC846" s="148"/>
      <c r="CSD846" s="148"/>
      <c r="CSE846" s="148"/>
      <c r="CSF846" s="148"/>
      <c r="CSG846" s="148"/>
      <c r="CSH846" s="148"/>
      <c r="CSI846" s="148"/>
      <c r="CSJ846" s="148"/>
      <c r="CSK846" s="148"/>
      <c r="CSL846" s="148"/>
      <c r="CSM846" s="148"/>
      <c r="CSN846" s="148"/>
      <c r="CSO846" s="148"/>
      <c r="CSP846" s="148"/>
      <c r="CSQ846" s="148"/>
      <c r="CSR846" s="148"/>
      <c r="CSS846" s="148"/>
      <c r="CST846" s="148"/>
      <c r="CSU846" s="148"/>
      <c r="CSV846" s="148"/>
      <c r="CSW846" s="148"/>
      <c r="CSX846" s="148"/>
      <c r="CSY846" s="148"/>
      <c r="CSZ846" s="148"/>
      <c r="CTA846" s="148"/>
      <c r="CTB846" s="148"/>
      <c r="CTC846" s="148"/>
      <c r="CTD846" s="148"/>
      <c r="CTE846" s="148"/>
      <c r="CTF846" s="148"/>
      <c r="CTG846" s="148"/>
      <c r="CTH846" s="148"/>
      <c r="CTI846" s="148"/>
      <c r="CTJ846" s="148"/>
      <c r="CTK846" s="148"/>
      <c r="CTL846" s="148"/>
      <c r="CTM846" s="148"/>
      <c r="CTN846" s="148"/>
      <c r="CTO846" s="148"/>
      <c r="CTP846" s="148"/>
      <c r="CTQ846" s="148"/>
      <c r="CTR846" s="148"/>
      <c r="CTS846" s="148"/>
      <c r="CTT846" s="148"/>
      <c r="CTU846" s="148"/>
      <c r="CTV846" s="148"/>
      <c r="CTW846" s="148"/>
      <c r="CTX846" s="148"/>
      <c r="CTY846" s="148"/>
      <c r="CTZ846" s="148"/>
      <c r="CUA846" s="148"/>
      <c r="CUB846" s="148"/>
      <c r="CUC846" s="148"/>
      <c r="CUD846" s="148"/>
      <c r="CUE846" s="148"/>
      <c r="CUF846" s="148"/>
      <c r="CUG846" s="148"/>
      <c r="CUH846" s="148"/>
      <c r="CUI846" s="148"/>
      <c r="CUJ846" s="148"/>
      <c r="CUK846" s="148"/>
      <c r="CUL846" s="148"/>
      <c r="CUM846" s="148"/>
      <c r="CUN846" s="148"/>
      <c r="CUO846" s="148"/>
      <c r="CUP846" s="148"/>
      <c r="CUQ846" s="148"/>
      <c r="CUR846" s="148"/>
      <c r="CUS846" s="148"/>
      <c r="CUT846" s="148"/>
      <c r="CUU846" s="148"/>
      <c r="CUV846" s="148"/>
      <c r="CUW846" s="148"/>
      <c r="CUX846" s="148"/>
      <c r="CUY846" s="148"/>
      <c r="CUZ846" s="148"/>
      <c r="CVA846" s="148"/>
      <c r="CVB846" s="148"/>
      <c r="CVC846" s="148"/>
      <c r="CVD846" s="148"/>
      <c r="CVE846" s="148"/>
      <c r="CVF846" s="148"/>
      <c r="CVG846" s="148"/>
      <c r="CVH846" s="148"/>
      <c r="CVI846" s="148"/>
      <c r="CVJ846" s="148"/>
      <c r="CVK846" s="148"/>
      <c r="CVL846" s="148"/>
      <c r="CVM846" s="148"/>
      <c r="CVN846" s="148"/>
      <c r="CVO846" s="148"/>
      <c r="CVP846" s="148"/>
      <c r="CVQ846" s="148"/>
      <c r="CVR846" s="148"/>
      <c r="CVS846" s="148"/>
      <c r="CVT846" s="148"/>
      <c r="CVU846" s="148"/>
      <c r="CVV846" s="148"/>
      <c r="CVW846" s="148"/>
      <c r="CVX846" s="148"/>
      <c r="CVY846" s="148"/>
      <c r="CVZ846" s="148"/>
      <c r="CWA846" s="148"/>
      <c r="CWB846" s="148"/>
      <c r="CWC846" s="148"/>
      <c r="CWD846" s="148"/>
      <c r="CWE846" s="148"/>
      <c r="CWF846" s="148"/>
      <c r="CWG846" s="148"/>
      <c r="CWH846" s="148"/>
      <c r="CWI846" s="148"/>
      <c r="CWJ846" s="148"/>
      <c r="CWK846" s="148"/>
      <c r="CWL846" s="148"/>
      <c r="CWM846" s="148"/>
      <c r="CWN846" s="148"/>
      <c r="CWO846" s="148"/>
      <c r="CWP846" s="148"/>
      <c r="CWQ846" s="148"/>
      <c r="CWR846" s="148"/>
      <c r="CWS846" s="148"/>
      <c r="CWT846" s="148"/>
      <c r="CWU846" s="148"/>
      <c r="CWV846" s="148"/>
      <c r="CWW846" s="148"/>
      <c r="CWX846" s="148"/>
      <c r="CWY846" s="148"/>
      <c r="CWZ846" s="148"/>
      <c r="CXA846" s="148"/>
      <c r="CXB846" s="148"/>
      <c r="CXC846" s="148"/>
      <c r="CXD846" s="148"/>
      <c r="CXE846" s="148"/>
      <c r="CXF846" s="148"/>
      <c r="CXG846" s="148"/>
      <c r="CXH846" s="148"/>
      <c r="CXI846" s="148"/>
      <c r="CXJ846" s="148"/>
      <c r="CXK846" s="148"/>
      <c r="CXL846" s="148"/>
      <c r="CXM846" s="148"/>
      <c r="CXN846" s="148"/>
      <c r="CXO846" s="148"/>
      <c r="CXP846" s="148"/>
      <c r="CXQ846" s="148"/>
      <c r="CXR846" s="148"/>
      <c r="CXS846" s="148"/>
      <c r="CXT846" s="148"/>
      <c r="CXU846" s="148"/>
      <c r="CXV846" s="148"/>
      <c r="CXW846" s="148"/>
      <c r="CXX846" s="148"/>
      <c r="CXY846" s="148"/>
      <c r="CXZ846" s="148"/>
      <c r="CYA846" s="148"/>
      <c r="CYB846" s="148"/>
      <c r="CYC846" s="148"/>
      <c r="CYD846" s="148"/>
      <c r="CYE846" s="148"/>
      <c r="CYF846" s="148"/>
      <c r="CYG846" s="148"/>
      <c r="CYH846" s="148"/>
      <c r="CYI846" s="148"/>
      <c r="CYJ846" s="148"/>
      <c r="CYK846" s="148"/>
      <c r="CYL846" s="148"/>
      <c r="CYM846" s="148"/>
      <c r="CYN846" s="148"/>
      <c r="CYO846" s="148"/>
      <c r="CYP846" s="148"/>
      <c r="CYQ846" s="148"/>
      <c r="CYR846" s="148"/>
      <c r="CYS846" s="148"/>
      <c r="CYT846" s="148"/>
      <c r="CYU846" s="148"/>
      <c r="CYV846" s="148"/>
      <c r="CYW846" s="148"/>
      <c r="CYX846" s="148"/>
      <c r="CYY846" s="148"/>
      <c r="CYZ846" s="148"/>
      <c r="CZA846" s="148"/>
      <c r="CZB846" s="148"/>
      <c r="CZC846" s="148"/>
      <c r="CZD846" s="148"/>
      <c r="CZE846" s="148"/>
      <c r="CZF846" s="148"/>
      <c r="CZG846" s="148"/>
      <c r="CZH846" s="148"/>
      <c r="CZI846" s="148"/>
      <c r="CZJ846" s="148"/>
      <c r="CZK846" s="148"/>
      <c r="CZL846" s="148"/>
      <c r="CZM846" s="148"/>
      <c r="CZN846" s="148"/>
      <c r="CZO846" s="148"/>
      <c r="CZP846" s="148"/>
      <c r="CZQ846" s="148"/>
      <c r="CZR846" s="148"/>
      <c r="CZS846" s="148"/>
      <c r="CZT846" s="148"/>
      <c r="CZU846" s="148"/>
      <c r="CZV846" s="148"/>
      <c r="CZW846" s="148"/>
      <c r="CZX846" s="148"/>
      <c r="CZY846" s="148"/>
      <c r="CZZ846" s="148"/>
      <c r="DAA846" s="148"/>
      <c r="DAB846" s="148"/>
      <c r="DAC846" s="148"/>
      <c r="DAD846" s="148"/>
      <c r="DAE846" s="148"/>
      <c r="DAF846" s="148"/>
      <c r="DAG846" s="148"/>
      <c r="DAH846" s="148"/>
      <c r="DAI846" s="148"/>
      <c r="DAJ846" s="148"/>
      <c r="DAK846" s="148"/>
      <c r="DAL846" s="148"/>
      <c r="DAM846" s="148"/>
      <c r="DAN846" s="148"/>
      <c r="DAO846" s="148"/>
      <c r="DAP846" s="148"/>
      <c r="DAQ846" s="148"/>
      <c r="DAR846" s="148"/>
      <c r="DAS846" s="148"/>
      <c r="DAT846" s="148"/>
      <c r="DAU846" s="148"/>
      <c r="DAV846" s="148"/>
      <c r="DAW846" s="148"/>
      <c r="DAX846" s="148"/>
      <c r="DAY846" s="148"/>
      <c r="DAZ846" s="148"/>
      <c r="DBA846" s="148"/>
      <c r="DBB846" s="148"/>
      <c r="DBC846" s="148"/>
      <c r="DBD846" s="148"/>
      <c r="DBE846" s="148"/>
      <c r="DBF846" s="148"/>
      <c r="DBG846" s="148"/>
      <c r="DBH846" s="148"/>
      <c r="DBI846" s="148"/>
      <c r="DBJ846" s="148"/>
      <c r="DBK846" s="148"/>
      <c r="DBL846" s="148"/>
      <c r="DBM846" s="148"/>
      <c r="DBN846" s="148"/>
      <c r="DBO846" s="148"/>
      <c r="DBP846" s="148"/>
      <c r="DBQ846" s="148"/>
      <c r="DBR846" s="148"/>
      <c r="DBS846" s="148"/>
      <c r="DBT846" s="148"/>
      <c r="DBU846" s="148"/>
      <c r="DBV846" s="148"/>
      <c r="DBW846" s="148"/>
      <c r="DBX846" s="148"/>
      <c r="DBY846" s="148"/>
      <c r="DBZ846" s="148"/>
      <c r="DCA846" s="148"/>
      <c r="DCB846" s="148"/>
      <c r="DCC846" s="148"/>
      <c r="DCD846" s="148"/>
      <c r="DCE846" s="148"/>
      <c r="DCF846" s="148"/>
      <c r="DCG846" s="148"/>
      <c r="DCH846" s="148"/>
      <c r="DCI846" s="148"/>
      <c r="DCJ846" s="148"/>
      <c r="DCK846" s="148"/>
      <c r="DCL846" s="148"/>
      <c r="DCM846" s="148"/>
      <c r="DCN846" s="148"/>
      <c r="DCO846" s="148"/>
      <c r="DCP846" s="148"/>
      <c r="DCQ846" s="148"/>
      <c r="DCR846" s="148"/>
      <c r="DCS846" s="148"/>
      <c r="DCT846" s="148"/>
      <c r="DCU846" s="148"/>
      <c r="DCV846" s="148"/>
      <c r="DCW846" s="148"/>
      <c r="DCX846" s="148"/>
      <c r="DCY846" s="148"/>
      <c r="DCZ846" s="148"/>
      <c r="DDA846" s="148"/>
      <c r="DDB846" s="148"/>
      <c r="DDC846" s="148"/>
      <c r="DDD846" s="148"/>
      <c r="DDE846" s="148"/>
      <c r="DDF846" s="148"/>
      <c r="DDG846" s="148"/>
      <c r="DDH846" s="148"/>
      <c r="DDI846" s="148"/>
      <c r="DDJ846" s="148"/>
      <c r="DDK846" s="148"/>
      <c r="DDL846" s="148"/>
      <c r="DDM846" s="148"/>
      <c r="DDN846" s="148"/>
      <c r="DDO846" s="148"/>
      <c r="DDP846" s="148"/>
      <c r="DDQ846" s="148"/>
      <c r="DDR846" s="148"/>
      <c r="DDS846" s="148"/>
      <c r="DDT846" s="148"/>
      <c r="DDU846" s="148"/>
      <c r="DDV846" s="148"/>
      <c r="DDW846" s="148"/>
      <c r="DDX846" s="148"/>
      <c r="DDY846" s="148"/>
      <c r="DDZ846" s="148"/>
      <c r="DEA846" s="148"/>
      <c r="DEB846" s="148"/>
      <c r="DEC846" s="148"/>
      <c r="DED846" s="148"/>
      <c r="DEE846" s="148"/>
      <c r="DEF846" s="148"/>
      <c r="DEG846" s="148"/>
      <c r="DEH846" s="148"/>
      <c r="DEI846" s="148"/>
      <c r="DEJ846" s="148"/>
      <c r="DEK846" s="148"/>
      <c r="DEL846" s="148"/>
      <c r="DEM846" s="148"/>
      <c r="DEN846" s="148"/>
      <c r="DEO846" s="148"/>
      <c r="DEP846" s="148"/>
      <c r="DEQ846" s="148"/>
      <c r="DER846" s="148"/>
      <c r="DES846" s="148"/>
      <c r="DET846" s="148"/>
      <c r="DEU846" s="148"/>
      <c r="DEV846" s="148"/>
      <c r="DEW846" s="148"/>
      <c r="DEX846" s="148"/>
      <c r="DEY846" s="148"/>
      <c r="DEZ846" s="148"/>
      <c r="DFA846" s="148"/>
      <c r="DFB846" s="148"/>
      <c r="DFC846" s="148"/>
      <c r="DFD846" s="148"/>
      <c r="DFE846" s="148"/>
      <c r="DFF846" s="148"/>
      <c r="DFG846" s="148"/>
      <c r="DFH846" s="148"/>
      <c r="DFI846" s="148"/>
      <c r="DFJ846" s="148"/>
      <c r="DFK846" s="148"/>
      <c r="DFL846" s="148"/>
      <c r="DFM846" s="148"/>
      <c r="DFN846" s="148"/>
      <c r="DFO846" s="148"/>
      <c r="DFP846" s="148"/>
      <c r="DFQ846" s="148"/>
      <c r="DFR846" s="148"/>
      <c r="DFS846" s="148"/>
      <c r="DFT846" s="148"/>
      <c r="DFU846" s="148"/>
      <c r="DFV846" s="148"/>
      <c r="DFW846" s="148"/>
      <c r="DFX846" s="148"/>
      <c r="DFY846" s="148"/>
      <c r="DFZ846" s="148"/>
      <c r="DGA846" s="148"/>
      <c r="DGB846" s="148"/>
      <c r="DGC846" s="148"/>
      <c r="DGD846" s="148"/>
      <c r="DGE846" s="148"/>
      <c r="DGF846" s="148"/>
      <c r="DGG846" s="148"/>
      <c r="DGH846" s="148"/>
      <c r="DGI846" s="148"/>
      <c r="DGJ846" s="148"/>
      <c r="DGK846" s="148"/>
      <c r="DGL846" s="148"/>
      <c r="DGM846" s="148"/>
      <c r="DGN846" s="148"/>
      <c r="DGO846" s="148"/>
      <c r="DGP846" s="148"/>
      <c r="DGQ846" s="148"/>
      <c r="DGR846" s="148"/>
      <c r="DGS846" s="148"/>
      <c r="DGT846" s="148"/>
      <c r="DGU846" s="148"/>
      <c r="DGV846" s="148"/>
      <c r="DGW846" s="148"/>
      <c r="DGX846" s="148"/>
      <c r="DGY846" s="148"/>
      <c r="DGZ846" s="148"/>
      <c r="DHA846" s="148"/>
      <c r="DHB846" s="148"/>
      <c r="DHC846" s="148"/>
      <c r="DHD846" s="148"/>
      <c r="DHE846" s="148"/>
      <c r="DHF846" s="148"/>
      <c r="DHG846" s="148"/>
      <c r="DHH846" s="148"/>
      <c r="DHI846" s="148"/>
      <c r="DHJ846" s="148"/>
      <c r="DHK846" s="148"/>
      <c r="DHL846" s="148"/>
      <c r="DHM846" s="148"/>
      <c r="DHN846" s="148"/>
      <c r="DHO846" s="148"/>
      <c r="DHP846" s="148"/>
      <c r="DHQ846" s="148"/>
      <c r="DHR846" s="148"/>
      <c r="DHS846" s="148"/>
      <c r="DHT846" s="148"/>
      <c r="DHU846" s="148"/>
      <c r="DHV846" s="148"/>
      <c r="DHW846" s="148"/>
      <c r="DHX846" s="148"/>
      <c r="DHY846" s="148"/>
      <c r="DHZ846" s="148"/>
      <c r="DIA846" s="148"/>
      <c r="DIB846" s="148"/>
      <c r="DIC846" s="148"/>
      <c r="DID846" s="148"/>
      <c r="DIE846" s="148"/>
      <c r="DIF846" s="148"/>
      <c r="DIG846" s="148"/>
      <c r="DIH846" s="148"/>
      <c r="DII846" s="148"/>
      <c r="DIJ846" s="148"/>
      <c r="DIK846" s="148"/>
      <c r="DIL846" s="148"/>
      <c r="DIM846" s="148"/>
      <c r="DIN846" s="148"/>
      <c r="DIO846" s="148"/>
      <c r="DIP846" s="148"/>
      <c r="DIQ846" s="148"/>
      <c r="DIR846" s="148"/>
      <c r="DIS846" s="148"/>
      <c r="DIT846" s="148"/>
      <c r="DIU846" s="148"/>
      <c r="DIV846" s="148"/>
      <c r="DIW846" s="148"/>
      <c r="DIX846" s="148"/>
      <c r="DIY846" s="148"/>
      <c r="DIZ846" s="148"/>
      <c r="DJA846" s="148"/>
      <c r="DJB846" s="148"/>
      <c r="DJC846" s="148"/>
      <c r="DJD846" s="148"/>
      <c r="DJE846" s="148"/>
      <c r="DJF846" s="148"/>
      <c r="DJG846" s="148"/>
      <c r="DJH846" s="148"/>
      <c r="DJI846" s="148"/>
      <c r="DJJ846" s="148"/>
      <c r="DJK846" s="148"/>
      <c r="DJL846" s="148"/>
      <c r="DJM846" s="148"/>
      <c r="DJN846" s="148"/>
      <c r="DJO846" s="148"/>
      <c r="DJP846" s="148"/>
      <c r="DJQ846" s="148"/>
      <c r="DJR846" s="148"/>
      <c r="DJS846" s="148"/>
      <c r="DJT846" s="148"/>
      <c r="DJU846" s="148"/>
      <c r="DJV846" s="148"/>
      <c r="DJW846" s="148"/>
      <c r="DJX846" s="148"/>
      <c r="DJY846" s="148"/>
      <c r="DJZ846" s="148"/>
      <c r="DKA846" s="148"/>
      <c r="DKB846" s="148"/>
      <c r="DKC846" s="148"/>
      <c r="DKD846" s="148"/>
      <c r="DKE846" s="148"/>
      <c r="DKF846" s="148"/>
      <c r="DKG846" s="148"/>
      <c r="DKH846" s="148"/>
      <c r="DKI846" s="148"/>
      <c r="DKJ846" s="148"/>
      <c r="DKK846" s="148"/>
      <c r="DKL846" s="148"/>
      <c r="DKM846" s="148"/>
      <c r="DKN846" s="148"/>
      <c r="DKO846" s="148"/>
      <c r="DKP846" s="148"/>
      <c r="DKQ846" s="148"/>
      <c r="DKR846" s="148"/>
      <c r="DKS846" s="148"/>
      <c r="DKT846" s="148"/>
      <c r="DKU846" s="148"/>
      <c r="DKV846" s="148"/>
      <c r="DKW846" s="148"/>
      <c r="DKX846" s="148"/>
      <c r="DKY846" s="148"/>
      <c r="DKZ846" s="148"/>
      <c r="DLA846" s="148"/>
      <c r="DLB846" s="148"/>
      <c r="DLC846" s="148"/>
      <c r="DLD846" s="148"/>
      <c r="DLE846" s="148"/>
      <c r="DLF846" s="148"/>
      <c r="DLG846" s="148"/>
      <c r="DLH846" s="148"/>
      <c r="DLI846" s="148"/>
      <c r="DLJ846" s="148"/>
      <c r="DLK846" s="148"/>
      <c r="DLL846" s="148"/>
      <c r="DLM846" s="148"/>
      <c r="DLN846" s="148"/>
      <c r="DLO846" s="148"/>
      <c r="DLP846" s="148"/>
      <c r="DLQ846" s="148"/>
      <c r="DLR846" s="148"/>
      <c r="DLS846" s="148"/>
      <c r="DLT846" s="148"/>
      <c r="DLU846" s="148"/>
      <c r="DLV846" s="148"/>
      <c r="DLW846" s="148"/>
      <c r="DLX846" s="148"/>
      <c r="DLY846" s="148"/>
      <c r="DLZ846" s="148"/>
      <c r="DMA846" s="148"/>
      <c r="DMB846" s="148"/>
      <c r="DMC846" s="148"/>
      <c r="DMD846" s="148"/>
      <c r="DME846" s="148"/>
      <c r="DMF846" s="148"/>
      <c r="DMG846" s="148"/>
      <c r="DMH846" s="148"/>
      <c r="DMI846" s="148"/>
      <c r="DMJ846" s="148"/>
      <c r="DMK846" s="148"/>
      <c r="DML846" s="148"/>
      <c r="DMM846" s="148"/>
      <c r="DMN846" s="148"/>
      <c r="DMO846" s="148"/>
      <c r="DMP846" s="148"/>
      <c r="DMQ846" s="148"/>
      <c r="DMR846" s="148"/>
      <c r="DMS846" s="148"/>
      <c r="DMT846" s="148"/>
      <c r="DMU846" s="148"/>
      <c r="DMV846" s="148"/>
      <c r="DMW846" s="148"/>
      <c r="DMX846" s="148"/>
      <c r="DMY846" s="148"/>
      <c r="DMZ846" s="148"/>
      <c r="DNA846" s="148"/>
      <c r="DNB846" s="148"/>
      <c r="DNC846" s="148"/>
      <c r="DND846" s="148"/>
      <c r="DNE846" s="148"/>
      <c r="DNF846" s="148"/>
      <c r="DNG846" s="148"/>
      <c r="DNH846" s="148"/>
      <c r="DNI846" s="148"/>
      <c r="DNJ846" s="148"/>
      <c r="DNK846" s="148"/>
      <c r="DNL846" s="148"/>
      <c r="DNM846" s="148"/>
      <c r="DNN846" s="148"/>
      <c r="DNO846" s="148"/>
      <c r="DNP846" s="148"/>
      <c r="DNQ846" s="148"/>
      <c r="DNR846" s="148"/>
      <c r="DNS846" s="148"/>
      <c r="DNT846" s="148"/>
      <c r="DNU846" s="148"/>
      <c r="DNV846" s="148"/>
      <c r="DNW846" s="148"/>
      <c r="DNX846" s="148"/>
      <c r="DNY846" s="148"/>
      <c r="DNZ846" s="148"/>
      <c r="DOA846" s="148"/>
      <c r="DOB846" s="148"/>
      <c r="DOC846" s="148"/>
      <c r="DOD846" s="148"/>
      <c r="DOE846" s="148"/>
      <c r="DOF846" s="148"/>
      <c r="DOG846" s="148"/>
      <c r="DOH846" s="148"/>
      <c r="DOI846" s="148"/>
      <c r="DOJ846" s="148"/>
      <c r="DOK846" s="148"/>
      <c r="DOL846" s="148"/>
      <c r="DOM846" s="148"/>
      <c r="DON846" s="148"/>
      <c r="DOO846" s="148"/>
      <c r="DOP846" s="148"/>
      <c r="DOQ846" s="148"/>
      <c r="DOR846" s="148"/>
      <c r="DOS846" s="148"/>
      <c r="DOT846" s="148"/>
      <c r="DOU846" s="148"/>
      <c r="DOV846" s="148"/>
      <c r="DOW846" s="148"/>
      <c r="DOX846" s="148"/>
      <c r="DOY846" s="148"/>
      <c r="DOZ846" s="148"/>
      <c r="DPA846" s="148"/>
      <c r="DPB846" s="148"/>
      <c r="DPC846" s="148"/>
      <c r="DPD846" s="148"/>
      <c r="DPE846" s="148"/>
      <c r="DPF846" s="148"/>
      <c r="DPG846" s="148"/>
      <c r="DPH846" s="148"/>
      <c r="DPI846" s="148"/>
      <c r="DPJ846" s="148"/>
      <c r="DPK846" s="148"/>
      <c r="DPL846" s="148"/>
      <c r="DPM846" s="148"/>
      <c r="DPN846" s="148"/>
      <c r="DPO846" s="148"/>
      <c r="DPP846" s="148"/>
      <c r="DPQ846" s="148"/>
      <c r="DPR846" s="148"/>
      <c r="DPS846" s="148"/>
      <c r="DPT846" s="148"/>
      <c r="DPU846" s="148"/>
      <c r="DPV846" s="148"/>
      <c r="DPW846" s="148"/>
      <c r="DPX846" s="148"/>
      <c r="DPY846" s="148"/>
      <c r="DPZ846" s="148"/>
      <c r="DQA846" s="148"/>
      <c r="DQB846" s="148"/>
      <c r="DQC846" s="148"/>
      <c r="DQD846" s="148"/>
      <c r="DQE846" s="148"/>
      <c r="DQF846" s="148"/>
      <c r="DQG846" s="148"/>
      <c r="DQH846" s="148"/>
      <c r="DQI846" s="148"/>
      <c r="DQJ846" s="148"/>
      <c r="DQK846" s="148"/>
      <c r="DQL846" s="148"/>
      <c r="DQM846" s="148"/>
      <c r="DQN846" s="148"/>
      <c r="DQO846" s="148"/>
      <c r="DQP846" s="148"/>
      <c r="DQQ846" s="148"/>
      <c r="DQR846" s="148"/>
      <c r="DQS846" s="148"/>
      <c r="DQT846" s="148"/>
      <c r="DQU846" s="148"/>
      <c r="DQV846" s="148"/>
      <c r="DQW846" s="148"/>
      <c r="DQX846" s="148"/>
      <c r="DQY846" s="148"/>
      <c r="DQZ846" s="148"/>
      <c r="DRA846" s="148"/>
      <c r="DRB846" s="148"/>
      <c r="DRC846" s="148"/>
      <c r="DRD846" s="148"/>
      <c r="DRE846" s="148"/>
      <c r="DRF846" s="148"/>
      <c r="DRG846" s="148"/>
      <c r="DRH846" s="148"/>
      <c r="DRI846" s="148"/>
      <c r="DRJ846" s="148"/>
      <c r="DRK846" s="148"/>
      <c r="DRL846" s="148"/>
      <c r="DRM846" s="148"/>
      <c r="DRN846" s="148"/>
      <c r="DRO846" s="148"/>
      <c r="DRP846" s="148"/>
      <c r="DRQ846" s="148"/>
      <c r="DRR846" s="148"/>
      <c r="DRS846" s="148"/>
      <c r="DRT846" s="148"/>
      <c r="DRU846" s="148"/>
      <c r="DRV846" s="148"/>
      <c r="DRW846" s="148"/>
      <c r="DRX846" s="148"/>
      <c r="DRY846" s="148"/>
      <c r="DRZ846" s="148"/>
      <c r="DSA846" s="148"/>
      <c r="DSB846" s="148"/>
      <c r="DSC846" s="148"/>
      <c r="DSD846" s="148"/>
      <c r="DSE846" s="148"/>
      <c r="DSF846" s="148"/>
      <c r="DSG846" s="148"/>
      <c r="DSH846" s="148"/>
      <c r="DSI846" s="148"/>
      <c r="DSJ846" s="148"/>
      <c r="DSK846" s="148"/>
      <c r="DSL846" s="148"/>
      <c r="DSM846" s="148"/>
      <c r="DSN846" s="148"/>
      <c r="DSO846" s="148"/>
      <c r="DSP846" s="148"/>
      <c r="DSQ846" s="148"/>
      <c r="DSR846" s="148"/>
      <c r="DSS846" s="148"/>
      <c r="DST846" s="148"/>
      <c r="DSU846" s="148"/>
      <c r="DSV846" s="148"/>
      <c r="DSW846" s="148"/>
      <c r="DSX846" s="148"/>
      <c r="DSY846" s="148"/>
      <c r="DSZ846" s="148"/>
      <c r="DTA846" s="148"/>
      <c r="DTB846" s="148"/>
      <c r="DTC846" s="148"/>
      <c r="DTD846" s="148"/>
      <c r="DTE846" s="148"/>
      <c r="DTF846" s="148"/>
      <c r="DTG846" s="148"/>
      <c r="DTH846" s="148"/>
      <c r="DTI846" s="148"/>
      <c r="DTJ846" s="148"/>
      <c r="DTK846" s="148"/>
      <c r="DTL846" s="148"/>
      <c r="DTM846" s="148"/>
      <c r="DTN846" s="148"/>
      <c r="DTO846" s="148"/>
      <c r="DTP846" s="148"/>
      <c r="DTQ846" s="148"/>
      <c r="DTR846" s="148"/>
      <c r="DTS846" s="148"/>
      <c r="DTT846" s="148"/>
      <c r="DTU846" s="148"/>
      <c r="DTV846" s="148"/>
      <c r="DTW846" s="148"/>
      <c r="DTX846" s="148"/>
      <c r="DTY846" s="148"/>
      <c r="DTZ846" s="148"/>
      <c r="DUA846" s="148"/>
      <c r="DUB846" s="148"/>
      <c r="DUC846" s="148"/>
      <c r="DUD846" s="148"/>
      <c r="DUE846" s="148"/>
      <c r="DUF846" s="148"/>
      <c r="DUG846" s="148"/>
      <c r="DUH846" s="148"/>
      <c r="DUI846" s="148"/>
      <c r="DUJ846" s="148"/>
      <c r="DUK846" s="148"/>
      <c r="DUL846" s="148"/>
      <c r="DUM846" s="148"/>
      <c r="DUN846" s="148"/>
      <c r="DUO846" s="148"/>
      <c r="DUP846" s="148"/>
      <c r="DUQ846" s="148"/>
      <c r="DUR846" s="148"/>
      <c r="DUS846" s="148"/>
      <c r="DUT846" s="148"/>
      <c r="DUU846" s="148"/>
      <c r="DUV846" s="148"/>
      <c r="DUW846" s="148"/>
      <c r="DUX846" s="148"/>
      <c r="DUY846" s="148"/>
      <c r="DUZ846" s="148"/>
      <c r="DVA846" s="148"/>
      <c r="DVB846" s="148"/>
      <c r="DVC846" s="148"/>
      <c r="DVD846" s="148"/>
      <c r="DVE846" s="148"/>
      <c r="DVF846" s="148"/>
      <c r="DVG846" s="148"/>
      <c r="DVH846" s="148"/>
      <c r="DVI846" s="148"/>
      <c r="DVJ846" s="148"/>
      <c r="DVK846" s="148"/>
      <c r="DVL846" s="148"/>
      <c r="DVM846" s="148"/>
      <c r="DVN846" s="148"/>
      <c r="DVO846" s="148"/>
      <c r="DVP846" s="148"/>
      <c r="DVQ846" s="148"/>
      <c r="DVR846" s="148"/>
      <c r="DVS846" s="148"/>
      <c r="DVT846" s="148"/>
      <c r="DVU846" s="148"/>
      <c r="DVV846" s="148"/>
      <c r="DVW846" s="148"/>
      <c r="DVX846" s="148"/>
      <c r="DVY846" s="148"/>
      <c r="DVZ846" s="148"/>
      <c r="DWA846" s="148"/>
      <c r="DWB846" s="148"/>
      <c r="DWC846" s="148"/>
      <c r="DWD846" s="148"/>
      <c r="DWE846" s="148"/>
      <c r="DWF846" s="148"/>
      <c r="DWG846" s="148"/>
      <c r="DWH846" s="148"/>
      <c r="DWI846" s="148"/>
      <c r="DWJ846" s="148"/>
      <c r="DWK846" s="148"/>
      <c r="DWL846" s="148"/>
      <c r="DWM846" s="148"/>
      <c r="DWN846" s="148"/>
      <c r="DWO846" s="148"/>
      <c r="DWP846" s="148"/>
      <c r="DWQ846" s="148"/>
      <c r="DWR846" s="148"/>
      <c r="DWS846" s="148"/>
      <c r="DWT846" s="148"/>
      <c r="DWU846" s="148"/>
      <c r="DWV846" s="148"/>
      <c r="DWW846" s="148"/>
      <c r="DWX846" s="148"/>
      <c r="DWY846" s="148"/>
      <c r="DWZ846" s="148"/>
      <c r="DXA846" s="148"/>
      <c r="DXB846" s="148"/>
      <c r="DXC846" s="148"/>
      <c r="DXD846" s="148"/>
      <c r="DXE846" s="148"/>
      <c r="DXF846" s="148"/>
      <c r="DXG846" s="148"/>
      <c r="DXH846" s="148"/>
      <c r="DXI846" s="148"/>
      <c r="DXJ846" s="148"/>
      <c r="DXK846" s="148"/>
      <c r="DXL846" s="148"/>
      <c r="DXM846" s="148"/>
      <c r="DXN846" s="148"/>
      <c r="DXO846" s="148"/>
      <c r="DXP846" s="148"/>
      <c r="DXQ846" s="148"/>
      <c r="DXR846" s="148"/>
      <c r="DXS846" s="148"/>
      <c r="DXT846" s="148"/>
      <c r="DXU846" s="148"/>
      <c r="DXV846" s="148"/>
      <c r="DXW846" s="148"/>
      <c r="DXX846" s="148"/>
      <c r="DXY846" s="148"/>
      <c r="DXZ846" s="148"/>
      <c r="DYA846" s="148"/>
      <c r="DYB846" s="148"/>
      <c r="DYC846" s="148"/>
      <c r="DYD846" s="148"/>
      <c r="DYE846" s="148"/>
      <c r="DYF846" s="148"/>
      <c r="DYG846" s="148"/>
      <c r="DYH846" s="148"/>
      <c r="DYI846" s="148"/>
      <c r="DYJ846" s="148"/>
      <c r="DYK846" s="148"/>
      <c r="DYL846" s="148"/>
      <c r="DYM846" s="148"/>
      <c r="DYN846" s="148"/>
      <c r="DYO846" s="148"/>
      <c r="DYP846" s="148"/>
      <c r="DYQ846" s="148"/>
      <c r="DYR846" s="148"/>
      <c r="DYS846" s="148"/>
      <c r="DYT846" s="148"/>
      <c r="DYU846" s="148"/>
      <c r="DYV846" s="148"/>
      <c r="DYW846" s="148"/>
      <c r="DYX846" s="148"/>
      <c r="DYY846" s="148"/>
      <c r="DYZ846" s="148"/>
      <c r="DZA846" s="148"/>
      <c r="DZB846" s="148"/>
      <c r="DZC846" s="148"/>
      <c r="DZD846" s="148"/>
      <c r="DZE846" s="148"/>
      <c r="DZF846" s="148"/>
      <c r="DZG846" s="148"/>
      <c r="DZH846" s="148"/>
      <c r="DZI846" s="148"/>
      <c r="DZJ846" s="148"/>
      <c r="DZK846" s="148"/>
      <c r="DZL846" s="148"/>
      <c r="DZM846" s="148"/>
      <c r="DZN846" s="148"/>
      <c r="DZO846" s="148"/>
      <c r="DZP846" s="148"/>
      <c r="DZQ846" s="148"/>
      <c r="DZR846" s="148"/>
      <c r="DZS846" s="148"/>
      <c r="DZT846" s="148"/>
      <c r="DZU846" s="148"/>
      <c r="DZV846" s="148"/>
      <c r="DZW846" s="148"/>
      <c r="DZX846" s="148"/>
      <c r="DZY846" s="148"/>
      <c r="DZZ846" s="148"/>
      <c r="EAA846" s="148"/>
      <c r="EAB846" s="148"/>
      <c r="EAC846" s="148"/>
      <c r="EAD846" s="148"/>
      <c r="EAE846" s="148"/>
      <c r="EAF846" s="148"/>
      <c r="EAG846" s="148"/>
      <c r="EAH846" s="148"/>
      <c r="EAI846" s="148"/>
      <c r="EAJ846" s="148"/>
      <c r="EAK846" s="148"/>
      <c r="EAL846" s="148"/>
      <c r="EAM846" s="148"/>
      <c r="EAN846" s="148"/>
      <c r="EAO846" s="148"/>
      <c r="EAP846" s="148"/>
      <c r="EAQ846" s="148"/>
      <c r="EAR846" s="148"/>
      <c r="EAS846" s="148"/>
      <c r="EAT846" s="148"/>
      <c r="EAU846" s="148"/>
      <c r="EAV846" s="148"/>
      <c r="EAW846" s="148"/>
      <c r="EAX846" s="148"/>
      <c r="EAY846" s="148"/>
      <c r="EAZ846" s="148"/>
      <c r="EBA846" s="148"/>
      <c r="EBB846" s="148"/>
      <c r="EBC846" s="148"/>
      <c r="EBD846" s="148"/>
      <c r="EBE846" s="148"/>
      <c r="EBF846" s="148"/>
      <c r="EBG846" s="148"/>
      <c r="EBH846" s="148"/>
      <c r="EBI846" s="148"/>
      <c r="EBJ846" s="148"/>
      <c r="EBK846" s="148"/>
      <c r="EBL846" s="148"/>
      <c r="EBM846" s="148"/>
      <c r="EBN846" s="148"/>
      <c r="EBO846" s="148"/>
      <c r="EBP846" s="148"/>
      <c r="EBQ846" s="148"/>
      <c r="EBR846" s="148"/>
      <c r="EBS846" s="148"/>
      <c r="EBT846" s="148"/>
      <c r="EBU846" s="148"/>
      <c r="EBV846" s="148"/>
      <c r="EBW846" s="148"/>
      <c r="EBX846" s="148"/>
      <c r="EBY846" s="148"/>
      <c r="EBZ846" s="148"/>
      <c r="ECA846" s="148"/>
      <c r="ECB846" s="148"/>
      <c r="ECC846" s="148"/>
      <c r="ECD846" s="148"/>
      <c r="ECE846" s="148"/>
      <c r="ECF846" s="148"/>
      <c r="ECG846" s="148"/>
      <c r="ECH846" s="148"/>
      <c r="ECI846" s="148"/>
      <c r="ECJ846" s="148"/>
      <c r="ECK846" s="148"/>
      <c r="ECL846" s="148"/>
      <c r="ECM846" s="148"/>
      <c r="ECN846" s="148"/>
      <c r="ECO846" s="148"/>
      <c r="ECP846" s="148"/>
      <c r="ECQ846" s="148"/>
      <c r="ECR846" s="148"/>
      <c r="ECS846" s="148"/>
      <c r="ECT846" s="148"/>
      <c r="ECU846" s="148"/>
      <c r="ECV846" s="148"/>
      <c r="ECW846" s="148"/>
      <c r="ECX846" s="148"/>
      <c r="ECY846" s="148"/>
      <c r="ECZ846" s="148"/>
      <c r="EDA846" s="148"/>
      <c r="EDB846" s="148"/>
      <c r="EDC846" s="148"/>
      <c r="EDD846" s="148"/>
      <c r="EDE846" s="148"/>
      <c r="EDF846" s="148"/>
      <c r="EDG846" s="148"/>
      <c r="EDH846" s="148"/>
      <c r="EDI846" s="148"/>
      <c r="EDJ846" s="148"/>
      <c r="EDK846" s="148"/>
      <c r="EDL846" s="148"/>
      <c r="EDM846" s="148"/>
      <c r="EDN846" s="148"/>
      <c r="EDO846" s="148"/>
      <c r="EDP846" s="148"/>
      <c r="EDQ846" s="148"/>
      <c r="EDR846" s="148"/>
      <c r="EDS846" s="148"/>
      <c r="EDT846" s="148"/>
      <c r="EDU846" s="148"/>
      <c r="EDV846" s="148"/>
      <c r="EDW846" s="148"/>
      <c r="EDX846" s="148"/>
      <c r="EDY846" s="148"/>
      <c r="EDZ846" s="148"/>
      <c r="EEA846" s="148"/>
      <c r="EEB846" s="148"/>
      <c r="EEC846" s="148"/>
      <c r="EED846" s="148"/>
      <c r="EEE846" s="148"/>
      <c r="EEF846" s="148"/>
      <c r="EEG846" s="148"/>
      <c r="EEH846" s="148"/>
      <c r="EEI846" s="148"/>
      <c r="EEJ846" s="148"/>
      <c r="EEK846" s="148"/>
      <c r="EEL846" s="148"/>
      <c r="EEM846" s="148"/>
      <c r="EEN846" s="148"/>
      <c r="EEO846" s="148"/>
      <c r="EEP846" s="148"/>
      <c r="EEQ846" s="148"/>
      <c r="EER846" s="148"/>
      <c r="EES846" s="148"/>
      <c r="EET846" s="148"/>
      <c r="EEU846" s="148"/>
      <c r="EEV846" s="148"/>
      <c r="EEW846" s="148"/>
      <c r="EEX846" s="148"/>
      <c r="EEY846" s="148"/>
      <c r="EEZ846" s="148"/>
      <c r="EFA846" s="148"/>
      <c r="EFB846" s="148"/>
      <c r="EFC846" s="148"/>
      <c r="EFD846" s="148"/>
      <c r="EFE846" s="148"/>
      <c r="EFF846" s="148"/>
      <c r="EFG846" s="148"/>
      <c r="EFH846" s="148"/>
      <c r="EFI846" s="148"/>
      <c r="EFJ846" s="148"/>
      <c r="EFK846" s="148"/>
      <c r="EFL846" s="148"/>
      <c r="EFM846" s="148"/>
      <c r="EFN846" s="148"/>
      <c r="EFO846" s="148"/>
      <c r="EFP846" s="148"/>
      <c r="EFQ846" s="148"/>
      <c r="EFR846" s="148"/>
      <c r="EFS846" s="148"/>
      <c r="EFT846" s="148"/>
      <c r="EFU846" s="148"/>
      <c r="EFV846" s="148"/>
      <c r="EFW846" s="148"/>
      <c r="EFX846" s="148"/>
      <c r="EFY846" s="148"/>
      <c r="EFZ846" s="148"/>
      <c r="EGA846" s="148"/>
      <c r="EGB846" s="148"/>
      <c r="EGC846" s="148"/>
      <c r="EGD846" s="148"/>
      <c r="EGE846" s="148"/>
      <c r="EGF846" s="148"/>
      <c r="EGG846" s="148"/>
      <c r="EGH846" s="148"/>
      <c r="EGI846" s="148"/>
      <c r="EGJ846" s="148"/>
      <c r="EGK846" s="148"/>
      <c r="EGL846" s="148"/>
      <c r="EGM846" s="148"/>
      <c r="EGN846" s="148"/>
      <c r="EGO846" s="148"/>
      <c r="EGP846" s="148"/>
      <c r="EGQ846" s="148"/>
      <c r="EGR846" s="148"/>
      <c r="EGS846" s="148"/>
      <c r="EGT846" s="148"/>
      <c r="EGU846" s="148"/>
      <c r="EGV846" s="148"/>
      <c r="EGW846" s="148"/>
      <c r="EGX846" s="148"/>
      <c r="EGY846" s="148"/>
      <c r="EGZ846" s="148"/>
      <c r="EHA846" s="148"/>
      <c r="EHB846" s="148"/>
      <c r="EHC846" s="148"/>
      <c r="EHD846" s="148"/>
      <c r="EHE846" s="148"/>
      <c r="EHF846" s="148"/>
      <c r="EHG846" s="148"/>
      <c r="EHH846" s="148"/>
      <c r="EHI846" s="148"/>
      <c r="EHJ846" s="148"/>
      <c r="EHK846" s="148"/>
      <c r="EHL846" s="148"/>
      <c r="EHM846" s="148"/>
      <c r="EHN846" s="148"/>
      <c r="EHO846" s="148"/>
      <c r="EHP846" s="148"/>
      <c r="EHQ846" s="148"/>
      <c r="EHR846" s="148"/>
      <c r="EHS846" s="148"/>
      <c r="EHT846" s="148"/>
      <c r="EHU846" s="148"/>
      <c r="EHV846" s="148"/>
      <c r="EHW846" s="148"/>
      <c r="EHX846" s="148"/>
      <c r="EHY846" s="148"/>
      <c r="EHZ846" s="148"/>
      <c r="EIA846" s="148"/>
      <c r="EIB846" s="148"/>
      <c r="EIC846" s="148"/>
      <c r="EID846" s="148"/>
      <c r="EIE846" s="148"/>
      <c r="EIF846" s="148"/>
      <c r="EIG846" s="148"/>
      <c r="EIH846" s="148"/>
      <c r="EII846" s="148"/>
      <c r="EIJ846" s="148"/>
      <c r="EIK846" s="148"/>
      <c r="EIL846" s="148"/>
      <c r="EIM846" s="148"/>
      <c r="EIN846" s="148"/>
      <c r="EIO846" s="148"/>
      <c r="EIP846" s="148"/>
      <c r="EIQ846" s="148"/>
      <c r="EIR846" s="148"/>
      <c r="EIS846" s="148"/>
      <c r="EIT846" s="148"/>
      <c r="EIU846" s="148"/>
      <c r="EIV846" s="148"/>
      <c r="EIW846" s="148"/>
      <c r="EIX846" s="148"/>
      <c r="EIY846" s="148"/>
      <c r="EIZ846" s="148"/>
      <c r="EJA846" s="148"/>
      <c r="EJB846" s="148"/>
      <c r="EJC846" s="148"/>
      <c r="EJD846" s="148"/>
      <c r="EJE846" s="148"/>
      <c r="EJF846" s="148"/>
      <c r="EJG846" s="148"/>
      <c r="EJH846" s="148"/>
      <c r="EJI846" s="148"/>
      <c r="EJJ846" s="148"/>
      <c r="EJK846" s="148"/>
      <c r="EJL846" s="148"/>
      <c r="EJM846" s="148"/>
      <c r="EJN846" s="148"/>
      <c r="EJO846" s="148"/>
      <c r="EJP846" s="148"/>
      <c r="EJQ846" s="148"/>
      <c r="EJR846" s="148"/>
      <c r="EJS846" s="148"/>
      <c r="EJT846" s="148"/>
      <c r="EJU846" s="148"/>
      <c r="EJV846" s="148"/>
      <c r="EJW846" s="148"/>
      <c r="EJX846" s="148"/>
      <c r="EJY846" s="148"/>
      <c r="EJZ846" s="148"/>
      <c r="EKA846" s="148"/>
      <c r="EKB846" s="148"/>
      <c r="EKC846" s="148"/>
      <c r="EKD846" s="148"/>
      <c r="EKE846" s="148"/>
      <c r="EKF846" s="148"/>
      <c r="EKG846" s="148"/>
      <c r="EKH846" s="148"/>
      <c r="EKI846" s="148"/>
      <c r="EKJ846" s="148"/>
      <c r="EKK846" s="148"/>
      <c r="EKL846" s="148"/>
      <c r="EKM846" s="148"/>
      <c r="EKN846" s="148"/>
      <c r="EKO846" s="148"/>
      <c r="EKP846" s="148"/>
      <c r="EKQ846" s="148"/>
      <c r="EKR846" s="148"/>
      <c r="EKS846" s="148"/>
      <c r="EKT846" s="148"/>
      <c r="EKU846" s="148"/>
      <c r="EKV846" s="148"/>
      <c r="EKW846" s="148"/>
      <c r="EKX846" s="148"/>
      <c r="EKY846" s="148"/>
      <c r="EKZ846" s="148"/>
      <c r="ELA846" s="148"/>
      <c r="ELB846" s="148"/>
      <c r="ELC846" s="148"/>
      <c r="ELD846" s="148"/>
      <c r="ELE846" s="148"/>
      <c r="ELF846" s="148"/>
      <c r="ELG846" s="148"/>
      <c r="ELH846" s="148"/>
      <c r="ELI846" s="148"/>
      <c r="ELJ846" s="148"/>
      <c r="ELK846" s="148"/>
      <c r="ELL846" s="148"/>
      <c r="ELM846" s="148"/>
      <c r="ELN846" s="148"/>
      <c r="ELO846" s="148"/>
      <c r="ELP846" s="148"/>
      <c r="ELQ846" s="148"/>
      <c r="ELR846" s="148"/>
      <c r="ELS846" s="148"/>
      <c r="ELT846" s="148"/>
      <c r="ELU846" s="148"/>
      <c r="ELV846" s="148"/>
      <c r="ELW846" s="148"/>
      <c r="ELX846" s="148"/>
      <c r="ELY846" s="148"/>
      <c r="ELZ846" s="148"/>
      <c r="EMA846" s="148"/>
      <c r="EMB846" s="148"/>
      <c r="EMC846" s="148"/>
      <c r="EMD846" s="148"/>
      <c r="EME846" s="148"/>
      <c r="EMF846" s="148"/>
      <c r="EMG846" s="148"/>
      <c r="EMH846" s="148"/>
      <c r="EMI846" s="148"/>
      <c r="EMJ846" s="148"/>
      <c r="EMK846" s="148"/>
      <c r="EML846" s="148"/>
      <c r="EMM846" s="148"/>
      <c r="EMN846" s="148"/>
      <c r="EMO846" s="148"/>
      <c r="EMP846" s="148"/>
      <c r="EMQ846" s="148"/>
      <c r="EMR846" s="148"/>
      <c r="EMS846" s="148"/>
      <c r="EMT846" s="148"/>
      <c r="EMU846" s="148"/>
      <c r="EMV846" s="148"/>
      <c r="EMW846" s="148"/>
      <c r="EMX846" s="148"/>
      <c r="EMY846" s="148"/>
      <c r="EMZ846" s="148"/>
      <c r="ENA846" s="148"/>
      <c r="ENB846" s="148"/>
      <c r="ENC846" s="148"/>
      <c r="END846" s="148"/>
      <c r="ENE846" s="148"/>
      <c r="ENF846" s="148"/>
      <c r="ENG846" s="148"/>
      <c r="ENH846" s="148"/>
      <c r="ENI846" s="148"/>
      <c r="ENJ846" s="148"/>
      <c r="ENK846" s="148"/>
      <c r="ENL846" s="148"/>
      <c r="ENM846" s="148"/>
      <c r="ENN846" s="148"/>
      <c r="ENO846" s="148"/>
      <c r="ENP846" s="148"/>
      <c r="ENQ846" s="148"/>
      <c r="ENR846" s="148"/>
      <c r="ENS846" s="148"/>
      <c r="ENT846" s="148"/>
      <c r="ENU846" s="148"/>
      <c r="ENV846" s="148"/>
      <c r="ENW846" s="148"/>
      <c r="ENX846" s="148"/>
      <c r="ENY846" s="148"/>
      <c r="ENZ846" s="148"/>
      <c r="EOA846" s="148"/>
      <c r="EOB846" s="148"/>
      <c r="EOC846" s="148"/>
      <c r="EOD846" s="148"/>
      <c r="EOE846" s="148"/>
      <c r="EOF846" s="148"/>
      <c r="EOG846" s="148"/>
      <c r="EOH846" s="148"/>
      <c r="EOI846" s="148"/>
      <c r="EOJ846" s="148"/>
      <c r="EOK846" s="148"/>
      <c r="EOL846" s="148"/>
      <c r="EOM846" s="148"/>
      <c r="EON846" s="148"/>
      <c r="EOO846" s="148"/>
      <c r="EOP846" s="148"/>
      <c r="EOQ846" s="148"/>
      <c r="EOR846" s="148"/>
      <c r="EOS846" s="148"/>
      <c r="EOT846" s="148"/>
      <c r="EOU846" s="148"/>
      <c r="EOV846" s="148"/>
      <c r="EOW846" s="148"/>
      <c r="EOX846" s="148"/>
      <c r="EOY846" s="148"/>
      <c r="EOZ846" s="148"/>
      <c r="EPA846" s="148"/>
      <c r="EPB846" s="148"/>
      <c r="EPC846" s="148"/>
      <c r="EPD846" s="148"/>
      <c r="EPE846" s="148"/>
      <c r="EPF846" s="148"/>
      <c r="EPG846" s="148"/>
      <c r="EPH846" s="148"/>
      <c r="EPI846" s="148"/>
      <c r="EPJ846" s="148"/>
      <c r="EPK846" s="148"/>
      <c r="EPL846" s="148"/>
      <c r="EPM846" s="148"/>
      <c r="EPN846" s="148"/>
      <c r="EPO846" s="148"/>
      <c r="EPP846" s="148"/>
      <c r="EPQ846" s="148"/>
      <c r="EPR846" s="148"/>
      <c r="EPS846" s="148"/>
      <c r="EPT846" s="148"/>
      <c r="EPU846" s="148"/>
      <c r="EPV846" s="148"/>
      <c r="EPW846" s="148"/>
      <c r="EPX846" s="148"/>
      <c r="EPY846" s="148"/>
      <c r="EPZ846" s="148"/>
      <c r="EQA846" s="148"/>
      <c r="EQB846" s="148"/>
      <c r="EQC846" s="148"/>
      <c r="EQD846" s="148"/>
      <c r="EQE846" s="148"/>
      <c r="EQF846" s="148"/>
      <c r="EQG846" s="148"/>
      <c r="EQH846" s="148"/>
      <c r="EQI846" s="148"/>
      <c r="EQJ846" s="148"/>
      <c r="EQK846" s="148"/>
      <c r="EQL846" s="148"/>
      <c r="EQM846" s="148"/>
      <c r="EQN846" s="148"/>
      <c r="EQO846" s="148"/>
      <c r="EQP846" s="148"/>
      <c r="EQQ846" s="148"/>
      <c r="EQR846" s="148"/>
      <c r="EQS846" s="148"/>
      <c r="EQT846" s="148"/>
      <c r="EQU846" s="148"/>
      <c r="EQV846" s="148"/>
      <c r="EQW846" s="148"/>
      <c r="EQX846" s="148"/>
      <c r="EQY846" s="148"/>
      <c r="EQZ846" s="148"/>
      <c r="ERA846" s="148"/>
      <c r="ERB846" s="148"/>
      <c r="ERC846" s="148"/>
      <c r="ERD846" s="148"/>
      <c r="ERE846" s="148"/>
      <c r="ERF846" s="148"/>
      <c r="ERG846" s="148"/>
      <c r="ERH846" s="148"/>
      <c r="ERI846" s="148"/>
      <c r="ERJ846" s="148"/>
      <c r="ERK846" s="148"/>
      <c r="ERL846" s="148"/>
      <c r="ERM846" s="148"/>
      <c r="ERN846" s="148"/>
      <c r="ERO846" s="148"/>
      <c r="ERP846" s="148"/>
      <c r="ERQ846" s="148"/>
      <c r="ERR846" s="148"/>
      <c r="ERS846" s="148"/>
      <c r="ERT846" s="148"/>
      <c r="ERU846" s="148"/>
      <c r="ERV846" s="148"/>
      <c r="ERW846" s="148"/>
      <c r="ERX846" s="148"/>
      <c r="ERY846" s="148"/>
      <c r="ERZ846" s="148"/>
      <c r="ESA846" s="148"/>
      <c r="ESB846" s="148"/>
      <c r="ESC846" s="148"/>
      <c r="ESD846" s="148"/>
      <c r="ESE846" s="148"/>
      <c r="ESF846" s="148"/>
      <c r="ESG846" s="148"/>
      <c r="ESH846" s="148"/>
      <c r="ESI846" s="148"/>
      <c r="ESJ846" s="148"/>
      <c r="ESK846" s="148"/>
      <c r="ESL846" s="148"/>
      <c r="ESM846" s="148"/>
      <c r="ESN846" s="148"/>
      <c r="ESO846" s="148"/>
      <c r="ESP846" s="148"/>
      <c r="ESQ846" s="148"/>
      <c r="ESR846" s="148"/>
      <c r="ESS846" s="148"/>
      <c r="EST846" s="148"/>
      <c r="ESU846" s="148"/>
      <c r="ESV846" s="148"/>
      <c r="ESW846" s="148"/>
      <c r="ESX846" s="148"/>
      <c r="ESY846" s="148"/>
      <c r="ESZ846" s="148"/>
      <c r="ETA846" s="148"/>
      <c r="ETB846" s="148"/>
      <c r="ETC846" s="148"/>
      <c r="ETD846" s="148"/>
      <c r="ETE846" s="148"/>
      <c r="ETF846" s="148"/>
      <c r="ETG846" s="148"/>
      <c r="ETH846" s="148"/>
      <c r="ETI846" s="148"/>
      <c r="ETJ846" s="148"/>
      <c r="ETK846" s="148"/>
      <c r="ETL846" s="148"/>
      <c r="ETM846" s="148"/>
      <c r="ETN846" s="148"/>
      <c r="ETO846" s="148"/>
      <c r="ETP846" s="148"/>
      <c r="ETQ846" s="148"/>
      <c r="ETR846" s="148"/>
      <c r="ETS846" s="148"/>
      <c r="ETT846" s="148"/>
      <c r="ETU846" s="148"/>
      <c r="ETV846" s="148"/>
      <c r="ETW846" s="148"/>
      <c r="ETX846" s="148"/>
      <c r="ETY846" s="148"/>
      <c r="ETZ846" s="148"/>
      <c r="EUA846" s="148"/>
      <c r="EUB846" s="148"/>
      <c r="EUC846" s="148"/>
      <c r="EUD846" s="148"/>
      <c r="EUE846" s="148"/>
      <c r="EUF846" s="148"/>
      <c r="EUG846" s="148"/>
      <c r="EUH846" s="148"/>
      <c r="EUI846" s="148"/>
      <c r="EUJ846" s="148"/>
      <c r="EUK846" s="148"/>
      <c r="EUL846" s="148"/>
      <c r="EUM846" s="148"/>
      <c r="EUN846" s="148"/>
      <c r="EUO846" s="148"/>
      <c r="EUP846" s="148"/>
      <c r="EUQ846" s="148"/>
      <c r="EUR846" s="148"/>
      <c r="EUS846" s="148"/>
      <c r="EUT846" s="148"/>
      <c r="EUU846" s="148"/>
      <c r="EUV846" s="148"/>
      <c r="EUW846" s="148"/>
      <c r="EUX846" s="148"/>
      <c r="EUY846" s="148"/>
      <c r="EUZ846" s="148"/>
      <c r="EVA846" s="148"/>
      <c r="EVB846" s="148"/>
      <c r="EVC846" s="148"/>
      <c r="EVD846" s="148"/>
      <c r="EVE846" s="148"/>
      <c r="EVF846" s="148"/>
      <c r="EVG846" s="148"/>
      <c r="EVH846" s="148"/>
      <c r="EVI846" s="148"/>
      <c r="EVJ846" s="148"/>
      <c r="EVK846" s="148"/>
      <c r="EVL846" s="148"/>
      <c r="EVM846" s="148"/>
      <c r="EVN846" s="148"/>
      <c r="EVO846" s="148"/>
      <c r="EVP846" s="148"/>
      <c r="EVQ846" s="148"/>
      <c r="EVR846" s="148"/>
      <c r="EVS846" s="148"/>
      <c r="EVT846" s="148"/>
      <c r="EVU846" s="148"/>
      <c r="EVV846" s="148"/>
      <c r="EVW846" s="148"/>
      <c r="EVX846" s="148"/>
      <c r="EVY846" s="148"/>
      <c r="EVZ846" s="148"/>
      <c r="EWA846" s="148"/>
      <c r="EWB846" s="148"/>
      <c r="EWC846" s="148"/>
      <c r="EWD846" s="148"/>
      <c r="EWE846" s="148"/>
      <c r="EWF846" s="148"/>
      <c r="EWG846" s="148"/>
      <c r="EWH846" s="148"/>
      <c r="EWI846" s="148"/>
      <c r="EWJ846" s="148"/>
      <c r="EWK846" s="148"/>
      <c r="EWL846" s="148"/>
      <c r="EWM846" s="148"/>
      <c r="EWN846" s="148"/>
      <c r="EWO846" s="148"/>
      <c r="EWP846" s="148"/>
      <c r="EWQ846" s="148"/>
      <c r="EWR846" s="148"/>
      <c r="EWS846" s="148"/>
      <c r="EWT846" s="148"/>
      <c r="EWU846" s="148"/>
      <c r="EWV846" s="148"/>
      <c r="EWW846" s="148"/>
      <c r="EWX846" s="148"/>
      <c r="EWY846" s="148"/>
      <c r="EWZ846" s="148"/>
      <c r="EXA846" s="148"/>
      <c r="EXB846" s="148"/>
      <c r="EXC846" s="148"/>
      <c r="EXD846" s="148"/>
      <c r="EXE846" s="148"/>
      <c r="EXF846" s="148"/>
      <c r="EXG846" s="148"/>
      <c r="EXH846" s="148"/>
      <c r="EXI846" s="148"/>
      <c r="EXJ846" s="148"/>
      <c r="EXK846" s="148"/>
      <c r="EXL846" s="148"/>
      <c r="EXM846" s="148"/>
      <c r="EXN846" s="148"/>
      <c r="EXO846" s="148"/>
      <c r="EXP846" s="148"/>
      <c r="EXQ846" s="148"/>
      <c r="EXR846" s="148"/>
      <c r="EXS846" s="148"/>
      <c r="EXT846" s="148"/>
      <c r="EXU846" s="148"/>
      <c r="EXV846" s="148"/>
      <c r="EXW846" s="148"/>
      <c r="EXX846" s="148"/>
      <c r="EXY846" s="148"/>
      <c r="EXZ846" s="148"/>
      <c r="EYA846" s="148"/>
      <c r="EYB846" s="148"/>
      <c r="EYC846" s="148"/>
      <c r="EYD846" s="148"/>
      <c r="EYE846" s="148"/>
      <c r="EYF846" s="148"/>
      <c r="EYG846" s="148"/>
      <c r="EYH846" s="148"/>
      <c r="EYI846" s="148"/>
      <c r="EYJ846" s="148"/>
      <c r="EYK846" s="148"/>
      <c r="EYL846" s="148"/>
      <c r="EYM846" s="148"/>
      <c r="EYN846" s="148"/>
      <c r="EYO846" s="148"/>
      <c r="EYP846" s="148"/>
      <c r="EYQ846" s="148"/>
      <c r="EYR846" s="148"/>
      <c r="EYS846" s="148"/>
      <c r="EYT846" s="148"/>
      <c r="EYU846" s="148"/>
      <c r="EYV846" s="148"/>
      <c r="EYW846" s="148"/>
      <c r="EYX846" s="148"/>
      <c r="EYY846" s="148"/>
      <c r="EYZ846" s="148"/>
      <c r="EZA846" s="148"/>
      <c r="EZB846" s="148"/>
      <c r="EZC846" s="148"/>
      <c r="EZD846" s="148"/>
      <c r="EZE846" s="148"/>
      <c r="EZF846" s="148"/>
      <c r="EZG846" s="148"/>
      <c r="EZH846" s="148"/>
      <c r="EZI846" s="148"/>
      <c r="EZJ846" s="148"/>
      <c r="EZK846" s="148"/>
      <c r="EZL846" s="148"/>
      <c r="EZM846" s="148"/>
      <c r="EZN846" s="148"/>
      <c r="EZO846" s="148"/>
      <c r="EZP846" s="148"/>
      <c r="EZQ846" s="148"/>
      <c r="EZR846" s="148"/>
      <c r="EZS846" s="148"/>
      <c r="EZT846" s="148"/>
      <c r="EZU846" s="148"/>
      <c r="EZV846" s="148"/>
      <c r="EZW846" s="148"/>
      <c r="EZX846" s="148"/>
      <c r="EZY846" s="148"/>
      <c r="EZZ846" s="148"/>
      <c r="FAA846" s="148"/>
      <c r="FAB846" s="148"/>
      <c r="FAC846" s="148"/>
      <c r="FAD846" s="148"/>
      <c r="FAE846" s="148"/>
      <c r="FAF846" s="148"/>
      <c r="FAG846" s="148"/>
      <c r="FAH846" s="148"/>
      <c r="FAI846" s="148"/>
      <c r="FAJ846" s="148"/>
      <c r="FAK846" s="148"/>
      <c r="FAL846" s="148"/>
      <c r="FAM846" s="148"/>
      <c r="FAN846" s="148"/>
      <c r="FAO846" s="148"/>
      <c r="FAP846" s="148"/>
      <c r="FAQ846" s="148"/>
      <c r="FAR846" s="148"/>
      <c r="FAS846" s="148"/>
      <c r="FAT846" s="148"/>
      <c r="FAU846" s="148"/>
      <c r="FAV846" s="148"/>
      <c r="FAW846" s="148"/>
      <c r="FAX846" s="148"/>
      <c r="FAY846" s="148"/>
      <c r="FAZ846" s="148"/>
      <c r="FBA846" s="148"/>
      <c r="FBB846" s="148"/>
      <c r="FBC846" s="148"/>
      <c r="FBD846" s="148"/>
      <c r="FBE846" s="148"/>
      <c r="FBF846" s="148"/>
      <c r="FBG846" s="148"/>
      <c r="FBH846" s="148"/>
      <c r="FBI846" s="148"/>
      <c r="FBJ846" s="148"/>
      <c r="FBK846" s="148"/>
      <c r="FBL846" s="148"/>
      <c r="FBM846" s="148"/>
      <c r="FBN846" s="148"/>
      <c r="FBO846" s="148"/>
      <c r="FBP846" s="148"/>
      <c r="FBQ846" s="148"/>
      <c r="FBR846" s="148"/>
      <c r="FBS846" s="148"/>
      <c r="FBT846" s="148"/>
      <c r="FBU846" s="148"/>
      <c r="FBV846" s="148"/>
      <c r="FBW846" s="148"/>
      <c r="FBX846" s="148"/>
      <c r="FBY846" s="148"/>
      <c r="FBZ846" s="148"/>
      <c r="FCA846" s="148"/>
      <c r="FCB846" s="148"/>
      <c r="FCC846" s="148"/>
      <c r="FCD846" s="148"/>
      <c r="FCE846" s="148"/>
      <c r="FCF846" s="148"/>
      <c r="FCG846" s="148"/>
      <c r="FCH846" s="148"/>
      <c r="FCI846" s="148"/>
      <c r="FCJ846" s="148"/>
      <c r="FCK846" s="148"/>
      <c r="FCL846" s="148"/>
      <c r="FCM846" s="148"/>
      <c r="FCN846" s="148"/>
      <c r="FCO846" s="148"/>
      <c r="FCP846" s="148"/>
      <c r="FCQ846" s="148"/>
      <c r="FCR846" s="148"/>
      <c r="FCS846" s="148"/>
      <c r="FCT846" s="148"/>
      <c r="FCU846" s="148"/>
      <c r="FCV846" s="148"/>
      <c r="FCW846" s="148"/>
      <c r="FCX846" s="148"/>
      <c r="FCY846" s="148"/>
      <c r="FCZ846" s="148"/>
      <c r="FDA846" s="148"/>
      <c r="FDB846" s="148"/>
      <c r="FDC846" s="148"/>
      <c r="FDD846" s="148"/>
      <c r="FDE846" s="148"/>
      <c r="FDF846" s="148"/>
      <c r="FDG846" s="148"/>
      <c r="FDH846" s="148"/>
      <c r="FDI846" s="148"/>
      <c r="FDJ846" s="148"/>
      <c r="FDK846" s="148"/>
      <c r="FDL846" s="148"/>
      <c r="FDM846" s="148"/>
      <c r="FDN846" s="148"/>
      <c r="FDO846" s="148"/>
      <c r="FDP846" s="148"/>
      <c r="FDQ846" s="148"/>
      <c r="FDR846" s="148"/>
      <c r="FDS846" s="148"/>
      <c r="FDT846" s="148"/>
      <c r="FDU846" s="148"/>
      <c r="FDV846" s="148"/>
      <c r="FDW846" s="148"/>
      <c r="FDX846" s="148"/>
      <c r="FDY846" s="148"/>
      <c r="FDZ846" s="148"/>
      <c r="FEA846" s="148"/>
      <c r="FEB846" s="148"/>
      <c r="FEC846" s="148"/>
      <c r="FED846" s="148"/>
      <c r="FEE846" s="148"/>
      <c r="FEF846" s="148"/>
      <c r="FEG846" s="148"/>
      <c r="FEH846" s="148"/>
      <c r="FEI846" s="148"/>
      <c r="FEJ846" s="148"/>
      <c r="FEK846" s="148"/>
      <c r="FEL846" s="148"/>
      <c r="FEM846" s="148"/>
      <c r="FEN846" s="148"/>
      <c r="FEO846" s="148"/>
      <c r="FEP846" s="148"/>
      <c r="FEQ846" s="148"/>
      <c r="FER846" s="148"/>
      <c r="FES846" s="148"/>
      <c r="FET846" s="148"/>
      <c r="FEU846" s="148"/>
      <c r="FEV846" s="148"/>
      <c r="FEW846" s="148"/>
      <c r="FEX846" s="148"/>
      <c r="FEY846" s="148"/>
      <c r="FEZ846" s="148"/>
      <c r="FFA846" s="148"/>
      <c r="FFB846" s="148"/>
      <c r="FFC846" s="148"/>
      <c r="FFD846" s="148"/>
      <c r="FFE846" s="148"/>
      <c r="FFF846" s="148"/>
      <c r="FFG846" s="148"/>
      <c r="FFH846" s="148"/>
      <c r="FFI846" s="148"/>
      <c r="FFJ846" s="148"/>
      <c r="FFK846" s="148"/>
      <c r="FFL846" s="148"/>
      <c r="FFM846" s="148"/>
      <c r="FFN846" s="148"/>
      <c r="FFO846" s="148"/>
      <c r="FFP846" s="148"/>
      <c r="FFQ846" s="148"/>
      <c r="FFR846" s="148"/>
      <c r="FFS846" s="148"/>
      <c r="FFT846" s="148"/>
      <c r="FFU846" s="148"/>
      <c r="FFV846" s="148"/>
      <c r="FFW846" s="148"/>
      <c r="FFX846" s="148"/>
      <c r="FFY846" s="148"/>
      <c r="FFZ846" s="148"/>
      <c r="FGA846" s="148"/>
      <c r="FGB846" s="148"/>
      <c r="FGC846" s="148"/>
      <c r="FGD846" s="148"/>
      <c r="FGE846" s="148"/>
      <c r="FGF846" s="148"/>
      <c r="FGG846" s="148"/>
      <c r="FGH846" s="148"/>
      <c r="FGI846" s="148"/>
      <c r="FGJ846" s="148"/>
      <c r="FGK846" s="148"/>
      <c r="FGL846" s="148"/>
      <c r="FGM846" s="148"/>
      <c r="FGN846" s="148"/>
      <c r="FGO846" s="148"/>
      <c r="FGP846" s="148"/>
      <c r="FGQ846" s="148"/>
      <c r="FGR846" s="148"/>
      <c r="FGS846" s="148"/>
      <c r="FGT846" s="148"/>
      <c r="FGU846" s="148"/>
      <c r="FGV846" s="148"/>
      <c r="FGW846" s="148"/>
      <c r="FGX846" s="148"/>
      <c r="FGY846" s="148"/>
      <c r="FGZ846" s="148"/>
      <c r="FHA846" s="148"/>
      <c r="FHB846" s="148"/>
      <c r="FHC846" s="148"/>
      <c r="FHD846" s="148"/>
      <c r="FHE846" s="148"/>
      <c r="FHF846" s="148"/>
      <c r="FHG846" s="148"/>
      <c r="FHH846" s="148"/>
      <c r="FHI846" s="148"/>
      <c r="FHJ846" s="148"/>
      <c r="FHK846" s="148"/>
      <c r="FHL846" s="148"/>
      <c r="FHM846" s="148"/>
      <c r="FHN846" s="148"/>
      <c r="FHO846" s="148"/>
      <c r="FHP846" s="148"/>
      <c r="FHQ846" s="148"/>
      <c r="FHR846" s="148"/>
      <c r="FHS846" s="148"/>
      <c r="FHT846" s="148"/>
      <c r="FHU846" s="148"/>
      <c r="FHV846" s="148"/>
      <c r="FHW846" s="148"/>
      <c r="FHX846" s="148"/>
      <c r="FHY846" s="148"/>
      <c r="FHZ846" s="148"/>
      <c r="FIA846" s="148"/>
      <c r="FIB846" s="148"/>
      <c r="FIC846" s="148"/>
      <c r="FID846" s="148"/>
      <c r="FIE846" s="148"/>
      <c r="FIF846" s="148"/>
      <c r="FIG846" s="148"/>
      <c r="FIH846" s="148"/>
      <c r="FII846" s="148"/>
      <c r="FIJ846" s="148"/>
      <c r="FIK846" s="148"/>
      <c r="FIL846" s="148"/>
      <c r="FIM846" s="148"/>
      <c r="FIN846" s="148"/>
      <c r="FIO846" s="148"/>
      <c r="FIP846" s="148"/>
      <c r="FIQ846" s="148"/>
      <c r="FIR846" s="148"/>
      <c r="FIS846" s="148"/>
      <c r="FIT846" s="148"/>
      <c r="FIU846" s="148"/>
      <c r="FIV846" s="148"/>
      <c r="FIW846" s="148"/>
      <c r="FIX846" s="148"/>
      <c r="FIY846" s="148"/>
      <c r="FIZ846" s="148"/>
      <c r="FJA846" s="148"/>
      <c r="FJB846" s="148"/>
      <c r="FJC846" s="148"/>
      <c r="FJD846" s="148"/>
      <c r="FJE846" s="148"/>
      <c r="FJF846" s="148"/>
      <c r="FJG846" s="148"/>
      <c r="FJH846" s="148"/>
      <c r="FJI846" s="148"/>
      <c r="FJJ846" s="148"/>
      <c r="FJK846" s="148"/>
      <c r="FJL846" s="148"/>
      <c r="FJM846" s="148"/>
      <c r="FJN846" s="148"/>
      <c r="FJO846" s="148"/>
      <c r="FJP846" s="148"/>
      <c r="FJQ846" s="148"/>
      <c r="FJR846" s="148"/>
      <c r="FJS846" s="148"/>
      <c r="FJT846" s="148"/>
      <c r="FJU846" s="148"/>
      <c r="FJV846" s="148"/>
      <c r="FJW846" s="148"/>
      <c r="FJX846" s="148"/>
      <c r="FJY846" s="148"/>
      <c r="FJZ846" s="148"/>
      <c r="FKA846" s="148"/>
      <c r="FKB846" s="148"/>
      <c r="FKC846" s="148"/>
      <c r="FKD846" s="148"/>
      <c r="FKE846" s="148"/>
      <c r="FKF846" s="148"/>
      <c r="FKG846" s="148"/>
      <c r="FKH846" s="148"/>
      <c r="FKI846" s="148"/>
      <c r="FKJ846" s="148"/>
      <c r="FKK846" s="148"/>
      <c r="FKL846" s="148"/>
      <c r="FKM846" s="148"/>
      <c r="FKN846" s="148"/>
      <c r="FKO846" s="148"/>
      <c r="FKP846" s="148"/>
      <c r="FKQ846" s="148"/>
      <c r="FKR846" s="148"/>
      <c r="FKS846" s="148"/>
      <c r="FKT846" s="148"/>
      <c r="FKU846" s="148"/>
      <c r="FKV846" s="148"/>
      <c r="FKW846" s="148"/>
      <c r="FKX846" s="148"/>
      <c r="FKY846" s="148"/>
      <c r="FKZ846" s="148"/>
      <c r="FLA846" s="148"/>
      <c r="FLB846" s="148"/>
      <c r="FLC846" s="148"/>
      <c r="FLD846" s="148"/>
      <c r="FLE846" s="148"/>
      <c r="FLF846" s="148"/>
      <c r="FLG846" s="148"/>
      <c r="FLH846" s="148"/>
      <c r="FLI846" s="148"/>
      <c r="FLJ846" s="148"/>
      <c r="FLK846" s="148"/>
      <c r="FLL846" s="148"/>
      <c r="FLM846" s="148"/>
      <c r="FLN846" s="148"/>
      <c r="FLO846" s="148"/>
      <c r="FLP846" s="148"/>
      <c r="FLQ846" s="148"/>
      <c r="FLR846" s="148"/>
      <c r="FLS846" s="148"/>
      <c r="FLT846" s="148"/>
      <c r="FLU846" s="148"/>
      <c r="FLV846" s="148"/>
      <c r="FLW846" s="148"/>
      <c r="FLX846" s="148"/>
      <c r="FLY846" s="148"/>
      <c r="FLZ846" s="148"/>
      <c r="FMA846" s="148"/>
      <c r="FMB846" s="148"/>
      <c r="FMC846" s="148"/>
      <c r="FMD846" s="148"/>
      <c r="FME846" s="148"/>
      <c r="FMF846" s="148"/>
      <c r="FMG846" s="148"/>
      <c r="FMH846" s="148"/>
      <c r="FMI846" s="148"/>
      <c r="FMJ846" s="148"/>
      <c r="FMK846" s="148"/>
      <c r="FML846" s="148"/>
      <c r="FMM846" s="148"/>
      <c r="FMN846" s="148"/>
      <c r="FMO846" s="148"/>
      <c r="FMP846" s="148"/>
      <c r="FMQ846" s="148"/>
      <c r="FMR846" s="148"/>
      <c r="FMS846" s="148"/>
      <c r="FMT846" s="148"/>
      <c r="FMU846" s="148"/>
      <c r="FMV846" s="148"/>
      <c r="FMW846" s="148"/>
      <c r="FMX846" s="148"/>
      <c r="FMY846" s="148"/>
      <c r="FMZ846" s="148"/>
      <c r="FNA846" s="148"/>
      <c r="FNB846" s="148"/>
      <c r="FNC846" s="148"/>
      <c r="FND846" s="148"/>
      <c r="FNE846" s="148"/>
      <c r="FNF846" s="148"/>
      <c r="FNG846" s="148"/>
      <c r="FNH846" s="148"/>
      <c r="FNI846" s="148"/>
      <c r="FNJ846" s="148"/>
      <c r="FNK846" s="148"/>
      <c r="FNL846" s="148"/>
      <c r="FNM846" s="148"/>
      <c r="FNN846" s="148"/>
      <c r="FNO846" s="148"/>
      <c r="FNP846" s="148"/>
      <c r="FNQ846" s="148"/>
      <c r="FNR846" s="148"/>
      <c r="FNS846" s="148"/>
      <c r="FNT846" s="148"/>
      <c r="FNU846" s="148"/>
      <c r="FNV846" s="148"/>
      <c r="FNW846" s="148"/>
      <c r="FNX846" s="148"/>
      <c r="FNY846" s="148"/>
      <c r="FNZ846" s="148"/>
      <c r="FOA846" s="148"/>
      <c r="FOB846" s="148"/>
      <c r="FOC846" s="148"/>
      <c r="FOD846" s="148"/>
      <c r="FOE846" s="148"/>
      <c r="FOF846" s="148"/>
      <c r="FOG846" s="148"/>
      <c r="FOH846" s="148"/>
      <c r="FOI846" s="148"/>
      <c r="FOJ846" s="148"/>
      <c r="FOK846" s="148"/>
      <c r="FOL846" s="148"/>
      <c r="FOM846" s="148"/>
      <c r="FON846" s="148"/>
      <c r="FOO846" s="148"/>
      <c r="FOP846" s="148"/>
      <c r="FOQ846" s="148"/>
      <c r="FOR846" s="148"/>
      <c r="FOS846" s="148"/>
      <c r="FOT846" s="148"/>
      <c r="FOU846" s="148"/>
      <c r="FOV846" s="148"/>
      <c r="FOW846" s="148"/>
      <c r="FOX846" s="148"/>
      <c r="FOY846" s="148"/>
      <c r="FOZ846" s="148"/>
      <c r="FPA846" s="148"/>
      <c r="FPB846" s="148"/>
      <c r="FPC846" s="148"/>
      <c r="FPD846" s="148"/>
      <c r="FPE846" s="148"/>
      <c r="FPF846" s="148"/>
      <c r="FPG846" s="148"/>
      <c r="FPH846" s="148"/>
      <c r="FPI846" s="148"/>
      <c r="FPJ846" s="148"/>
      <c r="FPK846" s="148"/>
      <c r="FPL846" s="148"/>
      <c r="FPM846" s="148"/>
      <c r="FPN846" s="148"/>
      <c r="FPO846" s="148"/>
      <c r="FPP846" s="148"/>
      <c r="FPQ846" s="148"/>
      <c r="FPR846" s="148"/>
      <c r="FPS846" s="148"/>
      <c r="FPT846" s="148"/>
      <c r="FPU846" s="148"/>
      <c r="FPV846" s="148"/>
      <c r="FPW846" s="148"/>
      <c r="FPX846" s="148"/>
      <c r="FPY846" s="148"/>
      <c r="FPZ846" s="148"/>
      <c r="FQA846" s="148"/>
      <c r="FQB846" s="148"/>
      <c r="FQC846" s="148"/>
      <c r="FQD846" s="148"/>
      <c r="FQE846" s="148"/>
      <c r="FQF846" s="148"/>
      <c r="FQG846" s="148"/>
      <c r="FQH846" s="148"/>
      <c r="FQI846" s="148"/>
      <c r="FQJ846" s="148"/>
      <c r="FQK846" s="148"/>
      <c r="FQL846" s="148"/>
      <c r="FQM846" s="148"/>
      <c r="FQN846" s="148"/>
      <c r="FQO846" s="148"/>
      <c r="FQP846" s="148"/>
      <c r="FQQ846" s="148"/>
      <c r="FQR846" s="148"/>
      <c r="FQS846" s="148"/>
      <c r="FQT846" s="148"/>
      <c r="FQU846" s="148"/>
      <c r="FQV846" s="148"/>
      <c r="FQW846" s="148"/>
      <c r="FQX846" s="148"/>
      <c r="FQY846" s="148"/>
      <c r="FQZ846" s="148"/>
      <c r="FRA846" s="148"/>
      <c r="FRB846" s="148"/>
      <c r="FRC846" s="148"/>
      <c r="FRD846" s="148"/>
      <c r="FRE846" s="148"/>
      <c r="FRF846" s="148"/>
      <c r="FRG846" s="148"/>
      <c r="FRH846" s="148"/>
      <c r="FRI846" s="148"/>
      <c r="FRJ846" s="148"/>
      <c r="FRK846" s="148"/>
      <c r="FRL846" s="148"/>
      <c r="FRM846" s="148"/>
      <c r="FRN846" s="148"/>
      <c r="FRO846" s="148"/>
      <c r="FRP846" s="148"/>
      <c r="FRQ846" s="148"/>
      <c r="FRR846" s="148"/>
      <c r="FRS846" s="148"/>
      <c r="FRT846" s="148"/>
      <c r="FRU846" s="148"/>
      <c r="FRV846" s="148"/>
      <c r="FRW846" s="148"/>
      <c r="FRX846" s="148"/>
      <c r="FRY846" s="148"/>
      <c r="FRZ846" s="148"/>
      <c r="FSA846" s="148"/>
      <c r="FSB846" s="148"/>
      <c r="FSC846" s="148"/>
      <c r="FSD846" s="148"/>
      <c r="FSE846" s="148"/>
      <c r="FSF846" s="148"/>
      <c r="FSG846" s="148"/>
      <c r="FSH846" s="148"/>
      <c r="FSI846" s="148"/>
      <c r="FSJ846" s="148"/>
      <c r="FSK846" s="148"/>
      <c r="FSL846" s="148"/>
      <c r="FSM846" s="148"/>
      <c r="FSN846" s="148"/>
      <c r="FSO846" s="148"/>
      <c r="FSP846" s="148"/>
      <c r="FSQ846" s="148"/>
      <c r="FSR846" s="148"/>
      <c r="FSS846" s="148"/>
      <c r="FST846" s="148"/>
      <c r="FSU846" s="148"/>
      <c r="FSV846" s="148"/>
      <c r="FSW846" s="148"/>
      <c r="FSX846" s="148"/>
      <c r="FSY846" s="148"/>
      <c r="FSZ846" s="148"/>
      <c r="FTA846" s="148"/>
      <c r="FTB846" s="148"/>
      <c r="FTC846" s="148"/>
      <c r="FTD846" s="148"/>
      <c r="FTE846" s="148"/>
      <c r="FTF846" s="148"/>
      <c r="FTG846" s="148"/>
      <c r="FTH846" s="148"/>
      <c r="FTI846" s="148"/>
      <c r="FTJ846" s="148"/>
      <c r="FTK846" s="148"/>
      <c r="FTL846" s="148"/>
      <c r="FTM846" s="148"/>
      <c r="FTN846" s="148"/>
      <c r="FTO846" s="148"/>
      <c r="FTP846" s="148"/>
      <c r="FTQ846" s="148"/>
      <c r="FTR846" s="148"/>
      <c r="FTS846" s="148"/>
      <c r="FTT846" s="148"/>
      <c r="FTU846" s="148"/>
      <c r="FTV846" s="148"/>
      <c r="FTW846" s="148"/>
      <c r="FTX846" s="148"/>
      <c r="FTY846" s="148"/>
      <c r="FTZ846" s="148"/>
      <c r="FUA846" s="148"/>
      <c r="FUB846" s="148"/>
      <c r="FUC846" s="148"/>
      <c r="FUD846" s="148"/>
      <c r="FUE846" s="148"/>
      <c r="FUF846" s="148"/>
      <c r="FUG846" s="148"/>
      <c r="FUH846" s="148"/>
      <c r="FUI846" s="148"/>
      <c r="FUJ846" s="148"/>
      <c r="FUK846" s="148"/>
      <c r="FUL846" s="148"/>
      <c r="FUM846" s="148"/>
      <c r="FUN846" s="148"/>
      <c r="FUO846" s="148"/>
      <c r="FUP846" s="148"/>
      <c r="FUQ846" s="148"/>
      <c r="FUR846" s="148"/>
      <c r="FUS846" s="148"/>
      <c r="FUT846" s="148"/>
      <c r="FUU846" s="148"/>
      <c r="FUV846" s="148"/>
      <c r="FUW846" s="148"/>
      <c r="FUX846" s="148"/>
      <c r="FUY846" s="148"/>
      <c r="FUZ846" s="148"/>
      <c r="FVA846" s="148"/>
      <c r="FVB846" s="148"/>
      <c r="FVC846" s="148"/>
      <c r="FVD846" s="148"/>
      <c r="FVE846" s="148"/>
      <c r="FVF846" s="148"/>
      <c r="FVG846" s="148"/>
      <c r="FVH846" s="148"/>
      <c r="FVI846" s="148"/>
      <c r="FVJ846" s="148"/>
      <c r="FVK846" s="148"/>
      <c r="FVL846" s="148"/>
      <c r="FVM846" s="148"/>
      <c r="FVN846" s="148"/>
      <c r="FVO846" s="148"/>
      <c r="FVP846" s="148"/>
      <c r="FVQ846" s="148"/>
      <c r="FVR846" s="148"/>
      <c r="FVS846" s="148"/>
      <c r="FVT846" s="148"/>
      <c r="FVU846" s="148"/>
      <c r="FVV846" s="148"/>
      <c r="FVW846" s="148"/>
      <c r="FVX846" s="148"/>
      <c r="FVY846" s="148"/>
      <c r="FVZ846" s="148"/>
      <c r="FWA846" s="148"/>
      <c r="FWB846" s="148"/>
      <c r="FWC846" s="148"/>
      <c r="FWD846" s="148"/>
      <c r="FWE846" s="148"/>
      <c r="FWF846" s="148"/>
      <c r="FWG846" s="148"/>
      <c r="FWH846" s="148"/>
      <c r="FWI846" s="148"/>
      <c r="FWJ846" s="148"/>
      <c r="FWK846" s="148"/>
      <c r="FWL846" s="148"/>
      <c r="FWM846" s="148"/>
      <c r="FWN846" s="148"/>
      <c r="FWO846" s="148"/>
      <c r="FWP846" s="148"/>
      <c r="FWQ846" s="148"/>
      <c r="FWR846" s="148"/>
      <c r="FWS846" s="148"/>
      <c r="FWT846" s="148"/>
      <c r="FWU846" s="148"/>
      <c r="FWV846" s="148"/>
      <c r="FWW846" s="148"/>
      <c r="FWX846" s="148"/>
      <c r="FWY846" s="148"/>
      <c r="FWZ846" s="148"/>
      <c r="FXA846" s="148"/>
      <c r="FXB846" s="148"/>
      <c r="FXC846" s="148"/>
      <c r="FXD846" s="148"/>
      <c r="FXE846" s="148"/>
      <c r="FXF846" s="148"/>
      <c r="FXG846" s="148"/>
      <c r="FXH846" s="148"/>
      <c r="FXI846" s="148"/>
      <c r="FXJ846" s="148"/>
      <c r="FXK846" s="148"/>
      <c r="FXL846" s="148"/>
      <c r="FXM846" s="148"/>
      <c r="FXN846" s="148"/>
      <c r="FXO846" s="148"/>
      <c r="FXP846" s="148"/>
      <c r="FXQ846" s="148"/>
      <c r="FXR846" s="148"/>
      <c r="FXS846" s="148"/>
      <c r="FXT846" s="148"/>
      <c r="FXU846" s="148"/>
      <c r="FXV846" s="148"/>
      <c r="FXW846" s="148"/>
      <c r="FXX846" s="148"/>
      <c r="FXY846" s="148"/>
      <c r="FXZ846" s="148"/>
      <c r="FYA846" s="148"/>
      <c r="FYB846" s="148"/>
      <c r="FYC846" s="148"/>
      <c r="FYD846" s="148"/>
      <c r="FYE846" s="148"/>
      <c r="FYF846" s="148"/>
      <c r="FYG846" s="148"/>
      <c r="FYH846" s="148"/>
      <c r="FYI846" s="148"/>
      <c r="FYJ846" s="148"/>
      <c r="FYK846" s="148"/>
      <c r="FYL846" s="148"/>
      <c r="FYM846" s="148"/>
      <c r="FYN846" s="148"/>
      <c r="FYO846" s="148"/>
      <c r="FYP846" s="148"/>
      <c r="FYQ846" s="148"/>
      <c r="FYR846" s="148"/>
      <c r="FYS846" s="148"/>
      <c r="FYT846" s="148"/>
      <c r="FYU846" s="148"/>
      <c r="FYV846" s="148"/>
      <c r="FYW846" s="148"/>
      <c r="FYX846" s="148"/>
      <c r="FYY846" s="148"/>
      <c r="FYZ846" s="148"/>
      <c r="FZA846" s="148"/>
      <c r="FZB846" s="148"/>
      <c r="FZC846" s="148"/>
      <c r="FZD846" s="148"/>
      <c r="FZE846" s="148"/>
      <c r="FZF846" s="148"/>
      <c r="FZG846" s="148"/>
      <c r="FZH846" s="148"/>
      <c r="FZI846" s="148"/>
      <c r="FZJ846" s="148"/>
      <c r="FZK846" s="148"/>
      <c r="FZL846" s="148"/>
      <c r="FZM846" s="148"/>
      <c r="FZN846" s="148"/>
      <c r="FZO846" s="148"/>
      <c r="FZP846" s="148"/>
      <c r="FZQ846" s="148"/>
      <c r="FZR846" s="148"/>
      <c r="FZS846" s="148"/>
      <c r="FZT846" s="148"/>
      <c r="FZU846" s="148"/>
      <c r="FZV846" s="148"/>
      <c r="FZW846" s="148"/>
      <c r="FZX846" s="148"/>
      <c r="FZY846" s="148"/>
      <c r="FZZ846" s="148"/>
      <c r="GAA846" s="148"/>
      <c r="GAB846" s="148"/>
      <c r="GAC846" s="148"/>
      <c r="GAD846" s="148"/>
      <c r="GAE846" s="148"/>
      <c r="GAF846" s="148"/>
      <c r="GAG846" s="148"/>
      <c r="GAH846" s="148"/>
      <c r="GAI846" s="148"/>
      <c r="GAJ846" s="148"/>
      <c r="GAK846" s="148"/>
      <c r="GAL846" s="148"/>
      <c r="GAM846" s="148"/>
      <c r="GAN846" s="148"/>
      <c r="GAO846" s="148"/>
      <c r="GAP846" s="148"/>
      <c r="GAQ846" s="148"/>
      <c r="GAR846" s="148"/>
      <c r="GAS846" s="148"/>
      <c r="GAT846" s="148"/>
      <c r="GAU846" s="148"/>
      <c r="GAV846" s="148"/>
      <c r="GAW846" s="148"/>
      <c r="GAX846" s="148"/>
      <c r="GAY846" s="148"/>
      <c r="GAZ846" s="148"/>
      <c r="GBA846" s="148"/>
      <c r="GBB846" s="148"/>
      <c r="GBC846" s="148"/>
      <c r="GBD846" s="148"/>
      <c r="GBE846" s="148"/>
      <c r="GBF846" s="148"/>
      <c r="GBG846" s="148"/>
      <c r="GBH846" s="148"/>
      <c r="GBI846" s="148"/>
      <c r="GBJ846" s="148"/>
      <c r="GBK846" s="148"/>
      <c r="GBL846" s="148"/>
      <c r="GBM846" s="148"/>
      <c r="GBN846" s="148"/>
      <c r="GBO846" s="148"/>
      <c r="GBP846" s="148"/>
      <c r="GBQ846" s="148"/>
      <c r="GBR846" s="148"/>
      <c r="GBS846" s="148"/>
      <c r="GBT846" s="148"/>
      <c r="GBU846" s="148"/>
      <c r="GBV846" s="148"/>
      <c r="GBW846" s="148"/>
      <c r="GBX846" s="148"/>
      <c r="GBY846" s="148"/>
      <c r="GBZ846" s="148"/>
      <c r="GCA846" s="148"/>
      <c r="GCB846" s="148"/>
      <c r="GCC846" s="148"/>
      <c r="GCD846" s="148"/>
      <c r="GCE846" s="148"/>
      <c r="GCF846" s="148"/>
      <c r="GCG846" s="148"/>
      <c r="GCH846" s="148"/>
      <c r="GCI846" s="148"/>
      <c r="GCJ846" s="148"/>
      <c r="GCK846" s="148"/>
      <c r="GCL846" s="148"/>
      <c r="GCM846" s="148"/>
      <c r="GCN846" s="148"/>
      <c r="GCO846" s="148"/>
      <c r="GCP846" s="148"/>
      <c r="GCQ846" s="148"/>
      <c r="GCR846" s="148"/>
      <c r="GCS846" s="148"/>
      <c r="GCT846" s="148"/>
      <c r="GCU846" s="148"/>
      <c r="GCV846" s="148"/>
      <c r="GCW846" s="148"/>
      <c r="GCX846" s="148"/>
      <c r="GCY846" s="148"/>
      <c r="GCZ846" s="148"/>
      <c r="GDA846" s="148"/>
      <c r="GDB846" s="148"/>
      <c r="GDC846" s="148"/>
      <c r="GDD846" s="148"/>
      <c r="GDE846" s="148"/>
      <c r="GDF846" s="148"/>
      <c r="GDG846" s="148"/>
      <c r="GDH846" s="148"/>
      <c r="GDI846" s="148"/>
      <c r="GDJ846" s="148"/>
      <c r="GDK846" s="148"/>
      <c r="GDL846" s="148"/>
      <c r="GDM846" s="148"/>
      <c r="GDN846" s="148"/>
      <c r="GDO846" s="148"/>
      <c r="GDP846" s="148"/>
      <c r="GDQ846" s="148"/>
      <c r="GDR846" s="148"/>
      <c r="GDS846" s="148"/>
      <c r="GDT846" s="148"/>
      <c r="GDU846" s="148"/>
      <c r="GDV846" s="148"/>
      <c r="GDW846" s="148"/>
      <c r="GDX846" s="148"/>
      <c r="GDY846" s="148"/>
      <c r="GDZ846" s="148"/>
      <c r="GEA846" s="148"/>
      <c r="GEB846" s="148"/>
      <c r="GEC846" s="148"/>
      <c r="GED846" s="148"/>
      <c r="GEE846" s="148"/>
      <c r="GEF846" s="148"/>
      <c r="GEG846" s="148"/>
      <c r="GEH846" s="148"/>
      <c r="GEI846" s="148"/>
      <c r="GEJ846" s="148"/>
      <c r="GEK846" s="148"/>
      <c r="GEL846" s="148"/>
      <c r="GEM846" s="148"/>
      <c r="GEN846" s="148"/>
      <c r="GEO846" s="148"/>
      <c r="GEP846" s="148"/>
      <c r="GEQ846" s="148"/>
      <c r="GER846" s="148"/>
      <c r="GES846" s="148"/>
      <c r="GET846" s="148"/>
      <c r="GEU846" s="148"/>
      <c r="GEV846" s="148"/>
      <c r="GEW846" s="148"/>
      <c r="GEX846" s="148"/>
      <c r="GEY846" s="148"/>
      <c r="GEZ846" s="148"/>
      <c r="GFA846" s="148"/>
      <c r="GFB846" s="148"/>
      <c r="GFC846" s="148"/>
      <c r="GFD846" s="148"/>
      <c r="GFE846" s="148"/>
      <c r="GFF846" s="148"/>
      <c r="GFG846" s="148"/>
      <c r="GFH846" s="148"/>
      <c r="GFI846" s="148"/>
      <c r="GFJ846" s="148"/>
      <c r="GFK846" s="148"/>
      <c r="GFL846" s="148"/>
      <c r="GFM846" s="148"/>
      <c r="GFN846" s="148"/>
      <c r="GFO846" s="148"/>
      <c r="GFP846" s="148"/>
      <c r="GFQ846" s="148"/>
      <c r="GFR846" s="148"/>
      <c r="GFS846" s="148"/>
      <c r="GFT846" s="148"/>
      <c r="GFU846" s="148"/>
      <c r="GFV846" s="148"/>
      <c r="GFW846" s="148"/>
      <c r="GFX846" s="148"/>
      <c r="GFY846" s="148"/>
      <c r="GFZ846" s="148"/>
      <c r="GGA846" s="148"/>
      <c r="GGB846" s="148"/>
      <c r="GGC846" s="148"/>
      <c r="GGD846" s="148"/>
      <c r="GGE846" s="148"/>
      <c r="GGF846" s="148"/>
      <c r="GGG846" s="148"/>
      <c r="GGH846" s="148"/>
      <c r="GGI846" s="148"/>
      <c r="GGJ846" s="148"/>
      <c r="GGK846" s="148"/>
      <c r="GGL846" s="148"/>
      <c r="GGM846" s="148"/>
      <c r="GGN846" s="148"/>
      <c r="GGO846" s="148"/>
      <c r="GGP846" s="148"/>
      <c r="GGQ846" s="148"/>
      <c r="GGR846" s="148"/>
      <c r="GGS846" s="148"/>
      <c r="GGT846" s="148"/>
      <c r="GGU846" s="148"/>
      <c r="GGV846" s="148"/>
      <c r="GGW846" s="148"/>
      <c r="GGX846" s="148"/>
      <c r="GGY846" s="148"/>
      <c r="GGZ846" s="148"/>
      <c r="GHA846" s="148"/>
      <c r="GHB846" s="148"/>
      <c r="GHC846" s="148"/>
      <c r="GHD846" s="148"/>
      <c r="GHE846" s="148"/>
      <c r="GHF846" s="148"/>
      <c r="GHG846" s="148"/>
      <c r="GHH846" s="148"/>
      <c r="GHI846" s="148"/>
      <c r="GHJ846" s="148"/>
      <c r="GHK846" s="148"/>
      <c r="GHL846" s="148"/>
      <c r="GHM846" s="148"/>
      <c r="GHN846" s="148"/>
      <c r="GHO846" s="148"/>
      <c r="GHP846" s="148"/>
      <c r="GHQ846" s="148"/>
      <c r="GHR846" s="148"/>
      <c r="GHS846" s="148"/>
      <c r="GHT846" s="148"/>
      <c r="GHU846" s="148"/>
      <c r="GHV846" s="148"/>
      <c r="GHW846" s="148"/>
      <c r="GHX846" s="148"/>
      <c r="GHY846" s="148"/>
      <c r="GHZ846" s="148"/>
      <c r="GIA846" s="148"/>
      <c r="GIB846" s="148"/>
      <c r="GIC846" s="148"/>
      <c r="GID846" s="148"/>
      <c r="GIE846" s="148"/>
      <c r="GIF846" s="148"/>
      <c r="GIG846" s="148"/>
      <c r="GIH846" s="148"/>
      <c r="GII846" s="148"/>
      <c r="GIJ846" s="148"/>
      <c r="GIK846" s="148"/>
      <c r="GIL846" s="148"/>
      <c r="GIM846" s="148"/>
      <c r="GIN846" s="148"/>
      <c r="GIO846" s="148"/>
      <c r="GIP846" s="148"/>
      <c r="GIQ846" s="148"/>
      <c r="GIR846" s="148"/>
      <c r="GIS846" s="148"/>
      <c r="GIT846" s="148"/>
      <c r="GIU846" s="148"/>
      <c r="GIV846" s="148"/>
      <c r="GIW846" s="148"/>
      <c r="GIX846" s="148"/>
      <c r="GIY846" s="148"/>
      <c r="GIZ846" s="148"/>
      <c r="GJA846" s="148"/>
      <c r="GJB846" s="148"/>
      <c r="GJC846" s="148"/>
      <c r="GJD846" s="148"/>
      <c r="GJE846" s="148"/>
      <c r="GJF846" s="148"/>
      <c r="GJG846" s="148"/>
      <c r="GJH846" s="148"/>
      <c r="GJI846" s="148"/>
      <c r="GJJ846" s="148"/>
      <c r="GJK846" s="148"/>
      <c r="GJL846" s="148"/>
      <c r="GJM846" s="148"/>
      <c r="GJN846" s="148"/>
      <c r="GJO846" s="148"/>
      <c r="GJP846" s="148"/>
      <c r="GJQ846" s="148"/>
      <c r="GJR846" s="148"/>
      <c r="GJS846" s="148"/>
      <c r="GJT846" s="148"/>
      <c r="GJU846" s="148"/>
      <c r="GJV846" s="148"/>
      <c r="GJW846" s="148"/>
      <c r="GJX846" s="148"/>
      <c r="GJY846" s="148"/>
      <c r="GJZ846" s="148"/>
      <c r="GKA846" s="148"/>
      <c r="GKB846" s="148"/>
      <c r="GKC846" s="148"/>
      <c r="GKD846" s="148"/>
      <c r="GKE846" s="148"/>
      <c r="GKF846" s="148"/>
      <c r="GKG846" s="148"/>
      <c r="GKH846" s="148"/>
      <c r="GKI846" s="148"/>
      <c r="GKJ846" s="148"/>
      <c r="GKK846" s="148"/>
      <c r="GKL846" s="148"/>
      <c r="GKM846" s="148"/>
      <c r="GKN846" s="148"/>
      <c r="GKO846" s="148"/>
      <c r="GKP846" s="148"/>
      <c r="GKQ846" s="148"/>
      <c r="GKR846" s="148"/>
      <c r="GKS846" s="148"/>
      <c r="GKT846" s="148"/>
      <c r="GKU846" s="148"/>
      <c r="GKV846" s="148"/>
      <c r="GKW846" s="148"/>
      <c r="GKX846" s="148"/>
      <c r="GKY846" s="148"/>
      <c r="GKZ846" s="148"/>
      <c r="GLA846" s="148"/>
      <c r="GLB846" s="148"/>
      <c r="GLC846" s="148"/>
      <c r="GLD846" s="148"/>
      <c r="GLE846" s="148"/>
      <c r="GLF846" s="148"/>
      <c r="GLG846" s="148"/>
      <c r="GLH846" s="148"/>
      <c r="GLI846" s="148"/>
      <c r="GLJ846" s="148"/>
      <c r="GLK846" s="148"/>
      <c r="GLL846" s="148"/>
      <c r="GLM846" s="148"/>
      <c r="GLN846" s="148"/>
      <c r="GLO846" s="148"/>
      <c r="GLP846" s="148"/>
      <c r="GLQ846" s="148"/>
      <c r="GLR846" s="148"/>
      <c r="GLS846" s="148"/>
      <c r="GLT846" s="148"/>
      <c r="GLU846" s="148"/>
      <c r="GLV846" s="148"/>
      <c r="GLW846" s="148"/>
      <c r="GLX846" s="148"/>
      <c r="GLY846" s="148"/>
      <c r="GLZ846" s="148"/>
      <c r="GMA846" s="148"/>
      <c r="GMB846" s="148"/>
      <c r="GMC846" s="148"/>
      <c r="GMD846" s="148"/>
      <c r="GME846" s="148"/>
      <c r="GMF846" s="148"/>
      <c r="GMG846" s="148"/>
      <c r="GMH846" s="148"/>
      <c r="GMI846" s="148"/>
      <c r="GMJ846" s="148"/>
      <c r="GMK846" s="148"/>
      <c r="GML846" s="148"/>
      <c r="GMM846" s="148"/>
      <c r="GMN846" s="148"/>
      <c r="GMO846" s="148"/>
      <c r="GMP846" s="148"/>
      <c r="GMQ846" s="148"/>
      <c r="GMR846" s="148"/>
      <c r="GMS846" s="148"/>
      <c r="GMT846" s="148"/>
      <c r="GMU846" s="148"/>
      <c r="GMV846" s="148"/>
      <c r="GMW846" s="148"/>
      <c r="GMX846" s="148"/>
      <c r="GMY846" s="148"/>
      <c r="GMZ846" s="148"/>
      <c r="GNA846" s="148"/>
      <c r="GNB846" s="148"/>
      <c r="GNC846" s="148"/>
      <c r="GND846" s="148"/>
      <c r="GNE846" s="148"/>
      <c r="GNF846" s="148"/>
      <c r="GNG846" s="148"/>
      <c r="GNH846" s="148"/>
      <c r="GNI846" s="148"/>
      <c r="GNJ846" s="148"/>
      <c r="GNK846" s="148"/>
      <c r="GNL846" s="148"/>
      <c r="GNM846" s="148"/>
      <c r="GNN846" s="148"/>
      <c r="GNO846" s="148"/>
      <c r="GNP846" s="148"/>
      <c r="GNQ846" s="148"/>
      <c r="GNR846" s="148"/>
      <c r="GNS846" s="148"/>
      <c r="GNT846" s="148"/>
      <c r="GNU846" s="148"/>
      <c r="GNV846" s="148"/>
      <c r="GNW846" s="148"/>
      <c r="GNX846" s="148"/>
      <c r="GNY846" s="148"/>
      <c r="GNZ846" s="148"/>
      <c r="GOA846" s="148"/>
      <c r="GOB846" s="148"/>
      <c r="GOC846" s="148"/>
      <c r="GOD846" s="148"/>
      <c r="GOE846" s="148"/>
      <c r="GOF846" s="148"/>
      <c r="GOG846" s="148"/>
      <c r="GOH846" s="148"/>
      <c r="GOI846" s="148"/>
      <c r="GOJ846" s="148"/>
      <c r="GOK846" s="148"/>
      <c r="GOL846" s="148"/>
      <c r="GOM846" s="148"/>
      <c r="GON846" s="148"/>
      <c r="GOO846" s="148"/>
      <c r="GOP846" s="148"/>
      <c r="GOQ846" s="148"/>
      <c r="GOR846" s="148"/>
      <c r="GOS846" s="148"/>
      <c r="GOT846" s="148"/>
      <c r="GOU846" s="148"/>
      <c r="GOV846" s="148"/>
      <c r="GOW846" s="148"/>
      <c r="GOX846" s="148"/>
      <c r="GOY846" s="148"/>
      <c r="GOZ846" s="148"/>
      <c r="GPA846" s="148"/>
      <c r="GPB846" s="148"/>
      <c r="GPC846" s="148"/>
      <c r="GPD846" s="148"/>
      <c r="GPE846" s="148"/>
      <c r="GPF846" s="148"/>
      <c r="GPG846" s="148"/>
      <c r="GPH846" s="148"/>
      <c r="GPI846" s="148"/>
      <c r="GPJ846" s="148"/>
      <c r="GPK846" s="148"/>
      <c r="GPL846" s="148"/>
      <c r="GPM846" s="148"/>
      <c r="GPN846" s="148"/>
      <c r="GPO846" s="148"/>
      <c r="GPP846" s="148"/>
      <c r="GPQ846" s="148"/>
      <c r="GPR846" s="148"/>
      <c r="GPS846" s="148"/>
      <c r="GPT846" s="148"/>
      <c r="GPU846" s="148"/>
      <c r="GPV846" s="148"/>
      <c r="GPW846" s="148"/>
      <c r="GPX846" s="148"/>
      <c r="GPY846" s="148"/>
      <c r="GPZ846" s="148"/>
      <c r="GQA846" s="148"/>
      <c r="GQB846" s="148"/>
      <c r="GQC846" s="148"/>
      <c r="GQD846" s="148"/>
      <c r="GQE846" s="148"/>
      <c r="GQF846" s="148"/>
      <c r="GQG846" s="148"/>
      <c r="GQH846" s="148"/>
      <c r="GQI846" s="148"/>
      <c r="GQJ846" s="148"/>
      <c r="GQK846" s="148"/>
      <c r="GQL846" s="148"/>
      <c r="GQM846" s="148"/>
      <c r="GQN846" s="148"/>
      <c r="GQO846" s="148"/>
      <c r="GQP846" s="148"/>
      <c r="GQQ846" s="148"/>
      <c r="GQR846" s="148"/>
      <c r="GQS846" s="148"/>
      <c r="GQT846" s="148"/>
      <c r="GQU846" s="148"/>
      <c r="GQV846" s="148"/>
      <c r="GQW846" s="148"/>
      <c r="GQX846" s="148"/>
      <c r="GQY846" s="148"/>
      <c r="GQZ846" s="148"/>
      <c r="GRA846" s="148"/>
      <c r="GRB846" s="148"/>
      <c r="GRC846" s="148"/>
      <c r="GRD846" s="148"/>
      <c r="GRE846" s="148"/>
      <c r="GRF846" s="148"/>
      <c r="GRG846" s="148"/>
      <c r="GRH846" s="148"/>
      <c r="GRI846" s="148"/>
      <c r="GRJ846" s="148"/>
      <c r="GRK846" s="148"/>
      <c r="GRL846" s="148"/>
      <c r="GRM846" s="148"/>
      <c r="GRN846" s="148"/>
      <c r="GRO846" s="148"/>
      <c r="GRP846" s="148"/>
      <c r="GRQ846" s="148"/>
      <c r="GRR846" s="148"/>
      <c r="GRS846" s="148"/>
      <c r="GRT846" s="148"/>
      <c r="GRU846" s="148"/>
      <c r="GRV846" s="148"/>
      <c r="GRW846" s="148"/>
      <c r="GRX846" s="148"/>
      <c r="GRY846" s="148"/>
      <c r="GRZ846" s="148"/>
      <c r="GSA846" s="148"/>
      <c r="GSB846" s="148"/>
      <c r="GSC846" s="148"/>
      <c r="GSD846" s="148"/>
      <c r="GSE846" s="148"/>
      <c r="GSF846" s="148"/>
      <c r="GSG846" s="148"/>
      <c r="GSH846" s="148"/>
      <c r="GSI846" s="148"/>
      <c r="GSJ846" s="148"/>
      <c r="GSK846" s="148"/>
      <c r="GSL846" s="148"/>
      <c r="GSM846" s="148"/>
      <c r="GSN846" s="148"/>
      <c r="GSO846" s="148"/>
      <c r="GSP846" s="148"/>
      <c r="GSQ846" s="148"/>
      <c r="GSR846" s="148"/>
      <c r="GSS846" s="148"/>
      <c r="GST846" s="148"/>
      <c r="GSU846" s="148"/>
      <c r="GSV846" s="148"/>
      <c r="GSW846" s="148"/>
      <c r="GSX846" s="148"/>
      <c r="GSY846" s="148"/>
      <c r="GSZ846" s="148"/>
      <c r="GTA846" s="148"/>
      <c r="GTB846" s="148"/>
      <c r="GTC846" s="148"/>
      <c r="GTD846" s="148"/>
      <c r="GTE846" s="148"/>
      <c r="GTF846" s="148"/>
      <c r="GTG846" s="148"/>
      <c r="GTH846" s="148"/>
      <c r="GTI846" s="148"/>
      <c r="GTJ846" s="148"/>
      <c r="GTK846" s="148"/>
      <c r="GTL846" s="148"/>
      <c r="GTM846" s="148"/>
      <c r="GTN846" s="148"/>
      <c r="GTO846" s="148"/>
      <c r="GTP846" s="148"/>
      <c r="GTQ846" s="148"/>
      <c r="GTR846" s="148"/>
      <c r="GTS846" s="148"/>
      <c r="GTT846" s="148"/>
      <c r="GTU846" s="148"/>
      <c r="GTV846" s="148"/>
      <c r="GTW846" s="148"/>
      <c r="GTX846" s="148"/>
      <c r="GTY846" s="148"/>
      <c r="GTZ846" s="148"/>
      <c r="GUA846" s="148"/>
      <c r="GUB846" s="148"/>
      <c r="GUC846" s="148"/>
      <c r="GUD846" s="148"/>
      <c r="GUE846" s="148"/>
      <c r="GUF846" s="148"/>
      <c r="GUG846" s="148"/>
      <c r="GUH846" s="148"/>
      <c r="GUI846" s="148"/>
      <c r="GUJ846" s="148"/>
      <c r="GUK846" s="148"/>
      <c r="GUL846" s="148"/>
      <c r="GUM846" s="148"/>
      <c r="GUN846" s="148"/>
      <c r="GUO846" s="148"/>
      <c r="GUP846" s="148"/>
      <c r="GUQ846" s="148"/>
      <c r="GUR846" s="148"/>
      <c r="GUS846" s="148"/>
      <c r="GUT846" s="148"/>
      <c r="GUU846" s="148"/>
      <c r="GUV846" s="148"/>
      <c r="GUW846" s="148"/>
      <c r="GUX846" s="148"/>
      <c r="GUY846" s="148"/>
      <c r="GUZ846" s="148"/>
      <c r="GVA846" s="148"/>
      <c r="GVB846" s="148"/>
      <c r="GVC846" s="148"/>
      <c r="GVD846" s="148"/>
      <c r="GVE846" s="148"/>
      <c r="GVF846" s="148"/>
      <c r="GVG846" s="148"/>
      <c r="GVH846" s="148"/>
      <c r="GVI846" s="148"/>
      <c r="GVJ846" s="148"/>
      <c r="GVK846" s="148"/>
      <c r="GVL846" s="148"/>
      <c r="GVM846" s="148"/>
      <c r="GVN846" s="148"/>
      <c r="GVO846" s="148"/>
      <c r="GVP846" s="148"/>
      <c r="GVQ846" s="148"/>
      <c r="GVR846" s="148"/>
      <c r="GVS846" s="148"/>
      <c r="GVT846" s="148"/>
      <c r="GVU846" s="148"/>
      <c r="GVV846" s="148"/>
      <c r="GVW846" s="148"/>
      <c r="GVX846" s="148"/>
      <c r="GVY846" s="148"/>
      <c r="GVZ846" s="148"/>
      <c r="GWA846" s="148"/>
      <c r="GWB846" s="148"/>
      <c r="GWC846" s="148"/>
      <c r="GWD846" s="148"/>
      <c r="GWE846" s="148"/>
      <c r="GWF846" s="148"/>
      <c r="GWG846" s="148"/>
      <c r="GWH846" s="148"/>
      <c r="GWI846" s="148"/>
      <c r="GWJ846" s="148"/>
      <c r="GWK846" s="148"/>
      <c r="GWL846" s="148"/>
      <c r="GWM846" s="148"/>
      <c r="GWN846" s="148"/>
      <c r="GWO846" s="148"/>
      <c r="GWP846" s="148"/>
      <c r="GWQ846" s="148"/>
      <c r="GWR846" s="148"/>
      <c r="GWS846" s="148"/>
      <c r="GWT846" s="148"/>
      <c r="GWU846" s="148"/>
      <c r="GWV846" s="148"/>
      <c r="GWW846" s="148"/>
      <c r="GWX846" s="148"/>
      <c r="GWY846" s="148"/>
      <c r="GWZ846" s="148"/>
      <c r="GXA846" s="148"/>
      <c r="GXB846" s="148"/>
      <c r="GXC846" s="148"/>
      <c r="GXD846" s="148"/>
      <c r="GXE846" s="148"/>
      <c r="GXF846" s="148"/>
      <c r="GXG846" s="148"/>
      <c r="GXH846" s="148"/>
      <c r="GXI846" s="148"/>
      <c r="GXJ846" s="148"/>
      <c r="GXK846" s="148"/>
      <c r="GXL846" s="148"/>
      <c r="GXM846" s="148"/>
      <c r="GXN846" s="148"/>
      <c r="GXO846" s="148"/>
      <c r="GXP846" s="148"/>
      <c r="GXQ846" s="148"/>
      <c r="GXR846" s="148"/>
      <c r="GXS846" s="148"/>
      <c r="GXT846" s="148"/>
      <c r="GXU846" s="148"/>
      <c r="GXV846" s="148"/>
      <c r="GXW846" s="148"/>
      <c r="GXX846" s="148"/>
      <c r="GXY846" s="148"/>
      <c r="GXZ846" s="148"/>
      <c r="GYA846" s="148"/>
      <c r="GYB846" s="148"/>
      <c r="GYC846" s="148"/>
      <c r="GYD846" s="148"/>
      <c r="GYE846" s="148"/>
      <c r="GYF846" s="148"/>
      <c r="GYG846" s="148"/>
      <c r="GYH846" s="148"/>
      <c r="GYI846" s="148"/>
      <c r="GYJ846" s="148"/>
      <c r="GYK846" s="148"/>
      <c r="GYL846" s="148"/>
      <c r="GYM846" s="148"/>
      <c r="GYN846" s="148"/>
      <c r="GYO846" s="148"/>
      <c r="GYP846" s="148"/>
      <c r="GYQ846" s="148"/>
      <c r="GYR846" s="148"/>
      <c r="GYS846" s="148"/>
      <c r="GYT846" s="148"/>
      <c r="GYU846" s="148"/>
      <c r="GYV846" s="148"/>
      <c r="GYW846" s="148"/>
      <c r="GYX846" s="148"/>
      <c r="GYY846" s="148"/>
      <c r="GYZ846" s="148"/>
      <c r="GZA846" s="148"/>
      <c r="GZB846" s="148"/>
      <c r="GZC846" s="148"/>
      <c r="GZD846" s="148"/>
      <c r="GZE846" s="148"/>
      <c r="GZF846" s="148"/>
      <c r="GZG846" s="148"/>
      <c r="GZH846" s="148"/>
      <c r="GZI846" s="148"/>
      <c r="GZJ846" s="148"/>
      <c r="GZK846" s="148"/>
      <c r="GZL846" s="148"/>
      <c r="GZM846" s="148"/>
      <c r="GZN846" s="148"/>
      <c r="GZO846" s="148"/>
      <c r="GZP846" s="148"/>
      <c r="GZQ846" s="148"/>
      <c r="GZR846" s="148"/>
      <c r="GZS846" s="148"/>
      <c r="GZT846" s="148"/>
      <c r="GZU846" s="148"/>
      <c r="GZV846" s="148"/>
      <c r="GZW846" s="148"/>
      <c r="GZX846" s="148"/>
      <c r="GZY846" s="148"/>
      <c r="GZZ846" s="148"/>
      <c r="HAA846" s="148"/>
      <c r="HAB846" s="148"/>
      <c r="HAC846" s="148"/>
      <c r="HAD846" s="148"/>
      <c r="HAE846" s="148"/>
      <c r="HAF846" s="148"/>
      <c r="HAG846" s="148"/>
      <c r="HAH846" s="148"/>
      <c r="HAI846" s="148"/>
      <c r="HAJ846" s="148"/>
      <c r="HAK846" s="148"/>
      <c r="HAL846" s="148"/>
      <c r="HAM846" s="148"/>
      <c r="HAN846" s="148"/>
      <c r="HAO846" s="148"/>
      <c r="HAP846" s="148"/>
      <c r="HAQ846" s="148"/>
      <c r="HAR846" s="148"/>
      <c r="HAS846" s="148"/>
      <c r="HAT846" s="148"/>
      <c r="HAU846" s="148"/>
      <c r="HAV846" s="148"/>
      <c r="HAW846" s="148"/>
      <c r="HAX846" s="148"/>
      <c r="HAY846" s="148"/>
      <c r="HAZ846" s="148"/>
      <c r="HBA846" s="148"/>
      <c r="HBB846" s="148"/>
      <c r="HBC846" s="148"/>
      <c r="HBD846" s="148"/>
      <c r="HBE846" s="148"/>
      <c r="HBF846" s="148"/>
      <c r="HBG846" s="148"/>
      <c r="HBH846" s="148"/>
      <c r="HBI846" s="148"/>
      <c r="HBJ846" s="148"/>
      <c r="HBK846" s="148"/>
      <c r="HBL846" s="148"/>
      <c r="HBM846" s="148"/>
      <c r="HBN846" s="148"/>
      <c r="HBO846" s="148"/>
      <c r="HBP846" s="148"/>
      <c r="HBQ846" s="148"/>
      <c r="HBR846" s="148"/>
      <c r="HBS846" s="148"/>
      <c r="HBT846" s="148"/>
      <c r="HBU846" s="148"/>
      <c r="HBV846" s="148"/>
      <c r="HBW846" s="148"/>
      <c r="HBX846" s="148"/>
      <c r="HBY846" s="148"/>
      <c r="HBZ846" s="148"/>
      <c r="HCA846" s="148"/>
      <c r="HCB846" s="148"/>
      <c r="HCC846" s="148"/>
      <c r="HCD846" s="148"/>
      <c r="HCE846" s="148"/>
      <c r="HCF846" s="148"/>
      <c r="HCG846" s="148"/>
      <c r="HCH846" s="148"/>
      <c r="HCI846" s="148"/>
      <c r="HCJ846" s="148"/>
      <c r="HCK846" s="148"/>
      <c r="HCL846" s="148"/>
      <c r="HCM846" s="148"/>
      <c r="HCN846" s="148"/>
      <c r="HCO846" s="148"/>
      <c r="HCP846" s="148"/>
      <c r="HCQ846" s="148"/>
      <c r="HCR846" s="148"/>
      <c r="HCS846" s="148"/>
      <c r="HCT846" s="148"/>
      <c r="HCU846" s="148"/>
      <c r="HCV846" s="148"/>
      <c r="HCW846" s="148"/>
      <c r="HCX846" s="148"/>
      <c r="HCY846" s="148"/>
      <c r="HCZ846" s="148"/>
      <c r="HDA846" s="148"/>
      <c r="HDB846" s="148"/>
      <c r="HDC846" s="148"/>
      <c r="HDD846" s="148"/>
      <c r="HDE846" s="148"/>
      <c r="HDF846" s="148"/>
      <c r="HDG846" s="148"/>
      <c r="HDH846" s="148"/>
      <c r="HDI846" s="148"/>
      <c r="HDJ846" s="148"/>
      <c r="HDK846" s="148"/>
      <c r="HDL846" s="148"/>
      <c r="HDM846" s="148"/>
      <c r="HDN846" s="148"/>
      <c r="HDO846" s="148"/>
      <c r="HDP846" s="148"/>
      <c r="HDQ846" s="148"/>
      <c r="HDR846" s="148"/>
      <c r="HDS846" s="148"/>
      <c r="HDT846" s="148"/>
      <c r="HDU846" s="148"/>
      <c r="HDV846" s="148"/>
      <c r="HDW846" s="148"/>
      <c r="HDX846" s="148"/>
      <c r="HDY846" s="148"/>
      <c r="HDZ846" s="148"/>
      <c r="HEA846" s="148"/>
      <c r="HEB846" s="148"/>
      <c r="HEC846" s="148"/>
      <c r="HED846" s="148"/>
      <c r="HEE846" s="148"/>
      <c r="HEF846" s="148"/>
      <c r="HEG846" s="148"/>
      <c r="HEH846" s="148"/>
      <c r="HEI846" s="148"/>
      <c r="HEJ846" s="148"/>
      <c r="HEK846" s="148"/>
      <c r="HEL846" s="148"/>
      <c r="HEM846" s="148"/>
      <c r="HEN846" s="148"/>
      <c r="HEO846" s="148"/>
      <c r="HEP846" s="148"/>
      <c r="HEQ846" s="148"/>
      <c r="HER846" s="148"/>
      <c r="HES846" s="148"/>
      <c r="HET846" s="148"/>
      <c r="HEU846" s="148"/>
      <c r="HEV846" s="148"/>
      <c r="HEW846" s="148"/>
      <c r="HEX846" s="148"/>
      <c r="HEY846" s="148"/>
      <c r="HEZ846" s="148"/>
      <c r="HFA846" s="148"/>
      <c r="HFB846" s="148"/>
      <c r="HFC846" s="148"/>
      <c r="HFD846" s="148"/>
      <c r="HFE846" s="148"/>
      <c r="HFF846" s="148"/>
      <c r="HFG846" s="148"/>
      <c r="HFH846" s="148"/>
      <c r="HFI846" s="148"/>
      <c r="HFJ846" s="148"/>
      <c r="HFK846" s="148"/>
      <c r="HFL846" s="148"/>
      <c r="HFM846" s="148"/>
      <c r="HFN846" s="148"/>
      <c r="HFO846" s="148"/>
      <c r="HFP846" s="148"/>
      <c r="HFQ846" s="148"/>
      <c r="HFR846" s="148"/>
      <c r="HFS846" s="148"/>
      <c r="HFT846" s="148"/>
      <c r="HFU846" s="148"/>
      <c r="HFV846" s="148"/>
      <c r="HFW846" s="148"/>
      <c r="HFX846" s="148"/>
      <c r="HFY846" s="148"/>
      <c r="HFZ846" s="148"/>
      <c r="HGA846" s="148"/>
      <c r="HGB846" s="148"/>
      <c r="HGC846" s="148"/>
      <c r="HGD846" s="148"/>
      <c r="HGE846" s="148"/>
      <c r="HGF846" s="148"/>
      <c r="HGG846" s="148"/>
      <c r="HGH846" s="148"/>
      <c r="HGI846" s="148"/>
      <c r="HGJ846" s="148"/>
      <c r="HGK846" s="148"/>
      <c r="HGL846" s="148"/>
      <c r="HGM846" s="148"/>
      <c r="HGN846" s="148"/>
      <c r="HGO846" s="148"/>
      <c r="HGP846" s="148"/>
      <c r="HGQ846" s="148"/>
      <c r="HGR846" s="148"/>
      <c r="HGS846" s="148"/>
      <c r="HGT846" s="148"/>
      <c r="HGU846" s="148"/>
      <c r="HGV846" s="148"/>
      <c r="HGW846" s="148"/>
      <c r="HGX846" s="148"/>
      <c r="HGY846" s="148"/>
      <c r="HGZ846" s="148"/>
      <c r="HHA846" s="148"/>
      <c r="HHB846" s="148"/>
      <c r="HHC846" s="148"/>
      <c r="HHD846" s="148"/>
      <c r="HHE846" s="148"/>
      <c r="HHF846" s="148"/>
      <c r="HHG846" s="148"/>
      <c r="HHH846" s="148"/>
      <c r="HHI846" s="148"/>
      <c r="HHJ846" s="148"/>
      <c r="HHK846" s="148"/>
      <c r="HHL846" s="148"/>
      <c r="HHM846" s="148"/>
      <c r="HHN846" s="148"/>
      <c r="HHO846" s="148"/>
      <c r="HHP846" s="148"/>
      <c r="HHQ846" s="148"/>
      <c r="HHR846" s="148"/>
      <c r="HHS846" s="148"/>
      <c r="HHT846" s="148"/>
      <c r="HHU846" s="148"/>
      <c r="HHV846" s="148"/>
      <c r="HHW846" s="148"/>
      <c r="HHX846" s="148"/>
      <c r="HHY846" s="148"/>
      <c r="HHZ846" s="148"/>
      <c r="HIA846" s="148"/>
      <c r="HIB846" s="148"/>
      <c r="HIC846" s="148"/>
      <c r="HID846" s="148"/>
      <c r="HIE846" s="148"/>
      <c r="HIF846" s="148"/>
      <c r="HIG846" s="148"/>
      <c r="HIH846" s="148"/>
      <c r="HII846" s="148"/>
      <c r="HIJ846" s="148"/>
      <c r="HIK846" s="148"/>
      <c r="HIL846" s="148"/>
      <c r="HIM846" s="148"/>
      <c r="HIN846" s="148"/>
      <c r="HIO846" s="148"/>
      <c r="HIP846" s="148"/>
      <c r="HIQ846" s="148"/>
      <c r="HIR846" s="148"/>
      <c r="HIS846" s="148"/>
      <c r="HIT846" s="148"/>
      <c r="HIU846" s="148"/>
      <c r="HIV846" s="148"/>
      <c r="HIW846" s="148"/>
      <c r="HIX846" s="148"/>
      <c r="HIY846" s="148"/>
      <c r="HIZ846" s="148"/>
      <c r="HJA846" s="148"/>
      <c r="HJB846" s="148"/>
      <c r="HJC846" s="148"/>
      <c r="HJD846" s="148"/>
      <c r="HJE846" s="148"/>
      <c r="HJF846" s="148"/>
      <c r="HJG846" s="148"/>
      <c r="HJH846" s="148"/>
      <c r="HJI846" s="148"/>
      <c r="HJJ846" s="148"/>
      <c r="HJK846" s="148"/>
      <c r="HJL846" s="148"/>
      <c r="HJM846" s="148"/>
      <c r="HJN846" s="148"/>
      <c r="HJO846" s="148"/>
      <c r="HJP846" s="148"/>
      <c r="HJQ846" s="148"/>
      <c r="HJR846" s="148"/>
      <c r="HJS846" s="148"/>
      <c r="HJT846" s="148"/>
      <c r="HJU846" s="148"/>
      <c r="HJV846" s="148"/>
      <c r="HJW846" s="148"/>
      <c r="HJX846" s="148"/>
      <c r="HJY846" s="148"/>
      <c r="HJZ846" s="148"/>
      <c r="HKA846" s="148"/>
      <c r="HKB846" s="148"/>
      <c r="HKC846" s="148"/>
      <c r="HKD846" s="148"/>
      <c r="HKE846" s="148"/>
      <c r="HKF846" s="148"/>
      <c r="HKG846" s="148"/>
      <c r="HKH846" s="148"/>
      <c r="HKI846" s="148"/>
      <c r="HKJ846" s="148"/>
      <c r="HKK846" s="148"/>
      <c r="HKL846" s="148"/>
      <c r="HKM846" s="148"/>
      <c r="HKN846" s="148"/>
      <c r="HKO846" s="148"/>
      <c r="HKP846" s="148"/>
      <c r="HKQ846" s="148"/>
      <c r="HKR846" s="148"/>
      <c r="HKS846" s="148"/>
      <c r="HKT846" s="148"/>
      <c r="HKU846" s="148"/>
      <c r="HKV846" s="148"/>
      <c r="HKW846" s="148"/>
      <c r="HKX846" s="148"/>
      <c r="HKY846" s="148"/>
      <c r="HKZ846" s="148"/>
      <c r="HLA846" s="148"/>
      <c r="HLB846" s="148"/>
      <c r="HLC846" s="148"/>
      <c r="HLD846" s="148"/>
      <c r="HLE846" s="148"/>
      <c r="HLF846" s="148"/>
      <c r="HLG846" s="148"/>
      <c r="HLH846" s="148"/>
      <c r="HLI846" s="148"/>
      <c r="HLJ846" s="148"/>
      <c r="HLK846" s="148"/>
      <c r="HLL846" s="148"/>
      <c r="HLM846" s="148"/>
      <c r="HLN846" s="148"/>
      <c r="HLO846" s="148"/>
      <c r="HLP846" s="148"/>
      <c r="HLQ846" s="148"/>
      <c r="HLR846" s="148"/>
      <c r="HLS846" s="148"/>
      <c r="HLT846" s="148"/>
      <c r="HLU846" s="148"/>
      <c r="HLV846" s="148"/>
      <c r="HLW846" s="148"/>
      <c r="HLX846" s="148"/>
      <c r="HLY846" s="148"/>
      <c r="HLZ846" s="148"/>
      <c r="HMA846" s="148"/>
      <c r="HMB846" s="148"/>
      <c r="HMC846" s="148"/>
      <c r="HMD846" s="148"/>
      <c r="HME846" s="148"/>
      <c r="HMF846" s="148"/>
      <c r="HMG846" s="148"/>
      <c r="HMH846" s="148"/>
      <c r="HMI846" s="148"/>
      <c r="HMJ846" s="148"/>
      <c r="HMK846" s="148"/>
      <c r="HML846" s="148"/>
      <c r="HMM846" s="148"/>
      <c r="HMN846" s="148"/>
      <c r="HMO846" s="148"/>
      <c r="HMP846" s="148"/>
      <c r="HMQ846" s="148"/>
      <c r="HMR846" s="148"/>
      <c r="HMS846" s="148"/>
      <c r="HMT846" s="148"/>
      <c r="HMU846" s="148"/>
      <c r="HMV846" s="148"/>
      <c r="HMW846" s="148"/>
      <c r="HMX846" s="148"/>
      <c r="HMY846" s="148"/>
      <c r="HMZ846" s="148"/>
      <c r="HNA846" s="148"/>
      <c r="HNB846" s="148"/>
      <c r="HNC846" s="148"/>
      <c r="HND846" s="148"/>
      <c r="HNE846" s="148"/>
      <c r="HNF846" s="148"/>
      <c r="HNG846" s="148"/>
      <c r="HNH846" s="148"/>
      <c r="HNI846" s="148"/>
      <c r="HNJ846" s="148"/>
      <c r="HNK846" s="148"/>
      <c r="HNL846" s="148"/>
      <c r="HNM846" s="148"/>
      <c r="HNN846" s="148"/>
      <c r="HNO846" s="148"/>
      <c r="HNP846" s="148"/>
      <c r="HNQ846" s="148"/>
      <c r="HNR846" s="148"/>
      <c r="HNS846" s="148"/>
      <c r="HNT846" s="148"/>
      <c r="HNU846" s="148"/>
      <c r="HNV846" s="148"/>
      <c r="HNW846" s="148"/>
      <c r="HNX846" s="148"/>
      <c r="HNY846" s="148"/>
      <c r="HNZ846" s="148"/>
      <c r="HOA846" s="148"/>
      <c r="HOB846" s="148"/>
      <c r="HOC846" s="148"/>
      <c r="HOD846" s="148"/>
      <c r="HOE846" s="148"/>
      <c r="HOF846" s="148"/>
      <c r="HOG846" s="148"/>
      <c r="HOH846" s="148"/>
      <c r="HOI846" s="148"/>
      <c r="HOJ846" s="148"/>
      <c r="HOK846" s="148"/>
      <c r="HOL846" s="148"/>
      <c r="HOM846" s="148"/>
      <c r="HON846" s="148"/>
      <c r="HOO846" s="148"/>
      <c r="HOP846" s="148"/>
      <c r="HOQ846" s="148"/>
      <c r="HOR846" s="148"/>
      <c r="HOS846" s="148"/>
      <c r="HOT846" s="148"/>
      <c r="HOU846" s="148"/>
      <c r="HOV846" s="148"/>
      <c r="HOW846" s="148"/>
      <c r="HOX846" s="148"/>
      <c r="HOY846" s="148"/>
      <c r="HOZ846" s="148"/>
      <c r="HPA846" s="148"/>
      <c r="HPB846" s="148"/>
      <c r="HPC846" s="148"/>
      <c r="HPD846" s="148"/>
      <c r="HPE846" s="148"/>
      <c r="HPF846" s="148"/>
      <c r="HPG846" s="148"/>
      <c r="HPH846" s="148"/>
      <c r="HPI846" s="148"/>
      <c r="HPJ846" s="148"/>
      <c r="HPK846" s="148"/>
      <c r="HPL846" s="148"/>
      <c r="HPM846" s="148"/>
      <c r="HPN846" s="148"/>
      <c r="HPO846" s="148"/>
      <c r="HPP846" s="148"/>
      <c r="HPQ846" s="148"/>
      <c r="HPR846" s="148"/>
      <c r="HPS846" s="148"/>
      <c r="HPT846" s="148"/>
      <c r="HPU846" s="148"/>
      <c r="HPV846" s="148"/>
      <c r="HPW846" s="148"/>
      <c r="HPX846" s="148"/>
      <c r="HPY846" s="148"/>
      <c r="HPZ846" s="148"/>
      <c r="HQA846" s="148"/>
      <c r="HQB846" s="148"/>
      <c r="HQC846" s="148"/>
      <c r="HQD846" s="148"/>
      <c r="HQE846" s="148"/>
      <c r="HQF846" s="148"/>
      <c r="HQG846" s="148"/>
      <c r="HQH846" s="148"/>
      <c r="HQI846" s="148"/>
      <c r="HQJ846" s="148"/>
      <c r="HQK846" s="148"/>
      <c r="HQL846" s="148"/>
      <c r="HQM846" s="148"/>
      <c r="HQN846" s="148"/>
      <c r="HQO846" s="148"/>
      <c r="HQP846" s="148"/>
      <c r="HQQ846" s="148"/>
      <c r="HQR846" s="148"/>
      <c r="HQS846" s="148"/>
      <c r="HQT846" s="148"/>
      <c r="HQU846" s="148"/>
      <c r="HQV846" s="148"/>
      <c r="HQW846" s="148"/>
      <c r="HQX846" s="148"/>
      <c r="HQY846" s="148"/>
      <c r="HQZ846" s="148"/>
      <c r="HRA846" s="148"/>
      <c r="HRB846" s="148"/>
      <c r="HRC846" s="148"/>
      <c r="HRD846" s="148"/>
      <c r="HRE846" s="148"/>
      <c r="HRF846" s="148"/>
      <c r="HRG846" s="148"/>
      <c r="HRH846" s="148"/>
      <c r="HRI846" s="148"/>
      <c r="HRJ846" s="148"/>
      <c r="HRK846" s="148"/>
      <c r="HRL846" s="148"/>
      <c r="HRM846" s="148"/>
      <c r="HRN846" s="148"/>
      <c r="HRO846" s="148"/>
      <c r="HRP846" s="148"/>
      <c r="HRQ846" s="148"/>
      <c r="HRR846" s="148"/>
      <c r="HRS846" s="148"/>
      <c r="HRT846" s="148"/>
      <c r="HRU846" s="148"/>
      <c r="HRV846" s="148"/>
      <c r="HRW846" s="148"/>
      <c r="HRX846" s="148"/>
      <c r="HRY846" s="148"/>
      <c r="HRZ846" s="148"/>
      <c r="HSA846" s="148"/>
      <c r="HSB846" s="148"/>
      <c r="HSC846" s="148"/>
      <c r="HSD846" s="148"/>
      <c r="HSE846" s="148"/>
      <c r="HSF846" s="148"/>
      <c r="HSG846" s="148"/>
      <c r="HSH846" s="148"/>
      <c r="HSI846" s="148"/>
      <c r="HSJ846" s="148"/>
      <c r="HSK846" s="148"/>
      <c r="HSL846" s="148"/>
      <c r="HSM846" s="148"/>
      <c r="HSN846" s="148"/>
      <c r="HSO846" s="148"/>
      <c r="HSP846" s="148"/>
      <c r="HSQ846" s="148"/>
      <c r="HSR846" s="148"/>
      <c r="HSS846" s="148"/>
      <c r="HST846" s="148"/>
      <c r="HSU846" s="148"/>
      <c r="HSV846" s="148"/>
      <c r="HSW846" s="148"/>
      <c r="HSX846" s="148"/>
      <c r="HSY846" s="148"/>
      <c r="HSZ846" s="148"/>
      <c r="HTA846" s="148"/>
      <c r="HTB846" s="148"/>
      <c r="HTC846" s="148"/>
      <c r="HTD846" s="148"/>
      <c r="HTE846" s="148"/>
      <c r="HTF846" s="148"/>
      <c r="HTG846" s="148"/>
      <c r="HTH846" s="148"/>
      <c r="HTI846" s="148"/>
      <c r="HTJ846" s="148"/>
      <c r="HTK846" s="148"/>
      <c r="HTL846" s="148"/>
      <c r="HTM846" s="148"/>
      <c r="HTN846" s="148"/>
      <c r="HTO846" s="148"/>
      <c r="HTP846" s="148"/>
      <c r="HTQ846" s="148"/>
      <c r="HTR846" s="148"/>
      <c r="HTS846" s="148"/>
      <c r="HTT846" s="148"/>
      <c r="HTU846" s="148"/>
      <c r="HTV846" s="148"/>
      <c r="HTW846" s="148"/>
      <c r="HTX846" s="148"/>
      <c r="HTY846" s="148"/>
      <c r="HTZ846" s="148"/>
      <c r="HUA846" s="148"/>
      <c r="HUB846" s="148"/>
      <c r="HUC846" s="148"/>
      <c r="HUD846" s="148"/>
      <c r="HUE846" s="148"/>
      <c r="HUF846" s="148"/>
      <c r="HUG846" s="148"/>
      <c r="HUH846" s="148"/>
      <c r="HUI846" s="148"/>
      <c r="HUJ846" s="148"/>
      <c r="HUK846" s="148"/>
      <c r="HUL846" s="148"/>
      <c r="HUM846" s="148"/>
      <c r="HUN846" s="148"/>
      <c r="HUO846" s="148"/>
      <c r="HUP846" s="148"/>
      <c r="HUQ846" s="148"/>
      <c r="HUR846" s="148"/>
      <c r="HUS846" s="148"/>
      <c r="HUT846" s="148"/>
      <c r="HUU846" s="148"/>
      <c r="HUV846" s="148"/>
      <c r="HUW846" s="148"/>
      <c r="HUX846" s="148"/>
      <c r="HUY846" s="148"/>
      <c r="HUZ846" s="148"/>
      <c r="HVA846" s="148"/>
      <c r="HVB846" s="148"/>
      <c r="HVC846" s="148"/>
      <c r="HVD846" s="148"/>
      <c r="HVE846" s="148"/>
      <c r="HVF846" s="148"/>
      <c r="HVG846" s="148"/>
      <c r="HVH846" s="148"/>
      <c r="HVI846" s="148"/>
      <c r="HVJ846" s="148"/>
      <c r="HVK846" s="148"/>
      <c r="HVL846" s="148"/>
      <c r="HVM846" s="148"/>
      <c r="HVN846" s="148"/>
      <c r="HVO846" s="148"/>
      <c r="HVP846" s="148"/>
      <c r="HVQ846" s="148"/>
      <c r="HVR846" s="148"/>
      <c r="HVS846" s="148"/>
      <c r="HVT846" s="148"/>
      <c r="HVU846" s="148"/>
      <c r="HVV846" s="148"/>
      <c r="HVW846" s="148"/>
      <c r="HVX846" s="148"/>
      <c r="HVY846" s="148"/>
      <c r="HVZ846" s="148"/>
      <c r="HWA846" s="148"/>
      <c r="HWB846" s="148"/>
      <c r="HWC846" s="148"/>
      <c r="HWD846" s="148"/>
      <c r="HWE846" s="148"/>
      <c r="HWF846" s="148"/>
      <c r="HWG846" s="148"/>
      <c r="HWH846" s="148"/>
      <c r="HWI846" s="148"/>
      <c r="HWJ846" s="148"/>
      <c r="HWK846" s="148"/>
      <c r="HWL846" s="148"/>
      <c r="HWM846" s="148"/>
      <c r="HWN846" s="148"/>
      <c r="HWO846" s="148"/>
      <c r="HWP846" s="148"/>
      <c r="HWQ846" s="148"/>
      <c r="HWR846" s="148"/>
      <c r="HWS846" s="148"/>
      <c r="HWT846" s="148"/>
      <c r="HWU846" s="148"/>
      <c r="HWV846" s="148"/>
      <c r="HWW846" s="148"/>
      <c r="HWX846" s="148"/>
      <c r="HWY846" s="148"/>
      <c r="HWZ846" s="148"/>
      <c r="HXA846" s="148"/>
      <c r="HXB846" s="148"/>
      <c r="HXC846" s="148"/>
      <c r="HXD846" s="148"/>
      <c r="HXE846" s="148"/>
      <c r="HXF846" s="148"/>
      <c r="HXG846" s="148"/>
      <c r="HXH846" s="148"/>
      <c r="HXI846" s="148"/>
      <c r="HXJ846" s="148"/>
      <c r="HXK846" s="148"/>
      <c r="HXL846" s="148"/>
      <c r="HXM846" s="148"/>
      <c r="HXN846" s="148"/>
      <c r="HXO846" s="148"/>
      <c r="HXP846" s="148"/>
      <c r="HXQ846" s="148"/>
      <c r="HXR846" s="148"/>
      <c r="HXS846" s="148"/>
      <c r="HXT846" s="148"/>
      <c r="HXU846" s="148"/>
      <c r="HXV846" s="148"/>
      <c r="HXW846" s="148"/>
      <c r="HXX846" s="148"/>
      <c r="HXY846" s="148"/>
      <c r="HXZ846" s="148"/>
      <c r="HYA846" s="148"/>
      <c r="HYB846" s="148"/>
      <c r="HYC846" s="148"/>
      <c r="HYD846" s="148"/>
      <c r="HYE846" s="148"/>
      <c r="HYF846" s="148"/>
      <c r="HYG846" s="148"/>
      <c r="HYH846" s="148"/>
      <c r="HYI846" s="148"/>
      <c r="HYJ846" s="148"/>
      <c r="HYK846" s="148"/>
      <c r="HYL846" s="148"/>
      <c r="HYM846" s="148"/>
      <c r="HYN846" s="148"/>
      <c r="HYO846" s="148"/>
      <c r="HYP846" s="148"/>
      <c r="HYQ846" s="148"/>
      <c r="HYR846" s="148"/>
      <c r="HYS846" s="148"/>
      <c r="HYT846" s="148"/>
      <c r="HYU846" s="148"/>
      <c r="HYV846" s="148"/>
      <c r="HYW846" s="148"/>
      <c r="HYX846" s="148"/>
      <c r="HYY846" s="148"/>
      <c r="HYZ846" s="148"/>
      <c r="HZA846" s="148"/>
      <c r="HZB846" s="148"/>
      <c r="HZC846" s="148"/>
      <c r="HZD846" s="148"/>
      <c r="HZE846" s="148"/>
      <c r="HZF846" s="148"/>
      <c r="HZG846" s="148"/>
      <c r="HZH846" s="148"/>
      <c r="HZI846" s="148"/>
      <c r="HZJ846" s="148"/>
      <c r="HZK846" s="148"/>
      <c r="HZL846" s="148"/>
      <c r="HZM846" s="148"/>
      <c r="HZN846" s="148"/>
      <c r="HZO846" s="148"/>
      <c r="HZP846" s="148"/>
      <c r="HZQ846" s="148"/>
      <c r="HZR846" s="148"/>
      <c r="HZS846" s="148"/>
      <c r="HZT846" s="148"/>
      <c r="HZU846" s="148"/>
      <c r="HZV846" s="148"/>
      <c r="HZW846" s="148"/>
      <c r="HZX846" s="148"/>
      <c r="HZY846" s="148"/>
      <c r="HZZ846" s="148"/>
      <c r="IAA846" s="148"/>
      <c r="IAB846" s="148"/>
      <c r="IAC846" s="148"/>
      <c r="IAD846" s="148"/>
      <c r="IAE846" s="148"/>
      <c r="IAF846" s="148"/>
      <c r="IAG846" s="148"/>
      <c r="IAH846" s="148"/>
      <c r="IAI846" s="148"/>
      <c r="IAJ846" s="148"/>
      <c r="IAK846" s="148"/>
      <c r="IAL846" s="148"/>
      <c r="IAM846" s="148"/>
      <c r="IAN846" s="148"/>
      <c r="IAO846" s="148"/>
      <c r="IAP846" s="148"/>
      <c r="IAQ846" s="148"/>
      <c r="IAR846" s="148"/>
      <c r="IAS846" s="148"/>
      <c r="IAT846" s="148"/>
      <c r="IAU846" s="148"/>
      <c r="IAV846" s="148"/>
      <c r="IAW846" s="148"/>
      <c r="IAX846" s="148"/>
      <c r="IAY846" s="148"/>
      <c r="IAZ846" s="148"/>
      <c r="IBA846" s="148"/>
      <c r="IBB846" s="148"/>
      <c r="IBC846" s="148"/>
      <c r="IBD846" s="148"/>
      <c r="IBE846" s="148"/>
      <c r="IBF846" s="148"/>
      <c r="IBG846" s="148"/>
      <c r="IBH846" s="148"/>
      <c r="IBI846" s="148"/>
      <c r="IBJ846" s="148"/>
      <c r="IBK846" s="148"/>
      <c r="IBL846" s="148"/>
      <c r="IBM846" s="148"/>
      <c r="IBN846" s="148"/>
      <c r="IBO846" s="148"/>
      <c r="IBP846" s="148"/>
      <c r="IBQ846" s="148"/>
      <c r="IBR846" s="148"/>
      <c r="IBS846" s="148"/>
      <c r="IBT846" s="148"/>
      <c r="IBU846" s="148"/>
      <c r="IBV846" s="148"/>
      <c r="IBW846" s="148"/>
      <c r="IBX846" s="148"/>
      <c r="IBY846" s="148"/>
      <c r="IBZ846" s="148"/>
      <c r="ICA846" s="148"/>
      <c r="ICB846" s="148"/>
      <c r="ICC846" s="148"/>
      <c r="ICD846" s="148"/>
      <c r="ICE846" s="148"/>
      <c r="ICF846" s="148"/>
      <c r="ICG846" s="148"/>
      <c r="ICH846" s="148"/>
      <c r="ICI846" s="148"/>
      <c r="ICJ846" s="148"/>
      <c r="ICK846" s="148"/>
      <c r="ICL846" s="148"/>
      <c r="ICM846" s="148"/>
      <c r="ICN846" s="148"/>
      <c r="ICO846" s="148"/>
      <c r="ICP846" s="148"/>
      <c r="ICQ846" s="148"/>
      <c r="ICR846" s="148"/>
      <c r="ICS846" s="148"/>
      <c r="ICT846" s="148"/>
      <c r="ICU846" s="148"/>
      <c r="ICV846" s="148"/>
      <c r="ICW846" s="148"/>
      <c r="ICX846" s="148"/>
      <c r="ICY846" s="148"/>
      <c r="ICZ846" s="148"/>
      <c r="IDA846" s="148"/>
      <c r="IDB846" s="148"/>
      <c r="IDC846" s="148"/>
      <c r="IDD846" s="148"/>
      <c r="IDE846" s="148"/>
      <c r="IDF846" s="148"/>
      <c r="IDG846" s="148"/>
      <c r="IDH846" s="148"/>
      <c r="IDI846" s="148"/>
      <c r="IDJ846" s="148"/>
      <c r="IDK846" s="148"/>
      <c r="IDL846" s="148"/>
      <c r="IDM846" s="148"/>
      <c r="IDN846" s="148"/>
      <c r="IDO846" s="148"/>
      <c r="IDP846" s="148"/>
      <c r="IDQ846" s="148"/>
      <c r="IDR846" s="148"/>
      <c r="IDS846" s="148"/>
      <c r="IDT846" s="148"/>
      <c r="IDU846" s="148"/>
      <c r="IDV846" s="148"/>
      <c r="IDW846" s="148"/>
      <c r="IDX846" s="148"/>
      <c r="IDY846" s="148"/>
      <c r="IDZ846" s="148"/>
      <c r="IEA846" s="148"/>
      <c r="IEB846" s="148"/>
      <c r="IEC846" s="148"/>
      <c r="IED846" s="148"/>
      <c r="IEE846" s="148"/>
      <c r="IEF846" s="148"/>
      <c r="IEG846" s="148"/>
      <c r="IEH846" s="148"/>
      <c r="IEI846" s="148"/>
      <c r="IEJ846" s="148"/>
      <c r="IEK846" s="148"/>
      <c r="IEL846" s="148"/>
      <c r="IEM846" s="148"/>
      <c r="IEN846" s="148"/>
      <c r="IEO846" s="148"/>
      <c r="IEP846" s="148"/>
      <c r="IEQ846" s="148"/>
      <c r="IER846" s="148"/>
      <c r="IES846" s="148"/>
      <c r="IET846" s="148"/>
      <c r="IEU846" s="148"/>
      <c r="IEV846" s="148"/>
      <c r="IEW846" s="148"/>
      <c r="IEX846" s="148"/>
      <c r="IEY846" s="148"/>
      <c r="IEZ846" s="148"/>
      <c r="IFA846" s="148"/>
      <c r="IFB846" s="148"/>
      <c r="IFC846" s="148"/>
      <c r="IFD846" s="148"/>
      <c r="IFE846" s="148"/>
      <c r="IFF846" s="148"/>
      <c r="IFG846" s="148"/>
      <c r="IFH846" s="148"/>
      <c r="IFI846" s="148"/>
      <c r="IFJ846" s="148"/>
      <c r="IFK846" s="148"/>
      <c r="IFL846" s="148"/>
      <c r="IFM846" s="148"/>
      <c r="IFN846" s="148"/>
      <c r="IFO846" s="148"/>
      <c r="IFP846" s="148"/>
      <c r="IFQ846" s="148"/>
      <c r="IFR846" s="148"/>
      <c r="IFS846" s="148"/>
      <c r="IFT846" s="148"/>
      <c r="IFU846" s="148"/>
      <c r="IFV846" s="148"/>
      <c r="IFW846" s="148"/>
      <c r="IFX846" s="148"/>
      <c r="IFY846" s="148"/>
      <c r="IFZ846" s="148"/>
      <c r="IGA846" s="148"/>
      <c r="IGB846" s="148"/>
      <c r="IGC846" s="148"/>
      <c r="IGD846" s="148"/>
      <c r="IGE846" s="148"/>
      <c r="IGF846" s="148"/>
      <c r="IGG846" s="148"/>
      <c r="IGH846" s="148"/>
      <c r="IGI846" s="148"/>
      <c r="IGJ846" s="148"/>
      <c r="IGK846" s="148"/>
      <c r="IGL846" s="148"/>
      <c r="IGM846" s="148"/>
      <c r="IGN846" s="148"/>
      <c r="IGO846" s="148"/>
      <c r="IGP846" s="148"/>
      <c r="IGQ846" s="148"/>
      <c r="IGR846" s="148"/>
      <c r="IGS846" s="148"/>
      <c r="IGT846" s="148"/>
      <c r="IGU846" s="148"/>
      <c r="IGV846" s="148"/>
      <c r="IGW846" s="148"/>
      <c r="IGX846" s="148"/>
      <c r="IGY846" s="148"/>
      <c r="IGZ846" s="148"/>
      <c r="IHA846" s="148"/>
      <c r="IHB846" s="148"/>
      <c r="IHC846" s="148"/>
      <c r="IHD846" s="148"/>
      <c r="IHE846" s="148"/>
      <c r="IHF846" s="148"/>
      <c r="IHG846" s="148"/>
      <c r="IHH846" s="148"/>
      <c r="IHI846" s="148"/>
      <c r="IHJ846" s="148"/>
      <c r="IHK846" s="148"/>
      <c r="IHL846" s="148"/>
      <c r="IHM846" s="148"/>
      <c r="IHN846" s="148"/>
      <c r="IHO846" s="148"/>
      <c r="IHP846" s="148"/>
      <c r="IHQ846" s="148"/>
      <c r="IHR846" s="148"/>
      <c r="IHS846" s="148"/>
      <c r="IHT846" s="148"/>
      <c r="IHU846" s="148"/>
      <c r="IHV846" s="148"/>
      <c r="IHW846" s="148"/>
      <c r="IHX846" s="148"/>
      <c r="IHY846" s="148"/>
      <c r="IHZ846" s="148"/>
      <c r="IIA846" s="148"/>
      <c r="IIB846" s="148"/>
      <c r="IIC846" s="148"/>
      <c r="IID846" s="148"/>
      <c r="IIE846" s="148"/>
      <c r="IIF846" s="148"/>
      <c r="IIG846" s="148"/>
      <c r="IIH846" s="148"/>
      <c r="III846" s="148"/>
      <c r="IIJ846" s="148"/>
      <c r="IIK846" s="148"/>
      <c r="IIL846" s="148"/>
      <c r="IIM846" s="148"/>
      <c r="IIN846" s="148"/>
      <c r="IIO846" s="148"/>
      <c r="IIP846" s="148"/>
      <c r="IIQ846" s="148"/>
      <c r="IIR846" s="148"/>
      <c r="IIS846" s="148"/>
      <c r="IIT846" s="148"/>
      <c r="IIU846" s="148"/>
      <c r="IIV846" s="148"/>
      <c r="IIW846" s="148"/>
      <c r="IIX846" s="148"/>
      <c r="IIY846" s="148"/>
      <c r="IIZ846" s="148"/>
      <c r="IJA846" s="148"/>
      <c r="IJB846" s="148"/>
      <c r="IJC846" s="148"/>
      <c r="IJD846" s="148"/>
      <c r="IJE846" s="148"/>
      <c r="IJF846" s="148"/>
      <c r="IJG846" s="148"/>
      <c r="IJH846" s="148"/>
      <c r="IJI846" s="148"/>
      <c r="IJJ846" s="148"/>
      <c r="IJK846" s="148"/>
      <c r="IJL846" s="148"/>
      <c r="IJM846" s="148"/>
      <c r="IJN846" s="148"/>
      <c r="IJO846" s="148"/>
      <c r="IJP846" s="148"/>
      <c r="IJQ846" s="148"/>
      <c r="IJR846" s="148"/>
      <c r="IJS846" s="148"/>
      <c r="IJT846" s="148"/>
      <c r="IJU846" s="148"/>
      <c r="IJV846" s="148"/>
      <c r="IJW846" s="148"/>
      <c r="IJX846" s="148"/>
      <c r="IJY846" s="148"/>
      <c r="IJZ846" s="148"/>
      <c r="IKA846" s="148"/>
      <c r="IKB846" s="148"/>
      <c r="IKC846" s="148"/>
      <c r="IKD846" s="148"/>
      <c r="IKE846" s="148"/>
      <c r="IKF846" s="148"/>
      <c r="IKG846" s="148"/>
      <c r="IKH846" s="148"/>
      <c r="IKI846" s="148"/>
      <c r="IKJ846" s="148"/>
      <c r="IKK846" s="148"/>
      <c r="IKL846" s="148"/>
      <c r="IKM846" s="148"/>
      <c r="IKN846" s="148"/>
      <c r="IKO846" s="148"/>
      <c r="IKP846" s="148"/>
      <c r="IKQ846" s="148"/>
      <c r="IKR846" s="148"/>
      <c r="IKS846" s="148"/>
      <c r="IKT846" s="148"/>
      <c r="IKU846" s="148"/>
      <c r="IKV846" s="148"/>
      <c r="IKW846" s="148"/>
      <c r="IKX846" s="148"/>
      <c r="IKY846" s="148"/>
      <c r="IKZ846" s="148"/>
      <c r="ILA846" s="148"/>
      <c r="ILB846" s="148"/>
      <c r="ILC846" s="148"/>
      <c r="ILD846" s="148"/>
      <c r="ILE846" s="148"/>
      <c r="ILF846" s="148"/>
      <c r="ILG846" s="148"/>
      <c r="ILH846" s="148"/>
      <c r="ILI846" s="148"/>
      <c r="ILJ846" s="148"/>
      <c r="ILK846" s="148"/>
      <c r="ILL846" s="148"/>
      <c r="ILM846" s="148"/>
      <c r="ILN846" s="148"/>
      <c r="ILO846" s="148"/>
      <c r="ILP846" s="148"/>
      <c r="ILQ846" s="148"/>
      <c r="ILR846" s="148"/>
      <c r="ILS846" s="148"/>
      <c r="ILT846" s="148"/>
      <c r="ILU846" s="148"/>
      <c r="ILV846" s="148"/>
      <c r="ILW846" s="148"/>
      <c r="ILX846" s="148"/>
      <c r="ILY846" s="148"/>
      <c r="ILZ846" s="148"/>
      <c r="IMA846" s="148"/>
      <c r="IMB846" s="148"/>
      <c r="IMC846" s="148"/>
      <c r="IMD846" s="148"/>
      <c r="IME846" s="148"/>
      <c r="IMF846" s="148"/>
      <c r="IMG846" s="148"/>
      <c r="IMH846" s="148"/>
      <c r="IMI846" s="148"/>
      <c r="IMJ846" s="148"/>
      <c r="IMK846" s="148"/>
      <c r="IML846" s="148"/>
      <c r="IMM846" s="148"/>
      <c r="IMN846" s="148"/>
      <c r="IMO846" s="148"/>
      <c r="IMP846" s="148"/>
      <c r="IMQ846" s="148"/>
      <c r="IMR846" s="148"/>
      <c r="IMS846" s="148"/>
      <c r="IMT846" s="148"/>
      <c r="IMU846" s="148"/>
      <c r="IMV846" s="148"/>
      <c r="IMW846" s="148"/>
      <c r="IMX846" s="148"/>
      <c r="IMY846" s="148"/>
      <c r="IMZ846" s="148"/>
      <c r="INA846" s="148"/>
      <c r="INB846" s="148"/>
      <c r="INC846" s="148"/>
      <c r="IND846" s="148"/>
      <c r="INE846" s="148"/>
      <c r="INF846" s="148"/>
      <c r="ING846" s="148"/>
      <c r="INH846" s="148"/>
      <c r="INI846" s="148"/>
      <c r="INJ846" s="148"/>
      <c r="INK846" s="148"/>
      <c r="INL846" s="148"/>
      <c r="INM846" s="148"/>
      <c r="INN846" s="148"/>
      <c r="INO846" s="148"/>
      <c r="INP846" s="148"/>
      <c r="INQ846" s="148"/>
      <c r="INR846" s="148"/>
      <c r="INS846" s="148"/>
      <c r="INT846" s="148"/>
      <c r="INU846" s="148"/>
      <c r="INV846" s="148"/>
      <c r="INW846" s="148"/>
      <c r="INX846" s="148"/>
      <c r="INY846" s="148"/>
      <c r="INZ846" s="148"/>
      <c r="IOA846" s="148"/>
      <c r="IOB846" s="148"/>
      <c r="IOC846" s="148"/>
      <c r="IOD846" s="148"/>
      <c r="IOE846" s="148"/>
      <c r="IOF846" s="148"/>
      <c r="IOG846" s="148"/>
      <c r="IOH846" s="148"/>
      <c r="IOI846" s="148"/>
      <c r="IOJ846" s="148"/>
      <c r="IOK846" s="148"/>
      <c r="IOL846" s="148"/>
      <c r="IOM846" s="148"/>
      <c r="ION846" s="148"/>
      <c r="IOO846" s="148"/>
      <c r="IOP846" s="148"/>
      <c r="IOQ846" s="148"/>
      <c r="IOR846" s="148"/>
      <c r="IOS846" s="148"/>
      <c r="IOT846" s="148"/>
      <c r="IOU846" s="148"/>
      <c r="IOV846" s="148"/>
      <c r="IOW846" s="148"/>
      <c r="IOX846" s="148"/>
      <c r="IOY846" s="148"/>
      <c r="IOZ846" s="148"/>
      <c r="IPA846" s="148"/>
      <c r="IPB846" s="148"/>
      <c r="IPC846" s="148"/>
      <c r="IPD846" s="148"/>
      <c r="IPE846" s="148"/>
      <c r="IPF846" s="148"/>
      <c r="IPG846" s="148"/>
      <c r="IPH846" s="148"/>
      <c r="IPI846" s="148"/>
      <c r="IPJ846" s="148"/>
      <c r="IPK846" s="148"/>
      <c r="IPL846" s="148"/>
      <c r="IPM846" s="148"/>
      <c r="IPN846" s="148"/>
      <c r="IPO846" s="148"/>
      <c r="IPP846" s="148"/>
      <c r="IPQ846" s="148"/>
      <c r="IPR846" s="148"/>
      <c r="IPS846" s="148"/>
      <c r="IPT846" s="148"/>
      <c r="IPU846" s="148"/>
      <c r="IPV846" s="148"/>
      <c r="IPW846" s="148"/>
      <c r="IPX846" s="148"/>
      <c r="IPY846" s="148"/>
      <c r="IPZ846" s="148"/>
      <c r="IQA846" s="148"/>
      <c r="IQB846" s="148"/>
      <c r="IQC846" s="148"/>
      <c r="IQD846" s="148"/>
      <c r="IQE846" s="148"/>
      <c r="IQF846" s="148"/>
      <c r="IQG846" s="148"/>
      <c r="IQH846" s="148"/>
      <c r="IQI846" s="148"/>
      <c r="IQJ846" s="148"/>
      <c r="IQK846" s="148"/>
      <c r="IQL846" s="148"/>
      <c r="IQM846" s="148"/>
      <c r="IQN846" s="148"/>
      <c r="IQO846" s="148"/>
      <c r="IQP846" s="148"/>
      <c r="IQQ846" s="148"/>
      <c r="IQR846" s="148"/>
      <c r="IQS846" s="148"/>
      <c r="IQT846" s="148"/>
      <c r="IQU846" s="148"/>
      <c r="IQV846" s="148"/>
      <c r="IQW846" s="148"/>
      <c r="IQX846" s="148"/>
      <c r="IQY846" s="148"/>
      <c r="IQZ846" s="148"/>
      <c r="IRA846" s="148"/>
      <c r="IRB846" s="148"/>
      <c r="IRC846" s="148"/>
      <c r="IRD846" s="148"/>
      <c r="IRE846" s="148"/>
      <c r="IRF846" s="148"/>
      <c r="IRG846" s="148"/>
      <c r="IRH846" s="148"/>
      <c r="IRI846" s="148"/>
      <c r="IRJ846" s="148"/>
      <c r="IRK846" s="148"/>
      <c r="IRL846" s="148"/>
      <c r="IRM846" s="148"/>
      <c r="IRN846" s="148"/>
      <c r="IRO846" s="148"/>
      <c r="IRP846" s="148"/>
      <c r="IRQ846" s="148"/>
      <c r="IRR846" s="148"/>
      <c r="IRS846" s="148"/>
      <c r="IRT846" s="148"/>
      <c r="IRU846" s="148"/>
      <c r="IRV846" s="148"/>
      <c r="IRW846" s="148"/>
      <c r="IRX846" s="148"/>
      <c r="IRY846" s="148"/>
      <c r="IRZ846" s="148"/>
      <c r="ISA846" s="148"/>
      <c r="ISB846" s="148"/>
      <c r="ISC846" s="148"/>
      <c r="ISD846" s="148"/>
      <c r="ISE846" s="148"/>
      <c r="ISF846" s="148"/>
      <c r="ISG846" s="148"/>
      <c r="ISH846" s="148"/>
      <c r="ISI846" s="148"/>
      <c r="ISJ846" s="148"/>
      <c r="ISK846" s="148"/>
      <c r="ISL846" s="148"/>
      <c r="ISM846" s="148"/>
      <c r="ISN846" s="148"/>
      <c r="ISO846" s="148"/>
      <c r="ISP846" s="148"/>
      <c r="ISQ846" s="148"/>
      <c r="ISR846" s="148"/>
      <c r="ISS846" s="148"/>
      <c r="IST846" s="148"/>
      <c r="ISU846" s="148"/>
      <c r="ISV846" s="148"/>
      <c r="ISW846" s="148"/>
      <c r="ISX846" s="148"/>
      <c r="ISY846" s="148"/>
      <c r="ISZ846" s="148"/>
      <c r="ITA846" s="148"/>
      <c r="ITB846" s="148"/>
      <c r="ITC846" s="148"/>
      <c r="ITD846" s="148"/>
      <c r="ITE846" s="148"/>
      <c r="ITF846" s="148"/>
      <c r="ITG846" s="148"/>
      <c r="ITH846" s="148"/>
      <c r="ITI846" s="148"/>
      <c r="ITJ846" s="148"/>
      <c r="ITK846" s="148"/>
      <c r="ITL846" s="148"/>
      <c r="ITM846" s="148"/>
      <c r="ITN846" s="148"/>
      <c r="ITO846" s="148"/>
      <c r="ITP846" s="148"/>
      <c r="ITQ846" s="148"/>
      <c r="ITR846" s="148"/>
      <c r="ITS846" s="148"/>
      <c r="ITT846" s="148"/>
      <c r="ITU846" s="148"/>
      <c r="ITV846" s="148"/>
      <c r="ITW846" s="148"/>
      <c r="ITX846" s="148"/>
      <c r="ITY846" s="148"/>
      <c r="ITZ846" s="148"/>
      <c r="IUA846" s="148"/>
      <c r="IUB846" s="148"/>
      <c r="IUC846" s="148"/>
      <c r="IUD846" s="148"/>
      <c r="IUE846" s="148"/>
      <c r="IUF846" s="148"/>
      <c r="IUG846" s="148"/>
      <c r="IUH846" s="148"/>
      <c r="IUI846" s="148"/>
      <c r="IUJ846" s="148"/>
      <c r="IUK846" s="148"/>
      <c r="IUL846" s="148"/>
      <c r="IUM846" s="148"/>
      <c r="IUN846" s="148"/>
      <c r="IUO846" s="148"/>
      <c r="IUP846" s="148"/>
      <c r="IUQ846" s="148"/>
      <c r="IUR846" s="148"/>
      <c r="IUS846" s="148"/>
      <c r="IUT846" s="148"/>
      <c r="IUU846" s="148"/>
      <c r="IUV846" s="148"/>
      <c r="IUW846" s="148"/>
      <c r="IUX846" s="148"/>
      <c r="IUY846" s="148"/>
      <c r="IUZ846" s="148"/>
      <c r="IVA846" s="148"/>
      <c r="IVB846" s="148"/>
      <c r="IVC846" s="148"/>
      <c r="IVD846" s="148"/>
      <c r="IVE846" s="148"/>
      <c r="IVF846" s="148"/>
      <c r="IVG846" s="148"/>
      <c r="IVH846" s="148"/>
      <c r="IVI846" s="148"/>
      <c r="IVJ846" s="148"/>
      <c r="IVK846" s="148"/>
      <c r="IVL846" s="148"/>
      <c r="IVM846" s="148"/>
      <c r="IVN846" s="148"/>
      <c r="IVO846" s="148"/>
      <c r="IVP846" s="148"/>
      <c r="IVQ846" s="148"/>
      <c r="IVR846" s="148"/>
      <c r="IVS846" s="148"/>
      <c r="IVT846" s="148"/>
      <c r="IVU846" s="148"/>
      <c r="IVV846" s="148"/>
      <c r="IVW846" s="148"/>
      <c r="IVX846" s="148"/>
      <c r="IVY846" s="148"/>
      <c r="IVZ846" s="148"/>
      <c r="IWA846" s="148"/>
      <c r="IWB846" s="148"/>
      <c r="IWC846" s="148"/>
      <c r="IWD846" s="148"/>
      <c r="IWE846" s="148"/>
      <c r="IWF846" s="148"/>
      <c r="IWG846" s="148"/>
      <c r="IWH846" s="148"/>
      <c r="IWI846" s="148"/>
      <c r="IWJ846" s="148"/>
      <c r="IWK846" s="148"/>
      <c r="IWL846" s="148"/>
      <c r="IWM846" s="148"/>
      <c r="IWN846" s="148"/>
      <c r="IWO846" s="148"/>
      <c r="IWP846" s="148"/>
      <c r="IWQ846" s="148"/>
      <c r="IWR846" s="148"/>
      <c r="IWS846" s="148"/>
      <c r="IWT846" s="148"/>
      <c r="IWU846" s="148"/>
      <c r="IWV846" s="148"/>
      <c r="IWW846" s="148"/>
      <c r="IWX846" s="148"/>
      <c r="IWY846" s="148"/>
      <c r="IWZ846" s="148"/>
      <c r="IXA846" s="148"/>
      <c r="IXB846" s="148"/>
      <c r="IXC846" s="148"/>
      <c r="IXD846" s="148"/>
      <c r="IXE846" s="148"/>
      <c r="IXF846" s="148"/>
      <c r="IXG846" s="148"/>
      <c r="IXH846" s="148"/>
      <c r="IXI846" s="148"/>
      <c r="IXJ846" s="148"/>
      <c r="IXK846" s="148"/>
      <c r="IXL846" s="148"/>
      <c r="IXM846" s="148"/>
      <c r="IXN846" s="148"/>
      <c r="IXO846" s="148"/>
      <c r="IXP846" s="148"/>
      <c r="IXQ846" s="148"/>
      <c r="IXR846" s="148"/>
      <c r="IXS846" s="148"/>
      <c r="IXT846" s="148"/>
      <c r="IXU846" s="148"/>
      <c r="IXV846" s="148"/>
      <c r="IXW846" s="148"/>
      <c r="IXX846" s="148"/>
      <c r="IXY846" s="148"/>
      <c r="IXZ846" s="148"/>
      <c r="IYA846" s="148"/>
      <c r="IYB846" s="148"/>
      <c r="IYC846" s="148"/>
      <c r="IYD846" s="148"/>
      <c r="IYE846" s="148"/>
      <c r="IYF846" s="148"/>
      <c r="IYG846" s="148"/>
      <c r="IYH846" s="148"/>
      <c r="IYI846" s="148"/>
      <c r="IYJ846" s="148"/>
      <c r="IYK846" s="148"/>
      <c r="IYL846" s="148"/>
      <c r="IYM846" s="148"/>
      <c r="IYN846" s="148"/>
      <c r="IYO846" s="148"/>
      <c r="IYP846" s="148"/>
      <c r="IYQ846" s="148"/>
      <c r="IYR846" s="148"/>
      <c r="IYS846" s="148"/>
      <c r="IYT846" s="148"/>
      <c r="IYU846" s="148"/>
      <c r="IYV846" s="148"/>
      <c r="IYW846" s="148"/>
      <c r="IYX846" s="148"/>
      <c r="IYY846" s="148"/>
      <c r="IYZ846" s="148"/>
      <c r="IZA846" s="148"/>
      <c r="IZB846" s="148"/>
      <c r="IZC846" s="148"/>
      <c r="IZD846" s="148"/>
      <c r="IZE846" s="148"/>
      <c r="IZF846" s="148"/>
      <c r="IZG846" s="148"/>
      <c r="IZH846" s="148"/>
      <c r="IZI846" s="148"/>
      <c r="IZJ846" s="148"/>
      <c r="IZK846" s="148"/>
      <c r="IZL846" s="148"/>
      <c r="IZM846" s="148"/>
      <c r="IZN846" s="148"/>
      <c r="IZO846" s="148"/>
      <c r="IZP846" s="148"/>
      <c r="IZQ846" s="148"/>
      <c r="IZR846" s="148"/>
      <c r="IZS846" s="148"/>
      <c r="IZT846" s="148"/>
      <c r="IZU846" s="148"/>
      <c r="IZV846" s="148"/>
      <c r="IZW846" s="148"/>
      <c r="IZX846" s="148"/>
      <c r="IZY846" s="148"/>
      <c r="IZZ846" s="148"/>
      <c r="JAA846" s="148"/>
      <c r="JAB846" s="148"/>
      <c r="JAC846" s="148"/>
      <c r="JAD846" s="148"/>
      <c r="JAE846" s="148"/>
      <c r="JAF846" s="148"/>
      <c r="JAG846" s="148"/>
      <c r="JAH846" s="148"/>
      <c r="JAI846" s="148"/>
      <c r="JAJ846" s="148"/>
      <c r="JAK846" s="148"/>
      <c r="JAL846" s="148"/>
      <c r="JAM846" s="148"/>
      <c r="JAN846" s="148"/>
      <c r="JAO846" s="148"/>
      <c r="JAP846" s="148"/>
      <c r="JAQ846" s="148"/>
      <c r="JAR846" s="148"/>
      <c r="JAS846" s="148"/>
      <c r="JAT846" s="148"/>
      <c r="JAU846" s="148"/>
      <c r="JAV846" s="148"/>
      <c r="JAW846" s="148"/>
      <c r="JAX846" s="148"/>
      <c r="JAY846" s="148"/>
      <c r="JAZ846" s="148"/>
      <c r="JBA846" s="148"/>
      <c r="JBB846" s="148"/>
      <c r="JBC846" s="148"/>
      <c r="JBD846" s="148"/>
      <c r="JBE846" s="148"/>
      <c r="JBF846" s="148"/>
      <c r="JBG846" s="148"/>
      <c r="JBH846" s="148"/>
      <c r="JBI846" s="148"/>
      <c r="JBJ846" s="148"/>
      <c r="JBK846" s="148"/>
      <c r="JBL846" s="148"/>
      <c r="JBM846" s="148"/>
      <c r="JBN846" s="148"/>
      <c r="JBO846" s="148"/>
      <c r="JBP846" s="148"/>
      <c r="JBQ846" s="148"/>
      <c r="JBR846" s="148"/>
      <c r="JBS846" s="148"/>
      <c r="JBT846" s="148"/>
      <c r="JBU846" s="148"/>
      <c r="JBV846" s="148"/>
      <c r="JBW846" s="148"/>
      <c r="JBX846" s="148"/>
      <c r="JBY846" s="148"/>
      <c r="JBZ846" s="148"/>
      <c r="JCA846" s="148"/>
      <c r="JCB846" s="148"/>
      <c r="JCC846" s="148"/>
      <c r="JCD846" s="148"/>
      <c r="JCE846" s="148"/>
      <c r="JCF846" s="148"/>
      <c r="JCG846" s="148"/>
      <c r="JCH846" s="148"/>
      <c r="JCI846" s="148"/>
      <c r="JCJ846" s="148"/>
      <c r="JCK846" s="148"/>
      <c r="JCL846" s="148"/>
      <c r="JCM846" s="148"/>
      <c r="JCN846" s="148"/>
      <c r="JCO846" s="148"/>
      <c r="JCP846" s="148"/>
      <c r="JCQ846" s="148"/>
      <c r="JCR846" s="148"/>
      <c r="JCS846" s="148"/>
      <c r="JCT846" s="148"/>
      <c r="JCU846" s="148"/>
      <c r="JCV846" s="148"/>
      <c r="JCW846" s="148"/>
      <c r="JCX846" s="148"/>
      <c r="JCY846" s="148"/>
      <c r="JCZ846" s="148"/>
      <c r="JDA846" s="148"/>
      <c r="JDB846" s="148"/>
      <c r="JDC846" s="148"/>
      <c r="JDD846" s="148"/>
      <c r="JDE846" s="148"/>
      <c r="JDF846" s="148"/>
      <c r="JDG846" s="148"/>
      <c r="JDH846" s="148"/>
      <c r="JDI846" s="148"/>
      <c r="JDJ846" s="148"/>
      <c r="JDK846" s="148"/>
      <c r="JDL846" s="148"/>
      <c r="JDM846" s="148"/>
      <c r="JDN846" s="148"/>
      <c r="JDO846" s="148"/>
      <c r="JDP846" s="148"/>
      <c r="JDQ846" s="148"/>
      <c r="JDR846" s="148"/>
      <c r="JDS846" s="148"/>
      <c r="JDT846" s="148"/>
      <c r="JDU846" s="148"/>
      <c r="JDV846" s="148"/>
      <c r="JDW846" s="148"/>
      <c r="JDX846" s="148"/>
      <c r="JDY846" s="148"/>
      <c r="JDZ846" s="148"/>
      <c r="JEA846" s="148"/>
      <c r="JEB846" s="148"/>
      <c r="JEC846" s="148"/>
      <c r="JED846" s="148"/>
      <c r="JEE846" s="148"/>
      <c r="JEF846" s="148"/>
      <c r="JEG846" s="148"/>
      <c r="JEH846" s="148"/>
      <c r="JEI846" s="148"/>
      <c r="JEJ846" s="148"/>
      <c r="JEK846" s="148"/>
      <c r="JEL846" s="148"/>
      <c r="JEM846" s="148"/>
      <c r="JEN846" s="148"/>
      <c r="JEO846" s="148"/>
      <c r="JEP846" s="148"/>
      <c r="JEQ846" s="148"/>
      <c r="JER846" s="148"/>
      <c r="JES846" s="148"/>
      <c r="JET846" s="148"/>
      <c r="JEU846" s="148"/>
      <c r="JEV846" s="148"/>
      <c r="JEW846" s="148"/>
      <c r="JEX846" s="148"/>
      <c r="JEY846" s="148"/>
      <c r="JEZ846" s="148"/>
      <c r="JFA846" s="148"/>
      <c r="JFB846" s="148"/>
      <c r="JFC846" s="148"/>
      <c r="JFD846" s="148"/>
      <c r="JFE846" s="148"/>
      <c r="JFF846" s="148"/>
      <c r="JFG846" s="148"/>
      <c r="JFH846" s="148"/>
      <c r="JFI846" s="148"/>
      <c r="JFJ846" s="148"/>
      <c r="JFK846" s="148"/>
      <c r="JFL846" s="148"/>
      <c r="JFM846" s="148"/>
      <c r="JFN846" s="148"/>
      <c r="JFO846" s="148"/>
      <c r="JFP846" s="148"/>
      <c r="JFQ846" s="148"/>
      <c r="JFR846" s="148"/>
      <c r="JFS846" s="148"/>
      <c r="JFT846" s="148"/>
      <c r="JFU846" s="148"/>
      <c r="JFV846" s="148"/>
      <c r="JFW846" s="148"/>
      <c r="JFX846" s="148"/>
      <c r="JFY846" s="148"/>
      <c r="JFZ846" s="148"/>
      <c r="JGA846" s="148"/>
      <c r="JGB846" s="148"/>
      <c r="JGC846" s="148"/>
      <c r="JGD846" s="148"/>
      <c r="JGE846" s="148"/>
      <c r="JGF846" s="148"/>
      <c r="JGG846" s="148"/>
      <c r="JGH846" s="148"/>
      <c r="JGI846" s="148"/>
      <c r="JGJ846" s="148"/>
      <c r="JGK846" s="148"/>
      <c r="JGL846" s="148"/>
      <c r="JGM846" s="148"/>
      <c r="JGN846" s="148"/>
      <c r="JGO846" s="148"/>
      <c r="JGP846" s="148"/>
      <c r="JGQ846" s="148"/>
      <c r="JGR846" s="148"/>
      <c r="JGS846" s="148"/>
      <c r="JGT846" s="148"/>
      <c r="JGU846" s="148"/>
      <c r="JGV846" s="148"/>
      <c r="JGW846" s="148"/>
      <c r="JGX846" s="148"/>
      <c r="JGY846" s="148"/>
      <c r="JGZ846" s="148"/>
      <c r="JHA846" s="148"/>
      <c r="JHB846" s="148"/>
      <c r="JHC846" s="148"/>
      <c r="JHD846" s="148"/>
      <c r="JHE846" s="148"/>
      <c r="JHF846" s="148"/>
      <c r="JHG846" s="148"/>
      <c r="JHH846" s="148"/>
      <c r="JHI846" s="148"/>
      <c r="JHJ846" s="148"/>
      <c r="JHK846" s="148"/>
      <c r="JHL846" s="148"/>
      <c r="JHM846" s="148"/>
      <c r="JHN846" s="148"/>
      <c r="JHO846" s="148"/>
      <c r="JHP846" s="148"/>
      <c r="JHQ846" s="148"/>
      <c r="JHR846" s="148"/>
      <c r="JHS846" s="148"/>
      <c r="JHT846" s="148"/>
      <c r="JHU846" s="148"/>
      <c r="JHV846" s="148"/>
      <c r="JHW846" s="148"/>
      <c r="JHX846" s="148"/>
      <c r="JHY846" s="148"/>
      <c r="JHZ846" s="148"/>
      <c r="JIA846" s="148"/>
      <c r="JIB846" s="148"/>
      <c r="JIC846" s="148"/>
      <c r="JID846" s="148"/>
      <c r="JIE846" s="148"/>
      <c r="JIF846" s="148"/>
      <c r="JIG846" s="148"/>
      <c r="JIH846" s="148"/>
      <c r="JII846" s="148"/>
      <c r="JIJ846" s="148"/>
      <c r="JIK846" s="148"/>
      <c r="JIL846" s="148"/>
      <c r="JIM846" s="148"/>
      <c r="JIN846" s="148"/>
      <c r="JIO846" s="148"/>
      <c r="JIP846" s="148"/>
      <c r="JIQ846" s="148"/>
      <c r="JIR846" s="148"/>
      <c r="JIS846" s="148"/>
      <c r="JIT846" s="148"/>
      <c r="JIU846" s="148"/>
      <c r="JIV846" s="148"/>
      <c r="JIW846" s="148"/>
      <c r="JIX846" s="148"/>
      <c r="JIY846" s="148"/>
      <c r="JIZ846" s="148"/>
      <c r="JJA846" s="148"/>
      <c r="JJB846" s="148"/>
      <c r="JJC846" s="148"/>
      <c r="JJD846" s="148"/>
      <c r="JJE846" s="148"/>
      <c r="JJF846" s="148"/>
      <c r="JJG846" s="148"/>
      <c r="JJH846" s="148"/>
      <c r="JJI846" s="148"/>
      <c r="JJJ846" s="148"/>
      <c r="JJK846" s="148"/>
      <c r="JJL846" s="148"/>
      <c r="JJM846" s="148"/>
      <c r="JJN846" s="148"/>
      <c r="JJO846" s="148"/>
      <c r="JJP846" s="148"/>
      <c r="JJQ846" s="148"/>
      <c r="JJR846" s="148"/>
      <c r="JJS846" s="148"/>
      <c r="JJT846" s="148"/>
      <c r="JJU846" s="148"/>
      <c r="JJV846" s="148"/>
      <c r="JJW846" s="148"/>
      <c r="JJX846" s="148"/>
      <c r="JJY846" s="148"/>
      <c r="JJZ846" s="148"/>
      <c r="JKA846" s="148"/>
      <c r="JKB846" s="148"/>
      <c r="JKC846" s="148"/>
      <c r="JKD846" s="148"/>
      <c r="JKE846" s="148"/>
      <c r="JKF846" s="148"/>
      <c r="JKG846" s="148"/>
      <c r="JKH846" s="148"/>
      <c r="JKI846" s="148"/>
      <c r="JKJ846" s="148"/>
      <c r="JKK846" s="148"/>
      <c r="JKL846" s="148"/>
      <c r="JKM846" s="148"/>
      <c r="JKN846" s="148"/>
      <c r="JKO846" s="148"/>
      <c r="JKP846" s="148"/>
      <c r="JKQ846" s="148"/>
      <c r="JKR846" s="148"/>
      <c r="JKS846" s="148"/>
      <c r="JKT846" s="148"/>
      <c r="JKU846" s="148"/>
      <c r="JKV846" s="148"/>
      <c r="JKW846" s="148"/>
      <c r="JKX846" s="148"/>
      <c r="JKY846" s="148"/>
      <c r="JKZ846" s="148"/>
      <c r="JLA846" s="148"/>
      <c r="JLB846" s="148"/>
      <c r="JLC846" s="148"/>
      <c r="JLD846" s="148"/>
      <c r="JLE846" s="148"/>
      <c r="JLF846" s="148"/>
      <c r="JLG846" s="148"/>
      <c r="JLH846" s="148"/>
      <c r="JLI846" s="148"/>
      <c r="JLJ846" s="148"/>
      <c r="JLK846" s="148"/>
      <c r="JLL846" s="148"/>
      <c r="JLM846" s="148"/>
      <c r="JLN846" s="148"/>
      <c r="JLO846" s="148"/>
      <c r="JLP846" s="148"/>
      <c r="JLQ846" s="148"/>
      <c r="JLR846" s="148"/>
      <c r="JLS846" s="148"/>
      <c r="JLT846" s="148"/>
      <c r="JLU846" s="148"/>
      <c r="JLV846" s="148"/>
      <c r="JLW846" s="148"/>
      <c r="JLX846" s="148"/>
      <c r="JLY846" s="148"/>
      <c r="JLZ846" s="148"/>
      <c r="JMA846" s="148"/>
      <c r="JMB846" s="148"/>
      <c r="JMC846" s="148"/>
      <c r="JMD846" s="148"/>
      <c r="JME846" s="148"/>
      <c r="JMF846" s="148"/>
      <c r="JMG846" s="148"/>
      <c r="JMH846" s="148"/>
      <c r="JMI846" s="148"/>
      <c r="JMJ846" s="148"/>
      <c r="JMK846" s="148"/>
      <c r="JML846" s="148"/>
      <c r="JMM846" s="148"/>
      <c r="JMN846" s="148"/>
      <c r="JMO846" s="148"/>
      <c r="JMP846" s="148"/>
      <c r="JMQ846" s="148"/>
      <c r="JMR846" s="148"/>
      <c r="JMS846" s="148"/>
      <c r="JMT846" s="148"/>
      <c r="JMU846" s="148"/>
      <c r="JMV846" s="148"/>
      <c r="JMW846" s="148"/>
      <c r="JMX846" s="148"/>
      <c r="JMY846" s="148"/>
      <c r="JMZ846" s="148"/>
      <c r="JNA846" s="148"/>
      <c r="JNB846" s="148"/>
      <c r="JNC846" s="148"/>
      <c r="JND846" s="148"/>
      <c r="JNE846" s="148"/>
      <c r="JNF846" s="148"/>
      <c r="JNG846" s="148"/>
      <c r="JNH846" s="148"/>
      <c r="JNI846" s="148"/>
      <c r="JNJ846" s="148"/>
      <c r="JNK846" s="148"/>
      <c r="JNL846" s="148"/>
      <c r="JNM846" s="148"/>
      <c r="JNN846" s="148"/>
      <c r="JNO846" s="148"/>
      <c r="JNP846" s="148"/>
      <c r="JNQ846" s="148"/>
      <c r="JNR846" s="148"/>
      <c r="JNS846" s="148"/>
      <c r="JNT846" s="148"/>
      <c r="JNU846" s="148"/>
      <c r="JNV846" s="148"/>
      <c r="JNW846" s="148"/>
      <c r="JNX846" s="148"/>
      <c r="JNY846" s="148"/>
      <c r="JNZ846" s="148"/>
      <c r="JOA846" s="148"/>
      <c r="JOB846" s="148"/>
      <c r="JOC846" s="148"/>
      <c r="JOD846" s="148"/>
      <c r="JOE846" s="148"/>
      <c r="JOF846" s="148"/>
      <c r="JOG846" s="148"/>
      <c r="JOH846" s="148"/>
      <c r="JOI846" s="148"/>
      <c r="JOJ846" s="148"/>
      <c r="JOK846" s="148"/>
      <c r="JOL846" s="148"/>
      <c r="JOM846" s="148"/>
      <c r="JON846" s="148"/>
      <c r="JOO846" s="148"/>
      <c r="JOP846" s="148"/>
      <c r="JOQ846" s="148"/>
      <c r="JOR846" s="148"/>
      <c r="JOS846" s="148"/>
      <c r="JOT846" s="148"/>
      <c r="JOU846" s="148"/>
      <c r="JOV846" s="148"/>
      <c r="JOW846" s="148"/>
      <c r="JOX846" s="148"/>
      <c r="JOY846" s="148"/>
      <c r="JOZ846" s="148"/>
      <c r="JPA846" s="148"/>
      <c r="JPB846" s="148"/>
      <c r="JPC846" s="148"/>
      <c r="JPD846" s="148"/>
      <c r="JPE846" s="148"/>
      <c r="JPF846" s="148"/>
      <c r="JPG846" s="148"/>
      <c r="JPH846" s="148"/>
      <c r="JPI846" s="148"/>
      <c r="JPJ846" s="148"/>
      <c r="JPK846" s="148"/>
      <c r="JPL846" s="148"/>
      <c r="JPM846" s="148"/>
      <c r="JPN846" s="148"/>
      <c r="JPO846" s="148"/>
      <c r="JPP846" s="148"/>
      <c r="JPQ846" s="148"/>
      <c r="JPR846" s="148"/>
      <c r="JPS846" s="148"/>
      <c r="JPT846" s="148"/>
      <c r="JPU846" s="148"/>
      <c r="JPV846" s="148"/>
      <c r="JPW846" s="148"/>
      <c r="JPX846" s="148"/>
      <c r="JPY846" s="148"/>
      <c r="JPZ846" s="148"/>
      <c r="JQA846" s="148"/>
      <c r="JQB846" s="148"/>
      <c r="JQC846" s="148"/>
      <c r="JQD846" s="148"/>
      <c r="JQE846" s="148"/>
      <c r="JQF846" s="148"/>
      <c r="JQG846" s="148"/>
      <c r="JQH846" s="148"/>
      <c r="JQI846" s="148"/>
      <c r="JQJ846" s="148"/>
      <c r="JQK846" s="148"/>
      <c r="JQL846" s="148"/>
      <c r="JQM846" s="148"/>
      <c r="JQN846" s="148"/>
      <c r="JQO846" s="148"/>
      <c r="JQP846" s="148"/>
      <c r="JQQ846" s="148"/>
      <c r="JQR846" s="148"/>
      <c r="JQS846" s="148"/>
      <c r="JQT846" s="148"/>
      <c r="JQU846" s="148"/>
      <c r="JQV846" s="148"/>
      <c r="JQW846" s="148"/>
      <c r="JQX846" s="148"/>
      <c r="JQY846" s="148"/>
      <c r="JQZ846" s="148"/>
      <c r="JRA846" s="148"/>
      <c r="JRB846" s="148"/>
      <c r="JRC846" s="148"/>
      <c r="JRD846" s="148"/>
      <c r="JRE846" s="148"/>
      <c r="JRF846" s="148"/>
      <c r="JRG846" s="148"/>
      <c r="JRH846" s="148"/>
      <c r="JRI846" s="148"/>
      <c r="JRJ846" s="148"/>
      <c r="JRK846" s="148"/>
      <c r="JRL846" s="148"/>
      <c r="JRM846" s="148"/>
      <c r="JRN846" s="148"/>
      <c r="JRO846" s="148"/>
      <c r="JRP846" s="148"/>
      <c r="JRQ846" s="148"/>
      <c r="JRR846" s="148"/>
      <c r="JRS846" s="148"/>
      <c r="JRT846" s="148"/>
      <c r="JRU846" s="148"/>
      <c r="JRV846" s="148"/>
      <c r="JRW846" s="148"/>
      <c r="JRX846" s="148"/>
      <c r="JRY846" s="148"/>
      <c r="JRZ846" s="148"/>
      <c r="JSA846" s="148"/>
      <c r="JSB846" s="148"/>
      <c r="JSC846" s="148"/>
      <c r="JSD846" s="148"/>
      <c r="JSE846" s="148"/>
      <c r="JSF846" s="148"/>
      <c r="JSG846" s="148"/>
      <c r="JSH846" s="148"/>
      <c r="JSI846" s="148"/>
      <c r="JSJ846" s="148"/>
      <c r="JSK846" s="148"/>
      <c r="JSL846" s="148"/>
      <c r="JSM846" s="148"/>
      <c r="JSN846" s="148"/>
      <c r="JSO846" s="148"/>
      <c r="JSP846" s="148"/>
      <c r="JSQ846" s="148"/>
      <c r="JSR846" s="148"/>
      <c r="JSS846" s="148"/>
      <c r="JST846" s="148"/>
      <c r="JSU846" s="148"/>
      <c r="JSV846" s="148"/>
      <c r="JSW846" s="148"/>
      <c r="JSX846" s="148"/>
      <c r="JSY846" s="148"/>
      <c r="JSZ846" s="148"/>
      <c r="JTA846" s="148"/>
      <c r="JTB846" s="148"/>
      <c r="JTC846" s="148"/>
      <c r="JTD846" s="148"/>
      <c r="JTE846" s="148"/>
      <c r="JTF846" s="148"/>
      <c r="JTG846" s="148"/>
      <c r="JTH846" s="148"/>
      <c r="JTI846" s="148"/>
      <c r="JTJ846" s="148"/>
      <c r="JTK846" s="148"/>
      <c r="JTL846" s="148"/>
      <c r="JTM846" s="148"/>
      <c r="JTN846" s="148"/>
      <c r="JTO846" s="148"/>
      <c r="JTP846" s="148"/>
      <c r="JTQ846" s="148"/>
      <c r="JTR846" s="148"/>
      <c r="JTS846" s="148"/>
      <c r="JTT846" s="148"/>
      <c r="JTU846" s="148"/>
      <c r="JTV846" s="148"/>
      <c r="JTW846" s="148"/>
      <c r="JTX846" s="148"/>
      <c r="JTY846" s="148"/>
      <c r="JTZ846" s="148"/>
      <c r="JUA846" s="148"/>
      <c r="JUB846" s="148"/>
      <c r="JUC846" s="148"/>
      <c r="JUD846" s="148"/>
      <c r="JUE846" s="148"/>
      <c r="JUF846" s="148"/>
      <c r="JUG846" s="148"/>
      <c r="JUH846" s="148"/>
      <c r="JUI846" s="148"/>
      <c r="JUJ846" s="148"/>
      <c r="JUK846" s="148"/>
      <c r="JUL846" s="148"/>
      <c r="JUM846" s="148"/>
      <c r="JUN846" s="148"/>
      <c r="JUO846" s="148"/>
      <c r="JUP846" s="148"/>
      <c r="JUQ846" s="148"/>
      <c r="JUR846" s="148"/>
      <c r="JUS846" s="148"/>
      <c r="JUT846" s="148"/>
      <c r="JUU846" s="148"/>
      <c r="JUV846" s="148"/>
      <c r="JUW846" s="148"/>
      <c r="JUX846" s="148"/>
      <c r="JUY846" s="148"/>
      <c r="JUZ846" s="148"/>
      <c r="JVA846" s="148"/>
      <c r="JVB846" s="148"/>
      <c r="JVC846" s="148"/>
      <c r="JVD846" s="148"/>
      <c r="JVE846" s="148"/>
      <c r="JVF846" s="148"/>
      <c r="JVG846" s="148"/>
      <c r="JVH846" s="148"/>
      <c r="JVI846" s="148"/>
      <c r="JVJ846" s="148"/>
      <c r="JVK846" s="148"/>
      <c r="JVL846" s="148"/>
      <c r="JVM846" s="148"/>
      <c r="JVN846" s="148"/>
      <c r="JVO846" s="148"/>
      <c r="JVP846" s="148"/>
      <c r="JVQ846" s="148"/>
      <c r="JVR846" s="148"/>
      <c r="JVS846" s="148"/>
      <c r="JVT846" s="148"/>
      <c r="JVU846" s="148"/>
      <c r="JVV846" s="148"/>
      <c r="JVW846" s="148"/>
      <c r="JVX846" s="148"/>
      <c r="JVY846" s="148"/>
      <c r="JVZ846" s="148"/>
      <c r="JWA846" s="148"/>
      <c r="JWB846" s="148"/>
      <c r="JWC846" s="148"/>
      <c r="JWD846" s="148"/>
      <c r="JWE846" s="148"/>
      <c r="JWF846" s="148"/>
      <c r="JWG846" s="148"/>
      <c r="JWH846" s="148"/>
      <c r="JWI846" s="148"/>
      <c r="JWJ846" s="148"/>
      <c r="JWK846" s="148"/>
      <c r="JWL846" s="148"/>
      <c r="JWM846" s="148"/>
      <c r="JWN846" s="148"/>
      <c r="JWO846" s="148"/>
      <c r="JWP846" s="148"/>
      <c r="JWQ846" s="148"/>
      <c r="JWR846" s="148"/>
      <c r="JWS846" s="148"/>
      <c r="JWT846" s="148"/>
      <c r="JWU846" s="148"/>
      <c r="JWV846" s="148"/>
      <c r="JWW846" s="148"/>
      <c r="JWX846" s="148"/>
      <c r="JWY846" s="148"/>
      <c r="JWZ846" s="148"/>
      <c r="JXA846" s="148"/>
      <c r="JXB846" s="148"/>
      <c r="JXC846" s="148"/>
      <c r="JXD846" s="148"/>
      <c r="JXE846" s="148"/>
      <c r="JXF846" s="148"/>
      <c r="JXG846" s="148"/>
      <c r="JXH846" s="148"/>
      <c r="JXI846" s="148"/>
      <c r="JXJ846" s="148"/>
      <c r="JXK846" s="148"/>
      <c r="JXL846" s="148"/>
      <c r="JXM846" s="148"/>
      <c r="JXN846" s="148"/>
      <c r="JXO846" s="148"/>
      <c r="JXP846" s="148"/>
      <c r="JXQ846" s="148"/>
      <c r="JXR846" s="148"/>
      <c r="JXS846" s="148"/>
      <c r="JXT846" s="148"/>
      <c r="JXU846" s="148"/>
      <c r="JXV846" s="148"/>
      <c r="JXW846" s="148"/>
      <c r="JXX846" s="148"/>
      <c r="JXY846" s="148"/>
      <c r="JXZ846" s="148"/>
      <c r="JYA846" s="148"/>
      <c r="JYB846" s="148"/>
      <c r="JYC846" s="148"/>
      <c r="JYD846" s="148"/>
      <c r="JYE846" s="148"/>
      <c r="JYF846" s="148"/>
      <c r="JYG846" s="148"/>
      <c r="JYH846" s="148"/>
      <c r="JYI846" s="148"/>
      <c r="JYJ846" s="148"/>
      <c r="JYK846" s="148"/>
      <c r="JYL846" s="148"/>
      <c r="JYM846" s="148"/>
      <c r="JYN846" s="148"/>
      <c r="JYO846" s="148"/>
      <c r="JYP846" s="148"/>
      <c r="JYQ846" s="148"/>
      <c r="JYR846" s="148"/>
      <c r="JYS846" s="148"/>
      <c r="JYT846" s="148"/>
      <c r="JYU846" s="148"/>
      <c r="JYV846" s="148"/>
      <c r="JYW846" s="148"/>
      <c r="JYX846" s="148"/>
      <c r="JYY846" s="148"/>
      <c r="JYZ846" s="148"/>
      <c r="JZA846" s="148"/>
      <c r="JZB846" s="148"/>
      <c r="JZC846" s="148"/>
      <c r="JZD846" s="148"/>
      <c r="JZE846" s="148"/>
      <c r="JZF846" s="148"/>
      <c r="JZG846" s="148"/>
      <c r="JZH846" s="148"/>
      <c r="JZI846" s="148"/>
      <c r="JZJ846" s="148"/>
      <c r="JZK846" s="148"/>
      <c r="JZL846" s="148"/>
      <c r="JZM846" s="148"/>
      <c r="JZN846" s="148"/>
      <c r="JZO846" s="148"/>
      <c r="JZP846" s="148"/>
      <c r="JZQ846" s="148"/>
      <c r="JZR846" s="148"/>
      <c r="JZS846" s="148"/>
      <c r="JZT846" s="148"/>
      <c r="JZU846" s="148"/>
      <c r="JZV846" s="148"/>
      <c r="JZW846" s="148"/>
      <c r="JZX846" s="148"/>
      <c r="JZY846" s="148"/>
      <c r="JZZ846" s="148"/>
      <c r="KAA846" s="148"/>
      <c r="KAB846" s="148"/>
      <c r="KAC846" s="148"/>
      <c r="KAD846" s="148"/>
      <c r="KAE846" s="148"/>
      <c r="KAF846" s="148"/>
      <c r="KAG846" s="148"/>
      <c r="KAH846" s="148"/>
      <c r="KAI846" s="148"/>
      <c r="KAJ846" s="148"/>
      <c r="KAK846" s="148"/>
      <c r="KAL846" s="148"/>
      <c r="KAM846" s="148"/>
      <c r="KAN846" s="148"/>
      <c r="KAO846" s="148"/>
      <c r="KAP846" s="148"/>
      <c r="KAQ846" s="148"/>
      <c r="KAR846" s="148"/>
      <c r="KAS846" s="148"/>
      <c r="KAT846" s="148"/>
      <c r="KAU846" s="148"/>
      <c r="KAV846" s="148"/>
      <c r="KAW846" s="148"/>
      <c r="KAX846" s="148"/>
      <c r="KAY846" s="148"/>
      <c r="KAZ846" s="148"/>
      <c r="KBA846" s="148"/>
      <c r="KBB846" s="148"/>
      <c r="KBC846" s="148"/>
      <c r="KBD846" s="148"/>
      <c r="KBE846" s="148"/>
      <c r="KBF846" s="148"/>
      <c r="KBG846" s="148"/>
      <c r="KBH846" s="148"/>
      <c r="KBI846" s="148"/>
      <c r="KBJ846" s="148"/>
      <c r="KBK846" s="148"/>
      <c r="KBL846" s="148"/>
      <c r="KBM846" s="148"/>
      <c r="KBN846" s="148"/>
      <c r="KBO846" s="148"/>
      <c r="KBP846" s="148"/>
      <c r="KBQ846" s="148"/>
      <c r="KBR846" s="148"/>
      <c r="KBS846" s="148"/>
      <c r="KBT846" s="148"/>
      <c r="KBU846" s="148"/>
      <c r="KBV846" s="148"/>
      <c r="KBW846" s="148"/>
      <c r="KBX846" s="148"/>
      <c r="KBY846" s="148"/>
      <c r="KBZ846" s="148"/>
      <c r="KCA846" s="148"/>
      <c r="KCB846" s="148"/>
      <c r="KCC846" s="148"/>
      <c r="KCD846" s="148"/>
      <c r="KCE846" s="148"/>
      <c r="KCF846" s="148"/>
      <c r="KCG846" s="148"/>
      <c r="KCH846" s="148"/>
      <c r="KCI846" s="148"/>
      <c r="KCJ846" s="148"/>
      <c r="KCK846" s="148"/>
      <c r="KCL846" s="148"/>
      <c r="KCM846" s="148"/>
      <c r="KCN846" s="148"/>
      <c r="KCO846" s="148"/>
      <c r="KCP846" s="148"/>
      <c r="KCQ846" s="148"/>
      <c r="KCR846" s="148"/>
      <c r="KCS846" s="148"/>
      <c r="KCT846" s="148"/>
      <c r="KCU846" s="148"/>
      <c r="KCV846" s="148"/>
      <c r="KCW846" s="148"/>
      <c r="KCX846" s="148"/>
      <c r="KCY846" s="148"/>
      <c r="KCZ846" s="148"/>
      <c r="KDA846" s="148"/>
      <c r="KDB846" s="148"/>
      <c r="KDC846" s="148"/>
      <c r="KDD846" s="148"/>
      <c r="KDE846" s="148"/>
      <c r="KDF846" s="148"/>
      <c r="KDG846" s="148"/>
      <c r="KDH846" s="148"/>
      <c r="KDI846" s="148"/>
      <c r="KDJ846" s="148"/>
      <c r="KDK846" s="148"/>
      <c r="KDL846" s="148"/>
      <c r="KDM846" s="148"/>
      <c r="KDN846" s="148"/>
      <c r="KDO846" s="148"/>
      <c r="KDP846" s="148"/>
      <c r="KDQ846" s="148"/>
      <c r="KDR846" s="148"/>
      <c r="KDS846" s="148"/>
      <c r="KDT846" s="148"/>
      <c r="KDU846" s="148"/>
      <c r="KDV846" s="148"/>
      <c r="KDW846" s="148"/>
      <c r="KDX846" s="148"/>
      <c r="KDY846" s="148"/>
      <c r="KDZ846" s="148"/>
      <c r="KEA846" s="148"/>
      <c r="KEB846" s="148"/>
      <c r="KEC846" s="148"/>
      <c r="KED846" s="148"/>
      <c r="KEE846" s="148"/>
      <c r="KEF846" s="148"/>
      <c r="KEG846" s="148"/>
      <c r="KEH846" s="148"/>
      <c r="KEI846" s="148"/>
      <c r="KEJ846" s="148"/>
      <c r="KEK846" s="148"/>
      <c r="KEL846" s="148"/>
      <c r="KEM846" s="148"/>
      <c r="KEN846" s="148"/>
      <c r="KEO846" s="148"/>
      <c r="KEP846" s="148"/>
      <c r="KEQ846" s="148"/>
      <c r="KER846" s="148"/>
      <c r="KES846" s="148"/>
      <c r="KET846" s="148"/>
      <c r="KEU846" s="148"/>
      <c r="KEV846" s="148"/>
      <c r="KEW846" s="148"/>
      <c r="KEX846" s="148"/>
      <c r="KEY846" s="148"/>
      <c r="KEZ846" s="148"/>
      <c r="KFA846" s="148"/>
      <c r="KFB846" s="148"/>
      <c r="KFC846" s="148"/>
      <c r="KFD846" s="148"/>
      <c r="KFE846" s="148"/>
      <c r="KFF846" s="148"/>
      <c r="KFG846" s="148"/>
      <c r="KFH846" s="148"/>
      <c r="KFI846" s="148"/>
      <c r="KFJ846" s="148"/>
      <c r="KFK846" s="148"/>
      <c r="KFL846" s="148"/>
      <c r="KFM846" s="148"/>
      <c r="KFN846" s="148"/>
      <c r="KFO846" s="148"/>
      <c r="KFP846" s="148"/>
      <c r="KFQ846" s="148"/>
      <c r="KFR846" s="148"/>
      <c r="KFS846" s="148"/>
      <c r="KFT846" s="148"/>
      <c r="KFU846" s="148"/>
      <c r="KFV846" s="148"/>
      <c r="KFW846" s="148"/>
      <c r="KFX846" s="148"/>
      <c r="KFY846" s="148"/>
      <c r="KFZ846" s="148"/>
      <c r="KGA846" s="148"/>
      <c r="KGB846" s="148"/>
      <c r="KGC846" s="148"/>
      <c r="KGD846" s="148"/>
      <c r="KGE846" s="148"/>
      <c r="KGF846" s="148"/>
      <c r="KGG846" s="148"/>
      <c r="KGH846" s="148"/>
      <c r="KGI846" s="148"/>
      <c r="KGJ846" s="148"/>
      <c r="KGK846" s="148"/>
      <c r="KGL846" s="148"/>
      <c r="KGM846" s="148"/>
      <c r="KGN846" s="148"/>
      <c r="KGO846" s="148"/>
      <c r="KGP846" s="148"/>
      <c r="KGQ846" s="148"/>
      <c r="KGR846" s="148"/>
      <c r="KGS846" s="148"/>
      <c r="KGT846" s="148"/>
      <c r="KGU846" s="148"/>
      <c r="KGV846" s="148"/>
      <c r="KGW846" s="148"/>
      <c r="KGX846" s="148"/>
      <c r="KGY846" s="148"/>
      <c r="KGZ846" s="148"/>
      <c r="KHA846" s="148"/>
      <c r="KHB846" s="148"/>
      <c r="KHC846" s="148"/>
      <c r="KHD846" s="148"/>
      <c r="KHE846" s="148"/>
      <c r="KHF846" s="148"/>
      <c r="KHG846" s="148"/>
      <c r="KHH846" s="148"/>
      <c r="KHI846" s="148"/>
      <c r="KHJ846" s="148"/>
      <c r="KHK846" s="148"/>
      <c r="KHL846" s="148"/>
      <c r="KHM846" s="148"/>
      <c r="KHN846" s="148"/>
      <c r="KHO846" s="148"/>
      <c r="KHP846" s="148"/>
      <c r="KHQ846" s="148"/>
      <c r="KHR846" s="148"/>
      <c r="KHS846" s="148"/>
      <c r="KHT846" s="148"/>
      <c r="KHU846" s="148"/>
      <c r="KHV846" s="148"/>
      <c r="KHW846" s="148"/>
      <c r="KHX846" s="148"/>
      <c r="KHY846" s="148"/>
      <c r="KHZ846" s="148"/>
      <c r="KIA846" s="148"/>
      <c r="KIB846" s="148"/>
      <c r="KIC846" s="148"/>
      <c r="KID846" s="148"/>
      <c r="KIE846" s="148"/>
      <c r="KIF846" s="148"/>
      <c r="KIG846" s="148"/>
      <c r="KIH846" s="148"/>
      <c r="KII846" s="148"/>
      <c r="KIJ846" s="148"/>
      <c r="KIK846" s="148"/>
      <c r="KIL846" s="148"/>
      <c r="KIM846" s="148"/>
      <c r="KIN846" s="148"/>
      <c r="KIO846" s="148"/>
      <c r="KIP846" s="148"/>
      <c r="KIQ846" s="148"/>
      <c r="KIR846" s="148"/>
      <c r="KIS846" s="148"/>
      <c r="KIT846" s="148"/>
      <c r="KIU846" s="148"/>
      <c r="KIV846" s="148"/>
      <c r="KIW846" s="148"/>
      <c r="KIX846" s="148"/>
      <c r="KIY846" s="148"/>
      <c r="KIZ846" s="148"/>
      <c r="KJA846" s="148"/>
      <c r="KJB846" s="148"/>
      <c r="KJC846" s="148"/>
      <c r="KJD846" s="148"/>
      <c r="KJE846" s="148"/>
      <c r="KJF846" s="148"/>
      <c r="KJG846" s="148"/>
      <c r="KJH846" s="148"/>
      <c r="KJI846" s="148"/>
      <c r="KJJ846" s="148"/>
      <c r="KJK846" s="148"/>
      <c r="KJL846" s="148"/>
      <c r="KJM846" s="148"/>
      <c r="KJN846" s="148"/>
      <c r="KJO846" s="148"/>
      <c r="KJP846" s="148"/>
      <c r="KJQ846" s="148"/>
      <c r="KJR846" s="148"/>
      <c r="KJS846" s="148"/>
      <c r="KJT846" s="148"/>
      <c r="KJU846" s="148"/>
      <c r="KJV846" s="148"/>
      <c r="KJW846" s="148"/>
      <c r="KJX846" s="148"/>
      <c r="KJY846" s="148"/>
      <c r="KJZ846" s="148"/>
      <c r="KKA846" s="148"/>
      <c r="KKB846" s="148"/>
      <c r="KKC846" s="148"/>
      <c r="KKD846" s="148"/>
      <c r="KKE846" s="148"/>
      <c r="KKF846" s="148"/>
      <c r="KKG846" s="148"/>
      <c r="KKH846" s="148"/>
      <c r="KKI846" s="148"/>
      <c r="KKJ846" s="148"/>
      <c r="KKK846" s="148"/>
      <c r="KKL846" s="148"/>
      <c r="KKM846" s="148"/>
      <c r="KKN846" s="148"/>
      <c r="KKO846" s="148"/>
      <c r="KKP846" s="148"/>
      <c r="KKQ846" s="148"/>
      <c r="KKR846" s="148"/>
      <c r="KKS846" s="148"/>
      <c r="KKT846" s="148"/>
      <c r="KKU846" s="148"/>
      <c r="KKV846" s="148"/>
      <c r="KKW846" s="148"/>
      <c r="KKX846" s="148"/>
      <c r="KKY846" s="148"/>
      <c r="KKZ846" s="148"/>
      <c r="KLA846" s="148"/>
      <c r="KLB846" s="148"/>
      <c r="KLC846" s="148"/>
      <c r="KLD846" s="148"/>
      <c r="KLE846" s="148"/>
      <c r="KLF846" s="148"/>
      <c r="KLG846" s="148"/>
      <c r="KLH846" s="148"/>
      <c r="KLI846" s="148"/>
      <c r="KLJ846" s="148"/>
      <c r="KLK846" s="148"/>
      <c r="KLL846" s="148"/>
      <c r="KLM846" s="148"/>
      <c r="KLN846" s="148"/>
      <c r="KLO846" s="148"/>
      <c r="KLP846" s="148"/>
      <c r="KLQ846" s="148"/>
      <c r="KLR846" s="148"/>
      <c r="KLS846" s="148"/>
      <c r="KLT846" s="148"/>
      <c r="KLU846" s="148"/>
      <c r="KLV846" s="148"/>
      <c r="KLW846" s="148"/>
      <c r="KLX846" s="148"/>
      <c r="KLY846" s="148"/>
      <c r="KLZ846" s="148"/>
      <c r="KMA846" s="148"/>
      <c r="KMB846" s="148"/>
      <c r="KMC846" s="148"/>
      <c r="KMD846" s="148"/>
      <c r="KME846" s="148"/>
      <c r="KMF846" s="148"/>
      <c r="KMG846" s="148"/>
      <c r="KMH846" s="148"/>
      <c r="KMI846" s="148"/>
      <c r="KMJ846" s="148"/>
      <c r="KMK846" s="148"/>
      <c r="KML846" s="148"/>
      <c r="KMM846" s="148"/>
      <c r="KMN846" s="148"/>
      <c r="KMO846" s="148"/>
      <c r="KMP846" s="148"/>
      <c r="KMQ846" s="148"/>
      <c r="KMR846" s="148"/>
      <c r="KMS846" s="148"/>
      <c r="KMT846" s="148"/>
      <c r="KMU846" s="148"/>
      <c r="KMV846" s="148"/>
      <c r="KMW846" s="148"/>
      <c r="KMX846" s="148"/>
      <c r="KMY846" s="148"/>
      <c r="KMZ846" s="148"/>
      <c r="KNA846" s="148"/>
      <c r="KNB846" s="148"/>
      <c r="KNC846" s="148"/>
      <c r="KND846" s="148"/>
      <c r="KNE846" s="148"/>
      <c r="KNF846" s="148"/>
      <c r="KNG846" s="148"/>
      <c r="KNH846" s="148"/>
      <c r="KNI846" s="148"/>
      <c r="KNJ846" s="148"/>
      <c r="KNK846" s="148"/>
      <c r="KNL846" s="148"/>
      <c r="KNM846" s="148"/>
      <c r="KNN846" s="148"/>
      <c r="KNO846" s="148"/>
      <c r="KNP846" s="148"/>
      <c r="KNQ846" s="148"/>
      <c r="KNR846" s="148"/>
      <c r="KNS846" s="148"/>
      <c r="KNT846" s="148"/>
      <c r="KNU846" s="148"/>
      <c r="KNV846" s="148"/>
      <c r="KNW846" s="148"/>
      <c r="KNX846" s="148"/>
      <c r="KNY846" s="148"/>
      <c r="KNZ846" s="148"/>
      <c r="KOA846" s="148"/>
      <c r="KOB846" s="148"/>
      <c r="KOC846" s="148"/>
      <c r="KOD846" s="148"/>
      <c r="KOE846" s="148"/>
      <c r="KOF846" s="148"/>
      <c r="KOG846" s="148"/>
      <c r="KOH846" s="148"/>
      <c r="KOI846" s="148"/>
      <c r="KOJ846" s="148"/>
      <c r="KOK846" s="148"/>
      <c r="KOL846" s="148"/>
      <c r="KOM846" s="148"/>
      <c r="KON846" s="148"/>
      <c r="KOO846" s="148"/>
      <c r="KOP846" s="148"/>
      <c r="KOQ846" s="148"/>
      <c r="KOR846" s="148"/>
      <c r="KOS846" s="148"/>
      <c r="KOT846" s="148"/>
      <c r="KOU846" s="148"/>
      <c r="KOV846" s="148"/>
      <c r="KOW846" s="148"/>
      <c r="KOX846" s="148"/>
      <c r="KOY846" s="148"/>
      <c r="KOZ846" s="148"/>
      <c r="KPA846" s="148"/>
      <c r="KPB846" s="148"/>
      <c r="KPC846" s="148"/>
      <c r="KPD846" s="148"/>
      <c r="KPE846" s="148"/>
      <c r="KPF846" s="148"/>
      <c r="KPG846" s="148"/>
      <c r="KPH846" s="148"/>
      <c r="KPI846" s="148"/>
      <c r="KPJ846" s="148"/>
      <c r="KPK846" s="148"/>
      <c r="KPL846" s="148"/>
      <c r="KPM846" s="148"/>
      <c r="KPN846" s="148"/>
      <c r="KPO846" s="148"/>
      <c r="KPP846" s="148"/>
      <c r="KPQ846" s="148"/>
      <c r="KPR846" s="148"/>
      <c r="KPS846" s="148"/>
      <c r="KPT846" s="148"/>
      <c r="KPU846" s="148"/>
      <c r="KPV846" s="148"/>
      <c r="KPW846" s="148"/>
      <c r="KPX846" s="148"/>
      <c r="KPY846" s="148"/>
      <c r="KPZ846" s="148"/>
      <c r="KQA846" s="148"/>
      <c r="KQB846" s="148"/>
      <c r="KQC846" s="148"/>
      <c r="KQD846" s="148"/>
      <c r="KQE846" s="148"/>
      <c r="KQF846" s="148"/>
      <c r="KQG846" s="148"/>
      <c r="KQH846" s="148"/>
      <c r="KQI846" s="148"/>
      <c r="KQJ846" s="148"/>
      <c r="KQK846" s="148"/>
      <c r="KQL846" s="148"/>
      <c r="KQM846" s="148"/>
      <c r="KQN846" s="148"/>
      <c r="KQO846" s="148"/>
      <c r="KQP846" s="148"/>
      <c r="KQQ846" s="148"/>
      <c r="KQR846" s="148"/>
      <c r="KQS846" s="148"/>
      <c r="KQT846" s="148"/>
      <c r="KQU846" s="148"/>
      <c r="KQV846" s="148"/>
      <c r="KQW846" s="148"/>
      <c r="KQX846" s="148"/>
      <c r="KQY846" s="148"/>
      <c r="KQZ846" s="148"/>
      <c r="KRA846" s="148"/>
      <c r="KRB846" s="148"/>
      <c r="KRC846" s="148"/>
      <c r="KRD846" s="148"/>
      <c r="KRE846" s="148"/>
      <c r="KRF846" s="148"/>
      <c r="KRG846" s="148"/>
      <c r="KRH846" s="148"/>
      <c r="KRI846" s="148"/>
      <c r="KRJ846" s="148"/>
      <c r="KRK846" s="148"/>
      <c r="KRL846" s="148"/>
      <c r="KRM846" s="148"/>
      <c r="KRN846" s="148"/>
      <c r="KRO846" s="148"/>
      <c r="KRP846" s="148"/>
      <c r="KRQ846" s="148"/>
      <c r="KRR846" s="148"/>
      <c r="KRS846" s="148"/>
      <c r="KRT846" s="148"/>
      <c r="KRU846" s="148"/>
      <c r="KRV846" s="148"/>
      <c r="KRW846" s="148"/>
      <c r="KRX846" s="148"/>
      <c r="KRY846" s="148"/>
      <c r="KRZ846" s="148"/>
      <c r="KSA846" s="148"/>
      <c r="KSB846" s="148"/>
      <c r="KSC846" s="148"/>
      <c r="KSD846" s="148"/>
      <c r="KSE846" s="148"/>
      <c r="KSF846" s="148"/>
      <c r="KSG846" s="148"/>
      <c r="KSH846" s="148"/>
      <c r="KSI846" s="148"/>
      <c r="KSJ846" s="148"/>
      <c r="KSK846" s="148"/>
      <c r="KSL846" s="148"/>
      <c r="KSM846" s="148"/>
      <c r="KSN846" s="148"/>
      <c r="KSO846" s="148"/>
      <c r="KSP846" s="148"/>
      <c r="KSQ846" s="148"/>
      <c r="KSR846" s="148"/>
      <c r="KSS846" s="148"/>
      <c r="KST846" s="148"/>
      <c r="KSU846" s="148"/>
      <c r="KSV846" s="148"/>
      <c r="KSW846" s="148"/>
      <c r="KSX846" s="148"/>
      <c r="KSY846" s="148"/>
      <c r="KSZ846" s="148"/>
      <c r="KTA846" s="148"/>
      <c r="KTB846" s="148"/>
      <c r="KTC846" s="148"/>
      <c r="KTD846" s="148"/>
      <c r="KTE846" s="148"/>
      <c r="KTF846" s="148"/>
      <c r="KTG846" s="148"/>
      <c r="KTH846" s="148"/>
      <c r="KTI846" s="148"/>
      <c r="KTJ846" s="148"/>
      <c r="KTK846" s="148"/>
      <c r="KTL846" s="148"/>
      <c r="KTM846" s="148"/>
      <c r="KTN846" s="148"/>
      <c r="KTO846" s="148"/>
      <c r="KTP846" s="148"/>
      <c r="KTQ846" s="148"/>
      <c r="KTR846" s="148"/>
      <c r="KTS846" s="148"/>
      <c r="KTT846" s="148"/>
      <c r="KTU846" s="148"/>
      <c r="KTV846" s="148"/>
      <c r="KTW846" s="148"/>
      <c r="KTX846" s="148"/>
      <c r="KTY846" s="148"/>
      <c r="KTZ846" s="148"/>
      <c r="KUA846" s="148"/>
      <c r="KUB846" s="148"/>
      <c r="KUC846" s="148"/>
      <c r="KUD846" s="148"/>
      <c r="KUE846" s="148"/>
      <c r="KUF846" s="148"/>
      <c r="KUG846" s="148"/>
      <c r="KUH846" s="148"/>
      <c r="KUI846" s="148"/>
      <c r="KUJ846" s="148"/>
      <c r="KUK846" s="148"/>
      <c r="KUL846" s="148"/>
      <c r="KUM846" s="148"/>
      <c r="KUN846" s="148"/>
      <c r="KUO846" s="148"/>
      <c r="KUP846" s="148"/>
      <c r="KUQ846" s="148"/>
      <c r="KUR846" s="148"/>
      <c r="KUS846" s="148"/>
      <c r="KUT846" s="148"/>
      <c r="KUU846" s="148"/>
      <c r="KUV846" s="148"/>
      <c r="KUW846" s="148"/>
      <c r="KUX846" s="148"/>
      <c r="KUY846" s="148"/>
      <c r="KUZ846" s="148"/>
      <c r="KVA846" s="148"/>
      <c r="KVB846" s="148"/>
      <c r="KVC846" s="148"/>
      <c r="KVD846" s="148"/>
      <c r="KVE846" s="148"/>
      <c r="KVF846" s="148"/>
      <c r="KVG846" s="148"/>
      <c r="KVH846" s="148"/>
      <c r="KVI846" s="148"/>
      <c r="KVJ846" s="148"/>
      <c r="KVK846" s="148"/>
      <c r="KVL846" s="148"/>
      <c r="KVM846" s="148"/>
      <c r="KVN846" s="148"/>
      <c r="KVO846" s="148"/>
      <c r="KVP846" s="148"/>
      <c r="KVQ846" s="148"/>
      <c r="KVR846" s="148"/>
      <c r="KVS846" s="148"/>
      <c r="KVT846" s="148"/>
      <c r="KVU846" s="148"/>
      <c r="KVV846" s="148"/>
      <c r="KVW846" s="148"/>
      <c r="KVX846" s="148"/>
      <c r="KVY846" s="148"/>
      <c r="KVZ846" s="148"/>
      <c r="KWA846" s="148"/>
      <c r="KWB846" s="148"/>
      <c r="KWC846" s="148"/>
      <c r="KWD846" s="148"/>
      <c r="KWE846" s="148"/>
      <c r="KWF846" s="148"/>
      <c r="KWG846" s="148"/>
      <c r="KWH846" s="148"/>
      <c r="KWI846" s="148"/>
      <c r="KWJ846" s="148"/>
      <c r="KWK846" s="148"/>
      <c r="KWL846" s="148"/>
      <c r="KWM846" s="148"/>
      <c r="KWN846" s="148"/>
      <c r="KWO846" s="148"/>
      <c r="KWP846" s="148"/>
      <c r="KWQ846" s="148"/>
      <c r="KWR846" s="148"/>
      <c r="KWS846" s="148"/>
      <c r="KWT846" s="148"/>
      <c r="KWU846" s="148"/>
      <c r="KWV846" s="148"/>
      <c r="KWW846" s="148"/>
      <c r="KWX846" s="148"/>
      <c r="KWY846" s="148"/>
      <c r="KWZ846" s="148"/>
      <c r="KXA846" s="148"/>
      <c r="KXB846" s="148"/>
      <c r="KXC846" s="148"/>
      <c r="KXD846" s="148"/>
      <c r="KXE846" s="148"/>
      <c r="KXF846" s="148"/>
      <c r="KXG846" s="148"/>
      <c r="KXH846" s="148"/>
      <c r="KXI846" s="148"/>
      <c r="KXJ846" s="148"/>
      <c r="KXK846" s="148"/>
      <c r="KXL846" s="148"/>
      <c r="KXM846" s="148"/>
      <c r="KXN846" s="148"/>
      <c r="KXO846" s="148"/>
      <c r="KXP846" s="148"/>
      <c r="KXQ846" s="148"/>
      <c r="KXR846" s="148"/>
      <c r="KXS846" s="148"/>
      <c r="KXT846" s="148"/>
      <c r="KXU846" s="148"/>
      <c r="KXV846" s="148"/>
      <c r="KXW846" s="148"/>
      <c r="KXX846" s="148"/>
      <c r="KXY846" s="148"/>
      <c r="KXZ846" s="148"/>
      <c r="KYA846" s="148"/>
      <c r="KYB846" s="148"/>
      <c r="KYC846" s="148"/>
      <c r="KYD846" s="148"/>
      <c r="KYE846" s="148"/>
      <c r="KYF846" s="148"/>
      <c r="KYG846" s="148"/>
      <c r="KYH846" s="148"/>
      <c r="KYI846" s="148"/>
      <c r="KYJ846" s="148"/>
      <c r="KYK846" s="148"/>
      <c r="KYL846" s="148"/>
      <c r="KYM846" s="148"/>
      <c r="KYN846" s="148"/>
      <c r="KYO846" s="148"/>
      <c r="KYP846" s="148"/>
      <c r="KYQ846" s="148"/>
      <c r="KYR846" s="148"/>
      <c r="KYS846" s="148"/>
      <c r="KYT846" s="148"/>
      <c r="KYU846" s="148"/>
      <c r="KYV846" s="148"/>
      <c r="KYW846" s="148"/>
      <c r="KYX846" s="148"/>
      <c r="KYY846" s="148"/>
      <c r="KYZ846" s="148"/>
      <c r="KZA846" s="148"/>
      <c r="KZB846" s="148"/>
      <c r="KZC846" s="148"/>
      <c r="KZD846" s="148"/>
      <c r="KZE846" s="148"/>
      <c r="KZF846" s="148"/>
      <c r="KZG846" s="148"/>
      <c r="KZH846" s="148"/>
      <c r="KZI846" s="148"/>
      <c r="KZJ846" s="148"/>
      <c r="KZK846" s="148"/>
      <c r="KZL846" s="148"/>
      <c r="KZM846" s="148"/>
      <c r="KZN846" s="148"/>
      <c r="KZO846" s="148"/>
      <c r="KZP846" s="148"/>
      <c r="KZQ846" s="148"/>
      <c r="KZR846" s="148"/>
      <c r="KZS846" s="148"/>
      <c r="KZT846" s="148"/>
      <c r="KZU846" s="148"/>
      <c r="KZV846" s="148"/>
      <c r="KZW846" s="148"/>
      <c r="KZX846" s="148"/>
      <c r="KZY846" s="148"/>
      <c r="KZZ846" s="148"/>
      <c r="LAA846" s="148"/>
      <c r="LAB846" s="148"/>
      <c r="LAC846" s="148"/>
      <c r="LAD846" s="148"/>
      <c r="LAE846" s="148"/>
      <c r="LAF846" s="148"/>
      <c r="LAG846" s="148"/>
      <c r="LAH846" s="148"/>
      <c r="LAI846" s="148"/>
      <c r="LAJ846" s="148"/>
      <c r="LAK846" s="148"/>
      <c r="LAL846" s="148"/>
      <c r="LAM846" s="148"/>
      <c r="LAN846" s="148"/>
      <c r="LAO846" s="148"/>
      <c r="LAP846" s="148"/>
      <c r="LAQ846" s="148"/>
      <c r="LAR846" s="148"/>
      <c r="LAS846" s="148"/>
      <c r="LAT846" s="148"/>
      <c r="LAU846" s="148"/>
      <c r="LAV846" s="148"/>
      <c r="LAW846" s="148"/>
      <c r="LAX846" s="148"/>
      <c r="LAY846" s="148"/>
      <c r="LAZ846" s="148"/>
      <c r="LBA846" s="148"/>
      <c r="LBB846" s="148"/>
      <c r="LBC846" s="148"/>
      <c r="LBD846" s="148"/>
      <c r="LBE846" s="148"/>
      <c r="LBF846" s="148"/>
      <c r="LBG846" s="148"/>
      <c r="LBH846" s="148"/>
      <c r="LBI846" s="148"/>
      <c r="LBJ846" s="148"/>
      <c r="LBK846" s="148"/>
      <c r="LBL846" s="148"/>
      <c r="LBM846" s="148"/>
      <c r="LBN846" s="148"/>
      <c r="LBO846" s="148"/>
      <c r="LBP846" s="148"/>
      <c r="LBQ846" s="148"/>
      <c r="LBR846" s="148"/>
      <c r="LBS846" s="148"/>
      <c r="LBT846" s="148"/>
      <c r="LBU846" s="148"/>
      <c r="LBV846" s="148"/>
      <c r="LBW846" s="148"/>
      <c r="LBX846" s="148"/>
      <c r="LBY846" s="148"/>
      <c r="LBZ846" s="148"/>
      <c r="LCA846" s="148"/>
      <c r="LCB846" s="148"/>
      <c r="LCC846" s="148"/>
      <c r="LCD846" s="148"/>
      <c r="LCE846" s="148"/>
      <c r="LCF846" s="148"/>
      <c r="LCG846" s="148"/>
      <c r="LCH846" s="148"/>
      <c r="LCI846" s="148"/>
      <c r="LCJ846" s="148"/>
      <c r="LCK846" s="148"/>
      <c r="LCL846" s="148"/>
      <c r="LCM846" s="148"/>
      <c r="LCN846" s="148"/>
      <c r="LCO846" s="148"/>
      <c r="LCP846" s="148"/>
      <c r="LCQ846" s="148"/>
      <c r="LCR846" s="148"/>
      <c r="LCS846" s="148"/>
      <c r="LCT846" s="148"/>
      <c r="LCU846" s="148"/>
      <c r="LCV846" s="148"/>
      <c r="LCW846" s="148"/>
      <c r="LCX846" s="148"/>
      <c r="LCY846" s="148"/>
      <c r="LCZ846" s="148"/>
      <c r="LDA846" s="148"/>
      <c r="LDB846" s="148"/>
      <c r="LDC846" s="148"/>
      <c r="LDD846" s="148"/>
      <c r="LDE846" s="148"/>
      <c r="LDF846" s="148"/>
      <c r="LDG846" s="148"/>
      <c r="LDH846" s="148"/>
      <c r="LDI846" s="148"/>
      <c r="LDJ846" s="148"/>
      <c r="LDK846" s="148"/>
      <c r="LDL846" s="148"/>
      <c r="LDM846" s="148"/>
      <c r="LDN846" s="148"/>
      <c r="LDO846" s="148"/>
      <c r="LDP846" s="148"/>
      <c r="LDQ846" s="148"/>
      <c r="LDR846" s="148"/>
      <c r="LDS846" s="148"/>
      <c r="LDT846" s="148"/>
      <c r="LDU846" s="148"/>
      <c r="LDV846" s="148"/>
      <c r="LDW846" s="148"/>
      <c r="LDX846" s="148"/>
      <c r="LDY846" s="148"/>
      <c r="LDZ846" s="148"/>
      <c r="LEA846" s="148"/>
      <c r="LEB846" s="148"/>
      <c r="LEC846" s="148"/>
      <c r="LED846" s="148"/>
      <c r="LEE846" s="148"/>
      <c r="LEF846" s="148"/>
      <c r="LEG846" s="148"/>
      <c r="LEH846" s="148"/>
      <c r="LEI846" s="148"/>
      <c r="LEJ846" s="148"/>
      <c r="LEK846" s="148"/>
      <c r="LEL846" s="148"/>
      <c r="LEM846" s="148"/>
      <c r="LEN846" s="148"/>
      <c r="LEO846" s="148"/>
      <c r="LEP846" s="148"/>
      <c r="LEQ846" s="148"/>
      <c r="LER846" s="148"/>
      <c r="LES846" s="148"/>
      <c r="LET846" s="148"/>
      <c r="LEU846" s="148"/>
      <c r="LEV846" s="148"/>
      <c r="LEW846" s="148"/>
      <c r="LEX846" s="148"/>
      <c r="LEY846" s="148"/>
      <c r="LEZ846" s="148"/>
      <c r="LFA846" s="148"/>
      <c r="LFB846" s="148"/>
      <c r="LFC846" s="148"/>
      <c r="LFD846" s="148"/>
      <c r="LFE846" s="148"/>
      <c r="LFF846" s="148"/>
      <c r="LFG846" s="148"/>
      <c r="LFH846" s="148"/>
      <c r="LFI846" s="148"/>
      <c r="LFJ846" s="148"/>
      <c r="LFK846" s="148"/>
      <c r="LFL846" s="148"/>
      <c r="LFM846" s="148"/>
      <c r="LFN846" s="148"/>
      <c r="LFO846" s="148"/>
      <c r="LFP846" s="148"/>
      <c r="LFQ846" s="148"/>
      <c r="LFR846" s="148"/>
      <c r="LFS846" s="148"/>
      <c r="LFT846" s="148"/>
      <c r="LFU846" s="148"/>
      <c r="LFV846" s="148"/>
      <c r="LFW846" s="148"/>
      <c r="LFX846" s="148"/>
      <c r="LFY846" s="148"/>
      <c r="LFZ846" s="148"/>
      <c r="LGA846" s="148"/>
      <c r="LGB846" s="148"/>
      <c r="LGC846" s="148"/>
      <c r="LGD846" s="148"/>
      <c r="LGE846" s="148"/>
      <c r="LGF846" s="148"/>
      <c r="LGG846" s="148"/>
      <c r="LGH846" s="148"/>
      <c r="LGI846" s="148"/>
      <c r="LGJ846" s="148"/>
      <c r="LGK846" s="148"/>
      <c r="LGL846" s="148"/>
      <c r="LGM846" s="148"/>
      <c r="LGN846" s="148"/>
      <c r="LGO846" s="148"/>
      <c r="LGP846" s="148"/>
      <c r="LGQ846" s="148"/>
      <c r="LGR846" s="148"/>
      <c r="LGS846" s="148"/>
      <c r="LGT846" s="148"/>
      <c r="LGU846" s="148"/>
      <c r="LGV846" s="148"/>
      <c r="LGW846" s="148"/>
      <c r="LGX846" s="148"/>
      <c r="LGY846" s="148"/>
      <c r="LGZ846" s="148"/>
      <c r="LHA846" s="148"/>
      <c r="LHB846" s="148"/>
      <c r="LHC846" s="148"/>
      <c r="LHD846" s="148"/>
      <c r="LHE846" s="148"/>
      <c r="LHF846" s="148"/>
      <c r="LHG846" s="148"/>
      <c r="LHH846" s="148"/>
      <c r="LHI846" s="148"/>
      <c r="LHJ846" s="148"/>
      <c r="LHK846" s="148"/>
      <c r="LHL846" s="148"/>
      <c r="LHM846" s="148"/>
      <c r="LHN846" s="148"/>
      <c r="LHO846" s="148"/>
      <c r="LHP846" s="148"/>
      <c r="LHQ846" s="148"/>
      <c r="LHR846" s="148"/>
      <c r="LHS846" s="148"/>
      <c r="LHT846" s="148"/>
      <c r="LHU846" s="148"/>
      <c r="LHV846" s="148"/>
      <c r="LHW846" s="148"/>
      <c r="LHX846" s="148"/>
      <c r="LHY846" s="148"/>
      <c r="LHZ846" s="148"/>
      <c r="LIA846" s="148"/>
      <c r="LIB846" s="148"/>
      <c r="LIC846" s="148"/>
      <c r="LID846" s="148"/>
      <c r="LIE846" s="148"/>
      <c r="LIF846" s="148"/>
      <c r="LIG846" s="148"/>
      <c r="LIH846" s="148"/>
      <c r="LII846" s="148"/>
      <c r="LIJ846" s="148"/>
      <c r="LIK846" s="148"/>
      <c r="LIL846" s="148"/>
      <c r="LIM846" s="148"/>
      <c r="LIN846" s="148"/>
      <c r="LIO846" s="148"/>
      <c r="LIP846" s="148"/>
      <c r="LIQ846" s="148"/>
      <c r="LIR846" s="148"/>
      <c r="LIS846" s="148"/>
      <c r="LIT846" s="148"/>
      <c r="LIU846" s="148"/>
      <c r="LIV846" s="148"/>
      <c r="LIW846" s="148"/>
      <c r="LIX846" s="148"/>
      <c r="LIY846" s="148"/>
      <c r="LIZ846" s="148"/>
      <c r="LJA846" s="148"/>
      <c r="LJB846" s="148"/>
      <c r="LJC846" s="148"/>
      <c r="LJD846" s="148"/>
      <c r="LJE846" s="148"/>
      <c r="LJF846" s="148"/>
      <c r="LJG846" s="148"/>
      <c r="LJH846" s="148"/>
      <c r="LJI846" s="148"/>
      <c r="LJJ846" s="148"/>
      <c r="LJK846" s="148"/>
      <c r="LJL846" s="148"/>
      <c r="LJM846" s="148"/>
      <c r="LJN846" s="148"/>
      <c r="LJO846" s="148"/>
      <c r="LJP846" s="148"/>
      <c r="LJQ846" s="148"/>
      <c r="LJR846" s="148"/>
      <c r="LJS846" s="148"/>
      <c r="LJT846" s="148"/>
      <c r="LJU846" s="148"/>
      <c r="LJV846" s="148"/>
      <c r="LJW846" s="148"/>
      <c r="LJX846" s="148"/>
      <c r="LJY846" s="148"/>
      <c r="LJZ846" s="148"/>
      <c r="LKA846" s="148"/>
      <c r="LKB846" s="148"/>
      <c r="LKC846" s="148"/>
      <c r="LKD846" s="148"/>
      <c r="LKE846" s="148"/>
      <c r="LKF846" s="148"/>
      <c r="LKG846" s="148"/>
      <c r="LKH846" s="148"/>
      <c r="LKI846" s="148"/>
      <c r="LKJ846" s="148"/>
      <c r="LKK846" s="148"/>
      <c r="LKL846" s="148"/>
      <c r="LKM846" s="148"/>
      <c r="LKN846" s="148"/>
      <c r="LKO846" s="148"/>
      <c r="LKP846" s="148"/>
      <c r="LKQ846" s="148"/>
      <c r="LKR846" s="148"/>
      <c r="LKS846" s="148"/>
      <c r="LKT846" s="148"/>
      <c r="LKU846" s="148"/>
      <c r="LKV846" s="148"/>
      <c r="LKW846" s="148"/>
      <c r="LKX846" s="148"/>
      <c r="LKY846" s="148"/>
      <c r="LKZ846" s="148"/>
      <c r="LLA846" s="148"/>
      <c r="LLB846" s="148"/>
      <c r="LLC846" s="148"/>
      <c r="LLD846" s="148"/>
      <c r="LLE846" s="148"/>
      <c r="LLF846" s="148"/>
      <c r="LLG846" s="148"/>
      <c r="LLH846" s="148"/>
      <c r="LLI846" s="148"/>
      <c r="LLJ846" s="148"/>
      <c r="LLK846" s="148"/>
      <c r="LLL846" s="148"/>
      <c r="LLM846" s="148"/>
      <c r="LLN846" s="148"/>
      <c r="LLO846" s="148"/>
      <c r="LLP846" s="148"/>
      <c r="LLQ846" s="148"/>
      <c r="LLR846" s="148"/>
      <c r="LLS846" s="148"/>
      <c r="LLT846" s="148"/>
      <c r="LLU846" s="148"/>
      <c r="LLV846" s="148"/>
      <c r="LLW846" s="148"/>
      <c r="LLX846" s="148"/>
      <c r="LLY846" s="148"/>
      <c r="LLZ846" s="148"/>
      <c r="LMA846" s="148"/>
      <c r="LMB846" s="148"/>
      <c r="LMC846" s="148"/>
      <c r="LMD846" s="148"/>
      <c r="LME846" s="148"/>
      <c r="LMF846" s="148"/>
      <c r="LMG846" s="148"/>
      <c r="LMH846" s="148"/>
      <c r="LMI846" s="148"/>
      <c r="LMJ846" s="148"/>
      <c r="LMK846" s="148"/>
      <c r="LML846" s="148"/>
      <c r="LMM846" s="148"/>
      <c r="LMN846" s="148"/>
      <c r="LMO846" s="148"/>
      <c r="LMP846" s="148"/>
      <c r="LMQ846" s="148"/>
      <c r="LMR846" s="148"/>
      <c r="LMS846" s="148"/>
      <c r="LMT846" s="148"/>
      <c r="LMU846" s="148"/>
      <c r="LMV846" s="148"/>
      <c r="LMW846" s="148"/>
      <c r="LMX846" s="148"/>
      <c r="LMY846" s="148"/>
      <c r="LMZ846" s="148"/>
      <c r="LNA846" s="148"/>
      <c r="LNB846" s="148"/>
      <c r="LNC846" s="148"/>
      <c r="LND846" s="148"/>
      <c r="LNE846" s="148"/>
      <c r="LNF846" s="148"/>
      <c r="LNG846" s="148"/>
      <c r="LNH846" s="148"/>
      <c r="LNI846" s="148"/>
      <c r="LNJ846" s="148"/>
      <c r="LNK846" s="148"/>
      <c r="LNL846" s="148"/>
      <c r="LNM846" s="148"/>
      <c r="LNN846" s="148"/>
      <c r="LNO846" s="148"/>
      <c r="LNP846" s="148"/>
      <c r="LNQ846" s="148"/>
      <c r="LNR846" s="148"/>
      <c r="LNS846" s="148"/>
      <c r="LNT846" s="148"/>
      <c r="LNU846" s="148"/>
      <c r="LNV846" s="148"/>
      <c r="LNW846" s="148"/>
      <c r="LNX846" s="148"/>
      <c r="LNY846" s="148"/>
      <c r="LNZ846" s="148"/>
      <c r="LOA846" s="148"/>
      <c r="LOB846" s="148"/>
      <c r="LOC846" s="148"/>
      <c r="LOD846" s="148"/>
      <c r="LOE846" s="148"/>
      <c r="LOF846" s="148"/>
      <c r="LOG846" s="148"/>
      <c r="LOH846" s="148"/>
      <c r="LOI846" s="148"/>
      <c r="LOJ846" s="148"/>
      <c r="LOK846" s="148"/>
      <c r="LOL846" s="148"/>
      <c r="LOM846" s="148"/>
      <c r="LON846" s="148"/>
      <c r="LOO846" s="148"/>
      <c r="LOP846" s="148"/>
      <c r="LOQ846" s="148"/>
      <c r="LOR846" s="148"/>
      <c r="LOS846" s="148"/>
      <c r="LOT846" s="148"/>
      <c r="LOU846" s="148"/>
      <c r="LOV846" s="148"/>
      <c r="LOW846" s="148"/>
      <c r="LOX846" s="148"/>
      <c r="LOY846" s="148"/>
      <c r="LOZ846" s="148"/>
      <c r="LPA846" s="148"/>
      <c r="LPB846" s="148"/>
      <c r="LPC846" s="148"/>
      <c r="LPD846" s="148"/>
      <c r="LPE846" s="148"/>
      <c r="LPF846" s="148"/>
      <c r="LPG846" s="148"/>
      <c r="LPH846" s="148"/>
      <c r="LPI846" s="148"/>
      <c r="LPJ846" s="148"/>
      <c r="LPK846" s="148"/>
      <c r="LPL846" s="148"/>
      <c r="LPM846" s="148"/>
      <c r="LPN846" s="148"/>
      <c r="LPO846" s="148"/>
      <c r="LPP846" s="148"/>
      <c r="LPQ846" s="148"/>
      <c r="LPR846" s="148"/>
      <c r="LPS846" s="148"/>
      <c r="LPT846" s="148"/>
      <c r="LPU846" s="148"/>
      <c r="LPV846" s="148"/>
      <c r="LPW846" s="148"/>
      <c r="LPX846" s="148"/>
      <c r="LPY846" s="148"/>
      <c r="LPZ846" s="148"/>
      <c r="LQA846" s="148"/>
      <c r="LQB846" s="148"/>
      <c r="LQC846" s="148"/>
      <c r="LQD846" s="148"/>
      <c r="LQE846" s="148"/>
      <c r="LQF846" s="148"/>
      <c r="LQG846" s="148"/>
      <c r="LQH846" s="148"/>
      <c r="LQI846" s="148"/>
      <c r="LQJ846" s="148"/>
      <c r="LQK846" s="148"/>
      <c r="LQL846" s="148"/>
      <c r="LQM846" s="148"/>
      <c r="LQN846" s="148"/>
      <c r="LQO846" s="148"/>
      <c r="LQP846" s="148"/>
      <c r="LQQ846" s="148"/>
      <c r="LQR846" s="148"/>
      <c r="LQS846" s="148"/>
      <c r="LQT846" s="148"/>
      <c r="LQU846" s="148"/>
      <c r="LQV846" s="148"/>
      <c r="LQW846" s="148"/>
      <c r="LQX846" s="148"/>
      <c r="LQY846" s="148"/>
      <c r="LQZ846" s="148"/>
      <c r="LRA846" s="148"/>
      <c r="LRB846" s="148"/>
      <c r="LRC846" s="148"/>
      <c r="LRD846" s="148"/>
      <c r="LRE846" s="148"/>
      <c r="LRF846" s="148"/>
      <c r="LRG846" s="148"/>
      <c r="LRH846" s="148"/>
      <c r="LRI846" s="148"/>
      <c r="LRJ846" s="148"/>
      <c r="LRK846" s="148"/>
      <c r="LRL846" s="148"/>
      <c r="LRM846" s="148"/>
      <c r="LRN846" s="148"/>
      <c r="LRO846" s="148"/>
      <c r="LRP846" s="148"/>
      <c r="LRQ846" s="148"/>
      <c r="LRR846" s="148"/>
      <c r="LRS846" s="148"/>
      <c r="LRT846" s="148"/>
      <c r="LRU846" s="148"/>
      <c r="LRV846" s="148"/>
      <c r="LRW846" s="148"/>
      <c r="LRX846" s="148"/>
      <c r="LRY846" s="148"/>
      <c r="LRZ846" s="148"/>
      <c r="LSA846" s="148"/>
      <c r="LSB846" s="148"/>
      <c r="LSC846" s="148"/>
      <c r="LSD846" s="148"/>
      <c r="LSE846" s="148"/>
      <c r="LSF846" s="148"/>
      <c r="LSG846" s="148"/>
      <c r="LSH846" s="148"/>
      <c r="LSI846" s="148"/>
      <c r="LSJ846" s="148"/>
      <c r="LSK846" s="148"/>
      <c r="LSL846" s="148"/>
      <c r="LSM846" s="148"/>
      <c r="LSN846" s="148"/>
      <c r="LSO846" s="148"/>
      <c r="LSP846" s="148"/>
      <c r="LSQ846" s="148"/>
      <c r="LSR846" s="148"/>
      <c r="LSS846" s="148"/>
      <c r="LST846" s="148"/>
      <c r="LSU846" s="148"/>
      <c r="LSV846" s="148"/>
      <c r="LSW846" s="148"/>
      <c r="LSX846" s="148"/>
      <c r="LSY846" s="148"/>
      <c r="LSZ846" s="148"/>
      <c r="LTA846" s="148"/>
      <c r="LTB846" s="148"/>
      <c r="LTC846" s="148"/>
      <c r="LTD846" s="148"/>
      <c r="LTE846" s="148"/>
      <c r="LTF846" s="148"/>
      <c r="LTG846" s="148"/>
      <c r="LTH846" s="148"/>
      <c r="LTI846" s="148"/>
      <c r="LTJ846" s="148"/>
      <c r="LTK846" s="148"/>
      <c r="LTL846" s="148"/>
      <c r="LTM846" s="148"/>
      <c r="LTN846" s="148"/>
      <c r="LTO846" s="148"/>
      <c r="LTP846" s="148"/>
      <c r="LTQ846" s="148"/>
      <c r="LTR846" s="148"/>
      <c r="LTS846" s="148"/>
      <c r="LTT846" s="148"/>
      <c r="LTU846" s="148"/>
      <c r="LTV846" s="148"/>
      <c r="LTW846" s="148"/>
      <c r="LTX846" s="148"/>
      <c r="LTY846" s="148"/>
      <c r="LTZ846" s="148"/>
      <c r="LUA846" s="148"/>
      <c r="LUB846" s="148"/>
      <c r="LUC846" s="148"/>
      <c r="LUD846" s="148"/>
      <c r="LUE846" s="148"/>
      <c r="LUF846" s="148"/>
      <c r="LUG846" s="148"/>
      <c r="LUH846" s="148"/>
      <c r="LUI846" s="148"/>
      <c r="LUJ846" s="148"/>
      <c r="LUK846" s="148"/>
      <c r="LUL846" s="148"/>
      <c r="LUM846" s="148"/>
      <c r="LUN846" s="148"/>
      <c r="LUO846" s="148"/>
      <c r="LUP846" s="148"/>
      <c r="LUQ846" s="148"/>
      <c r="LUR846" s="148"/>
      <c r="LUS846" s="148"/>
      <c r="LUT846" s="148"/>
      <c r="LUU846" s="148"/>
      <c r="LUV846" s="148"/>
      <c r="LUW846" s="148"/>
      <c r="LUX846" s="148"/>
      <c r="LUY846" s="148"/>
      <c r="LUZ846" s="148"/>
      <c r="LVA846" s="148"/>
      <c r="LVB846" s="148"/>
      <c r="LVC846" s="148"/>
      <c r="LVD846" s="148"/>
      <c r="LVE846" s="148"/>
      <c r="LVF846" s="148"/>
      <c r="LVG846" s="148"/>
      <c r="LVH846" s="148"/>
      <c r="LVI846" s="148"/>
      <c r="LVJ846" s="148"/>
      <c r="LVK846" s="148"/>
      <c r="LVL846" s="148"/>
      <c r="LVM846" s="148"/>
      <c r="LVN846" s="148"/>
      <c r="LVO846" s="148"/>
      <c r="LVP846" s="148"/>
      <c r="LVQ846" s="148"/>
      <c r="LVR846" s="148"/>
      <c r="LVS846" s="148"/>
      <c r="LVT846" s="148"/>
      <c r="LVU846" s="148"/>
      <c r="LVV846" s="148"/>
      <c r="LVW846" s="148"/>
      <c r="LVX846" s="148"/>
      <c r="LVY846" s="148"/>
      <c r="LVZ846" s="148"/>
      <c r="LWA846" s="148"/>
      <c r="LWB846" s="148"/>
      <c r="LWC846" s="148"/>
      <c r="LWD846" s="148"/>
      <c r="LWE846" s="148"/>
      <c r="LWF846" s="148"/>
      <c r="LWG846" s="148"/>
      <c r="LWH846" s="148"/>
      <c r="LWI846" s="148"/>
      <c r="LWJ846" s="148"/>
      <c r="LWK846" s="148"/>
      <c r="LWL846" s="148"/>
      <c r="LWM846" s="148"/>
      <c r="LWN846" s="148"/>
      <c r="LWO846" s="148"/>
      <c r="LWP846" s="148"/>
      <c r="LWQ846" s="148"/>
      <c r="LWR846" s="148"/>
      <c r="LWS846" s="148"/>
      <c r="LWT846" s="148"/>
      <c r="LWU846" s="148"/>
      <c r="LWV846" s="148"/>
      <c r="LWW846" s="148"/>
      <c r="LWX846" s="148"/>
      <c r="LWY846" s="148"/>
      <c r="LWZ846" s="148"/>
      <c r="LXA846" s="148"/>
      <c r="LXB846" s="148"/>
      <c r="LXC846" s="148"/>
      <c r="LXD846" s="148"/>
      <c r="LXE846" s="148"/>
      <c r="LXF846" s="148"/>
      <c r="LXG846" s="148"/>
      <c r="LXH846" s="148"/>
      <c r="LXI846" s="148"/>
      <c r="LXJ846" s="148"/>
      <c r="LXK846" s="148"/>
      <c r="LXL846" s="148"/>
      <c r="LXM846" s="148"/>
      <c r="LXN846" s="148"/>
      <c r="LXO846" s="148"/>
      <c r="LXP846" s="148"/>
      <c r="LXQ846" s="148"/>
      <c r="LXR846" s="148"/>
      <c r="LXS846" s="148"/>
      <c r="LXT846" s="148"/>
      <c r="LXU846" s="148"/>
      <c r="LXV846" s="148"/>
      <c r="LXW846" s="148"/>
      <c r="LXX846" s="148"/>
      <c r="LXY846" s="148"/>
      <c r="LXZ846" s="148"/>
      <c r="LYA846" s="148"/>
      <c r="LYB846" s="148"/>
      <c r="LYC846" s="148"/>
      <c r="LYD846" s="148"/>
      <c r="LYE846" s="148"/>
      <c r="LYF846" s="148"/>
      <c r="LYG846" s="148"/>
      <c r="LYH846" s="148"/>
      <c r="LYI846" s="148"/>
      <c r="LYJ846" s="148"/>
      <c r="LYK846" s="148"/>
      <c r="LYL846" s="148"/>
      <c r="LYM846" s="148"/>
      <c r="LYN846" s="148"/>
      <c r="LYO846" s="148"/>
      <c r="LYP846" s="148"/>
      <c r="LYQ846" s="148"/>
      <c r="LYR846" s="148"/>
      <c r="LYS846" s="148"/>
      <c r="LYT846" s="148"/>
      <c r="LYU846" s="148"/>
      <c r="LYV846" s="148"/>
      <c r="LYW846" s="148"/>
      <c r="LYX846" s="148"/>
      <c r="LYY846" s="148"/>
      <c r="LYZ846" s="148"/>
      <c r="LZA846" s="148"/>
      <c r="LZB846" s="148"/>
      <c r="LZC846" s="148"/>
      <c r="LZD846" s="148"/>
      <c r="LZE846" s="148"/>
      <c r="LZF846" s="148"/>
      <c r="LZG846" s="148"/>
      <c r="LZH846" s="148"/>
      <c r="LZI846" s="148"/>
      <c r="LZJ846" s="148"/>
      <c r="LZK846" s="148"/>
      <c r="LZL846" s="148"/>
      <c r="LZM846" s="148"/>
      <c r="LZN846" s="148"/>
      <c r="LZO846" s="148"/>
      <c r="LZP846" s="148"/>
      <c r="LZQ846" s="148"/>
      <c r="LZR846" s="148"/>
      <c r="LZS846" s="148"/>
      <c r="LZT846" s="148"/>
      <c r="LZU846" s="148"/>
      <c r="LZV846" s="148"/>
      <c r="LZW846" s="148"/>
      <c r="LZX846" s="148"/>
      <c r="LZY846" s="148"/>
      <c r="LZZ846" s="148"/>
      <c r="MAA846" s="148"/>
      <c r="MAB846" s="148"/>
      <c r="MAC846" s="148"/>
      <c r="MAD846" s="148"/>
      <c r="MAE846" s="148"/>
      <c r="MAF846" s="148"/>
      <c r="MAG846" s="148"/>
      <c r="MAH846" s="148"/>
      <c r="MAI846" s="148"/>
      <c r="MAJ846" s="148"/>
      <c r="MAK846" s="148"/>
      <c r="MAL846" s="148"/>
      <c r="MAM846" s="148"/>
      <c r="MAN846" s="148"/>
      <c r="MAO846" s="148"/>
      <c r="MAP846" s="148"/>
      <c r="MAQ846" s="148"/>
      <c r="MAR846" s="148"/>
      <c r="MAS846" s="148"/>
      <c r="MAT846" s="148"/>
      <c r="MAU846" s="148"/>
      <c r="MAV846" s="148"/>
      <c r="MAW846" s="148"/>
      <c r="MAX846" s="148"/>
      <c r="MAY846" s="148"/>
      <c r="MAZ846" s="148"/>
      <c r="MBA846" s="148"/>
      <c r="MBB846" s="148"/>
      <c r="MBC846" s="148"/>
      <c r="MBD846" s="148"/>
      <c r="MBE846" s="148"/>
      <c r="MBF846" s="148"/>
      <c r="MBG846" s="148"/>
      <c r="MBH846" s="148"/>
      <c r="MBI846" s="148"/>
      <c r="MBJ846" s="148"/>
      <c r="MBK846" s="148"/>
      <c r="MBL846" s="148"/>
      <c r="MBM846" s="148"/>
      <c r="MBN846" s="148"/>
      <c r="MBO846" s="148"/>
      <c r="MBP846" s="148"/>
      <c r="MBQ846" s="148"/>
      <c r="MBR846" s="148"/>
      <c r="MBS846" s="148"/>
      <c r="MBT846" s="148"/>
      <c r="MBU846" s="148"/>
      <c r="MBV846" s="148"/>
      <c r="MBW846" s="148"/>
      <c r="MBX846" s="148"/>
      <c r="MBY846" s="148"/>
      <c r="MBZ846" s="148"/>
      <c r="MCA846" s="148"/>
      <c r="MCB846" s="148"/>
      <c r="MCC846" s="148"/>
      <c r="MCD846" s="148"/>
      <c r="MCE846" s="148"/>
      <c r="MCF846" s="148"/>
      <c r="MCG846" s="148"/>
      <c r="MCH846" s="148"/>
      <c r="MCI846" s="148"/>
      <c r="MCJ846" s="148"/>
      <c r="MCK846" s="148"/>
      <c r="MCL846" s="148"/>
      <c r="MCM846" s="148"/>
      <c r="MCN846" s="148"/>
      <c r="MCO846" s="148"/>
      <c r="MCP846" s="148"/>
      <c r="MCQ846" s="148"/>
      <c r="MCR846" s="148"/>
      <c r="MCS846" s="148"/>
      <c r="MCT846" s="148"/>
      <c r="MCU846" s="148"/>
      <c r="MCV846" s="148"/>
      <c r="MCW846" s="148"/>
      <c r="MCX846" s="148"/>
      <c r="MCY846" s="148"/>
      <c r="MCZ846" s="148"/>
      <c r="MDA846" s="148"/>
      <c r="MDB846" s="148"/>
      <c r="MDC846" s="148"/>
      <c r="MDD846" s="148"/>
      <c r="MDE846" s="148"/>
      <c r="MDF846" s="148"/>
      <c r="MDG846" s="148"/>
      <c r="MDH846" s="148"/>
      <c r="MDI846" s="148"/>
      <c r="MDJ846" s="148"/>
      <c r="MDK846" s="148"/>
      <c r="MDL846" s="148"/>
      <c r="MDM846" s="148"/>
      <c r="MDN846" s="148"/>
      <c r="MDO846" s="148"/>
      <c r="MDP846" s="148"/>
      <c r="MDQ846" s="148"/>
      <c r="MDR846" s="148"/>
      <c r="MDS846" s="148"/>
      <c r="MDT846" s="148"/>
      <c r="MDU846" s="148"/>
      <c r="MDV846" s="148"/>
      <c r="MDW846" s="148"/>
      <c r="MDX846" s="148"/>
      <c r="MDY846" s="148"/>
      <c r="MDZ846" s="148"/>
      <c r="MEA846" s="148"/>
      <c r="MEB846" s="148"/>
      <c r="MEC846" s="148"/>
      <c r="MED846" s="148"/>
      <c r="MEE846" s="148"/>
      <c r="MEF846" s="148"/>
      <c r="MEG846" s="148"/>
      <c r="MEH846" s="148"/>
      <c r="MEI846" s="148"/>
      <c r="MEJ846" s="148"/>
      <c r="MEK846" s="148"/>
      <c r="MEL846" s="148"/>
      <c r="MEM846" s="148"/>
      <c r="MEN846" s="148"/>
      <c r="MEO846" s="148"/>
      <c r="MEP846" s="148"/>
      <c r="MEQ846" s="148"/>
      <c r="MER846" s="148"/>
      <c r="MES846" s="148"/>
      <c r="MET846" s="148"/>
      <c r="MEU846" s="148"/>
      <c r="MEV846" s="148"/>
      <c r="MEW846" s="148"/>
      <c r="MEX846" s="148"/>
      <c r="MEY846" s="148"/>
      <c r="MEZ846" s="148"/>
      <c r="MFA846" s="148"/>
      <c r="MFB846" s="148"/>
      <c r="MFC846" s="148"/>
      <c r="MFD846" s="148"/>
      <c r="MFE846" s="148"/>
      <c r="MFF846" s="148"/>
      <c r="MFG846" s="148"/>
      <c r="MFH846" s="148"/>
      <c r="MFI846" s="148"/>
      <c r="MFJ846" s="148"/>
      <c r="MFK846" s="148"/>
      <c r="MFL846" s="148"/>
      <c r="MFM846" s="148"/>
      <c r="MFN846" s="148"/>
      <c r="MFO846" s="148"/>
      <c r="MFP846" s="148"/>
      <c r="MFQ846" s="148"/>
      <c r="MFR846" s="148"/>
      <c r="MFS846" s="148"/>
      <c r="MFT846" s="148"/>
      <c r="MFU846" s="148"/>
      <c r="MFV846" s="148"/>
      <c r="MFW846" s="148"/>
      <c r="MFX846" s="148"/>
      <c r="MFY846" s="148"/>
      <c r="MFZ846" s="148"/>
      <c r="MGA846" s="148"/>
      <c r="MGB846" s="148"/>
      <c r="MGC846" s="148"/>
      <c r="MGD846" s="148"/>
      <c r="MGE846" s="148"/>
      <c r="MGF846" s="148"/>
      <c r="MGG846" s="148"/>
      <c r="MGH846" s="148"/>
      <c r="MGI846" s="148"/>
      <c r="MGJ846" s="148"/>
      <c r="MGK846" s="148"/>
      <c r="MGL846" s="148"/>
      <c r="MGM846" s="148"/>
      <c r="MGN846" s="148"/>
      <c r="MGO846" s="148"/>
      <c r="MGP846" s="148"/>
      <c r="MGQ846" s="148"/>
      <c r="MGR846" s="148"/>
      <c r="MGS846" s="148"/>
      <c r="MGT846" s="148"/>
      <c r="MGU846" s="148"/>
      <c r="MGV846" s="148"/>
      <c r="MGW846" s="148"/>
      <c r="MGX846" s="148"/>
      <c r="MGY846" s="148"/>
      <c r="MGZ846" s="148"/>
      <c r="MHA846" s="148"/>
      <c r="MHB846" s="148"/>
      <c r="MHC846" s="148"/>
      <c r="MHD846" s="148"/>
      <c r="MHE846" s="148"/>
      <c r="MHF846" s="148"/>
      <c r="MHG846" s="148"/>
      <c r="MHH846" s="148"/>
      <c r="MHI846" s="148"/>
      <c r="MHJ846" s="148"/>
      <c r="MHK846" s="148"/>
      <c r="MHL846" s="148"/>
      <c r="MHM846" s="148"/>
      <c r="MHN846" s="148"/>
      <c r="MHO846" s="148"/>
      <c r="MHP846" s="148"/>
      <c r="MHQ846" s="148"/>
      <c r="MHR846" s="148"/>
      <c r="MHS846" s="148"/>
      <c r="MHT846" s="148"/>
      <c r="MHU846" s="148"/>
      <c r="MHV846" s="148"/>
      <c r="MHW846" s="148"/>
      <c r="MHX846" s="148"/>
      <c r="MHY846" s="148"/>
      <c r="MHZ846" s="148"/>
      <c r="MIA846" s="148"/>
      <c r="MIB846" s="148"/>
      <c r="MIC846" s="148"/>
      <c r="MID846" s="148"/>
      <c r="MIE846" s="148"/>
      <c r="MIF846" s="148"/>
      <c r="MIG846" s="148"/>
      <c r="MIH846" s="148"/>
      <c r="MII846" s="148"/>
      <c r="MIJ846" s="148"/>
      <c r="MIK846" s="148"/>
      <c r="MIL846" s="148"/>
      <c r="MIM846" s="148"/>
      <c r="MIN846" s="148"/>
      <c r="MIO846" s="148"/>
      <c r="MIP846" s="148"/>
      <c r="MIQ846" s="148"/>
      <c r="MIR846" s="148"/>
      <c r="MIS846" s="148"/>
      <c r="MIT846" s="148"/>
      <c r="MIU846" s="148"/>
      <c r="MIV846" s="148"/>
      <c r="MIW846" s="148"/>
      <c r="MIX846" s="148"/>
      <c r="MIY846" s="148"/>
      <c r="MIZ846" s="148"/>
      <c r="MJA846" s="148"/>
      <c r="MJB846" s="148"/>
      <c r="MJC846" s="148"/>
      <c r="MJD846" s="148"/>
      <c r="MJE846" s="148"/>
      <c r="MJF846" s="148"/>
      <c r="MJG846" s="148"/>
      <c r="MJH846" s="148"/>
      <c r="MJI846" s="148"/>
      <c r="MJJ846" s="148"/>
      <c r="MJK846" s="148"/>
      <c r="MJL846" s="148"/>
      <c r="MJM846" s="148"/>
      <c r="MJN846" s="148"/>
      <c r="MJO846" s="148"/>
      <c r="MJP846" s="148"/>
      <c r="MJQ846" s="148"/>
      <c r="MJR846" s="148"/>
      <c r="MJS846" s="148"/>
      <c r="MJT846" s="148"/>
      <c r="MJU846" s="148"/>
      <c r="MJV846" s="148"/>
      <c r="MJW846" s="148"/>
      <c r="MJX846" s="148"/>
      <c r="MJY846" s="148"/>
      <c r="MJZ846" s="148"/>
      <c r="MKA846" s="148"/>
      <c r="MKB846" s="148"/>
      <c r="MKC846" s="148"/>
      <c r="MKD846" s="148"/>
      <c r="MKE846" s="148"/>
      <c r="MKF846" s="148"/>
      <c r="MKG846" s="148"/>
      <c r="MKH846" s="148"/>
      <c r="MKI846" s="148"/>
      <c r="MKJ846" s="148"/>
      <c r="MKK846" s="148"/>
      <c r="MKL846" s="148"/>
      <c r="MKM846" s="148"/>
      <c r="MKN846" s="148"/>
      <c r="MKO846" s="148"/>
      <c r="MKP846" s="148"/>
      <c r="MKQ846" s="148"/>
      <c r="MKR846" s="148"/>
      <c r="MKS846" s="148"/>
      <c r="MKT846" s="148"/>
      <c r="MKU846" s="148"/>
      <c r="MKV846" s="148"/>
      <c r="MKW846" s="148"/>
      <c r="MKX846" s="148"/>
      <c r="MKY846" s="148"/>
      <c r="MKZ846" s="148"/>
      <c r="MLA846" s="148"/>
      <c r="MLB846" s="148"/>
      <c r="MLC846" s="148"/>
      <c r="MLD846" s="148"/>
      <c r="MLE846" s="148"/>
      <c r="MLF846" s="148"/>
      <c r="MLG846" s="148"/>
      <c r="MLH846" s="148"/>
      <c r="MLI846" s="148"/>
      <c r="MLJ846" s="148"/>
      <c r="MLK846" s="148"/>
      <c r="MLL846" s="148"/>
      <c r="MLM846" s="148"/>
      <c r="MLN846" s="148"/>
      <c r="MLO846" s="148"/>
      <c r="MLP846" s="148"/>
      <c r="MLQ846" s="148"/>
      <c r="MLR846" s="148"/>
      <c r="MLS846" s="148"/>
      <c r="MLT846" s="148"/>
      <c r="MLU846" s="148"/>
      <c r="MLV846" s="148"/>
      <c r="MLW846" s="148"/>
      <c r="MLX846" s="148"/>
      <c r="MLY846" s="148"/>
      <c r="MLZ846" s="148"/>
      <c r="MMA846" s="148"/>
      <c r="MMB846" s="148"/>
      <c r="MMC846" s="148"/>
      <c r="MMD846" s="148"/>
      <c r="MME846" s="148"/>
      <c r="MMF846" s="148"/>
      <c r="MMG846" s="148"/>
      <c r="MMH846" s="148"/>
      <c r="MMI846" s="148"/>
      <c r="MMJ846" s="148"/>
      <c r="MMK846" s="148"/>
      <c r="MML846" s="148"/>
      <c r="MMM846" s="148"/>
      <c r="MMN846" s="148"/>
      <c r="MMO846" s="148"/>
      <c r="MMP846" s="148"/>
      <c r="MMQ846" s="148"/>
      <c r="MMR846" s="148"/>
      <c r="MMS846" s="148"/>
      <c r="MMT846" s="148"/>
      <c r="MMU846" s="148"/>
      <c r="MMV846" s="148"/>
      <c r="MMW846" s="148"/>
      <c r="MMX846" s="148"/>
      <c r="MMY846" s="148"/>
      <c r="MMZ846" s="148"/>
      <c r="MNA846" s="148"/>
      <c r="MNB846" s="148"/>
      <c r="MNC846" s="148"/>
      <c r="MND846" s="148"/>
      <c r="MNE846" s="148"/>
      <c r="MNF846" s="148"/>
      <c r="MNG846" s="148"/>
      <c r="MNH846" s="148"/>
      <c r="MNI846" s="148"/>
      <c r="MNJ846" s="148"/>
      <c r="MNK846" s="148"/>
      <c r="MNL846" s="148"/>
      <c r="MNM846" s="148"/>
      <c r="MNN846" s="148"/>
      <c r="MNO846" s="148"/>
      <c r="MNP846" s="148"/>
      <c r="MNQ846" s="148"/>
      <c r="MNR846" s="148"/>
      <c r="MNS846" s="148"/>
      <c r="MNT846" s="148"/>
      <c r="MNU846" s="148"/>
      <c r="MNV846" s="148"/>
      <c r="MNW846" s="148"/>
      <c r="MNX846" s="148"/>
      <c r="MNY846" s="148"/>
      <c r="MNZ846" s="148"/>
      <c r="MOA846" s="148"/>
      <c r="MOB846" s="148"/>
      <c r="MOC846" s="148"/>
      <c r="MOD846" s="148"/>
      <c r="MOE846" s="148"/>
      <c r="MOF846" s="148"/>
      <c r="MOG846" s="148"/>
      <c r="MOH846" s="148"/>
      <c r="MOI846" s="148"/>
      <c r="MOJ846" s="148"/>
      <c r="MOK846" s="148"/>
      <c r="MOL846" s="148"/>
      <c r="MOM846" s="148"/>
      <c r="MON846" s="148"/>
      <c r="MOO846" s="148"/>
      <c r="MOP846" s="148"/>
      <c r="MOQ846" s="148"/>
      <c r="MOR846" s="148"/>
      <c r="MOS846" s="148"/>
      <c r="MOT846" s="148"/>
      <c r="MOU846" s="148"/>
      <c r="MOV846" s="148"/>
      <c r="MOW846" s="148"/>
      <c r="MOX846" s="148"/>
      <c r="MOY846" s="148"/>
      <c r="MOZ846" s="148"/>
      <c r="MPA846" s="148"/>
      <c r="MPB846" s="148"/>
      <c r="MPC846" s="148"/>
      <c r="MPD846" s="148"/>
      <c r="MPE846" s="148"/>
      <c r="MPF846" s="148"/>
      <c r="MPG846" s="148"/>
      <c r="MPH846" s="148"/>
      <c r="MPI846" s="148"/>
      <c r="MPJ846" s="148"/>
      <c r="MPK846" s="148"/>
      <c r="MPL846" s="148"/>
      <c r="MPM846" s="148"/>
      <c r="MPN846" s="148"/>
      <c r="MPO846" s="148"/>
      <c r="MPP846" s="148"/>
      <c r="MPQ846" s="148"/>
      <c r="MPR846" s="148"/>
      <c r="MPS846" s="148"/>
      <c r="MPT846" s="148"/>
      <c r="MPU846" s="148"/>
      <c r="MPV846" s="148"/>
      <c r="MPW846" s="148"/>
      <c r="MPX846" s="148"/>
      <c r="MPY846" s="148"/>
      <c r="MPZ846" s="148"/>
      <c r="MQA846" s="148"/>
      <c r="MQB846" s="148"/>
      <c r="MQC846" s="148"/>
      <c r="MQD846" s="148"/>
      <c r="MQE846" s="148"/>
      <c r="MQF846" s="148"/>
      <c r="MQG846" s="148"/>
      <c r="MQH846" s="148"/>
      <c r="MQI846" s="148"/>
      <c r="MQJ846" s="148"/>
      <c r="MQK846" s="148"/>
      <c r="MQL846" s="148"/>
      <c r="MQM846" s="148"/>
      <c r="MQN846" s="148"/>
      <c r="MQO846" s="148"/>
      <c r="MQP846" s="148"/>
      <c r="MQQ846" s="148"/>
      <c r="MQR846" s="148"/>
      <c r="MQS846" s="148"/>
      <c r="MQT846" s="148"/>
      <c r="MQU846" s="148"/>
      <c r="MQV846" s="148"/>
      <c r="MQW846" s="148"/>
      <c r="MQX846" s="148"/>
      <c r="MQY846" s="148"/>
      <c r="MQZ846" s="148"/>
      <c r="MRA846" s="148"/>
      <c r="MRB846" s="148"/>
      <c r="MRC846" s="148"/>
      <c r="MRD846" s="148"/>
      <c r="MRE846" s="148"/>
      <c r="MRF846" s="148"/>
      <c r="MRG846" s="148"/>
      <c r="MRH846" s="148"/>
      <c r="MRI846" s="148"/>
      <c r="MRJ846" s="148"/>
      <c r="MRK846" s="148"/>
      <c r="MRL846" s="148"/>
      <c r="MRM846" s="148"/>
      <c r="MRN846" s="148"/>
      <c r="MRO846" s="148"/>
      <c r="MRP846" s="148"/>
      <c r="MRQ846" s="148"/>
      <c r="MRR846" s="148"/>
      <c r="MRS846" s="148"/>
      <c r="MRT846" s="148"/>
      <c r="MRU846" s="148"/>
      <c r="MRV846" s="148"/>
      <c r="MRW846" s="148"/>
      <c r="MRX846" s="148"/>
      <c r="MRY846" s="148"/>
      <c r="MRZ846" s="148"/>
      <c r="MSA846" s="148"/>
      <c r="MSB846" s="148"/>
      <c r="MSC846" s="148"/>
      <c r="MSD846" s="148"/>
      <c r="MSE846" s="148"/>
      <c r="MSF846" s="148"/>
      <c r="MSG846" s="148"/>
      <c r="MSH846" s="148"/>
      <c r="MSI846" s="148"/>
      <c r="MSJ846" s="148"/>
      <c r="MSK846" s="148"/>
      <c r="MSL846" s="148"/>
      <c r="MSM846" s="148"/>
      <c r="MSN846" s="148"/>
      <c r="MSO846" s="148"/>
      <c r="MSP846" s="148"/>
      <c r="MSQ846" s="148"/>
      <c r="MSR846" s="148"/>
      <c r="MSS846" s="148"/>
      <c r="MST846" s="148"/>
      <c r="MSU846" s="148"/>
      <c r="MSV846" s="148"/>
      <c r="MSW846" s="148"/>
      <c r="MSX846" s="148"/>
      <c r="MSY846" s="148"/>
      <c r="MSZ846" s="148"/>
      <c r="MTA846" s="148"/>
      <c r="MTB846" s="148"/>
      <c r="MTC846" s="148"/>
      <c r="MTD846" s="148"/>
      <c r="MTE846" s="148"/>
      <c r="MTF846" s="148"/>
      <c r="MTG846" s="148"/>
      <c r="MTH846" s="148"/>
      <c r="MTI846" s="148"/>
      <c r="MTJ846" s="148"/>
      <c r="MTK846" s="148"/>
      <c r="MTL846" s="148"/>
      <c r="MTM846" s="148"/>
      <c r="MTN846" s="148"/>
      <c r="MTO846" s="148"/>
      <c r="MTP846" s="148"/>
      <c r="MTQ846" s="148"/>
      <c r="MTR846" s="148"/>
      <c r="MTS846" s="148"/>
      <c r="MTT846" s="148"/>
      <c r="MTU846" s="148"/>
      <c r="MTV846" s="148"/>
      <c r="MTW846" s="148"/>
      <c r="MTX846" s="148"/>
      <c r="MTY846" s="148"/>
      <c r="MTZ846" s="148"/>
      <c r="MUA846" s="148"/>
      <c r="MUB846" s="148"/>
      <c r="MUC846" s="148"/>
      <c r="MUD846" s="148"/>
      <c r="MUE846" s="148"/>
      <c r="MUF846" s="148"/>
      <c r="MUG846" s="148"/>
      <c r="MUH846" s="148"/>
      <c r="MUI846" s="148"/>
      <c r="MUJ846" s="148"/>
      <c r="MUK846" s="148"/>
      <c r="MUL846" s="148"/>
      <c r="MUM846" s="148"/>
      <c r="MUN846" s="148"/>
      <c r="MUO846" s="148"/>
      <c r="MUP846" s="148"/>
      <c r="MUQ846" s="148"/>
      <c r="MUR846" s="148"/>
      <c r="MUS846" s="148"/>
      <c r="MUT846" s="148"/>
      <c r="MUU846" s="148"/>
      <c r="MUV846" s="148"/>
      <c r="MUW846" s="148"/>
      <c r="MUX846" s="148"/>
      <c r="MUY846" s="148"/>
      <c r="MUZ846" s="148"/>
      <c r="MVA846" s="148"/>
      <c r="MVB846" s="148"/>
      <c r="MVC846" s="148"/>
      <c r="MVD846" s="148"/>
      <c r="MVE846" s="148"/>
      <c r="MVF846" s="148"/>
      <c r="MVG846" s="148"/>
      <c r="MVH846" s="148"/>
      <c r="MVI846" s="148"/>
      <c r="MVJ846" s="148"/>
      <c r="MVK846" s="148"/>
      <c r="MVL846" s="148"/>
      <c r="MVM846" s="148"/>
      <c r="MVN846" s="148"/>
      <c r="MVO846" s="148"/>
      <c r="MVP846" s="148"/>
      <c r="MVQ846" s="148"/>
      <c r="MVR846" s="148"/>
      <c r="MVS846" s="148"/>
      <c r="MVT846" s="148"/>
      <c r="MVU846" s="148"/>
      <c r="MVV846" s="148"/>
      <c r="MVW846" s="148"/>
      <c r="MVX846" s="148"/>
      <c r="MVY846" s="148"/>
      <c r="MVZ846" s="148"/>
      <c r="MWA846" s="148"/>
      <c r="MWB846" s="148"/>
      <c r="MWC846" s="148"/>
      <c r="MWD846" s="148"/>
      <c r="MWE846" s="148"/>
      <c r="MWF846" s="148"/>
      <c r="MWG846" s="148"/>
      <c r="MWH846" s="148"/>
      <c r="MWI846" s="148"/>
      <c r="MWJ846" s="148"/>
      <c r="MWK846" s="148"/>
      <c r="MWL846" s="148"/>
      <c r="MWM846" s="148"/>
      <c r="MWN846" s="148"/>
      <c r="MWO846" s="148"/>
      <c r="MWP846" s="148"/>
      <c r="MWQ846" s="148"/>
      <c r="MWR846" s="148"/>
      <c r="MWS846" s="148"/>
      <c r="MWT846" s="148"/>
      <c r="MWU846" s="148"/>
      <c r="MWV846" s="148"/>
      <c r="MWW846" s="148"/>
      <c r="MWX846" s="148"/>
      <c r="MWY846" s="148"/>
      <c r="MWZ846" s="148"/>
      <c r="MXA846" s="148"/>
      <c r="MXB846" s="148"/>
      <c r="MXC846" s="148"/>
      <c r="MXD846" s="148"/>
      <c r="MXE846" s="148"/>
      <c r="MXF846" s="148"/>
      <c r="MXG846" s="148"/>
      <c r="MXH846" s="148"/>
      <c r="MXI846" s="148"/>
      <c r="MXJ846" s="148"/>
      <c r="MXK846" s="148"/>
      <c r="MXL846" s="148"/>
      <c r="MXM846" s="148"/>
      <c r="MXN846" s="148"/>
      <c r="MXO846" s="148"/>
      <c r="MXP846" s="148"/>
      <c r="MXQ846" s="148"/>
      <c r="MXR846" s="148"/>
      <c r="MXS846" s="148"/>
      <c r="MXT846" s="148"/>
      <c r="MXU846" s="148"/>
      <c r="MXV846" s="148"/>
      <c r="MXW846" s="148"/>
      <c r="MXX846" s="148"/>
      <c r="MXY846" s="148"/>
      <c r="MXZ846" s="148"/>
      <c r="MYA846" s="148"/>
      <c r="MYB846" s="148"/>
      <c r="MYC846" s="148"/>
      <c r="MYD846" s="148"/>
      <c r="MYE846" s="148"/>
      <c r="MYF846" s="148"/>
      <c r="MYG846" s="148"/>
      <c r="MYH846" s="148"/>
      <c r="MYI846" s="148"/>
      <c r="MYJ846" s="148"/>
      <c r="MYK846" s="148"/>
      <c r="MYL846" s="148"/>
      <c r="MYM846" s="148"/>
      <c r="MYN846" s="148"/>
      <c r="MYO846" s="148"/>
      <c r="MYP846" s="148"/>
      <c r="MYQ846" s="148"/>
      <c r="MYR846" s="148"/>
      <c r="MYS846" s="148"/>
      <c r="MYT846" s="148"/>
      <c r="MYU846" s="148"/>
      <c r="MYV846" s="148"/>
      <c r="MYW846" s="148"/>
      <c r="MYX846" s="148"/>
      <c r="MYY846" s="148"/>
      <c r="MYZ846" s="148"/>
      <c r="MZA846" s="148"/>
      <c r="MZB846" s="148"/>
      <c r="MZC846" s="148"/>
      <c r="MZD846" s="148"/>
      <c r="MZE846" s="148"/>
      <c r="MZF846" s="148"/>
      <c r="MZG846" s="148"/>
      <c r="MZH846" s="148"/>
      <c r="MZI846" s="148"/>
      <c r="MZJ846" s="148"/>
      <c r="MZK846" s="148"/>
      <c r="MZL846" s="148"/>
      <c r="MZM846" s="148"/>
      <c r="MZN846" s="148"/>
      <c r="MZO846" s="148"/>
      <c r="MZP846" s="148"/>
      <c r="MZQ846" s="148"/>
      <c r="MZR846" s="148"/>
      <c r="MZS846" s="148"/>
      <c r="MZT846" s="148"/>
      <c r="MZU846" s="148"/>
      <c r="MZV846" s="148"/>
      <c r="MZW846" s="148"/>
      <c r="MZX846" s="148"/>
      <c r="MZY846" s="148"/>
      <c r="MZZ846" s="148"/>
      <c r="NAA846" s="148"/>
      <c r="NAB846" s="148"/>
      <c r="NAC846" s="148"/>
      <c r="NAD846" s="148"/>
      <c r="NAE846" s="148"/>
      <c r="NAF846" s="148"/>
      <c r="NAG846" s="148"/>
      <c r="NAH846" s="148"/>
      <c r="NAI846" s="148"/>
      <c r="NAJ846" s="148"/>
      <c r="NAK846" s="148"/>
      <c r="NAL846" s="148"/>
      <c r="NAM846" s="148"/>
      <c r="NAN846" s="148"/>
      <c r="NAO846" s="148"/>
      <c r="NAP846" s="148"/>
      <c r="NAQ846" s="148"/>
      <c r="NAR846" s="148"/>
      <c r="NAS846" s="148"/>
      <c r="NAT846" s="148"/>
      <c r="NAU846" s="148"/>
      <c r="NAV846" s="148"/>
      <c r="NAW846" s="148"/>
      <c r="NAX846" s="148"/>
      <c r="NAY846" s="148"/>
      <c r="NAZ846" s="148"/>
      <c r="NBA846" s="148"/>
      <c r="NBB846" s="148"/>
      <c r="NBC846" s="148"/>
      <c r="NBD846" s="148"/>
      <c r="NBE846" s="148"/>
      <c r="NBF846" s="148"/>
      <c r="NBG846" s="148"/>
      <c r="NBH846" s="148"/>
      <c r="NBI846" s="148"/>
      <c r="NBJ846" s="148"/>
      <c r="NBK846" s="148"/>
      <c r="NBL846" s="148"/>
      <c r="NBM846" s="148"/>
      <c r="NBN846" s="148"/>
      <c r="NBO846" s="148"/>
      <c r="NBP846" s="148"/>
      <c r="NBQ846" s="148"/>
      <c r="NBR846" s="148"/>
      <c r="NBS846" s="148"/>
      <c r="NBT846" s="148"/>
      <c r="NBU846" s="148"/>
      <c r="NBV846" s="148"/>
      <c r="NBW846" s="148"/>
      <c r="NBX846" s="148"/>
      <c r="NBY846" s="148"/>
      <c r="NBZ846" s="148"/>
      <c r="NCA846" s="148"/>
      <c r="NCB846" s="148"/>
      <c r="NCC846" s="148"/>
      <c r="NCD846" s="148"/>
      <c r="NCE846" s="148"/>
      <c r="NCF846" s="148"/>
      <c r="NCG846" s="148"/>
      <c r="NCH846" s="148"/>
      <c r="NCI846" s="148"/>
      <c r="NCJ846" s="148"/>
      <c r="NCK846" s="148"/>
      <c r="NCL846" s="148"/>
      <c r="NCM846" s="148"/>
      <c r="NCN846" s="148"/>
      <c r="NCO846" s="148"/>
      <c r="NCP846" s="148"/>
      <c r="NCQ846" s="148"/>
      <c r="NCR846" s="148"/>
      <c r="NCS846" s="148"/>
      <c r="NCT846" s="148"/>
      <c r="NCU846" s="148"/>
      <c r="NCV846" s="148"/>
      <c r="NCW846" s="148"/>
      <c r="NCX846" s="148"/>
      <c r="NCY846" s="148"/>
      <c r="NCZ846" s="148"/>
      <c r="NDA846" s="148"/>
      <c r="NDB846" s="148"/>
      <c r="NDC846" s="148"/>
      <c r="NDD846" s="148"/>
      <c r="NDE846" s="148"/>
      <c r="NDF846" s="148"/>
      <c r="NDG846" s="148"/>
      <c r="NDH846" s="148"/>
      <c r="NDI846" s="148"/>
      <c r="NDJ846" s="148"/>
      <c r="NDK846" s="148"/>
      <c r="NDL846" s="148"/>
      <c r="NDM846" s="148"/>
      <c r="NDN846" s="148"/>
      <c r="NDO846" s="148"/>
      <c r="NDP846" s="148"/>
      <c r="NDQ846" s="148"/>
      <c r="NDR846" s="148"/>
      <c r="NDS846" s="148"/>
      <c r="NDT846" s="148"/>
      <c r="NDU846" s="148"/>
      <c r="NDV846" s="148"/>
      <c r="NDW846" s="148"/>
      <c r="NDX846" s="148"/>
      <c r="NDY846" s="148"/>
      <c r="NDZ846" s="148"/>
      <c r="NEA846" s="148"/>
      <c r="NEB846" s="148"/>
      <c r="NEC846" s="148"/>
      <c r="NED846" s="148"/>
      <c r="NEE846" s="148"/>
      <c r="NEF846" s="148"/>
      <c r="NEG846" s="148"/>
      <c r="NEH846" s="148"/>
      <c r="NEI846" s="148"/>
      <c r="NEJ846" s="148"/>
      <c r="NEK846" s="148"/>
      <c r="NEL846" s="148"/>
      <c r="NEM846" s="148"/>
      <c r="NEN846" s="148"/>
      <c r="NEO846" s="148"/>
      <c r="NEP846" s="148"/>
      <c r="NEQ846" s="148"/>
      <c r="NER846" s="148"/>
      <c r="NES846" s="148"/>
      <c r="NET846" s="148"/>
      <c r="NEU846" s="148"/>
      <c r="NEV846" s="148"/>
      <c r="NEW846" s="148"/>
      <c r="NEX846" s="148"/>
      <c r="NEY846" s="148"/>
      <c r="NEZ846" s="148"/>
      <c r="NFA846" s="148"/>
      <c r="NFB846" s="148"/>
      <c r="NFC846" s="148"/>
      <c r="NFD846" s="148"/>
      <c r="NFE846" s="148"/>
      <c r="NFF846" s="148"/>
      <c r="NFG846" s="148"/>
      <c r="NFH846" s="148"/>
      <c r="NFI846" s="148"/>
      <c r="NFJ846" s="148"/>
      <c r="NFK846" s="148"/>
      <c r="NFL846" s="148"/>
      <c r="NFM846" s="148"/>
      <c r="NFN846" s="148"/>
      <c r="NFO846" s="148"/>
      <c r="NFP846" s="148"/>
      <c r="NFQ846" s="148"/>
      <c r="NFR846" s="148"/>
      <c r="NFS846" s="148"/>
      <c r="NFT846" s="148"/>
      <c r="NFU846" s="148"/>
      <c r="NFV846" s="148"/>
      <c r="NFW846" s="148"/>
      <c r="NFX846" s="148"/>
      <c r="NFY846" s="148"/>
      <c r="NFZ846" s="148"/>
      <c r="NGA846" s="148"/>
      <c r="NGB846" s="148"/>
      <c r="NGC846" s="148"/>
      <c r="NGD846" s="148"/>
      <c r="NGE846" s="148"/>
      <c r="NGF846" s="148"/>
      <c r="NGG846" s="148"/>
      <c r="NGH846" s="148"/>
      <c r="NGI846" s="148"/>
      <c r="NGJ846" s="148"/>
      <c r="NGK846" s="148"/>
      <c r="NGL846" s="148"/>
      <c r="NGM846" s="148"/>
      <c r="NGN846" s="148"/>
      <c r="NGO846" s="148"/>
      <c r="NGP846" s="148"/>
      <c r="NGQ846" s="148"/>
      <c r="NGR846" s="148"/>
      <c r="NGS846" s="148"/>
      <c r="NGT846" s="148"/>
      <c r="NGU846" s="148"/>
      <c r="NGV846" s="148"/>
      <c r="NGW846" s="148"/>
      <c r="NGX846" s="148"/>
      <c r="NGY846" s="148"/>
      <c r="NGZ846" s="148"/>
      <c r="NHA846" s="148"/>
      <c r="NHB846" s="148"/>
      <c r="NHC846" s="148"/>
      <c r="NHD846" s="148"/>
      <c r="NHE846" s="148"/>
      <c r="NHF846" s="148"/>
      <c r="NHG846" s="148"/>
      <c r="NHH846" s="148"/>
      <c r="NHI846" s="148"/>
      <c r="NHJ846" s="148"/>
      <c r="NHK846" s="148"/>
      <c r="NHL846" s="148"/>
      <c r="NHM846" s="148"/>
      <c r="NHN846" s="148"/>
      <c r="NHO846" s="148"/>
      <c r="NHP846" s="148"/>
      <c r="NHQ846" s="148"/>
      <c r="NHR846" s="148"/>
      <c r="NHS846" s="148"/>
      <c r="NHT846" s="148"/>
      <c r="NHU846" s="148"/>
      <c r="NHV846" s="148"/>
      <c r="NHW846" s="148"/>
      <c r="NHX846" s="148"/>
      <c r="NHY846" s="148"/>
      <c r="NHZ846" s="148"/>
      <c r="NIA846" s="148"/>
      <c r="NIB846" s="148"/>
      <c r="NIC846" s="148"/>
      <c r="NID846" s="148"/>
      <c r="NIE846" s="148"/>
      <c r="NIF846" s="148"/>
      <c r="NIG846" s="148"/>
      <c r="NIH846" s="148"/>
      <c r="NII846" s="148"/>
      <c r="NIJ846" s="148"/>
      <c r="NIK846" s="148"/>
      <c r="NIL846" s="148"/>
      <c r="NIM846" s="148"/>
      <c r="NIN846" s="148"/>
      <c r="NIO846" s="148"/>
      <c r="NIP846" s="148"/>
      <c r="NIQ846" s="148"/>
      <c r="NIR846" s="148"/>
      <c r="NIS846" s="148"/>
      <c r="NIT846" s="148"/>
      <c r="NIU846" s="148"/>
      <c r="NIV846" s="148"/>
      <c r="NIW846" s="148"/>
      <c r="NIX846" s="148"/>
      <c r="NIY846" s="148"/>
      <c r="NIZ846" s="148"/>
      <c r="NJA846" s="148"/>
      <c r="NJB846" s="148"/>
      <c r="NJC846" s="148"/>
      <c r="NJD846" s="148"/>
      <c r="NJE846" s="148"/>
      <c r="NJF846" s="148"/>
      <c r="NJG846" s="148"/>
      <c r="NJH846" s="148"/>
      <c r="NJI846" s="148"/>
      <c r="NJJ846" s="148"/>
      <c r="NJK846" s="148"/>
      <c r="NJL846" s="148"/>
      <c r="NJM846" s="148"/>
      <c r="NJN846" s="148"/>
      <c r="NJO846" s="148"/>
      <c r="NJP846" s="148"/>
      <c r="NJQ846" s="148"/>
      <c r="NJR846" s="148"/>
      <c r="NJS846" s="148"/>
      <c r="NJT846" s="148"/>
      <c r="NJU846" s="148"/>
      <c r="NJV846" s="148"/>
      <c r="NJW846" s="148"/>
      <c r="NJX846" s="148"/>
      <c r="NJY846" s="148"/>
      <c r="NJZ846" s="148"/>
      <c r="NKA846" s="148"/>
      <c r="NKB846" s="148"/>
      <c r="NKC846" s="148"/>
      <c r="NKD846" s="148"/>
      <c r="NKE846" s="148"/>
      <c r="NKF846" s="148"/>
      <c r="NKG846" s="148"/>
      <c r="NKH846" s="148"/>
      <c r="NKI846" s="148"/>
      <c r="NKJ846" s="148"/>
      <c r="NKK846" s="148"/>
      <c r="NKL846" s="148"/>
      <c r="NKM846" s="148"/>
      <c r="NKN846" s="148"/>
      <c r="NKO846" s="148"/>
      <c r="NKP846" s="148"/>
      <c r="NKQ846" s="148"/>
      <c r="NKR846" s="148"/>
      <c r="NKS846" s="148"/>
      <c r="NKT846" s="148"/>
      <c r="NKU846" s="148"/>
      <c r="NKV846" s="148"/>
      <c r="NKW846" s="148"/>
      <c r="NKX846" s="148"/>
      <c r="NKY846" s="148"/>
      <c r="NKZ846" s="148"/>
      <c r="NLA846" s="148"/>
      <c r="NLB846" s="148"/>
      <c r="NLC846" s="148"/>
      <c r="NLD846" s="148"/>
      <c r="NLE846" s="148"/>
      <c r="NLF846" s="148"/>
      <c r="NLG846" s="148"/>
      <c r="NLH846" s="148"/>
      <c r="NLI846" s="148"/>
      <c r="NLJ846" s="148"/>
      <c r="NLK846" s="148"/>
      <c r="NLL846" s="148"/>
      <c r="NLM846" s="148"/>
      <c r="NLN846" s="148"/>
      <c r="NLO846" s="148"/>
      <c r="NLP846" s="148"/>
      <c r="NLQ846" s="148"/>
      <c r="NLR846" s="148"/>
      <c r="NLS846" s="148"/>
      <c r="NLT846" s="148"/>
      <c r="NLU846" s="148"/>
      <c r="NLV846" s="148"/>
      <c r="NLW846" s="148"/>
      <c r="NLX846" s="148"/>
      <c r="NLY846" s="148"/>
      <c r="NLZ846" s="148"/>
      <c r="NMA846" s="148"/>
      <c r="NMB846" s="148"/>
      <c r="NMC846" s="148"/>
      <c r="NMD846" s="148"/>
      <c r="NME846" s="148"/>
      <c r="NMF846" s="148"/>
      <c r="NMG846" s="148"/>
      <c r="NMH846" s="148"/>
      <c r="NMI846" s="148"/>
      <c r="NMJ846" s="148"/>
      <c r="NMK846" s="148"/>
      <c r="NML846" s="148"/>
      <c r="NMM846" s="148"/>
      <c r="NMN846" s="148"/>
      <c r="NMO846" s="148"/>
      <c r="NMP846" s="148"/>
      <c r="NMQ846" s="148"/>
      <c r="NMR846" s="148"/>
      <c r="NMS846" s="148"/>
      <c r="NMT846" s="148"/>
      <c r="NMU846" s="148"/>
      <c r="NMV846" s="148"/>
      <c r="NMW846" s="148"/>
      <c r="NMX846" s="148"/>
      <c r="NMY846" s="148"/>
      <c r="NMZ846" s="148"/>
      <c r="NNA846" s="148"/>
      <c r="NNB846" s="148"/>
      <c r="NNC846" s="148"/>
      <c r="NND846" s="148"/>
      <c r="NNE846" s="148"/>
      <c r="NNF846" s="148"/>
      <c r="NNG846" s="148"/>
      <c r="NNH846" s="148"/>
      <c r="NNI846" s="148"/>
      <c r="NNJ846" s="148"/>
      <c r="NNK846" s="148"/>
      <c r="NNL846" s="148"/>
      <c r="NNM846" s="148"/>
      <c r="NNN846" s="148"/>
      <c r="NNO846" s="148"/>
      <c r="NNP846" s="148"/>
      <c r="NNQ846" s="148"/>
      <c r="NNR846" s="148"/>
      <c r="NNS846" s="148"/>
      <c r="NNT846" s="148"/>
      <c r="NNU846" s="148"/>
      <c r="NNV846" s="148"/>
      <c r="NNW846" s="148"/>
      <c r="NNX846" s="148"/>
      <c r="NNY846" s="148"/>
      <c r="NNZ846" s="148"/>
      <c r="NOA846" s="148"/>
      <c r="NOB846" s="148"/>
      <c r="NOC846" s="148"/>
      <c r="NOD846" s="148"/>
      <c r="NOE846" s="148"/>
      <c r="NOF846" s="148"/>
      <c r="NOG846" s="148"/>
      <c r="NOH846" s="148"/>
      <c r="NOI846" s="148"/>
      <c r="NOJ846" s="148"/>
      <c r="NOK846" s="148"/>
      <c r="NOL846" s="148"/>
      <c r="NOM846" s="148"/>
      <c r="NON846" s="148"/>
      <c r="NOO846" s="148"/>
      <c r="NOP846" s="148"/>
      <c r="NOQ846" s="148"/>
      <c r="NOR846" s="148"/>
      <c r="NOS846" s="148"/>
      <c r="NOT846" s="148"/>
      <c r="NOU846" s="148"/>
      <c r="NOV846" s="148"/>
      <c r="NOW846" s="148"/>
      <c r="NOX846" s="148"/>
      <c r="NOY846" s="148"/>
      <c r="NOZ846" s="148"/>
      <c r="NPA846" s="148"/>
      <c r="NPB846" s="148"/>
      <c r="NPC846" s="148"/>
      <c r="NPD846" s="148"/>
      <c r="NPE846" s="148"/>
      <c r="NPF846" s="148"/>
      <c r="NPG846" s="148"/>
      <c r="NPH846" s="148"/>
      <c r="NPI846" s="148"/>
      <c r="NPJ846" s="148"/>
      <c r="NPK846" s="148"/>
      <c r="NPL846" s="148"/>
      <c r="NPM846" s="148"/>
      <c r="NPN846" s="148"/>
      <c r="NPO846" s="148"/>
      <c r="NPP846" s="148"/>
      <c r="NPQ846" s="148"/>
      <c r="NPR846" s="148"/>
      <c r="NPS846" s="148"/>
      <c r="NPT846" s="148"/>
      <c r="NPU846" s="148"/>
      <c r="NPV846" s="148"/>
      <c r="NPW846" s="148"/>
      <c r="NPX846" s="148"/>
      <c r="NPY846" s="148"/>
      <c r="NPZ846" s="148"/>
      <c r="NQA846" s="148"/>
      <c r="NQB846" s="148"/>
      <c r="NQC846" s="148"/>
      <c r="NQD846" s="148"/>
      <c r="NQE846" s="148"/>
      <c r="NQF846" s="148"/>
      <c r="NQG846" s="148"/>
      <c r="NQH846" s="148"/>
      <c r="NQI846" s="148"/>
      <c r="NQJ846" s="148"/>
      <c r="NQK846" s="148"/>
      <c r="NQL846" s="148"/>
      <c r="NQM846" s="148"/>
      <c r="NQN846" s="148"/>
      <c r="NQO846" s="148"/>
      <c r="NQP846" s="148"/>
      <c r="NQQ846" s="148"/>
      <c r="NQR846" s="148"/>
      <c r="NQS846" s="148"/>
      <c r="NQT846" s="148"/>
      <c r="NQU846" s="148"/>
      <c r="NQV846" s="148"/>
      <c r="NQW846" s="148"/>
      <c r="NQX846" s="148"/>
      <c r="NQY846" s="148"/>
      <c r="NQZ846" s="148"/>
      <c r="NRA846" s="148"/>
      <c r="NRB846" s="148"/>
      <c r="NRC846" s="148"/>
      <c r="NRD846" s="148"/>
      <c r="NRE846" s="148"/>
      <c r="NRF846" s="148"/>
      <c r="NRG846" s="148"/>
      <c r="NRH846" s="148"/>
      <c r="NRI846" s="148"/>
      <c r="NRJ846" s="148"/>
      <c r="NRK846" s="148"/>
      <c r="NRL846" s="148"/>
      <c r="NRM846" s="148"/>
      <c r="NRN846" s="148"/>
      <c r="NRO846" s="148"/>
      <c r="NRP846" s="148"/>
      <c r="NRQ846" s="148"/>
      <c r="NRR846" s="148"/>
      <c r="NRS846" s="148"/>
      <c r="NRT846" s="148"/>
      <c r="NRU846" s="148"/>
      <c r="NRV846" s="148"/>
      <c r="NRW846" s="148"/>
      <c r="NRX846" s="148"/>
      <c r="NRY846" s="148"/>
      <c r="NRZ846" s="148"/>
      <c r="NSA846" s="148"/>
      <c r="NSB846" s="148"/>
      <c r="NSC846" s="148"/>
      <c r="NSD846" s="148"/>
      <c r="NSE846" s="148"/>
      <c r="NSF846" s="148"/>
      <c r="NSG846" s="148"/>
      <c r="NSH846" s="148"/>
      <c r="NSI846" s="148"/>
      <c r="NSJ846" s="148"/>
      <c r="NSK846" s="148"/>
      <c r="NSL846" s="148"/>
      <c r="NSM846" s="148"/>
      <c r="NSN846" s="148"/>
      <c r="NSO846" s="148"/>
      <c r="NSP846" s="148"/>
      <c r="NSQ846" s="148"/>
      <c r="NSR846" s="148"/>
      <c r="NSS846" s="148"/>
      <c r="NST846" s="148"/>
      <c r="NSU846" s="148"/>
      <c r="NSV846" s="148"/>
      <c r="NSW846" s="148"/>
      <c r="NSX846" s="148"/>
      <c r="NSY846" s="148"/>
      <c r="NSZ846" s="148"/>
      <c r="NTA846" s="148"/>
      <c r="NTB846" s="148"/>
      <c r="NTC846" s="148"/>
      <c r="NTD846" s="148"/>
      <c r="NTE846" s="148"/>
      <c r="NTF846" s="148"/>
      <c r="NTG846" s="148"/>
      <c r="NTH846" s="148"/>
      <c r="NTI846" s="148"/>
      <c r="NTJ846" s="148"/>
      <c r="NTK846" s="148"/>
      <c r="NTL846" s="148"/>
      <c r="NTM846" s="148"/>
      <c r="NTN846" s="148"/>
      <c r="NTO846" s="148"/>
      <c r="NTP846" s="148"/>
      <c r="NTQ846" s="148"/>
      <c r="NTR846" s="148"/>
      <c r="NTS846" s="148"/>
      <c r="NTT846" s="148"/>
      <c r="NTU846" s="148"/>
      <c r="NTV846" s="148"/>
      <c r="NTW846" s="148"/>
      <c r="NTX846" s="148"/>
      <c r="NTY846" s="148"/>
      <c r="NTZ846" s="148"/>
      <c r="NUA846" s="148"/>
      <c r="NUB846" s="148"/>
      <c r="NUC846" s="148"/>
      <c r="NUD846" s="148"/>
      <c r="NUE846" s="148"/>
      <c r="NUF846" s="148"/>
      <c r="NUG846" s="148"/>
      <c r="NUH846" s="148"/>
      <c r="NUI846" s="148"/>
      <c r="NUJ846" s="148"/>
      <c r="NUK846" s="148"/>
      <c r="NUL846" s="148"/>
      <c r="NUM846" s="148"/>
      <c r="NUN846" s="148"/>
      <c r="NUO846" s="148"/>
      <c r="NUP846" s="148"/>
      <c r="NUQ846" s="148"/>
      <c r="NUR846" s="148"/>
      <c r="NUS846" s="148"/>
      <c r="NUT846" s="148"/>
      <c r="NUU846" s="148"/>
      <c r="NUV846" s="148"/>
      <c r="NUW846" s="148"/>
      <c r="NUX846" s="148"/>
      <c r="NUY846" s="148"/>
      <c r="NUZ846" s="148"/>
      <c r="NVA846" s="148"/>
      <c r="NVB846" s="148"/>
      <c r="NVC846" s="148"/>
      <c r="NVD846" s="148"/>
      <c r="NVE846" s="148"/>
      <c r="NVF846" s="148"/>
      <c r="NVG846" s="148"/>
      <c r="NVH846" s="148"/>
      <c r="NVI846" s="148"/>
      <c r="NVJ846" s="148"/>
      <c r="NVK846" s="148"/>
      <c r="NVL846" s="148"/>
      <c r="NVM846" s="148"/>
      <c r="NVN846" s="148"/>
      <c r="NVO846" s="148"/>
      <c r="NVP846" s="148"/>
      <c r="NVQ846" s="148"/>
      <c r="NVR846" s="148"/>
      <c r="NVS846" s="148"/>
      <c r="NVT846" s="148"/>
      <c r="NVU846" s="148"/>
      <c r="NVV846" s="148"/>
      <c r="NVW846" s="148"/>
      <c r="NVX846" s="148"/>
      <c r="NVY846" s="148"/>
      <c r="NVZ846" s="148"/>
      <c r="NWA846" s="148"/>
      <c r="NWB846" s="148"/>
      <c r="NWC846" s="148"/>
      <c r="NWD846" s="148"/>
      <c r="NWE846" s="148"/>
      <c r="NWF846" s="148"/>
      <c r="NWG846" s="148"/>
      <c r="NWH846" s="148"/>
      <c r="NWI846" s="148"/>
      <c r="NWJ846" s="148"/>
      <c r="NWK846" s="148"/>
      <c r="NWL846" s="148"/>
      <c r="NWM846" s="148"/>
      <c r="NWN846" s="148"/>
      <c r="NWO846" s="148"/>
      <c r="NWP846" s="148"/>
      <c r="NWQ846" s="148"/>
      <c r="NWR846" s="148"/>
      <c r="NWS846" s="148"/>
      <c r="NWT846" s="148"/>
      <c r="NWU846" s="148"/>
      <c r="NWV846" s="148"/>
      <c r="NWW846" s="148"/>
      <c r="NWX846" s="148"/>
      <c r="NWY846" s="148"/>
      <c r="NWZ846" s="148"/>
      <c r="NXA846" s="148"/>
      <c r="NXB846" s="148"/>
      <c r="NXC846" s="148"/>
      <c r="NXD846" s="148"/>
      <c r="NXE846" s="148"/>
      <c r="NXF846" s="148"/>
      <c r="NXG846" s="148"/>
      <c r="NXH846" s="148"/>
      <c r="NXI846" s="148"/>
      <c r="NXJ846" s="148"/>
      <c r="NXK846" s="148"/>
      <c r="NXL846" s="148"/>
      <c r="NXM846" s="148"/>
      <c r="NXN846" s="148"/>
      <c r="NXO846" s="148"/>
      <c r="NXP846" s="148"/>
      <c r="NXQ846" s="148"/>
      <c r="NXR846" s="148"/>
      <c r="NXS846" s="148"/>
      <c r="NXT846" s="148"/>
      <c r="NXU846" s="148"/>
      <c r="NXV846" s="148"/>
      <c r="NXW846" s="148"/>
      <c r="NXX846" s="148"/>
      <c r="NXY846" s="148"/>
      <c r="NXZ846" s="148"/>
      <c r="NYA846" s="148"/>
      <c r="NYB846" s="148"/>
      <c r="NYC846" s="148"/>
      <c r="NYD846" s="148"/>
      <c r="NYE846" s="148"/>
      <c r="NYF846" s="148"/>
      <c r="NYG846" s="148"/>
      <c r="NYH846" s="148"/>
      <c r="NYI846" s="148"/>
      <c r="NYJ846" s="148"/>
      <c r="NYK846" s="148"/>
      <c r="NYL846" s="148"/>
      <c r="NYM846" s="148"/>
      <c r="NYN846" s="148"/>
      <c r="NYO846" s="148"/>
      <c r="NYP846" s="148"/>
      <c r="NYQ846" s="148"/>
      <c r="NYR846" s="148"/>
      <c r="NYS846" s="148"/>
      <c r="NYT846" s="148"/>
      <c r="NYU846" s="148"/>
      <c r="NYV846" s="148"/>
      <c r="NYW846" s="148"/>
      <c r="NYX846" s="148"/>
      <c r="NYY846" s="148"/>
      <c r="NYZ846" s="148"/>
      <c r="NZA846" s="148"/>
      <c r="NZB846" s="148"/>
      <c r="NZC846" s="148"/>
      <c r="NZD846" s="148"/>
      <c r="NZE846" s="148"/>
      <c r="NZF846" s="148"/>
      <c r="NZG846" s="148"/>
      <c r="NZH846" s="148"/>
      <c r="NZI846" s="148"/>
      <c r="NZJ846" s="148"/>
      <c r="NZK846" s="148"/>
      <c r="NZL846" s="148"/>
      <c r="NZM846" s="148"/>
      <c r="NZN846" s="148"/>
      <c r="NZO846" s="148"/>
      <c r="NZP846" s="148"/>
      <c r="NZQ846" s="148"/>
      <c r="NZR846" s="148"/>
      <c r="NZS846" s="148"/>
      <c r="NZT846" s="148"/>
      <c r="NZU846" s="148"/>
      <c r="NZV846" s="148"/>
      <c r="NZW846" s="148"/>
      <c r="NZX846" s="148"/>
      <c r="NZY846" s="148"/>
      <c r="NZZ846" s="148"/>
      <c r="OAA846" s="148"/>
      <c r="OAB846" s="148"/>
      <c r="OAC846" s="148"/>
      <c r="OAD846" s="148"/>
      <c r="OAE846" s="148"/>
      <c r="OAF846" s="148"/>
      <c r="OAG846" s="148"/>
      <c r="OAH846" s="148"/>
      <c r="OAI846" s="148"/>
      <c r="OAJ846" s="148"/>
      <c r="OAK846" s="148"/>
      <c r="OAL846" s="148"/>
      <c r="OAM846" s="148"/>
      <c r="OAN846" s="148"/>
      <c r="OAO846" s="148"/>
      <c r="OAP846" s="148"/>
      <c r="OAQ846" s="148"/>
      <c r="OAR846" s="148"/>
      <c r="OAS846" s="148"/>
      <c r="OAT846" s="148"/>
      <c r="OAU846" s="148"/>
      <c r="OAV846" s="148"/>
      <c r="OAW846" s="148"/>
      <c r="OAX846" s="148"/>
      <c r="OAY846" s="148"/>
      <c r="OAZ846" s="148"/>
      <c r="OBA846" s="148"/>
      <c r="OBB846" s="148"/>
      <c r="OBC846" s="148"/>
      <c r="OBD846" s="148"/>
      <c r="OBE846" s="148"/>
      <c r="OBF846" s="148"/>
      <c r="OBG846" s="148"/>
      <c r="OBH846" s="148"/>
      <c r="OBI846" s="148"/>
      <c r="OBJ846" s="148"/>
      <c r="OBK846" s="148"/>
      <c r="OBL846" s="148"/>
      <c r="OBM846" s="148"/>
      <c r="OBN846" s="148"/>
      <c r="OBO846" s="148"/>
      <c r="OBP846" s="148"/>
      <c r="OBQ846" s="148"/>
      <c r="OBR846" s="148"/>
      <c r="OBS846" s="148"/>
      <c r="OBT846" s="148"/>
      <c r="OBU846" s="148"/>
      <c r="OBV846" s="148"/>
      <c r="OBW846" s="148"/>
      <c r="OBX846" s="148"/>
      <c r="OBY846" s="148"/>
      <c r="OBZ846" s="148"/>
      <c r="OCA846" s="148"/>
      <c r="OCB846" s="148"/>
      <c r="OCC846" s="148"/>
      <c r="OCD846" s="148"/>
      <c r="OCE846" s="148"/>
      <c r="OCF846" s="148"/>
      <c r="OCG846" s="148"/>
      <c r="OCH846" s="148"/>
      <c r="OCI846" s="148"/>
      <c r="OCJ846" s="148"/>
      <c r="OCK846" s="148"/>
      <c r="OCL846" s="148"/>
      <c r="OCM846" s="148"/>
      <c r="OCN846" s="148"/>
      <c r="OCO846" s="148"/>
      <c r="OCP846" s="148"/>
      <c r="OCQ846" s="148"/>
      <c r="OCR846" s="148"/>
      <c r="OCS846" s="148"/>
      <c r="OCT846" s="148"/>
      <c r="OCU846" s="148"/>
      <c r="OCV846" s="148"/>
      <c r="OCW846" s="148"/>
      <c r="OCX846" s="148"/>
      <c r="OCY846" s="148"/>
      <c r="OCZ846" s="148"/>
      <c r="ODA846" s="148"/>
      <c r="ODB846" s="148"/>
      <c r="ODC846" s="148"/>
      <c r="ODD846" s="148"/>
      <c r="ODE846" s="148"/>
      <c r="ODF846" s="148"/>
      <c r="ODG846" s="148"/>
      <c r="ODH846" s="148"/>
      <c r="ODI846" s="148"/>
      <c r="ODJ846" s="148"/>
      <c r="ODK846" s="148"/>
      <c r="ODL846" s="148"/>
      <c r="ODM846" s="148"/>
      <c r="ODN846" s="148"/>
      <c r="ODO846" s="148"/>
      <c r="ODP846" s="148"/>
      <c r="ODQ846" s="148"/>
      <c r="ODR846" s="148"/>
      <c r="ODS846" s="148"/>
      <c r="ODT846" s="148"/>
      <c r="ODU846" s="148"/>
      <c r="ODV846" s="148"/>
      <c r="ODW846" s="148"/>
      <c r="ODX846" s="148"/>
      <c r="ODY846" s="148"/>
      <c r="ODZ846" s="148"/>
      <c r="OEA846" s="148"/>
      <c r="OEB846" s="148"/>
      <c r="OEC846" s="148"/>
      <c r="OED846" s="148"/>
      <c r="OEE846" s="148"/>
      <c r="OEF846" s="148"/>
      <c r="OEG846" s="148"/>
      <c r="OEH846" s="148"/>
      <c r="OEI846" s="148"/>
      <c r="OEJ846" s="148"/>
      <c r="OEK846" s="148"/>
      <c r="OEL846" s="148"/>
      <c r="OEM846" s="148"/>
      <c r="OEN846" s="148"/>
      <c r="OEO846" s="148"/>
      <c r="OEP846" s="148"/>
      <c r="OEQ846" s="148"/>
      <c r="OER846" s="148"/>
      <c r="OES846" s="148"/>
      <c r="OET846" s="148"/>
      <c r="OEU846" s="148"/>
      <c r="OEV846" s="148"/>
      <c r="OEW846" s="148"/>
      <c r="OEX846" s="148"/>
      <c r="OEY846" s="148"/>
      <c r="OEZ846" s="148"/>
      <c r="OFA846" s="148"/>
      <c r="OFB846" s="148"/>
      <c r="OFC846" s="148"/>
      <c r="OFD846" s="148"/>
      <c r="OFE846" s="148"/>
      <c r="OFF846" s="148"/>
      <c r="OFG846" s="148"/>
      <c r="OFH846" s="148"/>
      <c r="OFI846" s="148"/>
      <c r="OFJ846" s="148"/>
      <c r="OFK846" s="148"/>
      <c r="OFL846" s="148"/>
      <c r="OFM846" s="148"/>
      <c r="OFN846" s="148"/>
      <c r="OFO846" s="148"/>
      <c r="OFP846" s="148"/>
      <c r="OFQ846" s="148"/>
      <c r="OFR846" s="148"/>
      <c r="OFS846" s="148"/>
      <c r="OFT846" s="148"/>
      <c r="OFU846" s="148"/>
      <c r="OFV846" s="148"/>
      <c r="OFW846" s="148"/>
      <c r="OFX846" s="148"/>
      <c r="OFY846" s="148"/>
      <c r="OFZ846" s="148"/>
      <c r="OGA846" s="148"/>
      <c r="OGB846" s="148"/>
      <c r="OGC846" s="148"/>
      <c r="OGD846" s="148"/>
      <c r="OGE846" s="148"/>
      <c r="OGF846" s="148"/>
      <c r="OGG846" s="148"/>
      <c r="OGH846" s="148"/>
      <c r="OGI846" s="148"/>
      <c r="OGJ846" s="148"/>
      <c r="OGK846" s="148"/>
      <c r="OGL846" s="148"/>
      <c r="OGM846" s="148"/>
      <c r="OGN846" s="148"/>
      <c r="OGO846" s="148"/>
      <c r="OGP846" s="148"/>
      <c r="OGQ846" s="148"/>
      <c r="OGR846" s="148"/>
      <c r="OGS846" s="148"/>
      <c r="OGT846" s="148"/>
      <c r="OGU846" s="148"/>
      <c r="OGV846" s="148"/>
      <c r="OGW846" s="148"/>
      <c r="OGX846" s="148"/>
      <c r="OGY846" s="148"/>
      <c r="OGZ846" s="148"/>
      <c r="OHA846" s="148"/>
      <c r="OHB846" s="148"/>
      <c r="OHC846" s="148"/>
      <c r="OHD846" s="148"/>
      <c r="OHE846" s="148"/>
      <c r="OHF846" s="148"/>
      <c r="OHG846" s="148"/>
      <c r="OHH846" s="148"/>
      <c r="OHI846" s="148"/>
      <c r="OHJ846" s="148"/>
      <c r="OHK846" s="148"/>
      <c r="OHL846" s="148"/>
      <c r="OHM846" s="148"/>
      <c r="OHN846" s="148"/>
      <c r="OHO846" s="148"/>
      <c r="OHP846" s="148"/>
      <c r="OHQ846" s="148"/>
      <c r="OHR846" s="148"/>
      <c r="OHS846" s="148"/>
      <c r="OHT846" s="148"/>
      <c r="OHU846" s="148"/>
      <c r="OHV846" s="148"/>
      <c r="OHW846" s="148"/>
      <c r="OHX846" s="148"/>
      <c r="OHY846" s="148"/>
      <c r="OHZ846" s="148"/>
      <c r="OIA846" s="148"/>
      <c r="OIB846" s="148"/>
      <c r="OIC846" s="148"/>
      <c r="OID846" s="148"/>
      <c r="OIE846" s="148"/>
      <c r="OIF846" s="148"/>
      <c r="OIG846" s="148"/>
      <c r="OIH846" s="148"/>
      <c r="OII846" s="148"/>
      <c r="OIJ846" s="148"/>
      <c r="OIK846" s="148"/>
      <c r="OIL846" s="148"/>
      <c r="OIM846" s="148"/>
      <c r="OIN846" s="148"/>
      <c r="OIO846" s="148"/>
      <c r="OIP846" s="148"/>
      <c r="OIQ846" s="148"/>
      <c r="OIR846" s="148"/>
      <c r="OIS846" s="148"/>
      <c r="OIT846" s="148"/>
      <c r="OIU846" s="148"/>
      <c r="OIV846" s="148"/>
      <c r="OIW846" s="148"/>
      <c r="OIX846" s="148"/>
      <c r="OIY846" s="148"/>
      <c r="OIZ846" s="148"/>
      <c r="OJA846" s="148"/>
      <c r="OJB846" s="148"/>
      <c r="OJC846" s="148"/>
      <c r="OJD846" s="148"/>
      <c r="OJE846" s="148"/>
      <c r="OJF846" s="148"/>
      <c r="OJG846" s="148"/>
      <c r="OJH846" s="148"/>
      <c r="OJI846" s="148"/>
      <c r="OJJ846" s="148"/>
      <c r="OJK846" s="148"/>
      <c r="OJL846" s="148"/>
      <c r="OJM846" s="148"/>
      <c r="OJN846" s="148"/>
      <c r="OJO846" s="148"/>
      <c r="OJP846" s="148"/>
      <c r="OJQ846" s="148"/>
      <c r="OJR846" s="148"/>
      <c r="OJS846" s="148"/>
      <c r="OJT846" s="148"/>
      <c r="OJU846" s="148"/>
      <c r="OJV846" s="148"/>
      <c r="OJW846" s="148"/>
      <c r="OJX846" s="148"/>
      <c r="OJY846" s="148"/>
      <c r="OJZ846" s="148"/>
      <c r="OKA846" s="148"/>
      <c r="OKB846" s="148"/>
      <c r="OKC846" s="148"/>
      <c r="OKD846" s="148"/>
      <c r="OKE846" s="148"/>
      <c r="OKF846" s="148"/>
      <c r="OKG846" s="148"/>
      <c r="OKH846" s="148"/>
      <c r="OKI846" s="148"/>
      <c r="OKJ846" s="148"/>
      <c r="OKK846" s="148"/>
      <c r="OKL846" s="148"/>
      <c r="OKM846" s="148"/>
      <c r="OKN846" s="148"/>
      <c r="OKO846" s="148"/>
      <c r="OKP846" s="148"/>
      <c r="OKQ846" s="148"/>
      <c r="OKR846" s="148"/>
      <c r="OKS846" s="148"/>
      <c r="OKT846" s="148"/>
      <c r="OKU846" s="148"/>
      <c r="OKV846" s="148"/>
      <c r="OKW846" s="148"/>
      <c r="OKX846" s="148"/>
      <c r="OKY846" s="148"/>
      <c r="OKZ846" s="148"/>
      <c r="OLA846" s="148"/>
      <c r="OLB846" s="148"/>
      <c r="OLC846" s="148"/>
      <c r="OLD846" s="148"/>
      <c r="OLE846" s="148"/>
      <c r="OLF846" s="148"/>
      <c r="OLG846" s="148"/>
      <c r="OLH846" s="148"/>
      <c r="OLI846" s="148"/>
      <c r="OLJ846" s="148"/>
      <c r="OLK846" s="148"/>
      <c r="OLL846" s="148"/>
      <c r="OLM846" s="148"/>
      <c r="OLN846" s="148"/>
      <c r="OLO846" s="148"/>
      <c r="OLP846" s="148"/>
      <c r="OLQ846" s="148"/>
      <c r="OLR846" s="148"/>
      <c r="OLS846" s="148"/>
      <c r="OLT846" s="148"/>
      <c r="OLU846" s="148"/>
      <c r="OLV846" s="148"/>
      <c r="OLW846" s="148"/>
      <c r="OLX846" s="148"/>
      <c r="OLY846" s="148"/>
      <c r="OLZ846" s="148"/>
      <c r="OMA846" s="148"/>
      <c r="OMB846" s="148"/>
      <c r="OMC846" s="148"/>
      <c r="OMD846" s="148"/>
      <c r="OME846" s="148"/>
      <c r="OMF846" s="148"/>
      <c r="OMG846" s="148"/>
      <c r="OMH846" s="148"/>
      <c r="OMI846" s="148"/>
      <c r="OMJ846" s="148"/>
      <c r="OMK846" s="148"/>
      <c r="OML846" s="148"/>
      <c r="OMM846" s="148"/>
      <c r="OMN846" s="148"/>
      <c r="OMO846" s="148"/>
      <c r="OMP846" s="148"/>
      <c r="OMQ846" s="148"/>
      <c r="OMR846" s="148"/>
      <c r="OMS846" s="148"/>
      <c r="OMT846" s="148"/>
      <c r="OMU846" s="148"/>
      <c r="OMV846" s="148"/>
      <c r="OMW846" s="148"/>
      <c r="OMX846" s="148"/>
      <c r="OMY846" s="148"/>
      <c r="OMZ846" s="148"/>
      <c r="ONA846" s="148"/>
      <c r="ONB846" s="148"/>
      <c r="ONC846" s="148"/>
      <c r="OND846" s="148"/>
      <c r="ONE846" s="148"/>
      <c r="ONF846" s="148"/>
      <c r="ONG846" s="148"/>
      <c r="ONH846" s="148"/>
      <c r="ONI846" s="148"/>
      <c r="ONJ846" s="148"/>
      <c r="ONK846" s="148"/>
      <c r="ONL846" s="148"/>
      <c r="ONM846" s="148"/>
      <c r="ONN846" s="148"/>
      <c r="ONO846" s="148"/>
      <c r="ONP846" s="148"/>
      <c r="ONQ846" s="148"/>
      <c r="ONR846" s="148"/>
      <c r="ONS846" s="148"/>
      <c r="ONT846" s="148"/>
      <c r="ONU846" s="148"/>
      <c r="ONV846" s="148"/>
      <c r="ONW846" s="148"/>
      <c r="ONX846" s="148"/>
      <c r="ONY846" s="148"/>
      <c r="ONZ846" s="148"/>
      <c r="OOA846" s="148"/>
      <c r="OOB846" s="148"/>
      <c r="OOC846" s="148"/>
      <c r="OOD846" s="148"/>
      <c r="OOE846" s="148"/>
      <c r="OOF846" s="148"/>
      <c r="OOG846" s="148"/>
      <c r="OOH846" s="148"/>
      <c r="OOI846" s="148"/>
      <c r="OOJ846" s="148"/>
      <c r="OOK846" s="148"/>
      <c r="OOL846" s="148"/>
      <c r="OOM846" s="148"/>
      <c r="OON846" s="148"/>
      <c r="OOO846" s="148"/>
      <c r="OOP846" s="148"/>
      <c r="OOQ846" s="148"/>
      <c r="OOR846" s="148"/>
      <c r="OOS846" s="148"/>
      <c r="OOT846" s="148"/>
      <c r="OOU846" s="148"/>
      <c r="OOV846" s="148"/>
      <c r="OOW846" s="148"/>
      <c r="OOX846" s="148"/>
      <c r="OOY846" s="148"/>
      <c r="OOZ846" s="148"/>
      <c r="OPA846" s="148"/>
      <c r="OPB846" s="148"/>
      <c r="OPC846" s="148"/>
      <c r="OPD846" s="148"/>
      <c r="OPE846" s="148"/>
      <c r="OPF846" s="148"/>
      <c r="OPG846" s="148"/>
      <c r="OPH846" s="148"/>
      <c r="OPI846" s="148"/>
      <c r="OPJ846" s="148"/>
      <c r="OPK846" s="148"/>
      <c r="OPL846" s="148"/>
      <c r="OPM846" s="148"/>
      <c r="OPN846" s="148"/>
      <c r="OPO846" s="148"/>
      <c r="OPP846" s="148"/>
      <c r="OPQ846" s="148"/>
      <c r="OPR846" s="148"/>
      <c r="OPS846" s="148"/>
      <c r="OPT846" s="148"/>
      <c r="OPU846" s="148"/>
      <c r="OPV846" s="148"/>
      <c r="OPW846" s="148"/>
      <c r="OPX846" s="148"/>
      <c r="OPY846" s="148"/>
      <c r="OPZ846" s="148"/>
      <c r="OQA846" s="148"/>
      <c r="OQB846" s="148"/>
      <c r="OQC846" s="148"/>
      <c r="OQD846" s="148"/>
      <c r="OQE846" s="148"/>
      <c r="OQF846" s="148"/>
      <c r="OQG846" s="148"/>
      <c r="OQH846" s="148"/>
      <c r="OQI846" s="148"/>
      <c r="OQJ846" s="148"/>
      <c r="OQK846" s="148"/>
      <c r="OQL846" s="148"/>
      <c r="OQM846" s="148"/>
      <c r="OQN846" s="148"/>
      <c r="OQO846" s="148"/>
      <c r="OQP846" s="148"/>
      <c r="OQQ846" s="148"/>
      <c r="OQR846" s="148"/>
      <c r="OQS846" s="148"/>
      <c r="OQT846" s="148"/>
      <c r="OQU846" s="148"/>
      <c r="OQV846" s="148"/>
      <c r="OQW846" s="148"/>
      <c r="OQX846" s="148"/>
      <c r="OQY846" s="148"/>
      <c r="OQZ846" s="148"/>
      <c r="ORA846" s="148"/>
      <c r="ORB846" s="148"/>
      <c r="ORC846" s="148"/>
      <c r="ORD846" s="148"/>
      <c r="ORE846" s="148"/>
      <c r="ORF846" s="148"/>
      <c r="ORG846" s="148"/>
      <c r="ORH846" s="148"/>
      <c r="ORI846" s="148"/>
      <c r="ORJ846" s="148"/>
      <c r="ORK846" s="148"/>
      <c r="ORL846" s="148"/>
      <c r="ORM846" s="148"/>
      <c r="ORN846" s="148"/>
      <c r="ORO846" s="148"/>
      <c r="ORP846" s="148"/>
      <c r="ORQ846" s="148"/>
      <c r="ORR846" s="148"/>
      <c r="ORS846" s="148"/>
      <c r="ORT846" s="148"/>
      <c r="ORU846" s="148"/>
      <c r="ORV846" s="148"/>
      <c r="ORW846" s="148"/>
      <c r="ORX846" s="148"/>
      <c r="ORY846" s="148"/>
      <c r="ORZ846" s="148"/>
      <c r="OSA846" s="148"/>
      <c r="OSB846" s="148"/>
      <c r="OSC846" s="148"/>
      <c r="OSD846" s="148"/>
      <c r="OSE846" s="148"/>
      <c r="OSF846" s="148"/>
      <c r="OSG846" s="148"/>
      <c r="OSH846" s="148"/>
      <c r="OSI846" s="148"/>
      <c r="OSJ846" s="148"/>
      <c r="OSK846" s="148"/>
      <c r="OSL846" s="148"/>
      <c r="OSM846" s="148"/>
      <c r="OSN846" s="148"/>
      <c r="OSO846" s="148"/>
      <c r="OSP846" s="148"/>
      <c r="OSQ846" s="148"/>
      <c r="OSR846" s="148"/>
      <c r="OSS846" s="148"/>
      <c r="OST846" s="148"/>
      <c r="OSU846" s="148"/>
      <c r="OSV846" s="148"/>
      <c r="OSW846" s="148"/>
      <c r="OSX846" s="148"/>
      <c r="OSY846" s="148"/>
      <c r="OSZ846" s="148"/>
      <c r="OTA846" s="148"/>
      <c r="OTB846" s="148"/>
      <c r="OTC846" s="148"/>
      <c r="OTD846" s="148"/>
      <c r="OTE846" s="148"/>
      <c r="OTF846" s="148"/>
      <c r="OTG846" s="148"/>
      <c r="OTH846" s="148"/>
      <c r="OTI846" s="148"/>
      <c r="OTJ846" s="148"/>
      <c r="OTK846" s="148"/>
      <c r="OTL846" s="148"/>
      <c r="OTM846" s="148"/>
      <c r="OTN846" s="148"/>
      <c r="OTO846" s="148"/>
      <c r="OTP846" s="148"/>
      <c r="OTQ846" s="148"/>
      <c r="OTR846" s="148"/>
      <c r="OTS846" s="148"/>
      <c r="OTT846" s="148"/>
      <c r="OTU846" s="148"/>
      <c r="OTV846" s="148"/>
      <c r="OTW846" s="148"/>
      <c r="OTX846" s="148"/>
      <c r="OTY846" s="148"/>
      <c r="OTZ846" s="148"/>
      <c r="OUA846" s="148"/>
      <c r="OUB846" s="148"/>
      <c r="OUC846" s="148"/>
      <c r="OUD846" s="148"/>
      <c r="OUE846" s="148"/>
      <c r="OUF846" s="148"/>
      <c r="OUG846" s="148"/>
      <c r="OUH846" s="148"/>
      <c r="OUI846" s="148"/>
      <c r="OUJ846" s="148"/>
      <c r="OUK846" s="148"/>
      <c r="OUL846" s="148"/>
      <c r="OUM846" s="148"/>
      <c r="OUN846" s="148"/>
      <c r="OUO846" s="148"/>
      <c r="OUP846" s="148"/>
      <c r="OUQ846" s="148"/>
      <c r="OUR846" s="148"/>
      <c r="OUS846" s="148"/>
      <c r="OUT846" s="148"/>
      <c r="OUU846" s="148"/>
      <c r="OUV846" s="148"/>
      <c r="OUW846" s="148"/>
      <c r="OUX846" s="148"/>
      <c r="OUY846" s="148"/>
      <c r="OUZ846" s="148"/>
      <c r="OVA846" s="148"/>
      <c r="OVB846" s="148"/>
      <c r="OVC846" s="148"/>
      <c r="OVD846" s="148"/>
      <c r="OVE846" s="148"/>
      <c r="OVF846" s="148"/>
      <c r="OVG846" s="148"/>
      <c r="OVH846" s="148"/>
      <c r="OVI846" s="148"/>
      <c r="OVJ846" s="148"/>
      <c r="OVK846" s="148"/>
      <c r="OVL846" s="148"/>
      <c r="OVM846" s="148"/>
      <c r="OVN846" s="148"/>
      <c r="OVO846" s="148"/>
      <c r="OVP846" s="148"/>
      <c r="OVQ846" s="148"/>
      <c r="OVR846" s="148"/>
      <c r="OVS846" s="148"/>
      <c r="OVT846" s="148"/>
      <c r="OVU846" s="148"/>
      <c r="OVV846" s="148"/>
      <c r="OVW846" s="148"/>
      <c r="OVX846" s="148"/>
      <c r="OVY846" s="148"/>
      <c r="OVZ846" s="148"/>
      <c r="OWA846" s="148"/>
      <c r="OWB846" s="148"/>
      <c r="OWC846" s="148"/>
      <c r="OWD846" s="148"/>
      <c r="OWE846" s="148"/>
      <c r="OWF846" s="148"/>
      <c r="OWG846" s="148"/>
      <c r="OWH846" s="148"/>
      <c r="OWI846" s="148"/>
      <c r="OWJ846" s="148"/>
      <c r="OWK846" s="148"/>
      <c r="OWL846" s="148"/>
      <c r="OWM846" s="148"/>
      <c r="OWN846" s="148"/>
      <c r="OWO846" s="148"/>
      <c r="OWP846" s="148"/>
      <c r="OWQ846" s="148"/>
      <c r="OWR846" s="148"/>
      <c r="OWS846" s="148"/>
      <c r="OWT846" s="148"/>
      <c r="OWU846" s="148"/>
      <c r="OWV846" s="148"/>
      <c r="OWW846" s="148"/>
      <c r="OWX846" s="148"/>
      <c r="OWY846" s="148"/>
      <c r="OWZ846" s="148"/>
      <c r="OXA846" s="148"/>
      <c r="OXB846" s="148"/>
      <c r="OXC846" s="148"/>
      <c r="OXD846" s="148"/>
      <c r="OXE846" s="148"/>
      <c r="OXF846" s="148"/>
      <c r="OXG846" s="148"/>
      <c r="OXH846" s="148"/>
      <c r="OXI846" s="148"/>
      <c r="OXJ846" s="148"/>
      <c r="OXK846" s="148"/>
      <c r="OXL846" s="148"/>
      <c r="OXM846" s="148"/>
      <c r="OXN846" s="148"/>
      <c r="OXO846" s="148"/>
      <c r="OXP846" s="148"/>
      <c r="OXQ846" s="148"/>
      <c r="OXR846" s="148"/>
      <c r="OXS846" s="148"/>
      <c r="OXT846" s="148"/>
      <c r="OXU846" s="148"/>
      <c r="OXV846" s="148"/>
      <c r="OXW846" s="148"/>
      <c r="OXX846" s="148"/>
      <c r="OXY846" s="148"/>
      <c r="OXZ846" s="148"/>
      <c r="OYA846" s="148"/>
      <c r="OYB846" s="148"/>
      <c r="OYC846" s="148"/>
      <c r="OYD846" s="148"/>
      <c r="OYE846" s="148"/>
      <c r="OYF846" s="148"/>
      <c r="OYG846" s="148"/>
      <c r="OYH846" s="148"/>
      <c r="OYI846" s="148"/>
      <c r="OYJ846" s="148"/>
      <c r="OYK846" s="148"/>
      <c r="OYL846" s="148"/>
      <c r="OYM846" s="148"/>
      <c r="OYN846" s="148"/>
      <c r="OYO846" s="148"/>
      <c r="OYP846" s="148"/>
      <c r="OYQ846" s="148"/>
      <c r="OYR846" s="148"/>
      <c r="OYS846" s="148"/>
      <c r="OYT846" s="148"/>
      <c r="OYU846" s="148"/>
      <c r="OYV846" s="148"/>
      <c r="OYW846" s="148"/>
      <c r="OYX846" s="148"/>
      <c r="OYY846" s="148"/>
      <c r="OYZ846" s="148"/>
      <c r="OZA846" s="148"/>
      <c r="OZB846" s="148"/>
      <c r="OZC846" s="148"/>
      <c r="OZD846" s="148"/>
      <c r="OZE846" s="148"/>
      <c r="OZF846" s="148"/>
      <c r="OZG846" s="148"/>
      <c r="OZH846" s="148"/>
      <c r="OZI846" s="148"/>
      <c r="OZJ846" s="148"/>
      <c r="OZK846" s="148"/>
      <c r="OZL846" s="148"/>
      <c r="OZM846" s="148"/>
      <c r="OZN846" s="148"/>
      <c r="OZO846" s="148"/>
      <c r="OZP846" s="148"/>
      <c r="OZQ846" s="148"/>
      <c r="OZR846" s="148"/>
      <c r="OZS846" s="148"/>
      <c r="OZT846" s="148"/>
      <c r="OZU846" s="148"/>
      <c r="OZV846" s="148"/>
      <c r="OZW846" s="148"/>
      <c r="OZX846" s="148"/>
      <c r="OZY846" s="148"/>
      <c r="OZZ846" s="148"/>
      <c r="PAA846" s="148"/>
      <c r="PAB846" s="148"/>
      <c r="PAC846" s="148"/>
      <c r="PAD846" s="148"/>
      <c r="PAE846" s="148"/>
      <c r="PAF846" s="148"/>
      <c r="PAG846" s="148"/>
      <c r="PAH846" s="148"/>
      <c r="PAI846" s="148"/>
      <c r="PAJ846" s="148"/>
      <c r="PAK846" s="148"/>
      <c r="PAL846" s="148"/>
      <c r="PAM846" s="148"/>
      <c r="PAN846" s="148"/>
      <c r="PAO846" s="148"/>
      <c r="PAP846" s="148"/>
      <c r="PAQ846" s="148"/>
      <c r="PAR846" s="148"/>
      <c r="PAS846" s="148"/>
      <c r="PAT846" s="148"/>
      <c r="PAU846" s="148"/>
      <c r="PAV846" s="148"/>
      <c r="PAW846" s="148"/>
      <c r="PAX846" s="148"/>
      <c r="PAY846" s="148"/>
      <c r="PAZ846" s="148"/>
      <c r="PBA846" s="148"/>
      <c r="PBB846" s="148"/>
      <c r="PBC846" s="148"/>
      <c r="PBD846" s="148"/>
      <c r="PBE846" s="148"/>
      <c r="PBF846" s="148"/>
      <c r="PBG846" s="148"/>
      <c r="PBH846" s="148"/>
      <c r="PBI846" s="148"/>
      <c r="PBJ846" s="148"/>
      <c r="PBK846" s="148"/>
      <c r="PBL846" s="148"/>
      <c r="PBM846" s="148"/>
      <c r="PBN846" s="148"/>
      <c r="PBO846" s="148"/>
      <c r="PBP846" s="148"/>
      <c r="PBQ846" s="148"/>
      <c r="PBR846" s="148"/>
      <c r="PBS846" s="148"/>
      <c r="PBT846" s="148"/>
      <c r="PBU846" s="148"/>
      <c r="PBV846" s="148"/>
      <c r="PBW846" s="148"/>
      <c r="PBX846" s="148"/>
      <c r="PBY846" s="148"/>
      <c r="PBZ846" s="148"/>
      <c r="PCA846" s="148"/>
      <c r="PCB846" s="148"/>
      <c r="PCC846" s="148"/>
      <c r="PCD846" s="148"/>
      <c r="PCE846" s="148"/>
      <c r="PCF846" s="148"/>
      <c r="PCG846" s="148"/>
      <c r="PCH846" s="148"/>
      <c r="PCI846" s="148"/>
      <c r="PCJ846" s="148"/>
      <c r="PCK846" s="148"/>
      <c r="PCL846" s="148"/>
      <c r="PCM846" s="148"/>
      <c r="PCN846" s="148"/>
      <c r="PCO846" s="148"/>
      <c r="PCP846" s="148"/>
      <c r="PCQ846" s="148"/>
      <c r="PCR846" s="148"/>
      <c r="PCS846" s="148"/>
      <c r="PCT846" s="148"/>
      <c r="PCU846" s="148"/>
      <c r="PCV846" s="148"/>
      <c r="PCW846" s="148"/>
      <c r="PCX846" s="148"/>
      <c r="PCY846" s="148"/>
      <c r="PCZ846" s="148"/>
      <c r="PDA846" s="148"/>
      <c r="PDB846" s="148"/>
      <c r="PDC846" s="148"/>
      <c r="PDD846" s="148"/>
      <c r="PDE846" s="148"/>
      <c r="PDF846" s="148"/>
      <c r="PDG846" s="148"/>
      <c r="PDH846" s="148"/>
      <c r="PDI846" s="148"/>
      <c r="PDJ846" s="148"/>
      <c r="PDK846" s="148"/>
      <c r="PDL846" s="148"/>
      <c r="PDM846" s="148"/>
      <c r="PDN846" s="148"/>
      <c r="PDO846" s="148"/>
      <c r="PDP846" s="148"/>
      <c r="PDQ846" s="148"/>
      <c r="PDR846" s="148"/>
      <c r="PDS846" s="148"/>
      <c r="PDT846" s="148"/>
      <c r="PDU846" s="148"/>
      <c r="PDV846" s="148"/>
      <c r="PDW846" s="148"/>
      <c r="PDX846" s="148"/>
      <c r="PDY846" s="148"/>
      <c r="PDZ846" s="148"/>
      <c r="PEA846" s="148"/>
      <c r="PEB846" s="148"/>
      <c r="PEC846" s="148"/>
      <c r="PED846" s="148"/>
      <c r="PEE846" s="148"/>
      <c r="PEF846" s="148"/>
      <c r="PEG846" s="148"/>
      <c r="PEH846" s="148"/>
      <c r="PEI846" s="148"/>
      <c r="PEJ846" s="148"/>
      <c r="PEK846" s="148"/>
      <c r="PEL846" s="148"/>
      <c r="PEM846" s="148"/>
      <c r="PEN846" s="148"/>
      <c r="PEO846" s="148"/>
      <c r="PEP846" s="148"/>
      <c r="PEQ846" s="148"/>
      <c r="PER846" s="148"/>
      <c r="PES846" s="148"/>
      <c r="PET846" s="148"/>
      <c r="PEU846" s="148"/>
      <c r="PEV846" s="148"/>
      <c r="PEW846" s="148"/>
      <c r="PEX846" s="148"/>
      <c r="PEY846" s="148"/>
      <c r="PEZ846" s="148"/>
      <c r="PFA846" s="148"/>
      <c r="PFB846" s="148"/>
      <c r="PFC846" s="148"/>
      <c r="PFD846" s="148"/>
      <c r="PFE846" s="148"/>
      <c r="PFF846" s="148"/>
      <c r="PFG846" s="148"/>
      <c r="PFH846" s="148"/>
      <c r="PFI846" s="148"/>
      <c r="PFJ846" s="148"/>
      <c r="PFK846" s="148"/>
      <c r="PFL846" s="148"/>
      <c r="PFM846" s="148"/>
      <c r="PFN846" s="148"/>
      <c r="PFO846" s="148"/>
      <c r="PFP846" s="148"/>
      <c r="PFQ846" s="148"/>
      <c r="PFR846" s="148"/>
      <c r="PFS846" s="148"/>
      <c r="PFT846" s="148"/>
      <c r="PFU846" s="148"/>
      <c r="PFV846" s="148"/>
      <c r="PFW846" s="148"/>
      <c r="PFX846" s="148"/>
      <c r="PFY846" s="148"/>
      <c r="PFZ846" s="148"/>
      <c r="PGA846" s="148"/>
      <c r="PGB846" s="148"/>
      <c r="PGC846" s="148"/>
      <c r="PGD846" s="148"/>
      <c r="PGE846" s="148"/>
      <c r="PGF846" s="148"/>
      <c r="PGG846" s="148"/>
      <c r="PGH846" s="148"/>
      <c r="PGI846" s="148"/>
      <c r="PGJ846" s="148"/>
      <c r="PGK846" s="148"/>
      <c r="PGL846" s="148"/>
      <c r="PGM846" s="148"/>
      <c r="PGN846" s="148"/>
      <c r="PGO846" s="148"/>
      <c r="PGP846" s="148"/>
      <c r="PGQ846" s="148"/>
      <c r="PGR846" s="148"/>
      <c r="PGS846" s="148"/>
      <c r="PGT846" s="148"/>
      <c r="PGU846" s="148"/>
      <c r="PGV846" s="148"/>
      <c r="PGW846" s="148"/>
      <c r="PGX846" s="148"/>
      <c r="PGY846" s="148"/>
      <c r="PGZ846" s="148"/>
      <c r="PHA846" s="148"/>
      <c r="PHB846" s="148"/>
      <c r="PHC846" s="148"/>
      <c r="PHD846" s="148"/>
      <c r="PHE846" s="148"/>
      <c r="PHF846" s="148"/>
      <c r="PHG846" s="148"/>
      <c r="PHH846" s="148"/>
      <c r="PHI846" s="148"/>
      <c r="PHJ846" s="148"/>
      <c r="PHK846" s="148"/>
      <c r="PHL846" s="148"/>
      <c r="PHM846" s="148"/>
      <c r="PHN846" s="148"/>
      <c r="PHO846" s="148"/>
      <c r="PHP846" s="148"/>
      <c r="PHQ846" s="148"/>
      <c r="PHR846" s="148"/>
      <c r="PHS846" s="148"/>
      <c r="PHT846" s="148"/>
      <c r="PHU846" s="148"/>
      <c r="PHV846" s="148"/>
      <c r="PHW846" s="148"/>
      <c r="PHX846" s="148"/>
      <c r="PHY846" s="148"/>
      <c r="PHZ846" s="148"/>
      <c r="PIA846" s="148"/>
      <c r="PIB846" s="148"/>
      <c r="PIC846" s="148"/>
      <c r="PID846" s="148"/>
      <c r="PIE846" s="148"/>
      <c r="PIF846" s="148"/>
      <c r="PIG846" s="148"/>
      <c r="PIH846" s="148"/>
      <c r="PII846" s="148"/>
      <c r="PIJ846" s="148"/>
      <c r="PIK846" s="148"/>
      <c r="PIL846" s="148"/>
      <c r="PIM846" s="148"/>
      <c r="PIN846" s="148"/>
      <c r="PIO846" s="148"/>
      <c r="PIP846" s="148"/>
      <c r="PIQ846" s="148"/>
      <c r="PIR846" s="148"/>
      <c r="PIS846" s="148"/>
      <c r="PIT846" s="148"/>
      <c r="PIU846" s="148"/>
      <c r="PIV846" s="148"/>
      <c r="PIW846" s="148"/>
      <c r="PIX846" s="148"/>
      <c r="PIY846" s="148"/>
      <c r="PIZ846" s="148"/>
      <c r="PJA846" s="148"/>
      <c r="PJB846" s="148"/>
      <c r="PJC846" s="148"/>
      <c r="PJD846" s="148"/>
      <c r="PJE846" s="148"/>
      <c r="PJF846" s="148"/>
      <c r="PJG846" s="148"/>
      <c r="PJH846" s="148"/>
      <c r="PJI846" s="148"/>
      <c r="PJJ846" s="148"/>
      <c r="PJK846" s="148"/>
      <c r="PJL846" s="148"/>
      <c r="PJM846" s="148"/>
      <c r="PJN846" s="148"/>
      <c r="PJO846" s="148"/>
      <c r="PJP846" s="148"/>
      <c r="PJQ846" s="148"/>
      <c r="PJR846" s="148"/>
      <c r="PJS846" s="148"/>
      <c r="PJT846" s="148"/>
      <c r="PJU846" s="148"/>
      <c r="PJV846" s="148"/>
      <c r="PJW846" s="148"/>
      <c r="PJX846" s="148"/>
      <c r="PJY846" s="148"/>
      <c r="PJZ846" s="148"/>
      <c r="PKA846" s="148"/>
      <c r="PKB846" s="148"/>
      <c r="PKC846" s="148"/>
      <c r="PKD846" s="148"/>
      <c r="PKE846" s="148"/>
      <c r="PKF846" s="148"/>
      <c r="PKG846" s="148"/>
      <c r="PKH846" s="148"/>
      <c r="PKI846" s="148"/>
      <c r="PKJ846" s="148"/>
      <c r="PKK846" s="148"/>
      <c r="PKL846" s="148"/>
      <c r="PKM846" s="148"/>
      <c r="PKN846" s="148"/>
      <c r="PKO846" s="148"/>
      <c r="PKP846" s="148"/>
      <c r="PKQ846" s="148"/>
      <c r="PKR846" s="148"/>
      <c r="PKS846" s="148"/>
      <c r="PKT846" s="148"/>
      <c r="PKU846" s="148"/>
      <c r="PKV846" s="148"/>
      <c r="PKW846" s="148"/>
      <c r="PKX846" s="148"/>
      <c r="PKY846" s="148"/>
      <c r="PKZ846" s="148"/>
      <c r="PLA846" s="148"/>
      <c r="PLB846" s="148"/>
      <c r="PLC846" s="148"/>
      <c r="PLD846" s="148"/>
      <c r="PLE846" s="148"/>
      <c r="PLF846" s="148"/>
      <c r="PLG846" s="148"/>
      <c r="PLH846" s="148"/>
      <c r="PLI846" s="148"/>
      <c r="PLJ846" s="148"/>
      <c r="PLK846" s="148"/>
      <c r="PLL846" s="148"/>
      <c r="PLM846" s="148"/>
      <c r="PLN846" s="148"/>
      <c r="PLO846" s="148"/>
      <c r="PLP846" s="148"/>
      <c r="PLQ846" s="148"/>
      <c r="PLR846" s="148"/>
      <c r="PLS846" s="148"/>
      <c r="PLT846" s="148"/>
      <c r="PLU846" s="148"/>
      <c r="PLV846" s="148"/>
      <c r="PLW846" s="148"/>
      <c r="PLX846" s="148"/>
      <c r="PLY846" s="148"/>
      <c r="PLZ846" s="148"/>
      <c r="PMA846" s="148"/>
      <c r="PMB846" s="148"/>
      <c r="PMC846" s="148"/>
      <c r="PMD846" s="148"/>
      <c r="PME846" s="148"/>
      <c r="PMF846" s="148"/>
      <c r="PMG846" s="148"/>
      <c r="PMH846" s="148"/>
      <c r="PMI846" s="148"/>
      <c r="PMJ846" s="148"/>
      <c r="PMK846" s="148"/>
      <c r="PML846" s="148"/>
      <c r="PMM846" s="148"/>
      <c r="PMN846" s="148"/>
      <c r="PMO846" s="148"/>
      <c r="PMP846" s="148"/>
      <c r="PMQ846" s="148"/>
      <c r="PMR846" s="148"/>
      <c r="PMS846" s="148"/>
      <c r="PMT846" s="148"/>
      <c r="PMU846" s="148"/>
      <c r="PMV846" s="148"/>
      <c r="PMW846" s="148"/>
      <c r="PMX846" s="148"/>
      <c r="PMY846" s="148"/>
      <c r="PMZ846" s="148"/>
      <c r="PNA846" s="148"/>
      <c r="PNB846" s="148"/>
      <c r="PNC846" s="148"/>
      <c r="PND846" s="148"/>
      <c r="PNE846" s="148"/>
      <c r="PNF846" s="148"/>
      <c r="PNG846" s="148"/>
      <c r="PNH846" s="148"/>
      <c r="PNI846" s="148"/>
      <c r="PNJ846" s="148"/>
      <c r="PNK846" s="148"/>
      <c r="PNL846" s="148"/>
      <c r="PNM846" s="148"/>
      <c r="PNN846" s="148"/>
      <c r="PNO846" s="148"/>
      <c r="PNP846" s="148"/>
      <c r="PNQ846" s="148"/>
      <c r="PNR846" s="148"/>
      <c r="PNS846" s="148"/>
      <c r="PNT846" s="148"/>
      <c r="PNU846" s="148"/>
      <c r="PNV846" s="148"/>
      <c r="PNW846" s="148"/>
      <c r="PNX846" s="148"/>
      <c r="PNY846" s="148"/>
      <c r="PNZ846" s="148"/>
      <c r="POA846" s="148"/>
      <c r="POB846" s="148"/>
      <c r="POC846" s="148"/>
      <c r="POD846" s="148"/>
      <c r="POE846" s="148"/>
      <c r="POF846" s="148"/>
      <c r="POG846" s="148"/>
      <c r="POH846" s="148"/>
      <c r="POI846" s="148"/>
      <c r="POJ846" s="148"/>
      <c r="POK846" s="148"/>
      <c r="POL846" s="148"/>
      <c r="POM846" s="148"/>
      <c r="PON846" s="148"/>
      <c r="POO846" s="148"/>
      <c r="POP846" s="148"/>
      <c r="POQ846" s="148"/>
      <c r="POR846" s="148"/>
      <c r="POS846" s="148"/>
      <c r="POT846" s="148"/>
      <c r="POU846" s="148"/>
      <c r="POV846" s="148"/>
      <c r="POW846" s="148"/>
      <c r="POX846" s="148"/>
      <c r="POY846" s="148"/>
      <c r="POZ846" s="148"/>
      <c r="PPA846" s="148"/>
      <c r="PPB846" s="148"/>
      <c r="PPC846" s="148"/>
      <c r="PPD846" s="148"/>
      <c r="PPE846" s="148"/>
      <c r="PPF846" s="148"/>
      <c r="PPG846" s="148"/>
      <c r="PPH846" s="148"/>
      <c r="PPI846" s="148"/>
      <c r="PPJ846" s="148"/>
      <c r="PPK846" s="148"/>
      <c r="PPL846" s="148"/>
      <c r="PPM846" s="148"/>
      <c r="PPN846" s="148"/>
      <c r="PPO846" s="148"/>
      <c r="PPP846" s="148"/>
      <c r="PPQ846" s="148"/>
      <c r="PPR846" s="148"/>
      <c r="PPS846" s="148"/>
      <c r="PPT846" s="148"/>
      <c r="PPU846" s="148"/>
      <c r="PPV846" s="148"/>
      <c r="PPW846" s="148"/>
      <c r="PPX846" s="148"/>
      <c r="PPY846" s="148"/>
      <c r="PPZ846" s="148"/>
      <c r="PQA846" s="148"/>
      <c r="PQB846" s="148"/>
      <c r="PQC846" s="148"/>
      <c r="PQD846" s="148"/>
      <c r="PQE846" s="148"/>
      <c r="PQF846" s="148"/>
      <c r="PQG846" s="148"/>
      <c r="PQH846" s="148"/>
      <c r="PQI846" s="148"/>
      <c r="PQJ846" s="148"/>
      <c r="PQK846" s="148"/>
      <c r="PQL846" s="148"/>
      <c r="PQM846" s="148"/>
      <c r="PQN846" s="148"/>
      <c r="PQO846" s="148"/>
      <c r="PQP846" s="148"/>
      <c r="PQQ846" s="148"/>
      <c r="PQR846" s="148"/>
      <c r="PQS846" s="148"/>
      <c r="PQT846" s="148"/>
      <c r="PQU846" s="148"/>
      <c r="PQV846" s="148"/>
      <c r="PQW846" s="148"/>
      <c r="PQX846" s="148"/>
      <c r="PQY846" s="148"/>
      <c r="PQZ846" s="148"/>
      <c r="PRA846" s="148"/>
      <c r="PRB846" s="148"/>
      <c r="PRC846" s="148"/>
      <c r="PRD846" s="148"/>
      <c r="PRE846" s="148"/>
      <c r="PRF846" s="148"/>
      <c r="PRG846" s="148"/>
      <c r="PRH846" s="148"/>
      <c r="PRI846" s="148"/>
      <c r="PRJ846" s="148"/>
      <c r="PRK846" s="148"/>
      <c r="PRL846" s="148"/>
      <c r="PRM846" s="148"/>
      <c r="PRN846" s="148"/>
      <c r="PRO846" s="148"/>
      <c r="PRP846" s="148"/>
      <c r="PRQ846" s="148"/>
      <c r="PRR846" s="148"/>
      <c r="PRS846" s="148"/>
      <c r="PRT846" s="148"/>
      <c r="PRU846" s="148"/>
      <c r="PRV846" s="148"/>
      <c r="PRW846" s="148"/>
      <c r="PRX846" s="148"/>
      <c r="PRY846" s="148"/>
      <c r="PRZ846" s="148"/>
      <c r="PSA846" s="148"/>
      <c r="PSB846" s="148"/>
      <c r="PSC846" s="148"/>
      <c r="PSD846" s="148"/>
      <c r="PSE846" s="148"/>
      <c r="PSF846" s="148"/>
      <c r="PSG846" s="148"/>
      <c r="PSH846" s="148"/>
      <c r="PSI846" s="148"/>
      <c r="PSJ846" s="148"/>
      <c r="PSK846" s="148"/>
      <c r="PSL846" s="148"/>
      <c r="PSM846" s="148"/>
      <c r="PSN846" s="148"/>
      <c r="PSO846" s="148"/>
      <c r="PSP846" s="148"/>
      <c r="PSQ846" s="148"/>
      <c r="PSR846" s="148"/>
      <c r="PSS846" s="148"/>
      <c r="PST846" s="148"/>
      <c r="PSU846" s="148"/>
      <c r="PSV846" s="148"/>
      <c r="PSW846" s="148"/>
      <c r="PSX846" s="148"/>
      <c r="PSY846" s="148"/>
      <c r="PSZ846" s="148"/>
      <c r="PTA846" s="148"/>
      <c r="PTB846" s="148"/>
      <c r="PTC846" s="148"/>
      <c r="PTD846" s="148"/>
      <c r="PTE846" s="148"/>
      <c r="PTF846" s="148"/>
      <c r="PTG846" s="148"/>
      <c r="PTH846" s="148"/>
      <c r="PTI846" s="148"/>
      <c r="PTJ846" s="148"/>
      <c r="PTK846" s="148"/>
      <c r="PTL846" s="148"/>
      <c r="PTM846" s="148"/>
      <c r="PTN846" s="148"/>
      <c r="PTO846" s="148"/>
      <c r="PTP846" s="148"/>
      <c r="PTQ846" s="148"/>
      <c r="PTR846" s="148"/>
      <c r="PTS846" s="148"/>
      <c r="PTT846" s="148"/>
      <c r="PTU846" s="148"/>
      <c r="PTV846" s="148"/>
      <c r="PTW846" s="148"/>
      <c r="PTX846" s="148"/>
      <c r="PTY846" s="148"/>
      <c r="PTZ846" s="148"/>
      <c r="PUA846" s="148"/>
      <c r="PUB846" s="148"/>
      <c r="PUC846" s="148"/>
      <c r="PUD846" s="148"/>
      <c r="PUE846" s="148"/>
      <c r="PUF846" s="148"/>
      <c r="PUG846" s="148"/>
      <c r="PUH846" s="148"/>
      <c r="PUI846" s="148"/>
      <c r="PUJ846" s="148"/>
      <c r="PUK846" s="148"/>
      <c r="PUL846" s="148"/>
      <c r="PUM846" s="148"/>
      <c r="PUN846" s="148"/>
      <c r="PUO846" s="148"/>
      <c r="PUP846" s="148"/>
      <c r="PUQ846" s="148"/>
      <c r="PUR846" s="148"/>
      <c r="PUS846" s="148"/>
      <c r="PUT846" s="148"/>
      <c r="PUU846" s="148"/>
      <c r="PUV846" s="148"/>
      <c r="PUW846" s="148"/>
      <c r="PUX846" s="148"/>
      <c r="PUY846" s="148"/>
      <c r="PUZ846" s="148"/>
      <c r="PVA846" s="148"/>
      <c r="PVB846" s="148"/>
      <c r="PVC846" s="148"/>
      <c r="PVD846" s="148"/>
      <c r="PVE846" s="148"/>
      <c r="PVF846" s="148"/>
      <c r="PVG846" s="148"/>
      <c r="PVH846" s="148"/>
      <c r="PVI846" s="148"/>
      <c r="PVJ846" s="148"/>
      <c r="PVK846" s="148"/>
      <c r="PVL846" s="148"/>
      <c r="PVM846" s="148"/>
      <c r="PVN846" s="148"/>
      <c r="PVO846" s="148"/>
      <c r="PVP846" s="148"/>
      <c r="PVQ846" s="148"/>
      <c r="PVR846" s="148"/>
      <c r="PVS846" s="148"/>
      <c r="PVT846" s="148"/>
      <c r="PVU846" s="148"/>
      <c r="PVV846" s="148"/>
      <c r="PVW846" s="148"/>
      <c r="PVX846" s="148"/>
      <c r="PVY846" s="148"/>
      <c r="PVZ846" s="148"/>
      <c r="PWA846" s="148"/>
      <c r="PWB846" s="148"/>
      <c r="PWC846" s="148"/>
      <c r="PWD846" s="148"/>
      <c r="PWE846" s="148"/>
      <c r="PWF846" s="148"/>
      <c r="PWG846" s="148"/>
      <c r="PWH846" s="148"/>
      <c r="PWI846" s="148"/>
      <c r="PWJ846" s="148"/>
      <c r="PWK846" s="148"/>
      <c r="PWL846" s="148"/>
      <c r="PWM846" s="148"/>
      <c r="PWN846" s="148"/>
      <c r="PWO846" s="148"/>
      <c r="PWP846" s="148"/>
      <c r="PWQ846" s="148"/>
      <c r="PWR846" s="148"/>
      <c r="PWS846" s="148"/>
      <c r="PWT846" s="148"/>
      <c r="PWU846" s="148"/>
      <c r="PWV846" s="148"/>
      <c r="PWW846" s="148"/>
      <c r="PWX846" s="148"/>
      <c r="PWY846" s="148"/>
      <c r="PWZ846" s="148"/>
      <c r="PXA846" s="148"/>
      <c r="PXB846" s="148"/>
      <c r="PXC846" s="148"/>
      <c r="PXD846" s="148"/>
      <c r="PXE846" s="148"/>
      <c r="PXF846" s="148"/>
      <c r="PXG846" s="148"/>
      <c r="PXH846" s="148"/>
      <c r="PXI846" s="148"/>
      <c r="PXJ846" s="148"/>
      <c r="PXK846" s="148"/>
      <c r="PXL846" s="148"/>
      <c r="PXM846" s="148"/>
      <c r="PXN846" s="148"/>
      <c r="PXO846" s="148"/>
      <c r="PXP846" s="148"/>
      <c r="PXQ846" s="148"/>
      <c r="PXR846" s="148"/>
      <c r="PXS846" s="148"/>
      <c r="PXT846" s="148"/>
      <c r="PXU846" s="148"/>
      <c r="PXV846" s="148"/>
      <c r="PXW846" s="148"/>
      <c r="PXX846" s="148"/>
      <c r="PXY846" s="148"/>
      <c r="PXZ846" s="148"/>
      <c r="PYA846" s="148"/>
      <c r="PYB846" s="148"/>
      <c r="PYC846" s="148"/>
      <c r="PYD846" s="148"/>
      <c r="PYE846" s="148"/>
      <c r="PYF846" s="148"/>
      <c r="PYG846" s="148"/>
      <c r="PYH846" s="148"/>
      <c r="PYI846" s="148"/>
      <c r="PYJ846" s="148"/>
      <c r="PYK846" s="148"/>
      <c r="PYL846" s="148"/>
      <c r="PYM846" s="148"/>
      <c r="PYN846" s="148"/>
      <c r="PYO846" s="148"/>
      <c r="PYP846" s="148"/>
      <c r="PYQ846" s="148"/>
      <c r="PYR846" s="148"/>
      <c r="PYS846" s="148"/>
      <c r="PYT846" s="148"/>
      <c r="PYU846" s="148"/>
      <c r="PYV846" s="148"/>
      <c r="PYW846" s="148"/>
      <c r="PYX846" s="148"/>
      <c r="PYY846" s="148"/>
      <c r="PYZ846" s="148"/>
      <c r="PZA846" s="148"/>
      <c r="PZB846" s="148"/>
      <c r="PZC846" s="148"/>
      <c r="PZD846" s="148"/>
      <c r="PZE846" s="148"/>
      <c r="PZF846" s="148"/>
      <c r="PZG846" s="148"/>
      <c r="PZH846" s="148"/>
      <c r="PZI846" s="148"/>
      <c r="PZJ846" s="148"/>
      <c r="PZK846" s="148"/>
      <c r="PZL846" s="148"/>
      <c r="PZM846" s="148"/>
      <c r="PZN846" s="148"/>
      <c r="PZO846" s="148"/>
      <c r="PZP846" s="148"/>
      <c r="PZQ846" s="148"/>
      <c r="PZR846" s="148"/>
      <c r="PZS846" s="148"/>
      <c r="PZT846" s="148"/>
      <c r="PZU846" s="148"/>
      <c r="PZV846" s="148"/>
      <c r="PZW846" s="148"/>
      <c r="PZX846" s="148"/>
      <c r="PZY846" s="148"/>
      <c r="PZZ846" s="148"/>
      <c r="QAA846" s="148"/>
      <c r="QAB846" s="148"/>
      <c r="QAC846" s="148"/>
      <c r="QAD846" s="148"/>
      <c r="QAE846" s="148"/>
      <c r="QAF846" s="148"/>
      <c r="QAG846" s="148"/>
      <c r="QAH846" s="148"/>
      <c r="QAI846" s="148"/>
      <c r="QAJ846" s="148"/>
      <c r="QAK846" s="148"/>
      <c r="QAL846" s="148"/>
      <c r="QAM846" s="148"/>
      <c r="QAN846" s="148"/>
      <c r="QAO846" s="148"/>
      <c r="QAP846" s="148"/>
      <c r="QAQ846" s="148"/>
      <c r="QAR846" s="148"/>
      <c r="QAS846" s="148"/>
      <c r="QAT846" s="148"/>
      <c r="QAU846" s="148"/>
      <c r="QAV846" s="148"/>
      <c r="QAW846" s="148"/>
      <c r="QAX846" s="148"/>
      <c r="QAY846" s="148"/>
      <c r="QAZ846" s="148"/>
      <c r="QBA846" s="148"/>
      <c r="QBB846" s="148"/>
      <c r="QBC846" s="148"/>
      <c r="QBD846" s="148"/>
      <c r="QBE846" s="148"/>
      <c r="QBF846" s="148"/>
      <c r="QBG846" s="148"/>
      <c r="QBH846" s="148"/>
      <c r="QBI846" s="148"/>
      <c r="QBJ846" s="148"/>
      <c r="QBK846" s="148"/>
      <c r="QBL846" s="148"/>
      <c r="QBM846" s="148"/>
      <c r="QBN846" s="148"/>
      <c r="QBO846" s="148"/>
      <c r="QBP846" s="148"/>
      <c r="QBQ846" s="148"/>
      <c r="QBR846" s="148"/>
      <c r="QBS846" s="148"/>
      <c r="QBT846" s="148"/>
      <c r="QBU846" s="148"/>
      <c r="QBV846" s="148"/>
      <c r="QBW846" s="148"/>
      <c r="QBX846" s="148"/>
      <c r="QBY846" s="148"/>
      <c r="QBZ846" s="148"/>
      <c r="QCA846" s="148"/>
      <c r="QCB846" s="148"/>
      <c r="QCC846" s="148"/>
      <c r="QCD846" s="148"/>
      <c r="QCE846" s="148"/>
      <c r="QCF846" s="148"/>
      <c r="QCG846" s="148"/>
      <c r="QCH846" s="148"/>
      <c r="QCI846" s="148"/>
      <c r="QCJ846" s="148"/>
      <c r="QCK846" s="148"/>
      <c r="QCL846" s="148"/>
      <c r="QCM846" s="148"/>
      <c r="QCN846" s="148"/>
      <c r="QCO846" s="148"/>
      <c r="QCP846" s="148"/>
      <c r="QCQ846" s="148"/>
      <c r="QCR846" s="148"/>
      <c r="QCS846" s="148"/>
      <c r="QCT846" s="148"/>
      <c r="QCU846" s="148"/>
      <c r="QCV846" s="148"/>
      <c r="QCW846" s="148"/>
      <c r="QCX846" s="148"/>
      <c r="QCY846" s="148"/>
      <c r="QCZ846" s="148"/>
      <c r="QDA846" s="148"/>
      <c r="QDB846" s="148"/>
      <c r="QDC846" s="148"/>
      <c r="QDD846" s="148"/>
      <c r="QDE846" s="148"/>
      <c r="QDF846" s="148"/>
      <c r="QDG846" s="148"/>
      <c r="QDH846" s="148"/>
      <c r="QDI846" s="148"/>
      <c r="QDJ846" s="148"/>
      <c r="QDK846" s="148"/>
      <c r="QDL846" s="148"/>
      <c r="QDM846" s="148"/>
      <c r="QDN846" s="148"/>
      <c r="QDO846" s="148"/>
      <c r="QDP846" s="148"/>
      <c r="QDQ846" s="148"/>
      <c r="QDR846" s="148"/>
      <c r="QDS846" s="148"/>
      <c r="QDT846" s="148"/>
      <c r="QDU846" s="148"/>
      <c r="QDV846" s="148"/>
      <c r="QDW846" s="148"/>
      <c r="QDX846" s="148"/>
      <c r="QDY846" s="148"/>
      <c r="QDZ846" s="148"/>
      <c r="QEA846" s="148"/>
      <c r="QEB846" s="148"/>
      <c r="QEC846" s="148"/>
      <c r="QED846" s="148"/>
      <c r="QEE846" s="148"/>
      <c r="QEF846" s="148"/>
      <c r="QEG846" s="148"/>
      <c r="QEH846" s="148"/>
      <c r="QEI846" s="148"/>
      <c r="QEJ846" s="148"/>
      <c r="QEK846" s="148"/>
      <c r="QEL846" s="148"/>
      <c r="QEM846" s="148"/>
      <c r="QEN846" s="148"/>
      <c r="QEO846" s="148"/>
      <c r="QEP846" s="148"/>
      <c r="QEQ846" s="148"/>
      <c r="QER846" s="148"/>
      <c r="QES846" s="148"/>
      <c r="QET846" s="148"/>
      <c r="QEU846" s="148"/>
      <c r="QEV846" s="148"/>
      <c r="QEW846" s="148"/>
      <c r="QEX846" s="148"/>
      <c r="QEY846" s="148"/>
      <c r="QEZ846" s="148"/>
      <c r="QFA846" s="148"/>
      <c r="QFB846" s="148"/>
      <c r="QFC846" s="148"/>
      <c r="QFD846" s="148"/>
      <c r="QFE846" s="148"/>
      <c r="QFF846" s="148"/>
      <c r="QFG846" s="148"/>
      <c r="QFH846" s="148"/>
      <c r="QFI846" s="148"/>
      <c r="QFJ846" s="148"/>
      <c r="QFK846" s="148"/>
      <c r="QFL846" s="148"/>
      <c r="QFM846" s="148"/>
      <c r="QFN846" s="148"/>
      <c r="QFO846" s="148"/>
      <c r="QFP846" s="148"/>
      <c r="QFQ846" s="148"/>
      <c r="QFR846" s="148"/>
      <c r="QFS846" s="148"/>
      <c r="QFT846" s="148"/>
      <c r="QFU846" s="148"/>
      <c r="QFV846" s="148"/>
      <c r="QFW846" s="148"/>
      <c r="QFX846" s="148"/>
      <c r="QFY846" s="148"/>
      <c r="QFZ846" s="148"/>
      <c r="QGA846" s="148"/>
      <c r="QGB846" s="148"/>
      <c r="QGC846" s="148"/>
      <c r="QGD846" s="148"/>
      <c r="QGE846" s="148"/>
      <c r="QGF846" s="148"/>
      <c r="QGG846" s="148"/>
      <c r="QGH846" s="148"/>
      <c r="QGI846" s="148"/>
      <c r="QGJ846" s="148"/>
      <c r="QGK846" s="148"/>
      <c r="QGL846" s="148"/>
      <c r="QGM846" s="148"/>
      <c r="QGN846" s="148"/>
      <c r="QGO846" s="148"/>
      <c r="QGP846" s="148"/>
      <c r="QGQ846" s="148"/>
      <c r="QGR846" s="148"/>
      <c r="QGS846" s="148"/>
      <c r="QGT846" s="148"/>
      <c r="QGU846" s="148"/>
      <c r="QGV846" s="148"/>
      <c r="QGW846" s="148"/>
      <c r="QGX846" s="148"/>
      <c r="QGY846" s="148"/>
      <c r="QGZ846" s="148"/>
      <c r="QHA846" s="148"/>
      <c r="QHB846" s="148"/>
      <c r="QHC846" s="148"/>
      <c r="QHD846" s="148"/>
      <c r="QHE846" s="148"/>
      <c r="QHF846" s="148"/>
      <c r="QHG846" s="148"/>
      <c r="QHH846" s="148"/>
      <c r="QHI846" s="148"/>
      <c r="QHJ846" s="148"/>
      <c r="QHK846" s="148"/>
      <c r="QHL846" s="148"/>
      <c r="QHM846" s="148"/>
      <c r="QHN846" s="148"/>
      <c r="QHO846" s="148"/>
      <c r="QHP846" s="148"/>
      <c r="QHQ846" s="148"/>
      <c r="QHR846" s="148"/>
      <c r="QHS846" s="148"/>
      <c r="QHT846" s="148"/>
      <c r="QHU846" s="148"/>
      <c r="QHV846" s="148"/>
      <c r="QHW846" s="148"/>
      <c r="QHX846" s="148"/>
      <c r="QHY846" s="148"/>
      <c r="QHZ846" s="148"/>
      <c r="QIA846" s="148"/>
      <c r="QIB846" s="148"/>
      <c r="QIC846" s="148"/>
      <c r="QID846" s="148"/>
      <c r="QIE846" s="148"/>
      <c r="QIF846" s="148"/>
      <c r="QIG846" s="148"/>
      <c r="QIH846" s="148"/>
      <c r="QII846" s="148"/>
      <c r="QIJ846" s="148"/>
      <c r="QIK846" s="148"/>
      <c r="QIL846" s="148"/>
      <c r="QIM846" s="148"/>
      <c r="QIN846" s="148"/>
      <c r="QIO846" s="148"/>
      <c r="QIP846" s="148"/>
      <c r="QIQ846" s="148"/>
      <c r="QIR846" s="148"/>
      <c r="QIS846" s="148"/>
      <c r="QIT846" s="148"/>
      <c r="QIU846" s="148"/>
      <c r="QIV846" s="148"/>
      <c r="QIW846" s="148"/>
      <c r="QIX846" s="148"/>
      <c r="QIY846" s="148"/>
      <c r="QIZ846" s="148"/>
      <c r="QJA846" s="148"/>
      <c r="QJB846" s="148"/>
      <c r="QJC846" s="148"/>
      <c r="QJD846" s="148"/>
      <c r="QJE846" s="148"/>
      <c r="QJF846" s="148"/>
      <c r="QJG846" s="148"/>
      <c r="QJH846" s="148"/>
      <c r="QJI846" s="148"/>
      <c r="QJJ846" s="148"/>
      <c r="QJK846" s="148"/>
      <c r="QJL846" s="148"/>
      <c r="QJM846" s="148"/>
      <c r="QJN846" s="148"/>
      <c r="QJO846" s="148"/>
      <c r="QJP846" s="148"/>
      <c r="QJQ846" s="148"/>
      <c r="QJR846" s="148"/>
      <c r="QJS846" s="148"/>
      <c r="QJT846" s="148"/>
      <c r="QJU846" s="148"/>
      <c r="QJV846" s="148"/>
      <c r="QJW846" s="148"/>
      <c r="QJX846" s="148"/>
      <c r="QJY846" s="148"/>
      <c r="QJZ846" s="148"/>
      <c r="QKA846" s="148"/>
      <c r="QKB846" s="148"/>
      <c r="QKC846" s="148"/>
      <c r="QKD846" s="148"/>
      <c r="QKE846" s="148"/>
      <c r="QKF846" s="148"/>
      <c r="QKG846" s="148"/>
      <c r="QKH846" s="148"/>
      <c r="QKI846" s="148"/>
      <c r="QKJ846" s="148"/>
      <c r="QKK846" s="148"/>
      <c r="QKL846" s="148"/>
      <c r="QKM846" s="148"/>
      <c r="QKN846" s="148"/>
      <c r="QKO846" s="148"/>
      <c r="QKP846" s="148"/>
      <c r="QKQ846" s="148"/>
      <c r="QKR846" s="148"/>
      <c r="QKS846" s="148"/>
      <c r="QKT846" s="148"/>
      <c r="QKU846" s="148"/>
      <c r="QKV846" s="148"/>
      <c r="QKW846" s="148"/>
      <c r="QKX846" s="148"/>
      <c r="QKY846" s="148"/>
      <c r="QKZ846" s="148"/>
      <c r="QLA846" s="148"/>
      <c r="QLB846" s="148"/>
      <c r="QLC846" s="148"/>
      <c r="QLD846" s="148"/>
      <c r="QLE846" s="148"/>
      <c r="QLF846" s="148"/>
      <c r="QLG846" s="148"/>
      <c r="QLH846" s="148"/>
      <c r="QLI846" s="148"/>
      <c r="QLJ846" s="148"/>
      <c r="QLK846" s="148"/>
      <c r="QLL846" s="148"/>
      <c r="QLM846" s="148"/>
      <c r="QLN846" s="148"/>
      <c r="QLO846" s="148"/>
      <c r="QLP846" s="148"/>
      <c r="QLQ846" s="148"/>
      <c r="QLR846" s="148"/>
      <c r="QLS846" s="148"/>
      <c r="QLT846" s="148"/>
      <c r="QLU846" s="148"/>
      <c r="QLV846" s="148"/>
      <c r="QLW846" s="148"/>
      <c r="QLX846" s="148"/>
      <c r="QLY846" s="148"/>
      <c r="QLZ846" s="148"/>
      <c r="QMA846" s="148"/>
      <c r="QMB846" s="148"/>
      <c r="QMC846" s="148"/>
      <c r="QMD846" s="148"/>
      <c r="QME846" s="148"/>
      <c r="QMF846" s="148"/>
      <c r="QMG846" s="148"/>
      <c r="QMH846" s="148"/>
      <c r="QMI846" s="148"/>
      <c r="QMJ846" s="148"/>
      <c r="QMK846" s="148"/>
      <c r="QML846" s="148"/>
      <c r="QMM846" s="148"/>
      <c r="QMN846" s="148"/>
      <c r="QMO846" s="148"/>
      <c r="QMP846" s="148"/>
      <c r="QMQ846" s="148"/>
      <c r="QMR846" s="148"/>
      <c r="QMS846" s="148"/>
      <c r="QMT846" s="148"/>
      <c r="QMU846" s="148"/>
      <c r="QMV846" s="148"/>
      <c r="QMW846" s="148"/>
      <c r="QMX846" s="148"/>
      <c r="QMY846" s="148"/>
      <c r="QMZ846" s="148"/>
      <c r="QNA846" s="148"/>
      <c r="QNB846" s="148"/>
      <c r="QNC846" s="148"/>
      <c r="QND846" s="148"/>
      <c r="QNE846" s="148"/>
      <c r="QNF846" s="148"/>
      <c r="QNG846" s="148"/>
      <c r="QNH846" s="148"/>
      <c r="QNI846" s="148"/>
      <c r="QNJ846" s="148"/>
      <c r="QNK846" s="148"/>
      <c r="QNL846" s="148"/>
      <c r="QNM846" s="148"/>
      <c r="QNN846" s="148"/>
      <c r="QNO846" s="148"/>
      <c r="QNP846" s="148"/>
      <c r="QNQ846" s="148"/>
      <c r="QNR846" s="148"/>
      <c r="QNS846" s="148"/>
      <c r="QNT846" s="148"/>
      <c r="QNU846" s="148"/>
      <c r="QNV846" s="148"/>
      <c r="QNW846" s="148"/>
      <c r="QNX846" s="148"/>
      <c r="QNY846" s="148"/>
      <c r="QNZ846" s="148"/>
      <c r="QOA846" s="148"/>
      <c r="QOB846" s="148"/>
      <c r="QOC846" s="148"/>
      <c r="QOD846" s="148"/>
      <c r="QOE846" s="148"/>
      <c r="QOF846" s="148"/>
      <c r="QOG846" s="148"/>
      <c r="QOH846" s="148"/>
      <c r="QOI846" s="148"/>
      <c r="QOJ846" s="148"/>
      <c r="QOK846" s="148"/>
      <c r="QOL846" s="148"/>
      <c r="QOM846" s="148"/>
      <c r="QON846" s="148"/>
      <c r="QOO846" s="148"/>
      <c r="QOP846" s="148"/>
      <c r="QOQ846" s="148"/>
      <c r="QOR846" s="148"/>
      <c r="QOS846" s="148"/>
      <c r="QOT846" s="148"/>
      <c r="QOU846" s="148"/>
      <c r="QOV846" s="148"/>
      <c r="QOW846" s="148"/>
      <c r="QOX846" s="148"/>
      <c r="QOY846" s="148"/>
      <c r="QOZ846" s="148"/>
      <c r="QPA846" s="148"/>
      <c r="QPB846" s="148"/>
      <c r="QPC846" s="148"/>
      <c r="QPD846" s="148"/>
      <c r="QPE846" s="148"/>
      <c r="QPF846" s="148"/>
      <c r="QPG846" s="148"/>
      <c r="QPH846" s="148"/>
      <c r="QPI846" s="148"/>
      <c r="QPJ846" s="148"/>
      <c r="QPK846" s="148"/>
      <c r="QPL846" s="148"/>
      <c r="QPM846" s="148"/>
      <c r="QPN846" s="148"/>
      <c r="QPO846" s="148"/>
      <c r="QPP846" s="148"/>
      <c r="QPQ846" s="148"/>
      <c r="QPR846" s="148"/>
      <c r="QPS846" s="148"/>
      <c r="QPT846" s="148"/>
      <c r="QPU846" s="148"/>
      <c r="QPV846" s="148"/>
      <c r="QPW846" s="148"/>
      <c r="QPX846" s="148"/>
      <c r="QPY846" s="148"/>
      <c r="QPZ846" s="148"/>
      <c r="QQA846" s="148"/>
      <c r="QQB846" s="148"/>
      <c r="QQC846" s="148"/>
      <c r="QQD846" s="148"/>
      <c r="QQE846" s="148"/>
      <c r="QQF846" s="148"/>
      <c r="QQG846" s="148"/>
      <c r="QQH846" s="148"/>
      <c r="QQI846" s="148"/>
      <c r="QQJ846" s="148"/>
      <c r="QQK846" s="148"/>
      <c r="QQL846" s="148"/>
      <c r="QQM846" s="148"/>
      <c r="QQN846" s="148"/>
      <c r="QQO846" s="148"/>
      <c r="QQP846" s="148"/>
      <c r="QQQ846" s="148"/>
      <c r="QQR846" s="148"/>
      <c r="QQS846" s="148"/>
      <c r="QQT846" s="148"/>
      <c r="QQU846" s="148"/>
      <c r="QQV846" s="148"/>
      <c r="QQW846" s="148"/>
      <c r="QQX846" s="148"/>
      <c r="QQY846" s="148"/>
      <c r="QQZ846" s="148"/>
      <c r="QRA846" s="148"/>
      <c r="QRB846" s="148"/>
      <c r="QRC846" s="148"/>
      <c r="QRD846" s="148"/>
      <c r="QRE846" s="148"/>
      <c r="QRF846" s="148"/>
      <c r="QRG846" s="148"/>
      <c r="QRH846" s="148"/>
      <c r="QRI846" s="148"/>
      <c r="QRJ846" s="148"/>
      <c r="QRK846" s="148"/>
      <c r="QRL846" s="148"/>
      <c r="QRM846" s="148"/>
      <c r="QRN846" s="148"/>
      <c r="QRO846" s="148"/>
      <c r="QRP846" s="148"/>
      <c r="QRQ846" s="148"/>
      <c r="QRR846" s="148"/>
      <c r="QRS846" s="148"/>
      <c r="QRT846" s="148"/>
      <c r="QRU846" s="148"/>
      <c r="QRV846" s="148"/>
      <c r="QRW846" s="148"/>
      <c r="QRX846" s="148"/>
      <c r="QRY846" s="148"/>
      <c r="QRZ846" s="148"/>
      <c r="QSA846" s="148"/>
      <c r="QSB846" s="148"/>
      <c r="QSC846" s="148"/>
      <c r="QSD846" s="148"/>
      <c r="QSE846" s="148"/>
      <c r="QSF846" s="148"/>
      <c r="QSG846" s="148"/>
      <c r="QSH846" s="148"/>
      <c r="QSI846" s="148"/>
      <c r="QSJ846" s="148"/>
      <c r="QSK846" s="148"/>
      <c r="QSL846" s="148"/>
      <c r="QSM846" s="148"/>
      <c r="QSN846" s="148"/>
      <c r="QSO846" s="148"/>
      <c r="QSP846" s="148"/>
      <c r="QSQ846" s="148"/>
      <c r="QSR846" s="148"/>
      <c r="QSS846" s="148"/>
      <c r="QST846" s="148"/>
      <c r="QSU846" s="148"/>
      <c r="QSV846" s="148"/>
      <c r="QSW846" s="148"/>
      <c r="QSX846" s="148"/>
      <c r="QSY846" s="148"/>
      <c r="QSZ846" s="148"/>
      <c r="QTA846" s="148"/>
      <c r="QTB846" s="148"/>
      <c r="QTC846" s="148"/>
      <c r="QTD846" s="148"/>
      <c r="QTE846" s="148"/>
      <c r="QTF846" s="148"/>
      <c r="QTG846" s="148"/>
      <c r="QTH846" s="148"/>
      <c r="QTI846" s="148"/>
      <c r="QTJ846" s="148"/>
      <c r="QTK846" s="148"/>
      <c r="QTL846" s="148"/>
      <c r="QTM846" s="148"/>
      <c r="QTN846" s="148"/>
      <c r="QTO846" s="148"/>
      <c r="QTP846" s="148"/>
      <c r="QTQ846" s="148"/>
      <c r="QTR846" s="148"/>
      <c r="QTS846" s="148"/>
      <c r="QTT846" s="148"/>
      <c r="QTU846" s="148"/>
      <c r="QTV846" s="148"/>
      <c r="QTW846" s="148"/>
      <c r="QTX846" s="148"/>
      <c r="QTY846" s="148"/>
      <c r="QTZ846" s="148"/>
      <c r="QUA846" s="148"/>
      <c r="QUB846" s="148"/>
      <c r="QUC846" s="148"/>
      <c r="QUD846" s="148"/>
      <c r="QUE846" s="148"/>
      <c r="QUF846" s="148"/>
      <c r="QUG846" s="148"/>
      <c r="QUH846" s="148"/>
      <c r="QUI846" s="148"/>
      <c r="QUJ846" s="148"/>
      <c r="QUK846" s="148"/>
      <c r="QUL846" s="148"/>
      <c r="QUM846" s="148"/>
      <c r="QUN846" s="148"/>
      <c r="QUO846" s="148"/>
      <c r="QUP846" s="148"/>
      <c r="QUQ846" s="148"/>
      <c r="QUR846" s="148"/>
      <c r="QUS846" s="148"/>
      <c r="QUT846" s="148"/>
      <c r="QUU846" s="148"/>
      <c r="QUV846" s="148"/>
      <c r="QUW846" s="148"/>
      <c r="QUX846" s="148"/>
      <c r="QUY846" s="148"/>
      <c r="QUZ846" s="148"/>
      <c r="QVA846" s="148"/>
      <c r="QVB846" s="148"/>
      <c r="QVC846" s="148"/>
      <c r="QVD846" s="148"/>
      <c r="QVE846" s="148"/>
      <c r="QVF846" s="148"/>
      <c r="QVG846" s="148"/>
      <c r="QVH846" s="148"/>
      <c r="QVI846" s="148"/>
      <c r="QVJ846" s="148"/>
      <c r="QVK846" s="148"/>
      <c r="QVL846" s="148"/>
      <c r="QVM846" s="148"/>
      <c r="QVN846" s="148"/>
      <c r="QVO846" s="148"/>
      <c r="QVP846" s="148"/>
      <c r="QVQ846" s="148"/>
      <c r="QVR846" s="148"/>
      <c r="QVS846" s="148"/>
      <c r="QVT846" s="148"/>
      <c r="QVU846" s="148"/>
      <c r="QVV846" s="148"/>
      <c r="QVW846" s="148"/>
      <c r="QVX846" s="148"/>
      <c r="QVY846" s="148"/>
      <c r="QVZ846" s="148"/>
      <c r="QWA846" s="148"/>
      <c r="QWB846" s="148"/>
      <c r="QWC846" s="148"/>
      <c r="QWD846" s="148"/>
      <c r="QWE846" s="148"/>
      <c r="QWF846" s="148"/>
      <c r="QWG846" s="148"/>
      <c r="QWH846" s="148"/>
      <c r="QWI846" s="148"/>
      <c r="QWJ846" s="148"/>
      <c r="QWK846" s="148"/>
      <c r="QWL846" s="148"/>
      <c r="QWM846" s="148"/>
      <c r="QWN846" s="148"/>
      <c r="QWO846" s="148"/>
      <c r="QWP846" s="148"/>
      <c r="QWQ846" s="148"/>
      <c r="QWR846" s="148"/>
      <c r="QWS846" s="148"/>
      <c r="QWT846" s="148"/>
      <c r="QWU846" s="148"/>
      <c r="QWV846" s="148"/>
      <c r="QWW846" s="148"/>
      <c r="QWX846" s="148"/>
      <c r="QWY846" s="148"/>
      <c r="QWZ846" s="148"/>
      <c r="QXA846" s="148"/>
      <c r="QXB846" s="148"/>
      <c r="QXC846" s="148"/>
      <c r="QXD846" s="148"/>
      <c r="QXE846" s="148"/>
      <c r="QXF846" s="148"/>
      <c r="QXG846" s="148"/>
      <c r="QXH846" s="148"/>
      <c r="QXI846" s="148"/>
      <c r="QXJ846" s="148"/>
      <c r="QXK846" s="148"/>
      <c r="QXL846" s="148"/>
      <c r="QXM846" s="148"/>
      <c r="QXN846" s="148"/>
      <c r="QXO846" s="148"/>
      <c r="QXP846" s="148"/>
      <c r="QXQ846" s="148"/>
      <c r="QXR846" s="148"/>
      <c r="QXS846" s="148"/>
      <c r="QXT846" s="148"/>
      <c r="QXU846" s="148"/>
      <c r="QXV846" s="148"/>
      <c r="QXW846" s="148"/>
      <c r="QXX846" s="148"/>
      <c r="QXY846" s="148"/>
      <c r="QXZ846" s="148"/>
      <c r="QYA846" s="148"/>
      <c r="QYB846" s="148"/>
      <c r="QYC846" s="148"/>
      <c r="QYD846" s="148"/>
      <c r="QYE846" s="148"/>
      <c r="QYF846" s="148"/>
      <c r="QYG846" s="148"/>
      <c r="QYH846" s="148"/>
      <c r="QYI846" s="148"/>
      <c r="QYJ846" s="148"/>
      <c r="QYK846" s="148"/>
      <c r="QYL846" s="148"/>
      <c r="QYM846" s="148"/>
      <c r="QYN846" s="148"/>
      <c r="QYO846" s="148"/>
      <c r="QYP846" s="148"/>
      <c r="QYQ846" s="148"/>
      <c r="QYR846" s="148"/>
      <c r="QYS846" s="148"/>
      <c r="QYT846" s="148"/>
      <c r="QYU846" s="148"/>
      <c r="QYV846" s="148"/>
      <c r="QYW846" s="148"/>
      <c r="QYX846" s="148"/>
      <c r="QYY846" s="148"/>
      <c r="QYZ846" s="148"/>
      <c r="QZA846" s="148"/>
      <c r="QZB846" s="148"/>
      <c r="QZC846" s="148"/>
      <c r="QZD846" s="148"/>
      <c r="QZE846" s="148"/>
      <c r="QZF846" s="148"/>
      <c r="QZG846" s="148"/>
      <c r="QZH846" s="148"/>
      <c r="QZI846" s="148"/>
      <c r="QZJ846" s="148"/>
      <c r="QZK846" s="148"/>
      <c r="QZL846" s="148"/>
      <c r="QZM846" s="148"/>
      <c r="QZN846" s="148"/>
      <c r="QZO846" s="148"/>
      <c r="QZP846" s="148"/>
      <c r="QZQ846" s="148"/>
      <c r="QZR846" s="148"/>
      <c r="QZS846" s="148"/>
      <c r="QZT846" s="148"/>
      <c r="QZU846" s="148"/>
      <c r="QZV846" s="148"/>
      <c r="QZW846" s="148"/>
      <c r="QZX846" s="148"/>
      <c r="QZY846" s="148"/>
      <c r="QZZ846" s="148"/>
      <c r="RAA846" s="148"/>
      <c r="RAB846" s="148"/>
      <c r="RAC846" s="148"/>
      <c r="RAD846" s="148"/>
      <c r="RAE846" s="148"/>
      <c r="RAF846" s="148"/>
      <c r="RAG846" s="148"/>
      <c r="RAH846" s="148"/>
      <c r="RAI846" s="148"/>
      <c r="RAJ846" s="148"/>
      <c r="RAK846" s="148"/>
      <c r="RAL846" s="148"/>
      <c r="RAM846" s="148"/>
      <c r="RAN846" s="148"/>
      <c r="RAO846" s="148"/>
      <c r="RAP846" s="148"/>
      <c r="RAQ846" s="148"/>
      <c r="RAR846" s="148"/>
      <c r="RAS846" s="148"/>
      <c r="RAT846" s="148"/>
      <c r="RAU846" s="148"/>
      <c r="RAV846" s="148"/>
      <c r="RAW846" s="148"/>
      <c r="RAX846" s="148"/>
      <c r="RAY846" s="148"/>
      <c r="RAZ846" s="148"/>
      <c r="RBA846" s="148"/>
      <c r="RBB846" s="148"/>
      <c r="RBC846" s="148"/>
      <c r="RBD846" s="148"/>
      <c r="RBE846" s="148"/>
      <c r="RBF846" s="148"/>
      <c r="RBG846" s="148"/>
      <c r="RBH846" s="148"/>
      <c r="RBI846" s="148"/>
      <c r="RBJ846" s="148"/>
      <c r="RBK846" s="148"/>
      <c r="RBL846" s="148"/>
      <c r="RBM846" s="148"/>
      <c r="RBN846" s="148"/>
      <c r="RBO846" s="148"/>
      <c r="RBP846" s="148"/>
      <c r="RBQ846" s="148"/>
      <c r="RBR846" s="148"/>
      <c r="RBS846" s="148"/>
      <c r="RBT846" s="148"/>
      <c r="RBU846" s="148"/>
      <c r="RBV846" s="148"/>
      <c r="RBW846" s="148"/>
      <c r="RBX846" s="148"/>
      <c r="RBY846" s="148"/>
      <c r="RBZ846" s="148"/>
      <c r="RCA846" s="148"/>
      <c r="RCB846" s="148"/>
      <c r="RCC846" s="148"/>
      <c r="RCD846" s="148"/>
      <c r="RCE846" s="148"/>
      <c r="RCF846" s="148"/>
      <c r="RCG846" s="148"/>
      <c r="RCH846" s="148"/>
      <c r="RCI846" s="148"/>
      <c r="RCJ846" s="148"/>
      <c r="RCK846" s="148"/>
      <c r="RCL846" s="148"/>
      <c r="RCM846" s="148"/>
      <c r="RCN846" s="148"/>
      <c r="RCO846" s="148"/>
      <c r="RCP846" s="148"/>
      <c r="RCQ846" s="148"/>
      <c r="RCR846" s="148"/>
      <c r="RCS846" s="148"/>
      <c r="RCT846" s="148"/>
      <c r="RCU846" s="148"/>
      <c r="RCV846" s="148"/>
      <c r="RCW846" s="148"/>
      <c r="RCX846" s="148"/>
      <c r="RCY846" s="148"/>
      <c r="RCZ846" s="148"/>
      <c r="RDA846" s="148"/>
      <c r="RDB846" s="148"/>
      <c r="RDC846" s="148"/>
      <c r="RDD846" s="148"/>
      <c r="RDE846" s="148"/>
      <c r="RDF846" s="148"/>
      <c r="RDG846" s="148"/>
      <c r="RDH846" s="148"/>
      <c r="RDI846" s="148"/>
      <c r="RDJ846" s="148"/>
      <c r="RDK846" s="148"/>
      <c r="RDL846" s="148"/>
      <c r="RDM846" s="148"/>
      <c r="RDN846" s="148"/>
      <c r="RDO846" s="148"/>
      <c r="RDP846" s="148"/>
      <c r="RDQ846" s="148"/>
      <c r="RDR846" s="148"/>
      <c r="RDS846" s="148"/>
      <c r="RDT846" s="148"/>
      <c r="RDU846" s="148"/>
      <c r="RDV846" s="148"/>
      <c r="RDW846" s="148"/>
      <c r="RDX846" s="148"/>
      <c r="RDY846" s="148"/>
      <c r="RDZ846" s="148"/>
      <c r="REA846" s="148"/>
      <c r="REB846" s="148"/>
      <c r="REC846" s="148"/>
      <c r="RED846" s="148"/>
      <c r="REE846" s="148"/>
      <c r="REF846" s="148"/>
      <c r="REG846" s="148"/>
      <c r="REH846" s="148"/>
      <c r="REI846" s="148"/>
      <c r="REJ846" s="148"/>
      <c r="REK846" s="148"/>
      <c r="REL846" s="148"/>
      <c r="REM846" s="148"/>
      <c r="REN846" s="148"/>
      <c r="REO846" s="148"/>
      <c r="REP846" s="148"/>
      <c r="REQ846" s="148"/>
      <c r="RER846" s="148"/>
      <c r="RES846" s="148"/>
      <c r="RET846" s="148"/>
      <c r="REU846" s="148"/>
      <c r="REV846" s="148"/>
      <c r="REW846" s="148"/>
      <c r="REX846" s="148"/>
      <c r="REY846" s="148"/>
      <c r="REZ846" s="148"/>
      <c r="RFA846" s="148"/>
      <c r="RFB846" s="148"/>
      <c r="RFC846" s="148"/>
      <c r="RFD846" s="148"/>
      <c r="RFE846" s="148"/>
      <c r="RFF846" s="148"/>
      <c r="RFG846" s="148"/>
      <c r="RFH846" s="148"/>
      <c r="RFI846" s="148"/>
      <c r="RFJ846" s="148"/>
      <c r="RFK846" s="148"/>
      <c r="RFL846" s="148"/>
      <c r="RFM846" s="148"/>
      <c r="RFN846" s="148"/>
      <c r="RFO846" s="148"/>
      <c r="RFP846" s="148"/>
      <c r="RFQ846" s="148"/>
      <c r="RFR846" s="148"/>
      <c r="RFS846" s="148"/>
      <c r="RFT846" s="148"/>
      <c r="RFU846" s="148"/>
      <c r="RFV846" s="148"/>
      <c r="RFW846" s="148"/>
      <c r="RFX846" s="148"/>
      <c r="RFY846" s="148"/>
      <c r="RFZ846" s="148"/>
      <c r="RGA846" s="148"/>
      <c r="RGB846" s="148"/>
      <c r="RGC846" s="148"/>
      <c r="RGD846" s="148"/>
      <c r="RGE846" s="148"/>
      <c r="RGF846" s="148"/>
      <c r="RGG846" s="148"/>
      <c r="RGH846" s="148"/>
      <c r="RGI846" s="148"/>
      <c r="RGJ846" s="148"/>
      <c r="RGK846" s="148"/>
      <c r="RGL846" s="148"/>
      <c r="RGM846" s="148"/>
      <c r="RGN846" s="148"/>
      <c r="RGO846" s="148"/>
      <c r="RGP846" s="148"/>
      <c r="RGQ846" s="148"/>
      <c r="RGR846" s="148"/>
      <c r="RGS846" s="148"/>
      <c r="RGT846" s="148"/>
      <c r="RGU846" s="148"/>
      <c r="RGV846" s="148"/>
      <c r="RGW846" s="148"/>
      <c r="RGX846" s="148"/>
      <c r="RGY846" s="148"/>
      <c r="RGZ846" s="148"/>
      <c r="RHA846" s="148"/>
      <c r="RHB846" s="148"/>
      <c r="RHC846" s="148"/>
      <c r="RHD846" s="148"/>
      <c r="RHE846" s="148"/>
      <c r="RHF846" s="148"/>
      <c r="RHG846" s="148"/>
      <c r="RHH846" s="148"/>
      <c r="RHI846" s="148"/>
      <c r="RHJ846" s="148"/>
      <c r="RHK846" s="148"/>
      <c r="RHL846" s="148"/>
      <c r="RHM846" s="148"/>
      <c r="RHN846" s="148"/>
      <c r="RHO846" s="148"/>
      <c r="RHP846" s="148"/>
      <c r="RHQ846" s="148"/>
      <c r="RHR846" s="148"/>
      <c r="RHS846" s="148"/>
      <c r="RHT846" s="148"/>
      <c r="RHU846" s="148"/>
      <c r="RHV846" s="148"/>
      <c r="RHW846" s="148"/>
      <c r="RHX846" s="148"/>
      <c r="RHY846" s="148"/>
      <c r="RHZ846" s="148"/>
      <c r="RIA846" s="148"/>
      <c r="RIB846" s="148"/>
      <c r="RIC846" s="148"/>
      <c r="RID846" s="148"/>
      <c r="RIE846" s="148"/>
      <c r="RIF846" s="148"/>
      <c r="RIG846" s="148"/>
      <c r="RIH846" s="148"/>
      <c r="RII846" s="148"/>
      <c r="RIJ846" s="148"/>
      <c r="RIK846" s="148"/>
      <c r="RIL846" s="148"/>
      <c r="RIM846" s="148"/>
      <c r="RIN846" s="148"/>
      <c r="RIO846" s="148"/>
      <c r="RIP846" s="148"/>
      <c r="RIQ846" s="148"/>
      <c r="RIR846" s="148"/>
      <c r="RIS846" s="148"/>
      <c r="RIT846" s="148"/>
      <c r="RIU846" s="148"/>
      <c r="RIV846" s="148"/>
      <c r="RIW846" s="148"/>
      <c r="RIX846" s="148"/>
      <c r="RIY846" s="148"/>
      <c r="RIZ846" s="148"/>
      <c r="RJA846" s="148"/>
      <c r="RJB846" s="148"/>
      <c r="RJC846" s="148"/>
      <c r="RJD846" s="148"/>
      <c r="RJE846" s="148"/>
      <c r="RJF846" s="148"/>
      <c r="RJG846" s="148"/>
      <c r="RJH846" s="148"/>
      <c r="RJI846" s="148"/>
      <c r="RJJ846" s="148"/>
      <c r="RJK846" s="148"/>
      <c r="RJL846" s="148"/>
      <c r="RJM846" s="148"/>
      <c r="RJN846" s="148"/>
      <c r="RJO846" s="148"/>
      <c r="RJP846" s="148"/>
      <c r="RJQ846" s="148"/>
      <c r="RJR846" s="148"/>
      <c r="RJS846" s="148"/>
      <c r="RJT846" s="148"/>
      <c r="RJU846" s="148"/>
      <c r="RJV846" s="148"/>
      <c r="RJW846" s="148"/>
      <c r="RJX846" s="148"/>
      <c r="RJY846" s="148"/>
      <c r="RJZ846" s="148"/>
      <c r="RKA846" s="148"/>
      <c r="RKB846" s="148"/>
      <c r="RKC846" s="148"/>
      <c r="RKD846" s="148"/>
      <c r="RKE846" s="148"/>
      <c r="RKF846" s="148"/>
      <c r="RKG846" s="148"/>
      <c r="RKH846" s="148"/>
      <c r="RKI846" s="148"/>
      <c r="RKJ846" s="148"/>
      <c r="RKK846" s="148"/>
      <c r="RKL846" s="148"/>
      <c r="RKM846" s="148"/>
      <c r="RKN846" s="148"/>
      <c r="RKO846" s="148"/>
      <c r="RKP846" s="148"/>
      <c r="RKQ846" s="148"/>
      <c r="RKR846" s="148"/>
      <c r="RKS846" s="148"/>
      <c r="RKT846" s="148"/>
      <c r="RKU846" s="148"/>
      <c r="RKV846" s="148"/>
      <c r="RKW846" s="148"/>
      <c r="RKX846" s="148"/>
      <c r="RKY846" s="148"/>
      <c r="RKZ846" s="148"/>
      <c r="RLA846" s="148"/>
      <c r="RLB846" s="148"/>
      <c r="RLC846" s="148"/>
      <c r="RLD846" s="148"/>
      <c r="RLE846" s="148"/>
      <c r="RLF846" s="148"/>
      <c r="RLG846" s="148"/>
      <c r="RLH846" s="148"/>
      <c r="RLI846" s="148"/>
      <c r="RLJ846" s="148"/>
      <c r="RLK846" s="148"/>
      <c r="RLL846" s="148"/>
      <c r="RLM846" s="148"/>
      <c r="RLN846" s="148"/>
      <c r="RLO846" s="148"/>
      <c r="RLP846" s="148"/>
      <c r="RLQ846" s="148"/>
      <c r="RLR846" s="148"/>
      <c r="RLS846" s="148"/>
      <c r="RLT846" s="148"/>
      <c r="RLU846" s="148"/>
      <c r="RLV846" s="148"/>
      <c r="RLW846" s="148"/>
      <c r="RLX846" s="148"/>
      <c r="RLY846" s="148"/>
      <c r="RLZ846" s="148"/>
      <c r="RMA846" s="148"/>
      <c r="RMB846" s="148"/>
      <c r="RMC846" s="148"/>
      <c r="RMD846" s="148"/>
      <c r="RME846" s="148"/>
      <c r="RMF846" s="148"/>
      <c r="RMG846" s="148"/>
      <c r="RMH846" s="148"/>
      <c r="RMI846" s="148"/>
      <c r="RMJ846" s="148"/>
      <c r="RMK846" s="148"/>
      <c r="RML846" s="148"/>
      <c r="RMM846" s="148"/>
      <c r="RMN846" s="148"/>
      <c r="RMO846" s="148"/>
      <c r="RMP846" s="148"/>
      <c r="RMQ846" s="148"/>
      <c r="RMR846" s="148"/>
      <c r="RMS846" s="148"/>
      <c r="RMT846" s="148"/>
      <c r="RMU846" s="148"/>
      <c r="RMV846" s="148"/>
      <c r="RMW846" s="148"/>
      <c r="RMX846" s="148"/>
      <c r="RMY846" s="148"/>
      <c r="RMZ846" s="148"/>
      <c r="RNA846" s="148"/>
      <c r="RNB846" s="148"/>
      <c r="RNC846" s="148"/>
      <c r="RND846" s="148"/>
      <c r="RNE846" s="148"/>
      <c r="RNF846" s="148"/>
      <c r="RNG846" s="148"/>
      <c r="RNH846" s="148"/>
      <c r="RNI846" s="148"/>
      <c r="RNJ846" s="148"/>
      <c r="RNK846" s="148"/>
      <c r="RNL846" s="148"/>
      <c r="RNM846" s="148"/>
      <c r="RNN846" s="148"/>
      <c r="RNO846" s="148"/>
      <c r="RNP846" s="148"/>
      <c r="RNQ846" s="148"/>
      <c r="RNR846" s="148"/>
      <c r="RNS846" s="148"/>
      <c r="RNT846" s="148"/>
      <c r="RNU846" s="148"/>
      <c r="RNV846" s="148"/>
      <c r="RNW846" s="148"/>
      <c r="RNX846" s="148"/>
      <c r="RNY846" s="148"/>
      <c r="RNZ846" s="148"/>
      <c r="ROA846" s="148"/>
      <c r="ROB846" s="148"/>
      <c r="ROC846" s="148"/>
      <c r="ROD846" s="148"/>
      <c r="ROE846" s="148"/>
      <c r="ROF846" s="148"/>
      <c r="ROG846" s="148"/>
      <c r="ROH846" s="148"/>
      <c r="ROI846" s="148"/>
      <c r="ROJ846" s="148"/>
      <c r="ROK846" s="148"/>
      <c r="ROL846" s="148"/>
      <c r="ROM846" s="148"/>
      <c r="RON846" s="148"/>
      <c r="ROO846" s="148"/>
      <c r="ROP846" s="148"/>
      <c r="ROQ846" s="148"/>
      <c r="ROR846" s="148"/>
      <c r="ROS846" s="148"/>
      <c r="ROT846" s="148"/>
      <c r="ROU846" s="148"/>
      <c r="ROV846" s="148"/>
      <c r="ROW846" s="148"/>
      <c r="ROX846" s="148"/>
      <c r="ROY846" s="148"/>
      <c r="ROZ846" s="148"/>
      <c r="RPA846" s="148"/>
      <c r="RPB846" s="148"/>
      <c r="RPC846" s="148"/>
      <c r="RPD846" s="148"/>
      <c r="RPE846" s="148"/>
      <c r="RPF846" s="148"/>
      <c r="RPG846" s="148"/>
      <c r="RPH846" s="148"/>
      <c r="RPI846" s="148"/>
      <c r="RPJ846" s="148"/>
      <c r="RPK846" s="148"/>
      <c r="RPL846" s="148"/>
      <c r="RPM846" s="148"/>
      <c r="RPN846" s="148"/>
      <c r="RPO846" s="148"/>
      <c r="RPP846" s="148"/>
      <c r="RPQ846" s="148"/>
      <c r="RPR846" s="148"/>
      <c r="RPS846" s="148"/>
      <c r="RPT846" s="148"/>
      <c r="RPU846" s="148"/>
      <c r="RPV846" s="148"/>
      <c r="RPW846" s="148"/>
      <c r="RPX846" s="148"/>
      <c r="RPY846" s="148"/>
      <c r="RPZ846" s="148"/>
      <c r="RQA846" s="148"/>
      <c r="RQB846" s="148"/>
      <c r="RQC846" s="148"/>
      <c r="RQD846" s="148"/>
      <c r="RQE846" s="148"/>
      <c r="RQF846" s="148"/>
      <c r="RQG846" s="148"/>
      <c r="RQH846" s="148"/>
      <c r="RQI846" s="148"/>
      <c r="RQJ846" s="148"/>
      <c r="RQK846" s="148"/>
      <c r="RQL846" s="148"/>
      <c r="RQM846" s="148"/>
      <c r="RQN846" s="148"/>
      <c r="RQO846" s="148"/>
      <c r="RQP846" s="148"/>
      <c r="RQQ846" s="148"/>
      <c r="RQR846" s="148"/>
      <c r="RQS846" s="148"/>
      <c r="RQT846" s="148"/>
      <c r="RQU846" s="148"/>
      <c r="RQV846" s="148"/>
      <c r="RQW846" s="148"/>
      <c r="RQX846" s="148"/>
      <c r="RQY846" s="148"/>
      <c r="RQZ846" s="148"/>
      <c r="RRA846" s="148"/>
      <c r="RRB846" s="148"/>
      <c r="RRC846" s="148"/>
      <c r="RRD846" s="148"/>
      <c r="RRE846" s="148"/>
      <c r="RRF846" s="148"/>
      <c r="RRG846" s="148"/>
      <c r="RRH846" s="148"/>
      <c r="RRI846" s="148"/>
      <c r="RRJ846" s="148"/>
      <c r="RRK846" s="148"/>
      <c r="RRL846" s="148"/>
      <c r="RRM846" s="148"/>
      <c r="RRN846" s="148"/>
      <c r="RRO846" s="148"/>
      <c r="RRP846" s="148"/>
      <c r="RRQ846" s="148"/>
      <c r="RRR846" s="148"/>
      <c r="RRS846" s="148"/>
      <c r="RRT846" s="148"/>
      <c r="RRU846" s="148"/>
      <c r="RRV846" s="148"/>
      <c r="RRW846" s="148"/>
      <c r="RRX846" s="148"/>
      <c r="RRY846" s="148"/>
      <c r="RRZ846" s="148"/>
      <c r="RSA846" s="148"/>
      <c r="RSB846" s="148"/>
      <c r="RSC846" s="148"/>
      <c r="RSD846" s="148"/>
      <c r="RSE846" s="148"/>
      <c r="RSF846" s="148"/>
      <c r="RSG846" s="148"/>
      <c r="RSH846" s="148"/>
      <c r="RSI846" s="148"/>
      <c r="RSJ846" s="148"/>
      <c r="RSK846" s="148"/>
      <c r="RSL846" s="148"/>
      <c r="RSM846" s="148"/>
      <c r="RSN846" s="148"/>
      <c r="RSO846" s="148"/>
      <c r="RSP846" s="148"/>
      <c r="RSQ846" s="148"/>
      <c r="RSR846" s="148"/>
      <c r="RSS846" s="148"/>
      <c r="RST846" s="148"/>
      <c r="RSU846" s="148"/>
      <c r="RSV846" s="148"/>
      <c r="RSW846" s="148"/>
      <c r="RSX846" s="148"/>
      <c r="RSY846" s="148"/>
      <c r="RSZ846" s="148"/>
      <c r="RTA846" s="148"/>
      <c r="RTB846" s="148"/>
      <c r="RTC846" s="148"/>
      <c r="RTD846" s="148"/>
      <c r="RTE846" s="148"/>
      <c r="RTF846" s="148"/>
      <c r="RTG846" s="148"/>
      <c r="RTH846" s="148"/>
      <c r="RTI846" s="148"/>
      <c r="RTJ846" s="148"/>
      <c r="RTK846" s="148"/>
      <c r="RTL846" s="148"/>
      <c r="RTM846" s="148"/>
      <c r="RTN846" s="148"/>
      <c r="RTO846" s="148"/>
      <c r="RTP846" s="148"/>
      <c r="RTQ846" s="148"/>
      <c r="RTR846" s="148"/>
      <c r="RTS846" s="148"/>
      <c r="RTT846" s="148"/>
      <c r="RTU846" s="148"/>
      <c r="RTV846" s="148"/>
      <c r="RTW846" s="148"/>
      <c r="RTX846" s="148"/>
      <c r="RTY846" s="148"/>
      <c r="RTZ846" s="148"/>
      <c r="RUA846" s="148"/>
      <c r="RUB846" s="148"/>
      <c r="RUC846" s="148"/>
      <c r="RUD846" s="148"/>
      <c r="RUE846" s="148"/>
      <c r="RUF846" s="148"/>
      <c r="RUG846" s="148"/>
      <c r="RUH846" s="148"/>
      <c r="RUI846" s="148"/>
      <c r="RUJ846" s="148"/>
      <c r="RUK846" s="148"/>
      <c r="RUL846" s="148"/>
      <c r="RUM846" s="148"/>
      <c r="RUN846" s="148"/>
      <c r="RUO846" s="148"/>
      <c r="RUP846" s="148"/>
      <c r="RUQ846" s="148"/>
      <c r="RUR846" s="148"/>
      <c r="RUS846" s="148"/>
      <c r="RUT846" s="148"/>
      <c r="RUU846" s="148"/>
      <c r="RUV846" s="148"/>
      <c r="RUW846" s="148"/>
      <c r="RUX846" s="148"/>
      <c r="RUY846" s="148"/>
      <c r="RUZ846" s="148"/>
      <c r="RVA846" s="148"/>
      <c r="RVB846" s="148"/>
      <c r="RVC846" s="148"/>
      <c r="RVD846" s="148"/>
      <c r="RVE846" s="148"/>
      <c r="RVF846" s="148"/>
      <c r="RVG846" s="148"/>
      <c r="RVH846" s="148"/>
      <c r="RVI846" s="148"/>
      <c r="RVJ846" s="148"/>
      <c r="RVK846" s="148"/>
      <c r="RVL846" s="148"/>
      <c r="RVM846" s="148"/>
      <c r="RVN846" s="148"/>
      <c r="RVO846" s="148"/>
      <c r="RVP846" s="148"/>
      <c r="RVQ846" s="148"/>
      <c r="RVR846" s="148"/>
      <c r="RVS846" s="148"/>
      <c r="RVT846" s="148"/>
      <c r="RVU846" s="148"/>
      <c r="RVV846" s="148"/>
      <c r="RVW846" s="148"/>
      <c r="RVX846" s="148"/>
      <c r="RVY846" s="148"/>
      <c r="RVZ846" s="148"/>
      <c r="RWA846" s="148"/>
      <c r="RWB846" s="148"/>
      <c r="RWC846" s="148"/>
      <c r="RWD846" s="148"/>
      <c r="RWE846" s="148"/>
      <c r="RWF846" s="148"/>
      <c r="RWG846" s="148"/>
      <c r="RWH846" s="148"/>
      <c r="RWI846" s="148"/>
      <c r="RWJ846" s="148"/>
      <c r="RWK846" s="148"/>
      <c r="RWL846" s="148"/>
      <c r="RWM846" s="148"/>
      <c r="RWN846" s="148"/>
      <c r="RWO846" s="148"/>
      <c r="RWP846" s="148"/>
      <c r="RWQ846" s="148"/>
      <c r="RWR846" s="148"/>
      <c r="RWS846" s="148"/>
      <c r="RWT846" s="148"/>
      <c r="RWU846" s="148"/>
      <c r="RWV846" s="148"/>
      <c r="RWW846" s="148"/>
      <c r="RWX846" s="148"/>
      <c r="RWY846" s="148"/>
      <c r="RWZ846" s="148"/>
      <c r="RXA846" s="148"/>
      <c r="RXB846" s="148"/>
      <c r="RXC846" s="148"/>
      <c r="RXD846" s="148"/>
      <c r="RXE846" s="148"/>
      <c r="RXF846" s="148"/>
      <c r="RXG846" s="148"/>
      <c r="RXH846" s="148"/>
      <c r="RXI846" s="148"/>
      <c r="RXJ846" s="148"/>
      <c r="RXK846" s="148"/>
      <c r="RXL846" s="148"/>
      <c r="RXM846" s="148"/>
      <c r="RXN846" s="148"/>
      <c r="RXO846" s="148"/>
      <c r="RXP846" s="148"/>
      <c r="RXQ846" s="148"/>
      <c r="RXR846" s="148"/>
      <c r="RXS846" s="148"/>
      <c r="RXT846" s="148"/>
      <c r="RXU846" s="148"/>
      <c r="RXV846" s="148"/>
      <c r="RXW846" s="148"/>
      <c r="RXX846" s="148"/>
      <c r="RXY846" s="148"/>
      <c r="RXZ846" s="148"/>
      <c r="RYA846" s="148"/>
      <c r="RYB846" s="148"/>
      <c r="RYC846" s="148"/>
      <c r="RYD846" s="148"/>
      <c r="RYE846" s="148"/>
      <c r="RYF846" s="148"/>
      <c r="RYG846" s="148"/>
      <c r="RYH846" s="148"/>
      <c r="RYI846" s="148"/>
      <c r="RYJ846" s="148"/>
      <c r="RYK846" s="148"/>
      <c r="RYL846" s="148"/>
      <c r="RYM846" s="148"/>
      <c r="RYN846" s="148"/>
      <c r="RYO846" s="148"/>
      <c r="RYP846" s="148"/>
      <c r="RYQ846" s="148"/>
      <c r="RYR846" s="148"/>
      <c r="RYS846" s="148"/>
      <c r="RYT846" s="148"/>
      <c r="RYU846" s="148"/>
      <c r="RYV846" s="148"/>
      <c r="RYW846" s="148"/>
      <c r="RYX846" s="148"/>
      <c r="RYY846" s="148"/>
      <c r="RYZ846" s="148"/>
      <c r="RZA846" s="148"/>
      <c r="RZB846" s="148"/>
      <c r="RZC846" s="148"/>
      <c r="RZD846" s="148"/>
      <c r="RZE846" s="148"/>
      <c r="RZF846" s="148"/>
      <c r="RZG846" s="148"/>
      <c r="RZH846" s="148"/>
      <c r="RZI846" s="148"/>
      <c r="RZJ846" s="148"/>
      <c r="RZK846" s="148"/>
      <c r="RZL846" s="148"/>
      <c r="RZM846" s="148"/>
      <c r="RZN846" s="148"/>
      <c r="RZO846" s="148"/>
      <c r="RZP846" s="148"/>
      <c r="RZQ846" s="148"/>
      <c r="RZR846" s="148"/>
      <c r="RZS846" s="148"/>
      <c r="RZT846" s="148"/>
      <c r="RZU846" s="148"/>
      <c r="RZV846" s="148"/>
      <c r="RZW846" s="148"/>
      <c r="RZX846" s="148"/>
      <c r="RZY846" s="148"/>
      <c r="RZZ846" s="148"/>
      <c r="SAA846" s="148"/>
      <c r="SAB846" s="148"/>
      <c r="SAC846" s="148"/>
      <c r="SAD846" s="148"/>
      <c r="SAE846" s="148"/>
      <c r="SAF846" s="148"/>
      <c r="SAG846" s="148"/>
      <c r="SAH846" s="148"/>
      <c r="SAI846" s="148"/>
      <c r="SAJ846" s="148"/>
      <c r="SAK846" s="148"/>
      <c r="SAL846" s="148"/>
      <c r="SAM846" s="148"/>
      <c r="SAN846" s="148"/>
      <c r="SAO846" s="148"/>
      <c r="SAP846" s="148"/>
      <c r="SAQ846" s="148"/>
      <c r="SAR846" s="148"/>
      <c r="SAS846" s="148"/>
      <c r="SAT846" s="148"/>
      <c r="SAU846" s="148"/>
      <c r="SAV846" s="148"/>
      <c r="SAW846" s="148"/>
      <c r="SAX846" s="148"/>
      <c r="SAY846" s="148"/>
      <c r="SAZ846" s="148"/>
      <c r="SBA846" s="148"/>
      <c r="SBB846" s="148"/>
      <c r="SBC846" s="148"/>
      <c r="SBD846" s="148"/>
      <c r="SBE846" s="148"/>
      <c r="SBF846" s="148"/>
      <c r="SBG846" s="148"/>
      <c r="SBH846" s="148"/>
      <c r="SBI846" s="148"/>
      <c r="SBJ846" s="148"/>
      <c r="SBK846" s="148"/>
      <c r="SBL846" s="148"/>
      <c r="SBM846" s="148"/>
      <c r="SBN846" s="148"/>
      <c r="SBO846" s="148"/>
      <c r="SBP846" s="148"/>
      <c r="SBQ846" s="148"/>
      <c r="SBR846" s="148"/>
      <c r="SBS846" s="148"/>
      <c r="SBT846" s="148"/>
      <c r="SBU846" s="148"/>
      <c r="SBV846" s="148"/>
      <c r="SBW846" s="148"/>
      <c r="SBX846" s="148"/>
      <c r="SBY846" s="148"/>
      <c r="SBZ846" s="148"/>
      <c r="SCA846" s="148"/>
      <c r="SCB846" s="148"/>
      <c r="SCC846" s="148"/>
      <c r="SCD846" s="148"/>
      <c r="SCE846" s="148"/>
      <c r="SCF846" s="148"/>
      <c r="SCG846" s="148"/>
      <c r="SCH846" s="148"/>
      <c r="SCI846" s="148"/>
      <c r="SCJ846" s="148"/>
      <c r="SCK846" s="148"/>
      <c r="SCL846" s="148"/>
      <c r="SCM846" s="148"/>
      <c r="SCN846" s="148"/>
      <c r="SCO846" s="148"/>
      <c r="SCP846" s="148"/>
      <c r="SCQ846" s="148"/>
      <c r="SCR846" s="148"/>
      <c r="SCS846" s="148"/>
      <c r="SCT846" s="148"/>
      <c r="SCU846" s="148"/>
      <c r="SCV846" s="148"/>
      <c r="SCW846" s="148"/>
      <c r="SCX846" s="148"/>
      <c r="SCY846" s="148"/>
      <c r="SCZ846" s="148"/>
      <c r="SDA846" s="148"/>
      <c r="SDB846" s="148"/>
      <c r="SDC846" s="148"/>
      <c r="SDD846" s="148"/>
      <c r="SDE846" s="148"/>
      <c r="SDF846" s="148"/>
      <c r="SDG846" s="148"/>
      <c r="SDH846" s="148"/>
      <c r="SDI846" s="148"/>
      <c r="SDJ846" s="148"/>
      <c r="SDK846" s="148"/>
      <c r="SDL846" s="148"/>
      <c r="SDM846" s="148"/>
      <c r="SDN846" s="148"/>
      <c r="SDO846" s="148"/>
      <c r="SDP846" s="148"/>
      <c r="SDQ846" s="148"/>
      <c r="SDR846" s="148"/>
      <c r="SDS846" s="148"/>
      <c r="SDT846" s="148"/>
      <c r="SDU846" s="148"/>
      <c r="SDV846" s="148"/>
      <c r="SDW846" s="148"/>
      <c r="SDX846" s="148"/>
      <c r="SDY846" s="148"/>
      <c r="SDZ846" s="148"/>
      <c r="SEA846" s="148"/>
      <c r="SEB846" s="148"/>
      <c r="SEC846" s="148"/>
      <c r="SED846" s="148"/>
      <c r="SEE846" s="148"/>
      <c r="SEF846" s="148"/>
      <c r="SEG846" s="148"/>
      <c r="SEH846" s="148"/>
      <c r="SEI846" s="148"/>
      <c r="SEJ846" s="148"/>
      <c r="SEK846" s="148"/>
      <c r="SEL846" s="148"/>
      <c r="SEM846" s="148"/>
      <c r="SEN846" s="148"/>
      <c r="SEO846" s="148"/>
      <c r="SEP846" s="148"/>
      <c r="SEQ846" s="148"/>
      <c r="SER846" s="148"/>
      <c r="SES846" s="148"/>
      <c r="SET846" s="148"/>
      <c r="SEU846" s="148"/>
      <c r="SEV846" s="148"/>
      <c r="SEW846" s="148"/>
      <c r="SEX846" s="148"/>
      <c r="SEY846" s="148"/>
      <c r="SEZ846" s="148"/>
      <c r="SFA846" s="148"/>
      <c r="SFB846" s="148"/>
      <c r="SFC846" s="148"/>
      <c r="SFD846" s="148"/>
      <c r="SFE846" s="148"/>
      <c r="SFF846" s="148"/>
      <c r="SFG846" s="148"/>
      <c r="SFH846" s="148"/>
      <c r="SFI846" s="148"/>
      <c r="SFJ846" s="148"/>
      <c r="SFK846" s="148"/>
      <c r="SFL846" s="148"/>
      <c r="SFM846" s="148"/>
      <c r="SFN846" s="148"/>
      <c r="SFO846" s="148"/>
      <c r="SFP846" s="148"/>
      <c r="SFQ846" s="148"/>
      <c r="SFR846" s="148"/>
      <c r="SFS846" s="148"/>
      <c r="SFT846" s="148"/>
      <c r="SFU846" s="148"/>
      <c r="SFV846" s="148"/>
      <c r="SFW846" s="148"/>
      <c r="SFX846" s="148"/>
      <c r="SFY846" s="148"/>
      <c r="SFZ846" s="148"/>
      <c r="SGA846" s="148"/>
      <c r="SGB846" s="148"/>
      <c r="SGC846" s="148"/>
      <c r="SGD846" s="148"/>
      <c r="SGE846" s="148"/>
      <c r="SGF846" s="148"/>
      <c r="SGG846" s="148"/>
      <c r="SGH846" s="148"/>
      <c r="SGI846" s="148"/>
      <c r="SGJ846" s="148"/>
      <c r="SGK846" s="148"/>
      <c r="SGL846" s="148"/>
      <c r="SGM846" s="148"/>
      <c r="SGN846" s="148"/>
      <c r="SGO846" s="148"/>
      <c r="SGP846" s="148"/>
      <c r="SGQ846" s="148"/>
      <c r="SGR846" s="148"/>
      <c r="SGS846" s="148"/>
      <c r="SGT846" s="148"/>
      <c r="SGU846" s="148"/>
      <c r="SGV846" s="148"/>
      <c r="SGW846" s="148"/>
      <c r="SGX846" s="148"/>
      <c r="SGY846" s="148"/>
      <c r="SGZ846" s="148"/>
      <c r="SHA846" s="148"/>
      <c r="SHB846" s="148"/>
      <c r="SHC846" s="148"/>
      <c r="SHD846" s="148"/>
      <c r="SHE846" s="148"/>
      <c r="SHF846" s="148"/>
      <c r="SHG846" s="148"/>
      <c r="SHH846" s="148"/>
      <c r="SHI846" s="148"/>
      <c r="SHJ846" s="148"/>
      <c r="SHK846" s="148"/>
      <c r="SHL846" s="148"/>
      <c r="SHM846" s="148"/>
      <c r="SHN846" s="148"/>
      <c r="SHO846" s="148"/>
      <c r="SHP846" s="148"/>
      <c r="SHQ846" s="148"/>
      <c r="SHR846" s="148"/>
      <c r="SHS846" s="148"/>
      <c r="SHT846" s="148"/>
      <c r="SHU846" s="148"/>
      <c r="SHV846" s="148"/>
      <c r="SHW846" s="148"/>
      <c r="SHX846" s="148"/>
      <c r="SHY846" s="148"/>
      <c r="SHZ846" s="148"/>
      <c r="SIA846" s="148"/>
      <c r="SIB846" s="148"/>
      <c r="SIC846" s="148"/>
      <c r="SID846" s="148"/>
      <c r="SIE846" s="148"/>
      <c r="SIF846" s="148"/>
      <c r="SIG846" s="148"/>
      <c r="SIH846" s="148"/>
      <c r="SII846" s="148"/>
      <c r="SIJ846" s="148"/>
      <c r="SIK846" s="148"/>
      <c r="SIL846" s="148"/>
      <c r="SIM846" s="148"/>
      <c r="SIN846" s="148"/>
      <c r="SIO846" s="148"/>
      <c r="SIP846" s="148"/>
      <c r="SIQ846" s="148"/>
      <c r="SIR846" s="148"/>
      <c r="SIS846" s="148"/>
      <c r="SIT846" s="148"/>
      <c r="SIU846" s="148"/>
      <c r="SIV846" s="148"/>
      <c r="SIW846" s="148"/>
      <c r="SIX846" s="148"/>
      <c r="SIY846" s="148"/>
      <c r="SIZ846" s="148"/>
      <c r="SJA846" s="148"/>
      <c r="SJB846" s="148"/>
      <c r="SJC846" s="148"/>
      <c r="SJD846" s="148"/>
      <c r="SJE846" s="148"/>
      <c r="SJF846" s="148"/>
      <c r="SJG846" s="148"/>
      <c r="SJH846" s="148"/>
      <c r="SJI846" s="148"/>
      <c r="SJJ846" s="148"/>
      <c r="SJK846" s="148"/>
      <c r="SJL846" s="148"/>
      <c r="SJM846" s="148"/>
      <c r="SJN846" s="148"/>
      <c r="SJO846" s="148"/>
      <c r="SJP846" s="148"/>
      <c r="SJQ846" s="148"/>
      <c r="SJR846" s="148"/>
      <c r="SJS846" s="148"/>
      <c r="SJT846" s="148"/>
      <c r="SJU846" s="148"/>
      <c r="SJV846" s="148"/>
      <c r="SJW846" s="148"/>
      <c r="SJX846" s="148"/>
      <c r="SJY846" s="148"/>
      <c r="SJZ846" s="148"/>
      <c r="SKA846" s="148"/>
      <c r="SKB846" s="148"/>
      <c r="SKC846" s="148"/>
      <c r="SKD846" s="148"/>
      <c r="SKE846" s="148"/>
      <c r="SKF846" s="148"/>
      <c r="SKG846" s="148"/>
      <c r="SKH846" s="148"/>
      <c r="SKI846" s="148"/>
      <c r="SKJ846" s="148"/>
      <c r="SKK846" s="148"/>
      <c r="SKL846" s="148"/>
      <c r="SKM846" s="148"/>
      <c r="SKN846" s="148"/>
      <c r="SKO846" s="148"/>
      <c r="SKP846" s="148"/>
      <c r="SKQ846" s="148"/>
      <c r="SKR846" s="148"/>
      <c r="SKS846" s="148"/>
      <c r="SKT846" s="148"/>
      <c r="SKU846" s="148"/>
      <c r="SKV846" s="148"/>
      <c r="SKW846" s="148"/>
      <c r="SKX846" s="148"/>
      <c r="SKY846" s="148"/>
      <c r="SKZ846" s="148"/>
      <c r="SLA846" s="148"/>
      <c r="SLB846" s="148"/>
      <c r="SLC846" s="148"/>
      <c r="SLD846" s="148"/>
      <c r="SLE846" s="148"/>
      <c r="SLF846" s="148"/>
      <c r="SLG846" s="148"/>
      <c r="SLH846" s="148"/>
      <c r="SLI846" s="148"/>
      <c r="SLJ846" s="148"/>
      <c r="SLK846" s="148"/>
      <c r="SLL846" s="148"/>
      <c r="SLM846" s="148"/>
      <c r="SLN846" s="148"/>
      <c r="SLO846" s="148"/>
      <c r="SLP846" s="148"/>
      <c r="SLQ846" s="148"/>
      <c r="SLR846" s="148"/>
      <c r="SLS846" s="148"/>
      <c r="SLT846" s="148"/>
      <c r="SLU846" s="148"/>
      <c r="SLV846" s="148"/>
      <c r="SLW846" s="148"/>
      <c r="SLX846" s="148"/>
      <c r="SLY846" s="148"/>
      <c r="SLZ846" s="148"/>
      <c r="SMA846" s="148"/>
      <c r="SMB846" s="148"/>
      <c r="SMC846" s="148"/>
      <c r="SMD846" s="148"/>
      <c r="SME846" s="148"/>
      <c r="SMF846" s="148"/>
      <c r="SMG846" s="148"/>
      <c r="SMH846" s="148"/>
      <c r="SMI846" s="148"/>
      <c r="SMJ846" s="148"/>
      <c r="SMK846" s="148"/>
      <c r="SML846" s="148"/>
      <c r="SMM846" s="148"/>
      <c r="SMN846" s="148"/>
      <c r="SMO846" s="148"/>
      <c r="SMP846" s="148"/>
      <c r="SMQ846" s="148"/>
      <c r="SMR846" s="148"/>
      <c r="SMS846" s="148"/>
      <c r="SMT846" s="148"/>
      <c r="SMU846" s="148"/>
      <c r="SMV846" s="148"/>
      <c r="SMW846" s="148"/>
      <c r="SMX846" s="148"/>
      <c r="SMY846" s="148"/>
      <c r="SMZ846" s="148"/>
      <c r="SNA846" s="148"/>
      <c r="SNB846" s="148"/>
      <c r="SNC846" s="148"/>
      <c r="SND846" s="148"/>
      <c r="SNE846" s="148"/>
      <c r="SNF846" s="148"/>
      <c r="SNG846" s="148"/>
      <c r="SNH846" s="148"/>
      <c r="SNI846" s="148"/>
      <c r="SNJ846" s="148"/>
      <c r="SNK846" s="148"/>
      <c r="SNL846" s="148"/>
      <c r="SNM846" s="148"/>
      <c r="SNN846" s="148"/>
      <c r="SNO846" s="148"/>
      <c r="SNP846" s="148"/>
      <c r="SNQ846" s="148"/>
      <c r="SNR846" s="148"/>
      <c r="SNS846" s="148"/>
      <c r="SNT846" s="148"/>
      <c r="SNU846" s="148"/>
      <c r="SNV846" s="148"/>
      <c r="SNW846" s="148"/>
      <c r="SNX846" s="148"/>
      <c r="SNY846" s="148"/>
      <c r="SNZ846" s="148"/>
      <c r="SOA846" s="148"/>
      <c r="SOB846" s="148"/>
      <c r="SOC846" s="148"/>
      <c r="SOD846" s="148"/>
      <c r="SOE846" s="148"/>
      <c r="SOF846" s="148"/>
      <c r="SOG846" s="148"/>
      <c r="SOH846" s="148"/>
      <c r="SOI846" s="148"/>
      <c r="SOJ846" s="148"/>
      <c r="SOK846" s="148"/>
      <c r="SOL846" s="148"/>
      <c r="SOM846" s="148"/>
      <c r="SON846" s="148"/>
      <c r="SOO846" s="148"/>
      <c r="SOP846" s="148"/>
      <c r="SOQ846" s="148"/>
      <c r="SOR846" s="148"/>
      <c r="SOS846" s="148"/>
      <c r="SOT846" s="148"/>
      <c r="SOU846" s="148"/>
      <c r="SOV846" s="148"/>
      <c r="SOW846" s="148"/>
      <c r="SOX846" s="148"/>
      <c r="SOY846" s="148"/>
      <c r="SOZ846" s="148"/>
      <c r="SPA846" s="148"/>
      <c r="SPB846" s="148"/>
      <c r="SPC846" s="148"/>
      <c r="SPD846" s="148"/>
      <c r="SPE846" s="148"/>
      <c r="SPF846" s="148"/>
      <c r="SPG846" s="148"/>
      <c r="SPH846" s="148"/>
      <c r="SPI846" s="148"/>
      <c r="SPJ846" s="148"/>
      <c r="SPK846" s="148"/>
      <c r="SPL846" s="148"/>
      <c r="SPM846" s="148"/>
      <c r="SPN846" s="148"/>
      <c r="SPO846" s="148"/>
      <c r="SPP846" s="148"/>
      <c r="SPQ846" s="148"/>
      <c r="SPR846" s="148"/>
      <c r="SPS846" s="148"/>
      <c r="SPT846" s="148"/>
      <c r="SPU846" s="148"/>
      <c r="SPV846" s="148"/>
      <c r="SPW846" s="148"/>
      <c r="SPX846" s="148"/>
      <c r="SPY846" s="148"/>
      <c r="SPZ846" s="148"/>
      <c r="SQA846" s="148"/>
      <c r="SQB846" s="148"/>
      <c r="SQC846" s="148"/>
      <c r="SQD846" s="148"/>
      <c r="SQE846" s="148"/>
      <c r="SQF846" s="148"/>
      <c r="SQG846" s="148"/>
      <c r="SQH846" s="148"/>
      <c r="SQI846" s="148"/>
      <c r="SQJ846" s="148"/>
      <c r="SQK846" s="148"/>
      <c r="SQL846" s="148"/>
      <c r="SQM846" s="148"/>
      <c r="SQN846" s="148"/>
      <c r="SQO846" s="148"/>
      <c r="SQP846" s="148"/>
      <c r="SQQ846" s="148"/>
      <c r="SQR846" s="148"/>
      <c r="SQS846" s="148"/>
      <c r="SQT846" s="148"/>
      <c r="SQU846" s="148"/>
      <c r="SQV846" s="148"/>
      <c r="SQW846" s="148"/>
      <c r="SQX846" s="148"/>
      <c r="SQY846" s="148"/>
      <c r="SQZ846" s="148"/>
      <c r="SRA846" s="148"/>
      <c r="SRB846" s="148"/>
      <c r="SRC846" s="148"/>
      <c r="SRD846" s="148"/>
      <c r="SRE846" s="148"/>
      <c r="SRF846" s="148"/>
      <c r="SRG846" s="148"/>
      <c r="SRH846" s="148"/>
      <c r="SRI846" s="148"/>
      <c r="SRJ846" s="148"/>
      <c r="SRK846" s="148"/>
      <c r="SRL846" s="148"/>
      <c r="SRM846" s="148"/>
      <c r="SRN846" s="148"/>
      <c r="SRO846" s="148"/>
      <c r="SRP846" s="148"/>
      <c r="SRQ846" s="148"/>
      <c r="SRR846" s="148"/>
      <c r="SRS846" s="148"/>
      <c r="SRT846" s="148"/>
      <c r="SRU846" s="148"/>
      <c r="SRV846" s="148"/>
      <c r="SRW846" s="148"/>
      <c r="SRX846" s="148"/>
      <c r="SRY846" s="148"/>
      <c r="SRZ846" s="148"/>
      <c r="SSA846" s="148"/>
      <c r="SSB846" s="148"/>
      <c r="SSC846" s="148"/>
      <c r="SSD846" s="148"/>
      <c r="SSE846" s="148"/>
      <c r="SSF846" s="148"/>
      <c r="SSG846" s="148"/>
      <c r="SSH846" s="148"/>
      <c r="SSI846" s="148"/>
      <c r="SSJ846" s="148"/>
      <c r="SSK846" s="148"/>
      <c r="SSL846" s="148"/>
      <c r="SSM846" s="148"/>
      <c r="SSN846" s="148"/>
      <c r="SSO846" s="148"/>
      <c r="SSP846" s="148"/>
      <c r="SSQ846" s="148"/>
      <c r="SSR846" s="148"/>
      <c r="SSS846" s="148"/>
      <c r="SST846" s="148"/>
      <c r="SSU846" s="148"/>
      <c r="SSV846" s="148"/>
      <c r="SSW846" s="148"/>
      <c r="SSX846" s="148"/>
      <c r="SSY846" s="148"/>
      <c r="SSZ846" s="148"/>
      <c r="STA846" s="148"/>
      <c r="STB846" s="148"/>
      <c r="STC846" s="148"/>
      <c r="STD846" s="148"/>
      <c r="STE846" s="148"/>
      <c r="STF846" s="148"/>
      <c r="STG846" s="148"/>
      <c r="STH846" s="148"/>
      <c r="STI846" s="148"/>
      <c r="STJ846" s="148"/>
      <c r="STK846" s="148"/>
      <c r="STL846" s="148"/>
      <c r="STM846" s="148"/>
      <c r="STN846" s="148"/>
      <c r="STO846" s="148"/>
      <c r="STP846" s="148"/>
      <c r="STQ846" s="148"/>
      <c r="STR846" s="148"/>
      <c r="STS846" s="148"/>
      <c r="STT846" s="148"/>
      <c r="STU846" s="148"/>
      <c r="STV846" s="148"/>
      <c r="STW846" s="148"/>
      <c r="STX846" s="148"/>
      <c r="STY846" s="148"/>
      <c r="STZ846" s="148"/>
      <c r="SUA846" s="148"/>
      <c r="SUB846" s="148"/>
      <c r="SUC846" s="148"/>
      <c r="SUD846" s="148"/>
      <c r="SUE846" s="148"/>
      <c r="SUF846" s="148"/>
      <c r="SUG846" s="148"/>
      <c r="SUH846" s="148"/>
      <c r="SUI846" s="148"/>
      <c r="SUJ846" s="148"/>
      <c r="SUK846" s="148"/>
      <c r="SUL846" s="148"/>
      <c r="SUM846" s="148"/>
      <c r="SUN846" s="148"/>
      <c r="SUO846" s="148"/>
      <c r="SUP846" s="148"/>
      <c r="SUQ846" s="148"/>
      <c r="SUR846" s="148"/>
      <c r="SUS846" s="148"/>
      <c r="SUT846" s="148"/>
      <c r="SUU846" s="148"/>
      <c r="SUV846" s="148"/>
      <c r="SUW846" s="148"/>
      <c r="SUX846" s="148"/>
      <c r="SUY846" s="148"/>
      <c r="SUZ846" s="148"/>
      <c r="SVA846" s="148"/>
      <c r="SVB846" s="148"/>
      <c r="SVC846" s="148"/>
      <c r="SVD846" s="148"/>
      <c r="SVE846" s="148"/>
      <c r="SVF846" s="148"/>
      <c r="SVG846" s="148"/>
      <c r="SVH846" s="148"/>
      <c r="SVI846" s="148"/>
      <c r="SVJ846" s="148"/>
      <c r="SVK846" s="148"/>
      <c r="SVL846" s="148"/>
      <c r="SVM846" s="148"/>
      <c r="SVN846" s="148"/>
      <c r="SVO846" s="148"/>
      <c r="SVP846" s="148"/>
      <c r="SVQ846" s="148"/>
      <c r="SVR846" s="148"/>
      <c r="SVS846" s="148"/>
      <c r="SVT846" s="148"/>
      <c r="SVU846" s="148"/>
      <c r="SVV846" s="148"/>
      <c r="SVW846" s="148"/>
      <c r="SVX846" s="148"/>
      <c r="SVY846" s="148"/>
      <c r="SVZ846" s="148"/>
      <c r="SWA846" s="148"/>
      <c r="SWB846" s="148"/>
      <c r="SWC846" s="148"/>
      <c r="SWD846" s="148"/>
      <c r="SWE846" s="148"/>
      <c r="SWF846" s="148"/>
      <c r="SWG846" s="148"/>
      <c r="SWH846" s="148"/>
      <c r="SWI846" s="148"/>
      <c r="SWJ846" s="148"/>
      <c r="SWK846" s="148"/>
      <c r="SWL846" s="148"/>
      <c r="SWM846" s="148"/>
      <c r="SWN846" s="148"/>
      <c r="SWO846" s="148"/>
      <c r="SWP846" s="148"/>
      <c r="SWQ846" s="148"/>
      <c r="SWR846" s="148"/>
      <c r="SWS846" s="148"/>
      <c r="SWT846" s="148"/>
      <c r="SWU846" s="148"/>
      <c r="SWV846" s="148"/>
      <c r="SWW846" s="148"/>
      <c r="SWX846" s="148"/>
      <c r="SWY846" s="148"/>
      <c r="SWZ846" s="148"/>
      <c r="SXA846" s="148"/>
      <c r="SXB846" s="148"/>
      <c r="SXC846" s="148"/>
      <c r="SXD846" s="148"/>
      <c r="SXE846" s="148"/>
      <c r="SXF846" s="148"/>
      <c r="SXG846" s="148"/>
      <c r="SXH846" s="148"/>
      <c r="SXI846" s="148"/>
      <c r="SXJ846" s="148"/>
      <c r="SXK846" s="148"/>
      <c r="SXL846" s="148"/>
      <c r="SXM846" s="148"/>
      <c r="SXN846" s="148"/>
      <c r="SXO846" s="148"/>
      <c r="SXP846" s="148"/>
      <c r="SXQ846" s="148"/>
      <c r="SXR846" s="148"/>
      <c r="SXS846" s="148"/>
      <c r="SXT846" s="148"/>
      <c r="SXU846" s="148"/>
      <c r="SXV846" s="148"/>
      <c r="SXW846" s="148"/>
      <c r="SXX846" s="148"/>
      <c r="SXY846" s="148"/>
      <c r="SXZ846" s="148"/>
      <c r="SYA846" s="148"/>
      <c r="SYB846" s="148"/>
      <c r="SYC846" s="148"/>
      <c r="SYD846" s="148"/>
      <c r="SYE846" s="148"/>
      <c r="SYF846" s="148"/>
      <c r="SYG846" s="148"/>
      <c r="SYH846" s="148"/>
      <c r="SYI846" s="148"/>
      <c r="SYJ846" s="148"/>
      <c r="SYK846" s="148"/>
      <c r="SYL846" s="148"/>
      <c r="SYM846" s="148"/>
      <c r="SYN846" s="148"/>
      <c r="SYO846" s="148"/>
      <c r="SYP846" s="148"/>
      <c r="SYQ846" s="148"/>
      <c r="SYR846" s="148"/>
      <c r="SYS846" s="148"/>
      <c r="SYT846" s="148"/>
      <c r="SYU846" s="148"/>
      <c r="SYV846" s="148"/>
      <c r="SYW846" s="148"/>
      <c r="SYX846" s="148"/>
      <c r="SYY846" s="148"/>
      <c r="SYZ846" s="148"/>
      <c r="SZA846" s="148"/>
      <c r="SZB846" s="148"/>
      <c r="SZC846" s="148"/>
      <c r="SZD846" s="148"/>
      <c r="SZE846" s="148"/>
      <c r="SZF846" s="148"/>
      <c r="SZG846" s="148"/>
      <c r="SZH846" s="148"/>
      <c r="SZI846" s="148"/>
      <c r="SZJ846" s="148"/>
      <c r="SZK846" s="148"/>
      <c r="SZL846" s="148"/>
      <c r="SZM846" s="148"/>
      <c r="SZN846" s="148"/>
      <c r="SZO846" s="148"/>
      <c r="SZP846" s="148"/>
      <c r="SZQ846" s="148"/>
      <c r="SZR846" s="148"/>
      <c r="SZS846" s="148"/>
      <c r="SZT846" s="148"/>
      <c r="SZU846" s="148"/>
      <c r="SZV846" s="148"/>
      <c r="SZW846" s="148"/>
      <c r="SZX846" s="148"/>
      <c r="SZY846" s="148"/>
      <c r="SZZ846" s="148"/>
      <c r="TAA846" s="148"/>
      <c r="TAB846" s="148"/>
      <c r="TAC846" s="148"/>
      <c r="TAD846" s="148"/>
      <c r="TAE846" s="148"/>
      <c r="TAF846" s="148"/>
      <c r="TAG846" s="148"/>
      <c r="TAH846" s="148"/>
      <c r="TAI846" s="148"/>
      <c r="TAJ846" s="148"/>
      <c r="TAK846" s="148"/>
      <c r="TAL846" s="148"/>
      <c r="TAM846" s="148"/>
      <c r="TAN846" s="148"/>
      <c r="TAO846" s="148"/>
      <c r="TAP846" s="148"/>
      <c r="TAQ846" s="148"/>
      <c r="TAR846" s="148"/>
      <c r="TAS846" s="148"/>
      <c r="TAT846" s="148"/>
      <c r="TAU846" s="148"/>
      <c r="TAV846" s="148"/>
      <c r="TAW846" s="148"/>
      <c r="TAX846" s="148"/>
      <c r="TAY846" s="148"/>
      <c r="TAZ846" s="148"/>
      <c r="TBA846" s="148"/>
      <c r="TBB846" s="148"/>
      <c r="TBC846" s="148"/>
      <c r="TBD846" s="148"/>
      <c r="TBE846" s="148"/>
      <c r="TBF846" s="148"/>
      <c r="TBG846" s="148"/>
      <c r="TBH846" s="148"/>
      <c r="TBI846" s="148"/>
      <c r="TBJ846" s="148"/>
      <c r="TBK846" s="148"/>
      <c r="TBL846" s="148"/>
      <c r="TBM846" s="148"/>
      <c r="TBN846" s="148"/>
      <c r="TBO846" s="148"/>
      <c r="TBP846" s="148"/>
      <c r="TBQ846" s="148"/>
      <c r="TBR846" s="148"/>
      <c r="TBS846" s="148"/>
      <c r="TBT846" s="148"/>
      <c r="TBU846" s="148"/>
      <c r="TBV846" s="148"/>
      <c r="TBW846" s="148"/>
      <c r="TBX846" s="148"/>
      <c r="TBY846" s="148"/>
      <c r="TBZ846" s="148"/>
      <c r="TCA846" s="148"/>
      <c r="TCB846" s="148"/>
      <c r="TCC846" s="148"/>
      <c r="TCD846" s="148"/>
      <c r="TCE846" s="148"/>
      <c r="TCF846" s="148"/>
      <c r="TCG846" s="148"/>
      <c r="TCH846" s="148"/>
      <c r="TCI846" s="148"/>
      <c r="TCJ846" s="148"/>
      <c r="TCK846" s="148"/>
      <c r="TCL846" s="148"/>
      <c r="TCM846" s="148"/>
      <c r="TCN846" s="148"/>
      <c r="TCO846" s="148"/>
      <c r="TCP846" s="148"/>
      <c r="TCQ846" s="148"/>
      <c r="TCR846" s="148"/>
      <c r="TCS846" s="148"/>
      <c r="TCT846" s="148"/>
      <c r="TCU846" s="148"/>
      <c r="TCV846" s="148"/>
      <c r="TCW846" s="148"/>
      <c r="TCX846" s="148"/>
      <c r="TCY846" s="148"/>
      <c r="TCZ846" s="148"/>
      <c r="TDA846" s="148"/>
      <c r="TDB846" s="148"/>
      <c r="TDC846" s="148"/>
      <c r="TDD846" s="148"/>
      <c r="TDE846" s="148"/>
      <c r="TDF846" s="148"/>
      <c r="TDG846" s="148"/>
      <c r="TDH846" s="148"/>
      <c r="TDI846" s="148"/>
      <c r="TDJ846" s="148"/>
      <c r="TDK846" s="148"/>
      <c r="TDL846" s="148"/>
      <c r="TDM846" s="148"/>
      <c r="TDN846" s="148"/>
      <c r="TDO846" s="148"/>
      <c r="TDP846" s="148"/>
      <c r="TDQ846" s="148"/>
      <c r="TDR846" s="148"/>
      <c r="TDS846" s="148"/>
      <c r="TDT846" s="148"/>
      <c r="TDU846" s="148"/>
      <c r="TDV846" s="148"/>
      <c r="TDW846" s="148"/>
      <c r="TDX846" s="148"/>
      <c r="TDY846" s="148"/>
      <c r="TDZ846" s="148"/>
      <c r="TEA846" s="148"/>
      <c r="TEB846" s="148"/>
      <c r="TEC846" s="148"/>
      <c r="TED846" s="148"/>
      <c r="TEE846" s="148"/>
      <c r="TEF846" s="148"/>
      <c r="TEG846" s="148"/>
      <c r="TEH846" s="148"/>
      <c r="TEI846" s="148"/>
      <c r="TEJ846" s="148"/>
      <c r="TEK846" s="148"/>
      <c r="TEL846" s="148"/>
      <c r="TEM846" s="148"/>
      <c r="TEN846" s="148"/>
      <c r="TEO846" s="148"/>
      <c r="TEP846" s="148"/>
      <c r="TEQ846" s="148"/>
      <c r="TER846" s="148"/>
      <c r="TES846" s="148"/>
      <c r="TET846" s="148"/>
      <c r="TEU846" s="148"/>
      <c r="TEV846" s="148"/>
      <c r="TEW846" s="148"/>
      <c r="TEX846" s="148"/>
      <c r="TEY846" s="148"/>
      <c r="TEZ846" s="148"/>
      <c r="TFA846" s="148"/>
      <c r="TFB846" s="148"/>
      <c r="TFC846" s="148"/>
      <c r="TFD846" s="148"/>
      <c r="TFE846" s="148"/>
      <c r="TFF846" s="148"/>
      <c r="TFG846" s="148"/>
      <c r="TFH846" s="148"/>
      <c r="TFI846" s="148"/>
      <c r="TFJ846" s="148"/>
      <c r="TFK846" s="148"/>
      <c r="TFL846" s="148"/>
      <c r="TFM846" s="148"/>
      <c r="TFN846" s="148"/>
      <c r="TFO846" s="148"/>
      <c r="TFP846" s="148"/>
      <c r="TFQ846" s="148"/>
      <c r="TFR846" s="148"/>
      <c r="TFS846" s="148"/>
      <c r="TFT846" s="148"/>
      <c r="TFU846" s="148"/>
      <c r="TFV846" s="148"/>
      <c r="TFW846" s="148"/>
      <c r="TFX846" s="148"/>
      <c r="TFY846" s="148"/>
      <c r="TFZ846" s="148"/>
      <c r="TGA846" s="148"/>
      <c r="TGB846" s="148"/>
      <c r="TGC846" s="148"/>
      <c r="TGD846" s="148"/>
      <c r="TGE846" s="148"/>
      <c r="TGF846" s="148"/>
      <c r="TGG846" s="148"/>
      <c r="TGH846" s="148"/>
      <c r="TGI846" s="148"/>
      <c r="TGJ846" s="148"/>
      <c r="TGK846" s="148"/>
      <c r="TGL846" s="148"/>
      <c r="TGM846" s="148"/>
      <c r="TGN846" s="148"/>
      <c r="TGO846" s="148"/>
      <c r="TGP846" s="148"/>
      <c r="TGQ846" s="148"/>
      <c r="TGR846" s="148"/>
      <c r="TGS846" s="148"/>
      <c r="TGT846" s="148"/>
      <c r="TGU846" s="148"/>
      <c r="TGV846" s="148"/>
      <c r="TGW846" s="148"/>
      <c r="TGX846" s="148"/>
      <c r="TGY846" s="148"/>
      <c r="TGZ846" s="148"/>
      <c r="THA846" s="148"/>
      <c r="THB846" s="148"/>
      <c r="THC846" s="148"/>
      <c r="THD846" s="148"/>
      <c r="THE846" s="148"/>
      <c r="THF846" s="148"/>
      <c r="THG846" s="148"/>
      <c r="THH846" s="148"/>
      <c r="THI846" s="148"/>
      <c r="THJ846" s="148"/>
      <c r="THK846" s="148"/>
      <c r="THL846" s="148"/>
      <c r="THM846" s="148"/>
      <c r="THN846" s="148"/>
      <c r="THO846" s="148"/>
      <c r="THP846" s="148"/>
      <c r="THQ846" s="148"/>
      <c r="THR846" s="148"/>
      <c r="THS846" s="148"/>
      <c r="THT846" s="148"/>
      <c r="THU846" s="148"/>
      <c r="THV846" s="148"/>
      <c r="THW846" s="148"/>
      <c r="THX846" s="148"/>
      <c r="THY846" s="148"/>
      <c r="THZ846" s="148"/>
      <c r="TIA846" s="148"/>
      <c r="TIB846" s="148"/>
      <c r="TIC846" s="148"/>
      <c r="TID846" s="148"/>
      <c r="TIE846" s="148"/>
      <c r="TIF846" s="148"/>
      <c r="TIG846" s="148"/>
      <c r="TIH846" s="148"/>
      <c r="TII846" s="148"/>
      <c r="TIJ846" s="148"/>
      <c r="TIK846" s="148"/>
      <c r="TIL846" s="148"/>
      <c r="TIM846" s="148"/>
      <c r="TIN846" s="148"/>
      <c r="TIO846" s="148"/>
      <c r="TIP846" s="148"/>
      <c r="TIQ846" s="148"/>
      <c r="TIR846" s="148"/>
      <c r="TIS846" s="148"/>
      <c r="TIT846" s="148"/>
      <c r="TIU846" s="148"/>
      <c r="TIV846" s="148"/>
      <c r="TIW846" s="148"/>
      <c r="TIX846" s="148"/>
      <c r="TIY846" s="148"/>
      <c r="TIZ846" s="148"/>
      <c r="TJA846" s="148"/>
      <c r="TJB846" s="148"/>
      <c r="TJC846" s="148"/>
      <c r="TJD846" s="148"/>
      <c r="TJE846" s="148"/>
      <c r="TJF846" s="148"/>
      <c r="TJG846" s="148"/>
      <c r="TJH846" s="148"/>
      <c r="TJI846" s="148"/>
      <c r="TJJ846" s="148"/>
      <c r="TJK846" s="148"/>
      <c r="TJL846" s="148"/>
      <c r="TJM846" s="148"/>
      <c r="TJN846" s="148"/>
      <c r="TJO846" s="148"/>
      <c r="TJP846" s="148"/>
      <c r="TJQ846" s="148"/>
      <c r="TJR846" s="148"/>
      <c r="TJS846" s="148"/>
      <c r="TJT846" s="148"/>
      <c r="TJU846" s="148"/>
      <c r="TJV846" s="148"/>
      <c r="TJW846" s="148"/>
      <c r="TJX846" s="148"/>
      <c r="TJY846" s="148"/>
      <c r="TJZ846" s="148"/>
      <c r="TKA846" s="148"/>
      <c r="TKB846" s="148"/>
      <c r="TKC846" s="148"/>
      <c r="TKD846" s="148"/>
      <c r="TKE846" s="148"/>
      <c r="TKF846" s="148"/>
      <c r="TKG846" s="148"/>
      <c r="TKH846" s="148"/>
      <c r="TKI846" s="148"/>
      <c r="TKJ846" s="148"/>
      <c r="TKK846" s="148"/>
      <c r="TKL846" s="148"/>
      <c r="TKM846" s="148"/>
      <c r="TKN846" s="148"/>
      <c r="TKO846" s="148"/>
      <c r="TKP846" s="148"/>
      <c r="TKQ846" s="148"/>
      <c r="TKR846" s="148"/>
      <c r="TKS846" s="148"/>
      <c r="TKT846" s="148"/>
      <c r="TKU846" s="148"/>
      <c r="TKV846" s="148"/>
      <c r="TKW846" s="148"/>
      <c r="TKX846" s="148"/>
      <c r="TKY846" s="148"/>
      <c r="TKZ846" s="148"/>
      <c r="TLA846" s="148"/>
      <c r="TLB846" s="148"/>
      <c r="TLC846" s="148"/>
      <c r="TLD846" s="148"/>
      <c r="TLE846" s="148"/>
      <c r="TLF846" s="148"/>
      <c r="TLG846" s="148"/>
      <c r="TLH846" s="148"/>
      <c r="TLI846" s="148"/>
      <c r="TLJ846" s="148"/>
      <c r="TLK846" s="148"/>
      <c r="TLL846" s="148"/>
      <c r="TLM846" s="148"/>
      <c r="TLN846" s="148"/>
      <c r="TLO846" s="148"/>
      <c r="TLP846" s="148"/>
      <c r="TLQ846" s="148"/>
      <c r="TLR846" s="148"/>
      <c r="TLS846" s="148"/>
      <c r="TLT846" s="148"/>
      <c r="TLU846" s="148"/>
      <c r="TLV846" s="148"/>
      <c r="TLW846" s="148"/>
      <c r="TLX846" s="148"/>
      <c r="TLY846" s="148"/>
      <c r="TLZ846" s="148"/>
      <c r="TMA846" s="148"/>
      <c r="TMB846" s="148"/>
      <c r="TMC846" s="148"/>
      <c r="TMD846" s="148"/>
      <c r="TME846" s="148"/>
      <c r="TMF846" s="148"/>
      <c r="TMG846" s="148"/>
      <c r="TMH846" s="148"/>
      <c r="TMI846" s="148"/>
      <c r="TMJ846" s="148"/>
      <c r="TMK846" s="148"/>
      <c r="TML846" s="148"/>
      <c r="TMM846" s="148"/>
      <c r="TMN846" s="148"/>
      <c r="TMO846" s="148"/>
      <c r="TMP846" s="148"/>
      <c r="TMQ846" s="148"/>
      <c r="TMR846" s="148"/>
      <c r="TMS846" s="148"/>
      <c r="TMT846" s="148"/>
      <c r="TMU846" s="148"/>
      <c r="TMV846" s="148"/>
      <c r="TMW846" s="148"/>
      <c r="TMX846" s="148"/>
      <c r="TMY846" s="148"/>
      <c r="TMZ846" s="148"/>
      <c r="TNA846" s="148"/>
      <c r="TNB846" s="148"/>
      <c r="TNC846" s="148"/>
      <c r="TND846" s="148"/>
      <c r="TNE846" s="148"/>
      <c r="TNF846" s="148"/>
      <c r="TNG846" s="148"/>
      <c r="TNH846" s="148"/>
      <c r="TNI846" s="148"/>
      <c r="TNJ846" s="148"/>
      <c r="TNK846" s="148"/>
      <c r="TNL846" s="148"/>
      <c r="TNM846" s="148"/>
      <c r="TNN846" s="148"/>
      <c r="TNO846" s="148"/>
      <c r="TNP846" s="148"/>
      <c r="TNQ846" s="148"/>
      <c r="TNR846" s="148"/>
      <c r="TNS846" s="148"/>
      <c r="TNT846" s="148"/>
      <c r="TNU846" s="148"/>
      <c r="TNV846" s="148"/>
      <c r="TNW846" s="148"/>
      <c r="TNX846" s="148"/>
      <c r="TNY846" s="148"/>
      <c r="TNZ846" s="148"/>
      <c r="TOA846" s="148"/>
      <c r="TOB846" s="148"/>
      <c r="TOC846" s="148"/>
      <c r="TOD846" s="148"/>
      <c r="TOE846" s="148"/>
      <c r="TOF846" s="148"/>
      <c r="TOG846" s="148"/>
      <c r="TOH846" s="148"/>
      <c r="TOI846" s="148"/>
      <c r="TOJ846" s="148"/>
      <c r="TOK846" s="148"/>
      <c r="TOL846" s="148"/>
      <c r="TOM846" s="148"/>
      <c r="TON846" s="148"/>
      <c r="TOO846" s="148"/>
      <c r="TOP846" s="148"/>
      <c r="TOQ846" s="148"/>
      <c r="TOR846" s="148"/>
      <c r="TOS846" s="148"/>
      <c r="TOT846" s="148"/>
      <c r="TOU846" s="148"/>
      <c r="TOV846" s="148"/>
      <c r="TOW846" s="148"/>
      <c r="TOX846" s="148"/>
      <c r="TOY846" s="148"/>
      <c r="TOZ846" s="148"/>
      <c r="TPA846" s="148"/>
      <c r="TPB846" s="148"/>
      <c r="TPC846" s="148"/>
      <c r="TPD846" s="148"/>
      <c r="TPE846" s="148"/>
      <c r="TPF846" s="148"/>
      <c r="TPG846" s="148"/>
      <c r="TPH846" s="148"/>
      <c r="TPI846" s="148"/>
      <c r="TPJ846" s="148"/>
      <c r="TPK846" s="148"/>
      <c r="TPL846" s="148"/>
      <c r="TPM846" s="148"/>
      <c r="TPN846" s="148"/>
      <c r="TPO846" s="148"/>
      <c r="TPP846" s="148"/>
      <c r="TPQ846" s="148"/>
      <c r="TPR846" s="148"/>
      <c r="TPS846" s="148"/>
      <c r="TPT846" s="148"/>
      <c r="TPU846" s="148"/>
      <c r="TPV846" s="148"/>
      <c r="TPW846" s="148"/>
      <c r="TPX846" s="148"/>
      <c r="TPY846" s="148"/>
      <c r="TPZ846" s="148"/>
      <c r="TQA846" s="148"/>
      <c r="TQB846" s="148"/>
      <c r="TQC846" s="148"/>
      <c r="TQD846" s="148"/>
      <c r="TQE846" s="148"/>
      <c r="TQF846" s="148"/>
      <c r="TQG846" s="148"/>
      <c r="TQH846" s="148"/>
      <c r="TQI846" s="148"/>
      <c r="TQJ846" s="148"/>
      <c r="TQK846" s="148"/>
      <c r="TQL846" s="148"/>
      <c r="TQM846" s="148"/>
      <c r="TQN846" s="148"/>
      <c r="TQO846" s="148"/>
      <c r="TQP846" s="148"/>
      <c r="TQQ846" s="148"/>
      <c r="TQR846" s="148"/>
      <c r="TQS846" s="148"/>
      <c r="TQT846" s="148"/>
      <c r="TQU846" s="148"/>
      <c r="TQV846" s="148"/>
      <c r="TQW846" s="148"/>
      <c r="TQX846" s="148"/>
      <c r="TQY846" s="148"/>
      <c r="TQZ846" s="148"/>
      <c r="TRA846" s="148"/>
      <c r="TRB846" s="148"/>
      <c r="TRC846" s="148"/>
      <c r="TRD846" s="148"/>
      <c r="TRE846" s="148"/>
      <c r="TRF846" s="148"/>
      <c r="TRG846" s="148"/>
      <c r="TRH846" s="148"/>
      <c r="TRI846" s="148"/>
      <c r="TRJ846" s="148"/>
      <c r="TRK846" s="148"/>
      <c r="TRL846" s="148"/>
      <c r="TRM846" s="148"/>
      <c r="TRN846" s="148"/>
      <c r="TRO846" s="148"/>
      <c r="TRP846" s="148"/>
      <c r="TRQ846" s="148"/>
      <c r="TRR846" s="148"/>
      <c r="TRS846" s="148"/>
      <c r="TRT846" s="148"/>
      <c r="TRU846" s="148"/>
      <c r="TRV846" s="148"/>
      <c r="TRW846" s="148"/>
      <c r="TRX846" s="148"/>
      <c r="TRY846" s="148"/>
      <c r="TRZ846" s="148"/>
      <c r="TSA846" s="148"/>
      <c r="TSB846" s="148"/>
      <c r="TSC846" s="148"/>
      <c r="TSD846" s="148"/>
      <c r="TSE846" s="148"/>
      <c r="TSF846" s="148"/>
      <c r="TSG846" s="148"/>
      <c r="TSH846" s="148"/>
      <c r="TSI846" s="148"/>
      <c r="TSJ846" s="148"/>
      <c r="TSK846" s="148"/>
      <c r="TSL846" s="148"/>
      <c r="TSM846" s="148"/>
      <c r="TSN846" s="148"/>
      <c r="TSO846" s="148"/>
      <c r="TSP846" s="148"/>
      <c r="TSQ846" s="148"/>
      <c r="TSR846" s="148"/>
      <c r="TSS846" s="148"/>
      <c r="TST846" s="148"/>
      <c r="TSU846" s="148"/>
      <c r="TSV846" s="148"/>
      <c r="TSW846" s="148"/>
      <c r="TSX846" s="148"/>
      <c r="TSY846" s="148"/>
      <c r="TSZ846" s="148"/>
      <c r="TTA846" s="148"/>
      <c r="TTB846" s="148"/>
      <c r="TTC846" s="148"/>
      <c r="TTD846" s="148"/>
      <c r="TTE846" s="148"/>
      <c r="TTF846" s="148"/>
      <c r="TTG846" s="148"/>
      <c r="TTH846" s="148"/>
      <c r="TTI846" s="148"/>
      <c r="TTJ846" s="148"/>
      <c r="TTK846" s="148"/>
      <c r="TTL846" s="148"/>
      <c r="TTM846" s="148"/>
      <c r="TTN846" s="148"/>
      <c r="TTO846" s="148"/>
      <c r="TTP846" s="148"/>
      <c r="TTQ846" s="148"/>
      <c r="TTR846" s="148"/>
      <c r="TTS846" s="148"/>
      <c r="TTT846" s="148"/>
      <c r="TTU846" s="148"/>
      <c r="TTV846" s="148"/>
      <c r="TTW846" s="148"/>
      <c r="TTX846" s="148"/>
      <c r="TTY846" s="148"/>
      <c r="TTZ846" s="148"/>
      <c r="TUA846" s="148"/>
      <c r="TUB846" s="148"/>
      <c r="TUC846" s="148"/>
      <c r="TUD846" s="148"/>
      <c r="TUE846" s="148"/>
      <c r="TUF846" s="148"/>
      <c r="TUG846" s="148"/>
      <c r="TUH846" s="148"/>
      <c r="TUI846" s="148"/>
      <c r="TUJ846" s="148"/>
      <c r="TUK846" s="148"/>
      <c r="TUL846" s="148"/>
      <c r="TUM846" s="148"/>
      <c r="TUN846" s="148"/>
      <c r="TUO846" s="148"/>
      <c r="TUP846" s="148"/>
      <c r="TUQ846" s="148"/>
      <c r="TUR846" s="148"/>
      <c r="TUS846" s="148"/>
      <c r="TUT846" s="148"/>
      <c r="TUU846" s="148"/>
      <c r="TUV846" s="148"/>
      <c r="TUW846" s="148"/>
      <c r="TUX846" s="148"/>
      <c r="TUY846" s="148"/>
      <c r="TUZ846" s="148"/>
      <c r="TVA846" s="148"/>
      <c r="TVB846" s="148"/>
      <c r="TVC846" s="148"/>
      <c r="TVD846" s="148"/>
      <c r="TVE846" s="148"/>
      <c r="TVF846" s="148"/>
      <c r="TVG846" s="148"/>
      <c r="TVH846" s="148"/>
      <c r="TVI846" s="148"/>
      <c r="TVJ846" s="148"/>
      <c r="TVK846" s="148"/>
      <c r="TVL846" s="148"/>
      <c r="TVM846" s="148"/>
      <c r="TVN846" s="148"/>
      <c r="TVO846" s="148"/>
      <c r="TVP846" s="148"/>
      <c r="TVQ846" s="148"/>
      <c r="TVR846" s="148"/>
      <c r="TVS846" s="148"/>
      <c r="TVT846" s="148"/>
      <c r="TVU846" s="148"/>
      <c r="TVV846" s="148"/>
      <c r="TVW846" s="148"/>
      <c r="TVX846" s="148"/>
      <c r="TVY846" s="148"/>
      <c r="TVZ846" s="148"/>
      <c r="TWA846" s="148"/>
      <c r="TWB846" s="148"/>
      <c r="TWC846" s="148"/>
      <c r="TWD846" s="148"/>
      <c r="TWE846" s="148"/>
      <c r="TWF846" s="148"/>
      <c r="TWG846" s="148"/>
      <c r="TWH846" s="148"/>
      <c r="TWI846" s="148"/>
      <c r="TWJ846" s="148"/>
      <c r="TWK846" s="148"/>
      <c r="TWL846" s="148"/>
      <c r="TWM846" s="148"/>
      <c r="TWN846" s="148"/>
      <c r="TWO846" s="148"/>
      <c r="TWP846" s="148"/>
      <c r="TWQ846" s="148"/>
      <c r="TWR846" s="148"/>
      <c r="TWS846" s="148"/>
      <c r="TWT846" s="148"/>
      <c r="TWU846" s="148"/>
      <c r="TWV846" s="148"/>
      <c r="TWW846" s="148"/>
      <c r="TWX846" s="148"/>
      <c r="TWY846" s="148"/>
      <c r="TWZ846" s="148"/>
      <c r="TXA846" s="148"/>
      <c r="TXB846" s="148"/>
      <c r="TXC846" s="148"/>
      <c r="TXD846" s="148"/>
      <c r="TXE846" s="148"/>
      <c r="TXF846" s="148"/>
      <c r="TXG846" s="148"/>
      <c r="TXH846" s="148"/>
      <c r="TXI846" s="148"/>
      <c r="TXJ846" s="148"/>
      <c r="TXK846" s="148"/>
      <c r="TXL846" s="148"/>
      <c r="TXM846" s="148"/>
      <c r="TXN846" s="148"/>
      <c r="TXO846" s="148"/>
      <c r="TXP846" s="148"/>
      <c r="TXQ846" s="148"/>
      <c r="TXR846" s="148"/>
      <c r="TXS846" s="148"/>
      <c r="TXT846" s="148"/>
      <c r="TXU846" s="148"/>
      <c r="TXV846" s="148"/>
      <c r="TXW846" s="148"/>
      <c r="TXX846" s="148"/>
      <c r="TXY846" s="148"/>
      <c r="TXZ846" s="148"/>
      <c r="TYA846" s="148"/>
      <c r="TYB846" s="148"/>
      <c r="TYC846" s="148"/>
      <c r="TYD846" s="148"/>
      <c r="TYE846" s="148"/>
      <c r="TYF846" s="148"/>
      <c r="TYG846" s="148"/>
      <c r="TYH846" s="148"/>
      <c r="TYI846" s="148"/>
      <c r="TYJ846" s="148"/>
      <c r="TYK846" s="148"/>
      <c r="TYL846" s="148"/>
      <c r="TYM846" s="148"/>
      <c r="TYN846" s="148"/>
      <c r="TYO846" s="148"/>
      <c r="TYP846" s="148"/>
      <c r="TYQ846" s="148"/>
      <c r="TYR846" s="148"/>
      <c r="TYS846" s="148"/>
      <c r="TYT846" s="148"/>
      <c r="TYU846" s="148"/>
      <c r="TYV846" s="148"/>
      <c r="TYW846" s="148"/>
      <c r="TYX846" s="148"/>
      <c r="TYY846" s="148"/>
      <c r="TYZ846" s="148"/>
      <c r="TZA846" s="148"/>
      <c r="TZB846" s="148"/>
      <c r="TZC846" s="148"/>
      <c r="TZD846" s="148"/>
      <c r="TZE846" s="148"/>
      <c r="TZF846" s="148"/>
      <c r="TZG846" s="148"/>
      <c r="TZH846" s="148"/>
      <c r="TZI846" s="148"/>
      <c r="TZJ846" s="148"/>
      <c r="TZK846" s="148"/>
      <c r="TZL846" s="148"/>
      <c r="TZM846" s="148"/>
      <c r="TZN846" s="148"/>
      <c r="TZO846" s="148"/>
      <c r="TZP846" s="148"/>
      <c r="TZQ846" s="148"/>
      <c r="TZR846" s="148"/>
      <c r="TZS846" s="148"/>
      <c r="TZT846" s="148"/>
      <c r="TZU846" s="148"/>
      <c r="TZV846" s="148"/>
      <c r="TZW846" s="148"/>
      <c r="TZX846" s="148"/>
      <c r="TZY846" s="148"/>
      <c r="TZZ846" s="148"/>
      <c r="UAA846" s="148"/>
      <c r="UAB846" s="148"/>
      <c r="UAC846" s="148"/>
      <c r="UAD846" s="148"/>
      <c r="UAE846" s="148"/>
      <c r="UAF846" s="148"/>
      <c r="UAG846" s="148"/>
      <c r="UAH846" s="148"/>
      <c r="UAI846" s="148"/>
      <c r="UAJ846" s="148"/>
      <c r="UAK846" s="148"/>
      <c r="UAL846" s="148"/>
      <c r="UAM846" s="148"/>
      <c r="UAN846" s="148"/>
      <c r="UAO846" s="148"/>
      <c r="UAP846" s="148"/>
      <c r="UAQ846" s="148"/>
      <c r="UAR846" s="148"/>
      <c r="UAS846" s="148"/>
      <c r="UAT846" s="148"/>
      <c r="UAU846" s="148"/>
      <c r="UAV846" s="148"/>
      <c r="UAW846" s="148"/>
      <c r="UAX846" s="148"/>
      <c r="UAY846" s="148"/>
      <c r="UAZ846" s="148"/>
      <c r="UBA846" s="148"/>
      <c r="UBB846" s="148"/>
      <c r="UBC846" s="148"/>
      <c r="UBD846" s="148"/>
      <c r="UBE846" s="148"/>
      <c r="UBF846" s="148"/>
      <c r="UBG846" s="148"/>
      <c r="UBH846" s="148"/>
      <c r="UBI846" s="148"/>
      <c r="UBJ846" s="148"/>
      <c r="UBK846" s="148"/>
      <c r="UBL846" s="148"/>
      <c r="UBM846" s="148"/>
      <c r="UBN846" s="148"/>
      <c r="UBO846" s="148"/>
      <c r="UBP846" s="148"/>
      <c r="UBQ846" s="148"/>
      <c r="UBR846" s="148"/>
      <c r="UBS846" s="148"/>
      <c r="UBT846" s="148"/>
      <c r="UBU846" s="148"/>
      <c r="UBV846" s="148"/>
      <c r="UBW846" s="148"/>
      <c r="UBX846" s="148"/>
      <c r="UBY846" s="148"/>
      <c r="UBZ846" s="148"/>
      <c r="UCA846" s="148"/>
      <c r="UCB846" s="148"/>
      <c r="UCC846" s="148"/>
      <c r="UCD846" s="148"/>
      <c r="UCE846" s="148"/>
      <c r="UCF846" s="148"/>
      <c r="UCG846" s="148"/>
      <c r="UCH846" s="148"/>
      <c r="UCI846" s="148"/>
      <c r="UCJ846" s="148"/>
      <c r="UCK846" s="148"/>
      <c r="UCL846" s="148"/>
      <c r="UCM846" s="148"/>
      <c r="UCN846" s="148"/>
      <c r="UCO846" s="148"/>
      <c r="UCP846" s="148"/>
      <c r="UCQ846" s="148"/>
      <c r="UCR846" s="148"/>
      <c r="UCS846" s="148"/>
      <c r="UCT846" s="148"/>
      <c r="UCU846" s="148"/>
      <c r="UCV846" s="148"/>
      <c r="UCW846" s="148"/>
      <c r="UCX846" s="148"/>
      <c r="UCY846" s="148"/>
      <c r="UCZ846" s="148"/>
      <c r="UDA846" s="148"/>
      <c r="UDB846" s="148"/>
      <c r="UDC846" s="148"/>
      <c r="UDD846" s="148"/>
      <c r="UDE846" s="148"/>
      <c r="UDF846" s="148"/>
      <c r="UDG846" s="148"/>
      <c r="UDH846" s="148"/>
      <c r="UDI846" s="148"/>
      <c r="UDJ846" s="148"/>
      <c r="UDK846" s="148"/>
      <c r="UDL846" s="148"/>
      <c r="UDM846" s="148"/>
      <c r="UDN846" s="148"/>
      <c r="UDO846" s="148"/>
      <c r="UDP846" s="148"/>
      <c r="UDQ846" s="148"/>
      <c r="UDR846" s="148"/>
      <c r="UDS846" s="148"/>
      <c r="UDT846" s="148"/>
      <c r="UDU846" s="148"/>
      <c r="UDV846" s="148"/>
      <c r="UDW846" s="148"/>
      <c r="UDX846" s="148"/>
      <c r="UDY846" s="148"/>
      <c r="UDZ846" s="148"/>
      <c r="UEA846" s="148"/>
      <c r="UEB846" s="148"/>
      <c r="UEC846" s="148"/>
      <c r="UED846" s="148"/>
      <c r="UEE846" s="148"/>
      <c r="UEF846" s="148"/>
      <c r="UEG846" s="148"/>
      <c r="UEH846" s="148"/>
      <c r="UEI846" s="148"/>
      <c r="UEJ846" s="148"/>
      <c r="UEK846" s="148"/>
      <c r="UEL846" s="148"/>
      <c r="UEM846" s="148"/>
      <c r="UEN846" s="148"/>
      <c r="UEO846" s="148"/>
      <c r="UEP846" s="148"/>
      <c r="UEQ846" s="148"/>
      <c r="UER846" s="148"/>
      <c r="UES846" s="148"/>
      <c r="UET846" s="148"/>
      <c r="UEU846" s="148"/>
      <c r="UEV846" s="148"/>
      <c r="UEW846" s="148"/>
      <c r="UEX846" s="148"/>
      <c r="UEY846" s="148"/>
      <c r="UEZ846" s="148"/>
      <c r="UFA846" s="148"/>
      <c r="UFB846" s="148"/>
      <c r="UFC846" s="148"/>
      <c r="UFD846" s="148"/>
      <c r="UFE846" s="148"/>
      <c r="UFF846" s="148"/>
      <c r="UFG846" s="148"/>
      <c r="UFH846" s="148"/>
      <c r="UFI846" s="148"/>
      <c r="UFJ846" s="148"/>
      <c r="UFK846" s="148"/>
      <c r="UFL846" s="148"/>
      <c r="UFM846" s="148"/>
      <c r="UFN846" s="148"/>
      <c r="UFO846" s="148"/>
      <c r="UFP846" s="148"/>
      <c r="UFQ846" s="148"/>
      <c r="UFR846" s="148"/>
      <c r="UFS846" s="148"/>
      <c r="UFT846" s="148"/>
      <c r="UFU846" s="148"/>
      <c r="UFV846" s="148"/>
      <c r="UFW846" s="148"/>
      <c r="UFX846" s="148"/>
      <c r="UFY846" s="148"/>
      <c r="UFZ846" s="148"/>
      <c r="UGA846" s="148"/>
      <c r="UGB846" s="148"/>
      <c r="UGC846" s="148"/>
      <c r="UGD846" s="148"/>
      <c r="UGE846" s="148"/>
      <c r="UGF846" s="148"/>
      <c r="UGG846" s="148"/>
      <c r="UGH846" s="148"/>
      <c r="UGI846" s="148"/>
      <c r="UGJ846" s="148"/>
      <c r="UGK846" s="148"/>
      <c r="UGL846" s="148"/>
      <c r="UGM846" s="148"/>
      <c r="UGN846" s="148"/>
      <c r="UGO846" s="148"/>
      <c r="UGP846" s="148"/>
      <c r="UGQ846" s="148"/>
      <c r="UGR846" s="148"/>
      <c r="UGS846" s="148"/>
      <c r="UGT846" s="148"/>
      <c r="UGU846" s="148"/>
      <c r="UGV846" s="148"/>
      <c r="UGW846" s="148"/>
      <c r="UGX846" s="148"/>
      <c r="UGY846" s="148"/>
      <c r="UGZ846" s="148"/>
      <c r="UHA846" s="148"/>
      <c r="UHB846" s="148"/>
      <c r="UHC846" s="148"/>
      <c r="UHD846" s="148"/>
      <c r="UHE846" s="148"/>
      <c r="UHF846" s="148"/>
      <c r="UHG846" s="148"/>
      <c r="UHH846" s="148"/>
      <c r="UHI846" s="148"/>
      <c r="UHJ846" s="148"/>
      <c r="UHK846" s="148"/>
      <c r="UHL846" s="148"/>
      <c r="UHM846" s="148"/>
      <c r="UHN846" s="148"/>
      <c r="UHO846" s="148"/>
      <c r="UHP846" s="148"/>
      <c r="UHQ846" s="148"/>
      <c r="UHR846" s="148"/>
      <c r="UHS846" s="148"/>
      <c r="UHT846" s="148"/>
      <c r="UHU846" s="148"/>
      <c r="UHV846" s="148"/>
      <c r="UHW846" s="148"/>
      <c r="UHX846" s="148"/>
      <c r="UHY846" s="148"/>
      <c r="UHZ846" s="148"/>
      <c r="UIA846" s="148"/>
      <c r="UIB846" s="148"/>
      <c r="UIC846" s="148"/>
      <c r="UID846" s="148"/>
      <c r="UIE846" s="148"/>
      <c r="UIF846" s="148"/>
      <c r="UIG846" s="148"/>
      <c r="UIH846" s="148"/>
      <c r="UII846" s="148"/>
      <c r="UIJ846" s="148"/>
      <c r="UIK846" s="148"/>
      <c r="UIL846" s="148"/>
      <c r="UIM846" s="148"/>
      <c r="UIN846" s="148"/>
      <c r="UIO846" s="148"/>
      <c r="UIP846" s="148"/>
      <c r="UIQ846" s="148"/>
      <c r="UIR846" s="148"/>
      <c r="UIS846" s="148"/>
      <c r="UIT846" s="148"/>
      <c r="UIU846" s="148"/>
      <c r="UIV846" s="148"/>
      <c r="UIW846" s="148"/>
      <c r="UIX846" s="148"/>
      <c r="UIY846" s="148"/>
      <c r="UIZ846" s="148"/>
      <c r="UJA846" s="148"/>
      <c r="UJB846" s="148"/>
      <c r="UJC846" s="148"/>
      <c r="UJD846" s="148"/>
      <c r="UJE846" s="148"/>
      <c r="UJF846" s="148"/>
      <c r="UJG846" s="148"/>
      <c r="UJH846" s="148"/>
      <c r="UJI846" s="148"/>
      <c r="UJJ846" s="148"/>
      <c r="UJK846" s="148"/>
      <c r="UJL846" s="148"/>
      <c r="UJM846" s="148"/>
      <c r="UJN846" s="148"/>
      <c r="UJO846" s="148"/>
      <c r="UJP846" s="148"/>
      <c r="UJQ846" s="148"/>
      <c r="UJR846" s="148"/>
      <c r="UJS846" s="148"/>
      <c r="UJT846" s="148"/>
      <c r="UJU846" s="148"/>
      <c r="UJV846" s="148"/>
      <c r="UJW846" s="148"/>
      <c r="UJX846" s="148"/>
      <c r="UJY846" s="148"/>
      <c r="UJZ846" s="148"/>
      <c r="UKA846" s="148"/>
      <c r="UKB846" s="148"/>
      <c r="UKC846" s="148"/>
      <c r="UKD846" s="148"/>
      <c r="UKE846" s="148"/>
      <c r="UKF846" s="148"/>
      <c r="UKG846" s="148"/>
      <c r="UKH846" s="148"/>
      <c r="UKI846" s="148"/>
      <c r="UKJ846" s="148"/>
      <c r="UKK846" s="148"/>
      <c r="UKL846" s="148"/>
      <c r="UKM846" s="148"/>
      <c r="UKN846" s="148"/>
      <c r="UKO846" s="148"/>
      <c r="UKP846" s="148"/>
      <c r="UKQ846" s="148"/>
      <c r="UKR846" s="148"/>
      <c r="UKS846" s="148"/>
      <c r="UKT846" s="148"/>
      <c r="UKU846" s="148"/>
      <c r="UKV846" s="148"/>
      <c r="UKW846" s="148"/>
      <c r="UKX846" s="148"/>
      <c r="UKY846" s="148"/>
      <c r="UKZ846" s="148"/>
      <c r="ULA846" s="148"/>
      <c r="ULB846" s="148"/>
      <c r="ULC846" s="148"/>
      <c r="ULD846" s="148"/>
      <c r="ULE846" s="148"/>
      <c r="ULF846" s="148"/>
      <c r="ULG846" s="148"/>
      <c r="ULH846" s="148"/>
      <c r="ULI846" s="148"/>
      <c r="ULJ846" s="148"/>
      <c r="ULK846" s="148"/>
      <c r="ULL846" s="148"/>
      <c r="ULM846" s="148"/>
      <c r="ULN846" s="148"/>
      <c r="ULO846" s="148"/>
      <c r="ULP846" s="148"/>
      <c r="ULQ846" s="148"/>
      <c r="ULR846" s="148"/>
      <c r="ULS846" s="148"/>
      <c r="ULT846" s="148"/>
      <c r="ULU846" s="148"/>
      <c r="ULV846" s="148"/>
      <c r="ULW846" s="148"/>
      <c r="ULX846" s="148"/>
      <c r="ULY846" s="148"/>
      <c r="ULZ846" s="148"/>
      <c r="UMA846" s="148"/>
      <c r="UMB846" s="148"/>
      <c r="UMC846" s="148"/>
      <c r="UMD846" s="148"/>
      <c r="UME846" s="148"/>
      <c r="UMF846" s="148"/>
      <c r="UMG846" s="148"/>
      <c r="UMH846" s="148"/>
      <c r="UMI846" s="148"/>
      <c r="UMJ846" s="148"/>
      <c r="UMK846" s="148"/>
      <c r="UML846" s="148"/>
      <c r="UMM846" s="148"/>
      <c r="UMN846" s="148"/>
      <c r="UMO846" s="148"/>
      <c r="UMP846" s="148"/>
      <c r="UMQ846" s="148"/>
      <c r="UMR846" s="148"/>
      <c r="UMS846" s="148"/>
      <c r="UMT846" s="148"/>
      <c r="UMU846" s="148"/>
      <c r="UMV846" s="148"/>
      <c r="UMW846" s="148"/>
      <c r="UMX846" s="148"/>
      <c r="UMY846" s="148"/>
      <c r="UMZ846" s="148"/>
      <c r="UNA846" s="148"/>
      <c r="UNB846" s="148"/>
      <c r="UNC846" s="148"/>
      <c r="UND846" s="148"/>
      <c r="UNE846" s="148"/>
      <c r="UNF846" s="148"/>
      <c r="UNG846" s="148"/>
      <c r="UNH846" s="148"/>
      <c r="UNI846" s="148"/>
      <c r="UNJ846" s="148"/>
      <c r="UNK846" s="148"/>
      <c r="UNL846" s="148"/>
      <c r="UNM846" s="148"/>
      <c r="UNN846" s="148"/>
      <c r="UNO846" s="148"/>
      <c r="UNP846" s="148"/>
      <c r="UNQ846" s="148"/>
      <c r="UNR846" s="148"/>
      <c r="UNS846" s="148"/>
      <c r="UNT846" s="148"/>
      <c r="UNU846" s="148"/>
      <c r="UNV846" s="148"/>
      <c r="UNW846" s="148"/>
      <c r="UNX846" s="148"/>
      <c r="UNY846" s="148"/>
      <c r="UNZ846" s="148"/>
      <c r="UOA846" s="148"/>
      <c r="UOB846" s="148"/>
      <c r="UOC846" s="148"/>
      <c r="UOD846" s="148"/>
      <c r="UOE846" s="148"/>
      <c r="UOF846" s="148"/>
      <c r="UOG846" s="148"/>
      <c r="UOH846" s="148"/>
      <c r="UOI846" s="148"/>
      <c r="UOJ846" s="148"/>
      <c r="UOK846" s="148"/>
      <c r="UOL846" s="148"/>
      <c r="UOM846" s="148"/>
      <c r="UON846" s="148"/>
      <c r="UOO846" s="148"/>
      <c r="UOP846" s="148"/>
      <c r="UOQ846" s="148"/>
      <c r="UOR846" s="148"/>
      <c r="UOS846" s="148"/>
      <c r="UOT846" s="148"/>
      <c r="UOU846" s="148"/>
      <c r="UOV846" s="148"/>
      <c r="UOW846" s="148"/>
      <c r="UOX846" s="148"/>
      <c r="UOY846" s="148"/>
      <c r="UOZ846" s="148"/>
      <c r="UPA846" s="148"/>
      <c r="UPB846" s="148"/>
      <c r="UPC846" s="148"/>
      <c r="UPD846" s="148"/>
      <c r="UPE846" s="148"/>
      <c r="UPF846" s="148"/>
      <c r="UPG846" s="148"/>
      <c r="UPH846" s="148"/>
      <c r="UPI846" s="148"/>
      <c r="UPJ846" s="148"/>
      <c r="UPK846" s="148"/>
      <c r="UPL846" s="148"/>
      <c r="UPM846" s="148"/>
      <c r="UPN846" s="148"/>
      <c r="UPO846" s="148"/>
      <c r="UPP846" s="148"/>
      <c r="UPQ846" s="148"/>
      <c r="UPR846" s="148"/>
      <c r="UPS846" s="148"/>
      <c r="UPT846" s="148"/>
      <c r="UPU846" s="148"/>
      <c r="UPV846" s="148"/>
      <c r="UPW846" s="148"/>
      <c r="UPX846" s="148"/>
      <c r="UPY846" s="148"/>
      <c r="UPZ846" s="148"/>
      <c r="UQA846" s="148"/>
      <c r="UQB846" s="148"/>
      <c r="UQC846" s="148"/>
      <c r="UQD846" s="148"/>
      <c r="UQE846" s="148"/>
      <c r="UQF846" s="148"/>
      <c r="UQG846" s="148"/>
      <c r="UQH846" s="148"/>
      <c r="UQI846" s="148"/>
      <c r="UQJ846" s="148"/>
      <c r="UQK846" s="148"/>
      <c r="UQL846" s="148"/>
      <c r="UQM846" s="148"/>
      <c r="UQN846" s="148"/>
      <c r="UQO846" s="148"/>
      <c r="UQP846" s="148"/>
      <c r="UQQ846" s="148"/>
      <c r="UQR846" s="148"/>
      <c r="UQS846" s="148"/>
      <c r="UQT846" s="148"/>
      <c r="UQU846" s="148"/>
      <c r="UQV846" s="148"/>
      <c r="UQW846" s="148"/>
      <c r="UQX846" s="148"/>
      <c r="UQY846" s="148"/>
      <c r="UQZ846" s="148"/>
      <c r="URA846" s="148"/>
      <c r="URB846" s="148"/>
      <c r="URC846" s="148"/>
      <c r="URD846" s="148"/>
      <c r="URE846" s="148"/>
      <c r="URF846" s="148"/>
      <c r="URG846" s="148"/>
      <c r="URH846" s="148"/>
      <c r="URI846" s="148"/>
      <c r="URJ846" s="148"/>
      <c r="URK846" s="148"/>
      <c r="URL846" s="148"/>
      <c r="URM846" s="148"/>
      <c r="URN846" s="148"/>
      <c r="URO846" s="148"/>
      <c r="URP846" s="148"/>
      <c r="URQ846" s="148"/>
      <c r="URR846" s="148"/>
      <c r="URS846" s="148"/>
      <c r="URT846" s="148"/>
      <c r="URU846" s="148"/>
      <c r="URV846" s="148"/>
      <c r="URW846" s="148"/>
      <c r="URX846" s="148"/>
      <c r="URY846" s="148"/>
      <c r="URZ846" s="148"/>
      <c r="USA846" s="148"/>
      <c r="USB846" s="148"/>
      <c r="USC846" s="148"/>
      <c r="USD846" s="148"/>
      <c r="USE846" s="148"/>
      <c r="USF846" s="148"/>
      <c r="USG846" s="148"/>
      <c r="USH846" s="148"/>
      <c r="USI846" s="148"/>
      <c r="USJ846" s="148"/>
      <c r="USK846" s="148"/>
      <c r="USL846" s="148"/>
      <c r="USM846" s="148"/>
      <c r="USN846" s="148"/>
      <c r="USO846" s="148"/>
      <c r="USP846" s="148"/>
      <c r="USQ846" s="148"/>
      <c r="USR846" s="148"/>
      <c r="USS846" s="148"/>
      <c r="UST846" s="148"/>
      <c r="USU846" s="148"/>
      <c r="USV846" s="148"/>
      <c r="USW846" s="148"/>
      <c r="USX846" s="148"/>
      <c r="USY846" s="148"/>
      <c r="USZ846" s="148"/>
      <c r="UTA846" s="148"/>
      <c r="UTB846" s="148"/>
      <c r="UTC846" s="148"/>
      <c r="UTD846" s="148"/>
      <c r="UTE846" s="148"/>
      <c r="UTF846" s="148"/>
      <c r="UTG846" s="148"/>
      <c r="UTH846" s="148"/>
      <c r="UTI846" s="148"/>
      <c r="UTJ846" s="148"/>
      <c r="UTK846" s="148"/>
      <c r="UTL846" s="148"/>
      <c r="UTM846" s="148"/>
      <c r="UTN846" s="148"/>
      <c r="UTO846" s="148"/>
      <c r="UTP846" s="148"/>
      <c r="UTQ846" s="148"/>
      <c r="UTR846" s="148"/>
      <c r="UTS846" s="148"/>
      <c r="UTT846" s="148"/>
      <c r="UTU846" s="148"/>
      <c r="UTV846" s="148"/>
      <c r="UTW846" s="148"/>
      <c r="UTX846" s="148"/>
      <c r="UTY846" s="148"/>
      <c r="UTZ846" s="148"/>
      <c r="UUA846" s="148"/>
      <c r="UUB846" s="148"/>
      <c r="UUC846" s="148"/>
      <c r="UUD846" s="148"/>
      <c r="UUE846" s="148"/>
      <c r="UUF846" s="148"/>
      <c r="UUG846" s="148"/>
      <c r="UUH846" s="148"/>
      <c r="UUI846" s="148"/>
      <c r="UUJ846" s="148"/>
      <c r="UUK846" s="148"/>
      <c r="UUL846" s="148"/>
      <c r="UUM846" s="148"/>
      <c r="UUN846" s="148"/>
      <c r="UUO846" s="148"/>
      <c r="UUP846" s="148"/>
      <c r="UUQ846" s="148"/>
      <c r="UUR846" s="148"/>
      <c r="UUS846" s="148"/>
      <c r="UUT846" s="148"/>
      <c r="UUU846" s="148"/>
      <c r="UUV846" s="148"/>
      <c r="UUW846" s="148"/>
      <c r="UUX846" s="148"/>
      <c r="UUY846" s="148"/>
      <c r="UUZ846" s="148"/>
      <c r="UVA846" s="148"/>
      <c r="UVB846" s="148"/>
      <c r="UVC846" s="148"/>
      <c r="UVD846" s="148"/>
      <c r="UVE846" s="148"/>
      <c r="UVF846" s="148"/>
      <c r="UVG846" s="148"/>
      <c r="UVH846" s="148"/>
      <c r="UVI846" s="148"/>
      <c r="UVJ846" s="148"/>
      <c r="UVK846" s="148"/>
      <c r="UVL846" s="148"/>
      <c r="UVM846" s="148"/>
      <c r="UVN846" s="148"/>
      <c r="UVO846" s="148"/>
      <c r="UVP846" s="148"/>
      <c r="UVQ846" s="148"/>
      <c r="UVR846" s="148"/>
      <c r="UVS846" s="148"/>
      <c r="UVT846" s="148"/>
      <c r="UVU846" s="148"/>
      <c r="UVV846" s="148"/>
      <c r="UVW846" s="148"/>
      <c r="UVX846" s="148"/>
      <c r="UVY846" s="148"/>
      <c r="UVZ846" s="148"/>
      <c r="UWA846" s="148"/>
      <c r="UWB846" s="148"/>
      <c r="UWC846" s="148"/>
      <c r="UWD846" s="148"/>
      <c r="UWE846" s="148"/>
      <c r="UWF846" s="148"/>
      <c r="UWG846" s="148"/>
      <c r="UWH846" s="148"/>
      <c r="UWI846" s="148"/>
      <c r="UWJ846" s="148"/>
      <c r="UWK846" s="148"/>
      <c r="UWL846" s="148"/>
      <c r="UWM846" s="148"/>
      <c r="UWN846" s="148"/>
      <c r="UWO846" s="148"/>
      <c r="UWP846" s="148"/>
      <c r="UWQ846" s="148"/>
      <c r="UWR846" s="148"/>
      <c r="UWS846" s="148"/>
      <c r="UWT846" s="148"/>
      <c r="UWU846" s="148"/>
      <c r="UWV846" s="148"/>
      <c r="UWW846" s="148"/>
      <c r="UWX846" s="148"/>
      <c r="UWY846" s="148"/>
      <c r="UWZ846" s="148"/>
      <c r="UXA846" s="148"/>
      <c r="UXB846" s="148"/>
      <c r="UXC846" s="148"/>
      <c r="UXD846" s="148"/>
      <c r="UXE846" s="148"/>
      <c r="UXF846" s="148"/>
      <c r="UXG846" s="148"/>
      <c r="UXH846" s="148"/>
      <c r="UXI846" s="148"/>
      <c r="UXJ846" s="148"/>
      <c r="UXK846" s="148"/>
      <c r="UXL846" s="148"/>
      <c r="UXM846" s="148"/>
      <c r="UXN846" s="148"/>
      <c r="UXO846" s="148"/>
      <c r="UXP846" s="148"/>
      <c r="UXQ846" s="148"/>
      <c r="UXR846" s="148"/>
      <c r="UXS846" s="148"/>
      <c r="UXT846" s="148"/>
      <c r="UXU846" s="148"/>
      <c r="UXV846" s="148"/>
      <c r="UXW846" s="148"/>
      <c r="UXX846" s="148"/>
      <c r="UXY846" s="148"/>
      <c r="UXZ846" s="148"/>
      <c r="UYA846" s="148"/>
      <c r="UYB846" s="148"/>
      <c r="UYC846" s="148"/>
      <c r="UYD846" s="148"/>
      <c r="UYE846" s="148"/>
      <c r="UYF846" s="148"/>
      <c r="UYG846" s="148"/>
      <c r="UYH846" s="148"/>
      <c r="UYI846" s="148"/>
      <c r="UYJ846" s="148"/>
      <c r="UYK846" s="148"/>
      <c r="UYL846" s="148"/>
      <c r="UYM846" s="148"/>
      <c r="UYN846" s="148"/>
      <c r="UYO846" s="148"/>
      <c r="UYP846" s="148"/>
      <c r="UYQ846" s="148"/>
      <c r="UYR846" s="148"/>
      <c r="UYS846" s="148"/>
      <c r="UYT846" s="148"/>
      <c r="UYU846" s="148"/>
      <c r="UYV846" s="148"/>
      <c r="UYW846" s="148"/>
      <c r="UYX846" s="148"/>
      <c r="UYY846" s="148"/>
      <c r="UYZ846" s="148"/>
      <c r="UZA846" s="148"/>
      <c r="UZB846" s="148"/>
      <c r="UZC846" s="148"/>
      <c r="UZD846" s="148"/>
      <c r="UZE846" s="148"/>
      <c r="UZF846" s="148"/>
      <c r="UZG846" s="148"/>
      <c r="UZH846" s="148"/>
      <c r="UZI846" s="148"/>
      <c r="UZJ846" s="148"/>
      <c r="UZK846" s="148"/>
      <c r="UZL846" s="148"/>
      <c r="UZM846" s="148"/>
      <c r="UZN846" s="148"/>
      <c r="UZO846" s="148"/>
      <c r="UZP846" s="148"/>
      <c r="UZQ846" s="148"/>
      <c r="UZR846" s="148"/>
      <c r="UZS846" s="148"/>
      <c r="UZT846" s="148"/>
      <c r="UZU846" s="148"/>
      <c r="UZV846" s="148"/>
      <c r="UZW846" s="148"/>
      <c r="UZX846" s="148"/>
      <c r="UZY846" s="148"/>
      <c r="UZZ846" s="148"/>
      <c r="VAA846" s="148"/>
      <c r="VAB846" s="148"/>
      <c r="VAC846" s="148"/>
      <c r="VAD846" s="148"/>
      <c r="VAE846" s="148"/>
      <c r="VAF846" s="148"/>
      <c r="VAG846" s="148"/>
      <c r="VAH846" s="148"/>
      <c r="VAI846" s="148"/>
      <c r="VAJ846" s="148"/>
      <c r="VAK846" s="148"/>
      <c r="VAL846" s="148"/>
      <c r="VAM846" s="148"/>
      <c r="VAN846" s="148"/>
      <c r="VAO846" s="148"/>
      <c r="VAP846" s="148"/>
      <c r="VAQ846" s="148"/>
      <c r="VAR846" s="148"/>
      <c r="VAS846" s="148"/>
      <c r="VAT846" s="148"/>
      <c r="VAU846" s="148"/>
      <c r="VAV846" s="148"/>
      <c r="VAW846" s="148"/>
      <c r="VAX846" s="148"/>
      <c r="VAY846" s="148"/>
      <c r="VAZ846" s="148"/>
      <c r="VBA846" s="148"/>
      <c r="VBB846" s="148"/>
      <c r="VBC846" s="148"/>
      <c r="VBD846" s="148"/>
      <c r="VBE846" s="148"/>
      <c r="VBF846" s="148"/>
      <c r="VBG846" s="148"/>
      <c r="VBH846" s="148"/>
      <c r="VBI846" s="148"/>
      <c r="VBJ846" s="148"/>
      <c r="VBK846" s="148"/>
      <c r="VBL846" s="148"/>
      <c r="VBM846" s="148"/>
      <c r="VBN846" s="148"/>
      <c r="VBO846" s="148"/>
      <c r="VBP846" s="148"/>
      <c r="VBQ846" s="148"/>
      <c r="VBR846" s="148"/>
      <c r="VBS846" s="148"/>
      <c r="VBT846" s="148"/>
      <c r="VBU846" s="148"/>
      <c r="VBV846" s="148"/>
      <c r="VBW846" s="148"/>
      <c r="VBX846" s="148"/>
      <c r="VBY846" s="148"/>
      <c r="VBZ846" s="148"/>
      <c r="VCA846" s="148"/>
      <c r="VCB846" s="148"/>
      <c r="VCC846" s="148"/>
      <c r="VCD846" s="148"/>
      <c r="VCE846" s="148"/>
      <c r="VCF846" s="148"/>
      <c r="VCG846" s="148"/>
      <c r="VCH846" s="148"/>
      <c r="VCI846" s="148"/>
      <c r="VCJ846" s="148"/>
      <c r="VCK846" s="148"/>
      <c r="VCL846" s="148"/>
      <c r="VCM846" s="148"/>
      <c r="VCN846" s="148"/>
      <c r="VCO846" s="148"/>
      <c r="VCP846" s="148"/>
      <c r="VCQ846" s="148"/>
      <c r="VCR846" s="148"/>
      <c r="VCS846" s="148"/>
      <c r="VCT846" s="148"/>
      <c r="VCU846" s="148"/>
      <c r="VCV846" s="148"/>
      <c r="VCW846" s="148"/>
      <c r="VCX846" s="148"/>
      <c r="VCY846" s="148"/>
      <c r="VCZ846" s="148"/>
      <c r="VDA846" s="148"/>
      <c r="VDB846" s="148"/>
      <c r="VDC846" s="148"/>
      <c r="VDD846" s="148"/>
      <c r="VDE846" s="148"/>
      <c r="VDF846" s="148"/>
      <c r="VDG846" s="148"/>
      <c r="VDH846" s="148"/>
      <c r="VDI846" s="148"/>
      <c r="VDJ846" s="148"/>
      <c r="VDK846" s="148"/>
      <c r="VDL846" s="148"/>
      <c r="VDM846" s="148"/>
      <c r="VDN846" s="148"/>
      <c r="VDO846" s="148"/>
      <c r="VDP846" s="148"/>
      <c r="VDQ846" s="148"/>
      <c r="VDR846" s="148"/>
      <c r="VDS846" s="148"/>
      <c r="VDT846" s="148"/>
      <c r="VDU846" s="148"/>
      <c r="VDV846" s="148"/>
      <c r="VDW846" s="148"/>
      <c r="VDX846" s="148"/>
      <c r="VDY846" s="148"/>
      <c r="VDZ846" s="148"/>
      <c r="VEA846" s="148"/>
      <c r="VEB846" s="148"/>
      <c r="VEC846" s="148"/>
      <c r="VED846" s="148"/>
      <c r="VEE846" s="148"/>
      <c r="VEF846" s="148"/>
      <c r="VEG846" s="148"/>
      <c r="VEH846" s="148"/>
      <c r="VEI846" s="148"/>
      <c r="VEJ846" s="148"/>
      <c r="VEK846" s="148"/>
      <c r="VEL846" s="148"/>
      <c r="VEM846" s="148"/>
      <c r="VEN846" s="148"/>
      <c r="VEO846" s="148"/>
      <c r="VEP846" s="148"/>
      <c r="VEQ846" s="148"/>
      <c r="VER846" s="148"/>
      <c r="VES846" s="148"/>
      <c r="VET846" s="148"/>
      <c r="VEU846" s="148"/>
      <c r="VEV846" s="148"/>
      <c r="VEW846" s="148"/>
      <c r="VEX846" s="148"/>
      <c r="VEY846" s="148"/>
      <c r="VEZ846" s="148"/>
      <c r="VFA846" s="148"/>
      <c r="VFB846" s="148"/>
      <c r="VFC846" s="148"/>
      <c r="VFD846" s="148"/>
      <c r="VFE846" s="148"/>
      <c r="VFF846" s="148"/>
      <c r="VFG846" s="148"/>
      <c r="VFH846" s="148"/>
      <c r="VFI846" s="148"/>
      <c r="VFJ846" s="148"/>
      <c r="VFK846" s="148"/>
      <c r="VFL846" s="148"/>
      <c r="VFM846" s="148"/>
      <c r="VFN846" s="148"/>
      <c r="VFO846" s="148"/>
      <c r="VFP846" s="148"/>
      <c r="VFQ846" s="148"/>
      <c r="VFR846" s="148"/>
      <c r="VFS846" s="148"/>
      <c r="VFT846" s="148"/>
      <c r="VFU846" s="148"/>
      <c r="VFV846" s="148"/>
      <c r="VFW846" s="148"/>
      <c r="VFX846" s="148"/>
      <c r="VFY846" s="148"/>
      <c r="VFZ846" s="148"/>
      <c r="VGA846" s="148"/>
      <c r="VGB846" s="148"/>
      <c r="VGC846" s="148"/>
      <c r="VGD846" s="148"/>
      <c r="VGE846" s="148"/>
      <c r="VGF846" s="148"/>
      <c r="VGG846" s="148"/>
      <c r="VGH846" s="148"/>
      <c r="VGI846" s="148"/>
      <c r="VGJ846" s="148"/>
      <c r="VGK846" s="148"/>
      <c r="VGL846" s="148"/>
      <c r="VGM846" s="148"/>
      <c r="VGN846" s="148"/>
      <c r="VGO846" s="148"/>
      <c r="VGP846" s="148"/>
      <c r="VGQ846" s="148"/>
      <c r="VGR846" s="148"/>
      <c r="VGS846" s="148"/>
      <c r="VGT846" s="148"/>
      <c r="VGU846" s="148"/>
      <c r="VGV846" s="148"/>
      <c r="VGW846" s="148"/>
      <c r="VGX846" s="148"/>
      <c r="VGY846" s="148"/>
      <c r="VGZ846" s="148"/>
      <c r="VHA846" s="148"/>
      <c r="VHB846" s="148"/>
      <c r="VHC846" s="148"/>
      <c r="VHD846" s="148"/>
      <c r="VHE846" s="148"/>
      <c r="VHF846" s="148"/>
      <c r="VHG846" s="148"/>
      <c r="VHH846" s="148"/>
      <c r="VHI846" s="148"/>
      <c r="VHJ846" s="148"/>
      <c r="VHK846" s="148"/>
      <c r="VHL846" s="148"/>
      <c r="VHM846" s="148"/>
      <c r="VHN846" s="148"/>
      <c r="VHO846" s="148"/>
      <c r="VHP846" s="148"/>
      <c r="VHQ846" s="148"/>
      <c r="VHR846" s="148"/>
      <c r="VHS846" s="148"/>
      <c r="VHT846" s="148"/>
      <c r="VHU846" s="148"/>
      <c r="VHV846" s="148"/>
      <c r="VHW846" s="148"/>
      <c r="VHX846" s="148"/>
      <c r="VHY846" s="148"/>
      <c r="VHZ846" s="148"/>
      <c r="VIA846" s="148"/>
      <c r="VIB846" s="148"/>
      <c r="VIC846" s="148"/>
      <c r="VID846" s="148"/>
      <c r="VIE846" s="148"/>
      <c r="VIF846" s="148"/>
      <c r="VIG846" s="148"/>
      <c r="VIH846" s="148"/>
      <c r="VII846" s="148"/>
      <c r="VIJ846" s="148"/>
      <c r="VIK846" s="148"/>
      <c r="VIL846" s="148"/>
      <c r="VIM846" s="148"/>
      <c r="VIN846" s="148"/>
      <c r="VIO846" s="148"/>
      <c r="VIP846" s="148"/>
      <c r="VIQ846" s="148"/>
      <c r="VIR846" s="148"/>
      <c r="VIS846" s="148"/>
      <c r="VIT846" s="148"/>
      <c r="VIU846" s="148"/>
      <c r="VIV846" s="148"/>
      <c r="VIW846" s="148"/>
      <c r="VIX846" s="148"/>
      <c r="VIY846" s="148"/>
      <c r="VIZ846" s="148"/>
      <c r="VJA846" s="148"/>
      <c r="VJB846" s="148"/>
      <c r="VJC846" s="148"/>
      <c r="VJD846" s="148"/>
      <c r="VJE846" s="148"/>
      <c r="VJF846" s="148"/>
      <c r="VJG846" s="148"/>
      <c r="VJH846" s="148"/>
      <c r="VJI846" s="148"/>
      <c r="VJJ846" s="148"/>
      <c r="VJK846" s="148"/>
      <c r="VJL846" s="148"/>
      <c r="VJM846" s="148"/>
      <c r="VJN846" s="148"/>
      <c r="VJO846" s="148"/>
      <c r="VJP846" s="148"/>
      <c r="VJQ846" s="148"/>
      <c r="VJR846" s="148"/>
      <c r="VJS846" s="148"/>
      <c r="VJT846" s="148"/>
      <c r="VJU846" s="148"/>
      <c r="VJV846" s="148"/>
      <c r="VJW846" s="148"/>
      <c r="VJX846" s="148"/>
      <c r="VJY846" s="148"/>
      <c r="VJZ846" s="148"/>
      <c r="VKA846" s="148"/>
      <c r="VKB846" s="148"/>
      <c r="VKC846" s="148"/>
      <c r="VKD846" s="148"/>
      <c r="VKE846" s="148"/>
      <c r="VKF846" s="148"/>
      <c r="VKG846" s="148"/>
      <c r="VKH846" s="148"/>
      <c r="VKI846" s="148"/>
      <c r="VKJ846" s="148"/>
      <c r="VKK846" s="148"/>
      <c r="VKL846" s="148"/>
      <c r="VKM846" s="148"/>
      <c r="VKN846" s="148"/>
      <c r="VKO846" s="148"/>
      <c r="VKP846" s="148"/>
      <c r="VKQ846" s="148"/>
      <c r="VKR846" s="148"/>
      <c r="VKS846" s="148"/>
      <c r="VKT846" s="148"/>
      <c r="VKU846" s="148"/>
      <c r="VKV846" s="148"/>
      <c r="VKW846" s="148"/>
      <c r="VKX846" s="148"/>
      <c r="VKY846" s="148"/>
      <c r="VKZ846" s="148"/>
      <c r="VLA846" s="148"/>
      <c r="VLB846" s="148"/>
      <c r="VLC846" s="148"/>
      <c r="VLD846" s="148"/>
      <c r="VLE846" s="148"/>
      <c r="VLF846" s="148"/>
      <c r="VLG846" s="148"/>
      <c r="VLH846" s="148"/>
      <c r="VLI846" s="148"/>
      <c r="VLJ846" s="148"/>
      <c r="VLK846" s="148"/>
      <c r="VLL846" s="148"/>
      <c r="VLM846" s="148"/>
      <c r="VLN846" s="148"/>
      <c r="VLO846" s="148"/>
      <c r="VLP846" s="148"/>
      <c r="VLQ846" s="148"/>
      <c r="VLR846" s="148"/>
      <c r="VLS846" s="148"/>
      <c r="VLT846" s="148"/>
      <c r="VLU846" s="148"/>
      <c r="VLV846" s="148"/>
      <c r="VLW846" s="148"/>
      <c r="VLX846" s="148"/>
      <c r="VLY846" s="148"/>
      <c r="VLZ846" s="148"/>
      <c r="VMA846" s="148"/>
      <c r="VMB846" s="148"/>
      <c r="VMC846" s="148"/>
      <c r="VMD846" s="148"/>
      <c r="VME846" s="148"/>
      <c r="VMF846" s="148"/>
      <c r="VMG846" s="148"/>
      <c r="VMH846" s="148"/>
      <c r="VMI846" s="148"/>
      <c r="VMJ846" s="148"/>
      <c r="VMK846" s="148"/>
      <c r="VML846" s="148"/>
      <c r="VMM846" s="148"/>
      <c r="VMN846" s="148"/>
      <c r="VMO846" s="148"/>
      <c r="VMP846" s="148"/>
      <c r="VMQ846" s="148"/>
      <c r="VMR846" s="148"/>
      <c r="VMS846" s="148"/>
      <c r="VMT846" s="148"/>
      <c r="VMU846" s="148"/>
      <c r="VMV846" s="148"/>
      <c r="VMW846" s="148"/>
      <c r="VMX846" s="148"/>
      <c r="VMY846" s="148"/>
      <c r="VMZ846" s="148"/>
      <c r="VNA846" s="148"/>
      <c r="VNB846" s="148"/>
      <c r="VNC846" s="148"/>
      <c r="VND846" s="148"/>
      <c r="VNE846" s="148"/>
      <c r="VNF846" s="148"/>
      <c r="VNG846" s="148"/>
      <c r="VNH846" s="148"/>
      <c r="VNI846" s="148"/>
      <c r="VNJ846" s="148"/>
      <c r="VNK846" s="148"/>
      <c r="VNL846" s="148"/>
      <c r="VNM846" s="148"/>
      <c r="VNN846" s="148"/>
      <c r="VNO846" s="148"/>
      <c r="VNP846" s="148"/>
      <c r="VNQ846" s="148"/>
      <c r="VNR846" s="148"/>
      <c r="VNS846" s="148"/>
      <c r="VNT846" s="148"/>
      <c r="VNU846" s="148"/>
      <c r="VNV846" s="148"/>
      <c r="VNW846" s="148"/>
      <c r="VNX846" s="148"/>
      <c r="VNY846" s="148"/>
      <c r="VNZ846" s="148"/>
      <c r="VOA846" s="148"/>
      <c r="VOB846" s="148"/>
      <c r="VOC846" s="148"/>
      <c r="VOD846" s="148"/>
      <c r="VOE846" s="148"/>
      <c r="VOF846" s="148"/>
      <c r="VOG846" s="148"/>
      <c r="VOH846" s="148"/>
      <c r="VOI846" s="148"/>
      <c r="VOJ846" s="148"/>
      <c r="VOK846" s="148"/>
      <c r="VOL846" s="148"/>
      <c r="VOM846" s="148"/>
      <c r="VON846" s="148"/>
      <c r="VOO846" s="148"/>
      <c r="VOP846" s="148"/>
      <c r="VOQ846" s="148"/>
      <c r="VOR846" s="148"/>
      <c r="VOS846" s="148"/>
      <c r="VOT846" s="148"/>
      <c r="VOU846" s="148"/>
      <c r="VOV846" s="148"/>
      <c r="VOW846" s="148"/>
      <c r="VOX846" s="148"/>
      <c r="VOY846" s="148"/>
      <c r="VOZ846" s="148"/>
      <c r="VPA846" s="148"/>
      <c r="VPB846" s="148"/>
      <c r="VPC846" s="148"/>
      <c r="VPD846" s="148"/>
      <c r="VPE846" s="148"/>
      <c r="VPF846" s="148"/>
      <c r="VPG846" s="148"/>
      <c r="VPH846" s="148"/>
      <c r="VPI846" s="148"/>
      <c r="VPJ846" s="148"/>
      <c r="VPK846" s="148"/>
      <c r="VPL846" s="148"/>
      <c r="VPM846" s="148"/>
      <c r="VPN846" s="148"/>
      <c r="VPO846" s="148"/>
      <c r="VPP846" s="148"/>
      <c r="VPQ846" s="148"/>
      <c r="VPR846" s="148"/>
      <c r="VPS846" s="148"/>
      <c r="VPT846" s="148"/>
      <c r="VPU846" s="148"/>
      <c r="VPV846" s="148"/>
      <c r="VPW846" s="148"/>
      <c r="VPX846" s="148"/>
      <c r="VPY846" s="148"/>
      <c r="VPZ846" s="148"/>
      <c r="VQA846" s="148"/>
      <c r="VQB846" s="148"/>
      <c r="VQC846" s="148"/>
      <c r="VQD846" s="148"/>
      <c r="VQE846" s="148"/>
      <c r="VQF846" s="148"/>
      <c r="VQG846" s="148"/>
      <c r="VQH846" s="148"/>
      <c r="VQI846" s="148"/>
      <c r="VQJ846" s="148"/>
      <c r="VQK846" s="148"/>
      <c r="VQL846" s="148"/>
      <c r="VQM846" s="148"/>
      <c r="VQN846" s="148"/>
      <c r="VQO846" s="148"/>
      <c r="VQP846" s="148"/>
      <c r="VQQ846" s="148"/>
      <c r="VQR846" s="148"/>
      <c r="VQS846" s="148"/>
      <c r="VQT846" s="148"/>
      <c r="VQU846" s="148"/>
      <c r="VQV846" s="148"/>
      <c r="VQW846" s="148"/>
      <c r="VQX846" s="148"/>
      <c r="VQY846" s="148"/>
      <c r="VQZ846" s="148"/>
      <c r="VRA846" s="148"/>
      <c r="VRB846" s="148"/>
      <c r="VRC846" s="148"/>
      <c r="VRD846" s="148"/>
      <c r="VRE846" s="148"/>
      <c r="VRF846" s="148"/>
      <c r="VRG846" s="148"/>
      <c r="VRH846" s="148"/>
      <c r="VRI846" s="148"/>
      <c r="VRJ846" s="148"/>
      <c r="VRK846" s="148"/>
      <c r="VRL846" s="148"/>
      <c r="VRM846" s="148"/>
      <c r="VRN846" s="148"/>
      <c r="VRO846" s="148"/>
      <c r="VRP846" s="148"/>
      <c r="VRQ846" s="148"/>
      <c r="VRR846" s="148"/>
      <c r="VRS846" s="148"/>
      <c r="VRT846" s="148"/>
      <c r="VRU846" s="148"/>
      <c r="VRV846" s="148"/>
      <c r="VRW846" s="148"/>
      <c r="VRX846" s="148"/>
      <c r="VRY846" s="148"/>
      <c r="VRZ846" s="148"/>
      <c r="VSA846" s="148"/>
      <c r="VSB846" s="148"/>
      <c r="VSC846" s="148"/>
      <c r="VSD846" s="148"/>
      <c r="VSE846" s="148"/>
      <c r="VSF846" s="148"/>
      <c r="VSG846" s="148"/>
      <c r="VSH846" s="148"/>
      <c r="VSI846" s="148"/>
      <c r="VSJ846" s="148"/>
      <c r="VSK846" s="148"/>
      <c r="VSL846" s="148"/>
      <c r="VSM846" s="148"/>
      <c r="VSN846" s="148"/>
      <c r="VSO846" s="148"/>
      <c r="VSP846" s="148"/>
      <c r="VSQ846" s="148"/>
      <c r="VSR846" s="148"/>
      <c r="VSS846" s="148"/>
      <c r="VST846" s="148"/>
      <c r="VSU846" s="148"/>
      <c r="VSV846" s="148"/>
      <c r="VSW846" s="148"/>
      <c r="VSX846" s="148"/>
      <c r="VSY846" s="148"/>
      <c r="VSZ846" s="148"/>
      <c r="VTA846" s="148"/>
      <c r="VTB846" s="148"/>
      <c r="VTC846" s="148"/>
      <c r="VTD846" s="148"/>
      <c r="VTE846" s="148"/>
      <c r="VTF846" s="148"/>
      <c r="VTG846" s="148"/>
      <c r="VTH846" s="148"/>
      <c r="VTI846" s="148"/>
      <c r="VTJ846" s="148"/>
      <c r="VTK846" s="148"/>
      <c r="VTL846" s="148"/>
      <c r="VTM846" s="148"/>
      <c r="VTN846" s="148"/>
      <c r="VTO846" s="148"/>
      <c r="VTP846" s="148"/>
      <c r="VTQ846" s="148"/>
      <c r="VTR846" s="148"/>
      <c r="VTS846" s="148"/>
      <c r="VTT846" s="148"/>
      <c r="VTU846" s="148"/>
      <c r="VTV846" s="148"/>
      <c r="VTW846" s="148"/>
      <c r="VTX846" s="148"/>
      <c r="VTY846" s="148"/>
      <c r="VTZ846" s="148"/>
      <c r="VUA846" s="148"/>
      <c r="VUB846" s="148"/>
      <c r="VUC846" s="148"/>
      <c r="VUD846" s="148"/>
      <c r="VUE846" s="148"/>
      <c r="VUF846" s="148"/>
      <c r="VUG846" s="148"/>
      <c r="VUH846" s="148"/>
      <c r="VUI846" s="148"/>
      <c r="VUJ846" s="148"/>
      <c r="VUK846" s="148"/>
      <c r="VUL846" s="148"/>
      <c r="VUM846" s="148"/>
      <c r="VUN846" s="148"/>
      <c r="VUO846" s="148"/>
      <c r="VUP846" s="148"/>
      <c r="VUQ846" s="148"/>
      <c r="VUR846" s="148"/>
      <c r="VUS846" s="148"/>
      <c r="VUT846" s="148"/>
      <c r="VUU846" s="148"/>
      <c r="VUV846" s="148"/>
      <c r="VUW846" s="148"/>
      <c r="VUX846" s="148"/>
      <c r="VUY846" s="148"/>
      <c r="VUZ846" s="148"/>
      <c r="VVA846" s="148"/>
      <c r="VVB846" s="148"/>
      <c r="VVC846" s="148"/>
      <c r="VVD846" s="148"/>
      <c r="VVE846" s="148"/>
      <c r="VVF846" s="148"/>
      <c r="VVG846" s="148"/>
      <c r="VVH846" s="148"/>
      <c r="VVI846" s="148"/>
      <c r="VVJ846" s="148"/>
      <c r="VVK846" s="148"/>
      <c r="VVL846" s="148"/>
      <c r="VVM846" s="148"/>
      <c r="VVN846" s="148"/>
      <c r="VVO846" s="148"/>
      <c r="VVP846" s="148"/>
      <c r="VVQ846" s="148"/>
      <c r="VVR846" s="148"/>
      <c r="VVS846" s="148"/>
      <c r="VVT846" s="148"/>
      <c r="VVU846" s="148"/>
      <c r="VVV846" s="148"/>
      <c r="VVW846" s="148"/>
      <c r="VVX846" s="148"/>
      <c r="VVY846" s="148"/>
      <c r="VVZ846" s="148"/>
      <c r="VWA846" s="148"/>
      <c r="VWB846" s="148"/>
      <c r="VWC846" s="148"/>
      <c r="VWD846" s="148"/>
      <c r="VWE846" s="148"/>
      <c r="VWF846" s="148"/>
      <c r="VWG846" s="148"/>
      <c r="VWH846" s="148"/>
      <c r="VWI846" s="148"/>
      <c r="VWJ846" s="148"/>
      <c r="VWK846" s="148"/>
      <c r="VWL846" s="148"/>
      <c r="VWM846" s="148"/>
      <c r="VWN846" s="148"/>
      <c r="VWO846" s="148"/>
      <c r="VWP846" s="148"/>
      <c r="VWQ846" s="148"/>
      <c r="VWR846" s="148"/>
      <c r="VWS846" s="148"/>
      <c r="VWT846" s="148"/>
      <c r="VWU846" s="148"/>
      <c r="VWV846" s="148"/>
      <c r="VWW846" s="148"/>
      <c r="VWX846" s="148"/>
      <c r="VWY846" s="148"/>
      <c r="VWZ846" s="148"/>
      <c r="VXA846" s="148"/>
      <c r="VXB846" s="148"/>
      <c r="VXC846" s="148"/>
      <c r="VXD846" s="148"/>
      <c r="VXE846" s="148"/>
      <c r="VXF846" s="148"/>
      <c r="VXG846" s="148"/>
      <c r="VXH846" s="148"/>
      <c r="VXI846" s="148"/>
      <c r="VXJ846" s="148"/>
      <c r="VXK846" s="148"/>
      <c r="VXL846" s="148"/>
      <c r="VXM846" s="148"/>
      <c r="VXN846" s="148"/>
      <c r="VXO846" s="148"/>
      <c r="VXP846" s="148"/>
      <c r="VXQ846" s="148"/>
      <c r="VXR846" s="148"/>
      <c r="VXS846" s="148"/>
      <c r="VXT846" s="148"/>
      <c r="VXU846" s="148"/>
      <c r="VXV846" s="148"/>
      <c r="VXW846" s="148"/>
      <c r="VXX846" s="148"/>
      <c r="VXY846" s="148"/>
      <c r="VXZ846" s="148"/>
      <c r="VYA846" s="148"/>
      <c r="VYB846" s="148"/>
      <c r="VYC846" s="148"/>
      <c r="VYD846" s="148"/>
      <c r="VYE846" s="148"/>
      <c r="VYF846" s="148"/>
      <c r="VYG846" s="148"/>
      <c r="VYH846" s="148"/>
      <c r="VYI846" s="148"/>
      <c r="VYJ846" s="148"/>
      <c r="VYK846" s="148"/>
      <c r="VYL846" s="148"/>
      <c r="VYM846" s="148"/>
      <c r="VYN846" s="148"/>
      <c r="VYO846" s="148"/>
      <c r="VYP846" s="148"/>
      <c r="VYQ846" s="148"/>
      <c r="VYR846" s="148"/>
      <c r="VYS846" s="148"/>
      <c r="VYT846" s="148"/>
      <c r="VYU846" s="148"/>
      <c r="VYV846" s="148"/>
      <c r="VYW846" s="148"/>
      <c r="VYX846" s="148"/>
      <c r="VYY846" s="148"/>
      <c r="VYZ846" s="148"/>
      <c r="VZA846" s="148"/>
      <c r="VZB846" s="148"/>
      <c r="VZC846" s="148"/>
      <c r="VZD846" s="148"/>
      <c r="VZE846" s="148"/>
      <c r="VZF846" s="148"/>
      <c r="VZG846" s="148"/>
      <c r="VZH846" s="148"/>
      <c r="VZI846" s="148"/>
      <c r="VZJ846" s="148"/>
      <c r="VZK846" s="148"/>
      <c r="VZL846" s="148"/>
      <c r="VZM846" s="148"/>
      <c r="VZN846" s="148"/>
      <c r="VZO846" s="148"/>
      <c r="VZP846" s="148"/>
      <c r="VZQ846" s="148"/>
      <c r="VZR846" s="148"/>
      <c r="VZS846" s="148"/>
      <c r="VZT846" s="148"/>
      <c r="VZU846" s="148"/>
      <c r="VZV846" s="148"/>
      <c r="VZW846" s="148"/>
      <c r="VZX846" s="148"/>
      <c r="VZY846" s="148"/>
      <c r="VZZ846" s="148"/>
      <c r="WAA846" s="148"/>
      <c r="WAB846" s="148"/>
      <c r="WAC846" s="148"/>
      <c r="WAD846" s="148"/>
      <c r="WAE846" s="148"/>
      <c r="WAF846" s="148"/>
      <c r="WAG846" s="148"/>
      <c r="WAH846" s="148"/>
      <c r="WAI846" s="148"/>
      <c r="WAJ846" s="148"/>
      <c r="WAK846" s="148"/>
      <c r="WAL846" s="148"/>
      <c r="WAM846" s="148"/>
      <c r="WAN846" s="148"/>
      <c r="WAO846" s="148"/>
      <c r="WAP846" s="148"/>
      <c r="WAQ846" s="148"/>
      <c r="WAR846" s="148"/>
      <c r="WAS846" s="148"/>
      <c r="WAT846" s="148"/>
      <c r="WAU846" s="148"/>
      <c r="WAV846" s="148"/>
      <c r="WAW846" s="148"/>
      <c r="WAX846" s="148"/>
      <c r="WAY846" s="148"/>
      <c r="WAZ846" s="148"/>
      <c r="WBA846" s="148"/>
      <c r="WBB846" s="148"/>
      <c r="WBC846" s="148"/>
      <c r="WBD846" s="148"/>
      <c r="WBE846" s="148"/>
      <c r="WBF846" s="148"/>
      <c r="WBG846" s="148"/>
      <c r="WBH846" s="148"/>
      <c r="WBI846" s="148"/>
      <c r="WBJ846" s="148"/>
      <c r="WBK846" s="148"/>
      <c r="WBL846" s="148"/>
      <c r="WBM846" s="148"/>
      <c r="WBN846" s="148"/>
      <c r="WBO846" s="148"/>
      <c r="WBP846" s="148"/>
      <c r="WBQ846" s="148"/>
      <c r="WBR846" s="148"/>
      <c r="WBS846" s="148"/>
      <c r="WBT846" s="148"/>
      <c r="WBU846" s="148"/>
      <c r="WBV846" s="148"/>
      <c r="WBW846" s="148"/>
      <c r="WBX846" s="148"/>
      <c r="WBY846" s="148"/>
      <c r="WBZ846" s="148"/>
      <c r="WCA846" s="148"/>
      <c r="WCB846" s="148"/>
      <c r="WCC846" s="148"/>
      <c r="WCD846" s="148"/>
      <c r="WCE846" s="148"/>
      <c r="WCF846" s="148"/>
      <c r="WCG846" s="148"/>
      <c r="WCH846" s="148"/>
      <c r="WCI846" s="148"/>
      <c r="WCJ846" s="148"/>
      <c r="WCK846" s="148"/>
      <c r="WCL846" s="148"/>
      <c r="WCM846" s="148"/>
      <c r="WCN846" s="148"/>
      <c r="WCO846" s="148"/>
      <c r="WCP846" s="148"/>
      <c r="WCQ846" s="148"/>
      <c r="WCR846" s="148"/>
      <c r="WCS846" s="148"/>
      <c r="WCT846" s="148"/>
      <c r="WCU846" s="148"/>
      <c r="WCV846" s="148"/>
      <c r="WCW846" s="148"/>
      <c r="WCX846" s="148"/>
      <c r="WCY846" s="148"/>
      <c r="WCZ846" s="148"/>
      <c r="WDA846" s="148"/>
      <c r="WDB846" s="148"/>
      <c r="WDC846" s="148"/>
      <c r="WDD846" s="148"/>
      <c r="WDE846" s="148"/>
      <c r="WDF846" s="148"/>
      <c r="WDG846" s="148"/>
      <c r="WDH846" s="148"/>
      <c r="WDI846" s="148"/>
      <c r="WDJ846" s="148"/>
      <c r="WDK846" s="148"/>
      <c r="WDL846" s="148"/>
      <c r="WDM846" s="148"/>
      <c r="WDN846" s="148"/>
      <c r="WDO846" s="148"/>
      <c r="WDP846" s="148"/>
      <c r="WDQ846" s="148"/>
      <c r="WDR846" s="148"/>
      <c r="WDS846" s="148"/>
      <c r="WDT846" s="148"/>
      <c r="WDU846" s="148"/>
      <c r="WDV846" s="148"/>
      <c r="WDW846" s="148"/>
      <c r="WDX846" s="148"/>
      <c r="WDY846" s="148"/>
      <c r="WDZ846" s="148"/>
      <c r="WEA846" s="148"/>
      <c r="WEB846" s="148"/>
      <c r="WEC846" s="148"/>
      <c r="WED846" s="148"/>
      <c r="WEE846" s="148"/>
      <c r="WEF846" s="148"/>
      <c r="WEG846" s="148"/>
      <c r="WEH846" s="148"/>
      <c r="WEI846" s="148"/>
      <c r="WEJ846" s="148"/>
      <c r="WEK846" s="148"/>
      <c r="WEL846" s="148"/>
      <c r="WEM846" s="148"/>
      <c r="WEN846" s="148"/>
      <c r="WEO846" s="148"/>
      <c r="WEP846" s="148"/>
      <c r="WEQ846" s="148"/>
      <c r="WER846" s="148"/>
      <c r="WES846" s="148"/>
      <c r="WET846" s="148"/>
      <c r="WEU846" s="148"/>
      <c r="WEV846" s="148"/>
      <c r="WEW846" s="148"/>
      <c r="WEX846" s="148"/>
      <c r="WEY846" s="148"/>
      <c r="WEZ846" s="148"/>
      <c r="WFA846" s="148"/>
      <c r="WFB846" s="148"/>
      <c r="WFC846" s="148"/>
      <c r="WFD846" s="148"/>
      <c r="WFE846" s="148"/>
      <c r="WFF846" s="148"/>
      <c r="WFG846" s="148"/>
      <c r="WFH846" s="148"/>
      <c r="WFI846" s="148"/>
      <c r="WFJ846" s="148"/>
      <c r="WFK846" s="148"/>
      <c r="WFL846" s="148"/>
      <c r="WFM846" s="148"/>
      <c r="WFN846" s="148"/>
      <c r="WFO846" s="148"/>
      <c r="WFP846" s="148"/>
      <c r="WFQ846" s="148"/>
      <c r="WFR846" s="148"/>
      <c r="WFS846" s="148"/>
      <c r="WFT846" s="148"/>
      <c r="WFU846" s="148"/>
      <c r="WFV846" s="148"/>
      <c r="WFW846" s="148"/>
      <c r="WFX846" s="148"/>
      <c r="WFY846" s="148"/>
      <c r="WFZ846" s="148"/>
      <c r="WGA846" s="148"/>
      <c r="WGB846" s="148"/>
      <c r="WGC846" s="148"/>
      <c r="WGD846" s="148"/>
      <c r="WGE846" s="148"/>
      <c r="WGF846" s="148"/>
      <c r="WGG846" s="148"/>
      <c r="WGH846" s="148"/>
      <c r="WGI846" s="148"/>
      <c r="WGJ846" s="148"/>
      <c r="WGK846" s="148"/>
      <c r="WGL846" s="148"/>
      <c r="WGM846" s="148"/>
      <c r="WGN846" s="148"/>
      <c r="WGO846" s="148"/>
      <c r="WGP846" s="148"/>
      <c r="WGQ846" s="148"/>
      <c r="WGR846" s="148"/>
      <c r="WGS846" s="148"/>
      <c r="WGT846" s="148"/>
      <c r="WGU846" s="148"/>
      <c r="WGV846" s="148"/>
      <c r="WGW846" s="148"/>
      <c r="WGX846" s="148"/>
      <c r="WGY846" s="148"/>
      <c r="WGZ846" s="148"/>
      <c r="WHA846" s="148"/>
      <c r="WHB846" s="148"/>
      <c r="WHC846" s="148"/>
      <c r="WHD846" s="148"/>
      <c r="WHE846" s="148"/>
      <c r="WHF846" s="148"/>
      <c r="WHG846" s="148"/>
      <c r="WHH846" s="148"/>
      <c r="WHI846" s="148"/>
      <c r="WHJ846" s="148"/>
      <c r="WHK846" s="148"/>
      <c r="WHL846" s="148"/>
      <c r="WHM846" s="148"/>
      <c r="WHN846" s="148"/>
      <c r="WHO846" s="148"/>
      <c r="WHP846" s="148"/>
      <c r="WHQ846" s="148"/>
      <c r="WHR846" s="148"/>
      <c r="WHS846" s="148"/>
      <c r="WHT846" s="148"/>
      <c r="WHU846" s="148"/>
      <c r="WHV846" s="148"/>
      <c r="WHW846" s="148"/>
      <c r="WHX846" s="148"/>
      <c r="WHY846" s="148"/>
      <c r="WHZ846" s="148"/>
      <c r="WIA846" s="148"/>
      <c r="WIB846" s="148"/>
      <c r="WIC846" s="148"/>
      <c r="WID846" s="148"/>
      <c r="WIE846" s="148"/>
      <c r="WIF846" s="148"/>
      <c r="WIG846" s="148"/>
      <c r="WIH846" s="148"/>
      <c r="WII846" s="148"/>
      <c r="WIJ846" s="148"/>
      <c r="WIK846" s="148"/>
      <c r="WIL846" s="148"/>
      <c r="WIM846" s="148"/>
      <c r="WIN846" s="148"/>
      <c r="WIO846" s="148"/>
      <c r="WIP846" s="148"/>
      <c r="WIQ846" s="148"/>
      <c r="WIR846" s="148"/>
      <c r="WIS846" s="148"/>
      <c r="WIT846" s="148"/>
      <c r="WIU846" s="148"/>
      <c r="WIV846" s="148"/>
      <c r="WIW846" s="148"/>
      <c r="WIX846" s="148"/>
      <c r="WIY846" s="148"/>
      <c r="WIZ846" s="148"/>
      <c r="WJA846" s="148"/>
      <c r="WJB846" s="148"/>
      <c r="WJC846" s="148"/>
      <c r="WJD846" s="148"/>
      <c r="WJE846" s="148"/>
      <c r="WJF846" s="148"/>
      <c r="WJG846" s="148"/>
      <c r="WJH846" s="148"/>
      <c r="WJI846" s="148"/>
      <c r="WJJ846" s="148"/>
      <c r="WJK846" s="148"/>
      <c r="WJL846" s="148"/>
      <c r="WJM846" s="148"/>
      <c r="WJN846" s="148"/>
      <c r="WJO846" s="148"/>
      <c r="WJP846" s="148"/>
      <c r="WJQ846" s="148"/>
      <c r="WJR846" s="148"/>
      <c r="WJS846" s="148"/>
      <c r="WJT846" s="148"/>
      <c r="WJU846" s="148"/>
      <c r="WJV846" s="148"/>
      <c r="WJW846" s="148"/>
      <c r="WJX846" s="148"/>
      <c r="WJY846" s="148"/>
      <c r="WJZ846" s="148"/>
      <c r="WKA846" s="148"/>
      <c r="WKB846" s="148"/>
      <c r="WKC846" s="148"/>
      <c r="WKD846" s="148"/>
      <c r="WKE846" s="148"/>
      <c r="WKF846" s="148"/>
      <c r="WKG846" s="148"/>
      <c r="WKH846" s="148"/>
      <c r="WKI846" s="148"/>
      <c r="WKJ846" s="148"/>
      <c r="WKK846" s="148"/>
      <c r="WKL846" s="148"/>
      <c r="WKM846" s="148"/>
      <c r="WKN846" s="148"/>
      <c r="WKO846" s="148"/>
      <c r="WKP846" s="148"/>
      <c r="WKQ846" s="148"/>
      <c r="WKR846" s="148"/>
      <c r="WKS846" s="148"/>
      <c r="WKT846" s="148"/>
      <c r="WKU846" s="148"/>
      <c r="WKV846" s="148"/>
      <c r="WKW846" s="148"/>
      <c r="WKX846" s="148"/>
      <c r="WKY846" s="148"/>
      <c r="WKZ846" s="148"/>
      <c r="WLA846" s="148"/>
      <c r="WLB846" s="148"/>
      <c r="WLC846" s="148"/>
      <c r="WLD846" s="148"/>
      <c r="WLE846" s="148"/>
      <c r="WLF846" s="148"/>
      <c r="WLG846" s="148"/>
      <c r="WLH846" s="148"/>
      <c r="WLI846" s="148"/>
      <c r="WLJ846" s="148"/>
      <c r="WLK846" s="148"/>
      <c r="WLL846" s="148"/>
      <c r="WLM846" s="148"/>
      <c r="WLN846" s="148"/>
      <c r="WLO846" s="148"/>
      <c r="WLP846" s="148"/>
      <c r="WLQ846" s="148"/>
      <c r="WLR846" s="148"/>
      <c r="WLS846" s="148"/>
      <c r="WLT846" s="148"/>
      <c r="WLU846" s="148"/>
      <c r="WLV846" s="148"/>
      <c r="WLW846" s="148"/>
      <c r="WLX846" s="148"/>
      <c r="WLY846" s="148"/>
      <c r="WLZ846" s="148"/>
      <c r="WMA846" s="148"/>
      <c r="WMB846" s="148"/>
      <c r="WMC846" s="148"/>
      <c r="WMD846" s="148"/>
      <c r="WME846" s="148"/>
      <c r="WMF846" s="148"/>
      <c r="WMG846" s="148"/>
      <c r="WMH846" s="148"/>
      <c r="WMI846" s="148"/>
      <c r="WMJ846" s="148"/>
      <c r="WMK846" s="148"/>
      <c r="WML846" s="148"/>
      <c r="WMM846" s="148"/>
      <c r="WMN846" s="148"/>
      <c r="WMO846" s="148"/>
      <c r="WMP846" s="148"/>
      <c r="WMQ846" s="148"/>
      <c r="WMR846" s="148"/>
      <c r="WMS846" s="148"/>
      <c r="WMT846" s="148"/>
      <c r="WMU846" s="148"/>
      <c r="WMV846" s="148"/>
      <c r="WMW846" s="148"/>
      <c r="WMX846" s="148"/>
      <c r="WMY846" s="148"/>
      <c r="WMZ846" s="148"/>
      <c r="WNA846" s="148"/>
      <c r="WNB846" s="148"/>
      <c r="WNC846" s="148"/>
      <c r="WND846" s="148"/>
      <c r="WNE846" s="148"/>
      <c r="WNF846" s="148"/>
      <c r="WNG846" s="148"/>
      <c r="WNH846" s="148"/>
      <c r="WNI846" s="148"/>
      <c r="WNJ846" s="148"/>
      <c r="WNK846" s="148"/>
      <c r="WNL846" s="148"/>
      <c r="WNM846" s="148"/>
      <c r="WNN846" s="148"/>
      <c r="WNO846" s="148"/>
      <c r="WNP846" s="148"/>
      <c r="WNQ846" s="148"/>
      <c r="WNR846" s="148"/>
      <c r="WNS846" s="148"/>
      <c r="WNT846" s="148"/>
      <c r="WNU846" s="148"/>
      <c r="WNV846" s="148"/>
      <c r="WNW846" s="148"/>
      <c r="WNX846" s="148"/>
      <c r="WNY846" s="148"/>
      <c r="WNZ846" s="148"/>
      <c r="WOA846" s="148"/>
      <c r="WOB846" s="148"/>
      <c r="WOC846" s="148"/>
      <c r="WOD846" s="148"/>
      <c r="WOE846" s="148"/>
      <c r="WOF846" s="148"/>
      <c r="WOG846" s="148"/>
      <c r="WOH846" s="148"/>
      <c r="WOI846" s="148"/>
      <c r="WOJ846" s="148"/>
      <c r="WOK846" s="148"/>
      <c r="WOL846" s="148"/>
      <c r="WOM846" s="148"/>
      <c r="WON846" s="148"/>
      <c r="WOO846" s="148"/>
      <c r="WOP846" s="148"/>
      <c r="WOQ846" s="148"/>
      <c r="WOR846" s="148"/>
      <c r="WOS846" s="148"/>
      <c r="WOT846" s="148"/>
      <c r="WOU846" s="148"/>
      <c r="WOV846" s="148"/>
      <c r="WOW846" s="148"/>
      <c r="WOX846" s="148"/>
      <c r="WOY846" s="148"/>
      <c r="WOZ846" s="148"/>
      <c r="WPA846" s="148"/>
      <c r="WPB846" s="148"/>
      <c r="WPC846" s="148"/>
      <c r="WPD846" s="148"/>
      <c r="WPE846" s="148"/>
      <c r="WPF846" s="148"/>
      <c r="WPG846" s="148"/>
      <c r="WPH846" s="148"/>
      <c r="WPI846" s="148"/>
      <c r="WPJ846" s="148"/>
      <c r="WPK846" s="148"/>
      <c r="WPL846" s="148"/>
      <c r="WPM846" s="148"/>
      <c r="WPN846" s="148"/>
      <c r="WPO846" s="148"/>
      <c r="WPP846" s="148"/>
      <c r="WPQ846" s="148"/>
      <c r="WPR846" s="148"/>
      <c r="WPS846" s="148"/>
      <c r="WPT846" s="148"/>
      <c r="WPU846" s="148"/>
      <c r="WPV846" s="148"/>
      <c r="WPW846" s="148"/>
      <c r="WPX846" s="148"/>
      <c r="WPY846" s="148"/>
      <c r="WPZ846" s="148"/>
      <c r="WQA846" s="148"/>
      <c r="WQB846" s="148"/>
      <c r="WQC846" s="148"/>
      <c r="WQD846" s="148"/>
      <c r="WQE846" s="148"/>
      <c r="WQF846" s="148"/>
      <c r="WQG846" s="148"/>
      <c r="WQH846" s="148"/>
      <c r="WQI846" s="148"/>
      <c r="WQJ846" s="148"/>
      <c r="WQK846" s="148"/>
      <c r="WQL846" s="148"/>
      <c r="WQM846" s="148"/>
      <c r="WQN846" s="148"/>
      <c r="WQO846" s="148"/>
      <c r="WQP846" s="148"/>
      <c r="WQQ846" s="148"/>
      <c r="WQR846" s="148"/>
      <c r="WQS846" s="148"/>
      <c r="WQT846" s="148"/>
      <c r="WQU846" s="148"/>
      <c r="WQV846" s="148"/>
      <c r="WQW846" s="148"/>
      <c r="WQX846" s="148"/>
      <c r="WQY846" s="148"/>
      <c r="WQZ846" s="148"/>
      <c r="WRA846" s="148"/>
      <c r="WRB846" s="148"/>
      <c r="WRC846" s="148"/>
      <c r="WRD846" s="148"/>
      <c r="WRE846" s="148"/>
      <c r="WRF846" s="148"/>
      <c r="WRG846" s="148"/>
      <c r="WRH846" s="148"/>
      <c r="WRI846" s="148"/>
      <c r="WRJ846" s="148"/>
      <c r="WRK846" s="148"/>
      <c r="WRL846" s="148"/>
      <c r="WRM846" s="148"/>
      <c r="WRN846" s="148"/>
      <c r="WRO846" s="148"/>
      <c r="WRP846" s="148"/>
      <c r="WRQ846" s="148"/>
      <c r="WRR846" s="148"/>
      <c r="WRS846" s="148"/>
      <c r="WRT846" s="148"/>
      <c r="WRU846" s="148"/>
      <c r="WRV846" s="148"/>
      <c r="WRW846" s="148"/>
      <c r="WRX846" s="148"/>
      <c r="WRY846" s="148"/>
      <c r="WRZ846" s="148"/>
      <c r="WSA846" s="148"/>
      <c r="WSB846" s="148"/>
      <c r="WSC846" s="148"/>
      <c r="WSD846" s="148"/>
      <c r="WSE846" s="148"/>
      <c r="WSF846" s="148"/>
      <c r="WSG846" s="148"/>
      <c r="WSH846" s="148"/>
      <c r="WSI846" s="148"/>
      <c r="WSJ846" s="148"/>
      <c r="WSK846" s="148"/>
      <c r="WSL846" s="148"/>
      <c r="WSM846" s="148"/>
      <c r="WSN846" s="148"/>
      <c r="WSO846" s="148"/>
      <c r="WSP846" s="148"/>
      <c r="WSQ846" s="148"/>
      <c r="WSR846" s="148"/>
      <c r="WSS846" s="148"/>
      <c r="WST846" s="148"/>
      <c r="WSU846" s="148"/>
      <c r="WSV846" s="148"/>
      <c r="WSW846" s="148"/>
      <c r="WSX846" s="148"/>
      <c r="WSY846" s="148"/>
      <c r="WSZ846" s="148"/>
      <c r="WTA846" s="148"/>
      <c r="WTB846" s="148"/>
      <c r="WTC846" s="148"/>
      <c r="WTD846" s="148"/>
      <c r="WTE846" s="148"/>
      <c r="WTF846" s="148"/>
      <c r="WTG846" s="148"/>
      <c r="WTH846" s="148"/>
      <c r="WTI846" s="148"/>
      <c r="WTJ846" s="148"/>
      <c r="WTK846" s="148"/>
      <c r="WTL846" s="148"/>
      <c r="WTM846" s="148"/>
      <c r="WTN846" s="148"/>
      <c r="WTO846" s="148"/>
      <c r="WTP846" s="148"/>
      <c r="WTQ846" s="148"/>
      <c r="WTR846" s="148"/>
      <c r="WTS846" s="148"/>
      <c r="WTT846" s="148"/>
      <c r="WTU846" s="148"/>
      <c r="WTV846" s="148"/>
      <c r="WTW846" s="148"/>
      <c r="WTX846" s="148"/>
      <c r="WTY846" s="148"/>
      <c r="WTZ846" s="148"/>
      <c r="WUA846" s="148"/>
      <c r="WUB846" s="148"/>
      <c r="WUC846" s="148"/>
      <c r="WUD846" s="148"/>
      <c r="WUE846" s="148"/>
      <c r="WUF846" s="148"/>
      <c r="WUG846" s="148"/>
      <c r="WUH846" s="148"/>
      <c r="WUI846" s="148"/>
      <c r="WUJ846" s="148"/>
      <c r="WUK846" s="148"/>
      <c r="WUL846" s="148"/>
      <c r="WUM846" s="148"/>
      <c r="WUN846" s="148"/>
      <c r="WUO846" s="148"/>
      <c r="WUP846" s="148"/>
      <c r="WUQ846" s="148"/>
      <c r="WUR846" s="148"/>
      <c r="WUS846" s="148"/>
      <c r="WUT846" s="148"/>
      <c r="WUU846" s="148"/>
      <c r="WUV846" s="148"/>
      <c r="WUW846" s="148"/>
      <c r="WUX846" s="148"/>
      <c r="WUY846" s="148"/>
      <c r="WUZ846" s="148"/>
      <c r="WVA846" s="148"/>
      <c r="WVB846" s="148"/>
      <c r="WVC846" s="148"/>
      <c r="WVD846" s="148"/>
      <c r="WVE846" s="148"/>
      <c r="WVF846" s="148"/>
      <c r="WVG846" s="148"/>
      <c r="WVH846" s="148"/>
      <c r="WVI846" s="148"/>
      <c r="WVJ846" s="148"/>
      <c r="WVK846" s="148"/>
      <c r="WVL846" s="148"/>
      <c r="WVM846" s="148"/>
      <c r="WVN846" s="148"/>
      <c r="WVO846" s="148"/>
      <c r="WVP846" s="148"/>
      <c r="WVQ846" s="148"/>
      <c r="WVR846" s="148"/>
      <c r="WVS846" s="148"/>
      <c r="WVT846" s="148"/>
      <c r="WVU846" s="148"/>
      <c r="WVV846" s="148"/>
      <c r="WVW846" s="148"/>
      <c r="WVX846" s="148"/>
      <c r="WVY846" s="148"/>
      <c r="WVZ846" s="148"/>
      <c r="WWA846" s="148"/>
      <c r="WWB846" s="148"/>
      <c r="WWC846" s="148"/>
      <c r="WWD846" s="148"/>
      <c r="WWE846" s="148"/>
      <c r="WWF846" s="148"/>
      <c r="WWG846" s="148"/>
      <c r="WWH846" s="148"/>
      <c r="WWI846" s="148"/>
      <c r="WWJ846" s="148"/>
      <c r="WWK846" s="148"/>
      <c r="WWL846" s="148"/>
      <c r="WWM846" s="148"/>
      <c r="WWN846" s="148"/>
      <c r="WWO846" s="148"/>
      <c r="WWP846" s="148"/>
      <c r="WWQ846" s="148"/>
      <c r="WWR846" s="148"/>
      <c r="WWS846" s="148"/>
      <c r="WWT846" s="148"/>
      <c r="WWU846" s="148"/>
      <c r="WWV846" s="148"/>
      <c r="WWW846" s="148"/>
      <c r="WWX846" s="148"/>
      <c r="WWY846" s="148"/>
      <c r="WWZ846" s="148"/>
      <c r="WXA846" s="148"/>
      <c r="WXB846" s="148"/>
      <c r="WXC846" s="148"/>
      <c r="WXD846" s="148"/>
      <c r="WXE846" s="148"/>
      <c r="WXF846" s="148"/>
      <c r="WXG846" s="148"/>
      <c r="WXH846" s="148"/>
      <c r="WXI846" s="148"/>
      <c r="WXJ846" s="148"/>
      <c r="WXK846" s="148"/>
      <c r="WXL846" s="148"/>
      <c r="WXM846" s="148"/>
      <c r="WXN846" s="148"/>
      <c r="WXO846" s="148"/>
      <c r="WXP846" s="148"/>
      <c r="WXQ846" s="148"/>
      <c r="WXR846" s="148"/>
      <c r="WXS846" s="148"/>
      <c r="WXT846" s="148"/>
      <c r="WXU846" s="148"/>
      <c r="WXV846" s="148"/>
      <c r="WXW846" s="148"/>
      <c r="WXX846" s="148"/>
      <c r="WXY846" s="148"/>
      <c r="WXZ846" s="148"/>
      <c r="WYA846" s="148"/>
      <c r="WYB846" s="148"/>
      <c r="WYC846" s="148"/>
      <c r="WYD846" s="148"/>
      <c r="WYE846" s="148"/>
      <c r="WYF846" s="148"/>
      <c r="WYG846" s="148"/>
      <c r="WYH846" s="148"/>
      <c r="WYI846" s="148"/>
      <c r="WYJ846" s="148"/>
      <c r="WYK846" s="148"/>
      <c r="WYL846" s="148"/>
      <c r="WYM846" s="148"/>
      <c r="WYN846" s="148"/>
      <c r="WYO846" s="148"/>
      <c r="WYP846" s="148"/>
      <c r="WYQ846" s="148"/>
      <c r="WYR846" s="148"/>
      <c r="WYS846" s="148"/>
      <c r="WYT846" s="148"/>
      <c r="WYU846" s="148"/>
      <c r="WYV846" s="148"/>
      <c r="WYW846" s="148"/>
      <c r="WYX846" s="148"/>
      <c r="WYY846" s="148"/>
      <c r="WYZ846" s="148"/>
      <c r="WZA846" s="148"/>
      <c r="WZB846" s="148"/>
      <c r="WZC846" s="148"/>
      <c r="WZD846" s="148"/>
      <c r="WZE846" s="148"/>
      <c r="WZF846" s="148"/>
      <c r="WZG846" s="148"/>
      <c r="WZH846" s="148"/>
      <c r="WZI846" s="148"/>
      <c r="WZJ846" s="148"/>
      <c r="WZK846" s="148"/>
      <c r="WZL846" s="148"/>
      <c r="WZM846" s="148"/>
      <c r="WZN846" s="148"/>
      <c r="WZO846" s="148"/>
      <c r="WZP846" s="148"/>
      <c r="WZQ846" s="148"/>
      <c r="WZR846" s="148"/>
      <c r="WZS846" s="148"/>
      <c r="WZT846" s="148"/>
      <c r="WZU846" s="148"/>
      <c r="WZV846" s="148"/>
      <c r="WZW846" s="148"/>
      <c r="WZX846" s="148"/>
      <c r="WZY846" s="148"/>
      <c r="WZZ846" s="148"/>
      <c r="XAA846" s="148"/>
      <c r="XAB846" s="148"/>
      <c r="XAC846" s="148"/>
      <c r="XAD846" s="148"/>
      <c r="XAE846" s="148"/>
      <c r="XAF846" s="148"/>
      <c r="XAG846" s="148"/>
      <c r="XAH846" s="148"/>
      <c r="XAI846" s="148"/>
      <c r="XAJ846" s="148"/>
      <c r="XAK846" s="148"/>
      <c r="XAL846" s="148"/>
      <c r="XAM846" s="148"/>
      <c r="XAN846" s="148"/>
      <c r="XAO846" s="148"/>
      <c r="XAP846" s="148"/>
      <c r="XAQ846" s="148"/>
      <c r="XAR846" s="148"/>
      <c r="XAS846" s="148"/>
      <c r="XAT846" s="148"/>
      <c r="XAU846" s="148"/>
      <c r="XAV846" s="148"/>
      <c r="XAW846" s="148"/>
      <c r="XAX846" s="148"/>
      <c r="XAY846" s="148"/>
      <c r="XAZ846" s="148"/>
      <c r="XBA846" s="148"/>
      <c r="XBB846" s="148"/>
      <c r="XBC846" s="148"/>
      <c r="XBD846" s="148"/>
      <c r="XBE846" s="148"/>
      <c r="XBF846" s="148"/>
      <c r="XBG846" s="148"/>
      <c r="XBH846" s="148"/>
      <c r="XBI846" s="148"/>
      <c r="XBJ846" s="148"/>
      <c r="XBK846" s="148"/>
      <c r="XBL846" s="148"/>
      <c r="XBM846" s="148"/>
      <c r="XBN846" s="148"/>
      <c r="XBO846" s="148"/>
      <c r="XBP846" s="148"/>
      <c r="XBQ846" s="148"/>
      <c r="XBR846" s="148"/>
      <c r="XBS846" s="148"/>
      <c r="XBT846" s="148"/>
      <c r="XBU846" s="148"/>
      <c r="XBV846" s="148"/>
      <c r="XBW846" s="148"/>
      <c r="XBX846" s="148"/>
      <c r="XBY846" s="148"/>
      <c r="XBZ846" s="148"/>
      <c r="XCA846" s="148"/>
      <c r="XCB846" s="148"/>
      <c r="XCC846" s="148"/>
      <c r="XCD846" s="148"/>
      <c r="XCE846" s="148"/>
      <c r="XCF846" s="148"/>
      <c r="XCG846" s="148"/>
      <c r="XCH846" s="148"/>
      <c r="XCI846" s="148"/>
      <c r="XCJ846" s="148"/>
      <c r="XCK846" s="148"/>
      <c r="XCL846" s="148"/>
      <c r="XCM846" s="148"/>
      <c r="XCN846" s="148"/>
      <c r="XCO846" s="148"/>
      <c r="XCP846" s="148"/>
      <c r="XCQ846" s="148"/>
      <c r="XCR846" s="148"/>
      <c r="XCS846" s="148"/>
      <c r="XCT846" s="148"/>
      <c r="XCU846" s="148"/>
      <c r="XCV846" s="148"/>
      <c r="XCW846" s="148"/>
      <c r="XCX846" s="148"/>
      <c r="XCY846" s="148"/>
      <c r="XCZ846" s="148"/>
      <c r="XDA846" s="148"/>
      <c r="XDB846" s="148"/>
      <c r="XDC846" s="148"/>
      <c r="XDD846" s="148"/>
      <c r="XDE846" s="148"/>
      <c r="XDF846" s="148"/>
      <c r="XDG846" s="148"/>
      <c r="XDH846" s="148"/>
      <c r="XDI846" s="148"/>
      <c r="XDJ846" s="148"/>
      <c r="XDK846" s="148"/>
      <c r="XDL846" s="148"/>
      <c r="XDM846" s="148"/>
      <c r="XDN846" s="148"/>
      <c r="XDO846" s="148"/>
      <c r="XDP846" s="148"/>
      <c r="XDQ846" s="148"/>
    </row>
    <row r="847" s="12" customFormat="1" ht="36" spans="1:23">
      <c r="A847" s="32">
        <v>838</v>
      </c>
      <c r="B847" s="39" t="s">
        <v>2554</v>
      </c>
      <c r="C847" s="33" t="s">
        <v>31</v>
      </c>
      <c r="D847" s="33" t="s">
        <v>92</v>
      </c>
      <c r="E847" s="33" t="s">
        <v>1588</v>
      </c>
      <c r="F847" s="34">
        <v>44378</v>
      </c>
      <c r="G847" s="34">
        <v>44501</v>
      </c>
      <c r="H847" s="33" t="s">
        <v>2484</v>
      </c>
      <c r="I847" s="57" t="s">
        <v>2555</v>
      </c>
      <c r="J847" s="48">
        <v>25</v>
      </c>
      <c r="K847" s="48"/>
      <c r="L847" s="48">
        <v>25</v>
      </c>
      <c r="M847" s="48"/>
      <c r="N847" s="48"/>
      <c r="O847" s="48">
        <v>1</v>
      </c>
      <c r="P847" s="33">
        <v>67</v>
      </c>
      <c r="Q847" s="33">
        <v>245</v>
      </c>
      <c r="R847" s="48">
        <v>1</v>
      </c>
      <c r="S847" s="33">
        <v>67</v>
      </c>
      <c r="T847" s="33">
        <v>245</v>
      </c>
      <c r="U847" s="33" t="s">
        <v>2556</v>
      </c>
      <c r="V847" s="37" t="s">
        <v>39</v>
      </c>
      <c r="W847" s="33" t="s">
        <v>54</v>
      </c>
    </row>
    <row r="848" s="12" customFormat="1" ht="36" spans="1:23">
      <c r="A848" s="32">
        <v>839</v>
      </c>
      <c r="B848" s="39" t="s">
        <v>2557</v>
      </c>
      <c r="C848" s="33" t="s">
        <v>31</v>
      </c>
      <c r="D848" s="33" t="s">
        <v>34</v>
      </c>
      <c r="E848" s="39" t="s">
        <v>1726</v>
      </c>
      <c r="F848" s="34">
        <v>44378</v>
      </c>
      <c r="G848" s="34">
        <v>44501</v>
      </c>
      <c r="H848" s="33" t="s">
        <v>2484</v>
      </c>
      <c r="I848" s="39" t="s">
        <v>2558</v>
      </c>
      <c r="J848" s="31">
        <v>30</v>
      </c>
      <c r="K848" s="31"/>
      <c r="L848" s="31">
        <v>30</v>
      </c>
      <c r="M848" s="48"/>
      <c r="N848" s="48"/>
      <c r="O848" s="48">
        <v>1</v>
      </c>
      <c r="P848" s="33">
        <v>40</v>
      </c>
      <c r="Q848" s="33">
        <v>154</v>
      </c>
      <c r="R848" s="48"/>
      <c r="S848" s="33">
        <v>40</v>
      </c>
      <c r="T848" s="33">
        <v>154</v>
      </c>
      <c r="U848" s="33" t="s">
        <v>2559</v>
      </c>
      <c r="V848" s="37" t="s">
        <v>39</v>
      </c>
      <c r="W848" s="33" t="s">
        <v>54</v>
      </c>
    </row>
    <row r="849" s="11" customFormat="1" ht="36" spans="1:23">
      <c r="A849" s="32">
        <v>840</v>
      </c>
      <c r="B849" s="39" t="s">
        <v>2560</v>
      </c>
      <c r="C849" s="33" t="s">
        <v>31</v>
      </c>
      <c r="D849" s="33" t="s">
        <v>34</v>
      </c>
      <c r="E849" s="33" t="s">
        <v>1355</v>
      </c>
      <c r="F849" s="34">
        <v>44378</v>
      </c>
      <c r="G849" s="34">
        <v>44501</v>
      </c>
      <c r="H849" s="33" t="s">
        <v>2484</v>
      </c>
      <c r="I849" s="33" t="s">
        <v>2561</v>
      </c>
      <c r="J849" s="48">
        <v>28</v>
      </c>
      <c r="K849" s="48"/>
      <c r="L849" s="48">
        <v>28</v>
      </c>
      <c r="M849" s="48"/>
      <c r="N849" s="48"/>
      <c r="O849" s="48">
        <v>1</v>
      </c>
      <c r="P849" s="33">
        <v>28</v>
      </c>
      <c r="Q849" s="33">
        <v>105</v>
      </c>
      <c r="R849" s="48"/>
      <c r="S849" s="33">
        <v>28</v>
      </c>
      <c r="T849" s="33">
        <v>105</v>
      </c>
      <c r="U849" s="33" t="s">
        <v>2562</v>
      </c>
      <c r="V849" s="37" t="s">
        <v>39</v>
      </c>
      <c r="W849" s="33" t="s">
        <v>54</v>
      </c>
    </row>
    <row r="850" s="12" customFormat="1" ht="36" spans="1:23">
      <c r="A850" s="32">
        <v>841</v>
      </c>
      <c r="B850" s="39" t="s">
        <v>2563</v>
      </c>
      <c r="C850" s="33" t="s">
        <v>31</v>
      </c>
      <c r="D850" s="33" t="s">
        <v>34</v>
      </c>
      <c r="E850" s="33" t="s">
        <v>1268</v>
      </c>
      <c r="F850" s="34">
        <v>44378</v>
      </c>
      <c r="G850" s="34">
        <v>44501</v>
      </c>
      <c r="H850" s="33" t="s">
        <v>2484</v>
      </c>
      <c r="I850" s="33" t="s">
        <v>2564</v>
      </c>
      <c r="J850" s="49">
        <v>50</v>
      </c>
      <c r="K850" s="49"/>
      <c r="L850" s="49">
        <v>50</v>
      </c>
      <c r="M850" s="49"/>
      <c r="N850" s="49"/>
      <c r="O850" s="48">
        <v>1</v>
      </c>
      <c r="P850" s="37">
        <v>13</v>
      </c>
      <c r="Q850" s="37">
        <v>42</v>
      </c>
      <c r="R850" s="49"/>
      <c r="S850" s="37">
        <v>13</v>
      </c>
      <c r="T850" s="37">
        <v>42</v>
      </c>
      <c r="U850" s="33" t="s">
        <v>2565</v>
      </c>
      <c r="V850" s="37" t="s">
        <v>39</v>
      </c>
      <c r="W850" s="33" t="s">
        <v>54</v>
      </c>
    </row>
    <row r="851" s="11" customFormat="1" ht="36" spans="1:23">
      <c r="A851" s="32">
        <v>842</v>
      </c>
      <c r="B851" s="39" t="s">
        <v>2566</v>
      </c>
      <c r="C851" s="33" t="s">
        <v>31</v>
      </c>
      <c r="D851" s="33" t="s">
        <v>34</v>
      </c>
      <c r="E851" s="33" t="s">
        <v>1346</v>
      </c>
      <c r="F851" s="34">
        <v>44378</v>
      </c>
      <c r="G851" s="34">
        <v>44501</v>
      </c>
      <c r="H851" s="33" t="s">
        <v>2484</v>
      </c>
      <c r="I851" s="150" t="s">
        <v>2567</v>
      </c>
      <c r="J851" s="48">
        <v>38</v>
      </c>
      <c r="K851" s="48"/>
      <c r="L851" s="48">
        <v>38</v>
      </c>
      <c r="M851" s="48"/>
      <c r="N851" s="48"/>
      <c r="O851" s="48">
        <v>1</v>
      </c>
      <c r="P851" s="33">
        <v>13</v>
      </c>
      <c r="Q851" s="33">
        <v>61</v>
      </c>
      <c r="R851" s="48">
        <v>1</v>
      </c>
      <c r="S851" s="33">
        <v>13</v>
      </c>
      <c r="T851" s="33">
        <v>61</v>
      </c>
      <c r="U851" s="33" t="s">
        <v>2568</v>
      </c>
      <c r="V851" s="37" t="s">
        <v>39</v>
      </c>
      <c r="W851" s="33" t="s">
        <v>54</v>
      </c>
    </row>
    <row r="852" s="11" customFormat="1" ht="36" spans="1:23">
      <c r="A852" s="32">
        <v>843</v>
      </c>
      <c r="B852" s="39" t="s">
        <v>2569</v>
      </c>
      <c r="C852" s="33" t="s">
        <v>31</v>
      </c>
      <c r="D852" s="33" t="s">
        <v>34</v>
      </c>
      <c r="E852" s="33" t="s">
        <v>228</v>
      </c>
      <c r="F852" s="34">
        <v>44378</v>
      </c>
      <c r="G852" s="34">
        <v>44501</v>
      </c>
      <c r="H852" s="33" t="s">
        <v>2484</v>
      </c>
      <c r="I852" s="33" t="s">
        <v>2570</v>
      </c>
      <c r="J852" s="48">
        <v>30</v>
      </c>
      <c r="K852" s="48"/>
      <c r="L852" s="48">
        <v>30</v>
      </c>
      <c r="M852" s="48"/>
      <c r="N852" s="48"/>
      <c r="O852" s="48">
        <v>1</v>
      </c>
      <c r="P852" s="33">
        <v>9</v>
      </c>
      <c r="Q852" s="33">
        <v>35</v>
      </c>
      <c r="R852" s="48">
        <v>1</v>
      </c>
      <c r="S852" s="33">
        <v>9</v>
      </c>
      <c r="T852" s="33">
        <v>35</v>
      </c>
      <c r="U852" s="33" t="s">
        <v>2571</v>
      </c>
      <c r="V852" s="37" t="s">
        <v>39</v>
      </c>
      <c r="W852" s="33" t="s">
        <v>54</v>
      </c>
    </row>
    <row r="853" s="11" customFormat="1" ht="36" spans="1:23">
      <c r="A853" s="32">
        <v>844</v>
      </c>
      <c r="B853" s="39" t="s">
        <v>2572</v>
      </c>
      <c r="C853" s="39" t="s">
        <v>31</v>
      </c>
      <c r="D853" s="33" t="s">
        <v>87</v>
      </c>
      <c r="E853" s="33" t="s">
        <v>443</v>
      </c>
      <c r="F853" s="34">
        <v>44378</v>
      </c>
      <c r="G853" s="34">
        <v>44501</v>
      </c>
      <c r="H853" s="33" t="s">
        <v>2484</v>
      </c>
      <c r="I853" s="33" t="s">
        <v>2573</v>
      </c>
      <c r="J853" s="48">
        <v>120</v>
      </c>
      <c r="K853" s="48"/>
      <c r="L853" s="48">
        <v>120</v>
      </c>
      <c r="M853" s="48"/>
      <c r="N853" s="48"/>
      <c r="O853" s="48">
        <v>1</v>
      </c>
      <c r="P853" s="33">
        <v>44</v>
      </c>
      <c r="Q853" s="33">
        <v>168</v>
      </c>
      <c r="R853" s="48"/>
      <c r="S853" s="33">
        <v>44</v>
      </c>
      <c r="T853" s="33">
        <v>168</v>
      </c>
      <c r="U853" s="33" t="s">
        <v>2574</v>
      </c>
      <c r="V853" s="37" t="s">
        <v>39</v>
      </c>
      <c r="W853" s="33" t="s">
        <v>54</v>
      </c>
    </row>
    <row r="854" s="11" customFormat="1" ht="36" spans="1:23">
      <c r="A854" s="32">
        <v>845</v>
      </c>
      <c r="B854" s="33" t="s">
        <v>2575</v>
      </c>
      <c r="C854" s="33" t="s">
        <v>31</v>
      </c>
      <c r="D854" s="33" t="s">
        <v>87</v>
      </c>
      <c r="E854" s="77" t="s">
        <v>1401</v>
      </c>
      <c r="F854" s="34">
        <v>44378</v>
      </c>
      <c r="G854" s="34">
        <v>44501</v>
      </c>
      <c r="H854" s="33" t="s">
        <v>2484</v>
      </c>
      <c r="I854" s="42" t="s">
        <v>2576</v>
      </c>
      <c r="J854" s="151">
        <v>100</v>
      </c>
      <c r="K854" s="151"/>
      <c r="L854" s="151">
        <v>100</v>
      </c>
      <c r="M854" s="48"/>
      <c r="N854" s="48"/>
      <c r="O854" s="48">
        <v>1</v>
      </c>
      <c r="P854" s="33">
        <v>26</v>
      </c>
      <c r="Q854" s="33">
        <v>104</v>
      </c>
      <c r="R854" s="48"/>
      <c r="S854" s="33">
        <v>26</v>
      </c>
      <c r="T854" s="33">
        <v>104</v>
      </c>
      <c r="U854" s="33" t="s">
        <v>2577</v>
      </c>
      <c r="V854" s="37" t="s">
        <v>39</v>
      </c>
      <c r="W854" s="33" t="s">
        <v>54</v>
      </c>
    </row>
    <row r="855" s="11" customFormat="1" ht="36" spans="1:23">
      <c r="A855" s="32">
        <v>846</v>
      </c>
      <c r="B855" s="33" t="s">
        <v>2578</v>
      </c>
      <c r="C855" s="33" t="s">
        <v>31</v>
      </c>
      <c r="D855" s="33" t="s">
        <v>34</v>
      </c>
      <c r="E855" s="77" t="s">
        <v>112</v>
      </c>
      <c r="F855" s="34">
        <v>44378</v>
      </c>
      <c r="G855" s="34">
        <v>44501</v>
      </c>
      <c r="H855" s="33" t="s">
        <v>2484</v>
      </c>
      <c r="I855" s="42" t="s">
        <v>2579</v>
      </c>
      <c r="J855" s="151">
        <v>99</v>
      </c>
      <c r="K855" s="151"/>
      <c r="L855" s="151">
        <v>99</v>
      </c>
      <c r="M855" s="48"/>
      <c r="N855" s="48"/>
      <c r="O855" s="48">
        <v>1</v>
      </c>
      <c r="P855" s="33">
        <v>26</v>
      </c>
      <c r="Q855" s="33">
        <v>104</v>
      </c>
      <c r="R855" s="48">
        <v>1</v>
      </c>
      <c r="S855" s="33">
        <v>26</v>
      </c>
      <c r="T855" s="33">
        <v>104</v>
      </c>
      <c r="U855" s="33" t="s">
        <v>2577</v>
      </c>
      <c r="V855" s="37" t="s">
        <v>39</v>
      </c>
      <c r="W855" s="33" t="s">
        <v>54</v>
      </c>
    </row>
    <row r="856" s="13" customFormat="1" ht="36" spans="1:16356">
      <c r="A856" s="32">
        <v>847</v>
      </c>
      <c r="B856" s="33" t="s">
        <v>2580</v>
      </c>
      <c r="C856" s="33" t="s">
        <v>31</v>
      </c>
      <c r="D856" s="33" t="s">
        <v>34</v>
      </c>
      <c r="E856" s="33" t="s">
        <v>228</v>
      </c>
      <c r="F856" s="34">
        <v>44348</v>
      </c>
      <c r="G856" s="34">
        <v>44440</v>
      </c>
      <c r="H856" s="33" t="s">
        <v>2484</v>
      </c>
      <c r="I856" s="33" t="s">
        <v>2581</v>
      </c>
      <c r="J856" s="48">
        <v>55</v>
      </c>
      <c r="K856" s="48"/>
      <c r="L856" s="48">
        <v>55</v>
      </c>
      <c r="M856" s="48"/>
      <c r="N856" s="48"/>
      <c r="O856" s="48">
        <v>1</v>
      </c>
      <c r="P856" s="33">
        <v>21</v>
      </c>
      <c r="Q856" s="33">
        <v>74</v>
      </c>
      <c r="R856" s="48">
        <v>1</v>
      </c>
      <c r="S856" s="33">
        <v>21</v>
      </c>
      <c r="T856" s="33">
        <v>74</v>
      </c>
      <c r="U856" s="33" t="s">
        <v>2582</v>
      </c>
      <c r="V856" s="37" t="s">
        <v>39</v>
      </c>
      <c r="W856" s="33" t="s">
        <v>54</v>
      </c>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c r="BD856" s="152"/>
      <c r="BE856" s="152"/>
      <c r="BF856" s="152"/>
      <c r="BG856" s="152"/>
      <c r="BH856" s="152"/>
      <c r="BI856" s="152"/>
      <c r="BJ856" s="152"/>
      <c r="BK856" s="152"/>
      <c r="BL856" s="152"/>
      <c r="BM856" s="152"/>
      <c r="BN856" s="152"/>
      <c r="BO856" s="152"/>
      <c r="BP856" s="152"/>
      <c r="BQ856" s="152"/>
      <c r="BR856" s="152"/>
      <c r="BS856" s="152"/>
      <c r="BT856" s="152"/>
      <c r="BU856" s="152"/>
      <c r="BV856" s="152"/>
      <c r="BW856" s="152"/>
      <c r="BX856" s="152"/>
      <c r="BY856" s="152"/>
      <c r="BZ856" s="152"/>
      <c r="CA856" s="152"/>
      <c r="CB856" s="152"/>
      <c r="CC856" s="152"/>
      <c r="CD856" s="152"/>
      <c r="CE856" s="152"/>
      <c r="CF856" s="152"/>
      <c r="CG856" s="152"/>
      <c r="CH856" s="152"/>
      <c r="CI856" s="152"/>
      <c r="CJ856" s="152"/>
      <c r="CK856" s="152"/>
      <c r="CL856" s="152"/>
      <c r="CM856" s="152"/>
      <c r="CN856" s="152"/>
      <c r="CO856" s="152"/>
      <c r="CP856" s="152"/>
      <c r="CQ856" s="152"/>
      <c r="CR856" s="152"/>
      <c r="CS856" s="152"/>
      <c r="CT856" s="152"/>
      <c r="CU856" s="152"/>
      <c r="CV856" s="152"/>
      <c r="CW856" s="152"/>
      <c r="CX856" s="152"/>
      <c r="CY856" s="152"/>
      <c r="CZ856" s="152"/>
      <c r="DA856" s="152"/>
      <c r="DB856" s="152"/>
      <c r="DC856" s="152"/>
      <c r="DD856" s="152"/>
      <c r="DE856" s="152"/>
      <c r="DF856" s="152"/>
      <c r="DG856" s="152"/>
      <c r="DH856" s="152"/>
      <c r="DI856" s="152"/>
      <c r="DJ856" s="152"/>
      <c r="DK856" s="152"/>
      <c r="DL856" s="152"/>
      <c r="DM856" s="152"/>
      <c r="DN856" s="152"/>
      <c r="DO856" s="152"/>
      <c r="DP856" s="152"/>
      <c r="DQ856" s="152"/>
      <c r="DR856" s="152"/>
      <c r="DS856" s="152"/>
      <c r="DT856" s="152"/>
      <c r="DU856" s="152"/>
      <c r="DV856" s="152"/>
      <c r="DW856" s="152"/>
      <c r="DX856" s="152"/>
      <c r="DY856" s="152"/>
      <c r="DZ856" s="152"/>
      <c r="EA856" s="152"/>
      <c r="EB856" s="152"/>
      <c r="EC856" s="152"/>
      <c r="ED856" s="152"/>
      <c r="EE856" s="152"/>
      <c r="EF856" s="152"/>
      <c r="EG856" s="152"/>
      <c r="EH856" s="152"/>
      <c r="EI856" s="152"/>
      <c r="EJ856" s="152"/>
      <c r="EK856" s="152"/>
      <c r="EL856" s="152"/>
      <c r="EM856" s="152"/>
      <c r="EN856" s="152"/>
      <c r="EO856" s="152"/>
      <c r="EP856" s="152"/>
      <c r="EQ856" s="152"/>
      <c r="ER856" s="152"/>
      <c r="ES856" s="152"/>
      <c r="ET856" s="152"/>
      <c r="EU856" s="152"/>
      <c r="EV856" s="152"/>
      <c r="EW856" s="152"/>
      <c r="EX856" s="152"/>
      <c r="EY856" s="152"/>
      <c r="EZ856" s="152"/>
      <c r="FA856" s="152"/>
      <c r="FB856" s="152"/>
      <c r="FC856" s="152"/>
      <c r="FD856" s="152"/>
      <c r="FE856" s="152"/>
      <c r="FF856" s="152"/>
      <c r="FG856" s="152"/>
      <c r="FH856" s="152"/>
      <c r="FI856" s="152"/>
      <c r="FJ856" s="152"/>
      <c r="FK856" s="152"/>
      <c r="FL856" s="152"/>
      <c r="FM856" s="152"/>
      <c r="FN856" s="152"/>
      <c r="FO856" s="152"/>
      <c r="FP856" s="152"/>
      <c r="FQ856" s="152"/>
      <c r="FR856" s="152"/>
      <c r="FS856" s="152"/>
      <c r="FT856" s="152"/>
      <c r="FU856" s="152"/>
      <c r="FV856" s="152"/>
      <c r="FW856" s="152"/>
      <c r="FX856" s="152"/>
      <c r="FY856" s="152"/>
      <c r="FZ856" s="152"/>
      <c r="GA856" s="152"/>
      <c r="GB856" s="152"/>
      <c r="GC856" s="152"/>
      <c r="GD856" s="152"/>
      <c r="GE856" s="152"/>
      <c r="GF856" s="152"/>
      <c r="GG856" s="152"/>
      <c r="GH856" s="152"/>
      <c r="GI856" s="152"/>
      <c r="GJ856" s="152"/>
      <c r="GK856" s="152"/>
      <c r="GL856" s="152"/>
      <c r="GM856" s="152"/>
      <c r="GN856" s="152"/>
      <c r="GO856" s="152"/>
      <c r="GP856" s="152"/>
      <c r="GQ856" s="152"/>
      <c r="GR856" s="152"/>
      <c r="GS856" s="152"/>
      <c r="GT856" s="152"/>
      <c r="GU856" s="152"/>
      <c r="GV856" s="152"/>
      <c r="GW856" s="152"/>
      <c r="GX856" s="152"/>
      <c r="GY856" s="152"/>
      <c r="GZ856" s="152"/>
      <c r="HA856" s="152"/>
      <c r="HB856" s="152"/>
      <c r="HC856" s="152"/>
      <c r="HD856" s="152"/>
      <c r="HE856" s="152"/>
      <c r="HF856" s="152"/>
      <c r="HG856" s="152"/>
      <c r="HH856" s="152"/>
      <c r="HI856" s="152"/>
      <c r="HJ856" s="152"/>
      <c r="HK856" s="152"/>
      <c r="HL856" s="152"/>
      <c r="HM856" s="152"/>
      <c r="HN856" s="152"/>
      <c r="HO856" s="152"/>
      <c r="HP856" s="152"/>
      <c r="HQ856" s="152"/>
      <c r="HR856" s="152"/>
      <c r="HS856" s="152"/>
      <c r="HT856" s="152"/>
      <c r="HU856" s="152"/>
      <c r="HV856" s="152"/>
      <c r="HW856" s="152"/>
      <c r="HX856" s="152"/>
      <c r="HY856" s="152"/>
      <c r="HZ856" s="152"/>
      <c r="IA856" s="152"/>
      <c r="IB856" s="152"/>
      <c r="IC856" s="152"/>
      <c r="ID856" s="152"/>
      <c r="IE856" s="152"/>
      <c r="IF856" s="152"/>
      <c r="IG856" s="152"/>
      <c r="IH856" s="152"/>
      <c r="II856" s="152"/>
      <c r="IJ856" s="152"/>
      <c r="IK856" s="152"/>
      <c r="IL856" s="152"/>
      <c r="IM856" s="152"/>
      <c r="IN856" s="152"/>
      <c r="IO856" s="152"/>
      <c r="IP856" s="152"/>
      <c r="IQ856" s="152"/>
      <c r="IR856" s="152"/>
      <c r="IS856" s="152"/>
      <c r="IT856" s="152"/>
      <c r="IU856" s="152"/>
      <c r="IV856" s="152"/>
      <c r="IW856" s="152"/>
      <c r="IX856" s="152"/>
      <c r="IY856" s="152"/>
      <c r="IZ856" s="152"/>
      <c r="JA856" s="152"/>
      <c r="JB856" s="152"/>
      <c r="JC856" s="152"/>
      <c r="JD856" s="152"/>
      <c r="JE856" s="152"/>
      <c r="JF856" s="152"/>
      <c r="JG856" s="152"/>
      <c r="JH856" s="152"/>
      <c r="JI856" s="152"/>
      <c r="JJ856" s="152"/>
      <c r="JK856" s="152"/>
      <c r="JL856" s="152"/>
      <c r="JM856" s="152"/>
      <c r="JN856" s="152"/>
      <c r="JO856" s="152"/>
      <c r="JP856" s="152"/>
      <c r="JQ856" s="152"/>
      <c r="JR856" s="152"/>
      <c r="JS856" s="152"/>
      <c r="JT856" s="152"/>
      <c r="JU856" s="152"/>
      <c r="JV856" s="152"/>
      <c r="JW856" s="152"/>
      <c r="JX856" s="152"/>
      <c r="JY856" s="152"/>
      <c r="JZ856" s="152"/>
      <c r="KA856" s="152"/>
      <c r="KB856" s="152"/>
      <c r="KC856" s="152"/>
      <c r="KD856" s="152"/>
      <c r="KE856" s="152"/>
      <c r="KF856" s="152"/>
      <c r="KG856" s="152"/>
      <c r="KH856" s="152"/>
      <c r="KI856" s="152"/>
      <c r="KJ856" s="152"/>
      <c r="KK856" s="152"/>
      <c r="KL856" s="152"/>
      <c r="KM856" s="152"/>
      <c r="KN856" s="152"/>
      <c r="KO856" s="152"/>
      <c r="KP856" s="152"/>
      <c r="KQ856" s="152"/>
      <c r="KR856" s="152"/>
      <c r="KS856" s="152"/>
      <c r="KT856" s="152"/>
      <c r="KU856" s="152"/>
      <c r="KV856" s="152"/>
      <c r="KW856" s="152"/>
      <c r="KX856" s="152"/>
      <c r="KY856" s="152"/>
      <c r="KZ856" s="152"/>
      <c r="LA856" s="152"/>
      <c r="LB856" s="152"/>
      <c r="LC856" s="152"/>
      <c r="LD856" s="152"/>
      <c r="LE856" s="152"/>
      <c r="LF856" s="152"/>
      <c r="LG856" s="152"/>
      <c r="LH856" s="152"/>
      <c r="LI856" s="152"/>
      <c r="LJ856" s="152"/>
      <c r="LK856" s="152"/>
      <c r="LL856" s="152"/>
      <c r="LM856" s="152"/>
      <c r="LN856" s="152"/>
      <c r="LO856" s="152"/>
      <c r="LP856" s="152"/>
      <c r="LQ856" s="152"/>
      <c r="LR856" s="152"/>
      <c r="LS856" s="152"/>
      <c r="LT856" s="152"/>
      <c r="LU856" s="152"/>
      <c r="LV856" s="152"/>
      <c r="LW856" s="152"/>
      <c r="LX856" s="152"/>
      <c r="LY856" s="152"/>
      <c r="LZ856" s="152"/>
      <c r="MA856" s="152"/>
      <c r="MB856" s="152"/>
      <c r="MC856" s="152"/>
      <c r="MD856" s="152"/>
      <c r="ME856" s="152"/>
      <c r="MF856" s="152"/>
      <c r="MG856" s="152"/>
      <c r="MH856" s="152"/>
      <c r="MI856" s="152"/>
      <c r="MJ856" s="152"/>
      <c r="MK856" s="152"/>
      <c r="ML856" s="152"/>
      <c r="MM856" s="152"/>
      <c r="MN856" s="152"/>
      <c r="MO856" s="152"/>
      <c r="MP856" s="152"/>
      <c r="MQ856" s="152"/>
      <c r="MR856" s="152"/>
      <c r="MS856" s="152"/>
      <c r="MT856" s="152"/>
      <c r="MU856" s="152"/>
      <c r="MV856" s="152"/>
      <c r="MW856" s="152"/>
      <c r="MX856" s="152"/>
      <c r="MY856" s="152"/>
      <c r="MZ856" s="152"/>
      <c r="NA856" s="152"/>
      <c r="NB856" s="152"/>
      <c r="NC856" s="152"/>
      <c r="ND856" s="152"/>
      <c r="NE856" s="152"/>
      <c r="NF856" s="152"/>
      <c r="NG856" s="152"/>
      <c r="NH856" s="152"/>
      <c r="NI856" s="152"/>
      <c r="NJ856" s="152"/>
      <c r="NK856" s="152"/>
      <c r="NL856" s="152"/>
      <c r="NM856" s="152"/>
      <c r="NN856" s="152"/>
      <c r="NO856" s="152"/>
      <c r="NP856" s="152"/>
      <c r="NQ856" s="152"/>
      <c r="NR856" s="152"/>
      <c r="NS856" s="152"/>
      <c r="NT856" s="152"/>
      <c r="NU856" s="152"/>
      <c r="NV856" s="152"/>
      <c r="NW856" s="152"/>
      <c r="NX856" s="152"/>
      <c r="NY856" s="152"/>
      <c r="NZ856" s="152"/>
      <c r="OA856" s="152"/>
      <c r="OB856" s="152"/>
      <c r="OC856" s="152"/>
      <c r="OD856" s="152"/>
      <c r="OE856" s="152"/>
      <c r="OF856" s="152"/>
      <c r="OG856" s="152"/>
      <c r="OH856" s="152"/>
      <c r="OI856" s="152"/>
      <c r="OJ856" s="152"/>
      <c r="OK856" s="152"/>
      <c r="OL856" s="152"/>
      <c r="OM856" s="152"/>
      <c r="ON856" s="152"/>
      <c r="OO856" s="152"/>
      <c r="OP856" s="152"/>
      <c r="OQ856" s="152"/>
      <c r="OR856" s="152"/>
      <c r="OS856" s="152"/>
      <c r="OT856" s="152"/>
      <c r="OU856" s="152"/>
      <c r="OV856" s="152"/>
      <c r="OW856" s="152"/>
      <c r="OX856" s="152"/>
      <c r="OY856" s="152"/>
      <c r="OZ856" s="152"/>
      <c r="PA856" s="152"/>
      <c r="PB856" s="152"/>
      <c r="PC856" s="152"/>
      <c r="PD856" s="152"/>
      <c r="PE856" s="152"/>
      <c r="PF856" s="152"/>
      <c r="PG856" s="152"/>
      <c r="PH856" s="152"/>
      <c r="PI856" s="152"/>
      <c r="PJ856" s="152"/>
      <c r="PK856" s="152"/>
      <c r="PL856" s="152"/>
      <c r="PM856" s="152"/>
      <c r="PN856" s="152"/>
      <c r="PO856" s="152"/>
      <c r="PP856" s="152"/>
      <c r="PQ856" s="152"/>
      <c r="PR856" s="152"/>
      <c r="PS856" s="152"/>
      <c r="PT856" s="152"/>
      <c r="PU856" s="152"/>
      <c r="PV856" s="152"/>
      <c r="PW856" s="152"/>
      <c r="PX856" s="152"/>
      <c r="PY856" s="152"/>
      <c r="PZ856" s="152"/>
      <c r="QA856" s="152"/>
      <c r="QB856" s="152"/>
      <c r="QC856" s="152"/>
      <c r="QD856" s="152"/>
      <c r="QE856" s="152"/>
      <c r="QF856" s="152"/>
      <c r="QG856" s="152"/>
      <c r="QH856" s="152"/>
      <c r="QI856" s="152"/>
      <c r="QJ856" s="152"/>
      <c r="QK856" s="152"/>
      <c r="QL856" s="152"/>
      <c r="QM856" s="152"/>
      <c r="QN856" s="152"/>
      <c r="QO856" s="152"/>
      <c r="QP856" s="152"/>
      <c r="QQ856" s="152"/>
      <c r="QR856" s="152"/>
      <c r="QS856" s="152"/>
      <c r="QT856" s="152"/>
      <c r="QU856" s="152"/>
      <c r="QV856" s="152"/>
      <c r="QW856" s="152"/>
      <c r="QX856" s="152"/>
      <c r="QY856" s="152"/>
      <c r="QZ856" s="152"/>
      <c r="RA856" s="152"/>
      <c r="RB856" s="152"/>
      <c r="RC856" s="152"/>
      <c r="RD856" s="152"/>
      <c r="RE856" s="152"/>
      <c r="RF856" s="152"/>
      <c r="RG856" s="152"/>
      <c r="RH856" s="152"/>
      <c r="RI856" s="152"/>
      <c r="RJ856" s="152"/>
      <c r="RK856" s="152"/>
      <c r="RL856" s="152"/>
      <c r="RM856" s="152"/>
      <c r="RN856" s="152"/>
      <c r="RO856" s="152"/>
      <c r="RP856" s="152"/>
      <c r="RQ856" s="152"/>
      <c r="RR856" s="152"/>
      <c r="RS856" s="152"/>
      <c r="RT856" s="152"/>
      <c r="RU856" s="152"/>
      <c r="RV856" s="152"/>
      <c r="RW856" s="152"/>
      <c r="RX856" s="152"/>
      <c r="RY856" s="152"/>
      <c r="RZ856" s="152"/>
      <c r="SA856" s="152"/>
      <c r="SB856" s="152"/>
      <c r="SC856" s="152"/>
      <c r="SD856" s="152"/>
      <c r="SE856" s="152"/>
      <c r="SF856" s="152"/>
      <c r="SG856" s="152"/>
      <c r="SH856" s="152"/>
      <c r="SI856" s="152"/>
      <c r="SJ856" s="152"/>
      <c r="SK856" s="152"/>
      <c r="SL856" s="152"/>
      <c r="SM856" s="152"/>
      <c r="SN856" s="152"/>
      <c r="SO856" s="152"/>
      <c r="SP856" s="152"/>
      <c r="SQ856" s="152"/>
      <c r="SR856" s="152"/>
      <c r="SS856" s="152"/>
      <c r="ST856" s="152"/>
      <c r="SU856" s="152"/>
      <c r="SV856" s="152"/>
      <c r="SW856" s="152"/>
      <c r="SX856" s="152"/>
      <c r="SY856" s="152"/>
      <c r="SZ856" s="152"/>
      <c r="TA856" s="152"/>
      <c r="TB856" s="152"/>
      <c r="TC856" s="152"/>
      <c r="TD856" s="152"/>
      <c r="TE856" s="152"/>
      <c r="TF856" s="152"/>
      <c r="TG856" s="152"/>
      <c r="TH856" s="152"/>
      <c r="TI856" s="152"/>
      <c r="TJ856" s="152"/>
      <c r="TK856" s="152"/>
      <c r="TL856" s="152"/>
      <c r="TM856" s="152"/>
      <c r="TN856" s="152"/>
      <c r="TO856" s="152"/>
      <c r="TP856" s="152"/>
      <c r="TQ856" s="152"/>
      <c r="TR856" s="152"/>
      <c r="TS856" s="152"/>
      <c r="TT856" s="152"/>
      <c r="TU856" s="152"/>
      <c r="TV856" s="152"/>
      <c r="TW856" s="152"/>
      <c r="TX856" s="152"/>
      <c r="TY856" s="152"/>
      <c r="TZ856" s="152"/>
      <c r="UA856" s="152"/>
      <c r="UB856" s="152"/>
      <c r="UC856" s="152"/>
      <c r="UD856" s="152"/>
      <c r="UE856" s="152"/>
      <c r="UF856" s="152"/>
      <c r="UG856" s="152"/>
      <c r="UH856" s="152"/>
      <c r="UI856" s="152"/>
      <c r="UJ856" s="152"/>
      <c r="UK856" s="152"/>
      <c r="UL856" s="152"/>
      <c r="UM856" s="152"/>
      <c r="UN856" s="152"/>
      <c r="UO856" s="152"/>
      <c r="UP856" s="152"/>
      <c r="UQ856" s="152"/>
      <c r="UR856" s="152"/>
      <c r="US856" s="152"/>
      <c r="UT856" s="152"/>
      <c r="UU856" s="152"/>
      <c r="UV856" s="152"/>
      <c r="UW856" s="152"/>
      <c r="UX856" s="152"/>
      <c r="UY856" s="152"/>
      <c r="UZ856" s="152"/>
      <c r="VA856" s="152"/>
      <c r="VB856" s="152"/>
      <c r="VC856" s="152"/>
      <c r="VD856" s="152"/>
      <c r="VE856" s="152"/>
      <c r="VF856" s="152"/>
      <c r="VG856" s="152"/>
      <c r="VH856" s="152"/>
      <c r="VI856" s="152"/>
      <c r="VJ856" s="152"/>
      <c r="VK856" s="152"/>
      <c r="VL856" s="152"/>
      <c r="VM856" s="152"/>
      <c r="VN856" s="152"/>
      <c r="VO856" s="152"/>
      <c r="VP856" s="152"/>
      <c r="VQ856" s="152"/>
      <c r="VR856" s="152"/>
      <c r="VS856" s="152"/>
      <c r="VT856" s="152"/>
      <c r="VU856" s="152"/>
      <c r="VV856" s="152"/>
      <c r="VW856" s="152"/>
      <c r="VX856" s="152"/>
      <c r="VY856" s="152"/>
      <c r="VZ856" s="152"/>
      <c r="WA856" s="152"/>
      <c r="WB856" s="152"/>
      <c r="WC856" s="152"/>
      <c r="WD856" s="152"/>
      <c r="WE856" s="152"/>
      <c r="WF856" s="152"/>
      <c r="WG856" s="152"/>
      <c r="WH856" s="152"/>
      <c r="WI856" s="152"/>
      <c r="WJ856" s="152"/>
      <c r="WK856" s="152"/>
      <c r="WL856" s="152"/>
      <c r="WM856" s="152"/>
      <c r="WN856" s="152"/>
      <c r="WO856" s="152"/>
      <c r="WP856" s="152"/>
      <c r="WQ856" s="152"/>
      <c r="WR856" s="152"/>
      <c r="WS856" s="152"/>
      <c r="WT856" s="152"/>
      <c r="WU856" s="152"/>
      <c r="WV856" s="152"/>
      <c r="WW856" s="152"/>
      <c r="WX856" s="152"/>
      <c r="WY856" s="152"/>
      <c r="WZ856" s="152"/>
      <c r="XA856" s="152"/>
      <c r="XB856" s="152"/>
      <c r="XC856" s="152"/>
      <c r="XD856" s="152"/>
      <c r="XE856" s="152"/>
      <c r="XF856" s="152"/>
      <c r="XG856" s="152"/>
      <c r="XH856" s="152"/>
      <c r="XI856" s="152"/>
      <c r="XJ856" s="152"/>
      <c r="XK856" s="152"/>
      <c r="XL856" s="152"/>
      <c r="XM856" s="152"/>
      <c r="XN856" s="152"/>
      <c r="XO856" s="152"/>
      <c r="XP856" s="152"/>
      <c r="XQ856" s="152"/>
      <c r="XR856" s="152"/>
      <c r="XS856" s="152"/>
      <c r="XT856" s="152"/>
      <c r="XU856" s="152"/>
      <c r="XV856" s="152"/>
      <c r="XW856" s="152"/>
      <c r="XX856" s="152"/>
      <c r="XY856" s="152"/>
      <c r="XZ856" s="152"/>
      <c r="YA856" s="152"/>
      <c r="YB856" s="152"/>
      <c r="YC856" s="152"/>
      <c r="YD856" s="152"/>
      <c r="YE856" s="152"/>
      <c r="YF856" s="152"/>
      <c r="YG856" s="152"/>
      <c r="YH856" s="152"/>
      <c r="YI856" s="152"/>
      <c r="YJ856" s="152"/>
      <c r="YK856" s="152"/>
      <c r="YL856" s="152"/>
      <c r="YM856" s="152"/>
      <c r="YN856" s="152"/>
      <c r="YO856" s="152"/>
      <c r="YP856" s="152"/>
      <c r="YQ856" s="152"/>
      <c r="YR856" s="152"/>
      <c r="YS856" s="152"/>
      <c r="YT856" s="152"/>
      <c r="YU856" s="152"/>
      <c r="YV856" s="152"/>
      <c r="YW856" s="152"/>
      <c r="YX856" s="152"/>
      <c r="YY856" s="152"/>
      <c r="YZ856" s="152"/>
      <c r="ZA856" s="152"/>
      <c r="ZB856" s="152"/>
      <c r="ZC856" s="152"/>
      <c r="ZD856" s="152"/>
      <c r="ZE856" s="152"/>
      <c r="ZF856" s="152"/>
      <c r="ZG856" s="152"/>
      <c r="ZH856" s="152"/>
      <c r="ZI856" s="152"/>
      <c r="ZJ856" s="152"/>
      <c r="ZK856" s="152"/>
      <c r="ZL856" s="152"/>
      <c r="ZM856" s="152"/>
      <c r="ZN856" s="152"/>
      <c r="ZO856" s="152"/>
      <c r="ZP856" s="152"/>
      <c r="ZQ856" s="152"/>
      <c r="ZR856" s="152"/>
      <c r="ZS856" s="152"/>
      <c r="ZT856" s="152"/>
      <c r="ZU856" s="152"/>
      <c r="ZV856" s="152"/>
      <c r="ZW856" s="152"/>
      <c r="ZX856" s="152"/>
      <c r="ZY856" s="152"/>
      <c r="ZZ856" s="152"/>
      <c r="AAA856" s="152"/>
      <c r="AAB856" s="152"/>
      <c r="AAC856" s="152"/>
      <c r="AAD856" s="152"/>
      <c r="AAE856" s="152"/>
      <c r="AAF856" s="152"/>
      <c r="AAG856" s="152"/>
      <c r="AAH856" s="152"/>
      <c r="AAI856" s="152"/>
      <c r="AAJ856" s="152"/>
      <c r="AAK856" s="152"/>
      <c r="AAL856" s="152"/>
      <c r="AAM856" s="152"/>
      <c r="AAN856" s="152"/>
      <c r="AAO856" s="152"/>
      <c r="AAP856" s="152"/>
      <c r="AAQ856" s="152"/>
      <c r="AAR856" s="152"/>
      <c r="AAS856" s="152"/>
      <c r="AAT856" s="152"/>
      <c r="AAU856" s="152"/>
      <c r="AAV856" s="152"/>
      <c r="AAW856" s="152"/>
      <c r="AAX856" s="152"/>
      <c r="AAY856" s="152"/>
      <c r="AAZ856" s="152"/>
      <c r="ABA856" s="152"/>
      <c r="ABB856" s="152"/>
      <c r="ABC856" s="152"/>
      <c r="ABD856" s="152"/>
      <c r="ABE856" s="152"/>
      <c r="ABF856" s="152"/>
      <c r="ABG856" s="152"/>
      <c r="ABH856" s="152"/>
      <c r="ABI856" s="152"/>
      <c r="ABJ856" s="152"/>
      <c r="ABK856" s="152"/>
      <c r="ABL856" s="152"/>
      <c r="ABM856" s="152"/>
      <c r="ABN856" s="152"/>
      <c r="ABO856" s="152"/>
      <c r="ABP856" s="152"/>
      <c r="ABQ856" s="152"/>
      <c r="ABR856" s="152"/>
      <c r="ABS856" s="152"/>
      <c r="ABT856" s="152"/>
      <c r="ABU856" s="152"/>
      <c r="ABV856" s="152"/>
      <c r="ABW856" s="152"/>
      <c r="ABX856" s="152"/>
      <c r="ABY856" s="152"/>
      <c r="ABZ856" s="152"/>
      <c r="ACA856" s="152"/>
      <c r="ACB856" s="152"/>
      <c r="ACC856" s="152"/>
      <c r="ACD856" s="152"/>
      <c r="ACE856" s="152"/>
      <c r="ACF856" s="152"/>
      <c r="ACG856" s="152"/>
      <c r="ACH856" s="152"/>
      <c r="ACI856" s="152"/>
      <c r="ACJ856" s="152"/>
      <c r="ACK856" s="152"/>
      <c r="ACL856" s="152"/>
      <c r="ACM856" s="152"/>
      <c r="ACN856" s="152"/>
      <c r="ACO856" s="152"/>
      <c r="ACP856" s="152"/>
      <c r="ACQ856" s="152"/>
      <c r="ACR856" s="152"/>
      <c r="ACS856" s="152"/>
      <c r="ACT856" s="152"/>
      <c r="ACU856" s="152"/>
      <c r="ACV856" s="152"/>
      <c r="ACW856" s="152"/>
      <c r="ACX856" s="152"/>
      <c r="ACY856" s="152"/>
      <c r="ACZ856" s="152"/>
      <c r="ADA856" s="152"/>
      <c r="ADB856" s="152"/>
      <c r="ADC856" s="152"/>
      <c r="ADD856" s="152"/>
      <c r="ADE856" s="152"/>
      <c r="ADF856" s="152"/>
      <c r="ADG856" s="152"/>
      <c r="ADH856" s="152"/>
      <c r="ADI856" s="152"/>
      <c r="ADJ856" s="152"/>
      <c r="ADK856" s="152"/>
      <c r="ADL856" s="152"/>
      <c r="ADM856" s="152"/>
      <c r="ADN856" s="152"/>
      <c r="ADO856" s="152"/>
      <c r="ADP856" s="152"/>
      <c r="ADQ856" s="152"/>
      <c r="ADR856" s="152"/>
      <c r="ADS856" s="152"/>
      <c r="ADT856" s="152"/>
      <c r="ADU856" s="152"/>
      <c r="ADV856" s="152"/>
      <c r="ADW856" s="152"/>
      <c r="ADX856" s="152"/>
      <c r="ADY856" s="152"/>
      <c r="ADZ856" s="152"/>
      <c r="AEA856" s="152"/>
      <c r="AEB856" s="152"/>
      <c r="AEC856" s="152"/>
      <c r="AED856" s="152"/>
      <c r="AEE856" s="152"/>
      <c r="AEF856" s="152"/>
      <c r="AEG856" s="152"/>
      <c r="AEH856" s="152"/>
      <c r="AEI856" s="152"/>
      <c r="AEJ856" s="152"/>
      <c r="AEK856" s="152"/>
      <c r="AEL856" s="152"/>
      <c r="AEM856" s="152"/>
      <c r="AEN856" s="152"/>
      <c r="AEO856" s="152"/>
      <c r="AEP856" s="152"/>
      <c r="AEQ856" s="152"/>
      <c r="AER856" s="152"/>
      <c r="AES856" s="152"/>
      <c r="AET856" s="152"/>
      <c r="AEU856" s="152"/>
      <c r="AEV856" s="152"/>
      <c r="AEW856" s="152"/>
      <c r="AEX856" s="152"/>
      <c r="AEY856" s="152"/>
      <c r="AEZ856" s="152"/>
      <c r="AFA856" s="152"/>
      <c r="AFB856" s="152"/>
      <c r="AFC856" s="152"/>
      <c r="AFD856" s="152"/>
      <c r="AFE856" s="152"/>
      <c r="AFF856" s="152"/>
      <c r="AFG856" s="152"/>
      <c r="AFH856" s="152"/>
      <c r="AFI856" s="152"/>
      <c r="AFJ856" s="152"/>
      <c r="AFK856" s="152"/>
      <c r="AFL856" s="152"/>
      <c r="AFM856" s="152"/>
      <c r="AFN856" s="152"/>
      <c r="AFO856" s="152"/>
      <c r="AFP856" s="152"/>
      <c r="AFQ856" s="152"/>
      <c r="AFR856" s="152"/>
      <c r="AFS856" s="152"/>
      <c r="AFT856" s="152"/>
      <c r="AFU856" s="152"/>
      <c r="AFV856" s="152"/>
      <c r="AFW856" s="152"/>
      <c r="AFX856" s="152"/>
      <c r="AFY856" s="152"/>
      <c r="AFZ856" s="152"/>
      <c r="AGA856" s="152"/>
      <c r="AGB856" s="152"/>
      <c r="AGC856" s="152"/>
      <c r="AGD856" s="152"/>
      <c r="AGE856" s="152"/>
      <c r="AGF856" s="152"/>
      <c r="AGG856" s="152"/>
      <c r="AGH856" s="152"/>
      <c r="AGI856" s="152"/>
      <c r="AGJ856" s="152"/>
      <c r="AGK856" s="152"/>
      <c r="AGL856" s="152"/>
      <c r="AGM856" s="152"/>
      <c r="AGN856" s="152"/>
      <c r="AGO856" s="152"/>
      <c r="AGP856" s="152"/>
      <c r="AGQ856" s="152"/>
      <c r="AGR856" s="152"/>
      <c r="AGS856" s="152"/>
      <c r="AGT856" s="152"/>
      <c r="AGU856" s="152"/>
      <c r="AGV856" s="152"/>
      <c r="AGW856" s="152"/>
      <c r="AGX856" s="152"/>
      <c r="AGY856" s="152"/>
      <c r="AGZ856" s="152"/>
      <c r="AHA856" s="152"/>
      <c r="AHB856" s="152"/>
      <c r="AHC856" s="152"/>
      <c r="AHD856" s="152"/>
      <c r="AHE856" s="152"/>
      <c r="AHF856" s="152"/>
      <c r="AHG856" s="152"/>
      <c r="AHH856" s="152"/>
      <c r="AHI856" s="152"/>
      <c r="AHJ856" s="152"/>
      <c r="AHK856" s="152"/>
      <c r="AHL856" s="152"/>
      <c r="AHM856" s="152"/>
      <c r="AHN856" s="152"/>
      <c r="AHO856" s="152"/>
      <c r="AHP856" s="152"/>
      <c r="AHQ856" s="152"/>
      <c r="AHR856" s="152"/>
      <c r="AHS856" s="152"/>
      <c r="AHT856" s="152"/>
      <c r="AHU856" s="152"/>
      <c r="AHV856" s="152"/>
      <c r="AHW856" s="152"/>
      <c r="AHX856" s="152"/>
      <c r="AHY856" s="152"/>
      <c r="AHZ856" s="152"/>
      <c r="AIA856" s="152"/>
      <c r="AIB856" s="152"/>
      <c r="AIC856" s="152"/>
      <c r="AID856" s="152"/>
      <c r="AIE856" s="152"/>
      <c r="AIF856" s="152"/>
      <c r="AIG856" s="152"/>
      <c r="AIH856" s="152"/>
      <c r="AII856" s="152"/>
      <c r="AIJ856" s="152"/>
      <c r="AIK856" s="152"/>
      <c r="AIL856" s="152"/>
      <c r="AIM856" s="152"/>
      <c r="AIN856" s="152"/>
      <c r="AIO856" s="152"/>
      <c r="AIP856" s="152"/>
      <c r="AIQ856" s="152"/>
      <c r="AIR856" s="152"/>
      <c r="AIS856" s="152"/>
      <c r="AIT856" s="152"/>
      <c r="AIU856" s="152"/>
      <c r="AIV856" s="152"/>
      <c r="AIW856" s="152"/>
      <c r="AIX856" s="152"/>
      <c r="AIY856" s="152"/>
      <c r="AIZ856" s="152"/>
      <c r="AJA856" s="152"/>
      <c r="AJB856" s="152"/>
      <c r="AJC856" s="152"/>
      <c r="AJD856" s="152"/>
      <c r="AJE856" s="152"/>
      <c r="AJF856" s="152"/>
      <c r="AJG856" s="152"/>
      <c r="AJH856" s="152"/>
      <c r="AJI856" s="152"/>
      <c r="AJJ856" s="152"/>
      <c r="AJK856" s="152"/>
      <c r="AJL856" s="152"/>
      <c r="AJM856" s="152"/>
      <c r="AJN856" s="152"/>
      <c r="AJO856" s="152"/>
      <c r="AJP856" s="152"/>
      <c r="AJQ856" s="152"/>
      <c r="AJR856" s="152"/>
      <c r="AJS856" s="152"/>
      <c r="AJT856" s="152"/>
      <c r="AJU856" s="152"/>
      <c r="AJV856" s="152"/>
      <c r="AJW856" s="152"/>
      <c r="AJX856" s="152"/>
      <c r="AJY856" s="152"/>
      <c r="AJZ856" s="152"/>
      <c r="AKA856" s="152"/>
      <c r="AKB856" s="152"/>
      <c r="AKC856" s="152"/>
      <c r="AKD856" s="152"/>
      <c r="AKE856" s="152"/>
      <c r="AKF856" s="152"/>
      <c r="AKG856" s="152"/>
      <c r="AKH856" s="152"/>
      <c r="AKI856" s="152"/>
      <c r="AKJ856" s="152"/>
      <c r="AKK856" s="152"/>
      <c r="AKL856" s="152"/>
      <c r="AKM856" s="152"/>
      <c r="AKN856" s="152"/>
      <c r="AKO856" s="152"/>
      <c r="AKP856" s="152"/>
      <c r="AKQ856" s="152"/>
      <c r="AKR856" s="152"/>
      <c r="AKS856" s="152"/>
      <c r="AKT856" s="152"/>
      <c r="AKU856" s="152"/>
      <c r="AKV856" s="152"/>
      <c r="AKW856" s="152"/>
      <c r="AKX856" s="152"/>
      <c r="AKY856" s="152"/>
      <c r="AKZ856" s="152"/>
      <c r="ALA856" s="152"/>
      <c r="ALB856" s="152"/>
      <c r="ALC856" s="152"/>
      <c r="ALD856" s="152"/>
      <c r="ALE856" s="152"/>
      <c r="ALF856" s="152"/>
      <c r="ALG856" s="152"/>
      <c r="ALH856" s="152"/>
      <c r="ALI856" s="152"/>
      <c r="ALJ856" s="152"/>
      <c r="ALK856" s="152"/>
      <c r="ALL856" s="152"/>
      <c r="ALM856" s="152"/>
      <c r="ALN856" s="152"/>
      <c r="ALO856" s="152"/>
      <c r="ALP856" s="152"/>
      <c r="ALQ856" s="152"/>
      <c r="ALR856" s="152"/>
      <c r="ALS856" s="152"/>
      <c r="ALT856" s="152"/>
      <c r="ALU856" s="152"/>
      <c r="ALV856" s="152"/>
      <c r="ALW856" s="152"/>
      <c r="ALX856" s="152"/>
      <c r="ALY856" s="152"/>
      <c r="ALZ856" s="152"/>
      <c r="AMA856" s="152"/>
      <c r="AMB856" s="152"/>
      <c r="AMC856" s="152"/>
      <c r="AMD856" s="152"/>
      <c r="AME856" s="152"/>
      <c r="AMF856" s="152"/>
      <c r="AMG856" s="152"/>
      <c r="AMH856" s="152"/>
      <c r="AMI856" s="152"/>
      <c r="AMJ856" s="152"/>
      <c r="AMK856" s="152"/>
      <c r="AML856" s="152"/>
      <c r="AMM856" s="152"/>
      <c r="AMN856" s="152"/>
      <c r="AMO856" s="152"/>
      <c r="AMP856" s="152"/>
      <c r="AMQ856" s="152"/>
      <c r="AMR856" s="152"/>
      <c r="AMS856" s="152"/>
      <c r="AMT856" s="152"/>
      <c r="AMU856" s="152"/>
      <c r="AMV856" s="152"/>
      <c r="AMW856" s="152"/>
      <c r="AMX856" s="152"/>
      <c r="AMY856" s="152"/>
      <c r="AMZ856" s="152"/>
      <c r="ANA856" s="152"/>
      <c r="ANB856" s="152"/>
      <c r="ANC856" s="152"/>
      <c r="AND856" s="152"/>
      <c r="ANE856" s="152"/>
      <c r="ANF856" s="152"/>
      <c r="ANG856" s="152"/>
      <c r="ANH856" s="152"/>
      <c r="ANI856" s="152"/>
      <c r="ANJ856" s="152"/>
      <c r="ANK856" s="152"/>
      <c r="ANL856" s="152"/>
      <c r="ANM856" s="152"/>
      <c r="ANN856" s="152"/>
      <c r="ANO856" s="152"/>
      <c r="ANP856" s="152"/>
      <c r="ANQ856" s="152"/>
      <c r="ANR856" s="152"/>
      <c r="ANS856" s="152"/>
      <c r="ANT856" s="152"/>
      <c r="ANU856" s="152"/>
      <c r="ANV856" s="152"/>
      <c r="ANW856" s="152"/>
      <c r="ANX856" s="152"/>
      <c r="ANY856" s="152"/>
      <c r="ANZ856" s="152"/>
      <c r="AOA856" s="152"/>
      <c r="AOB856" s="152"/>
      <c r="AOC856" s="152"/>
      <c r="AOD856" s="152"/>
      <c r="AOE856" s="152"/>
      <c r="AOF856" s="152"/>
      <c r="AOG856" s="152"/>
      <c r="AOH856" s="152"/>
      <c r="AOI856" s="152"/>
      <c r="AOJ856" s="152"/>
      <c r="AOK856" s="152"/>
      <c r="AOL856" s="152"/>
      <c r="AOM856" s="152"/>
      <c r="AON856" s="152"/>
      <c r="AOO856" s="152"/>
      <c r="AOP856" s="152"/>
      <c r="AOQ856" s="152"/>
      <c r="AOR856" s="152"/>
      <c r="AOS856" s="152"/>
      <c r="AOT856" s="152"/>
      <c r="AOU856" s="152"/>
      <c r="AOV856" s="152"/>
      <c r="AOW856" s="152"/>
      <c r="AOX856" s="152"/>
      <c r="AOY856" s="152"/>
      <c r="AOZ856" s="152"/>
      <c r="APA856" s="152"/>
      <c r="APB856" s="152"/>
      <c r="APC856" s="152"/>
      <c r="APD856" s="152"/>
      <c r="APE856" s="152"/>
      <c r="APF856" s="152"/>
      <c r="APG856" s="152"/>
      <c r="APH856" s="152"/>
      <c r="API856" s="152"/>
      <c r="APJ856" s="152"/>
      <c r="APK856" s="152"/>
      <c r="APL856" s="152"/>
      <c r="APM856" s="152"/>
      <c r="APN856" s="152"/>
      <c r="APO856" s="152"/>
      <c r="APP856" s="152"/>
      <c r="APQ856" s="152"/>
      <c r="APR856" s="152"/>
      <c r="APS856" s="152"/>
      <c r="APT856" s="152"/>
      <c r="APU856" s="152"/>
      <c r="APV856" s="152"/>
      <c r="APW856" s="152"/>
      <c r="APX856" s="152"/>
      <c r="APY856" s="152"/>
      <c r="APZ856" s="152"/>
      <c r="AQA856" s="152"/>
      <c r="AQB856" s="152"/>
      <c r="AQC856" s="152"/>
      <c r="AQD856" s="152"/>
      <c r="AQE856" s="152"/>
      <c r="AQF856" s="152"/>
      <c r="AQG856" s="152"/>
      <c r="AQH856" s="152"/>
      <c r="AQI856" s="152"/>
      <c r="AQJ856" s="152"/>
      <c r="AQK856" s="152"/>
      <c r="AQL856" s="152"/>
      <c r="AQM856" s="152"/>
      <c r="AQN856" s="152"/>
      <c r="AQO856" s="152"/>
      <c r="AQP856" s="152"/>
      <c r="AQQ856" s="152"/>
      <c r="AQR856" s="152"/>
      <c r="AQS856" s="152"/>
      <c r="AQT856" s="152"/>
      <c r="AQU856" s="152"/>
      <c r="AQV856" s="152"/>
      <c r="AQW856" s="152"/>
      <c r="AQX856" s="152"/>
      <c r="AQY856" s="152"/>
      <c r="AQZ856" s="152"/>
      <c r="ARA856" s="152"/>
      <c r="ARB856" s="152"/>
      <c r="ARC856" s="152"/>
      <c r="ARD856" s="152"/>
      <c r="ARE856" s="152"/>
      <c r="ARF856" s="152"/>
      <c r="ARG856" s="152"/>
      <c r="ARH856" s="152"/>
      <c r="ARI856" s="152"/>
      <c r="ARJ856" s="152"/>
      <c r="ARK856" s="152"/>
      <c r="ARL856" s="152"/>
      <c r="ARM856" s="152"/>
      <c r="ARN856" s="152"/>
      <c r="ARO856" s="152"/>
      <c r="ARP856" s="152"/>
      <c r="ARQ856" s="152"/>
      <c r="ARR856" s="152"/>
      <c r="ARS856" s="152"/>
      <c r="ART856" s="152"/>
      <c r="ARU856" s="152"/>
      <c r="ARV856" s="152"/>
      <c r="ARW856" s="152"/>
      <c r="ARX856" s="152"/>
      <c r="ARY856" s="152"/>
      <c r="ARZ856" s="152"/>
      <c r="ASA856" s="152"/>
      <c r="ASB856" s="152"/>
      <c r="ASC856" s="152"/>
      <c r="ASD856" s="152"/>
      <c r="ASE856" s="152"/>
      <c r="ASF856" s="152"/>
      <c r="ASG856" s="152"/>
      <c r="ASH856" s="152"/>
      <c r="ASI856" s="152"/>
      <c r="ASJ856" s="152"/>
      <c r="ASK856" s="152"/>
      <c r="ASL856" s="152"/>
      <c r="ASM856" s="152"/>
      <c r="ASN856" s="152"/>
      <c r="ASO856" s="152"/>
      <c r="ASP856" s="152"/>
      <c r="ASQ856" s="152"/>
      <c r="ASR856" s="152"/>
      <c r="ASS856" s="152"/>
      <c r="AST856" s="152"/>
      <c r="ASU856" s="152"/>
      <c r="ASV856" s="152"/>
      <c r="ASW856" s="152"/>
      <c r="ASX856" s="152"/>
      <c r="ASY856" s="152"/>
      <c r="ASZ856" s="152"/>
      <c r="ATA856" s="152"/>
      <c r="ATB856" s="152"/>
      <c r="ATC856" s="152"/>
      <c r="ATD856" s="152"/>
      <c r="ATE856" s="152"/>
      <c r="ATF856" s="152"/>
      <c r="ATG856" s="152"/>
      <c r="ATH856" s="152"/>
      <c r="ATI856" s="152"/>
      <c r="ATJ856" s="152"/>
      <c r="ATK856" s="152"/>
      <c r="ATL856" s="152"/>
      <c r="ATM856" s="152"/>
      <c r="ATN856" s="152"/>
      <c r="ATO856" s="152"/>
      <c r="ATP856" s="152"/>
      <c r="ATQ856" s="152"/>
      <c r="ATR856" s="152"/>
      <c r="ATS856" s="152"/>
      <c r="ATT856" s="152"/>
      <c r="ATU856" s="152"/>
      <c r="ATV856" s="152"/>
      <c r="ATW856" s="152"/>
      <c r="ATX856" s="152"/>
      <c r="ATY856" s="152"/>
      <c r="ATZ856" s="152"/>
      <c r="AUA856" s="152"/>
      <c r="AUB856" s="152"/>
      <c r="AUC856" s="152"/>
      <c r="AUD856" s="152"/>
      <c r="AUE856" s="152"/>
      <c r="AUF856" s="152"/>
      <c r="AUG856" s="152"/>
      <c r="AUH856" s="152"/>
      <c r="AUI856" s="152"/>
      <c r="AUJ856" s="152"/>
      <c r="AUK856" s="152"/>
      <c r="AUL856" s="152"/>
      <c r="AUM856" s="152"/>
      <c r="AUN856" s="152"/>
      <c r="AUO856" s="152"/>
      <c r="AUP856" s="152"/>
      <c r="AUQ856" s="152"/>
      <c r="AUR856" s="152"/>
      <c r="AUS856" s="152"/>
      <c r="AUT856" s="152"/>
      <c r="AUU856" s="152"/>
      <c r="AUV856" s="152"/>
      <c r="AUW856" s="152"/>
      <c r="AUX856" s="152"/>
      <c r="AUY856" s="152"/>
      <c r="AUZ856" s="152"/>
      <c r="AVA856" s="152"/>
      <c r="AVB856" s="152"/>
      <c r="AVC856" s="152"/>
      <c r="AVD856" s="152"/>
      <c r="AVE856" s="152"/>
      <c r="AVF856" s="152"/>
      <c r="AVG856" s="152"/>
      <c r="AVH856" s="152"/>
      <c r="AVI856" s="152"/>
      <c r="AVJ856" s="152"/>
      <c r="AVK856" s="152"/>
      <c r="AVL856" s="152"/>
      <c r="AVM856" s="152"/>
      <c r="AVN856" s="152"/>
      <c r="AVO856" s="152"/>
      <c r="AVP856" s="152"/>
      <c r="AVQ856" s="152"/>
      <c r="AVR856" s="152"/>
      <c r="AVS856" s="152"/>
      <c r="AVT856" s="152"/>
      <c r="AVU856" s="152"/>
      <c r="AVV856" s="152"/>
      <c r="AVW856" s="152"/>
      <c r="AVX856" s="152"/>
      <c r="AVY856" s="152"/>
      <c r="AVZ856" s="152"/>
      <c r="AWA856" s="152"/>
      <c r="AWB856" s="152"/>
      <c r="AWC856" s="152"/>
      <c r="AWD856" s="152"/>
      <c r="AWE856" s="152"/>
      <c r="AWF856" s="152"/>
      <c r="AWG856" s="152"/>
      <c r="AWH856" s="152"/>
      <c r="AWI856" s="152"/>
      <c r="AWJ856" s="152"/>
      <c r="AWK856" s="152"/>
      <c r="AWL856" s="152"/>
      <c r="AWM856" s="152"/>
      <c r="AWN856" s="152"/>
      <c r="AWO856" s="152"/>
      <c r="AWP856" s="152"/>
      <c r="AWQ856" s="152"/>
      <c r="AWR856" s="152"/>
      <c r="AWS856" s="152"/>
      <c r="AWT856" s="152"/>
      <c r="AWU856" s="152"/>
      <c r="AWV856" s="152"/>
      <c r="AWW856" s="152"/>
      <c r="AWX856" s="152"/>
      <c r="AWY856" s="152"/>
      <c r="AWZ856" s="152"/>
      <c r="AXA856" s="152"/>
      <c r="AXB856" s="152"/>
      <c r="AXC856" s="152"/>
      <c r="AXD856" s="152"/>
      <c r="AXE856" s="152"/>
      <c r="AXF856" s="152"/>
      <c r="AXG856" s="152"/>
      <c r="AXH856" s="152"/>
      <c r="AXI856" s="152"/>
      <c r="AXJ856" s="152"/>
      <c r="AXK856" s="152"/>
      <c r="AXL856" s="152"/>
      <c r="AXM856" s="152"/>
      <c r="AXN856" s="152"/>
      <c r="AXO856" s="152"/>
      <c r="AXP856" s="152"/>
      <c r="AXQ856" s="152"/>
      <c r="AXR856" s="152"/>
      <c r="AXS856" s="152"/>
      <c r="AXT856" s="152"/>
      <c r="AXU856" s="152"/>
      <c r="AXV856" s="152"/>
      <c r="AXW856" s="152"/>
      <c r="AXX856" s="152"/>
      <c r="AXY856" s="152"/>
      <c r="AXZ856" s="152"/>
      <c r="AYA856" s="152"/>
      <c r="AYB856" s="152"/>
      <c r="AYC856" s="152"/>
      <c r="AYD856" s="152"/>
      <c r="AYE856" s="152"/>
      <c r="AYF856" s="152"/>
      <c r="AYG856" s="152"/>
      <c r="AYH856" s="152"/>
      <c r="AYI856" s="152"/>
      <c r="AYJ856" s="152"/>
      <c r="AYK856" s="152"/>
      <c r="AYL856" s="152"/>
      <c r="AYM856" s="152"/>
      <c r="AYN856" s="152"/>
      <c r="AYO856" s="152"/>
      <c r="AYP856" s="152"/>
      <c r="AYQ856" s="152"/>
      <c r="AYR856" s="152"/>
      <c r="AYS856" s="152"/>
      <c r="AYT856" s="152"/>
      <c r="AYU856" s="152"/>
      <c r="AYV856" s="152"/>
      <c r="AYW856" s="152"/>
      <c r="AYX856" s="152"/>
      <c r="AYY856" s="152"/>
      <c r="AYZ856" s="152"/>
      <c r="AZA856" s="152"/>
      <c r="AZB856" s="152"/>
      <c r="AZC856" s="152"/>
      <c r="AZD856" s="152"/>
      <c r="AZE856" s="152"/>
      <c r="AZF856" s="152"/>
      <c r="AZG856" s="152"/>
      <c r="AZH856" s="152"/>
      <c r="AZI856" s="152"/>
      <c r="AZJ856" s="152"/>
      <c r="AZK856" s="152"/>
      <c r="AZL856" s="152"/>
      <c r="AZM856" s="152"/>
      <c r="AZN856" s="152"/>
      <c r="AZO856" s="152"/>
      <c r="AZP856" s="152"/>
      <c r="AZQ856" s="152"/>
      <c r="AZR856" s="152"/>
      <c r="AZS856" s="152"/>
      <c r="AZT856" s="152"/>
      <c r="AZU856" s="152"/>
      <c r="AZV856" s="152"/>
      <c r="AZW856" s="152"/>
      <c r="AZX856" s="152"/>
      <c r="AZY856" s="152"/>
      <c r="AZZ856" s="152"/>
      <c r="BAA856" s="152"/>
      <c r="BAB856" s="152"/>
      <c r="BAC856" s="152"/>
      <c r="BAD856" s="152"/>
      <c r="BAE856" s="152"/>
      <c r="BAF856" s="152"/>
      <c r="BAG856" s="152"/>
      <c r="BAH856" s="152"/>
      <c r="BAI856" s="152"/>
      <c r="BAJ856" s="152"/>
      <c r="BAK856" s="152"/>
      <c r="BAL856" s="152"/>
      <c r="BAM856" s="152"/>
      <c r="BAN856" s="152"/>
      <c r="BAO856" s="152"/>
      <c r="BAP856" s="152"/>
      <c r="BAQ856" s="152"/>
      <c r="BAR856" s="152"/>
      <c r="BAS856" s="152"/>
      <c r="BAT856" s="152"/>
      <c r="BAU856" s="152"/>
      <c r="BAV856" s="152"/>
      <c r="BAW856" s="152"/>
      <c r="BAX856" s="152"/>
      <c r="BAY856" s="152"/>
      <c r="BAZ856" s="152"/>
      <c r="BBA856" s="152"/>
      <c r="BBB856" s="152"/>
      <c r="BBC856" s="152"/>
      <c r="BBD856" s="152"/>
      <c r="BBE856" s="152"/>
      <c r="BBF856" s="152"/>
      <c r="BBG856" s="152"/>
      <c r="BBH856" s="152"/>
      <c r="BBI856" s="152"/>
      <c r="BBJ856" s="152"/>
      <c r="BBK856" s="152"/>
      <c r="BBL856" s="152"/>
      <c r="BBM856" s="152"/>
      <c r="BBN856" s="152"/>
      <c r="BBO856" s="152"/>
      <c r="BBP856" s="152"/>
      <c r="BBQ856" s="152"/>
      <c r="BBR856" s="152"/>
      <c r="BBS856" s="152"/>
      <c r="BBT856" s="152"/>
      <c r="BBU856" s="152"/>
      <c r="BBV856" s="152"/>
      <c r="BBW856" s="152"/>
      <c r="BBX856" s="152"/>
      <c r="BBY856" s="152"/>
      <c r="BBZ856" s="152"/>
      <c r="BCA856" s="152"/>
      <c r="BCB856" s="152"/>
      <c r="BCC856" s="152"/>
      <c r="BCD856" s="152"/>
      <c r="BCE856" s="152"/>
      <c r="BCF856" s="152"/>
      <c r="BCG856" s="152"/>
      <c r="BCH856" s="152"/>
      <c r="BCI856" s="152"/>
      <c r="BCJ856" s="152"/>
      <c r="BCK856" s="152"/>
      <c r="BCL856" s="152"/>
      <c r="BCM856" s="152"/>
      <c r="BCN856" s="152"/>
      <c r="BCO856" s="152"/>
      <c r="BCP856" s="152"/>
      <c r="BCQ856" s="152"/>
      <c r="BCR856" s="152"/>
      <c r="BCS856" s="152"/>
      <c r="BCT856" s="152"/>
      <c r="BCU856" s="152"/>
      <c r="BCV856" s="152"/>
      <c r="BCW856" s="152"/>
      <c r="BCX856" s="152"/>
      <c r="BCY856" s="152"/>
      <c r="BCZ856" s="152"/>
      <c r="BDA856" s="152"/>
      <c r="BDB856" s="152"/>
      <c r="BDC856" s="152"/>
      <c r="BDD856" s="152"/>
      <c r="BDE856" s="152"/>
      <c r="BDF856" s="152"/>
      <c r="BDG856" s="152"/>
      <c r="BDH856" s="152"/>
      <c r="BDI856" s="152"/>
      <c r="BDJ856" s="152"/>
      <c r="BDK856" s="152"/>
      <c r="BDL856" s="152"/>
      <c r="BDM856" s="152"/>
      <c r="BDN856" s="152"/>
      <c r="BDO856" s="152"/>
      <c r="BDP856" s="152"/>
      <c r="BDQ856" s="152"/>
      <c r="BDR856" s="152"/>
      <c r="BDS856" s="152"/>
      <c r="BDT856" s="152"/>
      <c r="BDU856" s="152"/>
      <c r="BDV856" s="152"/>
      <c r="BDW856" s="152"/>
      <c r="BDX856" s="152"/>
      <c r="BDY856" s="152"/>
      <c r="BDZ856" s="152"/>
      <c r="BEA856" s="152"/>
      <c r="BEB856" s="152"/>
      <c r="BEC856" s="152"/>
      <c r="BED856" s="152"/>
      <c r="BEE856" s="152"/>
      <c r="BEF856" s="152"/>
      <c r="BEG856" s="152"/>
      <c r="BEH856" s="152"/>
      <c r="BEI856" s="152"/>
      <c r="BEJ856" s="152"/>
      <c r="BEK856" s="152"/>
      <c r="BEL856" s="152"/>
      <c r="BEM856" s="152"/>
      <c r="BEN856" s="152"/>
      <c r="BEO856" s="152"/>
      <c r="BEP856" s="152"/>
      <c r="BEQ856" s="152"/>
      <c r="BER856" s="152"/>
      <c r="BES856" s="152"/>
      <c r="BET856" s="152"/>
      <c r="BEU856" s="152"/>
      <c r="BEV856" s="152"/>
      <c r="BEW856" s="152"/>
      <c r="BEX856" s="152"/>
      <c r="BEY856" s="152"/>
      <c r="BEZ856" s="152"/>
      <c r="BFA856" s="152"/>
      <c r="BFB856" s="152"/>
      <c r="BFC856" s="152"/>
      <c r="BFD856" s="152"/>
      <c r="BFE856" s="152"/>
      <c r="BFF856" s="152"/>
      <c r="BFG856" s="152"/>
      <c r="BFH856" s="152"/>
      <c r="BFI856" s="152"/>
      <c r="BFJ856" s="152"/>
      <c r="BFK856" s="152"/>
      <c r="BFL856" s="152"/>
      <c r="BFM856" s="152"/>
      <c r="BFN856" s="152"/>
      <c r="BFO856" s="152"/>
      <c r="BFP856" s="152"/>
      <c r="BFQ856" s="152"/>
      <c r="BFR856" s="152"/>
      <c r="BFS856" s="152"/>
      <c r="BFT856" s="152"/>
      <c r="BFU856" s="152"/>
      <c r="BFV856" s="152"/>
      <c r="BFW856" s="152"/>
      <c r="BFX856" s="152"/>
      <c r="BFY856" s="152"/>
      <c r="BFZ856" s="152"/>
      <c r="BGA856" s="152"/>
      <c r="BGB856" s="152"/>
      <c r="BGC856" s="152"/>
      <c r="BGD856" s="152"/>
      <c r="BGE856" s="152"/>
      <c r="BGF856" s="152"/>
      <c r="BGG856" s="152"/>
      <c r="BGH856" s="152"/>
      <c r="BGI856" s="152"/>
      <c r="BGJ856" s="152"/>
      <c r="BGK856" s="152"/>
      <c r="BGL856" s="152"/>
      <c r="BGM856" s="152"/>
      <c r="BGN856" s="152"/>
      <c r="BGO856" s="152"/>
      <c r="BGP856" s="152"/>
      <c r="BGQ856" s="152"/>
      <c r="BGR856" s="152"/>
      <c r="BGS856" s="152"/>
      <c r="BGT856" s="152"/>
      <c r="BGU856" s="152"/>
      <c r="BGV856" s="152"/>
      <c r="BGW856" s="152"/>
      <c r="BGX856" s="152"/>
      <c r="BGY856" s="152"/>
      <c r="BGZ856" s="152"/>
      <c r="BHA856" s="152"/>
      <c r="BHB856" s="152"/>
      <c r="BHC856" s="152"/>
      <c r="BHD856" s="152"/>
      <c r="BHE856" s="152"/>
      <c r="BHF856" s="152"/>
      <c r="BHG856" s="152"/>
      <c r="BHH856" s="152"/>
      <c r="BHI856" s="152"/>
      <c r="BHJ856" s="152"/>
      <c r="BHK856" s="152"/>
      <c r="BHL856" s="152"/>
      <c r="BHM856" s="152"/>
      <c r="BHN856" s="152"/>
      <c r="BHO856" s="152"/>
      <c r="BHP856" s="152"/>
      <c r="BHQ856" s="152"/>
      <c r="BHR856" s="152"/>
      <c r="BHS856" s="152"/>
      <c r="BHT856" s="152"/>
      <c r="BHU856" s="152"/>
      <c r="BHV856" s="152"/>
      <c r="BHW856" s="152"/>
      <c r="BHX856" s="152"/>
      <c r="BHY856" s="152"/>
      <c r="BHZ856" s="152"/>
      <c r="BIA856" s="152"/>
      <c r="BIB856" s="152"/>
      <c r="BIC856" s="152"/>
      <c r="BID856" s="152"/>
      <c r="BIE856" s="152"/>
      <c r="BIF856" s="152"/>
      <c r="BIG856" s="152"/>
      <c r="BIH856" s="152"/>
      <c r="BII856" s="152"/>
      <c r="BIJ856" s="152"/>
      <c r="BIK856" s="152"/>
      <c r="BIL856" s="152"/>
      <c r="BIM856" s="152"/>
      <c r="BIN856" s="152"/>
      <c r="BIO856" s="152"/>
      <c r="BIP856" s="152"/>
      <c r="BIQ856" s="152"/>
      <c r="BIR856" s="152"/>
      <c r="BIS856" s="152"/>
      <c r="BIT856" s="152"/>
      <c r="BIU856" s="152"/>
      <c r="BIV856" s="152"/>
      <c r="BIW856" s="152"/>
      <c r="BIX856" s="152"/>
      <c r="BIY856" s="152"/>
      <c r="BIZ856" s="152"/>
      <c r="BJA856" s="152"/>
      <c r="BJB856" s="152"/>
      <c r="BJC856" s="152"/>
      <c r="BJD856" s="152"/>
      <c r="BJE856" s="152"/>
      <c r="BJF856" s="152"/>
      <c r="BJG856" s="152"/>
      <c r="BJH856" s="152"/>
      <c r="BJI856" s="152"/>
      <c r="BJJ856" s="152"/>
      <c r="BJK856" s="152"/>
      <c r="BJL856" s="152"/>
      <c r="BJM856" s="152"/>
      <c r="BJN856" s="152"/>
      <c r="BJO856" s="152"/>
      <c r="BJP856" s="152"/>
      <c r="BJQ856" s="152"/>
      <c r="BJR856" s="152"/>
      <c r="BJS856" s="152"/>
      <c r="BJT856" s="152"/>
      <c r="BJU856" s="152"/>
      <c r="BJV856" s="152"/>
      <c r="BJW856" s="152"/>
      <c r="BJX856" s="152"/>
      <c r="BJY856" s="152"/>
      <c r="BJZ856" s="152"/>
      <c r="BKA856" s="152"/>
      <c r="BKB856" s="152"/>
      <c r="BKC856" s="152"/>
      <c r="BKD856" s="152"/>
      <c r="BKE856" s="152"/>
      <c r="BKF856" s="152"/>
      <c r="BKG856" s="152"/>
      <c r="BKH856" s="152"/>
      <c r="BKI856" s="152"/>
      <c r="BKJ856" s="152"/>
      <c r="BKK856" s="152"/>
      <c r="BKL856" s="152"/>
      <c r="BKM856" s="152"/>
      <c r="BKN856" s="152"/>
      <c r="BKO856" s="152"/>
      <c r="BKP856" s="152"/>
      <c r="BKQ856" s="152"/>
      <c r="BKR856" s="152"/>
      <c r="BKS856" s="152"/>
      <c r="BKT856" s="152"/>
      <c r="BKU856" s="152"/>
      <c r="BKV856" s="152"/>
      <c r="BKW856" s="152"/>
      <c r="BKX856" s="152"/>
      <c r="BKY856" s="152"/>
      <c r="BKZ856" s="152"/>
      <c r="BLA856" s="152"/>
      <c r="BLB856" s="152"/>
      <c r="BLC856" s="152"/>
      <c r="BLD856" s="152"/>
      <c r="BLE856" s="152"/>
      <c r="BLF856" s="152"/>
      <c r="BLG856" s="152"/>
      <c r="BLH856" s="152"/>
      <c r="BLI856" s="152"/>
      <c r="BLJ856" s="152"/>
      <c r="BLK856" s="152"/>
      <c r="BLL856" s="152"/>
      <c r="BLM856" s="152"/>
      <c r="BLN856" s="152"/>
      <c r="BLO856" s="152"/>
      <c r="BLP856" s="152"/>
      <c r="BLQ856" s="152"/>
      <c r="BLR856" s="152"/>
      <c r="BLS856" s="152"/>
      <c r="BLT856" s="152"/>
      <c r="BLU856" s="152"/>
      <c r="BLV856" s="152"/>
      <c r="BLW856" s="152"/>
      <c r="BLX856" s="152"/>
      <c r="BLY856" s="152"/>
      <c r="BLZ856" s="152"/>
      <c r="BMA856" s="152"/>
      <c r="BMB856" s="152"/>
      <c r="BMC856" s="152"/>
      <c r="BMD856" s="152"/>
      <c r="BME856" s="152"/>
      <c r="BMF856" s="152"/>
      <c r="BMG856" s="152"/>
      <c r="BMH856" s="152"/>
      <c r="BMI856" s="152"/>
      <c r="BMJ856" s="152"/>
      <c r="BMK856" s="152"/>
      <c r="BML856" s="152"/>
      <c r="BMM856" s="152"/>
      <c r="BMN856" s="152"/>
      <c r="BMO856" s="152"/>
      <c r="BMP856" s="152"/>
      <c r="BMQ856" s="152"/>
      <c r="BMR856" s="152"/>
      <c r="BMS856" s="152"/>
      <c r="BMT856" s="152"/>
      <c r="BMU856" s="152"/>
      <c r="BMV856" s="152"/>
      <c r="BMW856" s="152"/>
      <c r="BMX856" s="152"/>
      <c r="BMY856" s="152"/>
      <c r="BMZ856" s="152"/>
      <c r="BNA856" s="152"/>
      <c r="BNB856" s="152"/>
      <c r="BNC856" s="152"/>
      <c r="BND856" s="152"/>
      <c r="BNE856" s="152"/>
      <c r="BNF856" s="152"/>
      <c r="BNG856" s="152"/>
      <c r="BNH856" s="152"/>
      <c r="BNI856" s="152"/>
      <c r="BNJ856" s="152"/>
      <c r="BNK856" s="152"/>
      <c r="BNL856" s="152"/>
      <c r="BNM856" s="152"/>
      <c r="BNN856" s="152"/>
      <c r="BNO856" s="152"/>
      <c r="BNP856" s="152"/>
      <c r="BNQ856" s="152"/>
      <c r="BNR856" s="152"/>
      <c r="BNS856" s="152"/>
      <c r="BNT856" s="152"/>
      <c r="BNU856" s="152"/>
      <c r="BNV856" s="152"/>
      <c r="BNW856" s="152"/>
      <c r="BNX856" s="152"/>
      <c r="BNY856" s="152"/>
      <c r="BNZ856" s="152"/>
      <c r="BOA856" s="152"/>
      <c r="BOB856" s="152"/>
      <c r="BOC856" s="152"/>
      <c r="BOD856" s="152"/>
      <c r="BOE856" s="152"/>
      <c r="BOF856" s="152"/>
      <c r="BOG856" s="152"/>
      <c r="BOH856" s="152"/>
      <c r="BOI856" s="152"/>
      <c r="BOJ856" s="152"/>
      <c r="BOK856" s="152"/>
      <c r="BOL856" s="152"/>
      <c r="BOM856" s="152"/>
      <c r="BON856" s="152"/>
      <c r="BOO856" s="152"/>
      <c r="BOP856" s="152"/>
      <c r="BOQ856" s="152"/>
      <c r="BOR856" s="152"/>
      <c r="BOS856" s="152"/>
      <c r="BOT856" s="152"/>
      <c r="BOU856" s="152"/>
      <c r="BOV856" s="152"/>
      <c r="BOW856" s="152"/>
      <c r="BOX856" s="152"/>
      <c r="BOY856" s="152"/>
      <c r="BOZ856" s="152"/>
      <c r="BPA856" s="152"/>
      <c r="BPB856" s="152"/>
      <c r="BPC856" s="152"/>
      <c r="BPD856" s="152"/>
      <c r="BPE856" s="152"/>
      <c r="BPF856" s="152"/>
      <c r="BPG856" s="152"/>
      <c r="BPH856" s="152"/>
      <c r="BPI856" s="152"/>
      <c r="BPJ856" s="152"/>
      <c r="BPK856" s="152"/>
      <c r="BPL856" s="152"/>
      <c r="BPM856" s="152"/>
      <c r="BPN856" s="152"/>
      <c r="BPO856" s="152"/>
      <c r="BPP856" s="152"/>
      <c r="BPQ856" s="152"/>
      <c r="BPR856" s="152"/>
      <c r="BPS856" s="152"/>
      <c r="BPT856" s="152"/>
      <c r="BPU856" s="152"/>
      <c r="BPV856" s="152"/>
      <c r="BPW856" s="152"/>
      <c r="BPX856" s="152"/>
      <c r="BPY856" s="152"/>
      <c r="BPZ856" s="152"/>
      <c r="BQA856" s="152"/>
      <c r="BQB856" s="152"/>
      <c r="BQC856" s="152"/>
      <c r="BQD856" s="152"/>
      <c r="BQE856" s="152"/>
      <c r="BQF856" s="152"/>
      <c r="BQG856" s="152"/>
      <c r="BQH856" s="152"/>
      <c r="BQI856" s="152"/>
      <c r="BQJ856" s="152"/>
      <c r="BQK856" s="152"/>
      <c r="BQL856" s="152"/>
      <c r="BQM856" s="152"/>
      <c r="BQN856" s="152"/>
      <c r="BQO856" s="152"/>
      <c r="BQP856" s="152"/>
      <c r="BQQ856" s="152"/>
      <c r="BQR856" s="152"/>
      <c r="BQS856" s="152"/>
      <c r="BQT856" s="152"/>
      <c r="BQU856" s="152"/>
      <c r="BQV856" s="152"/>
      <c r="BQW856" s="152"/>
      <c r="BQX856" s="152"/>
      <c r="BQY856" s="152"/>
      <c r="BQZ856" s="152"/>
      <c r="BRA856" s="152"/>
      <c r="BRB856" s="152"/>
      <c r="BRC856" s="152"/>
      <c r="BRD856" s="152"/>
      <c r="BRE856" s="152"/>
      <c r="BRF856" s="152"/>
      <c r="BRG856" s="152"/>
      <c r="BRH856" s="152"/>
      <c r="BRI856" s="152"/>
      <c r="BRJ856" s="152"/>
      <c r="BRK856" s="152"/>
      <c r="BRL856" s="152"/>
      <c r="BRM856" s="152"/>
      <c r="BRN856" s="152"/>
      <c r="BRO856" s="152"/>
      <c r="BRP856" s="152"/>
      <c r="BRQ856" s="152"/>
      <c r="BRR856" s="152"/>
      <c r="BRS856" s="152"/>
      <c r="BRT856" s="152"/>
      <c r="BRU856" s="152"/>
      <c r="BRV856" s="152"/>
      <c r="BRW856" s="152"/>
      <c r="BRX856" s="152"/>
      <c r="BRY856" s="152"/>
      <c r="BRZ856" s="152"/>
      <c r="BSA856" s="152"/>
      <c r="BSB856" s="152"/>
      <c r="BSC856" s="152"/>
      <c r="BSD856" s="152"/>
      <c r="BSE856" s="152"/>
      <c r="BSF856" s="152"/>
      <c r="BSG856" s="152"/>
      <c r="BSH856" s="152"/>
      <c r="BSI856" s="152"/>
      <c r="BSJ856" s="152"/>
      <c r="BSK856" s="152"/>
      <c r="BSL856" s="152"/>
      <c r="BSM856" s="152"/>
      <c r="BSN856" s="152"/>
      <c r="BSO856" s="152"/>
      <c r="BSP856" s="152"/>
      <c r="BSQ856" s="152"/>
      <c r="BSR856" s="152"/>
      <c r="BSS856" s="152"/>
      <c r="BST856" s="152"/>
      <c r="BSU856" s="152"/>
      <c r="BSV856" s="152"/>
      <c r="BSW856" s="152"/>
      <c r="BSX856" s="152"/>
      <c r="BSY856" s="152"/>
      <c r="BSZ856" s="152"/>
      <c r="BTA856" s="152"/>
      <c r="BTB856" s="152"/>
      <c r="BTC856" s="152"/>
      <c r="BTD856" s="152"/>
      <c r="BTE856" s="152"/>
      <c r="BTF856" s="152"/>
      <c r="BTG856" s="152"/>
      <c r="BTH856" s="152"/>
      <c r="BTI856" s="152"/>
      <c r="BTJ856" s="152"/>
      <c r="BTK856" s="152"/>
      <c r="BTL856" s="152"/>
      <c r="BTM856" s="152"/>
      <c r="BTN856" s="152"/>
      <c r="BTO856" s="152"/>
      <c r="BTP856" s="152"/>
      <c r="BTQ856" s="152"/>
      <c r="BTR856" s="152"/>
      <c r="BTS856" s="152"/>
      <c r="BTT856" s="152"/>
      <c r="BTU856" s="152"/>
      <c r="BTV856" s="152"/>
      <c r="BTW856" s="152"/>
      <c r="BTX856" s="152"/>
      <c r="BTY856" s="152"/>
      <c r="BTZ856" s="152"/>
      <c r="BUA856" s="152"/>
      <c r="BUB856" s="152"/>
      <c r="BUC856" s="152"/>
      <c r="BUD856" s="152"/>
      <c r="BUE856" s="152"/>
      <c r="BUF856" s="152"/>
      <c r="BUG856" s="152"/>
      <c r="BUH856" s="152"/>
      <c r="BUI856" s="152"/>
      <c r="BUJ856" s="152"/>
      <c r="BUK856" s="152"/>
      <c r="BUL856" s="152"/>
      <c r="BUM856" s="152"/>
      <c r="BUN856" s="152"/>
      <c r="BUO856" s="152"/>
      <c r="BUP856" s="152"/>
      <c r="BUQ856" s="152"/>
      <c r="BUR856" s="152"/>
      <c r="BUS856" s="152"/>
      <c r="BUT856" s="152"/>
      <c r="BUU856" s="152"/>
      <c r="BUV856" s="152"/>
      <c r="BUW856" s="152"/>
      <c r="BUX856" s="152"/>
      <c r="BUY856" s="152"/>
      <c r="BUZ856" s="152"/>
      <c r="BVA856" s="152"/>
      <c r="BVB856" s="152"/>
      <c r="BVC856" s="152"/>
      <c r="BVD856" s="152"/>
      <c r="BVE856" s="152"/>
      <c r="BVF856" s="152"/>
      <c r="BVG856" s="152"/>
      <c r="BVH856" s="152"/>
      <c r="BVI856" s="152"/>
      <c r="BVJ856" s="152"/>
      <c r="BVK856" s="152"/>
      <c r="BVL856" s="152"/>
      <c r="BVM856" s="152"/>
      <c r="BVN856" s="152"/>
      <c r="BVO856" s="152"/>
      <c r="BVP856" s="152"/>
      <c r="BVQ856" s="152"/>
      <c r="BVR856" s="152"/>
      <c r="BVS856" s="152"/>
      <c r="BVT856" s="152"/>
      <c r="BVU856" s="152"/>
      <c r="BVV856" s="152"/>
      <c r="BVW856" s="152"/>
      <c r="BVX856" s="152"/>
      <c r="BVY856" s="152"/>
      <c r="BVZ856" s="152"/>
      <c r="BWA856" s="152"/>
      <c r="BWB856" s="152"/>
      <c r="BWC856" s="152"/>
      <c r="BWD856" s="152"/>
      <c r="BWE856" s="152"/>
      <c r="BWF856" s="152"/>
      <c r="BWG856" s="152"/>
      <c r="BWH856" s="152"/>
      <c r="BWI856" s="152"/>
      <c r="BWJ856" s="152"/>
      <c r="BWK856" s="152"/>
      <c r="BWL856" s="152"/>
      <c r="BWM856" s="152"/>
      <c r="BWN856" s="152"/>
      <c r="BWO856" s="152"/>
      <c r="BWP856" s="152"/>
      <c r="BWQ856" s="152"/>
      <c r="BWR856" s="152"/>
      <c r="BWS856" s="152"/>
      <c r="BWT856" s="152"/>
      <c r="BWU856" s="152"/>
      <c r="BWV856" s="152"/>
      <c r="BWW856" s="152"/>
      <c r="BWX856" s="152"/>
      <c r="BWY856" s="152"/>
      <c r="BWZ856" s="152"/>
      <c r="BXA856" s="152"/>
      <c r="BXB856" s="152"/>
      <c r="BXC856" s="152"/>
      <c r="BXD856" s="152"/>
      <c r="BXE856" s="152"/>
      <c r="BXF856" s="152"/>
      <c r="BXG856" s="152"/>
      <c r="BXH856" s="152"/>
      <c r="BXI856" s="152"/>
      <c r="BXJ856" s="152"/>
      <c r="BXK856" s="152"/>
      <c r="BXL856" s="152"/>
      <c r="BXM856" s="152"/>
      <c r="BXN856" s="152"/>
      <c r="BXO856" s="152"/>
      <c r="BXP856" s="152"/>
      <c r="BXQ856" s="152"/>
      <c r="BXR856" s="152"/>
      <c r="BXS856" s="152"/>
      <c r="BXT856" s="152"/>
      <c r="BXU856" s="152"/>
      <c r="BXV856" s="152"/>
      <c r="BXW856" s="152"/>
      <c r="BXX856" s="152"/>
      <c r="BXY856" s="152"/>
      <c r="BXZ856" s="152"/>
      <c r="BYA856" s="152"/>
      <c r="BYB856" s="152"/>
      <c r="BYC856" s="152"/>
      <c r="BYD856" s="152"/>
      <c r="BYE856" s="152"/>
      <c r="BYF856" s="152"/>
      <c r="BYG856" s="152"/>
      <c r="BYH856" s="152"/>
      <c r="BYI856" s="152"/>
      <c r="BYJ856" s="152"/>
      <c r="BYK856" s="152"/>
      <c r="BYL856" s="152"/>
      <c r="BYM856" s="152"/>
      <c r="BYN856" s="152"/>
      <c r="BYO856" s="152"/>
      <c r="BYP856" s="152"/>
      <c r="BYQ856" s="152"/>
      <c r="BYR856" s="152"/>
      <c r="BYS856" s="152"/>
      <c r="BYT856" s="152"/>
      <c r="BYU856" s="152"/>
      <c r="BYV856" s="152"/>
      <c r="BYW856" s="152"/>
      <c r="BYX856" s="152"/>
      <c r="BYY856" s="152"/>
      <c r="BYZ856" s="152"/>
      <c r="BZA856" s="152"/>
      <c r="BZB856" s="152"/>
      <c r="BZC856" s="152"/>
      <c r="BZD856" s="152"/>
      <c r="BZE856" s="152"/>
      <c r="BZF856" s="152"/>
      <c r="BZG856" s="152"/>
      <c r="BZH856" s="152"/>
      <c r="BZI856" s="152"/>
      <c r="BZJ856" s="152"/>
      <c r="BZK856" s="152"/>
      <c r="BZL856" s="152"/>
      <c r="BZM856" s="152"/>
      <c r="BZN856" s="152"/>
      <c r="BZO856" s="152"/>
      <c r="BZP856" s="152"/>
      <c r="BZQ856" s="152"/>
      <c r="BZR856" s="152"/>
      <c r="BZS856" s="152"/>
      <c r="BZT856" s="152"/>
      <c r="BZU856" s="152"/>
      <c r="BZV856" s="152"/>
      <c r="BZW856" s="152"/>
      <c r="BZX856" s="152"/>
      <c r="BZY856" s="152"/>
      <c r="BZZ856" s="152"/>
      <c r="CAA856" s="152"/>
      <c r="CAB856" s="152"/>
      <c r="CAC856" s="152"/>
      <c r="CAD856" s="152"/>
      <c r="CAE856" s="152"/>
      <c r="CAF856" s="152"/>
      <c r="CAG856" s="152"/>
      <c r="CAH856" s="152"/>
      <c r="CAI856" s="152"/>
      <c r="CAJ856" s="152"/>
      <c r="CAK856" s="152"/>
      <c r="CAL856" s="152"/>
      <c r="CAM856" s="152"/>
      <c r="CAN856" s="152"/>
      <c r="CAO856" s="152"/>
      <c r="CAP856" s="152"/>
      <c r="CAQ856" s="152"/>
      <c r="CAR856" s="152"/>
      <c r="CAS856" s="152"/>
      <c r="CAT856" s="152"/>
      <c r="CAU856" s="152"/>
      <c r="CAV856" s="152"/>
      <c r="CAW856" s="152"/>
      <c r="CAX856" s="152"/>
      <c r="CAY856" s="152"/>
      <c r="CAZ856" s="152"/>
      <c r="CBA856" s="152"/>
      <c r="CBB856" s="152"/>
      <c r="CBC856" s="152"/>
      <c r="CBD856" s="152"/>
      <c r="CBE856" s="152"/>
      <c r="CBF856" s="152"/>
      <c r="CBG856" s="152"/>
      <c r="CBH856" s="152"/>
      <c r="CBI856" s="152"/>
      <c r="CBJ856" s="152"/>
      <c r="CBK856" s="152"/>
      <c r="CBL856" s="152"/>
      <c r="CBM856" s="152"/>
      <c r="CBN856" s="152"/>
      <c r="CBO856" s="152"/>
      <c r="CBP856" s="152"/>
      <c r="CBQ856" s="152"/>
      <c r="CBR856" s="152"/>
      <c r="CBS856" s="152"/>
      <c r="CBT856" s="152"/>
      <c r="CBU856" s="152"/>
      <c r="CBV856" s="152"/>
      <c r="CBW856" s="152"/>
      <c r="CBX856" s="152"/>
      <c r="CBY856" s="152"/>
      <c r="CBZ856" s="152"/>
      <c r="CCA856" s="152"/>
      <c r="CCB856" s="152"/>
      <c r="CCC856" s="152"/>
      <c r="CCD856" s="152"/>
      <c r="CCE856" s="152"/>
      <c r="CCF856" s="152"/>
      <c r="CCG856" s="152"/>
      <c r="CCH856" s="152"/>
      <c r="CCI856" s="152"/>
      <c r="CCJ856" s="152"/>
      <c r="CCK856" s="152"/>
      <c r="CCL856" s="152"/>
      <c r="CCM856" s="152"/>
      <c r="CCN856" s="152"/>
      <c r="CCO856" s="152"/>
      <c r="CCP856" s="152"/>
      <c r="CCQ856" s="152"/>
      <c r="CCR856" s="152"/>
      <c r="CCS856" s="152"/>
      <c r="CCT856" s="152"/>
      <c r="CCU856" s="152"/>
      <c r="CCV856" s="152"/>
      <c r="CCW856" s="152"/>
      <c r="CCX856" s="152"/>
      <c r="CCY856" s="152"/>
      <c r="CCZ856" s="152"/>
      <c r="CDA856" s="152"/>
      <c r="CDB856" s="152"/>
      <c r="CDC856" s="152"/>
      <c r="CDD856" s="152"/>
      <c r="CDE856" s="152"/>
      <c r="CDF856" s="152"/>
      <c r="CDG856" s="152"/>
      <c r="CDH856" s="152"/>
      <c r="CDI856" s="152"/>
      <c r="CDJ856" s="152"/>
      <c r="CDK856" s="152"/>
      <c r="CDL856" s="152"/>
      <c r="CDM856" s="152"/>
      <c r="CDN856" s="152"/>
      <c r="CDO856" s="152"/>
      <c r="CDP856" s="152"/>
      <c r="CDQ856" s="152"/>
      <c r="CDR856" s="152"/>
      <c r="CDS856" s="152"/>
      <c r="CDT856" s="152"/>
      <c r="CDU856" s="152"/>
      <c r="CDV856" s="152"/>
      <c r="CDW856" s="152"/>
      <c r="CDX856" s="152"/>
      <c r="CDY856" s="152"/>
      <c r="CDZ856" s="152"/>
      <c r="CEA856" s="152"/>
      <c r="CEB856" s="152"/>
      <c r="CEC856" s="152"/>
      <c r="CED856" s="152"/>
      <c r="CEE856" s="152"/>
      <c r="CEF856" s="152"/>
      <c r="CEG856" s="152"/>
      <c r="CEH856" s="152"/>
      <c r="CEI856" s="152"/>
      <c r="CEJ856" s="152"/>
      <c r="CEK856" s="152"/>
      <c r="CEL856" s="152"/>
      <c r="CEM856" s="152"/>
      <c r="CEN856" s="152"/>
      <c r="CEO856" s="152"/>
      <c r="CEP856" s="152"/>
      <c r="CEQ856" s="152"/>
      <c r="CER856" s="152"/>
      <c r="CES856" s="152"/>
      <c r="CET856" s="152"/>
      <c r="CEU856" s="152"/>
      <c r="CEV856" s="152"/>
      <c r="CEW856" s="152"/>
      <c r="CEX856" s="152"/>
      <c r="CEY856" s="152"/>
      <c r="CEZ856" s="152"/>
      <c r="CFA856" s="152"/>
      <c r="CFB856" s="152"/>
      <c r="CFC856" s="152"/>
      <c r="CFD856" s="152"/>
      <c r="CFE856" s="152"/>
      <c r="CFF856" s="152"/>
      <c r="CFG856" s="152"/>
      <c r="CFH856" s="152"/>
      <c r="CFI856" s="152"/>
      <c r="CFJ856" s="152"/>
      <c r="CFK856" s="152"/>
      <c r="CFL856" s="152"/>
      <c r="CFM856" s="152"/>
      <c r="CFN856" s="152"/>
      <c r="CFO856" s="152"/>
      <c r="CFP856" s="152"/>
      <c r="CFQ856" s="152"/>
      <c r="CFR856" s="152"/>
      <c r="CFS856" s="152"/>
      <c r="CFT856" s="152"/>
      <c r="CFU856" s="152"/>
      <c r="CFV856" s="152"/>
      <c r="CFW856" s="152"/>
      <c r="CFX856" s="152"/>
      <c r="CFY856" s="152"/>
      <c r="CFZ856" s="152"/>
      <c r="CGA856" s="152"/>
      <c r="CGB856" s="152"/>
      <c r="CGC856" s="152"/>
      <c r="CGD856" s="152"/>
      <c r="CGE856" s="152"/>
      <c r="CGF856" s="152"/>
      <c r="CGG856" s="152"/>
      <c r="CGH856" s="152"/>
      <c r="CGI856" s="152"/>
      <c r="CGJ856" s="152"/>
      <c r="CGK856" s="152"/>
      <c r="CGL856" s="152"/>
      <c r="CGM856" s="152"/>
      <c r="CGN856" s="152"/>
      <c r="CGO856" s="152"/>
      <c r="CGP856" s="152"/>
      <c r="CGQ856" s="152"/>
      <c r="CGR856" s="152"/>
      <c r="CGS856" s="152"/>
      <c r="CGT856" s="152"/>
      <c r="CGU856" s="152"/>
      <c r="CGV856" s="152"/>
      <c r="CGW856" s="152"/>
      <c r="CGX856" s="152"/>
      <c r="CGY856" s="152"/>
      <c r="CGZ856" s="152"/>
      <c r="CHA856" s="152"/>
      <c r="CHB856" s="152"/>
      <c r="CHC856" s="152"/>
      <c r="CHD856" s="152"/>
      <c r="CHE856" s="152"/>
      <c r="CHF856" s="152"/>
      <c r="CHG856" s="152"/>
      <c r="CHH856" s="152"/>
      <c r="CHI856" s="152"/>
      <c r="CHJ856" s="152"/>
      <c r="CHK856" s="152"/>
      <c r="CHL856" s="152"/>
      <c r="CHM856" s="152"/>
      <c r="CHN856" s="152"/>
      <c r="CHO856" s="152"/>
      <c r="CHP856" s="152"/>
      <c r="CHQ856" s="152"/>
      <c r="CHR856" s="152"/>
      <c r="CHS856" s="152"/>
      <c r="CHT856" s="152"/>
      <c r="CHU856" s="152"/>
      <c r="CHV856" s="152"/>
      <c r="CHW856" s="152"/>
      <c r="CHX856" s="152"/>
      <c r="CHY856" s="152"/>
      <c r="CHZ856" s="152"/>
      <c r="CIA856" s="152"/>
      <c r="CIB856" s="152"/>
      <c r="CIC856" s="152"/>
      <c r="CID856" s="152"/>
      <c r="CIE856" s="152"/>
      <c r="CIF856" s="152"/>
      <c r="CIG856" s="152"/>
      <c r="CIH856" s="152"/>
      <c r="CII856" s="152"/>
      <c r="CIJ856" s="152"/>
      <c r="CIK856" s="152"/>
      <c r="CIL856" s="152"/>
      <c r="CIM856" s="152"/>
      <c r="CIN856" s="152"/>
      <c r="CIO856" s="152"/>
      <c r="CIP856" s="152"/>
      <c r="CIQ856" s="152"/>
      <c r="CIR856" s="152"/>
      <c r="CIS856" s="152"/>
      <c r="CIT856" s="152"/>
      <c r="CIU856" s="152"/>
      <c r="CIV856" s="152"/>
      <c r="CIW856" s="152"/>
      <c r="CIX856" s="152"/>
      <c r="CIY856" s="152"/>
      <c r="CIZ856" s="152"/>
      <c r="CJA856" s="152"/>
      <c r="CJB856" s="152"/>
      <c r="CJC856" s="152"/>
      <c r="CJD856" s="152"/>
      <c r="CJE856" s="152"/>
      <c r="CJF856" s="152"/>
      <c r="CJG856" s="152"/>
      <c r="CJH856" s="152"/>
      <c r="CJI856" s="152"/>
      <c r="CJJ856" s="152"/>
      <c r="CJK856" s="152"/>
      <c r="CJL856" s="152"/>
      <c r="CJM856" s="152"/>
      <c r="CJN856" s="152"/>
      <c r="CJO856" s="152"/>
      <c r="CJP856" s="152"/>
      <c r="CJQ856" s="152"/>
      <c r="CJR856" s="152"/>
      <c r="CJS856" s="152"/>
      <c r="CJT856" s="152"/>
      <c r="CJU856" s="152"/>
      <c r="CJV856" s="152"/>
      <c r="CJW856" s="152"/>
      <c r="CJX856" s="152"/>
      <c r="CJY856" s="152"/>
      <c r="CJZ856" s="152"/>
      <c r="CKA856" s="152"/>
      <c r="CKB856" s="152"/>
      <c r="CKC856" s="152"/>
      <c r="CKD856" s="152"/>
      <c r="CKE856" s="152"/>
      <c r="CKF856" s="152"/>
      <c r="CKG856" s="152"/>
      <c r="CKH856" s="152"/>
      <c r="CKI856" s="152"/>
      <c r="CKJ856" s="152"/>
      <c r="CKK856" s="152"/>
      <c r="CKL856" s="152"/>
      <c r="CKM856" s="152"/>
      <c r="CKN856" s="152"/>
      <c r="CKO856" s="152"/>
      <c r="CKP856" s="152"/>
      <c r="CKQ856" s="152"/>
      <c r="CKR856" s="152"/>
      <c r="CKS856" s="152"/>
      <c r="CKT856" s="152"/>
      <c r="CKU856" s="152"/>
      <c r="CKV856" s="152"/>
      <c r="CKW856" s="152"/>
      <c r="CKX856" s="152"/>
      <c r="CKY856" s="152"/>
      <c r="CKZ856" s="152"/>
      <c r="CLA856" s="152"/>
      <c r="CLB856" s="152"/>
      <c r="CLC856" s="152"/>
      <c r="CLD856" s="152"/>
      <c r="CLE856" s="152"/>
      <c r="CLF856" s="152"/>
      <c r="CLG856" s="152"/>
      <c r="CLH856" s="152"/>
      <c r="CLI856" s="152"/>
      <c r="CLJ856" s="152"/>
      <c r="CLK856" s="152"/>
      <c r="CLL856" s="152"/>
      <c r="CLM856" s="152"/>
      <c r="CLN856" s="152"/>
      <c r="CLO856" s="152"/>
      <c r="CLP856" s="152"/>
      <c r="CLQ856" s="152"/>
      <c r="CLR856" s="152"/>
      <c r="CLS856" s="152"/>
      <c r="CLT856" s="152"/>
      <c r="CLU856" s="152"/>
      <c r="CLV856" s="152"/>
      <c r="CLW856" s="152"/>
      <c r="CLX856" s="152"/>
      <c r="CLY856" s="152"/>
      <c r="CLZ856" s="152"/>
      <c r="CMA856" s="152"/>
      <c r="CMB856" s="152"/>
      <c r="CMC856" s="152"/>
      <c r="CMD856" s="152"/>
      <c r="CME856" s="152"/>
      <c r="CMF856" s="152"/>
      <c r="CMG856" s="152"/>
      <c r="CMH856" s="152"/>
      <c r="CMI856" s="152"/>
      <c r="CMJ856" s="152"/>
      <c r="CMK856" s="152"/>
      <c r="CML856" s="152"/>
      <c r="CMM856" s="152"/>
      <c r="CMN856" s="152"/>
      <c r="CMO856" s="152"/>
      <c r="CMP856" s="152"/>
      <c r="CMQ856" s="152"/>
      <c r="CMR856" s="152"/>
      <c r="CMS856" s="152"/>
      <c r="CMT856" s="152"/>
      <c r="CMU856" s="152"/>
      <c r="CMV856" s="152"/>
      <c r="CMW856" s="152"/>
      <c r="CMX856" s="152"/>
      <c r="CMY856" s="152"/>
      <c r="CMZ856" s="152"/>
      <c r="CNA856" s="152"/>
      <c r="CNB856" s="152"/>
      <c r="CNC856" s="152"/>
      <c r="CND856" s="152"/>
      <c r="CNE856" s="152"/>
      <c r="CNF856" s="152"/>
      <c r="CNG856" s="152"/>
      <c r="CNH856" s="152"/>
      <c r="CNI856" s="152"/>
      <c r="CNJ856" s="152"/>
      <c r="CNK856" s="152"/>
      <c r="CNL856" s="152"/>
      <c r="CNM856" s="152"/>
      <c r="CNN856" s="152"/>
      <c r="CNO856" s="152"/>
      <c r="CNP856" s="152"/>
      <c r="CNQ856" s="152"/>
      <c r="CNR856" s="152"/>
      <c r="CNS856" s="152"/>
      <c r="CNT856" s="152"/>
      <c r="CNU856" s="152"/>
      <c r="CNV856" s="152"/>
      <c r="CNW856" s="152"/>
      <c r="CNX856" s="152"/>
      <c r="CNY856" s="152"/>
      <c r="CNZ856" s="152"/>
      <c r="COA856" s="152"/>
      <c r="COB856" s="152"/>
      <c r="COC856" s="152"/>
      <c r="COD856" s="152"/>
      <c r="COE856" s="152"/>
      <c r="COF856" s="152"/>
      <c r="COG856" s="152"/>
      <c r="COH856" s="152"/>
      <c r="COI856" s="152"/>
      <c r="COJ856" s="152"/>
      <c r="COK856" s="152"/>
      <c r="COL856" s="152"/>
      <c r="COM856" s="152"/>
      <c r="CON856" s="152"/>
      <c r="COO856" s="152"/>
      <c r="COP856" s="152"/>
      <c r="COQ856" s="152"/>
      <c r="COR856" s="152"/>
      <c r="COS856" s="152"/>
      <c r="COT856" s="152"/>
      <c r="COU856" s="152"/>
      <c r="COV856" s="152"/>
      <c r="COW856" s="152"/>
      <c r="COX856" s="152"/>
      <c r="COY856" s="152"/>
      <c r="COZ856" s="152"/>
      <c r="CPA856" s="152"/>
      <c r="CPB856" s="152"/>
      <c r="CPC856" s="152"/>
      <c r="CPD856" s="152"/>
      <c r="CPE856" s="152"/>
      <c r="CPF856" s="152"/>
      <c r="CPG856" s="152"/>
      <c r="CPH856" s="152"/>
      <c r="CPI856" s="152"/>
      <c r="CPJ856" s="152"/>
      <c r="CPK856" s="152"/>
      <c r="CPL856" s="152"/>
      <c r="CPM856" s="152"/>
      <c r="CPN856" s="152"/>
      <c r="CPO856" s="152"/>
      <c r="CPP856" s="152"/>
      <c r="CPQ856" s="152"/>
      <c r="CPR856" s="152"/>
      <c r="CPS856" s="152"/>
      <c r="CPT856" s="152"/>
      <c r="CPU856" s="152"/>
      <c r="CPV856" s="152"/>
      <c r="CPW856" s="152"/>
      <c r="CPX856" s="152"/>
      <c r="CPY856" s="152"/>
      <c r="CPZ856" s="152"/>
      <c r="CQA856" s="152"/>
      <c r="CQB856" s="152"/>
      <c r="CQC856" s="152"/>
      <c r="CQD856" s="152"/>
      <c r="CQE856" s="152"/>
      <c r="CQF856" s="152"/>
      <c r="CQG856" s="152"/>
      <c r="CQH856" s="152"/>
      <c r="CQI856" s="152"/>
      <c r="CQJ856" s="152"/>
      <c r="CQK856" s="152"/>
      <c r="CQL856" s="152"/>
      <c r="CQM856" s="152"/>
      <c r="CQN856" s="152"/>
      <c r="CQO856" s="152"/>
      <c r="CQP856" s="152"/>
      <c r="CQQ856" s="152"/>
      <c r="CQR856" s="152"/>
      <c r="CQS856" s="152"/>
      <c r="CQT856" s="152"/>
      <c r="CQU856" s="152"/>
      <c r="CQV856" s="152"/>
      <c r="CQW856" s="152"/>
      <c r="CQX856" s="152"/>
      <c r="CQY856" s="152"/>
      <c r="CQZ856" s="152"/>
      <c r="CRA856" s="152"/>
      <c r="CRB856" s="152"/>
      <c r="CRC856" s="152"/>
      <c r="CRD856" s="152"/>
      <c r="CRE856" s="152"/>
      <c r="CRF856" s="152"/>
      <c r="CRG856" s="152"/>
      <c r="CRH856" s="152"/>
      <c r="CRI856" s="152"/>
      <c r="CRJ856" s="152"/>
      <c r="CRK856" s="152"/>
      <c r="CRL856" s="152"/>
      <c r="CRM856" s="152"/>
      <c r="CRN856" s="152"/>
      <c r="CRO856" s="152"/>
      <c r="CRP856" s="152"/>
      <c r="CRQ856" s="152"/>
      <c r="CRR856" s="152"/>
      <c r="CRS856" s="152"/>
      <c r="CRT856" s="152"/>
      <c r="CRU856" s="152"/>
      <c r="CRV856" s="152"/>
      <c r="CRW856" s="152"/>
      <c r="CRX856" s="152"/>
      <c r="CRY856" s="152"/>
      <c r="CRZ856" s="152"/>
      <c r="CSA856" s="152"/>
      <c r="CSB856" s="152"/>
      <c r="CSC856" s="152"/>
      <c r="CSD856" s="152"/>
      <c r="CSE856" s="152"/>
      <c r="CSF856" s="152"/>
      <c r="CSG856" s="152"/>
      <c r="CSH856" s="152"/>
      <c r="CSI856" s="152"/>
      <c r="CSJ856" s="152"/>
      <c r="CSK856" s="152"/>
      <c r="CSL856" s="152"/>
      <c r="CSM856" s="152"/>
      <c r="CSN856" s="152"/>
      <c r="CSO856" s="152"/>
      <c r="CSP856" s="152"/>
      <c r="CSQ856" s="152"/>
      <c r="CSR856" s="152"/>
      <c r="CSS856" s="152"/>
      <c r="CST856" s="152"/>
      <c r="CSU856" s="152"/>
      <c r="CSV856" s="152"/>
      <c r="CSW856" s="152"/>
      <c r="CSX856" s="152"/>
      <c r="CSY856" s="152"/>
      <c r="CSZ856" s="152"/>
      <c r="CTA856" s="152"/>
      <c r="CTB856" s="152"/>
      <c r="CTC856" s="152"/>
      <c r="CTD856" s="152"/>
      <c r="CTE856" s="152"/>
      <c r="CTF856" s="152"/>
      <c r="CTG856" s="152"/>
      <c r="CTH856" s="152"/>
      <c r="CTI856" s="152"/>
      <c r="CTJ856" s="152"/>
      <c r="CTK856" s="152"/>
      <c r="CTL856" s="152"/>
      <c r="CTM856" s="152"/>
      <c r="CTN856" s="152"/>
      <c r="CTO856" s="152"/>
      <c r="CTP856" s="152"/>
      <c r="CTQ856" s="152"/>
      <c r="CTR856" s="152"/>
      <c r="CTS856" s="152"/>
      <c r="CTT856" s="152"/>
      <c r="CTU856" s="152"/>
      <c r="CTV856" s="152"/>
      <c r="CTW856" s="152"/>
      <c r="CTX856" s="152"/>
      <c r="CTY856" s="152"/>
      <c r="CTZ856" s="152"/>
      <c r="CUA856" s="152"/>
      <c r="CUB856" s="152"/>
      <c r="CUC856" s="152"/>
      <c r="CUD856" s="152"/>
      <c r="CUE856" s="152"/>
      <c r="CUF856" s="152"/>
      <c r="CUG856" s="152"/>
      <c r="CUH856" s="152"/>
      <c r="CUI856" s="152"/>
      <c r="CUJ856" s="152"/>
      <c r="CUK856" s="152"/>
      <c r="CUL856" s="152"/>
      <c r="CUM856" s="152"/>
      <c r="CUN856" s="152"/>
      <c r="CUO856" s="152"/>
      <c r="CUP856" s="152"/>
      <c r="CUQ856" s="152"/>
      <c r="CUR856" s="152"/>
      <c r="CUS856" s="152"/>
      <c r="CUT856" s="152"/>
      <c r="CUU856" s="152"/>
      <c r="CUV856" s="152"/>
      <c r="CUW856" s="152"/>
      <c r="CUX856" s="152"/>
      <c r="CUY856" s="152"/>
      <c r="CUZ856" s="152"/>
      <c r="CVA856" s="152"/>
      <c r="CVB856" s="152"/>
      <c r="CVC856" s="152"/>
      <c r="CVD856" s="152"/>
      <c r="CVE856" s="152"/>
      <c r="CVF856" s="152"/>
      <c r="CVG856" s="152"/>
      <c r="CVH856" s="152"/>
      <c r="CVI856" s="152"/>
      <c r="CVJ856" s="152"/>
      <c r="CVK856" s="152"/>
      <c r="CVL856" s="152"/>
      <c r="CVM856" s="152"/>
      <c r="CVN856" s="152"/>
      <c r="CVO856" s="152"/>
      <c r="CVP856" s="152"/>
      <c r="CVQ856" s="152"/>
      <c r="CVR856" s="152"/>
      <c r="CVS856" s="152"/>
      <c r="CVT856" s="152"/>
      <c r="CVU856" s="152"/>
      <c r="CVV856" s="152"/>
      <c r="CVW856" s="152"/>
      <c r="CVX856" s="152"/>
      <c r="CVY856" s="152"/>
      <c r="CVZ856" s="152"/>
      <c r="CWA856" s="152"/>
      <c r="CWB856" s="152"/>
      <c r="CWC856" s="152"/>
      <c r="CWD856" s="152"/>
      <c r="CWE856" s="152"/>
      <c r="CWF856" s="152"/>
      <c r="CWG856" s="152"/>
      <c r="CWH856" s="152"/>
      <c r="CWI856" s="152"/>
      <c r="CWJ856" s="152"/>
      <c r="CWK856" s="152"/>
      <c r="CWL856" s="152"/>
      <c r="CWM856" s="152"/>
      <c r="CWN856" s="152"/>
      <c r="CWO856" s="152"/>
      <c r="CWP856" s="152"/>
      <c r="CWQ856" s="152"/>
      <c r="CWR856" s="152"/>
      <c r="CWS856" s="152"/>
      <c r="CWT856" s="152"/>
      <c r="CWU856" s="152"/>
      <c r="CWV856" s="152"/>
      <c r="CWW856" s="152"/>
      <c r="CWX856" s="152"/>
      <c r="CWY856" s="152"/>
      <c r="CWZ856" s="152"/>
      <c r="CXA856" s="152"/>
      <c r="CXB856" s="152"/>
      <c r="CXC856" s="152"/>
      <c r="CXD856" s="152"/>
      <c r="CXE856" s="152"/>
      <c r="CXF856" s="152"/>
      <c r="CXG856" s="152"/>
      <c r="CXH856" s="152"/>
      <c r="CXI856" s="152"/>
      <c r="CXJ856" s="152"/>
      <c r="CXK856" s="152"/>
      <c r="CXL856" s="152"/>
      <c r="CXM856" s="152"/>
      <c r="CXN856" s="152"/>
      <c r="CXO856" s="152"/>
      <c r="CXP856" s="152"/>
      <c r="CXQ856" s="152"/>
      <c r="CXR856" s="152"/>
      <c r="CXS856" s="152"/>
      <c r="CXT856" s="152"/>
      <c r="CXU856" s="152"/>
      <c r="CXV856" s="152"/>
      <c r="CXW856" s="152"/>
      <c r="CXX856" s="152"/>
      <c r="CXY856" s="152"/>
      <c r="CXZ856" s="152"/>
      <c r="CYA856" s="152"/>
      <c r="CYB856" s="152"/>
      <c r="CYC856" s="152"/>
      <c r="CYD856" s="152"/>
      <c r="CYE856" s="152"/>
      <c r="CYF856" s="152"/>
      <c r="CYG856" s="152"/>
      <c r="CYH856" s="152"/>
      <c r="CYI856" s="152"/>
      <c r="CYJ856" s="152"/>
      <c r="CYK856" s="152"/>
      <c r="CYL856" s="152"/>
      <c r="CYM856" s="152"/>
      <c r="CYN856" s="152"/>
      <c r="CYO856" s="152"/>
      <c r="CYP856" s="152"/>
      <c r="CYQ856" s="152"/>
      <c r="CYR856" s="152"/>
      <c r="CYS856" s="152"/>
      <c r="CYT856" s="152"/>
      <c r="CYU856" s="152"/>
      <c r="CYV856" s="152"/>
      <c r="CYW856" s="152"/>
      <c r="CYX856" s="152"/>
      <c r="CYY856" s="152"/>
      <c r="CYZ856" s="152"/>
      <c r="CZA856" s="152"/>
      <c r="CZB856" s="152"/>
      <c r="CZC856" s="152"/>
      <c r="CZD856" s="152"/>
      <c r="CZE856" s="152"/>
      <c r="CZF856" s="152"/>
      <c r="CZG856" s="152"/>
      <c r="CZH856" s="152"/>
      <c r="CZI856" s="152"/>
      <c r="CZJ856" s="152"/>
      <c r="CZK856" s="152"/>
      <c r="CZL856" s="152"/>
      <c r="CZM856" s="152"/>
      <c r="CZN856" s="152"/>
      <c r="CZO856" s="152"/>
      <c r="CZP856" s="152"/>
      <c r="CZQ856" s="152"/>
      <c r="CZR856" s="152"/>
      <c r="CZS856" s="152"/>
      <c r="CZT856" s="152"/>
      <c r="CZU856" s="152"/>
      <c r="CZV856" s="152"/>
      <c r="CZW856" s="152"/>
      <c r="CZX856" s="152"/>
      <c r="CZY856" s="152"/>
      <c r="CZZ856" s="152"/>
      <c r="DAA856" s="152"/>
      <c r="DAB856" s="152"/>
      <c r="DAC856" s="152"/>
      <c r="DAD856" s="152"/>
      <c r="DAE856" s="152"/>
      <c r="DAF856" s="152"/>
      <c r="DAG856" s="152"/>
      <c r="DAH856" s="152"/>
      <c r="DAI856" s="152"/>
      <c r="DAJ856" s="152"/>
      <c r="DAK856" s="152"/>
      <c r="DAL856" s="152"/>
      <c r="DAM856" s="152"/>
      <c r="DAN856" s="152"/>
      <c r="DAO856" s="152"/>
      <c r="DAP856" s="152"/>
      <c r="DAQ856" s="152"/>
      <c r="DAR856" s="152"/>
      <c r="DAS856" s="152"/>
      <c r="DAT856" s="152"/>
      <c r="DAU856" s="152"/>
      <c r="DAV856" s="152"/>
      <c r="DAW856" s="152"/>
      <c r="DAX856" s="152"/>
      <c r="DAY856" s="152"/>
      <c r="DAZ856" s="152"/>
      <c r="DBA856" s="152"/>
      <c r="DBB856" s="152"/>
      <c r="DBC856" s="152"/>
      <c r="DBD856" s="152"/>
      <c r="DBE856" s="152"/>
      <c r="DBF856" s="152"/>
      <c r="DBG856" s="152"/>
      <c r="DBH856" s="152"/>
      <c r="DBI856" s="152"/>
      <c r="DBJ856" s="152"/>
      <c r="DBK856" s="152"/>
      <c r="DBL856" s="152"/>
      <c r="DBM856" s="152"/>
      <c r="DBN856" s="152"/>
      <c r="DBO856" s="152"/>
      <c r="DBP856" s="152"/>
      <c r="DBQ856" s="152"/>
      <c r="DBR856" s="152"/>
      <c r="DBS856" s="152"/>
      <c r="DBT856" s="152"/>
      <c r="DBU856" s="152"/>
      <c r="DBV856" s="152"/>
      <c r="DBW856" s="152"/>
      <c r="DBX856" s="152"/>
      <c r="DBY856" s="152"/>
      <c r="DBZ856" s="152"/>
      <c r="DCA856" s="152"/>
      <c r="DCB856" s="152"/>
      <c r="DCC856" s="152"/>
      <c r="DCD856" s="152"/>
      <c r="DCE856" s="152"/>
      <c r="DCF856" s="152"/>
      <c r="DCG856" s="152"/>
      <c r="DCH856" s="152"/>
      <c r="DCI856" s="152"/>
      <c r="DCJ856" s="152"/>
      <c r="DCK856" s="152"/>
      <c r="DCL856" s="152"/>
      <c r="DCM856" s="152"/>
      <c r="DCN856" s="152"/>
      <c r="DCO856" s="152"/>
      <c r="DCP856" s="152"/>
      <c r="DCQ856" s="152"/>
      <c r="DCR856" s="152"/>
      <c r="DCS856" s="152"/>
      <c r="DCT856" s="152"/>
      <c r="DCU856" s="152"/>
      <c r="DCV856" s="152"/>
      <c r="DCW856" s="152"/>
      <c r="DCX856" s="152"/>
      <c r="DCY856" s="152"/>
      <c r="DCZ856" s="152"/>
      <c r="DDA856" s="152"/>
      <c r="DDB856" s="152"/>
      <c r="DDC856" s="152"/>
      <c r="DDD856" s="152"/>
      <c r="DDE856" s="152"/>
      <c r="DDF856" s="152"/>
      <c r="DDG856" s="152"/>
      <c r="DDH856" s="152"/>
      <c r="DDI856" s="152"/>
      <c r="DDJ856" s="152"/>
      <c r="DDK856" s="152"/>
      <c r="DDL856" s="152"/>
      <c r="DDM856" s="152"/>
      <c r="DDN856" s="152"/>
      <c r="DDO856" s="152"/>
      <c r="DDP856" s="152"/>
      <c r="DDQ856" s="152"/>
      <c r="DDR856" s="152"/>
      <c r="DDS856" s="152"/>
      <c r="DDT856" s="152"/>
      <c r="DDU856" s="152"/>
      <c r="DDV856" s="152"/>
      <c r="DDW856" s="152"/>
      <c r="DDX856" s="152"/>
      <c r="DDY856" s="152"/>
      <c r="DDZ856" s="152"/>
      <c r="DEA856" s="152"/>
      <c r="DEB856" s="152"/>
      <c r="DEC856" s="152"/>
      <c r="DED856" s="152"/>
      <c r="DEE856" s="152"/>
      <c r="DEF856" s="152"/>
      <c r="DEG856" s="152"/>
      <c r="DEH856" s="152"/>
      <c r="DEI856" s="152"/>
      <c r="DEJ856" s="152"/>
      <c r="DEK856" s="152"/>
      <c r="DEL856" s="152"/>
      <c r="DEM856" s="152"/>
      <c r="DEN856" s="152"/>
      <c r="DEO856" s="152"/>
      <c r="DEP856" s="152"/>
      <c r="DEQ856" s="152"/>
      <c r="DER856" s="152"/>
      <c r="DES856" s="152"/>
      <c r="DET856" s="152"/>
      <c r="DEU856" s="152"/>
      <c r="DEV856" s="152"/>
      <c r="DEW856" s="152"/>
      <c r="DEX856" s="152"/>
      <c r="DEY856" s="152"/>
      <c r="DEZ856" s="152"/>
      <c r="DFA856" s="152"/>
      <c r="DFB856" s="152"/>
      <c r="DFC856" s="152"/>
      <c r="DFD856" s="152"/>
      <c r="DFE856" s="152"/>
      <c r="DFF856" s="152"/>
      <c r="DFG856" s="152"/>
      <c r="DFH856" s="152"/>
      <c r="DFI856" s="152"/>
      <c r="DFJ856" s="152"/>
      <c r="DFK856" s="152"/>
      <c r="DFL856" s="152"/>
      <c r="DFM856" s="152"/>
      <c r="DFN856" s="152"/>
      <c r="DFO856" s="152"/>
      <c r="DFP856" s="152"/>
      <c r="DFQ856" s="152"/>
      <c r="DFR856" s="152"/>
      <c r="DFS856" s="152"/>
      <c r="DFT856" s="152"/>
      <c r="DFU856" s="152"/>
      <c r="DFV856" s="152"/>
      <c r="DFW856" s="152"/>
      <c r="DFX856" s="152"/>
      <c r="DFY856" s="152"/>
      <c r="DFZ856" s="152"/>
      <c r="DGA856" s="152"/>
      <c r="DGB856" s="152"/>
      <c r="DGC856" s="152"/>
      <c r="DGD856" s="152"/>
      <c r="DGE856" s="152"/>
      <c r="DGF856" s="152"/>
      <c r="DGG856" s="152"/>
      <c r="DGH856" s="152"/>
      <c r="DGI856" s="152"/>
      <c r="DGJ856" s="152"/>
      <c r="DGK856" s="152"/>
      <c r="DGL856" s="152"/>
      <c r="DGM856" s="152"/>
      <c r="DGN856" s="152"/>
      <c r="DGO856" s="152"/>
      <c r="DGP856" s="152"/>
      <c r="DGQ856" s="152"/>
      <c r="DGR856" s="152"/>
      <c r="DGS856" s="152"/>
      <c r="DGT856" s="152"/>
      <c r="DGU856" s="152"/>
      <c r="DGV856" s="152"/>
      <c r="DGW856" s="152"/>
      <c r="DGX856" s="152"/>
      <c r="DGY856" s="152"/>
      <c r="DGZ856" s="152"/>
      <c r="DHA856" s="152"/>
      <c r="DHB856" s="152"/>
      <c r="DHC856" s="152"/>
      <c r="DHD856" s="152"/>
      <c r="DHE856" s="152"/>
      <c r="DHF856" s="152"/>
      <c r="DHG856" s="152"/>
      <c r="DHH856" s="152"/>
      <c r="DHI856" s="152"/>
      <c r="DHJ856" s="152"/>
      <c r="DHK856" s="152"/>
      <c r="DHL856" s="152"/>
      <c r="DHM856" s="152"/>
      <c r="DHN856" s="152"/>
      <c r="DHO856" s="152"/>
      <c r="DHP856" s="152"/>
      <c r="DHQ856" s="152"/>
      <c r="DHR856" s="152"/>
      <c r="DHS856" s="152"/>
      <c r="DHT856" s="152"/>
      <c r="DHU856" s="152"/>
      <c r="DHV856" s="152"/>
      <c r="DHW856" s="152"/>
      <c r="DHX856" s="152"/>
      <c r="DHY856" s="152"/>
      <c r="DHZ856" s="152"/>
      <c r="DIA856" s="152"/>
      <c r="DIB856" s="152"/>
      <c r="DIC856" s="152"/>
      <c r="DID856" s="152"/>
      <c r="DIE856" s="152"/>
      <c r="DIF856" s="152"/>
      <c r="DIG856" s="152"/>
      <c r="DIH856" s="152"/>
      <c r="DII856" s="152"/>
      <c r="DIJ856" s="152"/>
      <c r="DIK856" s="152"/>
      <c r="DIL856" s="152"/>
      <c r="DIM856" s="152"/>
      <c r="DIN856" s="152"/>
      <c r="DIO856" s="152"/>
      <c r="DIP856" s="152"/>
      <c r="DIQ856" s="152"/>
      <c r="DIR856" s="152"/>
      <c r="DIS856" s="152"/>
      <c r="DIT856" s="152"/>
      <c r="DIU856" s="152"/>
      <c r="DIV856" s="152"/>
      <c r="DIW856" s="152"/>
      <c r="DIX856" s="152"/>
      <c r="DIY856" s="152"/>
      <c r="DIZ856" s="152"/>
      <c r="DJA856" s="152"/>
      <c r="DJB856" s="152"/>
      <c r="DJC856" s="152"/>
      <c r="DJD856" s="152"/>
      <c r="DJE856" s="152"/>
      <c r="DJF856" s="152"/>
      <c r="DJG856" s="152"/>
      <c r="DJH856" s="152"/>
      <c r="DJI856" s="152"/>
      <c r="DJJ856" s="152"/>
      <c r="DJK856" s="152"/>
      <c r="DJL856" s="152"/>
      <c r="DJM856" s="152"/>
      <c r="DJN856" s="152"/>
      <c r="DJO856" s="152"/>
      <c r="DJP856" s="152"/>
      <c r="DJQ856" s="152"/>
      <c r="DJR856" s="152"/>
      <c r="DJS856" s="152"/>
      <c r="DJT856" s="152"/>
      <c r="DJU856" s="152"/>
      <c r="DJV856" s="152"/>
      <c r="DJW856" s="152"/>
      <c r="DJX856" s="152"/>
      <c r="DJY856" s="152"/>
      <c r="DJZ856" s="152"/>
      <c r="DKA856" s="152"/>
      <c r="DKB856" s="152"/>
      <c r="DKC856" s="152"/>
      <c r="DKD856" s="152"/>
      <c r="DKE856" s="152"/>
      <c r="DKF856" s="152"/>
      <c r="DKG856" s="152"/>
      <c r="DKH856" s="152"/>
      <c r="DKI856" s="152"/>
      <c r="DKJ856" s="152"/>
      <c r="DKK856" s="152"/>
      <c r="DKL856" s="152"/>
      <c r="DKM856" s="152"/>
      <c r="DKN856" s="152"/>
      <c r="DKO856" s="152"/>
      <c r="DKP856" s="152"/>
      <c r="DKQ856" s="152"/>
      <c r="DKR856" s="152"/>
      <c r="DKS856" s="152"/>
      <c r="DKT856" s="152"/>
      <c r="DKU856" s="152"/>
      <c r="DKV856" s="152"/>
      <c r="DKW856" s="152"/>
      <c r="DKX856" s="152"/>
      <c r="DKY856" s="152"/>
      <c r="DKZ856" s="152"/>
      <c r="DLA856" s="152"/>
      <c r="DLB856" s="152"/>
      <c r="DLC856" s="152"/>
      <c r="DLD856" s="152"/>
      <c r="DLE856" s="152"/>
      <c r="DLF856" s="152"/>
      <c r="DLG856" s="152"/>
      <c r="DLH856" s="152"/>
      <c r="DLI856" s="152"/>
      <c r="DLJ856" s="152"/>
      <c r="DLK856" s="152"/>
      <c r="DLL856" s="152"/>
      <c r="DLM856" s="152"/>
      <c r="DLN856" s="152"/>
      <c r="DLO856" s="152"/>
      <c r="DLP856" s="152"/>
      <c r="DLQ856" s="152"/>
      <c r="DLR856" s="152"/>
      <c r="DLS856" s="152"/>
      <c r="DLT856" s="152"/>
      <c r="DLU856" s="152"/>
      <c r="DLV856" s="152"/>
      <c r="DLW856" s="152"/>
      <c r="DLX856" s="152"/>
      <c r="DLY856" s="152"/>
      <c r="DLZ856" s="152"/>
      <c r="DMA856" s="152"/>
      <c r="DMB856" s="152"/>
      <c r="DMC856" s="152"/>
      <c r="DMD856" s="152"/>
      <c r="DME856" s="152"/>
      <c r="DMF856" s="152"/>
      <c r="DMG856" s="152"/>
      <c r="DMH856" s="152"/>
      <c r="DMI856" s="152"/>
      <c r="DMJ856" s="152"/>
      <c r="DMK856" s="152"/>
      <c r="DML856" s="152"/>
      <c r="DMM856" s="152"/>
      <c r="DMN856" s="152"/>
      <c r="DMO856" s="152"/>
      <c r="DMP856" s="152"/>
      <c r="DMQ856" s="152"/>
      <c r="DMR856" s="152"/>
      <c r="DMS856" s="152"/>
      <c r="DMT856" s="152"/>
      <c r="DMU856" s="152"/>
      <c r="DMV856" s="152"/>
      <c r="DMW856" s="152"/>
      <c r="DMX856" s="152"/>
      <c r="DMY856" s="152"/>
      <c r="DMZ856" s="152"/>
      <c r="DNA856" s="152"/>
      <c r="DNB856" s="152"/>
      <c r="DNC856" s="152"/>
      <c r="DND856" s="152"/>
      <c r="DNE856" s="152"/>
      <c r="DNF856" s="152"/>
      <c r="DNG856" s="152"/>
      <c r="DNH856" s="152"/>
      <c r="DNI856" s="152"/>
      <c r="DNJ856" s="152"/>
      <c r="DNK856" s="152"/>
      <c r="DNL856" s="152"/>
      <c r="DNM856" s="152"/>
      <c r="DNN856" s="152"/>
      <c r="DNO856" s="152"/>
      <c r="DNP856" s="152"/>
      <c r="DNQ856" s="152"/>
      <c r="DNR856" s="152"/>
      <c r="DNS856" s="152"/>
      <c r="DNT856" s="152"/>
      <c r="DNU856" s="152"/>
      <c r="DNV856" s="152"/>
      <c r="DNW856" s="152"/>
      <c r="DNX856" s="152"/>
      <c r="DNY856" s="152"/>
      <c r="DNZ856" s="152"/>
      <c r="DOA856" s="152"/>
      <c r="DOB856" s="152"/>
      <c r="DOC856" s="152"/>
      <c r="DOD856" s="152"/>
      <c r="DOE856" s="152"/>
      <c r="DOF856" s="152"/>
      <c r="DOG856" s="152"/>
      <c r="DOH856" s="152"/>
      <c r="DOI856" s="152"/>
      <c r="DOJ856" s="152"/>
      <c r="DOK856" s="152"/>
      <c r="DOL856" s="152"/>
      <c r="DOM856" s="152"/>
      <c r="DON856" s="152"/>
      <c r="DOO856" s="152"/>
      <c r="DOP856" s="152"/>
      <c r="DOQ856" s="152"/>
      <c r="DOR856" s="152"/>
      <c r="DOS856" s="152"/>
      <c r="DOT856" s="152"/>
      <c r="DOU856" s="152"/>
      <c r="DOV856" s="152"/>
      <c r="DOW856" s="152"/>
      <c r="DOX856" s="152"/>
      <c r="DOY856" s="152"/>
      <c r="DOZ856" s="152"/>
      <c r="DPA856" s="152"/>
      <c r="DPB856" s="152"/>
      <c r="DPC856" s="152"/>
      <c r="DPD856" s="152"/>
      <c r="DPE856" s="152"/>
      <c r="DPF856" s="152"/>
      <c r="DPG856" s="152"/>
      <c r="DPH856" s="152"/>
      <c r="DPI856" s="152"/>
      <c r="DPJ856" s="152"/>
      <c r="DPK856" s="152"/>
      <c r="DPL856" s="152"/>
      <c r="DPM856" s="152"/>
      <c r="DPN856" s="152"/>
      <c r="DPO856" s="152"/>
      <c r="DPP856" s="152"/>
      <c r="DPQ856" s="152"/>
      <c r="DPR856" s="152"/>
      <c r="DPS856" s="152"/>
      <c r="DPT856" s="152"/>
      <c r="DPU856" s="152"/>
      <c r="DPV856" s="152"/>
      <c r="DPW856" s="152"/>
      <c r="DPX856" s="152"/>
      <c r="DPY856" s="152"/>
      <c r="DPZ856" s="152"/>
      <c r="DQA856" s="152"/>
      <c r="DQB856" s="152"/>
      <c r="DQC856" s="152"/>
      <c r="DQD856" s="152"/>
      <c r="DQE856" s="152"/>
      <c r="DQF856" s="152"/>
      <c r="DQG856" s="152"/>
      <c r="DQH856" s="152"/>
      <c r="DQI856" s="152"/>
      <c r="DQJ856" s="152"/>
      <c r="DQK856" s="152"/>
      <c r="DQL856" s="152"/>
      <c r="DQM856" s="152"/>
      <c r="DQN856" s="152"/>
      <c r="DQO856" s="152"/>
      <c r="DQP856" s="152"/>
      <c r="DQQ856" s="152"/>
      <c r="DQR856" s="152"/>
      <c r="DQS856" s="152"/>
      <c r="DQT856" s="152"/>
      <c r="DQU856" s="152"/>
      <c r="DQV856" s="152"/>
      <c r="DQW856" s="152"/>
      <c r="DQX856" s="152"/>
      <c r="DQY856" s="152"/>
      <c r="DQZ856" s="152"/>
      <c r="DRA856" s="152"/>
      <c r="DRB856" s="152"/>
      <c r="DRC856" s="152"/>
      <c r="DRD856" s="152"/>
      <c r="DRE856" s="152"/>
      <c r="DRF856" s="152"/>
      <c r="DRG856" s="152"/>
      <c r="DRH856" s="152"/>
      <c r="DRI856" s="152"/>
      <c r="DRJ856" s="152"/>
      <c r="DRK856" s="152"/>
      <c r="DRL856" s="152"/>
      <c r="DRM856" s="152"/>
      <c r="DRN856" s="152"/>
      <c r="DRO856" s="152"/>
      <c r="DRP856" s="152"/>
      <c r="DRQ856" s="152"/>
      <c r="DRR856" s="152"/>
      <c r="DRS856" s="152"/>
      <c r="DRT856" s="152"/>
      <c r="DRU856" s="152"/>
      <c r="DRV856" s="152"/>
      <c r="DRW856" s="152"/>
      <c r="DRX856" s="152"/>
      <c r="DRY856" s="152"/>
      <c r="DRZ856" s="152"/>
      <c r="DSA856" s="152"/>
      <c r="DSB856" s="152"/>
      <c r="DSC856" s="152"/>
      <c r="DSD856" s="152"/>
      <c r="DSE856" s="152"/>
      <c r="DSF856" s="152"/>
      <c r="DSG856" s="152"/>
      <c r="DSH856" s="152"/>
      <c r="DSI856" s="152"/>
      <c r="DSJ856" s="152"/>
      <c r="DSK856" s="152"/>
      <c r="DSL856" s="152"/>
      <c r="DSM856" s="152"/>
      <c r="DSN856" s="152"/>
      <c r="DSO856" s="152"/>
      <c r="DSP856" s="152"/>
      <c r="DSQ856" s="152"/>
      <c r="DSR856" s="152"/>
      <c r="DSS856" s="152"/>
      <c r="DST856" s="152"/>
      <c r="DSU856" s="152"/>
      <c r="DSV856" s="152"/>
      <c r="DSW856" s="152"/>
      <c r="DSX856" s="152"/>
      <c r="DSY856" s="152"/>
      <c r="DSZ856" s="152"/>
      <c r="DTA856" s="152"/>
      <c r="DTB856" s="152"/>
      <c r="DTC856" s="152"/>
      <c r="DTD856" s="152"/>
      <c r="DTE856" s="152"/>
      <c r="DTF856" s="152"/>
      <c r="DTG856" s="152"/>
      <c r="DTH856" s="152"/>
      <c r="DTI856" s="152"/>
      <c r="DTJ856" s="152"/>
      <c r="DTK856" s="152"/>
      <c r="DTL856" s="152"/>
      <c r="DTM856" s="152"/>
      <c r="DTN856" s="152"/>
      <c r="DTO856" s="152"/>
      <c r="DTP856" s="152"/>
      <c r="DTQ856" s="152"/>
      <c r="DTR856" s="152"/>
      <c r="DTS856" s="152"/>
      <c r="DTT856" s="152"/>
      <c r="DTU856" s="152"/>
      <c r="DTV856" s="152"/>
      <c r="DTW856" s="152"/>
      <c r="DTX856" s="152"/>
      <c r="DTY856" s="152"/>
      <c r="DTZ856" s="152"/>
      <c r="DUA856" s="152"/>
      <c r="DUB856" s="152"/>
      <c r="DUC856" s="152"/>
      <c r="DUD856" s="152"/>
      <c r="DUE856" s="152"/>
      <c r="DUF856" s="152"/>
      <c r="DUG856" s="152"/>
      <c r="DUH856" s="152"/>
      <c r="DUI856" s="152"/>
      <c r="DUJ856" s="152"/>
      <c r="DUK856" s="152"/>
      <c r="DUL856" s="152"/>
      <c r="DUM856" s="152"/>
      <c r="DUN856" s="152"/>
      <c r="DUO856" s="152"/>
      <c r="DUP856" s="152"/>
      <c r="DUQ856" s="152"/>
      <c r="DUR856" s="152"/>
      <c r="DUS856" s="152"/>
      <c r="DUT856" s="152"/>
      <c r="DUU856" s="152"/>
      <c r="DUV856" s="152"/>
      <c r="DUW856" s="152"/>
      <c r="DUX856" s="152"/>
      <c r="DUY856" s="152"/>
      <c r="DUZ856" s="152"/>
      <c r="DVA856" s="152"/>
      <c r="DVB856" s="152"/>
      <c r="DVC856" s="152"/>
      <c r="DVD856" s="152"/>
      <c r="DVE856" s="152"/>
      <c r="DVF856" s="152"/>
      <c r="DVG856" s="152"/>
      <c r="DVH856" s="152"/>
      <c r="DVI856" s="152"/>
      <c r="DVJ856" s="152"/>
      <c r="DVK856" s="152"/>
      <c r="DVL856" s="152"/>
      <c r="DVM856" s="152"/>
      <c r="DVN856" s="152"/>
      <c r="DVO856" s="152"/>
      <c r="DVP856" s="152"/>
      <c r="DVQ856" s="152"/>
      <c r="DVR856" s="152"/>
      <c r="DVS856" s="152"/>
      <c r="DVT856" s="152"/>
      <c r="DVU856" s="152"/>
      <c r="DVV856" s="152"/>
      <c r="DVW856" s="152"/>
      <c r="DVX856" s="152"/>
      <c r="DVY856" s="152"/>
      <c r="DVZ856" s="152"/>
      <c r="DWA856" s="152"/>
      <c r="DWB856" s="152"/>
      <c r="DWC856" s="152"/>
      <c r="DWD856" s="152"/>
      <c r="DWE856" s="152"/>
      <c r="DWF856" s="152"/>
      <c r="DWG856" s="152"/>
      <c r="DWH856" s="152"/>
      <c r="DWI856" s="152"/>
      <c r="DWJ856" s="152"/>
      <c r="DWK856" s="152"/>
      <c r="DWL856" s="152"/>
      <c r="DWM856" s="152"/>
      <c r="DWN856" s="152"/>
      <c r="DWO856" s="152"/>
      <c r="DWP856" s="152"/>
      <c r="DWQ856" s="152"/>
      <c r="DWR856" s="152"/>
      <c r="DWS856" s="152"/>
      <c r="DWT856" s="152"/>
      <c r="DWU856" s="152"/>
      <c r="DWV856" s="152"/>
      <c r="DWW856" s="152"/>
      <c r="DWX856" s="152"/>
      <c r="DWY856" s="152"/>
      <c r="DWZ856" s="152"/>
      <c r="DXA856" s="152"/>
      <c r="DXB856" s="152"/>
      <c r="DXC856" s="152"/>
      <c r="DXD856" s="152"/>
      <c r="DXE856" s="152"/>
      <c r="DXF856" s="152"/>
      <c r="DXG856" s="152"/>
      <c r="DXH856" s="152"/>
      <c r="DXI856" s="152"/>
      <c r="DXJ856" s="152"/>
      <c r="DXK856" s="152"/>
      <c r="DXL856" s="152"/>
      <c r="DXM856" s="152"/>
      <c r="DXN856" s="152"/>
      <c r="DXO856" s="152"/>
      <c r="DXP856" s="152"/>
      <c r="DXQ856" s="152"/>
      <c r="DXR856" s="152"/>
      <c r="DXS856" s="152"/>
      <c r="DXT856" s="152"/>
      <c r="DXU856" s="152"/>
      <c r="DXV856" s="152"/>
      <c r="DXW856" s="152"/>
      <c r="DXX856" s="152"/>
      <c r="DXY856" s="152"/>
      <c r="DXZ856" s="152"/>
      <c r="DYA856" s="152"/>
      <c r="DYB856" s="152"/>
      <c r="DYC856" s="152"/>
      <c r="DYD856" s="152"/>
      <c r="DYE856" s="152"/>
      <c r="DYF856" s="152"/>
      <c r="DYG856" s="152"/>
      <c r="DYH856" s="152"/>
      <c r="DYI856" s="152"/>
      <c r="DYJ856" s="152"/>
      <c r="DYK856" s="152"/>
      <c r="DYL856" s="152"/>
      <c r="DYM856" s="152"/>
      <c r="DYN856" s="152"/>
      <c r="DYO856" s="152"/>
      <c r="DYP856" s="152"/>
      <c r="DYQ856" s="152"/>
      <c r="DYR856" s="152"/>
      <c r="DYS856" s="152"/>
      <c r="DYT856" s="152"/>
      <c r="DYU856" s="152"/>
      <c r="DYV856" s="152"/>
      <c r="DYW856" s="152"/>
      <c r="DYX856" s="152"/>
      <c r="DYY856" s="152"/>
      <c r="DYZ856" s="152"/>
      <c r="DZA856" s="152"/>
      <c r="DZB856" s="152"/>
      <c r="DZC856" s="152"/>
      <c r="DZD856" s="152"/>
      <c r="DZE856" s="152"/>
      <c r="DZF856" s="152"/>
      <c r="DZG856" s="152"/>
      <c r="DZH856" s="152"/>
      <c r="DZI856" s="152"/>
      <c r="DZJ856" s="152"/>
      <c r="DZK856" s="152"/>
      <c r="DZL856" s="152"/>
      <c r="DZM856" s="152"/>
      <c r="DZN856" s="152"/>
      <c r="DZO856" s="152"/>
      <c r="DZP856" s="152"/>
      <c r="DZQ856" s="152"/>
      <c r="DZR856" s="152"/>
      <c r="DZS856" s="152"/>
      <c r="DZT856" s="152"/>
      <c r="DZU856" s="152"/>
      <c r="DZV856" s="152"/>
      <c r="DZW856" s="152"/>
      <c r="DZX856" s="152"/>
      <c r="DZY856" s="152"/>
      <c r="DZZ856" s="152"/>
      <c r="EAA856" s="152"/>
      <c r="EAB856" s="152"/>
      <c r="EAC856" s="152"/>
      <c r="EAD856" s="152"/>
      <c r="EAE856" s="152"/>
      <c r="EAF856" s="152"/>
      <c r="EAG856" s="152"/>
      <c r="EAH856" s="152"/>
      <c r="EAI856" s="152"/>
      <c r="EAJ856" s="152"/>
      <c r="EAK856" s="152"/>
      <c r="EAL856" s="152"/>
      <c r="EAM856" s="152"/>
      <c r="EAN856" s="152"/>
      <c r="EAO856" s="152"/>
      <c r="EAP856" s="152"/>
      <c r="EAQ856" s="152"/>
      <c r="EAR856" s="152"/>
      <c r="EAS856" s="152"/>
      <c r="EAT856" s="152"/>
      <c r="EAU856" s="152"/>
      <c r="EAV856" s="152"/>
      <c r="EAW856" s="152"/>
      <c r="EAX856" s="152"/>
      <c r="EAY856" s="152"/>
      <c r="EAZ856" s="152"/>
      <c r="EBA856" s="152"/>
      <c r="EBB856" s="152"/>
      <c r="EBC856" s="152"/>
      <c r="EBD856" s="152"/>
      <c r="EBE856" s="152"/>
      <c r="EBF856" s="152"/>
      <c r="EBG856" s="152"/>
      <c r="EBH856" s="152"/>
      <c r="EBI856" s="152"/>
      <c r="EBJ856" s="152"/>
      <c r="EBK856" s="152"/>
      <c r="EBL856" s="152"/>
      <c r="EBM856" s="152"/>
      <c r="EBN856" s="152"/>
      <c r="EBO856" s="152"/>
      <c r="EBP856" s="152"/>
      <c r="EBQ856" s="152"/>
      <c r="EBR856" s="152"/>
      <c r="EBS856" s="152"/>
      <c r="EBT856" s="152"/>
      <c r="EBU856" s="152"/>
      <c r="EBV856" s="152"/>
      <c r="EBW856" s="152"/>
      <c r="EBX856" s="152"/>
      <c r="EBY856" s="152"/>
      <c r="EBZ856" s="152"/>
      <c r="ECA856" s="152"/>
      <c r="ECB856" s="152"/>
      <c r="ECC856" s="152"/>
      <c r="ECD856" s="152"/>
      <c r="ECE856" s="152"/>
      <c r="ECF856" s="152"/>
      <c r="ECG856" s="152"/>
      <c r="ECH856" s="152"/>
      <c r="ECI856" s="152"/>
      <c r="ECJ856" s="152"/>
      <c r="ECK856" s="152"/>
      <c r="ECL856" s="152"/>
      <c r="ECM856" s="152"/>
      <c r="ECN856" s="152"/>
      <c r="ECO856" s="152"/>
      <c r="ECP856" s="152"/>
      <c r="ECQ856" s="152"/>
      <c r="ECR856" s="152"/>
      <c r="ECS856" s="152"/>
      <c r="ECT856" s="152"/>
      <c r="ECU856" s="152"/>
      <c r="ECV856" s="152"/>
      <c r="ECW856" s="152"/>
      <c r="ECX856" s="152"/>
      <c r="ECY856" s="152"/>
      <c r="ECZ856" s="152"/>
      <c r="EDA856" s="152"/>
      <c r="EDB856" s="152"/>
      <c r="EDC856" s="152"/>
      <c r="EDD856" s="152"/>
      <c r="EDE856" s="152"/>
      <c r="EDF856" s="152"/>
      <c r="EDG856" s="152"/>
      <c r="EDH856" s="152"/>
      <c r="EDI856" s="152"/>
      <c r="EDJ856" s="152"/>
      <c r="EDK856" s="152"/>
      <c r="EDL856" s="152"/>
      <c r="EDM856" s="152"/>
      <c r="EDN856" s="152"/>
      <c r="EDO856" s="152"/>
      <c r="EDP856" s="152"/>
      <c r="EDQ856" s="152"/>
      <c r="EDR856" s="152"/>
      <c r="EDS856" s="152"/>
      <c r="EDT856" s="152"/>
      <c r="EDU856" s="152"/>
      <c r="EDV856" s="152"/>
      <c r="EDW856" s="152"/>
      <c r="EDX856" s="152"/>
      <c r="EDY856" s="152"/>
      <c r="EDZ856" s="152"/>
      <c r="EEA856" s="152"/>
      <c r="EEB856" s="152"/>
      <c r="EEC856" s="152"/>
      <c r="EED856" s="152"/>
      <c r="EEE856" s="152"/>
      <c r="EEF856" s="152"/>
      <c r="EEG856" s="152"/>
      <c r="EEH856" s="152"/>
      <c r="EEI856" s="152"/>
      <c r="EEJ856" s="152"/>
      <c r="EEK856" s="152"/>
      <c r="EEL856" s="152"/>
      <c r="EEM856" s="152"/>
      <c r="EEN856" s="152"/>
      <c r="EEO856" s="152"/>
      <c r="EEP856" s="152"/>
      <c r="EEQ856" s="152"/>
      <c r="EER856" s="152"/>
      <c r="EES856" s="152"/>
      <c r="EET856" s="152"/>
      <c r="EEU856" s="152"/>
      <c r="EEV856" s="152"/>
      <c r="EEW856" s="152"/>
      <c r="EEX856" s="152"/>
      <c r="EEY856" s="152"/>
      <c r="EEZ856" s="152"/>
      <c r="EFA856" s="152"/>
      <c r="EFB856" s="152"/>
      <c r="EFC856" s="152"/>
      <c r="EFD856" s="152"/>
      <c r="EFE856" s="152"/>
      <c r="EFF856" s="152"/>
      <c r="EFG856" s="152"/>
      <c r="EFH856" s="152"/>
      <c r="EFI856" s="152"/>
      <c r="EFJ856" s="152"/>
      <c r="EFK856" s="152"/>
      <c r="EFL856" s="152"/>
      <c r="EFM856" s="152"/>
      <c r="EFN856" s="152"/>
      <c r="EFO856" s="152"/>
      <c r="EFP856" s="152"/>
      <c r="EFQ856" s="152"/>
      <c r="EFR856" s="152"/>
      <c r="EFS856" s="152"/>
      <c r="EFT856" s="152"/>
      <c r="EFU856" s="152"/>
      <c r="EFV856" s="152"/>
      <c r="EFW856" s="152"/>
      <c r="EFX856" s="152"/>
      <c r="EFY856" s="152"/>
      <c r="EFZ856" s="152"/>
      <c r="EGA856" s="152"/>
      <c r="EGB856" s="152"/>
      <c r="EGC856" s="152"/>
      <c r="EGD856" s="152"/>
      <c r="EGE856" s="152"/>
      <c r="EGF856" s="152"/>
      <c r="EGG856" s="152"/>
      <c r="EGH856" s="152"/>
      <c r="EGI856" s="152"/>
      <c r="EGJ856" s="152"/>
      <c r="EGK856" s="152"/>
      <c r="EGL856" s="152"/>
      <c r="EGM856" s="152"/>
      <c r="EGN856" s="152"/>
      <c r="EGO856" s="152"/>
      <c r="EGP856" s="152"/>
      <c r="EGQ856" s="152"/>
      <c r="EGR856" s="152"/>
      <c r="EGS856" s="152"/>
      <c r="EGT856" s="152"/>
      <c r="EGU856" s="152"/>
      <c r="EGV856" s="152"/>
      <c r="EGW856" s="152"/>
      <c r="EGX856" s="152"/>
      <c r="EGY856" s="152"/>
      <c r="EGZ856" s="152"/>
      <c r="EHA856" s="152"/>
      <c r="EHB856" s="152"/>
      <c r="EHC856" s="152"/>
      <c r="EHD856" s="152"/>
      <c r="EHE856" s="152"/>
      <c r="EHF856" s="152"/>
      <c r="EHG856" s="152"/>
      <c r="EHH856" s="152"/>
      <c r="EHI856" s="152"/>
      <c r="EHJ856" s="152"/>
      <c r="EHK856" s="152"/>
      <c r="EHL856" s="152"/>
      <c r="EHM856" s="152"/>
      <c r="EHN856" s="152"/>
      <c r="EHO856" s="152"/>
      <c r="EHP856" s="152"/>
      <c r="EHQ856" s="152"/>
      <c r="EHR856" s="152"/>
      <c r="EHS856" s="152"/>
      <c r="EHT856" s="152"/>
      <c r="EHU856" s="152"/>
      <c r="EHV856" s="152"/>
      <c r="EHW856" s="152"/>
      <c r="EHX856" s="152"/>
      <c r="EHY856" s="152"/>
      <c r="EHZ856" s="152"/>
      <c r="EIA856" s="152"/>
      <c r="EIB856" s="152"/>
      <c r="EIC856" s="152"/>
      <c r="EID856" s="152"/>
      <c r="EIE856" s="152"/>
      <c r="EIF856" s="152"/>
      <c r="EIG856" s="152"/>
      <c r="EIH856" s="152"/>
      <c r="EII856" s="152"/>
      <c r="EIJ856" s="152"/>
      <c r="EIK856" s="152"/>
      <c r="EIL856" s="152"/>
      <c r="EIM856" s="152"/>
      <c r="EIN856" s="152"/>
      <c r="EIO856" s="152"/>
      <c r="EIP856" s="152"/>
      <c r="EIQ856" s="152"/>
      <c r="EIR856" s="152"/>
      <c r="EIS856" s="152"/>
      <c r="EIT856" s="152"/>
      <c r="EIU856" s="152"/>
      <c r="EIV856" s="152"/>
      <c r="EIW856" s="152"/>
      <c r="EIX856" s="152"/>
      <c r="EIY856" s="152"/>
      <c r="EIZ856" s="152"/>
      <c r="EJA856" s="152"/>
      <c r="EJB856" s="152"/>
      <c r="EJC856" s="152"/>
      <c r="EJD856" s="152"/>
      <c r="EJE856" s="152"/>
      <c r="EJF856" s="152"/>
      <c r="EJG856" s="152"/>
      <c r="EJH856" s="152"/>
      <c r="EJI856" s="152"/>
      <c r="EJJ856" s="152"/>
      <c r="EJK856" s="152"/>
      <c r="EJL856" s="152"/>
      <c r="EJM856" s="152"/>
      <c r="EJN856" s="152"/>
      <c r="EJO856" s="152"/>
      <c r="EJP856" s="152"/>
      <c r="EJQ856" s="152"/>
      <c r="EJR856" s="152"/>
      <c r="EJS856" s="152"/>
      <c r="EJT856" s="152"/>
      <c r="EJU856" s="152"/>
      <c r="EJV856" s="152"/>
      <c r="EJW856" s="152"/>
      <c r="EJX856" s="152"/>
      <c r="EJY856" s="152"/>
      <c r="EJZ856" s="152"/>
      <c r="EKA856" s="152"/>
      <c r="EKB856" s="152"/>
      <c r="EKC856" s="152"/>
      <c r="EKD856" s="152"/>
      <c r="EKE856" s="152"/>
      <c r="EKF856" s="152"/>
      <c r="EKG856" s="152"/>
      <c r="EKH856" s="152"/>
      <c r="EKI856" s="152"/>
      <c r="EKJ856" s="152"/>
      <c r="EKK856" s="152"/>
      <c r="EKL856" s="152"/>
      <c r="EKM856" s="152"/>
      <c r="EKN856" s="152"/>
      <c r="EKO856" s="152"/>
      <c r="EKP856" s="152"/>
      <c r="EKQ856" s="152"/>
      <c r="EKR856" s="152"/>
      <c r="EKS856" s="152"/>
      <c r="EKT856" s="152"/>
      <c r="EKU856" s="152"/>
      <c r="EKV856" s="152"/>
      <c r="EKW856" s="152"/>
      <c r="EKX856" s="152"/>
      <c r="EKY856" s="152"/>
      <c r="EKZ856" s="152"/>
      <c r="ELA856" s="152"/>
      <c r="ELB856" s="152"/>
      <c r="ELC856" s="152"/>
      <c r="ELD856" s="152"/>
      <c r="ELE856" s="152"/>
      <c r="ELF856" s="152"/>
      <c r="ELG856" s="152"/>
      <c r="ELH856" s="152"/>
      <c r="ELI856" s="152"/>
      <c r="ELJ856" s="152"/>
      <c r="ELK856" s="152"/>
      <c r="ELL856" s="152"/>
      <c r="ELM856" s="152"/>
      <c r="ELN856" s="152"/>
      <c r="ELO856" s="152"/>
      <c r="ELP856" s="152"/>
      <c r="ELQ856" s="152"/>
      <c r="ELR856" s="152"/>
      <c r="ELS856" s="152"/>
      <c r="ELT856" s="152"/>
      <c r="ELU856" s="152"/>
      <c r="ELV856" s="152"/>
      <c r="ELW856" s="152"/>
      <c r="ELX856" s="152"/>
      <c r="ELY856" s="152"/>
      <c r="ELZ856" s="152"/>
      <c r="EMA856" s="152"/>
      <c r="EMB856" s="152"/>
      <c r="EMC856" s="152"/>
      <c r="EMD856" s="152"/>
      <c r="EME856" s="152"/>
      <c r="EMF856" s="152"/>
      <c r="EMG856" s="152"/>
      <c r="EMH856" s="152"/>
      <c r="EMI856" s="152"/>
      <c r="EMJ856" s="152"/>
      <c r="EMK856" s="152"/>
      <c r="EML856" s="152"/>
      <c r="EMM856" s="152"/>
      <c r="EMN856" s="152"/>
      <c r="EMO856" s="152"/>
      <c r="EMP856" s="152"/>
      <c r="EMQ856" s="152"/>
      <c r="EMR856" s="152"/>
      <c r="EMS856" s="152"/>
      <c r="EMT856" s="152"/>
      <c r="EMU856" s="152"/>
      <c r="EMV856" s="152"/>
      <c r="EMW856" s="152"/>
      <c r="EMX856" s="152"/>
      <c r="EMY856" s="152"/>
      <c r="EMZ856" s="152"/>
      <c r="ENA856" s="152"/>
      <c r="ENB856" s="152"/>
      <c r="ENC856" s="152"/>
      <c r="END856" s="152"/>
      <c r="ENE856" s="152"/>
      <c r="ENF856" s="152"/>
      <c r="ENG856" s="152"/>
      <c r="ENH856" s="152"/>
      <c r="ENI856" s="152"/>
      <c r="ENJ856" s="152"/>
      <c r="ENK856" s="152"/>
      <c r="ENL856" s="152"/>
      <c r="ENM856" s="152"/>
      <c r="ENN856" s="152"/>
      <c r="ENO856" s="152"/>
      <c r="ENP856" s="152"/>
      <c r="ENQ856" s="152"/>
      <c r="ENR856" s="152"/>
      <c r="ENS856" s="152"/>
      <c r="ENT856" s="152"/>
      <c r="ENU856" s="152"/>
      <c r="ENV856" s="152"/>
      <c r="ENW856" s="152"/>
      <c r="ENX856" s="152"/>
      <c r="ENY856" s="152"/>
      <c r="ENZ856" s="152"/>
      <c r="EOA856" s="152"/>
      <c r="EOB856" s="152"/>
      <c r="EOC856" s="152"/>
      <c r="EOD856" s="152"/>
      <c r="EOE856" s="152"/>
      <c r="EOF856" s="152"/>
      <c r="EOG856" s="152"/>
      <c r="EOH856" s="152"/>
      <c r="EOI856" s="152"/>
      <c r="EOJ856" s="152"/>
      <c r="EOK856" s="152"/>
      <c r="EOL856" s="152"/>
      <c r="EOM856" s="152"/>
      <c r="EON856" s="152"/>
      <c r="EOO856" s="152"/>
      <c r="EOP856" s="152"/>
      <c r="EOQ856" s="152"/>
      <c r="EOR856" s="152"/>
      <c r="EOS856" s="152"/>
      <c r="EOT856" s="152"/>
      <c r="EOU856" s="152"/>
      <c r="EOV856" s="152"/>
      <c r="EOW856" s="152"/>
      <c r="EOX856" s="152"/>
      <c r="EOY856" s="152"/>
      <c r="EOZ856" s="152"/>
      <c r="EPA856" s="152"/>
      <c r="EPB856" s="152"/>
      <c r="EPC856" s="152"/>
      <c r="EPD856" s="152"/>
      <c r="EPE856" s="152"/>
      <c r="EPF856" s="152"/>
      <c r="EPG856" s="152"/>
      <c r="EPH856" s="152"/>
      <c r="EPI856" s="152"/>
      <c r="EPJ856" s="152"/>
      <c r="EPK856" s="152"/>
      <c r="EPL856" s="152"/>
      <c r="EPM856" s="152"/>
      <c r="EPN856" s="152"/>
      <c r="EPO856" s="152"/>
      <c r="EPP856" s="152"/>
      <c r="EPQ856" s="152"/>
      <c r="EPR856" s="152"/>
      <c r="EPS856" s="152"/>
      <c r="EPT856" s="152"/>
      <c r="EPU856" s="152"/>
      <c r="EPV856" s="152"/>
      <c r="EPW856" s="152"/>
      <c r="EPX856" s="152"/>
      <c r="EPY856" s="152"/>
      <c r="EPZ856" s="152"/>
      <c r="EQA856" s="152"/>
      <c r="EQB856" s="152"/>
      <c r="EQC856" s="152"/>
      <c r="EQD856" s="152"/>
      <c r="EQE856" s="152"/>
      <c r="EQF856" s="152"/>
      <c r="EQG856" s="152"/>
      <c r="EQH856" s="152"/>
      <c r="EQI856" s="152"/>
      <c r="EQJ856" s="152"/>
      <c r="EQK856" s="152"/>
      <c r="EQL856" s="152"/>
      <c r="EQM856" s="152"/>
      <c r="EQN856" s="152"/>
      <c r="EQO856" s="152"/>
      <c r="EQP856" s="152"/>
      <c r="EQQ856" s="152"/>
      <c r="EQR856" s="152"/>
      <c r="EQS856" s="152"/>
      <c r="EQT856" s="152"/>
      <c r="EQU856" s="152"/>
      <c r="EQV856" s="152"/>
      <c r="EQW856" s="152"/>
      <c r="EQX856" s="152"/>
      <c r="EQY856" s="152"/>
      <c r="EQZ856" s="152"/>
      <c r="ERA856" s="152"/>
      <c r="ERB856" s="152"/>
      <c r="ERC856" s="152"/>
      <c r="ERD856" s="152"/>
      <c r="ERE856" s="152"/>
      <c r="ERF856" s="152"/>
      <c r="ERG856" s="152"/>
      <c r="ERH856" s="152"/>
      <c r="ERI856" s="152"/>
      <c r="ERJ856" s="152"/>
      <c r="ERK856" s="152"/>
      <c r="ERL856" s="152"/>
      <c r="ERM856" s="152"/>
      <c r="ERN856" s="152"/>
      <c r="ERO856" s="152"/>
      <c r="ERP856" s="152"/>
      <c r="ERQ856" s="152"/>
      <c r="ERR856" s="152"/>
      <c r="ERS856" s="152"/>
      <c r="ERT856" s="152"/>
      <c r="ERU856" s="152"/>
      <c r="ERV856" s="152"/>
      <c r="ERW856" s="152"/>
      <c r="ERX856" s="152"/>
      <c r="ERY856" s="152"/>
      <c r="ERZ856" s="152"/>
      <c r="ESA856" s="152"/>
      <c r="ESB856" s="152"/>
      <c r="ESC856" s="152"/>
      <c r="ESD856" s="152"/>
      <c r="ESE856" s="152"/>
      <c r="ESF856" s="152"/>
      <c r="ESG856" s="152"/>
      <c r="ESH856" s="152"/>
      <c r="ESI856" s="152"/>
      <c r="ESJ856" s="152"/>
      <c r="ESK856" s="152"/>
      <c r="ESL856" s="152"/>
      <c r="ESM856" s="152"/>
      <c r="ESN856" s="152"/>
      <c r="ESO856" s="152"/>
      <c r="ESP856" s="152"/>
      <c r="ESQ856" s="152"/>
      <c r="ESR856" s="152"/>
      <c r="ESS856" s="152"/>
      <c r="EST856" s="152"/>
      <c r="ESU856" s="152"/>
      <c r="ESV856" s="152"/>
      <c r="ESW856" s="152"/>
      <c r="ESX856" s="152"/>
      <c r="ESY856" s="152"/>
      <c r="ESZ856" s="152"/>
      <c r="ETA856" s="152"/>
      <c r="ETB856" s="152"/>
      <c r="ETC856" s="152"/>
      <c r="ETD856" s="152"/>
      <c r="ETE856" s="152"/>
      <c r="ETF856" s="152"/>
      <c r="ETG856" s="152"/>
      <c r="ETH856" s="152"/>
      <c r="ETI856" s="152"/>
      <c r="ETJ856" s="152"/>
      <c r="ETK856" s="152"/>
      <c r="ETL856" s="152"/>
      <c r="ETM856" s="152"/>
      <c r="ETN856" s="152"/>
      <c r="ETO856" s="152"/>
      <c r="ETP856" s="152"/>
      <c r="ETQ856" s="152"/>
      <c r="ETR856" s="152"/>
      <c r="ETS856" s="152"/>
      <c r="ETT856" s="152"/>
      <c r="ETU856" s="152"/>
      <c r="ETV856" s="152"/>
      <c r="ETW856" s="152"/>
      <c r="ETX856" s="152"/>
      <c r="ETY856" s="152"/>
      <c r="ETZ856" s="152"/>
      <c r="EUA856" s="152"/>
      <c r="EUB856" s="152"/>
      <c r="EUC856" s="152"/>
      <c r="EUD856" s="152"/>
      <c r="EUE856" s="152"/>
      <c r="EUF856" s="152"/>
      <c r="EUG856" s="152"/>
      <c r="EUH856" s="152"/>
      <c r="EUI856" s="152"/>
      <c r="EUJ856" s="152"/>
      <c r="EUK856" s="152"/>
      <c r="EUL856" s="152"/>
      <c r="EUM856" s="152"/>
      <c r="EUN856" s="152"/>
      <c r="EUO856" s="152"/>
      <c r="EUP856" s="152"/>
      <c r="EUQ856" s="152"/>
      <c r="EUR856" s="152"/>
      <c r="EUS856" s="152"/>
      <c r="EUT856" s="152"/>
      <c r="EUU856" s="152"/>
      <c r="EUV856" s="152"/>
      <c r="EUW856" s="152"/>
      <c r="EUX856" s="152"/>
      <c r="EUY856" s="152"/>
      <c r="EUZ856" s="152"/>
      <c r="EVA856" s="152"/>
      <c r="EVB856" s="152"/>
      <c r="EVC856" s="152"/>
      <c r="EVD856" s="152"/>
      <c r="EVE856" s="152"/>
      <c r="EVF856" s="152"/>
      <c r="EVG856" s="152"/>
      <c r="EVH856" s="152"/>
      <c r="EVI856" s="152"/>
      <c r="EVJ856" s="152"/>
      <c r="EVK856" s="152"/>
      <c r="EVL856" s="152"/>
      <c r="EVM856" s="152"/>
      <c r="EVN856" s="152"/>
      <c r="EVO856" s="152"/>
      <c r="EVP856" s="152"/>
      <c r="EVQ856" s="152"/>
      <c r="EVR856" s="152"/>
      <c r="EVS856" s="152"/>
      <c r="EVT856" s="152"/>
      <c r="EVU856" s="152"/>
      <c r="EVV856" s="152"/>
      <c r="EVW856" s="152"/>
      <c r="EVX856" s="152"/>
      <c r="EVY856" s="152"/>
      <c r="EVZ856" s="152"/>
      <c r="EWA856" s="152"/>
      <c r="EWB856" s="152"/>
      <c r="EWC856" s="152"/>
      <c r="EWD856" s="152"/>
      <c r="EWE856" s="152"/>
      <c r="EWF856" s="152"/>
      <c r="EWG856" s="152"/>
      <c r="EWH856" s="152"/>
      <c r="EWI856" s="152"/>
      <c r="EWJ856" s="152"/>
      <c r="EWK856" s="152"/>
      <c r="EWL856" s="152"/>
      <c r="EWM856" s="152"/>
      <c r="EWN856" s="152"/>
      <c r="EWO856" s="152"/>
      <c r="EWP856" s="152"/>
      <c r="EWQ856" s="152"/>
      <c r="EWR856" s="152"/>
      <c r="EWS856" s="152"/>
      <c r="EWT856" s="152"/>
      <c r="EWU856" s="152"/>
      <c r="EWV856" s="152"/>
      <c r="EWW856" s="152"/>
      <c r="EWX856" s="152"/>
      <c r="EWY856" s="152"/>
      <c r="EWZ856" s="152"/>
      <c r="EXA856" s="152"/>
      <c r="EXB856" s="152"/>
      <c r="EXC856" s="152"/>
      <c r="EXD856" s="152"/>
      <c r="EXE856" s="152"/>
      <c r="EXF856" s="152"/>
      <c r="EXG856" s="152"/>
      <c r="EXH856" s="152"/>
      <c r="EXI856" s="152"/>
      <c r="EXJ856" s="152"/>
      <c r="EXK856" s="152"/>
      <c r="EXL856" s="152"/>
      <c r="EXM856" s="152"/>
      <c r="EXN856" s="152"/>
      <c r="EXO856" s="152"/>
      <c r="EXP856" s="152"/>
      <c r="EXQ856" s="152"/>
      <c r="EXR856" s="152"/>
      <c r="EXS856" s="152"/>
      <c r="EXT856" s="152"/>
      <c r="EXU856" s="152"/>
      <c r="EXV856" s="152"/>
      <c r="EXW856" s="152"/>
      <c r="EXX856" s="152"/>
      <c r="EXY856" s="152"/>
      <c r="EXZ856" s="152"/>
      <c r="EYA856" s="152"/>
      <c r="EYB856" s="152"/>
      <c r="EYC856" s="152"/>
      <c r="EYD856" s="152"/>
      <c r="EYE856" s="152"/>
      <c r="EYF856" s="152"/>
      <c r="EYG856" s="152"/>
      <c r="EYH856" s="152"/>
      <c r="EYI856" s="152"/>
      <c r="EYJ856" s="152"/>
      <c r="EYK856" s="152"/>
      <c r="EYL856" s="152"/>
      <c r="EYM856" s="152"/>
      <c r="EYN856" s="152"/>
      <c r="EYO856" s="152"/>
      <c r="EYP856" s="152"/>
      <c r="EYQ856" s="152"/>
      <c r="EYR856" s="152"/>
      <c r="EYS856" s="152"/>
      <c r="EYT856" s="152"/>
      <c r="EYU856" s="152"/>
      <c r="EYV856" s="152"/>
      <c r="EYW856" s="152"/>
      <c r="EYX856" s="152"/>
      <c r="EYY856" s="152"/>
      <c r="EYZ856" s="152"/>
      <c r="EZA856" s="152"/>
      <c r="EZB856" s="152"/>
      <c r="EZC856" s="152"/>
      <c r="EZD856" s="152"/>
      <c r="EZE856" s="152"/>
      <c r="EZF856" s="152"/>
      <c r="EZG856" s="152"/>
      <c r="EZH856" s="152"/>
      <c r="EZI856" s="152"/>
      <c r="EZJ856" s="152"/>
      <c r="EZK856" s="152"/>
      <c r="EZL856" s="152"/>
      <c r="EZM856" s="152"/>
      <c r="EZN856" s="152"/>
      <c r="EZO856" s="152"/>
      <c r="EZP856" s="152"/>
      <c r="EZQ856" s="152"/>
      <c r="EZR856" s="152"/>
      <c r="EZS856" s="152"/>
      <c r="EZT856" s="152"/>
      <c r="EZU856" s="152"/>
      <c r="EZV856" s="152"/>
      <c r="EZW856" s="152"/>
      <c r="EZX856" s="152"/>
      <c r="EZY856" s="152"/>
      <c r="EZZ856" s="152"/>
      <c r="FAA856" s="152"/>
      <c r="FAB856" s="152"/>
      <c r="FAC856" s="152"/>
      <c r="FAD856" s="152"/>
      <c r="FAE856" s="152"/>
      <c r="FAF856" s="152"/>
      <c r="FAG856" s="152"/>
      <c r="FAH856" s="152"/>
      <c r="FAI856" s="152"/>
      <c r="FAJ856" s="152"/>
      <c r="FAK856" s="152"/>
      <c r="FAL856" s="152"/>
      <c r="FAM856" s="152"/>
      <c r="FAN856" s="152"/>
      <c r="FAO856" s="152"/>
      <c r="FAP856" s="152"/>
      <c r="FAQ856" s="152"/>
      <c r="FAR856" s="152"/>
      <c r="FAS856" s="152"/>
      <c r="FAT856" s="152"/>
      <c r="FAU856" s="152"/>
      <c r="FAV856" s="152"/>
      <c r="FAW856" s="152"/>
      <c r="FAX856" s="152"/>
      <c r="FAY856" s="152"/>
      <c r="FAZ856" s="152"/>
      <c r="FBA856" s="152"/>
      <c r="FBB856" s="152"/>
      <c r="FBC856" s="152"/>
      <c r="FBD856" s="152"/>
      <c r="FBE856" s="152"/>
      <c r="FBF856" s="152"/>
      <c r="FBG856" s="152"/>
      <c r="FBH856" s="152"/>
      <c r="FBI856" s="152"/>
      <c r="FBJ856" s="152"/>
      <c r="FBK856" s="152"/>
      <c r="FBL856" s="152"/>
      <c r="FBM856" s="152"/>
      <c r="FBN856" s="152"/>
      <c r="FBO856" s="152"/>
      <c r="FBP856" s="152"/>
      <c r="FBQ856" s="152"/>
      <c r="FBR856" s="152"/>
      <c r="FBS856" s="152"/>
      <c r="FBT856" s="152"/>
      <c r="FBU856" s="152"/>
      <c r="FBV856" s="152"/>
      <c r="FBW856" s="152"/>
      <c r="FBX856" s="152"/>
      <c r="FBY856" s="152"/>
      <c r="FBZ856" s="152"/>
      <c r="FCA856" s="152"/>
      <c r="FCB856" s="152"/>
      <c r="FCC856" s="152"/>
      <c r="FCD856" s="152"/>
      <c r="FCE856" s="152"/>
      <c r="FCF856" s="152"/>
      <c r="FCG856" s="152"/>
      <c r="FCH856" s="152"/>
      <c r="FCI856" s="152"/>
      <c r="FCJ856" s="152"/>
      <c r="FCK856" s="152"/>
      <c r="FCL856" s="152"/>
      <c r="FCM856" s="152"/>
      <c r="FCN856" s="152"/>
      <c r="FCO856" s="152"/>
      <c r="FCP856" s="152"/>
      <c r="FCQ856" s="152"/>
      <c r="FCR856" s="152"/>
      <c r="FCS856" s="152"/>
      <c r="FCT856" s="152"/>
      <c r="FCU856" s="152"/>
      <c r="FCV856" s="152"/>
      <c r="FCW856" s="152"/>
      <c r="FCX856" s="152"/>
      <c r="FCY856" s="152"/>
      <c r="FCZ856" s="152"/>
      <c r="FDA856" s="152"/>
      <c r="FDB856" s="152"/>
      <c r="FDC856" s="152"/>
      <c r="FDD856" s="152"/>
      <c r="FDE856" s="152"/>
      <c r="FDF856" s="152"/>
      <c r="FDG856" s="152"/>
      <c r="FDH856" s="152"/>
      <c r="FDI856" s="152"/>
      <c r="FDJ856" s="152"/>
      <c r="FDK856" s="152"/>
      <c r="FDL856" s="152"/>
      <c r="FDM856" s="152"/>
      <c r="FDN856" s="152"/>
      <c r="FDO856" s="152"/>
      <c r="FDP856" s="152"/>
      <c r="FDQ856" s="152"/>
      <c r="FDR856" s="152"/>
      <c r="FDS856" s="152"/>
      <c r="FDT856" s="152"/>
      <c r="FDU856" s="152"/>
      <c r="FDV856" s="152"/>
      <c r="FDW856" s="152"/>
      <c r="FDX856" s="152"/>
      <c r="FDY856" s="152"/>
      <c r="FDZ856" s="152"/>
      <c r="FEA856" s="152"/>
      <c r="FEB856" s="152"/>
      <c r="FEC856" s="152"/>
      <c r="FED856" s="152"/>
      <c r="FEE856" s="152"/>
      <c r="FEF856" s="152"/>
      <c r="FEG856" s="152"/>
      <c r="FEH856" s="152"/>
      <c r="FEI856" s="152"/>
      <c r="FEJ856" s="152"/>
      <c r="FEK856" s="152"/>
      <c r="FEL856" s="152"/>
      <c r="FEM856" s="152"/>
      <c r="FEN856" s="152"/>
      <c r="FEO856" s="152"/>
      <c r="FEP856" s="152"/>
      <c r="FEQ856" s="152"/>
      <c r="FER856" s="152"/>
      <c r="FES856" s="152"/>
      <c r="FET856" s="152"/>
      <c r="FEU856" s="152"/>
      <c r="FEV856" s="152"/>
      <c r="FEW856" s="152"/>
      <c r="FEX856" s="152"/>
      <c r="FEY856" s="152"/>
      <c r="FEZ856" s="152"/>
      <c r="FFA856" s="152"/>
      <c r="FFB856" s="152"/>
      <c r="FFC856" s="152"/>
      <c r="FFD856" s="152"/>
      <c r="FFE856" s="152"/>
      <c r="FFF856" s="152"/>
      <c r="FFG856" s="152"/>
      <c r="FFH856" s="152"/>
      <c r="FFI856" s="152"/>
      <c r="FFJ856" s="152"/>
      <c r="FFK856" s="152"/>
      <c r="FFL856" s="152"/>
      <c r="FFM856" s="152"/>
      <c r="FFN856" s="152"/>
      <c r="FFO856" s="152"/>
      <c r="FFP856" s="152"/>
      <c r="FFQ856" s="152"/>
      <c r="FFR856" s="152"/>
      <c r="FFS856" s="152"/>
      <c r="FFT856" s="152"/>
      <c r="FFU856" s="152"/>
      <c r="FFV856" s="152"/>
      <c r="FFW856" s="152"/>
      <c r="FFX856" s="152"/>
      <c r="FFY856" s="152"/>
      <c r="FFZ856" s="152"/>
      <c r="FGA856" s="152"/>
      <c r="FGB856" s="152"/>
      <c r="FGC856" s="152"/>
      <c r="FGD856" s="152"/>
      <c r="FGE856" s="152"/>
      <c r="FGF856" s="152"/>
      <c r="FGG856" s="152"/>
      <c r="FGH856" s="152"/>
      <c r="FGI856" s="152"/>
      <c r="FGJ856" s="152"/>
      <c r="FGK856" s="152"/>
      <c r="FGL856" s="152"/>
      <c r="FGM856" s="152"/>
      <c r="FGN856" s="152"/>
      <c r="FGO856" s="152"/>
      <c r="FGP856" s="152"/>
      <c r="FGQ856" s="152"/>
      <c r="FGR856" s="152"/>
      <c r="FGS856" s="152"/>
      <c r="FGT856" s="152"/>
      <c r="FGU856" s="152"/>
      <c r="FGV856" s="152"/>
      <c r="FGW856" s="152"/>
      <c r="FGX856" s="152"/>
      <c r="FGY856" s="152"/>
      <c r="FGZ856" s="152"/>
      <c r="FHA856" s="152"/>
      <c r="FHB856" s="152"/>
      <c r="FHC856" s="152"/>
      <c r="FHD856" s="152"/>
      <c r="FHE856" s="152"/>
      <c r="FHF856" s="152"/>
      <c r="FHG856" s="152"/>
      <c r="FHH856" s="152"/>
      <c r="FHI856" s="152"/>
      <c r="FHJ856" s="152"/>
      <c r="FHK856" s="152"/>
      <c r="FHL856" s="152"/>
      <c r="FHM856" s="152"/>
      <c r="FHN856" s="152"/>
      <c r="FHO856" s="152"/>
      <c r="FHP856" s="152"/>
      <c r="FHQ856" s="152"/>
      <c r="FHR856" s="152"/>
      <c r="FHS856" s="152"/>
      <c r="FHT856" s="152"/>
      <c r="FHU856" s="152"/>
      <c r="FHV856" s="152"/>
      <c r="FHW856" s="152"/>
      <c r="FHX856" s="152"/>
      <c r="FHY856" s="152"/>
      <c r="FHZ856" s="152"/>
      <c r="FIA856" s="152"/>
      <c r="FIB856" s="152"/>
      <c r="FIC856" s="152"/>
      <c r="FID856" s="152"/>
      <c r="FIE856" s="152"/>
      <c r="FIF856" s="152"/>
      <c r="FIG856" s="152"/>
      <c r="FIH856" s="152"/>
      <c r="FII856" s="152"/>
      <c r="FIJ856" s="152"/>
      <c r="FIK856" s="152"/>
      <c r="FIL856" s="152"/>
      <c r="FIM856" s="152"/>
      <c r="FIN856" s="152"/>
      <c r="FIO856" s="152"/>
      <c r="FIP856" s="152"/>
      <c r="FIQ856" s="152"/>
      <c r="FIR856" s="152"/>
      <c r="FIS856" s="152"/>
      <c r="FIT856" s="152"/>
      <c r="FIU856" s="152"/>
      <c r="FIV856" s="152"/>
      <c r="FIW856" s="152"/>
      <c r="FIX856" s="152"/>
      <c r="FIY856" s="152"/>
      <c r="FIZ856" s="152"/>
      <c r="FJA856" s="152"/>
      <c r="FJB856" s="152"/>
      <c r="FJC856" s="152"/>
      <c r="FJD856" s="152"/>
      <c r="FJE856" s="152"/>
      <c r="FJF856" s="152"/>
      <c r="FJG856" s="152"/>
      <c r="FJH856" s="152"/>
      <c r="FJI856" s="152"/>
      <c r="FJJ856" s="152"/>
      <c r="FJK856" s="152"/>
      <c r="FJL856" s="152"/>
      <c r="FJM856" s="152"/>
      <c r="FJN856" s="152"/>
      <c r="FJO856" s="152"/>
      <c r="FJP856" s="152"/>
      <c r="FJQ856" s="152"/>
      <c r="FJR856" s="152"/>
      <c r="FJS856" s="152"/>
      <c r="FJT856" s="152"/>
      <c r="FJU856" s="152"/>
      <c r="FJV856" s="152"/>
      <c r="FJW856" s="152"/>
      <c r="FJX856" s="152"/>
      <c r="FJY856" s="152"/>
      <c r="FJZ856" s="152"/>
      <c r="FKA856" s="152"/>
      <c r="FKB856" s="152"/>
      <c r="FKC856" s="152"/>
      <c r="FKD856" s="152"/>
      <c r="FKE856" s="152"/>
      <c r="FKF856" s="152"/>
      <c r="FKG856" s="152"/>
      <c r="FKH856" s="152"/>
      <c r="FKI856" s="152"/>
      <c r="FKJ856" s="152"/>
      <c r="FKK856" s="152"/>
      <c r="FKL856" s="152"/>
      <c r="FKM856" s="152"/>
      <c r="FKN856" s="152"/>
      <c r="FKO856" s="152"/>
      <c r="FKP856" s="152"/>
      <c r="FKQ856" s="152"/>
      <c r="FKR856" s="152"/>
      <c r="FKS856" s="152"/>
      <c r="FKT856" s="152"/>
      <c r="FKU856" s="152"/>
      <c r="FKV856" s="152"/>
      <c r="FKW856" s="152"/>
      <c r="FKX856" s="152"/>
      <c r="FKY856" s="152"/>
      <c r="FKZ856" s="152"/>
      <c r="FLA856" s="152"/>
      <c r="FLB856" s="152"/>
      <c r="FLC856" s="152"/>
      <c r="FLD856" s="152"/>
      <c r="FLE856" s="152"/>
      <c r="FLF856" s="152"/>
      <c r="FLG856" s="152"/>
      <c r="FLH856" s="152"/>
      <c r="FLI856" s="152"/>
      <c r="FLJ856" s="152"/>
      <c r="FLK856" s="152"/>
      <c r="FLL856" s="152"/>
      <c r="FLM856" s="152"/>
      <c r="FLN856" s="152"/>
      <c r="FLO856" s="152"/>
      <c r="FLP856" s="152"/>
      <c r="FLQ856" s="152"/>
      <c r="FLR856" s="152"/>
      <c r="FLS856" s="152"/>
      <c r="FLT856" s="152"/>
      <c r="FLU856" s="152"/>
      <c r="FLV856" s="152"/>
      <c r="FLW856" s="152"/>
      <c r="FLX856" s="152"/>
      <c r="FLY856" s="152"/>
      <c r="FLZ856" s="152"/>
      <c r="FMA856" s="152"/>
      <c r="FMB856" s="152"/>
      <c r="FMC856" s="152"/>
      <c r="FMD856" s="152"/>
      <c r="FME856" s="152"/>
      <c r="FMF856" s="152"/>
      <c r="FMG856" s="152"/>
      <c r="FMH856" s="152"/>
      <c r="FMI856" s="152"/>
      <c r="FMJ856" s="152"/>
      <c r="FMK856" s="152"/>
      <c r="FML856" s="152"/>
      <c r="FMM856" s="152"/>
      <c r="FMN856" s="152"/>
      <c r="FMO856" s="152"/>
      <c r="FMP856" s="152"/>
      <c r="FMQ856" s="152"/>
      <c r="FMR856" s="152"/>
      <c r="FMS856" s="152"/>
      <c r="FMT856" s="152"/>
      <c r="FMU856" s="152"/>
      <c r="FMV856" s="152"/>
      <c r="FMW856" s="152"/>
      <c r="FMX856" s="152"/>
      <c r="FMY856" s="152"/>
      <c r="FMZ856" s="152"/>
      <c r="FNA856" s="152"/>
      <c r="FNB856" s="152"/>
      <c r="FNC856" s="152"/>
      <c r="FND856" s="152"/>
      <c r="FNE856" s="152"/>
      <c r="FNF856" s="152"/>
      <c r="FNG856" s="152"/>
      <c r="FNH856" s="152"/>
      <c r="FNI856" s="152"/>
      <c r="FNJ856" s="152"/>
      <c r="FNK856" s="152"/>
      <c r="FNL856" s="152"/>
      <c r="FNM856" s="152"/>
      <c r="FNN856" s="152"/>
      <c r="FNO856" s="152"/>
      <c r="FNP856" s="152"/>
      <c r="FNQ856" s="152"/>
      <c r="FNR856" s="152"/>
      <c r="FNS856" s="152"/>
      <c r="FNT856" s="152"/>
      <c r="FNU856" s="152"/>
      <c r="FNV856" s="152"/>
      <c r="FNW856" s="152"/>
      <c r="FNX856" s="152"/>
      <c r="FNY856" s="152"/>
      <c r="FNZ856" s="152"/>
      <c r="FOA856" s="152"/>
      <c r="FOB856" s="152"/>
      <c r="FOC856" s="152"/>
      <c r="FOD856" s="152"/>
      <c r="FOE856" s="152"/>
      <c r="FOF856" s="152"/>
      <c r="FOG856" s="152"/>
      <c r="FOH856" s="152"/>
      <c r="FOI856" s="152"/>
      <c r="FOJ856" s="152"/>
      <c r="FOK856" s="152"/>
      <c r="FOL856" s="152"/>
      <c r="FOM856" s="152"/>
      <c r="FON856" s="152"/>
      <c r="FOO856" s="152"/>
      <c r="FOP856" s="152"/>
      <c r="FOQ856" s="152"/>
      <c r="FOR856" s="152"/>
      <c r="FOS856" s="152"/>
      <c r="FOT856" s="152"/>
      <c r="FOU856" s="152"/>
      <c r="FOV856" s="152"/>
      <c r="FOW856" s="152"/>
      <c r="FOX856" s="152"/>
      <c r="FOY856" s="152"/>
      <c r="FOZ856" s="152"/>
      <c r="FPA856" s="152"/>
      <c r="FPB856" s="152"/>
      <c r="FPC856" s="152"/>
      <c r="FPD856" s="152"/>
      <c r="FPE856" s="152"/>
      <c r="FPF856" s="152"/>
      <c r="FPG856" s="152"/>
      <c r="FPH856" s="152"/>
      <c r="FPI856" s="152"/>
      <c r="FPJ856" s="152"/>
      <c r="FPK856" s="152"/>
      <c r="FPL856" s="152"/>
      <c r="FPM856" s="152"/>
      <c r="FPN856" s="152"/>
      <c r="FPO856" s="152"/>
      <c r="FPP856" s="152"/>
      <c r="FPQ856" s="152"/>
      <c r="FPR856" s="152"/>
      <c r="FPS856" s="152"/>
      <c r="FPT856" s="152"/>
      <c r="FPU856" s="152"/>
      <c r="FPV856" s="152"/>
      <c r="FPW856" s="152"/>
      <c r="FPX856" s="152"/>
      <c r="FPY856" s="152"/>
      <c r="FPZ856" s="152"/>
      <c r="FQA856" s="152"/>
      <c r="FQB856" s="152"/>
      <c r="FQC856" s="152"/>
      <c r="FQD856" s="152"/>
      <c r="FQE856" s="152"/>
      <c r="FQF856" s="152"/>
      <c r="FQG856" s="152"/>
      <c r="FQH856" s="152"/>
      <c r="FQI856" s="152"/>
      <c r="FQJ856" s="152"/>
      <c r="FQK856" s="152"/>
      <c r="FQL856" s="152"/>
      <c r="FQM856" s="152"/>
      <c r="FQN856" s="152"/>
      <c r="FQO856" s="152"/>
      <c r="FQP856" s="152"/>
      <c r="FQQ856" s="152"/>
      <c r="FQR856" s="152"/>
      <c r="FQS856" s="152"/>
      <c r="FQT856" s="152"/>
      <c r="FQU856" s="152"/>
      <c r="FQV856" s="152"/>
      <c r="FQW856" s="152"/>
      <c r="FQX856" s="152"/>
      <c r="FQY856" s="152"/>
      <c r="FQZ856" s="152"/>
      <c r="FRA856" s="152"/>
      <c r="FRB856" s="152"/>
      <c r="FRC856" s="152"/>
      <c r="FRD856" s="152"/>
      <c r="FRE856" s="152"/>
      <c r="FRF856" s="152"/>
      <c r="FRG856" s="152"/>
      <c r="FRH856" s="152"/>
      <c r="FRI856" s="152"/>
      <c r="FRJ856" s="152"/>
      <c r="FRK856" s="152"/>
      <c r="FRL856" s="152"/>
      <c r="FRM856" s="152"/>
      <c r="FRN856" s="152"/>
      <c r="FRO856" s="152"/>
      <c r="FRP856" s="152"/>
      <c r="FRQ856" s="152"/>
      <c r="FRR856" s="152"/>
      <c r="FRS856" s="152"/>
      <c r="FRT856" s="152"/>
      <c r="FRU856" s="152"/>
      <c r="FRV856" s="152"/>
      <c r="FRW856" s="152"/>
      <c r="FRX856" s="152"/>
      <c r="FRY856" s="152"/>
      <c r="FRZ856" s="152"/>
      <c r="FSA856" s="152"/>
      <c r="FSB856" s="152"/>
      <c r="FSC856" s="152"/>
      <c r="FSD856" s="152"/>
      <c r="FSE856" s="152"/>
      <c r="FSF856" s="152"/>
      <c r="FSG856" s="152"/>
      <c r="FSH856" s="152"/>
      <c r="FSI856" s="152"/>
      <c r="FSJ856" s="152"/>
      <c r="FSK856" s="152"/>
      <c r="FSL856" s="152"/>
      <c r="FSM856" s="152"/>
      <c r="FSN856" s="152"/>
      <c r="FSO856" s="152"/>
      <c r="FSP856" s="152"/>
      <c r="FSQ856" s="152"/>
      <c r="FSR856" s="152"/>
      <c r="FSS856" s="152"/>
      <c r="FST856" s="152"/>
      <c r="FSU856" s="152"/>
      <c r="FSV856" s="152"/>
      <c r="FSW856" s="152"/>
      <c r="FSX856" s="152"/>
      <c r="FSY856" s="152"/>
      <c r="FSZ856" s="152"/>
      <c r="FTA856" s="152"/>
      <c r="FTB856" s="152"/>
      <c r="FTC856" s="152"/>
      <c r="FTD856" s="152"/>
      <c r="FTE856" s="152"/>
      <c r="FTF856" s="152"/>
      <c r="FTG856" s="152"/>
      <c r="FTH856" s="152"/>
      <c r="FTI856" s="152"/>
      <c r="FTJ856" s="152"/>
      <c r="FTK856" s="152"/>
      <c r="FTL856" s="152"/>
      <c r="FTM856" s="152"/>
      <c r="FTN856" s="152"/>
      <c r="FTO856" s="152"/>
      <c r="FTP856" s="152"/>
      <c r="FTQ856" s="152"/>
      <c r="FTR856" s="152"/>
      <c r="FTS856" s="152"/>
      <c r="FTT856" s="152"/>
      <c r="FTU856" s="152"/>
      <c r="FTV856" s="152"/>
      <c r="FTW856" s="152"/>
      <c r="FTX856" s="152"/>
      <c r="FTY856" s="152"/>
      <c r="FTZ856" s="152"/>
      <c r="FUA856" s="152"/>
      <c r="FUB856" s="152"/>
      <c r="FUC856" s="152"/>
      <c r="FUD856" s="152"/>
      <c r="FUE856" s="152"/>
      <c r="FUF856" s="152"/>
      <c r="FUG856" s="152"/>
      <c r="FUH856" s="152"/>
      <c r="FUI856" s="152"/>
      <c r="FUJ856" s="152"/>
      <c r="FUK856" s="152"/>
      <c r="FUL856" s="152"/>
      <c r="FUM856" s="152"/>
      <c r="FUN856" s="152"/>
      <c r="FUO856" s="152"/>
      <c r="FUP856" s="152"/>
      <c r="FUQ856" s="152"/>
      <c r="FUR856" s="152"/>
      <c r="FUS856" s="152"/>
      <c r="FUT856" s="152"/>
      <c r="FUU856" s="152"/>
      <c r="FUV856" s="152"/>
      <c r="FUW856" s="152"/>
      <c r="FUX856" s="152"/>
      <c r="FUY856" s="152"/>
      <c r="FUZ856" s="152"/>
      <c r="FVA856" s="152"/>
      <c r="FVB856" s="152"/>
      <c r="FVC856" s="152"/>
      <c r="FVD856" s="152"/>
      <c r="FVE856" s="152"/>
      <c r="FVF856" s="152"/>
      <c r="FVG856" s="152"/>
      <c r="FVH856" s="152"/>
      <c r="FVI856" s="152"/>
      <c r="FVJ856" s="152"/>
      <c r="FVK856" s="152"/>
      <c r="FVL856" s="152"/>
      <c r="FVM856" s="152"/>
      <c r="FVN856" s="152"/>
      <c r="FVO856" s="152"/>
      <c r="FVP856" s="152"/>
      <c r="FVQ856" s="152"/>
      <c r="FVR856" s="152"/>
      <c r="FVS856" s="152"/>
      <c r="FVT856" s="152"/>
      <c r="FVU856" s="152"/>
      <c r="FVV856" s="152"/>
      <c r="FVW856" s="152"/>
      <c r="FVX856" s="152"/>
      <c r="FVY856" s="152"/>
      <c r="FVZ856" s="152"/>
      <c r="FWA856" s="152"/>
      <c r="FWB856" s="152"/>
      <c r="FWC856" s="152"/>
      <c r="FWD856" s="152"/>
      <c r="FWE856" s="152"/>
      <c r="FWF856" s="152"/>
      <c r="FWG856" s="152"/>
      <c r="FWH856" s="152"/>
      <c r="FWI856" s="152"/>
      <c r="FWJ856" s="152"/>
      <c r="FWK856" s="152"/>
      <c r="FWL856" s="152"/>
      <c r="FWM856" s="152"/>
      <c r="FWN856" s="152"/>
      <c r="FWO856" s="152"/>
      <c r="FWP856" s="152"/>
      <c r="FWQ856" s="152"/>
      <c r="FWR856" s="152"/>
      <c r="FWS856" s="152"/>
      <c r="FWT856" s="152"/>
      <c r="FWU856" s="152"/>
      <c r="FWV856" s="152"/>
      <c r="FWW856" s="152"/>
      <c r="FWX856" s="152"/>
      <c r="FWY856" s="152"/>
      <c r="FWZ856" s="152"/>
      <c r="FXA856" s="152"/>
      <c r="FXB856" s="152"/>
      <c r="FXC856" s="152"/>
      <c r="FXD856" s="152"/>
      <c r="FXE856" s="152"/>
      <c r="FXF856" s="152"/>
      <c r="FXG856" s="152"/>
      <c r="FXH856" s="152"/>
      <c r="FXI856" s="152"/>
      <c r="FXJ856" s="152"/>
      <c r="FXK856" s="152"/>
      <c r="FXL856" s="152"/>
      <c r="FXM856" s="152"/>
      <c r="FXN856" s="152"/>
      <c r="FXO856" s="152"/>
      <c r="FXP856" s="152"/>
      <c r="FXQ856" s="152"/>
      <c r="FXR856" s="152"/>
      <c r="FXS856" s="152"/>
      <c r="FXT856" s="152"/>
      <c r="FXU856" s="152"/>
      <c r="FXV856" s="152"/>
      <c r="FXW856" s="152"/>
      <c r="FXX856" s="152"/>
      <c r="FXY856" s="152"/>
      <c r="FXZ856" s="152"/>
      <c r="FYA856" s="152"/>
      <c r="FYB856" s="152"/>
      <c r="FYC856" s="152"/>
      <c r="FYD856" s="152"/>
      <c r="FYE856" s="152"/>
      <c r="FYF856" s="152"/>
      <c r="FYG856" s="152"/>
      <c r="FYH856" s="152"/>
      <c r="FYI856" s="152"/>
      <c r="FYJ856" s="152"/>
      <c r="FYK856" s="152"/>
      <c r="FYL856" s="152"/>
      <c r="FYM856" s="152"/>
      <c r="FYN856" s="152"/>
      <c r="FYO856" s="152"/>
      <c r="FYP856" s="152"/>
      <c r="FYQ856" s="152"/>
      <c r="FYR856" s="152"/>
      <c r="FYS856" s="152"/>
      <c r="FYT856" s="152"/>
      <c r="FYU856" s="152"/>
      <c r="FYV856" s="152"/>
      <c r="FYW856" s="152"/>
      <c r="FYX856" s="152"/>
      <c r="FYY856" s="152"/>
      <c r="FYZ856" s="152"/>
      <c r="FZA856" s="152"/>
      <c r="FZB856" s="152"/>
      <c r="FZC856" s="152"/>
      <c r="FZD856" s="152"/>
      <c r="FZE856" s="152"/>
      <c r="FZF856" s="152"/>
      <c r="FZG856" s="152"/>
      <c r="FZH856" s="152"/>
      <c r="FZI856" s="152"/>
      <c r="FZJ856" s="152"/>
      <c r="FZK856" s="152"/>
      <c r="FZL856" s="152"/>
      <c r="FZM856" s="152"/>
      <c r="FZN856" s="152"/>
      <c r="FZO856" s="152"/>
      <c r="FZP856" s="152"/>
      <c r="FZQ856" s="152"/>
      <c r="FZR856" s="152"/>
      <c r="FZS856" s="152"/>
      <c r="FZT856" s="152"/>
      <c r="FZU856" s="152"/>
      <c r="FZV856" s="152"/>
      <c r="FZW856" s="152"/>
      <c r="FZX856" s="152"/>
      <c r="FZY856" s="152"/>
      <c r="FZZ856" s="152"/>
      <c r="GAA856" s="152"/>
      <c r="GAB856" s="152"/>
      <c r="GAC856" s="152"/>
      <c r="GAD856" s="152"/>
      <c r="GAE856" s="152"/>
      <c r="GAF856" s="152"/>
      <c r="GAG856" s="152"/>
      <c r="GAH856" s="152"/>
      <c r="GAI856" s="152"/>
      <c r="GAJ856" s="152"/>
      <c r="GAK856" s="152"/>
      <c r="GAL856" s="152"/>
      <c r="GAM856" s="152"/>
      <c r="GAN856" s="152"/>
      <c r="GAO856" s="152"/>
      <c r="GAP856" s="152"/>
      <c r="GAQ856" s="152"/>
      <c r="GAR856" s="152"/>
      <c r="GAS856" s="152"/>
      <c r="GAT856" s="152"/>
      <c r="GAU856" s="152"/>
      <c r="GAV856" s="152"/>
      <c r="GAW856" s="152"/>
      <c r="GAX856" s="152"/>
      <c r="GAY856" s="152"/>
      <c r="GAZ856" s="152"/>
      <c r="GBA856" s="152"/>
      <c r="GBB856" s="152"/>
      <c r="GBC856" s="152"/>
      <c r="GBD856" s="152"/>
      <c r="GBE856" s="152"/>
      <c r="GBF856" s="152"/>
      <c r="GBG856" s="152"/>
      <c r="GBH856" s="152"/>
      <c r="GBI856" s="152"/>
      <c r="GBJ856" s="152"/>
      <c r="GBK856" s="152"/>
      <c r="GBL856" s="152"/>
      <c r="GBM856" s="152"/>
      <c r="GBN856" s="152"/>
      <c r="GBO856" s="152"/>
      <c r="GBP856" s="152"/>
      <c r="GBQ856" s="152"/>
      <c r="GBR856" s="152"/>
      <c r="GBS856" s="152"/>
      <c r="GBT856" s="152"/>
      <c r="GBU856" s="152"/>
      <c r="GBV856" s="152"/>
      <c r="GBW856" s="152"/>
      <c r="GBX856" s="152"/>
      <c r="GBY856" s="152"/>
      <c r="GBZ856" s="152"/>
      <c r="GCA856" s="152"/>
      <c r="GCB856" s="152"/>
      <c r="GCC856" s="152"/>
      <c r="GCD856" s="152"/>
      <c r="GCE856" s="152"/>
      <c r="GCF856" s="152"/>
      <c r="GCG856" s="152"/>
      <c r="GCH856" s="152"/>
      <c r="GCI856" s="152"/>
      <c r="GCJ856" s="152"/>
      <c r="GCK856" s="152"/>
      <c r="GCL856" s="152"/>
      <c r="GCM856" s="152"/>
      <c r="GCN856" s="152"/>
      <c r="GCO856" s="152"/>
      <c r="GCP856" s="152"/>
      <c r="GCQ856" s="152"/>
      <c r="GCR856" s="152"/>
      <c r="GCS856" s="152"/>
      <c r="GCT856" s="152"/>
      <c r="GCU856" s="152"/>
      <c r="GCV856" s="152"/>
      <c r="GCW856" s="152"/>
      <c r="GCX856" s="152"/>
      <c r="GCY856" s="152"/>
      <c r="GCZ856" s="152"/>
      <c r="GDA856" s="152"/>
      <c r="GDB856" s="152"/>
      <c r="GDC856" s="152"/>
      <c r="GDD856" s="152"/>
      <c r="GDE856" s="152"/>
      <c r="GDF856" s="152"/>
      <c r="GDG856" s="152"/>
      <c r="GDH856" s="152"/>
      <c r="GDI856" s="152"/>
      <c r="GDJ856" s="152"/>
      <c r="GDK856" s="152"/>
      <c r="GDL856" s="152"/>
      <c r="GDM856" s="152"/>
      <c r="GDN856" s="152"/>
      <c r="GDO856" s="152"/>
      <c r="GDP856" s="152"/>
      <c r="GDQ856" s="152"/>
      <c r="GDR856" s="152"/>
      <c r="GDS856" s="152"/>
      <c r="GDT856" s="152"/>
      <c r="GDU856" s="152"/>
      <c r="GDV856" s="152"/>
      <c r="GDW856" s="152"/>
      <c r="GDX856" s="152"/>
      <c r="GDY856" s="152"/>
      <c r="GDZ856" s="152"/>
      <c r="GEA856" s="152"/>
      <c r="GEB856" s="152"/>
      <c r="GEC856" s="152"/>
      <c r="GED856" s="152"/>
      <c r="GEE856" s="152"/>
      <c r="GEF856" s="152"/>
      <c r="GEG856" s="152"/>
      <c r="GEH856" s="152"/>
      <c r="GEI856" s="152"/>
      <c r="GEJ856" s="152"/>
      <c r="GEK856" s="152"/>
      <c r="GEL856" s="152"/>
      <c r="GEM856" s="152"/>
      <c r="GEN856" s="152"/>
      <c r="GEO856" s="152"/>
      <c r="GEP856" s="152"/>
      <c r="GEQ856" s="152"/>
      <c r="GER856" s="152"/>
      <c r="GES856" s="152"/>
      <c r="GET856" s="152"/>
      <c r="GEU856" s="152"/>
      <c r="GEV856" s="152"/>
      <c r="GEW856" s="152"/>
      <c r="GEX856" s="152"/>
      <c r="GEY856" s="152"/>
      <c r="GEZ856" s="152"/>
      <c r="GFA856" s="152"/>
      <c r="GFB856" s="152"/>
      <c r="GFC856" s="152"/>
      <c r="GFD856" s="152"/>
      <c r="GFE856" s="152"/>
      <c r="GFF856" s="152"/>
      <c r="GFG856" s="152"/>
      <c r="GFH856" s="152"/>
      <c r="GFI856" s="152"/>
      <c r="GFJ856" s="152"/>
      <c r="GFK856" s="152"/>
      <c r="GFL856" s="152"/>
      <c r="GFM856" s="152"/>
      <c r="GFN856" s="152"/>
      <c r="GFO856" s="152"/>
      <c r="GFP856" s="152"/>
      <c r="GFQ856" s="152"/>
      <c r="GFR856" s="152"/>
      <c r="GFS856" s="152"/>
      <c r="GFT856" s="152"/>
      <c r="GFU856" s="152"/>
      <c r="GFV856" s="152"/>
      <c r="GFW856" s="152"/>
      <c r="GFX856" s="152"/>
      <c r="GFY856" s="152"/>
      <c r="GFZ856" s="152"/>
      <c r="GGA856" s="152"/>
      <c r="GGB856" s="152"/>
      <c r="GGC856" s="152"/>
      <c r="GGD856" s="152"/>
      <c r="GGE856" s="152"/>
      <c r="GGF856" s="152"/>
      <c r="GGG856" s="152"/>
      <c r="GGH856" s="152"/>
      <c r="GGI856" s="152"/>
      <c r="GGJ856" s="152"/>
      <c r="GGK856" s="152"/>
      <c r="GGL856" s="152"/>
      <c r="GGM856" s="152"/>
      <c r="GGN856" s="152"/>
      <c r="GGO856" s="152"/>
      <c r="GGP856" s="152"/>
      <c r="GGQ856" s="152"/>
      <c r="GGR856" s="152"/>
      <c r="GGS856" s="152"/>
      <c r="GGT856" s="152"/>
      <c r="GGU856" s="152"/>
      <c r="GGV856" s="152"/>
      <c r="GGW856" s="152"/>
      <c r="GGX856" s="152"/>
      <c r="GGY856" s="152"/>
      <c r="GGZ856" s="152"/>
      <c r="GHA856" s="152"/>
      <c r="GHB856" s="152"/>
      <c r="GHC856" s="152"/>
      <c r="GHD856" s="152"/>
      <c r="GHE856" s="152"/>
      <c r="GHF856" s="152"/>
      <c r="GHG856" s="152"/>
      <c r="GHH856" s="152"/>
      <c r="GHI856" s="152"/>
      <c r="GHJ856" s="152"/>
      <c r="GHK856" s="152"/>
      <c r="GHL856" s="152"/>
      <c r="GHM856" s="152"/>
      <c r="GHN856" s="152"/>
      <c r="GHO856" s="152"/>
      <c r="GHP856" s="152"/>
      <c r="GHQ856" s="152"/>
      <c r="GHR856" s="152"/>
      <c r="GHS856" s="152"/>
      <c r="GHT856" s="152"/>
      <c r="GHU856" s="152"/>
      <c r="GHV856" s="152"/>
      <c r="GHW856" s="152"/>
      <c r="GHX856" s="152"/>
      <c r="GHY856" s="152"/>
      <c r="GHZ856" s="152"/>
      <c r="GIA856" s="152"/>
      <c r="GIB856" s="152"/>
      <c r="GIC856" s="152"/>
      <c r="GID856" s="152"/>
      <c r="GIE856" s="152"/>
      <c r="GIF856" s="152"/>
      <c r="GIG856" s="152"/>
      <c r="GIH856" s="152"/>
      <c r="GII856" s="152"/>
      <c r="GIJ856" s="152"/>
      <c r="GIK856" s="152"/>
      <c r="GIL856" s="152"/>
      <c r="GIM856" s="152"/>
      <c r="GIN856" s="152"/>
      <c r="GIO856" s="152"/>
      <c r="GIP856" s="152"/>
      <c r="GIQ856" s="152"/>
      <c r="GIR856" s="152"/>
      <c r="GIS856" s="152"/>
      <c r="GIT856" s="152"/>
      <c r="GIU856" s="152"/>
      <c r="GIV856" s="152"/>
      <c r="GIW856" s="152"/>
      <c r="GIX856" s="152"/>
      <c r="GIY856" s="152"/>
      <c r="GIZ856" s="152"/>
      <c r="GJA856" s="152"/>
      <c r="GJB856" s="152"/>
      <c r="GJC856" s="152"/>
      <c r="GJD856" s="152"/>
      <c r="GJE856" s="152"/>
      <c r="GJF856" s="152"/>
      <c r="GJG856" s="152"/>
      <c r="GJH856" s="152"/>
      <c r="GJI856" s="152"/>
      <c r="GJJ856" s="152"/>
      <c r="GJK856" s="152"/>
      <c r="GJL856" s="152"/>
      <c r="GJM856" s="152"/>
      <c r="GJN856" s="152"/>
      <c r="GJO856" s="152"/>
      <c r="GJP856" s="152"/>
      <c r="GJQ856" s="152"/>
      <c r="GJR856" s="152"/>
      <c r="GJS856" s="152"/>
      <c r="GJT856" s="152"/>
      <c r="GJU856" s="152"/>
      <c r="GJV856" s="152"/>
      <c r="GJW856" s="152"/>
      <c r="GJX856" s="152"/>
      <c r="GJY856" s="152"/>
      <c r="GJZ856" s="152"/>
      <c r="GKA856" s="152"/>
      <c r="GKB856" s="152"/>
      <c r="GKC856" s="152"/>
      <c r="GKD856" s="152"/>
      <c r="GKE856" s="152"/>
      <c r="GKF856" s="152"/>
      <c r="GKG856" s="152"/>
      <c r="GKH856" s="152"/>
      <c r="GKI856" s="152"/>
      <c r="GKJ856" s="152"/>
      <c r="GKK856" s="152"/>
      <c r="GKL856" s="152"/>
      <c r="GKM856" s="152"/>
      <c r="GKN856" s="152"/>
      <c r="GKO856" s="152"/>
      <c r="GKP856" s="152"/>
      <c r="GKQ856" s="152"/>
      <c r="GKR856" s="152"/>
      <c r="GKS856" s="152"/>
      <c r="GKT856" s="152"/>
      <c r="GKU856" s="152"/>
      <c r="GKV856" s="152"/>
      <c r="GKW856" s="152"/>
      <c r="GKX856" s="152"/>
      <c r="GKY856" s="152"/>
      <c r="GKZ856" s="152"/>
      <c r="GLA856" s="152"/>
      <c r="GLB856" s="152"/>
      <c r="GLC856" s="152"/>
      <c r="GLD856" s="152"/>
      <c r="GLE856" s="152"/>
      <c r="GLF856" s="152"/>
      <c r="GLG856" s="152"/>
      <c r="GLH856" s="152"/>
      <c r="GLI856" s="152"/>
      <c r="GLJ856" s="152"/>
      <c r="GLK856" s="152"/>
      <c r="GLL856" s="152"/>
      <c r="GLM856" s="152"/>
      <c r="GLN856" s="152"/>
      <c r="GLO856" s="152"/>
      <c r="GLP856" s="152"/>
      <c r="GLQ856" s="152"/>
      <c r="GLR856" s="152"/>
      <c r="GLS856" s="152"/>
      <c r="GLT856" s="152"/>
      <c r="GLU856" s="152"/>
      <c r="GLV856" s="152"/>
      <c r="GLW856" s="152"/>
      <c r="GLX856" s="152"/>
      <c r="GLY856" s="152"/>
      <c r="GLZ856" s="152"/>
      <c r="GMA856" s="152"/>
      <c r="GMB856" s="152"/>
      <c r="GMC856" s="152"/>
      <c r="GMD856" s="152"/>
      <c r="GME856" s="152"/>
      <c r="GMF856" s="152"/>
      <c r="GMG856" s="152"/>
      <c r="GMH856" s="152"/>
      <c r="GMI856" s="152"/>
      <c r="GMJ856" s="152"/>
      <c r="GMK856" s="152"/>
      <c r="GML856" s="152"/>
      <c r="GMM856" s="152"/>
      <c r="GMN856" s="152"/>
      <c r="GMO856" s="152"/>
      <c r="GMP856" s="152"/>
      <c r="GMQ856" s="152"/>
      <c r="GMR856" s="152"/>
      <c r="GMS856" s="152"/>
      <c r="GMT856" s="152"/>
      <c r="GMU856" s="152"/>
      <c r="GMV856" s="152"/>
      <c r="GMW856" s="152"/>
      <c r="GMX856" s="152"/>
      <c r="GMY856" s="152"/>
      <c r="GMZ856" s="152"/>
      <c r="GNA856" s="152"/>
      <c r="GNB856" s="152"/>
      <c r="GNC856" s="152"/>
      <c r="GND856" s="152"/>
      <c r="GNE856" s="152"/>
      <c r="GNF856" s="152"/>
      <c r="GNG856" s="152"/>
      <c r="GNH856" s="152"/>
      <c r="GNI856" s="152"/>
      <c r="GNJ856" s="152"/>
      <c r="GNK856" s="152"/>
      <c r="GNL856" s="152"/>
      <c r="GNM856" s="152"/>
      <c r="GNN856" s="152"/>
      <c r="GNO856" s="152"/>
      <c r="GNP856" s="152"/>
      <c r="GNQ856" s="152"/>
      <c r="GNR856" s="152"/>
      <c r="GNS856" s="152"/>
      <c r="GNT856" s="152"/>
      <c r="GNU856" s="152"/>
      <c r="GNV856" s="152"/>
      <c r="GNW856" s="152"/>
      <c r="GNX856" s="152"/>
      <c r="GNY856" s="152"/>
      <c r="GNZ856" s="152"/>
      <c r="GOA856" s="152"/>
      <c r="GOB856" s="152"/>
      <c r="GOC856" s="152"/>
      <c r="GOD856" s="152"/>
      <c r="GOE856" s="152"/>
      <c r="GOF856" s="152"/>
      <c r="GOG856" s="152"/>
      <c r="GOH856" s="152"/>
      <c r="GOI856" s="152"/>
      <c r="GOJ856" s="152"/>
      <c r="GOK856" s="152"/>
      <c r="GOL856" s="152"/>
      <c r="GOM856" s="152"/>
      <c r="GON856" s="152"/>
      <c r="GOO856" s="152"/>
      <c r="GOP856" s="152"/>
      <c r="GOQ856" s="152"/>
      <c r="GOR856" s="152"/>
      <c r="GOS856" s="152"/>
      <c r="GOT856" s="152"/>
      <c r="GOU856" s="152"/>
      <c r="GOV856" s="152"/>
      <c r="GOW856" s="152"/>
      <c r="GOX856" s="152"/>
      <c r="GOY856" s="152"/>
      <c r="GOZ856" s="152"/>
      <c r="GPA856" s="152"/>
      <c r="GPB856" s="152"/>
      <c r="GPC856" s="152"/>
      <c r="GPD856" s="152"/>
      <c r="GPE856" s="152"/>
      <c r="GPF856" s="152"/>
      <c r="GPG856" s="152"/>
      <c r="GPH856" s="152"/>
      <c r="GPI856" s="152"/>
      <c r="GPJ856" s="152"/>
      <c r="GPK856" s="152"/>
      <c r="GPL856" s="152"/>
      <c r="GPM856" s="152"/>
      <c r="GPN856" s="152"/>
      <c r="GPO856" s="152"/>
      <c r="GPP856" s="152"/>
      <c r="GPQ856" s="152"/>
      <c r="GPR856" s="152"/>
      <c r="GPS856" s="152"/>
      <c r="GPT856" s="152"/>
      <c r="GPU856" s="152"/>
      <c r="GPV856" s="152"/>
      <c r="GPW856" s="152"/>
      <c r="GPX856" s="152"/>
      <c r="GPY856" s="152"/>
      <c r="GPZ856" s="152"/>
      <c r="GQA856" s="152"/>
      <c r="GQB856" s="152"/>
      <c r="GQC856" s="152"/>
      <c r="GQD856" s="152"/>
      <c r="GQE856" s="152"/>
      <c r="GQF856" s="152"/>
      <c r="GQG856" s="152"/>
      <c r="GQH856" s="152"/>
      <c r="GQI856" s="152"/>
      <c r="GQJ856" s="152"/>
      <c r="GQK856" s="152"/>
      <c r="GQL856" s="152"/>
      <c r="GQM856" s="152"/>
      <c r="GQN856" s="152"/>
      <c r="GQO856" s="152"/>
      <c r="GQP856" s="152"/>
      <c r="GQQ856" s="152"/>
      <c r="GQR856" s="152"/>
      <c r="GQS856" s="152"/>
      <c r="GQT856" s="152"/>
      <c r="GQU856" s="152"/>
      <c r="GQV856" s="152"/>
      <c r="GQW856" s="152"/>
      <c r="GQX856" s="152"/>
      <c r="GQY856" s="152"/>
      <c r="GQZ856" s="152"/>
      <c r="GRA856" s="152"/>
      <c r="GRB856" s="152"/>
      <c r="GRC856" s="152"/>
      <c r="GRD856" s="152"/>
      <c r="GRE856" s="152"/>
      <c r="GRF856" s="152"/>
      <c r="GRG856" s="152"/>
      <c r="GRH856" s="152"/>
      <c r="GRI856" s="152"/>
      <c r="GRJ856" s="152"/>
      <c r="GRK856" s="152"/>
      <c r="GRL856" s="152"/>
      <c r="GRM856" s="152"/>
      <c r="GRN856" s="152"/>
      <c r="GRO856" s="152"/>
      <c r="GRP856" s="152"/>
      <c r="GRQ856" s="152"/>
      <c r="GRR856" s="152"/>
      <c r="GRS856" s="152"/>
      <c r="GRT856" s="152"/>
      <c r="GRU856" s="152"/>
      <c r="GRV856" s="152"/>
      <c r="GRW856" s="152"/>
      <c r="GRX856" s="152"/>
      <c r="GRY856" s="152"/>
      <c r="GRZ856" s="152"/>
      <c r="GSA856" s="152"/>
      <c r="GSB856" s="152"/>
      <c r="GSC856" s="152"/>
      <c r="GSD856" s="152"/>
      <c r="GSE856" s="152"/>
      <c r="GSF856" s="152"/>
      <c r="GSG856" s="152"/>
      <c r="GSH856" s="152"/>
      <c r="GSI856" s="152"/>
      <c r="GSJ856" s="152"/>
      <c r="GSK856" s="152"/>
      <c r="GSL856" s="152"/>
      <c r="GSM856" s="152"/>
      <c r="GSN856" s="152"/>
      <c r="GSO856" s="152"/>
      <c r="GSP856" s="152"/>
      <c r="GSQ856" s="152"/>
      <c r="GSR856" s="152"/>
      <c r="GSS856" s="152"/>
      <c r="GST856" s="152"/>
      <c r="GSU856" s="152"/>
      <c r="GSV856" s="152"/>
      <c r="GSW856" s="152"/>
      <c r="GSX856" s="152"/>
      <c r="GSY856" s="152"/>
      <c r="GSZ856" s="152"/>
      <c r="GTA856" s="152"/>
      <c r="GTB856" s="152"/>
      <c r="GTC856" s="152"/>
      <c r="GTD856" s="152"/>
      <c r="GTE856" s="152"/>
      <c r="GTF856" s="152"/>
      <c r="GTG856" s="152"/>
      <c r="GTH856" s="152"/>
      <c r="GTI856" s="152"/>
      <c r="GTJ856" s="152"/>
      <c r="GTK856" s="152"/>
      <c r="GTL856" s="152"/>
      <c r="GTM856" s="152"/>
      <c r="GTN856" s="152"/>
      <c r="GTO856" s="152"/>
      <c r="GTP856" s="152"/>
      <c r="GTQ856" s="152"/>
      <c r="GTR856" s="152"/>
      <c r="GTS856" s="152"/>
      <c r="GTT856" s="152"/>
      <c r="GTU856" s="152"/>
      <c r="GTV856" s="152"/>
      <c r="GTW856" s="152"/>
      <c r="GTX856" s="152"/>
      <c r="GTY856" s="152"/>
      <c r="GTZ856" s="152"/>
      <c r="GUA856" s="152"/>
      <c r="GUB856" s="152"/>
      <c r="GUC856" s="152"/>
      <c r="GUD856" s="152"/>
      <c r="GUE856" s="152"/>
      <c r="GUF856" s="152"/>
      <c r="GUG856" s="152"/>
      <c r="GUH856" s="152"/>
      <c r="GUI856" s="152"/>
      <c r="GUJ856" s="152"/>
      <c r="GUK856" s="152"/>
      <c r="GUL856" s="152"/>
      <c r="GUM856" s="152"/>
      <c r="GUN856" s="152"/>
      <c r="GUO856" s="152"/>
      <c r="GUP856" s="152"/>
      <c r="GUQ856" s="152"/>
      <c r="GUR856" s="152"/>
      <c r="GUS856" s="152"/>
      <c r="GUT856" s="152"/>
      <c r="GUU856" s="152"/>
      <c r="GUV856" s="152"/>
      <c r="GUW856" s="152"/>
      <c r="GUX856" s="152"/>
      <c r="GUY856" s="152"/>
      <c r="GUZ856" s="152"/>
      <c r="GVA856" s="152"/>
      <c r="GVB856" s="152"/>
      <c r="GVC856" s="152"/>
      <c r="GVD856" s="152"/>
      <c r="GVE856" s="152"/>
      <c r="GVF856" s="152"/>
      <c r="GVG856" s="152"/>
      <c r="GVH856" s="152"/>
      <c r="GVI856" s="152"/>
      <c r="GVJ856" s="152"/>
      <c r="GVK856" s="152"/>
      <c r="GVL856" s="152"/>
      <c r="GVM856" s="152"/>
      <c r="GVN856" s="152"/>
      <c r="GVO856" s="152"/>
      <c r="GVP856" s="152"/>
      <c r="GVQ856" s="152"/>
      <c r="GVR856" s="152"/>
      <c r="GVS856" s="152"/>
      <c r="GVT856" s="152"/>
      <c r="GVU856" s="152"/>
      <c r="GVV856" s="152"/>
      <c r="GVW856" s="152"/>
      <c r="GVX856" s="152"/>
      <c r="GVY856" s="152"/>
      <c r="GVZ856" s="152"/>
      <c r="GWA856" s="152"/>
      <c r="GWB856" s="152"/>
      <c r="GWC856" s="152"/>
      <c r="GWD856" s="152"/>
      <c r="GWE856" s="152"/>
      <c r="GWF856" s="152"/>
      <c r="GWG856" s="152"/>
      <c r="GWH856" s="152"/>
      <c r="GWI856" s="152"/>
      <c r="GWJ856" s="152"/>
      <c r="GWK856" s="152"/>
      <c r="GWL856" s="152"/>
      <c r="GWM856" s="152"/>
      <c r="GWN856" s="152"/>
      <c r="GWO856" s="152"/>
      <c r="GWP856" s="152"/>
      <c r="GWQ856" s="152"/>
      <c r="GWR856" s="152"/>
      <c r="GWS856" s="152"/>
      <c r="GWT856" s="152"/>
      <c r="GWU856" s="152"/>
      <c r="GWV856" s="152"/>
      <c r="GWW856" s="152"/>
      <c r="GWX856" s="152"/>
      <c r="GWY856" s="152"/>
      <c r="GWZ856" s="152"/>
      <c r="GXA856" s="152"/>
      <c r="GXB856" s="152"/>
      <c r="GXC856" s="152"/>
      <c r="GXD856" s="152"/>
      <c r="GXE856" s="152"/>
      <c r="GXF856" s="152"/>
      <c r="GXG856" s="152"/>
      <c r="GXH856" s="152"/>
      <c r="GXI856" s="152"/>
      <c r="GXJ856" s="152"/>
      <c r="GXK856" s="152"/>
      <c r="GXL856" s="152"/>
      <c r="GXM856" s="152"/>
      <c r="GXN856" s="152"/>
      <c r="GXO856" s="152"/>
      <c r="GXP856" s="152"/>
      <c r="GXQ856" s="152"/>
      <c r="GXR856" s="152"/>
      <c r="GXS856" s="152"/>
      <c r="GXT856" s="152"/>
      <c r="GXU856" s="152"/>
      <c r="GXV856" s="152"/>
      <c r="GXW856" s="152"/>
      <c r="GXX856" s="152"/>
      <c r="GXY856" s="152"/>
      <c r="GXZ856" s="152"/>
      <c r="GYA856" s="152"/>
      <c r="GYB856" s="152"/>
      <c r="GYC856" s="152"/>
      <c r="GYD856" s="152"/>
      <c r="GYE856" s="152"/>
      <c r="GYF856" s="152"/>
      <c r="GYG856" s="152"/>
      <c r="GYH856" s="152"/>
      <c r="GYI856" s="152"/>
      <c r="GYJ856" s="152"/>
      <c r="GYK856" s="152"/>
      <c r="GYL856" s="152"/>
      <c r="GYM856" s="152"/>
      <c r="GYN856" s="152"/>
      <c r="GYO856" s="152"/>
      <c r="GYP856" s="152"/>
      <c r="GYQ856" s="152"/>
      <c r="GYR856" s="152"/>
      <c r="GYS856" s="152"/>
      <c r="GYT856" s="152"/>
      <c r="GYU856" s="152"/>
      <c r="GYV856" s="152"/>
      <c r="GYW856" s="152"/>
      <c r="GYX856" s="152"/>
      <c r="GYY856" s="152"/>
      <c r="GYZ856" s="152"/>
      <c r="GZA856" s="152"/>
      <c r="GZB856" s="152"/>
      <c r="GZC856" s="152"/>
      <c r="GZD856" s="152"/>
      <c r="GZE856" s="152"/>
      <c r="GZF856" s="152"/>
      <c r="GZG856" s="152"/>
      <c r="GZH856" s="152"/>
      <c r="GZI856" s="152"/>
      <c r="GZJ856" s="152"/>
      <c r="GZK856" s="152"/>
      <c r="GZL856" s="152"/>
      <c r="GZM856" s="152"/>
      <c r="GZN856" s="152"/>
      <c r="GZO856" s="152"/>
      <c r="GZP856" s="152"/>
      <c r="GZQ856" s="152"/>
      <c r="GZR856" s="152"/>
      <c r="GZS856" s="152"/>
      <c r="GZT856" s="152"/>
      <c r="GZU856" s="152"/>
      <c r="GZV856" s="152"/>
      <c r="GZW856" s="152"/>
      <c r="GZX856" s="152"/>
      <c r="GZY856" s="152"/>
      <c r="GZZ856" s="152"/>
      <c r="HAA856" s="152"/>
      <c r="HAB856" s="152"/>
      <c r="HAC856" s="152"/>
      <c r="HAD856" s="152"/>
      <c r="HAE856" s="152"/>
      <c r="HAF856" s="152"/>
      <c r="HAG856" s="152"/>
      <c r="HAH856" s="152"/>
      <c r="HAI856" s="152"/>
      <c r="HAJ856" s="152"/>
      <c r="HAK856" s="152"/>
      <c r="HAL856" s="152"/>
      <c r="HAM856" s="152"/>
      <c r="HAN856" s="152"/>
      <c r="HAO856" s="152"/>
      <c r="HAP856" s="152"/>
      <c r="HAQ856" s="152"/>
      <c r="HAR856" s="152"/>
      <c r="HAS856" s="152"/>
      <c r="HAT856" s="152"/>
      <c r="HAU856" s="152"/>
      <c r="HAV856" s="152"/>
      <c r="HAW856" s="152"/>
      <c r="HAX856" s="152"/>
      <c r="HAY856" s="152"/>
      <c r="HAZ856" s="152"/>
      <c r="HBA856" s="152"/>
      <c r="HBB856" s="152"/>
      <c r="HBC856" s="152"/>
      <c r="HBD856" s="152"/>
      <c r="HBE856" s="152"/>
      <c r="HBF856" s="152"/>
      <c r="HBG856" s="152"/>
      <c r="HBH856" s="152"/>
      <c r="HBI856" s="152"/>
      <c r="HBJ856" s="152"/>
      <c r="HBK856" s="152"/>
      <c r="HBL856" s="152"/>
      <c r="HBM856" s="152"/>
      <c r="HBN856" s="152"/>
      <c r="HBO856" s="152"/>
      <c r="HBP856" s="152"/>
      <c r="HBQ856" s="152"/>
      <c r="HBR856" s="152"/>
      <c r="HBS856" s="152"/>
      <c r="HBT856" s="152"/>
      <c r="HBU856" s="152"/>
      <c r="HBV856" s="152"/>
      <c r="HBW856" s="152"/>
      <c r="HBX856" s="152"/>
      <c r="HBY856" s="152"/>
      <c r="HBZ856" s="152"/>
      <c r="HCA856" s="152"/>
      <c r="HCB856" s="152"/>
      <c r="HCC856" s="152"/>
      <c r="HCD856" s="152"/>
      <c r="HCE856" s="152"/>
      <c r="HCF856" s="152"/>
      <c r="HCG856" s="152"/>
      <c r="HCH856" s="152"/>
      <c r="HCI856" s="152"/>
      <c r="HCJ856" s="152"/>
      <c r="HCK856" s="152"/>
      <c r="HCL856" s="152"/>
      <c r="HCM856" s="152"/>
      <c r="HCN856" s="152"/>
      <c r="HCO856" s="152"/>
      <c r="HCP856" s="152"/>
      <c r="HCQ856" s="152"/>
      <c r="HCR856" s="152"/>
      <c r="HCS856" s="152"/>
      <c r="HCT856" s="152"/>
      <c r="HCU856" s="152"/>
      <c r="HCV856" s="152"/>
      <c r="HCW856" s="152"/>
      <c r="HCX856" s="152"/>
      <c r="HCY856" s="152"/>
      <c r="HCZ856" s="152"/>
      <c r="HDA856" s="152"/>
      <c r="HDB856" s="152"/>
      <c r="HDC856" s="152"/>
      <c r="HDD856" s="152"/>
      <c r="HDE856" s="152"/>
      <c r="HDF856" s="152"/>
      <c r="HDG856" s="152"/>
      <c r="HDH856" s="152"/>
      <c r="HDI856" s="152"/>
      <c r="HDJ856" s="152"/>
      <c r="HDK856" s="152"/>
      <c r="HDL856" s="152"/>
      <c r="HDM856" s="152"/>
      <c r="HDN856" s="152"/>
      <c r="HDO856" s="152"/>
      <c r="HDP856" s="152"/>
      <c r="HDQ856" s="152"/>
      <c r="HDR856" s="152"/>
      <c r="HDS856" s="152"/>
      <c r="HDT856" s="152"/>
      <c r="HDU856" s="152"/>
      <c r="HDV856" s="152"/>
      <c r="HDW856" s="152"/>
      <c r="HDX856" s="152"/>
      <c r="HDY856" s="152"/>
      <c r="HDZ856" s="152"/>
      <c r="HEA856" s="152"/>
      <c r="HEB856" s="152"/>
      <c r="HEC856" s="152"/>
      <c r="HED856" s="152"/>
      <c r="HEE856" s="152"/>
      <c r="HEF856" s="152"/>
      <c r="HEG856" s="152"/>
      <c r="HEH856" s="152"/>
      <c r="HEI856" s="152"/>
      <c r="HEJ856" s="152"/>
      <c r="HEK856" s="152"/>
      <c r="HEL856" s="152"/>
      <c r="HEM856" s="152"/>
      <c r="HEN856" s="152"/>
      <c r="HEO856" s="152"/>
      <c r="HEP856" s="152"/>
      <c r="HEQ856" s="152"/>
      <c r="HER856" s="152"/>
      <c r="HES856" s="152"/>
      <c r="HET856" s="152"/>
      <c r="HEU856" s="152"/>
      <c r="HEV856" s="152"/>
      <c r="HEW856" s="152"/>
      <c r="HEX856" s="152"/>
      <c r="HEY856" s="152"/>
      <c r="HEZ856" s="152"/>
      <c r="HFA856" s="152"/>
      <c r="HFB856" s="152"/>
      <c r="HFC856" s="152"/>
      <c r="HFD856" s="152"/>
      <c r="HFE856" s="152"/>
      <c r="HFF856" s="152"/>
      <c r="HFG856" s="152"/>
      <c r="HFH856" s="152"/>
      <c r="HFI856" s="152"/>
      <c r="HFJ856" s="152"/>
      <c r="HFK856" s="152"/>
      <c r="HFL856" s="152"/>
      <c r="HFM856" s="152"/>
      <c r="HFN856" s="152"/>
      <c r="HFO856" s="152"/>
      <c r="HFP856" s="152"/>
      <c r="HFQ856" s="152"/>
      <c r="HFR856" s="152"/>
      <c r="HFS856" s="152"/>
      <c r="HFT856" s="152"/>
      <c r="HFU856" s="152"/>
      <c r="HFV856" s="152"/>
      <c r="HFW856" s="152"/>
      <c r="HFX856" s="152"/>
      <c r="HFY856" s="152"/>
      <c r="HFZ856" s="152"/>
      <c r="HGA856" s="152"/>
      <c r="HGB856" s="152"/>
      <c r="HGC856" s="152"/>
      <c r="HGD856" s="152"/>
      <c r="HGE856" s="152"/>
      <c r="HGF856" s="152"/>
      <c r="HGG856" s="152"/>
      <c r="HGH856" s="152"/>
      <c r="HGI856" s="152"/>
      <c r="HGJ856" s="152"/>
      <c r="HGK856" s="152"/>
      <c r="HGL856" s="152"/>
      <c r="HGM856" s="152"/>
      <c r="HGN856" s="152"/>
      <c r="HGO856" s="152"/>
      <c r="HGP856" s="152"/>
      <c r="HGQ856" s="152"/>
      <c r="HGR856" s="152"/>
      <c r="HGS856" s="152"/>
      <c r="HGT856" s="152"/>
      <c r="HGU856" s="152"/>
      <c r="HGV856" s="152"/>
      <c r="HGW856" s="152"/>
      <c r="HGX856" s="152"/>
      <c r="HGY856" s="152"/>
      <c r="HGZ856" s="152"/>
      <c r="HHA856" s="152"/>
      <c r="HHB856" s="152"/>
      <c r="HHC856" s="152"/>
      <c r="HHD856" s="152"/>
      <c r="HHE856" s="152"/>
      <c r="HHF856" s="152"/>
      <c r="HHG856" s="152"/>
      <c r="HHH856" s="152"/>
      <c r="HHI856" s="152"/>
      <c r="HHJ856" s="152"/>
      <c r="HHK856" s="152"/>
      <c r="HHL856" s="152"/>
      <c r="HHM856" s="152"/>
      <c r="HHN856" s="152"/>
      <c r="HHO856" s="152"/>
      <c r="HHP856" s="152"/>
      <c r="HHQ856" s="152"/>
      <c r="HHR856" s="152"/>
      <c r="HHS856" s="152"/>
      <c r="HHT856" s="152"/>
      <c r="HHU856" s="152"/>
      <c r="HHV856" s="152"/>
      <c r="HHW856" s="152"/>
      <c r="HHX856" s="152"/>
      <c r="HHY856" s="152"/>
      <c r="HHZ856" s="152"/>
      <c r="HIA856" s="152"/>
      <c r="HIB856" s="152"/>
      <c r="HIC856" s="152"/>
      <c r="HID856" s="152"/>
      <c r="HIE856" s="152"/>
      <c r="HIF856" s="152"/>
      <c r="HIG856" s="152"/>
      <c r="HIH856" s="152"/>
      <c r="HII856" s="152"/>
      <c r="HIJ856" s="152"/>
      <c r="HIK856" s="152"/>
      <c r="HIL856" s="152"/>
      <c r="HIM856" s="152"/>
      <c r="HIN856" s="152"/>
      <c r="HIO856" s="152"/>
      <c r="HIP856" s="152"/>
      <c r="HIQ856" s="152"/>
      <c r="HIR856" s="152"/>
      <c r="HIS856" s="152"/>
      <c r="HIT856" s="152"/>
      <c r="HIU856" s="152"/>
      <c r="HIV856" s="152"/>
      <c r="HIW856" s="152"/>
      <c r="HIX856" s="152"/>
      <c r="HIY856" s="152"/>
      <c r="HIZ856" s="152"/>
      <c r="HJA856" s="152"/>
      <c r="HJB856" s="152"/>
      <c r="HJC856" s="152"/>
      <c r="HJD856" s="152"/>
      <c r="HJE856" s="152"/>
      <c r="HJF856" s="152"/>
      <c r="HJG856" s="152"/>
      <c r="HJH856" s="152"/>
      <c r="HJI856" s="152"/>
      <c r="HJJ856" s="152"/>
      <c r="HJK856" s="152"/>
      <c r="HJL856" s="152"/>
      <c r="HJM856" s="152"/>
      <c r="HJN856" s="152"/>
      <c r="HJO856" s="152"/>
      <c r="HJP856" s="152"/>
      <c r="HJQ856" s="152"/>
      <c r="HJR856" s="152"/>
      <c r="HJS856" s="152"/>
      <c r="HJT856" s="152"/>
      <c r="HJU856" s="152"/>
      <c r="HJV856" s="152"/>
      <c r="HJW856" s="152"/>
      <c r="HJX856" s="152"/>
      <c r="HJY856" s="152"/>
      <c r="HJZ856" s="152"/>
      <c r="HKA856" s="152"/>
      <c r="HKB856" s="152"/>
      <c r="HKC856" s="152"/>
      <c r="HKD856" s="152"/>
      <c r="HKE856" s="152"/>
      <c r="HKF856" s="152"/>
      <c r="HKG856" s="152"/>
      <c r="HKH856" s="152"/>
      <c r="HKI856" s="152"/>
      <c r="HKJ856" s="152"/>
      <c r="HKK856" s="152"/>
      <c r="HKL856" s="152"/>
      <c r="HKM856" s="152"/>
      <c r="HKN856" s="152"/>
      <c r="HKO856" s="152"/>
      <c r="HKP856" s="152"/>
      <c r="HKQ856" s="152"/>
      <c r="HKR856" s="152"/>
      <c r="HKS856" s="152"/>
      <c r="HKT856" s="152"/>
      <c r="HKU856" s="152"/>
      <c r="HKV856" s="152"/>
      <c r="HKW856" s="152"/>
      <c r="HKX856" s="152"/>
      <c r="HKY856" s="152"/>
      <c r="HKZ856" s="152"/>
      <c r="HLA856" s="152"/>
      <c r="HLB856" s="152"/>
      <c r="HLC856" s="152"/>
      <c r="HLD856" s="152"/>
      <c r="HLE856" s="152"/>
      <c r="HLF856" s="152"/>
      <c r="HLG856" s="152"/>
      <c r="HLH856" s="152"/>
      <c r="HLI856" s="152"/>
      <c r="HLJ856" s="152"/>
      <c r="HLK856" s="152"/>
      <c r="HLL856" s="152"/>
      <c r="HLM856" s="152"/>
      <c r="HLN856" s="152"/>
      <c r="HLO856" s="152"/>
      <c r="HLP856" s="152"/>
      <c r="HLQ856" s="152"/>
      <c r="HLR856" s="152"/>
      <c r="HLS856" s="152"/>
      <c r="HLT856" s="152"/>
      <c r="HLU856" s="152"/>
      <c r="HLV856" s="152"/>
      <c r="HLW856" s="152"/>
      <c r="HLX856" s="152"/>
      <c r="HLY856" s="152"/>
      <c r="HLZ856" s="152"/>
      <c r="HMA856" s="152"/>
      <c r="HMB856" s="152"/>
      <c r="HMC856" s="152"/>
      <c r="HMD856" s="152"/>
      <c r="HME856" s="152"/>
      <c r="HMF856" s="152"/>
      <c r="HMG856" s="152"/>
      <c r="HMH856" s="152"/>
      <c r="HMI856" s="152"/>
      <c r="HMJ856" s="152"/>
      <c r="HMK856" s="152"/>
      <c r="HML856" s="152"/>
      <c r="HMM856" s="152"/>
      <c r="HMN856" s="152"/>
      <c r="HMO856" s="152"/>
      <c r="HMP856" s="152"/>
      <c r="HMQ856" s="152"/>
      <c r="HMR856" s="152"/>
      <c r="HMS856" s="152"/>
      <c r="HMT856" s="152"/>
      <c r="HMU856" s="152"/>
      <c r="HMV856" s="152"/>
      <c r="HMW856" s="152"/>
      <c r="HMX856" s="152"/>
      <c r="HMY856" s="152"/>
      <c r="HMZ856" s="152"/>
      <c r="HNA856" s="152"/>
      <c r="HNB856" s="152"/>
      <c r="HNC856" s="152"/>
      <c r="HND856" s="152"/>
      <c r="HNE856" s="152"/>
      <c r="HNF856" s="152"/>
      <c r="HNG856" s="152"/>
      <c r="HNH856" s="152"/>
      <c r="HNI856" s="152"/>
      <c r="HNJ856" s="152"/>
      <c r="HNK856" s="152"/>
      <c r="HNL856" s="152"/>
      <c r="HNM856" s="152"/>
      <c r="HNN856" s="152"/>
      <c r="HNO856" s="152"/>
      <c r="HNP856" s="152"/>
      <c r="HNQ856" s="152"/>
      <c r="HNR856" s="152"/>
      <c r="HNS856" s="152"/>
      <c r="HNT856" s="152"/>
      <c r="HNU856" s="152"/>
      <c r="HNV856" s="152"/>
      <c r="HNW856" s="152"/>
      <c r="HNX856" s="152"/>
      <c r="HNY856" s="152"/>
      <c r="HNZ856" s="152"/>
      <c r="HOA856" s="152"/>
      <c r="HOB856" s="152"/>
      <c r="HOC856" s="152"/>
      <c r="HOD856" s="152"/>
      <c r="HOE856" s="152"/>
      <c r="HOF856" s="152"/>
      <c r="HOG856" s="152"/>
      <c r="HOH856" s="152"/>
      <c r="HOI856" s="152"/>
      <c r="HOJ856" s="152"/>
      <c r="HOK856" s="152"/>
      <c r="HOL856" s="152"/>
      <c r="HOM856" s="152"/>
      <c r="HON856" s="152"/>
      <c r="HOO856" s="152"/>
      <c r="HOP856" s="152"/>
      <c r="HOQ856" s="152"/>
      <c r="HOR856" s="152"/>
      <c r="HOS856" s="152"/>
      <c r="HOT856" s="152"/>
      <c r="HOU856" s="152"/>
      <c r="HOV856" s="152"/>
      <c r="HOW856" s="152"/>
      <c r="HOX856" s="152"/>
      <c r="HOY856" s="152"/>
      <c r="HOZ856" s="152"/>
      <c r="HPA856" s="152"/>
      <c r="HPB856" s="152"/>
      <c r="HPC856" s="152"/>
      <c r="HPD856" s="152"/>
      <c r="HPE856" s="152"/>
      <c r="HPF856" s="152"/>
      <c r="HPG856" s="152"/>
      <c r="HPH856" s="152"/>
      <c r="HPI856" s="152"/>
      <c r="HPJ856" s="152"/>
      <c r="HPK856" s="152"/>
      <c r="HPL856" s="152"/>
      <c r="HPM856" s="152"/>
      <c r="HPN856" s="152"/>
      <c r="HPO856" s="152"/>
      <c r="HPP856" s="152"/>
      <c r="HPQ856" s="152"/>
      <c r="HPR856" s="152"/>
      <c r="HPS856" s="152"/>
      <c r="HPT856" s="152"/>
      <c r="HPU856" s="152"/>
      <c r="HPV856" s="152"/>
      <c r="HPW856" s="152"/>
      <c r="HPX856" s="152"/>
      <c r="HPY856" s="152"/>
      <c r="HPZ856" s="152"/>
      <c r="HQA856" s="152"/>
      <c r="HQB856" s="152"/>
      <c r="HQC856" s="152"/>
      <c r="HQD856" s="152"/>
      <c r="HQE856" s="152"/>
      <c r="HQF856" s="152"/>
      <c r="HQG856" s="152"/>
      <c r="HQH856" s="152"/>
      <c r="HQI856" s="152"/>
      <c r="HQJ856" s="152"/>
      <c r="HQK856" s="152"/>
      <c r="HQL856" s="152"/>
      <c r="HQM856" s="152"/>
      <c r="HQN856" s="152"/>
      <c r="HQO856" s="152"/>
      <c r="HQP856" s="152"/>
      <c r="HQQ856" s="152"/>
      <c r="HQR856" s="152"/>
      <c r="HQS856" s="152"/>
      <c r="HQT856" s="152"/>
      <c r="HQU856" s="152"/>
      <c r="HQV856" s="152"/>
      <c r="HQW856" s="152"/>
      <c r="HQX856" s="152"/>
      <c r="HQY856" s="152"/>
      <c r="HQZ856" s="152"/>
      <c r="HRA856" s="152"/>
      <c r="HRB856" s="152"/>
      <c r="HRC856" s="152"/>
      <c r="HRD856" s="152"/>
      <c r="HRE856" s="152"/>
      <c r="HRF856" s="152"/>
      <c r="HRG856" s="152"/>
      <c r="HRH856" s="152"/>
      <c r="HRI856" s="152"/>
      <c r="HRJ856" s="152"/>
      <c r="HRK856" s="152"/>
      <c r="HRL856" s="152"/>
      <c r="HRM856" s="152"/>
      <c r="HRN856" s="152"/>
      <c r="HRO856" s="152"/>
      <c r="HRP856" s="152"/>
      <c r="HRQ856" s="152"/>
      <c r="HRR856" s="152"/>
      <c r="HRS856" s="152"/>
      <c r="HRT856" s="152"/>
      <c r="HRU856" s="152"/>
      <c r="HRV856" s="152"/>
      <c r="HRW856" s="152"/>
      <c r="HRX856" s="152"/>
      <c r="HRY856" s="152"/>
      <c r="HRZ856" s="152"/>
      <c r="HSA856" s="152"/>
      <c r="HSB856" s="152"/>
      <c r="HSC856" s="152"/>
      <c r="HSD856" s="152"/>
      <c r="HSE856" s="152"/>
      <c r="HSF856" s="152"/>
      <c r="HSG856" s="152"/>
      <c r="HSH856" s="152"/>
      <c r="HSI856" s="152"/>
      <c r="HSJ856" s="152"/>
      <c r="HSK856" s="152"/>
      <c r="HSL856" s="152"/>
      <c r="HSM856" s="152"/>
      <c r="HSN856" s="152"/>
      <c r="HSO856" s="152"/>
      <c r="HSP856" s="152"/>
      <c r="HSQ856" s="152"/>
      <c r="HSR856" s="152"/>
      <c r="HSS856" s="152"/>
      <c r="HST856" s="152"/>
      <c r="HSU856" s="152"/>
      <c r="HSV856" s="152"/>
      <c r="HSW856" s="152"/>
      <c r="HSX856" s="152"/>
      <c r="HSY856" s="152"/>
      <c r="HSZ856" s="152"/>
      <c r="HTA856" s="152"/>
      <c r="HTB856" s="152"/>
      <c r="HTC856" s="152"/>
      <c r="HTD856" s="152"/>
      <c r="HTE856" s="152"/>
      <c r="HTF856" s="152"/>
      <c r="HTG856" s="152"/>
      <c r="HTH856" s="152"/>
      <c r="HTI856" s="152"/>
      <c r="HTJ856" s="152"/>
      <c r="HTK856" s="152"/>
      <c r="HTL856" s="152"/>
      <c r="HTM856" s="152"/>
      <c r="HTN856" s="152"/>
      <c r="HTO856" s="152"/>
      <c r="HTP856" s="152"/>
      <c r="HTQ856" s="152"/>
      <c r="HTR856" s="152"/>
      <c r="HTS856" s="152"/>
      <c r="HTT856" s="152"/>
      <c r="HTU856" s="152"/>
      <c r="HTV856" s="152"/>
      <c r="HTW856" s="152"/>
      <c r="HTX856" s="152"/>
      <c r="HTY856" s="152"/>
      <c r="HTZ856" s="152"/>
      <c r="HUA856" s="152"/>
      <c r="HUB856" s="152"/>
      <c r="HUC856" s="152"/>
      <c r="HUD856" s="152"/>
      <c r="HUE856" s="152"/>
      <c r="HUF856" s="152"/>
      <c r="HUG856" s="152"/>
      <c r="HUH856" s="152"/>
      <c r="HUI856" s="152"/>
      <c r="HUJ856" s="152"/>
      <c r="HUK856" s="152"/>
      <c r="HUL856" s="152"/>
      <c r="HUM856" s="152"/>
      <c r="HUN856" s="152"/>
      <c r="HUO856" s="152"/>
      <c r="HUP856" s="152"/>
      <c r="HUQ856" s="152"/>
      <c r="HUR856" s="152"/>
      <c r="HUS856" s="152"/>
      <c r="HUT856" s="152"/>
      <c r="HUU856" s="152"/>
      <c r="HUV856" s="152"/>
      <c r="HUW856" s="152"/>
      <c r="HUX856" s="152"/>
      <c r="HUY856" s="152"/>
      <c r="HUZ856" s="152"/>
      <c r="HVA856" s="152"/>
      <c r="HVB856" s="152"/>
      <c r="HVC856" s="152"/>
      <c r="HVD856" s="152"/>
      <c r="HVE856" s="152"/>
      <c r="HVF856" s="152"/>
      <c r="HVG856" s="152"/>
      <c r="HVH856" s="152"/>
      <c r="HVI856" s="152"/>
      <c r="HVJ856" s="152"/>
      <c r="HVK856" s="152"/>
      <c r="HVL856" s="152"/>
      <c r="HVM856" s="152"/>
      <c r="HVN856" s="152"/>
      <c r="HVO856" s="152"/>
      <c r="HVP856" s="152"/>
      <c r="HVQ856" s="152"/>
      <c r="HVR856" s="152"/>
      <c r="HVS856" s="152"/>
      <c r="HVT856" s="152"/>
      <c r="HVU856" s="152"/>
      <c r="HVV856" s="152"/>
      <c r="HVW856" s="152"/>
      <c r="HVX856" s="152"/>
      <c r="HVY856" s="152"/>
      <c r="HVZ856" s="152"/>
      <c r="HWA856" s="152"/>
      <c r="HWB856" s="152"/>
      <c r="HWC856" s="152"/>
      <c r="HWD856" s="152"/>
      <c r="HWE856" s="152"/>
      <c r="HWF856" s="152"/>
      <c r="HWG856" s="152"/>
      <c r="HWH856" s="152"/>
      <c r="HWI856" s="152"/>
      <c r="HWJ856" s="152"/>
      <c r="HWK856" s="152"/>
      <c r="HWL856" s="152"/>
      <c r="HWM856" s="152"/>
      <c r="HWN856" s="152"/>
      <c r="HWO856" s="152"/>
      <c r="HWP856" s="152"/>
      <c r="HWQ856" s="152"/>
      <c r="HWR856" s="152"/>
      <c r="HWS856" s="152"/>
      <c r="HWT856" s="152"/>
      <c r="HWU856" s="152"/>
      <c r="HWV856" s="152"/>
      <c r="HWW856" s="152"/>
      <c r="HWX856" s="152"/>
      <c r="HWY856" s="152"/>
      <c r="HWZ856" s="152"/>
      <c r="HXA856" s="152"/>
      <c r="HXB856" s="152"/>
      <c r="HXC856" s="152"/>
      <c r="HXD856" s="152"/>
      <c r="HXE856" s="152"/>
      <c r="HXF856" s="152"/>
      <c r="HXG856" s="152"/>
      <c r="HXH856" s="152"/>
      <c r="HXI856" s="152"/>
      <c r="HXJ856" s="152"/>
      <c r="HXK856" s="152"/>
      <c r="HXL856" s="152"/>
      <c r="HXM856" s="152"/>
      <c r="HXN856" s="152"/>
      <c r="HXO856" s="152"/>
      <c r="HXP856" s="152"/>
      <c r="HXQ856" s="152"/>
      <c r="HXR856" s="152"/>
      <c r="HXS856" s="152"/>
      <c r="HXT856" s="152"/>
      <c r="HXU856" s="152"/>
      <c r="HXV856" s="152"/>
      <c r="HXW856" s="152"/>
      <c r="HXX856" s="152"/>
      <c r="HXY856" s="152"/>
      <c r="HXZ856" s="152"/>
      <c r="HYA856" s="152"/>
      <c r="HYB856" s="152"/>
      <c r="HYC856" s="152"/>
      <c r="HYD856" s="152"/>
      <c r="HYE856" s="152"/>
      <c r="HYF856" s="152"/>
      <c r="HYG856" s="152"/>
      <c r="HYH856" s="152"/>
      <c r="HYI856" s="152"/>
      <c r="HYJ856" s="152"/>
      <c r="HYK856" s="152"/>
      <c r="HYL856" s="152"/>
      <c r="HYM856" s="152"/>
      <c r="HYN856" s="152"/>
      <c r="HYO856" s="152"/>
      <c r="HYP856" s="152"/>
      <c r="HYQ856" s="152"/>
      <c r="HYR856" s="152"/>
      <c r="HYS856" s="152"/>
      <c r="HYT856" s="152"/>
      <c r="HYU856" s="152"/>
      <c r="HYV856" s="152"/>
      <c r="HYW856" s="152"/>
      <c r="HYX856" s="152"/>
      <c r="HYY856" s="152"/>
      <c r="HYZ856" s="152"/>
      <c r="HZA856" s="152"/>
      <c r="HZB856" s="152"/>
      <c r="HZC856" s="152"/>
      <c r="HZD856" s="152"/>
      <c r="HZE856" s="152"/>
      <c r="HZF856" s="152"/>
      <c r="HZG856" s="152"/>
      <c r="HZH856" s="152"/>
      <c r="HZI856" s="152"/>
      <c r="HZJ856" s="152"/>
      <c r="HZK856" s="152"/>
      <c r="HZL856" s="152"/>
      <c r="HZM856" s="152"/>
      <c r="HZN856" s="152"/>
      <c r="HZO856" s="152"/>
      <c r="HZP856" s="152"/>
      <c r="HZQ856" s="152"/>
      <c r="HZR856" s="152"/>
      <c r="HZS856" s="152"/>
      <c r="HZT856" s="152"/>
      <c r="HZU856" s="152"/>
      <c r="HZV856" s="152"/>
      <c r="HZW856" s="152"/>
      <c r="HZX856" s="152"/>
      <c r="HZY856" s="152"/>
      <c r="HZZ856" s="152"/>
      <c r="IAA856" s="152"/>
      <c r="IAB856" s="152"/>
      <c r="IAC856" s="152"/>
      <c r="IAD856" s="152"/>
      <c r="IAE856" s="152"/>
      <c r="IAF856" s="152"/>
      <c r="IAG856" s="152"/>
      <c r="IAH856" s="152"/>
      <c r="IAI856" s="152"/>
      <c r="IAJ856" s="152"/>
      <c r="IAK856" s="152"/>
      <c r="IAL856" s="152"/>
      <c r="IAM856" s="152"/>
      <c r="IAN856" s="152"/>
      <c r="IAO856" s="152"/>
      <c r="IAP856" s="152"/>
      <c r="IAQ856" s="152"/>
      <c r="IAR856" s="152"/>
      <c r="IAS856" s="152"/>
      <c r="IAT856" s="152"/>
      <c r="IAU856" s="152"/>
      <c r="IAV856" s="152"/>
      <c r="IAW856" s="152"/>
      <c r="IAX856" s="152"/>
      <c r="IAY856" s="152"/>
      <c r="IAZ856" s="152"/>
      <c r="IBA856" s="152"/>
      <c r="IBB856" s="152"/>
      <c r="IBC856" s="152"/>
      <c r="IBD856" s="152"/>
      <c r="IBE856" s="152"/>
      <c r="IBF856" s="152"/>
      <c r="IBG856" s="152"/>
      <c r="IBH856" s="152"/>
      <c r="IBI856" s="152"/>
      <c r="IBJ856" s="152"/>
      <c r="IBK856" s="152"/>
      <c r="IBL856" s="152"/>
      <c r="IBM856" s="152"/>
      <c r="IBN856" s="152"/>
      <c r="IBO856" s="152"/>
      <c r="IBP856" s="152"/>
      <c r="IBQ856" s="152"/>
      <c r="IBR856" s="152"/>
      <c r="IBS856" s="152"/>
      <c r="IBT856" s="152"/>
      <c r="IBU856" s="152"/>
      <c r="IBV856" s="152"/>
      <c r="IBW856" s="152"/>
      <c r="IBX856" s="152"/>
      <c r="IBY856" s="152"/>
      <c r="IBZ856" s="152"/>
      <c r="ICA856" s="152"/>
      <c r="ICB856" s="152"/>
      <c r="ICC856" s="152"/>
      <c r="ICD856" s="152"/>
      <c r="ICE856" s="152"/>
      <c r="ICF856" s="152"/>
      <c r="ICG856" s="152"/>
      <c r="ICH856" s="152"/>
      <c r="ICI856" s="152"/>
      <c r="ICJ856" s="152"/>
      <c r="ICK856" s="152"/>
      <c r="ICL856" s="152"/>
      <c r="ICM856" s="152"/>
      <c r="ICN856" s="152"/>
      <c r="ICO856" s="152"/>
      <c r="ICP856" s="152"/>
      <c r="ICQ856" s="152"/>
      <c r="ICR856" s="152"/>
      <c r="ICS856" s="152"/>
      <c r="ICT856" s="152"/>
      <c r="ICU856" s="152"/>
      <c r="ICV856" s="152"/>
      <c r="ICW856" s="152"/>
      <c r="ICX856" s="152"/>
      <c r="ICY856" s="152"/>
      <c r="ICZ856" s="152"/>
      <c r="IDA856" s="152"/>
      <c r="IDB856" s="152"/>
      <c r="IDC856" s="152"/>
      <c r="IDD856" s="152"/>
      <c r="IDE856" s="152"/>
      <c r="IDF856" s="152"/>
      <c r="IDG856" s="152"/>
      <c r="IDH856" s="152"/>
      <c r="IDI856" s="152"/>
      <c r="IDJ856" s="152"/>
      <c r="IDK856" s="152"/>
      <c r="IDL856" s="152"/>
      <c r="IDM856" s="152"/>
      <c r="IDN856" s="152"/>
      <c r="IDO856" s="152"/>
      <c r="IDP856" s="152"/>
      <c r="IDQ856" s="152"/>
      <c r="IDR856" s="152"/>
      <c r="IDS856" s="152"/>
      <c r="IDT856" s="152"/>
      <c r="IDU856" s="152"/>
      <c r="IDV856" s="152"/>
      <c r="IDW856" s="152"/>
      <c r="IDX856" s="152"/>
      <c r="IDY856" s="152"/>
      <c r="IDZ856" s="152"/>
      <c r="IEA856" s="152"/>
      <c r="IEB856" s="152"/>
      <c r="IEC856" s="152"/>
      <c r="IED856" s="152"/>
      <c r="IEE856" s="152"/>
      <c r="IEF856" s="152"/>
      <c r="IEG856" s="152"/>
      <c r="IEH856" s="152"/>
      <c r="IEI856" s="152"/>
      <c r="IEJ856" s="152"/>
      <c r="IEK856" s="152"/>
      <c r="IEL856" s="152"/>
      <c r="IEM856" s="152"/>
      <c r="IEN856" s="152"/>
      <c r="IEO856" s="152"/>
      <c r="IEP856" s="152"/>
      <c r="IEQ856" s="152"/>
      <c r="IER856" s="152"/>
      <c r="IES856" s="152"/>
      <c r="IET856" s="152"/>
      <c r="IEU856" s="152"/>
      <c r="IEV856" s="152"/>
      <c r="IEW856" s="152"/>
      <c r="IEX856" s="152"/>
      <c r="IEY856" s="152"/>
      <c r="IEZ856" s="152"/>
      <c r="IFA856" s="152"/>
      <c r="IFB856" s="152"/>
      <c r="IFC856" s="152"/>
      <c r="IFD856" s="152"/>
      <c r="IFE856" s="152"/>
      <c r="IFF856" s="152"/>
      <c r="IFG856" s="152"/>
      <c r="IFH856" s="152"/>
      <c r="IFI856" s="152"/>
      <c r="IFJ856" s="152"/>
      <c r="IFK856" s="152"/>
      <c r="IFL856" s="152"/>
      <c r="IFM856" s="152"/>
      <c r="IFN856" s="152"/>
      <c r="IFO856" s="152"/>
      <c r="IFP856" s="152"/>
      <c r="IFQ856" s="152"/>
      <c r="IFR856" s="152"/>
      <c r="IFS856" s="152"/>
      <c r="IFT856" s="152"/>
      <c r="IFU856" s="152"/>
      <c r="IFV856" s="152"/>
      <c r="IFW856" s="152"/>
      <c r="IFX856" s="152"/>
      <c r="IFY856" s="152"/>
      <c r="IFZ856" s="152"/>
      <c r="IGA856" s="152"/>
      <c r="IGB856" s="152"/>
      <c r="IGC856" s="152"/>
      <c r="IGD856" s="152"/>
      <c r="IGE856" s="152"/>
      <c r="IGF856" s="152"/>
      <c r="IGG856" s="152"/>
      <c r="IGH856" s="152"/>
      <c r="IGI856" s="152"/>
      <c r="IGJ856" s="152"/>
      <c r="IGK856" s="152"/>
      <c r="IGL856" s="152"/>
      <c r="IGM856" s="152"/>
      <c r="IGN856" s="152"/>
      <c r="IGO856" s="152"/>
      <c r="IGP856" s="152"/>
      <c r="IGQ856" s="152"/>
      <c r="IGR856" s="152"/>
      <c r="IGS856" s="152"/>
      <c r="IGT856" s="152"/>
      <c r="IGU856" s="152"/>
      <c r="IGV856" s="152"/>
      <c r="IGW856" s="152"/>
      <c r="IGX856" s="152"/>
      <c r="IGY856" s="152"/>
      <c r="IGZ856" s="152"/>
      <c r="IHA856" s="152"/>
      <c r="IHB856" s="152"/>
      <c r="IHC856" s="152"/>
      <c r="IHD856" s="152"/>
      <c r="IHE856" s="152"/>
      <c r="IHF856" s="152"/>
      <c r="IHG856" s="152"/>
      <c r="IHH856" s="152"/>
      <c r="IHI856" s="152"/>
      <c r="IHJ856" s="152"/>
      <c r="IHK856" s="152"/>
      <c r="IHL856" s="152"/>
      <c r="IHM856" s="152"/>
      <c r="IHN856" s="152"/>
      <c r="IHO856" s="152"/>
      <c r="IHP856" s="152"/>
      <c r="IHQ856" s="152"/>
      <c r="IHR856" s="152"/>
      <c r="IHS856" s="152"/>
      <c r="IHT856" s="152"/>
      <c r="IHU856" s="152"/>
      <c r="IHV856" s="152"/>
      <c r="IHW856" s="152"/>
      <c r="IHX856" s="152"/>
      <c r="IHY856" s="152"/>
      <c r="IHZ856" s="152"/>
      <c r="IIA856" s="152"/>
      <c r="IIB856" s="152"/>
      <c r="IIC856" s="152"/>
      <c r="IID856" s="152"/>
      <c r="IIE856" s="152"/>
      <c r="IIF856" s="152"/>
      <c r="IIG856" s="152"/>
      <c r="IIH856" s="152"/>
      <c r="III856" s="152"/>
      <c r="IIJ856" s="152"/>
      <c r="IIK856" s="152"/>
      <c r="IIL856" s="152"/>
      <c r="IIM856" s="152"/>
      <c r="IIN856" s="152"/>
      <c r="IIO856" s="152"/>
      <c r="IIP856" s="152"/>
      <c r="IIQ856" s="152"/>
      <c r="IIR856" s="152"/>
      <c r="IIS856" s="152"/>
      <c r="IIT856" s="152"/>
      <c r="IIU856" s="152"/>
      <c r="IIV856" s="152"/>
      <c r="IIW856" s="152"/>
      <c r="IIX856" s="152"/>
      <c r="IIY856" s="152"/>
      <c r="IIZ856" s="152"/>
      <c r="IJA856" s="152"/>
      <c r="IJB856" s="152"/>
      <c r="IJC856" s="152"/>
      <c r="IJD856" s="152"/>
      <c r="IJE856" s="152"/>
      <c r="IJF856" s="152"/>
      <c r="IJG856" s="152"/>
      <c r="IJH856" s="152"/>
      <c r="IJI856" s="152"/>
      <c r="IJJ856" s="152"/>
      <c r="IJK856" s="152"/>
      <c r="IJL856" s="152"/>
      <c r="IJM856" s="152"/>
      <c r="IJN856" s="152"/>
      <c r="IJO856" s="152"/>
      <c r="IJP856" s="152"/>
      <c r="IJQ856" s="152"/>
      <c r="IJR856" s="152"/>
      <c r="IJS856" s="152"/>
      <c r="IJT856" s="152"/>
      <c r="IJU856" s="152"/>
      <c r="IJV856" s="152"/>
      <c r="IJW856" s="152"/>
      <c r="IJX856" s="152"/>
      <c r="IJY856" s="152"/>
      <c r="IJZ856" s="152"/>
      <c r="IKA856" s="152"/>
      <c r="IKB856" s="152"/>
      <c r="IKC856" s="152"/>
      <c r="IKD856" s="152"/>
      <c r="IKE856" s="152"/>
      <c r="IKF856" s="152"/>
      <c r="IKG856" s="152"/>
      <c r="IKH856" s="152"/>
      <c r="IKI856" s="152"/>
      <c r="IKJ856" s="152"/>
      <c r="IKK856" s="152"/>
      <c r="IKL856" s="152"/>
      <c r="IKM856" s="152"/>
      <c r="IKN856" s="152"/>
      <c r="IKO856" s="152"/>
      <c r="IKP856" s="152"/>
      <c r="IKQ856" s="152"/>
      <c r="IKR856" s="152"/>
      <c r="IKS856" s="152"/>
      <c r="IKT856" s="152"/>
      <c r="IKU856" s="152"/>
      <c r="IKV856" s="152"/>
      <c r="IKW856" s="152"/>
      <c r="IKX856" s="152"/>
      <c r="IKY856" s="152"/>
      <c r="IKZ856" s="152"/>
      <c r="ILA856" s="152"/>
      <c r="ILB856" s="152"/>
      <c r="ILC856" s="152"/>
      <c r="ILD856" s="152"/>
      <c r="ILE856" s="152"/>
      <c r="ILF856" s="152"/>
      <c r="ILG856" s="152"/>
      <c r="ILH856" s="152"/>
      <c r="ILI856" s="152"/>
      <c r="ILJ856" s="152"/>
      <c r="ILK856" s="152"/>
      <c r="ILL856" s="152"/>
      <c r="ILM856" s="152"/>
      <c r="ILN856" s="152"/>
      <c r="ILO856" s="152"/>
      <c r="ILP856" s="152"/>
      <c r="ILQ856" s="152"/>
      <c r="ILR856" s="152"/>
      <c r="ILS856" s="152"/>
      <c r="ILT856" s="152"/>
      <c r="ILU856" s="152"/>
      <c r="ILV856" s="152"/>
      <c r="ILW856" s="152"/>
      <c r="ILX856" s="152"/>
      <c r="ILY856" s="152"/>
      <c r="ILZ856" s="152"/>
      <c r="IMA856" s="152"/>
      <c r="IMB856" s="152"/>
      <c r="IMC856" s="152"/>
      <c r="IMD856" s="152"/>
      <c r="IME856" s="152"/>
      <c r="IMF856" s="152"/>
      <c r="IMG856" s="152"/>
      <c r="IMH856" s="152"/>
      <c r="IMI856" s="152"/>
      <c r="IMJ856" s="152"/>
      <c r="IMK856" s="152"/>
      <c r="IML856" s="152"/>
      <c r="IMM856" s="152"/>
      <c r="IMN856" s="152"/>
      <c r="IMO856" s="152"/>
      <c r="IMP856" s="152"/>
      <c r="IMQ856" s="152"/>
      <c r="IMR856" s="152"/>
      <c r="IMS856" s="152"/>
      <c r="IMT856" s="152"/>
      <c r="IMU856" s="152"/>
      <c r="IMV856" s="152"/>
      <c r="IMW856" s="152"/>
      <c r="IMX856" s="152"/>
      <c r="IMY856" s="152"/>
      <c r="IMZ856" s="152"/>
      <c r="INA856" s="152"/>
      <c r="INB856" s="152"/>
      <c r="INC856" s="152"/>
      <c r="IND856" s="152"/>
      <c r="INE856" s="152"/>
      <c r="INF856" s="152"/>
      <c r="ING856" s="152"/>
      <c r="INH856" s="152"/>
      <c r="INI856" s="152"/>
      <c r="INJ856" s="152"/>
      <c r="INK856" s="152"/>
      <c r="INL856" s="152"/>
      <c r="INM856" s="152"/>
      <c r="INN856" s="152"/>
      <c r="INO856" s="152"/>
      <c r="INP856" s="152"/>
      <c r="INQ856" s="152"/>
      <c r="INR856" s="152"/>
      <c r="INS856" s="152"/>
      <c r="INT856" s="152"/>
      <c r="INU856" s="152"/>
      <c r="INV856" s="152"/>
      <c r="INW856" s="152"/>
      <c r="INX856" s="152"/>
      <c r="INY856" s="152"/>
      <c r="INZ856" s="152"/>
      <c r="IOA856" s="152"/>
      <c r="IOB856" s="152"/>
      <c r="IOC856" s="152"/>
      <c r="IOD856" s="152"/>
      <c r="IOE856" s="152"/>
      <c r="IOF856" s="152"/>
      <c r="IOG856" s="152"/>
      <c r="IOH856" s="152"/>
      <c r="IOI856" s="152"/>
      <c r="IOJ856" s="152"/>
      <c r="IOK856" s="152"/>
      <c r="IOL856" s="152"/>
      <c r="IOM856" s="152"/>
      <c r="ION856" s="152"/>
      <c r="IOO856" s="152"/>
      <c r="IOP856" s="152"/>
      <c r="IOQ856" s="152"/>
      <c r="IOR856" s="152"/>
      <c r="IOS856" s="152"/>
      <c r="IOT856" s="152"/>
      <c r="IOU856" s="152"/>
      <c r="IOV856" s="152"/>
      <c r="IOW856" s="152"/>
      <c r="IOX856" s="152"/>
      <c r="IOY856" s="152"/>
      <c r="IOZ856" s="152"/>
      <c r="IPA856" s="152"/>
      <c r="IPB856" s="152"/>
      <c r="IPC856" s="152"/>
      <c r="IPD856" s="152"/>
      <c r="IPE856" s="152"/>
      <c r="IPF856" s="152"/>
      <c r="IPG856" s="152"/>
      <c r="IPH856" s="152"/>
      <c r="IPI856" s="152"/>
      <c r="IPJ856" s="152"/>
      <c r="IPK856" s="152"/>
      <c r="IPL856" s="152"/>
      <c r="IPM856" s="152"/>
      <c r="IPN856" s="152"/>
      <c r="IPO856" s="152"/>
      <c r="IPP856" s="152"/>
      <c r="IPQ856" s="152"/>
      <c r="IPR856" s="152"/>
      <c r="IPS856" s="152"/>
      <c r="IPT856" s="152"/>
      <c r="IPU856" s="152"/>
      <c r="IPV856" s="152"/>
      <c r="IPW856" s="152"/>
      <c r="IPX856" s="152"/>
      <c r="IPY856" s="152"/>
      <c r="IPZ856" s="152"/>
      <c r="IQA856" s="152"/>
      <c r="IQB856" s="152"/>
      <c r="IQC856" s="152"/>
      <c r="IQD856" s="152"/>
      <c r="IQE856" s="152"/>
      <c r="IQF856" s="152"/>
      <c r="IQG856" s="152"/>
      <c r="IQH856" s="152"/>
      <c r="IQI856" s="152"/>
      <c r="IQJ856" s="152"/>
      <c r="IQK856" s="152"/>
      <c r="IQL856" s="152"/>
      <c r="IQM856" s="152"/>
      <c r="IQN856" s="152"/>
      <c r="IQO856" s="152"/>
      <c r="IQP856" s="152"/>
      <c r="IQQ856" s="152"/>
      <c r="IQR856" s="152"/>
      <c r="IQS856" s="152"/>
      <c r="IQT856" s="152"/>
      <c r="IQU856" s="152"/>
      <c r="IQV856" s="152"/>
      <c r="IQW856" s="152"/>
      <c r="IQX856" s="152"/>
      <c r="IQY856" s="152"/>
      <c r="IQZ856" s="152"/>
      <c r="IRA856" s="152"/>
      <c r="IRB856" s="152"/>
      <c r="IRC856" s="152"/>
      <c r="IRD856" s="152"/>
      <c r="IRE856" s="152"/>
      <c r="IRF856" s="152"/>
      <c r="IRG856" s="152"/>
      <c r="IRH856" s="152"/>
      <c r="IRI856" s="152"/>
      <c r="IRJ856" s="152"/>
      <c r="IRK856" s="152"/>
      <c r="IRL856" s="152"/>
      <c r="IRM856" s="152"/>
      <c r="IRN856" s="152"/>
      <c r="IRO856" s="152"/>
      <c r="IRP856" s="152"/>
      <c r="IRQ856" s="152"/>
      <c r="IRR856" s="152"/>
      <c r="IRS856" s="152"/>
      <c r="IRT856" s="152"/>
      <c r="IRU856" s="152"/>
      <c r="IRV856" s="152"/>
      <c r="IRW856" s="152"/>
      <c r="IRX856" s="152"/>
      <c r="IRY856" s="152"/>
      <c r="IRZ856" s="152"/>
      <c r="ISA856" s="152"/>
      <c r="ISB856" s="152"/>
      <c r="ISC856" s="152"/>
      <c r="ISD856" s="152"/>
      <c r="ISE856" s="152"/>
      <c r="ISF856" s="152"/>
      <c r="ISG856" s="152"/>
      <c r="ISH856" s="152"/>
      <c r="ISI856" s="152"/>
      <c r="ISJ856" s="152"/>
      <c r="ISK856" s="152"/>
      <c r="ISL856" s="152"/>
      <c r="ISM856" s="152"/>
      <c r="ISN856" s="152"/>
      <c r="ISO856" s="152"/>
      <c r="ISP856" s="152"/>
      <c r="ISQ856" s="152"/>
      <c r="ISR856" s="152"/>
      <c r="ISS856" s="152"/>
      <c r="IST856" s="152"/>
      <c r="ISU856" s="152"/>
      <c r="ISV856" s="152"/>
      <c r="ISW856" s="152"/>
      <c r="ISX856" s="152"/>
      <c r="ISY856" s="152"/>
      <c r="ISZ856" s="152"/>
      <c r="ITA856" s="152"/>
      <c r="ITB856" s="152"/>
      <c r="ITC856" s="152"/>
      <c r="ITD856" s="152"/>
      <c r="ITE856" s="152"/>
      <c r="ITF856" s="152"/>
      <c r="ITG856" s="152"/>
      <c r="ITH856" s="152"/>
      <c r="ITI856" s="152"/>
      <c r="ITJ856" s="152"/>
      <c r="ITK856" s="152"/>
      <c r="ITL856" s="152"/>
      <c r="ITM856" s="152"/>
      <c r="ITN856" s="152"/>
      <c r="ITO856" s="152"/>
      <c r="ITP856" s="152"/>
      <c r="ITQ856" s="152"/>
      <c r="ITR856" s="152"/>
      <c r="ITS856" s="152"/>
      <c r="ITT856" s="152"/>
      <c r="ITU856" s="152"/>
      <c r="ITV856" s="152"/>
      <c r="ITW856" s="152"/>
      <c r="ITX856" s="152"/>
      <c r="ITY856" s="152"/>
      <c r="ITZ856" s="152"/>
      <c r="IUA856" s="152"/>
      <c r="IUB856" s="152"/>
      <c r="IUC856" s="152"/>
      <c r="IUD856" s="152"/>
      <c r="IUE856" s="152"/>
      <c r="IUF856" s="152"/>
      <c r="IUG856" s="152"/>
      <c r="IUH856" s="152"/>
      <c r="IUI856" s="152"/>
      <c r="IUJ856" s="152"/>
      <c r="IUK856" s="152"/>
      <c r="IUL856" s="152"/>
      <c r="IUM856" s="152"/>
      <c r="IUN856" s="152"/>
      <c r="IUO856" s="152"/>
      <c r="IUP856" s="152"/>
      <c r="IUQ856" s="152"/>
      <c r="IUR856" s="152"/>
      <c r="IUS856" s="152"/>
      <c r="IUT856" s="152"/>
      <c r="IUU856" s="152"/>
      <c r="IUV856" s="152"/>
      <c r="IUW856" s="152"/>
      <c r="IUX856" s="152"/>
      <c r="IUY856" s="152"/>
      <c r="IUZ856" s="152"/>
      <c r="IVA856" s="152"/>
      <c r="IVB856" s="152"/>
      <c r="IVC856" s="152"/>
      <c r="IVD856" s="152"/>
      <c r="IVE856" s="152"/>
      <c r="IVF856" s="152"/>
      <c r="IVG856" s="152"/>
      <c r="IVH856" s="152"/>
      <c r="IVI856" s="152"/>
      <c r="IVJ856" s="152"/>
      <c r="IVK856" s="152"/>
      <c r="IVL856" s="152"/>
      <c r="IVM856" s="152"/>
      <c r="IVN856" s="152"/>
      <c r="IVO856" s="152"/>
      <c r="IVP856" s="152"/>
      <c r="IVQ856" s="152"/>
      <c r="IVR856" s="152"/>
      <c r="IVS856" s="152"/>
      <c r="IVT856" s="152"/>
      <c r="IVU856" s="152"/>
      <c r="IVV856" s="152"/>
      <c r="IVW856" s="152"/>
      <c r="IVX856" s="152"/>
      <c r="IVY856" s="152"/>
      <c r="IVZ856" s="152"/>
      <c r="IWA856" s="152"/>
      <c r="IWB856" s="152"/>
      <c r="IWC856" s="152"/>
      <c r="IWD856" s="152"/>
      <c r="IWE856" s="152"/>
      <c r="IWF856" s="152"/>
      <c r="IWG856" s="152"/>
      <c r="IWH856" s="152"/>
      <c r="IWI856" s="152"/>
      <c r="IWJ856" s="152"/>
      <c r="IWK856" s="152"/>
      <c r="IWL856" s="152"/>
      <c r="IWM856" s="152"/>
      <c r="IWN856" s="152"/>
      <c r="IWO856" s="152"/>
      <c r="IWP856" s="152"/>
      <c r="IWQ856" s="152"/>
      <c r="IWR856" s="152"/>
      <c r="IWS856" s="152"/>
      <c r="IWT856" s="152"/>
      <c r="IWU856" s="152"/>
      <c r="IWV856" s="152"/>
      <c r="IWW856" s="152"/>
      <c r="IWX856" s="152"/>
      <c r="IWY856" s="152"/>
      <c r="IWZ856" s="152"/>
      <c r="IXA856" s="152"/>
      <c r="IXB856" s="152"/>
      <c r="IXC856" s="152"/>
      <c r="IXD856" s="152"/>
      <c r="IXE856" s="152"/>
      <c r="IXF856" s="152"/>
      <c r="IXG856" s="152"/>
      <c r="IXH856" s="152"/>
      <c r="IXI856" s="152"/>
      <c r="IXJ856" s="152"/>
      <c r="IXK856" s="152"/>
      <c r="IXL856" s="152"/>
      <c r="IXM856" s="152"/>
      <c r="IXN856" s="152"/>
      <c r="IXO856" s="152"/>
      <c r="IXP856" s="152"/>
      <c r="IXQ856" s="152"/>
      <c r="IXR856" s="152"/>
      <c r="IXS856" s="152"/>
      <c r="IXT856" s="152"/>
      <c r="IXU856" s="152"/>
      <c r="IXV856" s="152"/>
      <c r="IXW856" s="152"/>
      <c r="IXX856" s="152"/>
      <c r="IXY856" s="152"/>
      <c r="IXZ856" s="152"/>
      <c r="IYA856" s="152"/>
      <c r="IYB856" s="152"/>
      <c r="IYC856" s="152"/>
      <c r="IYD856" s="152"/>
      <c r="IYE856" s="152"/>
      <c r="IYF856" s="152"/>
      <c r="IYG856" s="152"/>
      <c r="IYH856" s="152"/>
      <c r="IYI856" s="152"/>
      <c r="IYJ856" s="152"/>
      <c r="IYK856" s="152"/>
      <c r="IYL856" s="152"/>
      <c r="IYM856" s="152"/>
      <c r="IYN856" s="152"/>
      <c r="IYO856" s="152"/>
      <c r="IYP856" s="152"/>
      <c r="IYQ856" s="152"/>
      <c r="IYR856" s="152"/>
      <c r="IYS856" s="152"/>
      <c r="IYT856" s="152"/>
      <c r="IYU856" s="152"/>
      <c r="IYV856" s="152"/>
      <c r="IYW856" s="152"/>
      <c r="IYX856" s="152"/>
      <c r="IYY856" s="152"/>
      <c r="IYZ856" s="152"/>
      <c r="IZA856" s="152"/>
      <c r="IZB856" s="152"/>
      <c r="IZC856" s="152"/>
      <c r="IZD856" s="152"/>
      <c r="IZE856" s="152"/>
      <c r="IZF856" s="152"/>
      <c r="IZG856" s="152"/>
      <c r="IZH856" s="152"/>
      <c r="IZI856" s="152"/>
      <c r="IZJ856" s="152"/>
      <c r="IZK856" s="152"/>
      <c r="IZL856" s="152"/>
      <c r="IZM856" s="152"/>
      <c r="IZN856" s="152"/>
      <c r="IZO856" s="152"/>
      <c r="IZP856" s="152"/>
      <c r="IZQ856" s="152"/>
      <c r="IZR856" s="152"/>
      <c r="IZS856" s="152"/>
      <c r="IZT856" s="152"/>
      <c r="IZU856" s="152"/>
      <c r="IZV856" s="152"/>
      <c r="IZW856" s="152"/>
      <c r="IZX856" s="152"/>
      <c r="IZY856" s="152"/>
      <c r="IZZ856" s="152"/>
      <c r="JAA856" s="152"/>
      <c r="JAB856" s="152"/>
      <c r="JAC856" s="152"/>
      <c r="JAD856" s="152"/>
      <c r="JAE856" s="152"/>
      <c r="JAF856" s="152"/>
      <c r="JAG856" s="152"/>
      <c r="JAH856" s="152"/>
      <c r="JAI856" s="152"/>
      <c r="JAJ856" s="152"/>
      <c r="JAK856" s="152"/>
      <c r="JAL856" s="152"/>
      <c r="JAM856" s="152"/>
      <c r="JAN856" s="152"/>
      <c r="JAO856" s="152"/>
      <c r="JAP856" s="152"/>
      <c r="JAQ856" s="152"/>
      <c r="JAR856" s="152"/>
      <c r="JAS856" s="152"/>
      <c r="JAT856" s="152"/>
      <c r="JAU856" s="152"/>
      <c r="JAV856" s="152"/>
      <c r="JAW856" s="152"/>
      <c r="JAX856" s="152"/>
      <c r="JAY856" s="152"/>
      <c r="JAZ856" s="152"/>
      <c r="JBA856" s="152"/>
      <c r="JBB856" s="152"/>
      <c r="JBC856" s="152"/>
      <c r="JBD856" s="152"/>
      <c r="JBE856" s="152"/>
      <c r="JBF856" s="152"/>
      <c r="JBG856" s="152"/>
      <c r="JBH856" s="152"/>
      <c r="JBI856" s="152"/>
      <c r="JBJ856" s="152"/>
      <c r="JBK856" s="152"/>
      <c r="JBL856" s="152"/>
      <c r="JBM856" s="152"/>
      <c r="JBN856" s="152"/>
      <c r="JBO856" s="152"/>
      <c r="JBP856" s="152"/>
      <c r="JBQ856" s="152"/>
      <c r="JBR856" s="152"/>
      <c r="JBS856" s="152"/>
      <c r="JBT856" s="152"/>
      <c r="JBU856" s="152"/>
      <c r="JBV856" s="152"/>
      <c r="JBW856" s="152"/>
      <c r="JBX856" s="152"/>
      <c r="JBY856" s="152"/>
      <c r="JBZ856" s="152"/>
      <c r="JCA856" s="152"/>
      <c r="JCB856" s="152"/>
      <c r="JCC856" s="152"/>
      <c r="JCD856" s="152"/>
      <c r="JCE856" s="152"/>
      <c r="JCF856" s="152"/>
      <c r="JCG856" s="152"/>
      <c r="JCH856" s="152"/>
      <c r="JCI856" s="152"/>
      <c r="JCJ856" s="152"/>
      <c r="JCK856" s="152"/>
      <c r="JCL856" s="152"/>
      <c r="JCM856" s="152"/>
      <c r="JCN856" s="152"/>
      <c r="JCO856" s="152"/>
      <c r="JCP856" s="152"/>
      <c r="JCQ856" s="152"/>
      <c r="JCR856" s="152"/>
      <c r="JCS856" s="152"/>
      <c r="JCT856" s="152"/>
      <c r="JCU856" s="152"/>
      <c r="JCV856" s="152"/>
      <c r="JCW856" s="152"/>
      <c r="JCX856" s="152"/>
      <c r="JCY856" s="152"/>
      <c r="JCZ856" s="152"/>
      <c r="JDA856" s="152"/>
      <c r="JDB856" s="152"/>
      <c r="JDC856" s="152"/>
      <c r="JDD856" s="152"/>
      <c r="JDE856" s="152"/>
      <c r="JDF856" s="152"/>
      <c r="JDG856" s="152"/>
      <c r="JDH856" s="152"/>
      <c r="JDI856" s="152"/>
      <c r="JDJ856" s="152"/>
      <c r="JDK856" s="152"/>
      <c r="JDL856" s="152"/>
      <c r="JDM856" s="152"/>
      <c r="JDN856" s="152"/>
      <c r="JDO856" s="152"/>
      <c r="JDP856" s="152"/>
      <c r="JDQ856" s="152"/>
      <c r="JDR856" s="152"/>
      <c r="JDS856" s="152"/>
      <c r="JDT856" s="152"/>
      <c r="JDU856" s="152"/>
      <c r="JDV856" s="152"/>
      <c r="JDW856" s="152"/>
      <c r="JDX856" s="152"/>
      <c r="JDY856" s="152"/>
      <c r="JDZ856" s="152"/>
      <c r="JEA856" s="152"/>
      <c r="JEB856" s="152"/>
      <c r="JEC856" s="152"/>
      <c r="JED856" s="152"/>
      <c r="JEE856" s="152"/>
      <c r="JEF856" s="152"/>
      <c r="JEG856" s="152"/>
      <c r="JEH856" s="152"/>
      <c r="JEI856" s="152"/>
      <c r="JEJ856" s="152"/>
      <c r="JEK856" s="152"/>
      <c r="JEL856" s="152"/>
      <c r="JEM856" s="152"/>
      <c r="JEN856" s="152"/>
      <c r="JEO856" s="152"/>
      <c r="JEP856" s="152"/>
      <c r="JEQ856" s="152"/>
      <c r="JER856" s="152"/>
      <c r="JES856" s="152"/>
      <c r="JET856" s="152"/>
      <c r="JEU856" s="152"/>
      <c r="JEV856" s="152"/>
      <c r="JEW856" s="152"/>
      <c r="JEX856" s="152"/>
      <c r="JEY856" s="152"/>
      <c r="JEZ856" s="152"/>
      <c r="JFA856" s="152"/>
      <c r="JFB856" s="152"/>
      <c r="JFC856" s="152"/>
      <c r="JFD856" s="152"/>
      <c r="JFE856" s="152"/>
      <c r="JFF856" s="152"/>
      <c r="JFG856" s="152"/>
      <c r="JFH856" s="152"/>
      <c r="JFI856" s="152"/>
      <c r="JFJ856" s="152"/>
      <c r="JFK856" s="152"/>
      <c r="JFL856" s="152"/>
      <c r="JFM856" s="152"/>
      <c r="JFN856" s="152"/>
      <c r="JFO856" s="152"/>
      <c r="JFP856" s="152"/>
      <c r="JFQ856" s="152"/>
      <c r="JFR856" s="152"/>
      <c r="JFS856" s="152"/>
      <c r="JFT856" s="152"/>
      <c r="JFU856" s="152"/>
      <c r="JFV856" s="152"/>
      <c r="JFW856" s="152"/>
      <c r="JFX856" s="152"/>
      <c r="JFY856" s="152"/>
      <c r="JFZ856" s="152"/>
      <c r="JGA856" s="152"/>
      <c r="JGB856" s="152"/>
      <c r="JGC856" s="152"/>
      <c r="JGD856" s="152"/>
      <c r="JGE856" s="152"/>
      <c r="JGF856" s="152"/>
      <c r="JGG856" s="152"/>
      <c r="JGH856" s="152"/>
      <c r="JGI856" s="152"/>
      <c r="JGJ856" s="152"/>
      <c r="JGK856" s="152"/>
      <c r="JGL856" s="152"/>
      <c r="JGM856" s="152"/>
      <c r="JGN856" s="152"/>
      <c r="JGO856" s="152"/>
      <c r="JGP856" s="152"/>
      <c r="JGQ856" s="152"/>
      <c r="JGR856" s="152"/>
      <c r="JGS856" s="152"/>
      <c r="JGT856" s="152"/>
      <c r="JGU856" s="152"/>
      <c r="JGV856" s="152"/>
      <c r="JGW856" s="152"/>
      <c r="JGX856" s="152"/>
      <c r="JGY856" s="152"/>
      <c r="JGZ856" s="152"/>
      <c r="JHA856" s="152"/>
      <c r="JHB856" s="152"/>
      <c r="JHC856" s="152"/>
      <c r="JHD856" s="152"/>
      <c r="JHE856" s="152"/>
      <c r="JHF856" s="152"/>
      <c r="JHG856" s="152"/>
      <c r="JHH856" s="152"/>
      <c r="JHI856" s="152"/>
      <c r="JHJ856" s="152"/>
      <c r="JHK856" s="152"/>
      <c r="JHL856" s="152"/>
      <c r="JHM856" s="152"/>
      <c r="JHN856" s="152"/>
      <c r="JHO856" s="152"/>
      <c r="JHP856" s="152"/>
      <c r="JHQ856" s="152"/>
      <c r="JHR856" s="152"/>
      <c r="JHS856" s="152"/>
      <c r="JHT856" s="152"/>
      <c r="JHU856" s="152"/>
      <c r="JHV856" s="152"/>
      <c r="JHW856" s="152"/>
      <c r="JHX856" s="152"/>
      <c r="JHY856" s="152"/>
      <c r="JHZ856" s="152"/>
      <c r="JIA856" s="152"/>
      <c r="JIB856" s="152"/>
      <c r="JIC856" s="152"/>
      <c r="JID856" s="152"/>
      <c r="JIE856" s="152"/>
      <c r="JIF856" s="152"/>
      <c r="JIG856" s="152"/>
      <c r="JIH856" s="152"/>
      <c r="JII856" s="152"/>
      <c r="JIJ856" s="152"/>
      <c r="JIK856" s="152"/>
      <c r="JIL856" s="152"/>
      <c r="JIM856" s="152"/>
      <c r="JIN856" s="152"/>
      <c r="JIO856" s="152"/>
      <c r="JIP856" s="152"/>
      <c r="JIQ856" s="152"/>
      <c r="JIR856" s="152"/>
      <c r="JIS856" s="152"/>
      <c r="JIT856" s="152"/>
      <c r="JIU856" s="152"/>
      <c r="JIV856" s="152"/>
      <c r="JIW856" s="152"/>
      <c r="JIX856" s="152"/>
      <c r="JIY856" s="152"/>
      <c r="JIZ856" s="152"/>
      <c r="JJA856" s="152"/>
      <c r="JJB856" s="152"/>
      <c r="JJC856" s="152"/>
      <c r="JJD856" s="152"/>
      <c r="JJE856" s="152"/>
      <c r="JJF856" s="152"/>
      <c r="JJG856" s="152"/>
      <c r="JJH856" s="152"/>
      <c r="JJI856" s="152"/>
      <c r="JJJ856" s="152"/>
      <c r="JJK856" s="152"/>
      <c r="JJL856" s="152"/>
      <c r="JJM856" s="152"/>
      <c r="JJN856" s="152"/>
      <c r="JJO856" s="152"/>
      <c r="JJP856" s="152"/>
      <c r="JJQ856" s="152"/>
      <c r="JJR856" s="152"/>
      <c r="JJS856" s="152"/>
      <c r="JJT856" s="152"/>
      <c r="JJU856" s="152"/>
      <c r="JJV856" s="152"/>
      <c r="JJW856" s="152"/>
      <c r="JJX856" s="152"/>
      <c r="JJY856" s="152"/>
      <c r="JJZ856" s="152"/>
      <c r="JKA856" s="152"/>
      <c r="JKB856" s="152"/>
      <c r="JKC856" s="152"/>
      <c r="JKD856" s="152"/>
      <c r="JKE856" s="152"/>
      <c r="JKF856" s="152"/>
      <c r="JKG856" s="152"/>
      <c r="JKH856" s="152"/>
      <c r="JKI856" s="152"/>
      <c r="JKJ856" s="152"/>
      <c r="JKK856" s="152"/>
      <c r="JKL856" s="152"/>
      <c r="JKM856" s="152"/>
      <c r="JKN856" s="152"/>
      <c r="JKO856" s="152"/>
      <c r="JKP856" s="152"/>
      <c r="JKQ856" s="152"/>
      <c r="JKR856" s="152"/>
      <c r="JKS856" s="152"/>
      <c r="JKT856" s="152"/>
      <c r="JKU856" s="152"/>
      <c r="JKV856" s="152"/>
      <c r="JKW856" s="152"/>
      <c r="JKX856" s="152"/>
      <c r="JKY856" s="152"/>
      <c r="JKZ856" s="152"/>
      <c r="JLA856" s="152"/>
      <c r="JLB856" s="152"/>
      <c r="JLC856" s="152"/>
      <c r="JLD856" s="152"/>
      <c r="JLE856" s="152"/>
      <c r="JLF856" s="152"/>
      <c r="JLG856" s="152"/>
      <c r="JLH856" s="152"/>
      <c r="JLI856" s="152"/>
      <c r="JLJ856" s="152"/>
      <c r="JLK856" s="152"/>
      <c r="JLL856" s="152"/>
      <c r="JLM856" s="152"/>
      <c r="JLN856" s="152"/>
      <c r="JLO856" s="152"/>
      <c r="JLP856" s="152"/>
      <c r="JLQ856" s="152"/>
      <c r="JLR856" s="152"/>
      <c r="JLS856" s="152"/>
      <c r="JLT856" s="152"/>
      <c r="JLU856" s="152"/>
      <c r="JLV856" s="152"/>
      <c r="JLW856" s="152"/>
      <c r="JLX856" s="152"/>
      <c r="JLY856" s="152"/>
      <c r="JLZ856" s="152"/>
      <c r="JMA856" s="152"/>
      <c r="JMB856" s="152"/>
      <c r="JMC856" s="152"/>
      <c r="JMD856" s="152"/>
      <c r="JME856" s="152"/>
      <c r="JMF856" s="152"/>
      <c r="JMG856" s="152"/>
      <c r="JMH856" s="152"/>
      <c r="JMI856" s="152"/>
      <c r="JMJ856" s="152"/>
      <c r="JMK856" s="152"/>
      <c r="JML856" s="152"/>
      <c r="JMM856" s="152"/>
      <c r="JMN856" s="152"/>
      <c r="JMO856" s="152"/>
      <c r="JMP856" s="152"/>
      <c r="JMQ856" s="152"/>
      <c r="JMR856" s="152"/>
      <c r="JMS856" s="152"/>
      <c r="JMT856" s="152"/>
      <c r="JMU856" s="152"/>
      <c r="JMV856" s="152"/>
      <c r="JMW856" s="152"/>
      <c r="JMX856" s="152"/>
      <c r="JMY856" s="152"/>
      <c r="JMZ856" s="152"/>
      <c r="JNA856" s="152"/>
      <c r="JNB856" s="152"/>
      <c r="JNC856" s="152"/>
      <c r="JND856" s="152"/>
      <c r="JNE856" s="152"/>
      <c r="JNF856" s="152"/>
      <c r="JNG856" s="152"/>
      <c r="JNH856" s="152"/>
      <c r="JNI856" s="152"/>
      <c r="JNJ856" s="152"/>
      <c r="JNK856" s="152"/>
      <c r="JNL856" s="152"/>
      <c r="JNM856" s="152"/>
      <c r="JNN856" s="152"/>
      <c r="JNO856" s="152"/>
      <c r="JNP856" s="152"/>
      <c r="JNQ856" s="152"/>
      <c r="JNR856" s="152"/>
      <c r="JNS856" s="152"/>
      <c r="JNT856" s="152"/>
      <c r="JNU856" s="152"/>
      <c r="JNV856" s="152"/>
      <c r="JNW856" s="152"/>
      <c r="JNX856" s="152"/>
      <c r="JNY856" s="152"/>
      <c r="JNZ856" s="152"/>
      <c r="JOA856" s="152"/>
      <c r="JOB856" s="152"/>
      <c r="JOC856" s="152"/>
      <c r="JOD856" s="152"/>
      <c r="JOE856" s="152"/>
      <c r="JOF856" s="152"/>
      <c r="JOG856" s="152"/>
      <c r="JOH856" s="152"/>
      <c r="JOI856" s="152"/>
      <c r="JOJ856" s="152"/>
      <c r="JOK856" s="152"/>
      <c r="JOL856" s="152"/>
      <c r="JOM856" s="152"/>
      <c r="JON856" s="152"/>
      <c r="JOO856" s="152"/>
      <c r="JOP856" s="152"/>
      <c r="JOQ856" s="152"/>
      <c r="JOR856" s="152"/>
      <c r="JOS856" s="152"/>
      <c r="JOT856" s="152"/>
      <c r="JOU856" s="152"/>
      <c r="JOV856" s="152"/>
      <c r="JOW856" s="152"/>
      <c r="JOX856" s="152"/>
      <c r="JOY856" s="152"/>
      <c r="JOZ856" s="152"/>
      <c r="JPA856" s="152"/>
      <c r="JPB856" s="152"/>
      <c r="JPC856" s="152"/>
      <c r="JPD856" s="152"/>
      <c r="JPE856" s="152"/>
      <c r="JPF856" s="152"/>
      <c r="JPG856" s="152"/>
      <c r="JPH856" s="152"/>
      <c r="JPI856" s="152"/>
      <c r="JPJ856" s="152"/>
      <c r="JPK856" s="152"/>
      <c r="JPL856" s="152"/>
      <c r="JPM856" s="152"/>
      <c r="JPN856" s="152"/>
      <c r="JPO856" s="152"/>
      <c r="JPP856" s="152"/>
      <c r="JPQ856" s="152"/>
      <c r="JPR856" s="152"/>
      <c r="JPS856" s="152"/>
      <c r="JPT856" s="152"/>
      <c r="JPU856" s="152"/>
      <c r="JPV856" s="152"/>
      <c r="JPW856" s="152"/>
      <c r="JPX856" s="152"/>
      <c r="JPY856" s="152"/>
      <c r="JPZ856" s="152"/>
      <c r="JQA856" s="152"/>
      <c r="JQB856" s="152"/>
      <c r="JQC856" s="152"/>
      <c r="JQD856" s="152"/>
      <c r="JQE856" s="152"/>
      <c r="JQF856" s="152"/>
      <c r="JQG856" s="152"/>
      <c r="JQH856" s="152"/>
      <c r="JQI856" s="152"/>
      <c r="JQJ856" s="152"/>
      <c r="JQK856" s="152"/>
      <c r="JQL856" s="152"/>
      <c r="JQM856" s="152"/>
      <c r="JQN856" s="152"/>
      <c r="JQO856" s="152"/>
      <c r="JQP856" s="152"/>
      <c r="JQQ856" s="152"/>
      <c r="JQR856" s="152"/>
      <c r="JQS856" s="152"/>
      <c r="JQT856" s="152"/>
      <c r="JQU856" s="152"/>
      <c r="JQV856" s="152"/>
      <c r="JQW856" s="152"/>
      <c r="JQX856" s="152"/>
      <c r="JQY856" s="152"/>
      <c r="JQZ856" s="152"/>
      <c r="JRA856" s="152"/>
      <c r="JRB856" s="152"/>
      <c r="JRC856" s="152"/>
      <c r="JRD856" s="152"/>
      <c r="JRE856" s="152"/>
      <c r="JRF856" s="152"/>
      <c r="JRG856" s="152"/>
      <c r="JRH856" s="152"/>
      <c r="JRI856" s="152"/>
      <c r="JRJ856" s="152"/>
      <c r="JRK856" s="152"/>
      <c r="JRL856" s="152"/>
      <c r="JRM856" s="152"/>
      <c r="JRN856" s="152"/>
      <c r="JRO856" s="152"/>
      <c r="JRP856" s="152"/>
      <c r="JRQ856" s="152"/>
      <c r="JRR856" s="152"/>
      <c r="JRS856" s="152"/>
      <c r="JRT856" s="152"/>
      <c r="JRU856" s="152"/>
      <c r="JRV856" s="152"/>
      <c r="JRW856" s="152"/>
      <c r="JRX856" s="152"/>
      <c r="JRY856" s="152"/>
      <c r="JRZ856" s="152"/>
      <c r="JSA856" s="152"/>
      <c r="JSB856" s="152"/>
      <c r="JSC856" s="152"/>
      <c r="JSD856" s="152"/>
      <c r="JSE856" s="152"/>
      <c r="JSF856" s="152"/>
      <c r="JSG856" s="152"/>
      <c r="JSH856" s="152"/>
      <c r="JSI856" s="152"/>
      <c r="JSJ856" s="152"/>
      <c r="JSK856" s="152"/>
      <c r="JSL856" s="152"/>
      <c r="JSM856" s="152"/>
      <c r="JSN856" s="152"/>
      <c r="JSO856" s="152"/>
      <c r="JSP856" s="152"/>
      <c r="JSQ856" s="152"/>
      <c r="JSR856" s="152"/>
      <c r="JSS856" s="152"/>
      <c r="JST856" s="152"/>
      <c r="JSU856" s="152"/>
      <c r="JSV856" s="152"/>
      <c r="JSW856" s="152"/>
      <c r="JSX856" s="152"/>
      <c r="JSY856" s="152"/>
      <c r="JSZ856" s="152"/>
      <c r="JTA856" s="152"/>
      <c r="JTB856" s="152"/>
      <c r="JTC856" s="152"/>
      <c r="JTD856" s="152"/>
      <c r="JTE856" s="152"/>
      <c r="JTF856" s="152"/>
      <c r="JTG856" s="152"/>
      <c r="JTH856" s="152"/>
      <c r="JTI856" s="152"/>
      <c r="JTJ856" s="152"/>
      <c r="JTK856" s="152"/>
      <c r="JTL856" s="152"/>
      <c r="JTM856" s="152"/>
      <c r="JTN856" s="152"/>
      <c r="JTO856" s="152"/>
      <c r="JTP856" s="152"/>
      <c r="JTQ856" s="152"/>
      <c r="JTR856" s="152"/>
      <c r="JTS856" s="152"/>
      <c r="JTT856" s="152"/>
      <c r="JTU856" s="152"/>
      <c r="JTV856" s="152"/>
      <c r="JTW856" s="152"/>
      <c r="JTX856" s="152"/>
      <c r="JTY856" s="152"/>
      <c r="JTZ856" s="152"/>
      <c r="JUA856" s="152"/>
      <c r="JUB856" s="152"/>
      <c r="JUC856" s="152"/>
      <c r="JUD856" s="152"/>
      <c r="JUE856" s="152"/>
      <c r="JUF856" s="152"/>
      <c r="JUG856" s="152"/>
      <c r="JUH856" s="152"/>
      <c r="JUI856" s="152"/>
      <c r="JUJ856" s="152"/>
      <c r="JUK856" s="152"/>
      <c r="JUL856" s="152"/>
      <c r="JUM856" s="152"/>
      <c r="JUN856" s="152"/>
      <c r="JUO856" s="152"/>
      <c r="JUP856" s="152"/>
      <c r="JUQ856" s="152"/>
      <c r="JUR856" s="152"/>
      <c r="JUS856" s="152"/>
      <c r="JUT856" s="152"/>
      <c r="JUU856" s="152"/>
      <c r="JUV856" s="152"/>
      <c r="JUW856" s="152"/>
      <c r="JUX856" s="152"/>
      <c r="JUY856" s="152"/>
      <c r="JUZ856" s="152"/>
      <c r="JVA856" s="152"/>
      <c r="JVB856" s="152"/>
      <c r="JVC856" s="152"/>
      <c r="JVD856" s="152"/>
      <c r="JVE856" s="152"/>
      <c r="JVF856" s="152"/>
      <c r="JVG856" s="152"/>
      <c r="JVH856" s="152"/>
      <c r="JVI856" s="152"/>
      <c r="JVJ856" s="152"/>
      <c r="JVK856" s="152"/>
      <c r="JVL856" s="152"/>
      <c r="JVM856" s="152"/>
      <c r="JVN856" s="152"/>
      <c r="JVO856" s="152"/>
      <c r="JVP856" s="152"/>
      <c r="JVQ856" s="152"/>
      <c r="JVR856" s="152"/>
      <c r="JVS856" s="152"/>
      <c r="JVT856" s="152"/>
      <c r="JVU856" s="152"/>
      <c r="JVV856" s="152"/>
      <c r="JVW856" s="152"/>
      <c r="JVX856" s="152"/>
      <c r="JVY856" s="152"/>
      <c r="JVZ856" s="152"/>
      <c r="JWA856" s="152"/>
      <c r="JWB856" s="152"/>
      <c r="JWC856" s="152"/>
      <c r="JWD856" s="152"/>
      <c r="JWE856" s="152"/>
      <c r="JWF856" s="152"/>
      <c r="JWG856" s="152"/>
      <c r="JWH856" s="152"/>
      <c r="JWI856" s="152"/>
      <c r="JWJ856" s="152"/>
      <c r="JWK856" s="152"/>
      <c r="JWL856" s="152"/>
      <c r="JWM856" s="152"/>
      <c r="JWN856" s="152"/>
      <c r="JWO856" s="152"/>
      <c r="JWP856" s="152"/>
      <c r="JWQ856" s="152"/>
      <c r="JWR856" s="152"/>
      <c r="JWS856" s="152"/>
      <c r="JWT856" s="152"/>
      <c r="JWU856" s="152"/>
      <c r="JWV856" s="152"/>
      <c r="JWW856" s="152"/>
      <c r="JWX856" s="152"/>
      <c r="JWY856" s="152"/>
      <c r="JWZ856" s="152"/>
      <c r="JXA856" s="152"/>
      <c r="JXB856" s="152"/>
      <c r="JXC856" s="152"/>
      <c r="JXD856" s="152"/>
      <c r="JXE856" s="152"/>
      <c r="JXF856" s="152"/>
      <c r="JXG856" s="152"/>
      <c r="JXH856" s="152"/>
      <c r="JXI856" s="152"/>
      <c r="JXJ856" s="152"/>
      <c r="JXK856" s="152"/>
      <c r="JXL856" s="152"/>
      <c r="JXM856" s="152"/>
      <c r="JXN856" s="152"/>
      <c r="JXO856" s="152"/>
      <c r="JXP856" s="152"/>
      <c r="JXQ856" s="152"/>
      <c r="JXR856" s="152"/>
      <c r="JXS856" s="152"/>
      <c r="JXT856" s="152"/>
      <c r="JXU856" s="152"/>
      <c r="JXV856" s="152"/>
      <c r="JXW856" s="152"/>
      <c r="JXX856" s="152"/>
      <c r="JXY856" s="152"/>
      <c r="JXZ856" s="152"/>
      <c r="JYA856" s="152"/>
      <c r="JYB856" s="152"/>
      <c r="JYC856" s="152"/>
      <c r="JYD856" s="152"/>
      <c r="JYE856" s="152"/>
      <c r="JYF856" s="152"/>
      <c r="JYG856" s="152"/>
      <c r="JYH856" s="152"/>
      <c r="JYI856" s="152"/>
      <c r="JYJ856" s="152"/>
      <c r="JYK856" s="152"/>
      <c r="JYL856" s="152"/>
      <c r="JYM856" s="152"/>
      <c r="JYN856" s="152"/>
      <c r="JYO856" s="152"/>
      <c r="JYP856" s="152"/>
      <c r="JYQ856" s="152"/>
      <c r="JYR856" s="152"/>
      <c r="JYS856" s="152"/>
      <c r="JYT856" s="152"/>
      <c r="JYU856" s="152"/>
      <c r="JYV856" s="152"/>
      <c r="JYW856" s="152"/>
      <c r="JYX856" s="152"/>
      <c r="JYY856" s="152"/>
      <c r="JYZ856" s="152"/>
      <c r="JZA856" s="152"/>
      <c r="JZB856" s="152"/>
      <c r="JZC856" s="152"/>
      <c r="JZD856" s="152"/>
      <c r="JZE856" s="152"/>
      <c r="JZF856" s="152"/>
      <c r="JZG856" s="152"/>
      <c r="JZH856" s="152"/>
      <c r="JZI856" s="152"/>
      <c r="JZJ856" s="152"/>
      <c r="JZK856" s="152"/>
      <c r="JZL856" s="152"/>
      <c r="JZM856" s="152"/>
      <c r="JZN856" s="152"/>
      <c r="JZO856" s="152"/>
      <c r="JZP856" s="152"/>
      <c r="JZQ856" s="152"/>
      <c r="JZR856" s="152"/>
      <c r="JZS856" s="152"/>
      <c r="JZT856" s="152"/>
      <c r="JZU856" s="152"/>
      <c r="JZV856" s="152"/>
      <c r="JZW856" s="152"/>
      <c r="JZX856" s="152"/>
      <c r="JZY856" s="152"/>
      <c r="JZZ856" s="152"/>
      <c r="KAA856" s="152"/>
      <c r="KAB856" s="152"/>
      <c r="KAC856" s="152"/>
      <c r="KAD856" s="152"/>
      <c r="KAE856" s="152"/>
      <c r="KAF856" s="152"/>
      <c r="KAG856" s="152"/>
      <c r="KAH856" s="152"/>
      <c r="KAI856" s="152"/>
      <c r="KAJ856" s="152"/>
      <c r="KAK856" s="152"/>
      <c r="KAL856" s="152"/>
      <c r="KAM856" s="152"/>
      <c r="KAN856" s="152"/>
      <c r="KAO856" s="152"/>
      <c r="KAP856" s="152"/>
      <c r="KAQ856" s="152"/>
      <c r="KAR856" s="152"/>
      <c r="KAS856" s="152"/>
      <c r="KAT856" s="152"/>
      <c r="KAU856" s="152"/>
      <c r="KAV856" s="152"/>
      <c r="KAW856" s="152"/>
      <c r="KAX856" s="152"/>
      <c r="KAY856" s="152"/>
      <c r="KAZ856" s="152"/>
      <c r="KBA856" s="152"/>
      <c r="KBB856" s="152"/>
      <c r="KBC856" s="152"/>
      <c r="KBD856" s="152"/>
      <c r="KBE856" s="152"/>
      <c r="KBF856" s="152"/>
      <c r="KBG856" s="152"/>
      <c r="KBH856" s="152"/>
      <c r="KBI856" s="152"/>
      <c r="KBJ856" s="152"/>
      <c r="KBK856" s="152"/>
      <c r="KBL856" s="152"/>
      <c r="KBM856" s="152"/>
      <c r="KBN856" s="152"/>
      <c r="KBO856" s="152"/>
      <c r="KBP856" s="152"/>
      <c r="KBQ856" s="152"/>
      <c r="KBR856" s="152"/>
      <c r="KBS856" s="152"/>
      <c r="KBT856" s="152"/>
      <c r="KBU856" s="152"/>
      <c r="KBV856" s="152"/>
      <c r="KBW856" s="152"/>
      <c r="KBX856" s="152"/>
      <c r="KBY856" s="152"/>
      <c r="KBZ856" s="152"/>
      <c r="KCA856" s="152"/>
      <c r="KCB856" s="152"/>
      <c r="KCC856" s="152"/>
      <c r="KCD856" s="152"/>
      <c r="KCE856" s="152"/>
      <c r="KCF856" s="152"/>
      <c r="KCG856" s="152"/>
      <c r="KCH856" s="152"/>
      <c r="KCI856" s="152"/>
      <c r="KCJ856" s="152"/>
      <c r="KCK856" s="152"/>
      <c r="KCL856" s="152"/>
      <c r="KCM856" s="152"/>
      <c r="KCN856" s="152"/>
      <c r="KCO856" s="152"/>
      <c r="KCP856" s="152"/>
      <c r="KCQ856" s="152"/>
      <c r="KCR856" s="152"/>
      <c r="KCS856" s="152"/>
      <c r="KCT856" s="152"/>
      <c r="KCU856" s="152"/>
      <c r="KCV856" s="152"/>
      <c r="KCW856" s="152"/>
      <c r="KCX856" s="152"/>
      <c r="KCY856" s="152"/>
      <c r="KCZ856" s="152"/>
      <c r="KDA856" s="152"/>
      <c r="KDB856" s="152"/>
      <c r="KDC856" s="152"/>
      <c r="KDD856" s="152"/>
      <c r="KDE856" s="152"/>
      <c r="KDF856" s="152"/>
      <c r="KDG856" s="152"/>
      <c r="KDH856" s="152"/>
      <c r="KDI856" s="152"/>
      <c r="KDJ856" s="152"/>
      <c r="KDK856" s="152"/>
      <c r="KDL856" s="152"/>
      <c r="KDM856" s="152"/>
      <c r="KDN856" s="152"/>
      <c r="KDO856" s="152"/>
      <c r="KDP856" s="152"/>
      <c r="KDQ856" s="152"/>
      <c r="KDR856" s="152"/>
      <c r="KDS856" s="152"/>
      <c r="KDT856" s="152"/>
      <c r="KDU856" s="152"/>
      <c r="KDV856" s="152"/>
      <c r="KDW856" s="152"/>
      <c r="KDX856" s="152"/>
      <c r="KDY856" s="152"/>
      <c r="KDZ856" s="152"/>
      <c r="KEA856" s="152"/>
      <c r="KEB856" s="152"/>
      <c r="KEC856" s="152"/>
      <c r="KED856" s="152"/>
      <c r="KEE856" s="152"/>
      <c r="KEF856" s="152"/>
      <c r="KEG856" s="152"/>
      <c r="KEH856" s="152"/>
      <c r="KEI856" s="152"/>
      <c r="KEJ856" s="152"/>
      <c r="KEK856" s="152"/>
      <c r="KEL856" s="152"/>
      <c r="KEM856" s="152"/>
      <c r="KEN856" s="152"/>
      <c r="KEO856" s="152"/>
      <c r="KEP856" s="152"/>
      <c r="KEQ856" s="152"/>
      <c r="KER856" s="152"/>
      <c r="KES856" s="152"/>
      <c r="KET856" s="152"/>
      <c r="KEU856" s="152"/>
      <c r="KEV856" s="152"/>
      <c r="KEW856" s="152"/>
      <c r="KEX856" s="152"/>
      <c r="KEY856" s="152"/>
      <c r="KEZ856" s="152"/>
      <c r="KFA856" s="152"/>
      <c r="KFB856" s="152"/>
      <c r="KFC856" s="152"/>
      <c r="KFD856" s="152"/>
      <c r="KFE856" s="152"/>
      <c r="KFF856" s="152"/>
      <c r="KFG856" s="152"/>
      <c r="KFH856" s="152"/>
      <c r="KFI856" s="152"/>
      <c r="KFJ856" s="152"/>
      <c r="KFK856" s="152"/>
      <c r="KFL856" s="152"/>
      <c r="KFM856" s="152"/>
      <c r="KFN856" s="152"/>
      <c r="KFO856" s="152"/>
      <c r="KFP856" s="152"/>
      <c r="KFQ856" s="152"/>
      <c r="KFR856" s="152"/>
      <c r="KFS856" s="152"/>
      <c r="KFT856" s="152"/>
      <c r="KFU856" s="152"/>
      <c r="KFV856" s="152"/>
      <c r="KFW856" s="152"/>
      <c r="KFX856" s="152"/>
      <c r="KFY856" s="152"/>
      <c r="KFZ856" s="152"/>
      <c r="KGA856" s="152"/>
      <c r="KGB856" s="152"/>
      <c r="KGC856" s="152"/>
      <c r="KGD856" s="152"/>
      <c r="KGE856" s="152"/>
      <c r="KGF856" s="152"/>
      <c r="KGG856" s="152"/>
      <c r="KGH856" s="152"/>
      <c r="KGI856" s="152"/>
      <c r="KGJ856" s="152"/>
      <c r="KGK856" s="152"/>
      <c r="KGL856" s="152"/>
      <c r="KGM856" s="152"/>
      <c r="KGN856" s="152"/>
      <c r="KGO856" s="152"/>
      <c r="KGP856" s="152"/>
      <c r="KGQ856" s="152"/>
      <c r="KGR856" s="152"/>
      <c r="KGS856" s="152"/>
      <c r="KGT856" s="152"/>
      <c r="KGU856" s="152"/>
      <c r="KGV856" s="152"/>
      <c r="KGW856" s="152"/>
      <c r="KGX856" s="152"/>
      <c r="KGY856" s="152"/>
      <c r="KGZ856" s="152"/>
      <c r="KHA856" s="152"/>
      <c r="KHB856" s="152"/>
      <c r="KHC856" s="152"/>
      <c r="KHD856" s="152"/>
      <c r="KHE856" s="152"/>
      <c r="KHF856" s="152"/>
      <c r="KHG856" s="152"/>
      <c r="KHH856" s="152"/>
      <c r="KHI856" s="152"/>
      <c r="KHJ856" s="152"/>
      <c r="KHK856" s="152"/>
      <c r="KHL856" s="152"/>
      <c r="KHM856" s="152"/>
      <c r="KHN856" s="152"/>
      <c r="KHO856" s="152"/>
      <c r="KHP856" s="152"/>
      <c r="KHQ856" s="152"/>
      <c r="KHR856" s="152"/>
      <c r="KHS856" s="152"/>
      <c r="KHT856" s="152"/>
      <c r="KHU856" s="152"/>
      <c r="KHV856" s="152"/>
      <c r="KHW856" s="152"/>
      <c r="KHX856" s="152"/>
      <c r="KHY856" s="152"/>
      <c r="KHZ856" s="152"/>
      <c r="KIA856" s="152"/>
      <c r="KIB856" s="152"/>
      <c r="KIC856" s="152"/>
      <c r="KID856" s="152"/>
      <c r="KIE856" s="152"/>
      <c r="KIF856" s="152"/>
      <c r="KIG856" s="152"/>
      <c r="KIH856" s="152"/>
      <c r="KII856" s="152"/>
      <c r="KIJ856" s="152"/>
      <c r="KIK856" s="152"/>
      <c r="KIL856" s="152"/>
      <c r="KIM856" s="152"/>
      <c r="KIN856" s="152"/>
      <c r="KIO856" s="152"/>
      <c r="KIP856" s="152"/>
      <c r="KIQ856" s="152"/>
      <c r="KIR856" s="152"/>
      <c r="KIS856" s="152"/>
      <c r="KIT856" s="152"/>
      <c r="KIU856" s="152"/>
      <c r="KIV856" s="152"/>
      <c r="KIW856" s="152"/>
      <c r="KIX856" s="152"/>
      <c r="KIY856" s="152"/>
      <c r="KIZ856" s="152"/>
      <c r="KJA856" s="152"/>
      <c r="KJB856" s="152"/>
      <c r="KJC856" s="152"/>
      <c r="KJD856" s="152"/>
      <c r="KJE856" s="152"/>
      <c r="KJF856" s="152"/>
      <c r="KJG856" s="152"/>
      <c r="KJH856" s="152"/>
      <c r="KJI856" s="152"/>
      <c r="KJJ856" s="152"/>
      <c r="KJK856" s="152"/>
      <c r="KJL856" s="152"/>
      <c r="KJM856" s="152"/>
      <c r="KJN856" s="152"/>
      <c r="KJO856" s="152"/>
      <c r="KJP856" s="152"/>
      <c r="KJQ856" s="152"/>
      <c r="KJR856" s="152"/>
      <c r="KJS856" s="152"/>
      <c r="KJT856" s="152"/>
      <c r="KJU856" s="152"/>
      <c r="KJV856" s="152"/>
      <c r="KJW856" s="152"/>
      <c r="KJX856" s="152"/>
      <c r="KJY856" s="152"/>
      <c r="KJZ856" s="152"/>
      <c r="KKA856" s="152"/>
      <c r="KKB856" s="152"/>
      <c r="KKC856" s="152"/>
      <c r="KKD856" s="152"/>
      <c r="KKE856" s="152"/>
      <c r="KKF856" s="152"/>
      <c r="KKG856" s="152"/>
      <c r="KKH856" s="152"/>
      <c r="KKI856" s="152"/>
      <c r="KKJ856" s="152"/>
      <c r="KKK856" s="152"/>
      <c r="KKL856" s="152"/>
      <c r="KKM856" s="152"/>
      <c r="KKN856" s="152"/>
      <c r="KKO856" s="152"/>
      <c r="KKP856" s="152"/>
      <c r="KKQ856" s="152"/>
      <c r="KKR856" s="152"/>
      <c r="KKS856" s="152"/>
      <c r="KKT856" s="152"/>
      <c r="KKU856" s="152"/>
      <c r="KKV856" s="152"/>
      <c r="KKW856" s="152"/>
      <c r="KKX856" s="152"/>
      <c r="KKY856" s="152"/>
      <c r="KKZ856" s="152"/>
      <c r="KLA856" s="152"/>
      <c r="KLB856" s="152"/>
      <c r="KLC856" s="152"/>
      <c r="KLD856" s="152"/>
      <c r="KLE856" s="152"/>
      <c r="KLF856" s="152"/>
      <c r="KLG856" s="152"/>
      <c r="KLH856" s="152"/>
      <c r="KLI856" s="152"/>
      <c r="KLJ856" s="152"/>
      <c r="KLK856" s="152"/>
      <c r="KLL856" s="152"/>
      <c r="KLM856" s="152"/>
      <c r="KLN856" s="152"/>
      <c r="KLO856" s="152"/>
      <c r="KLP856" s="152"/>
      <c r="KLQ856" s="152"/>
      <c r="KLR856" s="152"/>
      <c r="KLS856" s="152"/>
      <c r="KLT856" s="152"/>
      <c r="KLU856" s="152"/>
      <c r="KLV856" s="152"/>
      <c r="KLW856" s="152"/>
      <c r="KLX856" s="152"/>
      <c r="KLY856" s="152"/>
      <c r="KLZ856" s="152"/>
      <c r="KMA856" s="152"/>
      <c r="KMB856" s="152"/>
      <c r="KMC856" s="152"/>
      <c r="KMD856" s="152"/>
      <c r="KME856" s="152"/>
      <c r="KMF856" s="152"/>
      <c r="KMG856" s="152"/>
      <c r="KMH856" s="152"/>
      <c r="KMI856" s="152"/>
      <c r="KMJ856" s="152"/>
      <c r="KMK856" s="152"/>
      <c r="KML856" s="152"/>
      <c r="KMM856" s="152"/>
      <c r="KMN856" s="152"/>
      <c r="KMO856" s="152"/>
      <c r="KMP856" s="152"/>
      <c r="KMQ856" s="152"/>
      <c r="KMR856" s="152"/>
      <c r="KMS856" s="152"/>
      <c r="KMT856" s="152"/>
      <c r="KMU856" s="152"/>
      <c r="KMV856" s="152"/>
      <c r="KMW856" s="152"/>
      <c r="KMX856" s="152"/>
      <c r="KMY856" s="152"/>
      <c r="KMZ856" s="152"/>
      <c r="KNA856" s="152"/>
      <c r="KNB856" s="152"/>
      <c r="KNC856" s="152"/>
      <c r="KND856" s="152"/>
      <c r="KNE856" s="152"/>
      <c r="KNF856" s="152"/>
      <c r="KNG856" s="152"/>
      <c r="KNH856" s="152"/>
      <c r="KNI856" s="152"/>
      <c r="KNJ856" s="152"/>
      <c r="KNK856" s="152"/>
      <c r="KNL856" s="152"/>
      <c r="KNM856" s="152"/>
      <c r="KNN856" s="152"/>
      <c r="KNO856" s="152"/>
      <c r="KNP856" s="152"/>
      <c r="KNQ856" s="152"/>
      <c r="KNR856" s="152"/>
      <c r="KNS856" s="152"/>
      <c r="KNT856" s="152"/>
      <c r="KNU856" s="152"/>
      <c r="KNV856" s="152"/>
      <c r="KNW856" s="152"/>
      <c r="KNX856" s="152"/>
      <c r="KNY856" s="152"/>
      <c r="KNZ856" s="152"/>
      <c r="KOA856" s="152"/>
      <c r="KOB856" s="152"/>
      <c r="KOC856" s="152"/>
      <c r="KOD856" s="152"/>
      <c r="KOE856" s="152"/>
      <c r="KOF856" s="152"/>
      <c r="KOG856" s="152"/>
      <c r="KOH856" s="152"/>
      <c r="KOI856" s="152"/>
      <c r="KOJ856" s="152"/>
      <c r="KOK856" s="152"/>
      <c r="KOL856" s="152"/>
      <c r="KOM856" s="152"/>
      <c r="KON856" s="152"/>
      <c r="KOO856" s="152"/>
      <c r="KOP856" s="152"/>
      <c r="KOQ856" s="152"/>
      <c r="KOR856" s="152"/>
      <c r="KOS856" s="152"/>
      <c r="KOT856" s="152"/>
      <c r="KOU856" s="152"/>
      <c r="KOV856" s="152"/>
      <c r="KOW856" s="152"/>
      <c r="KOX856" s="152"/>
      <c r="KOY856" s="152"/>
      <c r="KOZ856" s="152"/>
      <c r="KPA856" s="152"/>
      <c r="KPB856" s="152"/>
      <c r="KPC856" s="152"/>
      <c r="KPD856" s="152"/>
      <c r="KPE856" s="152"/>
      <c r="KPF856" s="152"/>
      <c r="KPG856" s="152"/>
      <c r="KPH856" s="152"/>
      <c r="KPI856" s="152"/>
      <c r="KPJ856" s="152"/>
      <c r="KPK856" s="152"/>
      <c r="KPL856" s="152"/>
      <c r="KPM856" s="152"/>
      <c r="KPN856" s="152"/>
      <c r="KPO856" s="152"/>
      <c r="KPP856" s="152"/>
      <c r="KPQ856" s="152"/>
      <c r="KPR856" s="152"/>
      <c r="KPS856" s="152"/>
      <c r="KPT856" s="152"/>
      <c r="KPU856" s="152"/>
      <c r="KPV856" s="152"/>
      <c r="KPW856" s="152"/>
      <c r="KPX856" s="152"/>
      <c r="KPY856" s="152"/>
      <c r="KPZ856" s="152"/>
      <c r="KQA856" s="152"/>
      <c r="KQB856" s="152"/>
      <c r="KQC856" s="152"/>
      <c r="KQD856" s="152"/>
      <c r="KQE856" s="152"/>
      <c r="KQF856" s="152"/>
      <c r="KQG856" s="152"/>
      <c r="KQH856" s="152"/>
      <c r="KQI856" s="152"/>
      <c r="KQJ856" s="152"/>
      <c r="KQK856" s="152"/>
      <c r="KQL856" s="152"/>
      <c r="KQM856" s="152"/>
      <c r="KQN856" s="152"/>
      <c r="KQO856" s="152"/>
      <c r="KQP856" s="152"/>
      <c r="KQQ856" s="152"/>
      <c r="KQR856" s="152"/>
      <c r="KQS856" s="152"/>
      <c r="KQT856" s="152"/>
      <c r="KQU856" s="152"/>
      <c r="KQV856" s="152"/>
      <c r="KQW856" s="152"/>
      <c r="KQX856" s="152"/>
      <c r="KQY856" s="152"/>
      <c r="KQZ856" s="152"/>
      <c r="KRA856" s="152"/>
      <c r="KRB856" s="152"/>
      <c r="KRC856" s="152"/>
      <c r="KRD856" s="152"/>
      <c r="KRE856" s="152"/>
      <c r="KRF856" s="152"/>
      <c r="KRG856" s="152"/>
      <c r="KRH856" s="152"/>
      <c r="KRI856" s="152"/>
      <c r="KRJ856" s="152"/>
      <c r="KRK856" s="152"/>
      <c r="KRL856" s="152"/>
      <c r="KRM856" s="152"/>
      <c r="KRN856" s="152"/>
      <c r="KRO856" s="152"/>
      <c r="KRP856" s="152"/>
      <c r="KRQ856" s="152"/>
      <c r="KRR856" s="152"/>
      <c r="KRS856" s="152"/>
      <c r="KRT856" s="152"/>
      <c r="KRU856" s="152"/>
      <c r="KRV856" s="152"/>
      <c r="KRW856" s="152"/>
      <c r="KRX856" s="152"/>
      <c r="KRY856" s="152"/>
      <c r="KRZ856" s="152"/>
      <c r="KSA856" s="152"/>
      <c r="KSB856" s="152"/>
      <c r="KSC856" s="152"/>
      <c r="KSD856" s="152"/>
      <c r="KSE856" s="152"/>
      <c r="KSF856" s="152"/>
      <c r="KSG856" s="152"/>
      <c r="KSH856" s="152"/>
      <c r="KSI856" s="152"/>
      <c r="KSJ856" s="152"/>
      <c r="KSK856" s="152"/>
      <c r="KSL856" s="152"/>
      <c r="KSM856" s="152"/>
      <c r="KSN856" s="152"/>
      <c r="KSO856" s="152"/>
      <c r="KSP856" s="152"/>
      <c r="KSQ856" s="152"/>
      <c r="KSR856" s="152"/>
      <c r="KSS856" s="152"/>
      <c r="KST856" s="152"/>
      <c r="KSU856" s="152"/>
      <c r="KSV856" s="152"/>
      <c r="KSW856" s="152"/>
      <c r="KSX856" s="152"/>
      <c r="KSY856" s="152"/>
      <c r="KSZ856" s="152"/>
      <c r="KTA856" s="152"/>
      <c r="KTB856" s="152"/>
      <c r="KTC856" s="152"/>
      <c r="KTD856" s="152"/>
      <c r="KTE856" s="152"/>
      <c r="KTF856" s="152"/>
      <c r="KTG856" s="152"/>
      <c r="KTH856" s="152"/>
      <c r="KTI856" s="152"/>
      <c r="KTJ856" s="152"/>
      <c r="KTK856" s="152"/>
      <c r="KTL856" s="152"/>
      <c r="KTM856" s="152"/>
      <c r="KTN856" s="152"/>
      <c r="KTO856" s="152"/>
      <c r="KTP856" s="152"/>
      <c r="KTQ856" s="152"/>
      <c r="KTR856" s="152"/>
      <c r="KTS856" s="152"/>
      <c r="KTT856" s="152"/>
      <c r="KTU856" s="152"/>
      <c r="KTV856" s="152"/>
      <c r="KTW856" s="152"/>
      <c r="KTX856" s="152"/>
      <c r="KTY856" s="152"/>
      <c r="KTZ856" s="152"/>
      <c r="KUA856" s="152"/>
      <c r="KUB856" s="152"/>
      <c r="KUC856" s="152"/>
      <c r="KUD856" s="152"/>
      <c r="KUE856" s="152"/>
      <c r="KUF856" s="152"/>
      <c r="KUG856" s="152"/>
      <c r="KUH856" s="152"/>
      <c r="KUI856" s="152"/>
      <c r="KUJ856" s="152"/>
      <c r="KUK856" s="152"/>
      <c r="KUL856" s="152"/>
      <c r="KUM856" s="152"/>
      <c r="KUN856" s="152"/>
      <c r="KUO856" s="152"/>
      <c r="KUP856" s="152"/>
      <c r="KUQ856" s="152"/>
      <c r="KUR856" s="152"/>
      <c r="KUS856" s="152"/>
      <c r="KUT856" s="152"/>
      <c r="KUU856" s="152"/>
      <c r="KUV856" s="152"/>
      <c r="KUW856" s="152"/>
      <c r="KUX856" s="152"/>
      <c r="KUY856" s="152"/>
      <c r="KUZ856" s="152"/>
      <c r="KVA856" s="152"/>
      <c r="KVB856" s="152"/>
      <c r="KVC856" s="152"/>
      <c r="KVD856" s="152"/>
      <c r="KVE856" s="152"/>
      <c r="KVF856" s="152"/>
      <c r="KVG856" s="152"/>
      <c r="KVH856" s="152"/>
      <c r="KVI856" s="152"/>
      <c r="KVJ856" s="152"/>
      <c r="KVK856" s="152"/>
      <c r="KVL856" s="152"/>
      <c r="KVM856" s="152"/>
      <c r="KVN856" s="152"/>
      <c r="KVO856" s="152"/>
      <c r="KVP856" s="152"/>
      <c r="KVQ856" s="152"/>
      <c r="KVR856" s="152"/>
      <c r="KVS856" s="152"/>
      <c r="KVT856" s="152"/>
      <c r="KVU856" s="152"/>
      <c r="KVV856" s="152"/>
      <c r="KVW856" s="152"/>
      <c r="KVX856" s="152"/>
      <c r="KVY856" s="152"/>
      <c r="KVZ856" s="152"/>
      <c r="KWA856" s="152"/>
      <c r="KWB856" s="152"/>
      <c r="KWC856" s="152"/>
      <c r="KWD856" s="152"/>
      <c r="KWE856" s="152"/>
      <c r="KWF856" s="152"/>
      <c r="KWG856" s="152"/>
      <c r="KWH856" s="152"/>
      <c r="KWI856" s="152"/>
      <c r="KWJ856" s="152"/>
      <c r="KWK856" s="152"/>
      <c r="KWL856" s="152"/>
      <c r="KWM856" s="152"/>
      <c r="KWN856" s="152"/>
      <c r="KWO856" s="152"/>
      <c r="KWP856" s="152"/>
      <c r="KWQ856" s="152"/>
      <c r="KWR856" s="152"/>
      <c r="KWS856" s="152"/>
      <c r="KWT856" s="152"/>
      <c r="KWU856" s="152"/>
      <c r="KWV856" s="152"/>
      <c r="KWW856" s="152"/>
      <c r="KWX856" s="152"/>
      <c r="KWY856" s="152"/>
      <c r="KWZ856" s="152"/>
      <c r="KXA856" s="152"/>
      <c r="KXB856" s="152"/>
      <c r="KXC856" s="152"/>
      <c r="KXD856" s="152"/>
      <c r="KXE856" s="152"/>
      <c r="KXF856" s="152"/>
      <c r="KXG856" s="152"/>
      <c r="KXH856" s="152"/>
      <c r="KXI856" s="152"/>
      <c r="KXJ856" s="152"/>
      <c r="KXK856" s="152"/>
      <c r="KXL856" s="152"/>
      <c r="KXM856" s="152"/>
      <c r="KXN856" s="152"/>
      <c r="KXO856" s="152"/>
      <c r="KXP856" s="152"/>
      <c r="KXQ856" s="152"/>
      <c r="KXR856" s="152"/>
      <c r="KXS856" s="152"/>
      <c r="KXT856" s="152"/>
      <c r="KXU856" s="152"/>
      <c r="KXV856" s="152"/>
      <c r="KXW856" s="152"/>
      <c r="KXX856" s="152"/>
      <c r="KXY856" s="152"/>
      <c r="KXZ856" s="152"/>
      <c r="KYA856" s="152"/>
      <c r="KYB856" s="152"/>
      <c r="KYC856" s="152"/>
      <c r="KYD856" s="152"/>
      <c r="KYE856" s="152"/>
      <c r="KYF856" s="152"/>
      <c r="KYG856" s="152"/>
      <c r="KYH856" s="152"/>
      <c r="KYI856" s="152"/>
      <c r="KYJ856" s="152"/>
      <c r="KYK856" s="152"/>
      <c r="KYL856" s="152"/>
      <c r="KYM856" s="152"/>
      <c r="KYN856" s="152"/>
      <c r="KYO856" s="152"/>
      <c r="KYP856" s="152"/>
      <c r="KYQ856" s="152"/>
      <c r="KYR856" s="152"/>
      <c r="KYS856" s="152"/>
      <c r="KYT856" s="152"/>
      <c r="KYU856" s="152"/>
      <c r="KYV856" s="152"/>
      <c r="KYW856" s="152"/>
      <c r="KYX856" s="152"/>
      <c r="KYY856" s="152"/>
      <c r="KYZ856" s="152"/>
      <c r="KZA856" s="152"/>
      <c r="KZB856" s="152"/>
      <c r="KZC856" s="152"/>
      <c r="KZD856" s="152"/>
      <c r="KZE856" s="152"/>
      <c r="KZF856" s="152"/>
      <c r="KZG856" s="152"/>
      <c r="KZH856" s="152"/>
      <c r="KZI856" s="152"/>
      <c r="KZJ856" s="152"/>
      <c r="KZK856" s="152"/>
      <c r="KZL856" s="152"/>
      <c r="KZM856" s="152"/>
      <c r="KZN856" s="152"/>
      <c r="KZO856" s="152"/>
      <c r="KZP856" s="152"/>
      <c r="KZQ856" s="152"/>
      <c r="KZR856" s="152"/>
      <c r="KZS856" s="152"/>
      <c r="KZT856" s="152"/>
      <c r="KZU856" s="152"/>
      <c r="KZV856" s="152"/>
      <c r="KZW856" s="152"/>
      <c r="KZX856" s="152"/>
      <c r="KZY856" s="152"/>
      <c r="KZZ856" s="152"/>
      <c r="LAA856" s="152"/>
      <c r="LAB856" s="152"/>
      <c r="LAC856" s="152"/>
      <c r="LAD856" s="152"/>
      <c r="LAE856" s="152"/>
      <c r="LAF856" s="152"/>
      <c r="LAG856" s="152"/>
      <c r="LAH856" s="152"/>
      <c r="LAI856" s="152"/>
      <c r="LAJ856" s="152"/>
      <c r="LAK856" s="152"/>
      <c r="LAL856" s="152"/>
      <c r="LAM856" s="152"/>
      <c r="LAN856" s="152"/>
      <c r="LAO856" s="152"/>
      <c r="LAP856" s="152"/>
      <c r="LAQ856" s="152"/>
      <c r="LAR856" s="152"/>
      <c r="LAS856" s="152"/>
      <c r="LAT856" s="152"/>
      <c r="LAU856" s="152"/>
      <c r="LAV856" s="152"/>
      <c r="LAW856" s="152"/>
      <c r="LAX856" s="152"/>
      <c r="LAY856" s="152"/>
      <c r="LAZ856" s="152"/>
      <c r="LBA856" s="152"/>
      <c r="LBB856" s="152"/>
      <c r="LBC856" s="152"/>
      <c r="LBD856" s="152"/>
      <c r="LBE856" s="152"/>
      <c r="LBF856" s="152"/>
      <c r="LBG856" s="152"/>
      <c r="LBH856" s="152"/>
      <c r="LBI856" s="152"/>
      <c r="LBJ856" s="152"/>
      <c r="LBK856" s="152"/>
      <c r="LBL856" s="152"/>
      <c r="LBM856" s="152"/>
      <c r="LBN856" s="152"/>
      <c r="LBO856" s="152"/>
      <c r="LBP856" s="152"/>
      <c r="LBQ856" s="152"/>
      <c r="LBR856" s="152"/>
      <c r="LBS856" s="152"/>
      <c r="LBT856" s="152"/>
      <c r="LBU856" s="152"/>
      <c r="LBV856" s="152"/>
      <c r="LBW856" s="152"/>
      <c r="LBX856" s="152"/>
      <c r="LBY856" s="152"/>
      <c r="LBZ856" s="152"/>
      <c r="LCA856" s="152"/>
      <c r="LCB856" s="152"/>
      <c r="LCC856" s="152"/>
      <c r="LCD856" s="152"/>
      <c r="LCE856" s="152"/>
      <c r="LCF856" s="152"/>
      <c r="LCG856" s="152"/>
      <c r="LCH856" s="152"/>
      <c r="LCI856" s="152"/>
      <c r="LCJ856" s="152"/>
      <c r="LCK856" s="152"/>
      <c r="LCL856" s="152"/>
      <c r="LCM856" s="152"/>
      <c r="LCN856" s="152"/>
      <c r="LCO856" s="152"/>
      <c r="LCP856" s="152"/>
      <c r="LCQ856" s="152"/>
      <c r="LCR856" s="152"/>
      <c r="LCS856" s="152"/>
      <c r="LCT856" s="152"/>
      <c r="LCU856" s="152"/>
      <c r="LCV856" s="152"/>
      <c r="LCW856" s="152"/>
      <c r="LCX856" s="152"/>
      <c r="LCY856" s="152"/>
      <c r="LCZ856" s="152"/>
      <c r="LDA856" s="152"/>
      <c r="LDB856" s="152"/>
      <c r="LDC856" s="152"/>
      <c r="LDD856" s="152"/>
      <c r="LDE856" s="152"/>
      <c r="LDF856" s="152"/>
      <c r="LDG856" s="152"/>
      <c r="LDH856" s="152"/>
      <c r="LDI856" s="152"/>
      <c r="LDJ856" s="152"/>
      <c r="LDK856" s="152"/>
      <c r="LDL856" s="152"/>
      <c r="LDM856" s="152"/>
      <c r="LDN856" s="152"/>
      <c r="LDO856" s="152"/>
      <c r="LDP856" s="152"/>
      <c r="LDQ856" s="152"/>
      <c r="LDR856" s="152"/>
      <c r="LDS856" s="152"/>
      <c r="LDT856" s="152"/>
      <c r="LDU856" s="152"/>
      <c r="LDV856" s="152"/>
      <c r="LDW856" s="152"/>
      <c r="LDX856" s="152"/>
      <c r="LDY856" s="152"/>
      <c r="LDZ856" s="152"/>
      <c r="LEA856" s="152"/>
      <c r="LEB856" s="152"/>
      <c r="LEC856" s="152"/>
      <c r="LED856" s="152"/>
      <c r="LEE856" s="152"/>
      <c r="LEF856" s="152"/>
      <c r="LEG856" s="152"/>
      <c r="LEH856" s="152"/>
      <c r="LEI856" s="152"/>
      <c r="LEJ856" s="152"/>
      <c r="LEK856" s="152"/>
      <c r="LEL856" s="152"/>
      <c r="LEM856" s="152"/>
      <c r="LEN856" s="152"/>
      <c r="LEO856" s="152"/>
      <c r="LEP856" s="152"/>
      <c r="LEQ856" s="152"/>
      <c r="LER856" s="152"/>
      <c r="LES856" s="152"/>
      <c r="LET856" s="152"/>
      <c r="LEU856" s="152"/>
      <c r="LEV856" s="152"/>
      <c r="LEW856" s="152"/>
      <c r="LEX856" s="152"/>
      <c r="LEY856" s="152"/>
      <c r="LEZ856" s="152"/>
      <c r="LFA856" s="152"/>
      <c r="LFB856" s="152"/>
      <c r="LFC856" s="152"/>
      <c r="LFD856" s="152"/>
      <c r="LFE856" s="152"/>
      <c r="LFF856" s="152"/>
      <c r="LFG856" s="152"/>
      <c r="LFH856" s="152"/>
      <c r="LFI856" s="152"/>
      <c r="LFJ856" s="152"/>
      <c r="LFK856" s="152"/>
      <c r="LFL856" s="152"/>
      <c r="LFM856" s="152"/>
      <c r="LFN856" s="152"/>
      <c r="LFO856" s="152"/>
      <c r="LFP856" s="152"/>
      <c r="LFQ856" s="152"/>
      <c r="LFR856" s="152"/>
      <c r="LFS856" s="152"/>
      <c r="LFT856" s="152"/>
      <c r="LFU856" s="152"/>
      <c r="LFV856" s="152"/>
      <c r="LFW856" s="152"/>
      <c r="LFX856" s="152"/>
      <c r="LFY856" s="152"/>
      <c r="LFZ856" s="152"/>
      <c r="LGA856" s="152"/>
      <c r="LGB856" s="152"/>
      <c r="LGC856" s="152"/>
      <c r="LGD856" s="152"/>
      <c r="LGE856" s="152"/>
      <c r="LGF856" s="152"/>
      <c r="LGG856" s="152"/>
      <c r="LGH856" s="152"/>
      <c r="LGI856" s="152"/>
      <c r="LGJ856" s="152"/>
      <c r="LGK856" s="152"/>
      <c r="LGL856" s="152"/>
      <c r="LGM856" s="152"/>
      <c r="LGN856" s="152"/>
      <c r="LGO856" s="152"/>
      <c r="LGP856" s="152"/>
      <c r="LGQ856" s="152"/>
      <c r="LGR856" s="152"/>
      <c r="LGS856" s="152"/>
      <c r="LGT856" s="152"/>
      <c r="LGU856" s="152"/>
      <c r="LGV856" s="152"/>
      <c r="LGW856" s="152"/>
      <c r="LGX856" s="152"/>
      <c r="LGY856" s="152"/>
      <c r="LGZ856" s="152"/>
      <c r="LHA856" s="152"/>
      <c r="LHB856" s="152"/>
      <c r="LHC856" s="152"/>
      <c r="LHD856" s="152"/>
      <c r="LHE856" s="152"/>
      <c r="LHF856" s="152"/>
      <c r="LHG856" s="152"/>
      <c r="LHH856" s="152"/>
      <c r="LHI856" s="152"/>
      <c r="LHJ856" s="152"/>
      <c r="LHK856" s="152"/>
      <c r="LHL856" s="152"/>
      <c r="LHM856" s="152"/>
      <c r="LHN856" s="152"/>
      <c r="LHO856" s="152"/>
      <c r="LHP856" s="152"/>
      <c r="LHQ856" s="152"/>
      <c r="LHR856" s="152"/>
      <c r="LHS856" s="152"/>
      <c r="LHT856" s="152"/>
      <c r="LHU856" s="152"/>
      <c r="LHV856" s="152"/>
      <c r="LHW856" s="152"/>
      <c r="LHX856" s="152"/>
      <c r="LHY856" s="152"/>
      <c r="LHZ856" s="152"/>
      <c r="LIA856" s="152"/>
      <c r="LIB856" s="152"/>
      <c r="LIC856" s="152"/>
      <c r="LID856" s="152"/>
      <c r="LIE856" s="152"/>
      <c r="LIF856" s="152"/>
      <c r="LIG856" s="152"/>
      <c r="LIH856" s="152"/>
      <c r="LII856" s="152"/>
      <c r="LIJ856" s="152"/>
      <c r="LIK856" s="152"/>
      <c r="LIL856" s="152"/>
      <c r="LIM856" s="152"/>
      <c r="LIN856" s="152"/>
      <c r="LIO856" s="152"/>
      <c r="LIP856" s="152"/>
      <c r="LIQ856" s="152"/>
      <c r="LIR856" s="152"/>
      <c r="LIS856" s="152"/>
      <c r="LIT856" s="152"/>
      <c r="LIU856" s="152"/>
      <c r="LIV856" s="152"/>
      <c r="LIW856" s="152"/>
      <c r="LIX856" s="152"/>
      <c r="LIY856" s="152"/>
      <c r="LIZ856" s="152"/>
      <c r="LJA856" s="152"/>
      <c r="LJB856" s="152"/>
      <c r="LJC856" s="152"/>
      <c r="LJD856" s="152"/>
      <c r="LJE856" s="152"/>
      <c r="LJF856" s="152"/>
      <c r="LJG856" s="152"/>
      <c r="LJH856" s="152"/>
      <c r="LJI856" s="152"/>
      <c r="LJJ856" s="152"/>
      <c r="LJK856" s="152"/>
      <c r="LJL856" s="152"/>
      <c r="LJM856" s="152"/>
      <c r="LJN856" s="152"/>
      <c r="LJO856" s="152"/>
      <c r="LJP856" s="152"/>
      <c r="LJQ856" s="152"/>
      <c r="LJR856" s="152"/>
      <c r="LJS856" s="152"/>
      <c r="LJT856" s="152"/>
      <c r="LJU856" s="152"/>
      <c r="LJV856" s="152"/>
      <c r="LJW856" s="152"/>
      <c r="LJX856" s="152"/>
      <c r="LJY856" s="152"/>
      <c r="LJZ856" s="152"/>
      <c r="LKA856" s="152"/>
      <c r="LKB856" s="152"/>
      <c r="LKC856" s="152"/>
      <c r="LKD856" s="152"/>
      <c r="LKE856" s="152"/>
      <c r="LKF856" s="152"/>
      <c r="LKG856" s="152"/>
      <c r="LKH856" s="152"/>
      <c r="LKI856" s="152"/>
      <c r="LKJ856" s="152"/>
      <c r="LKK856" s="152"/>
      <c r="LKL856" s="152"/>
      <c r="LKM856" s="152"/>
      <c r="LKN856" s="152"/>
      <c r="LKO856" s="152"/>
      <c r="LKP856" s="152"/>
      <c r="LKQ856" s="152"/>
      <c r="LKR856" s="152"/>
      <c r="LKS856" s="152"/>
      <c r="LKT856" s="152"/>
      <c r="LKU856" s="152"/>
      <c r="LKV856" s="152"/>
      <c r="LKW856" s="152"/>
      <c r="LKX856" s="152"/>
      <c r="LKY856" s="152"/>
      <c r="LKZ856" s="152"/>
      <c r="LLA856" s="152"/>
      <c r="LLB856" s="152"/>
      <c r="LLC856" s="152"/>
      <c r="LLD856" s="152"/>
      <c r="LLE856" s="152"/>
      <c r="LLF856" s="152"/>
      <c r="LLG856" s="152"/>
      <c r="LLH856" s="152"/>
      <c r="LLI856" s="152"/>
      <c r="LLJ856" s="152"/>
      <c r="LLK856" s="152"/>
      <c r="LLL856" s="152"/>
      <c r="LLM856" s="152"/>
      <c r="LLN856" s="152"/>
      <c r="LLO856" s="152"/>
      <c r="LLP856" s="152"/>
      <c r="LLQ856" s="152"/>
      <c r="LLR856" s="152"/>
      <c r="LLS856" s="152"/>
      <c r="LLT856" s="152"/>
      <c r="LLU856" s="152"/>
      <c r="LLV856" s="152"/>
      <c r="LLW856" s="152"/>
      <c r="LLX856" s="152"/>
      <c r="LLY856" s="152"/>
      <c r="LLZ856" s="152"/>
      <c r="LMA856" s="152"/>
      <c r="LMB856" s="152"/>
      <c r="LMC856" s="152"/>
      <c r="LMD856" s="152"/>
      <c r="LME856" s="152"/>
      <c r="LMF856" s="152"/>
      <c r="LMG856" s="152"/>
      <c r="LMH856" s="152"/>
      <c r="LMI856" s="152"/>
      <c r="LMJ856" s="152"/>
      <c r="LMK856" s="152"/>
      <c r="LML856" s="152"/>
      <c r="LMM856" s="152"/>
      <c r="LMN856" s="152"/>
      <c r="LMO856" s="152"/>
      <c r="LMP856" s="152"/>
      <c r="LMQ856" s="152"/>
      <c r="LMR856" s="152"/>
      <c r="LMS856" s="152"/>
      <c r="LMT856" s="152"/>
      <c r="LMU856" s="152"/>
      <c r="LMV856" s="152"/>
      <c r="LMW856" s="152"/>
      <c r="LMX856" s="152"/>
      <c r="LMY856" s="152"/>
      <c r="LMZ856" s="152"/>
      <c r="LNA856" s="152"/>
      <c r="LNB856" s="152"/>
      <c r="LNC856" s="152"/>
      <c r="LND856" s="152"/>
      <c r="LNE856" s="152"/>
      <c r="LNF856" s="152"/>
      <c r="LNG856" s="152"/>
      <c r="LNH856" s="152"/>
      <c r="LNI856" s="152"/>
      <c r="LNJ856" s="152"/>
      <c r="LNK856" s="152"/>
      <c r="LNL856" s="152"/>
      <c r="LNM856" s="152"/>
      <c r="LNN856" s="152"/>
      <c r="LNO856" s="152"/>
      <c r="LNP856" s="152"/>
      <c r="LNQ856" s="152"/>
      <c r="LNR856" s="152"/>
      <c r="LNS856" s="152"/>
      <c r="LNT856" s="152"/>
      <c r="LNU856" s="152"/>
      <c r="LNV856" s="152"/>
      <c r="LNW856" s="152"/>
      <c r="LNX856" s="152"/>
      <c r="LNY856" s="152"/>
      <c r="LNZ856" s="152"/>
      <c r="LOA856" s="152"/>
      <c r="LOB856" s="152"/>
      <c r="LOC856" s="152"/>
      <c r="LOD856" s="152"/>
      <c r="LOE856" s="152"/>
      <c r="LOF856" s="152"/>
      <c r="LOG856" s="152"/>
      <c r="LOH856" s="152"/>
      <c r="LOI856" s="152"/>
      <c r="LOJ856" s="152"/>
      <c r="LOK856" s="152"/>
      <c r="LOL856" s="152"/>
      <c r="LOM856" s="152"/>
      <c r="LON856" s="152"/>
      <c r="LOO856" s="152"/>
      <c r="LOP856" s="152"/>
      <c r="LOQ856" s="152"/>
      <c r="LOR856" s="152"/>
      <c r="LOS856" s="152"/>
      <c r="LOT856" s="152"/>
      <c r="LOU856" s="152"/>
      <c r="LOV856" s="152"/>
      <c r="LOW856" s="152"/>
      <c r="LOX856" s="152"/>
      <c r="LOY856" s="152"/>
      <c r="LOZ856" s="152"/>
      <c r="LPA856" s="152"/>
      <c r="LPB856" s="152"/>
      <c r="LPC856" s="152"/>
      <c r="LPD856" s="152"/>
      <c r="LPE856" s="152"/>
      <c r="LPF856" s="152"/>
      <c r="LPG856" s="152"/>
      <c r="LPH856" s="152"/>
      <c r="LPI856" s="152"/>
      <c r="LPJ856" s="152"/>
      <c r="LPK856" s="152"/>
      <c r="LPL856" s="152"/>
      <c r="LPM856" s="152"/>
      <c r="LPN856" s="152"/>
      <c r="LPO856" s="152"/>
      <c r="LPP856" s="152"/>
      <c r="LPQ856" s="152"/>
      <c r="LPR856" s="152"/>
      <c r="LPS856" s="152"/>
      <c r="LPT856" s="152"/>
      <c r="LPU856" s="152"/>
      <c r="LPV856" s="152"/>
      <c r="LPW856" s="152"/>
      <c r="LPX856" s="152"/>
      <c r="LPY856" s="152"/>
      <c r="LPZ856" s="152"/>
      <c r="LQA856" s="152"/>
      <c r="LQB856" s="152"/>
      <c r="LQC856" s="152"/>
      <c r="LQD856" s="152"/>
      <c r="LQE856" s="152"/>
      <c r="LQF856" s="152"/>
      <c r="LQG856" s="152"/>
      <c r="LQH856" s="152"/>
      <c r="LQI856" s="152"/>
      <c r="LQJ856" s="152"/>
      <c r="LQK856" s="152"/>
      <c r="LQL856" s="152"/>
      <c r="LQM856" s="152"/>
      <c r="LQN856" s="152"/>
      <c r="LQO856" s="152"/>
      <c r="LQP856" s="152"/>
      <c r="LQQ856" s="152"/>
      <c r="LQR856" s="152"/>
      <c r="LQS856" s="152"/>
      <c r="LQT856" s="152"/>
      <c r="LQU856" s="152"/>
      <c r="LQV856" s="152"/>
      <c r="LQW856" s="152"/>
      <c r="LQX856" s="152"/>
      <c r="LQY856" s="152"/>
      <c r="LQZ856" s="152"/>
      <c r="LRA856" s="152"/>
      <c r="LRB856" s="152"/>
      <c r="LRC856" s="152"/>
      <c r="LRD856" s="152"/>
      <c r="LRE856" s="152"/>
      <c r="LRF856" s="152"/>
      <c r="LRG856" s="152"/>
      <c r="LRH856" s="152"/>
      <c r="LRI856" s="152"/>
      <c r="LRJ856" s="152"/>
      <c r="LRK856" s="152"/>
      <c r="LRL856" s="152"/>
      <c r="LRM856" s="152"/>
      <c r="LRN856" s="152"/>
      <c r="LRO856" s="152"/>
      <c r="LRP856" s="152"/>
      <c r="LRQ856" s="152"/>
      <c r="LRR856" s="152"/>
      <c r="LRS856" s="152"/>
      <c r="LRT856" s="152"/>
      <c r="LRU856" s="152"/>
      <c r="LRV856" s="152"/>
      <c r="LRW856" s="152"/>
      <c r="LRX856" s="152"/>
      <c r="LRY856" s="152"/>
      <c r="LRZ856" s="152"/>
      <c r="LSA856" s="152"/>
      <c r="LSB856" s="152"/>
      <c r="LSC856" s="152"/>
      <c r="LSD856" s="152"/>
      <c r="LSE856" s="152"/>
      <c r="LSF856" s="152"/>
      <c r="LSG856" s="152"/>
      <c r="LSH856" s="152"/>
      <c r="LSI856" s="152"/>
      <c r="LSJ856" s="152"/>
      <c r="LSK856" s="152"/>
      <c r="LSL856" s="152"/>
      <c r="LSM856" s="152"/>
      <c r="LSN856" s="152"/>
      <c r="LSO856" s="152"/>
      <c r="LSP856" s="152"/>
      <c r="LSQ856" s="152"/>
      <c r="LSR856" s="152"/>
      <c r="LSS856" s="152"/>
      <c r="LST856" s="152"/>
      <c r="LSU856" s="152"/>
      <c r="LSV856" s="152"/>
      <c r="LSW856" s="152"/>
      <c r="LSX856" s="152"/>
      <c r="LSY856" s="152"/>
      <c r="LSZ856" s="152"/>
      <c r="LTA856" s="152"/>
      <c r="LTB856" s="152"/>
      <c r="LTC856" s="152"/>
      <c r="LTD856" s="152"/>
      <c r="LTE856" s="152"/>
      <c r="LTF856" s="152"/>
      <c r="LTG856" s="152"/>
      <c r="LTH856" s="152"/>
      <c r="LTI856" s="152"/>
      <c r="LTJ856" s="152"/>
      <c r="LTK856" s="152"/>
      <c r="LTL856" s="152"/>
      <c r="LTM856" s="152"/>
      <c r="LTN856" s="152"/>
      <c r="LTO856" s="152"/>
      <c r="LTP856" s="152"/>
      <c r="LTQ856" s="152"/>
      <c r="LTR856" s="152"/>
      <c r="LTS856" s="152"/>
      <c r="LTT856" s="152"/>
      <c r="LTU856" s="152"/>
      <c r="LTV856" s="152"/>
      <c r="LTW856" s="152"/>
      <c r="LTX856" s="152"/>
      <c r="LTY856" s="152"/>
      <c r="LTZ856" s="152"/>
      <c r="LUA856" s="152"/>
      <c r="LUB856" s="152"/>
      <c r="LUC856" s="152"/>
      <c r="LUD856" s="152"/>
      <c r="LUE856" s="152"/>
      <c r="LUF856" s="152"/>
      <c r="LUG856" s="152"/>
      <c r="LUH856" s="152"/>
      <c r="LUI856" s="152"/>
      <c r="LUJ856" s="152"/>
      <c r="LUK856" s="152"/>
      <c r="LUL856" s="152"/>
      <c r="LUM856" s="152"/>
      <c r="LUN856" s="152"/>
      <c r="LUO856" s="152"/>
      <c r="LUP856" s="152"/>
      <c r="LUQ856" s="152"/>
      <c r="LUR856" s="152"/>
      <c r="LUS856" s="152"/>
      <c r="LUT856" s="152"/>
      <c r="LUU856" s="152"/>
      <c r="LUV856" s="152"/>
      <c r="LUW856" s="152"/>
      <c r="LUX856" s="152"/>
      <c r="LUY856" s="152"/>
      <c r="LUZ856" s="152"/>
      <c r="LVA856" s="152"/>
      <c r="LVB856" s="152"/>
      <c r="LVC856" s="152"/>
      <c r="LVD856" s="152"/>
      <c r="LVE856" s="152"/>
      <c r="LVF856" s="152"/>
      <c r="LVG856" s="152"/>
      <c r="LVH856" s="152"/>
      <c r="LVI856" s="152"/>
      <c r="LVJ856" s="152"/>
      <c r="LVK856" s="152"/>
      <c r="LVL856" s="152"/>
      <c r="LVM856" s="152"/>
      <c r="LVN856" s="152"/>
      <c r="LVO856" s="152"/>
      <c r="LVP856" s="152"/>
      <c r="LVQ856" s="152"/>
      <c r="LVR856" s="152"/>
      <c r="LVS856" s="152"/>
      <c r="LVT856" s="152"/>
      <c r="LVU856" s="152"/>
      <c r="LVV856" s="152"/>
      <c r="LVW856" s="152"/>
      <c r="LVX856" s="152"/>
      <c r="LVY856" s="152"/>
      <c r="LVZ856" s="152"/>
      <c r="LWA856" s="152"/>
      <c r="LWB856" s="152"/>
      <c r="LWC856" s="152"/>
      <c r="LWD856" s="152"/>
      <c r="LWE856" s="152"/>
      <c r="LWF856" s="152"/>
      <c r="LWG856" s="152"/>
      <c r="LWH856" s="152"/>
      <c r="LWI856" s="152"/>
      <c r="LWJ856" s="152"/>
      <c r="LWK856" s="152"/>
      <c r="LWL856" s="152"/>
      <c r="LWM856" s="152"/>
      <c r="LWN856" s="152"/>
      <c r="LWO856" s="152"/>
      <c r="LWP856" s="152"/>
      <c r="LWQ856" s="152"/>
      <c r="LWR856" s="152"/>
      <c r="LWS856" s="152"/>
      <c r="LWT856" s="152"/>
      <c r="LWU856" s="152"/>
      <c r="LWV856" s="152"/>
      <c r="LWW856" s="152"/>
      <c r="LWX856" s="152"/>
      <c r="LWY856" s="152"/>
      <c r="LWZ856" s="152"/>
      <c r="LXA856" s="152"/>
      <c r="LXB856" s="152"/>
      <c r="LXC856" s="152"/>
      <c r="LXD856" s="152"/>
      <c r="LXE856" s="152"/>
      <c r="LXF856" s="152"/>
      <c r="LXG856" s="152"/>
      <c r="LXH856" s="152"/>
      <c r="LXI856" s="152"/>
      <c r="LXJ856" s="152"/>
      <c r="LXK856" s="152"/>
      <c r="LXL856" s="152"/>
      <c r="LXM856" s="152"/>
      <c r="LXN856" s="152"/>
      <c r="LXO856" s="152"/>
      <c r="LXP856" s="152"/>
      <c r="LXQ856" s="152"/>
      <c r="LXR856" s="152"/>
      <c r="LXS856" s="152"/>
      <c r="LXT856" s="152"/>
      <c r="LXU856" s="152"/>
      <c r="LXV856" s="152"/>
      <c r="LXW856" s="152"/>
      <c r="LXX856" s="152"/>
      <c r="LXY856" s="152"/>
      <c r="LXZ856" s="152"/>
      <c r="LYA856" s="152"/>
      <c r="LYB856" s="152"/>
      <c r="LYC856" s="152"/>
      <c r="LYD856" s="152"/>
      <c r="LYE856" s="152"/>
      <c r="LYF856" s="152"/>
      <c r="LYG856" s="152"/>
      <c r="LYH856" s="152"/>
      <c r="LYI856" s="152"/>
      <c r="LYJ856" s="152"/>
      <c r="LYK856" s="152"/>
      <c r="LYL856" s="152"/>
      <c r="LYM856" s="152"/>
      <c r="LYN856" s="152"/>
      <c r="LYO856" s="152"/>
      <c r="LYP856" s="152"/>
      <c r="LYQ856" s="152"/>
      <c r="LYR856" s="152"/>
      <c r="LYS856" s="152"/>
      <c r="LYT856" s="152"/>
      <c r="LYU856" s="152"/>
      <c r="LYV856" s="152"/>
      <c r="LYW856" s="152"/>
      <c r="LYX856" s="152"/>
      <c r="LYY856" s="152"/>
      <c r="LYZ856" s="152"/>
      <c r="LZA856" s="152"/>
      <c r="LZB856" s="152"/>
      <c r="LZC856" s="152"/>
      <c r="LZD856" s="152"/>
      <c r="LZE856" s="152"/>
      <c r="LZF856" s="152"/>
      <c r="LZG856" s="152"/>
      <c r="LZH856" s="152"/>
      <c r="LZI856" s="152"/>
      <c r="LZJ856" s="152"/>
      <c r="LZK856" s="152"/>
      <c r="LZL856" s="152"/>
      <c r="LZM856" s="152"/>
      <c r="LZN856" s="152"/>
      <c r="LZO856" s="152"/>
      <c r="LZP856" s="152"/>
      <c r="LZQ856" s="152"/>
      <c r="LZR856" s="152"/>
      <c r="LZS856" s="152"/>
      <c r="LZT856" s="152"/>
      <c r="LZU856" s="152"/>
      <c r="LZV856" s="152"/>
      <c r="LZW856" s="152"/>
      <c r="LZX856" s="152"/>
      <c r="LZY856" s="152"/>
      <c r="LZZ856" s="152"/>
      <c r="MAA856" s="152"/>
      <c r="MAB856" s="152"/>
      <c r="MAC856" s="152"/>
      <c r="MAD856" s="152"/>
      <c r="MAE856" s="152"/>
      <c r="MAF856" s="152"/>
      <c r="MAG856" s="152"/>
      <c r="MAH856" s="152"/>
      <c r="MAI856" s="152"/>
      <c r="MAJ856" s="152"/>
      <c r="MAK856" s="152"/>
      <c r="MAL856" s="152"/>
      <c r="MAM856" s="152"/>
      <c r="MAN856" s="152"/>
      <c r="MAO856" s="152"/>
      <c r="MAP856" s="152"/>
      <c r="MAQ856" s="152"/>
      <c r="MAR856" s="152"/>
      <c r="MAS856" s="152"/>
      <c r="MAT856" s="152"/>
      <c r="MAU856" s="152"/>
      <c r="MAV856" s="152"/>
      <c r="MAW856" s="152"/>
      <c r="MAX856" s="152"/>
      <c r="MAY856" s="152"/>
      <c r="MAZ856" s="152"/>
      <c r="MBA856" s="152"/>
      <c r="MBB856" s="152"/>
      <c r="MBC856" s="152"/>
      <c r="MBD856" s="152"/>
      <c r="MBE856" s="152"/>
      <c r="MBF856" s="152"/>
      <c r="MBG856" s="152"/>
      <c r="MBH856" s="152"/>
      <c r="MBI856" s="152"/>
      <c r="MBJ856" s="152"/>
      <c r="MBK856" s="152"/>
      <c r="MBL856" s="152"/>
      <c r="MBM856" s="152"/>
      <c r="MBN856" s="152"/>
      <c r="MBO856" s="152"/>
      <c r="MBP856" s="152"/>
      <c r="MBQ856" s="152"/>
      <c r="MBR856" s="152"/>
      <c r="MBS856" s="152"/>
      <c r="MBT856" s="152"/>
      <c r="MBU856" s="152"/>
      <c r="MBV856" s="152"/>
      <c r="MBW856" s="152"/>
      <c r="MBX856" s="152"/>
      <c r="MBY856" s="152"/>
      <c r="MBZ856" s="152"/>
      <c r="MCA856" s="152"/>
      <c r="MCB856" s="152"/>
      <c r="MCC856" s="152"/>
      <c r="MCD856" s="152"/>
      <c r="MCE856" s="152"/>
      <c r="MCF856" s="152"/>
      <c r="MCG856" s="152"/>
      <c r="MCH856" s="152"/>
      <c r="MCI856" s="152"/>
      <c r="MCJ856" s="152"/>
      <c r="MCK856" s="152"/>
      <c r="MCL856" s="152"/>
      <c r="MCM856" s="152"/>
      <c r="MCN856" s="152"/>
      <c r="MCO856" s="152"/>
      <c r="MCP856" s="152"/>
      <c r="MCQ856" s="152"/>
      <c r="MCR856" s="152"/>
      <c r="MCS856" s="152"/>
      <c r="MCT856" s="152"/>
      <c r="MCU856" s="152"/>
      <c r="MCV856" s="152"/>
      <c r="MCW856" s="152"/>
      <c r="MCX856" s="152"/>
      <c r="MCY856" s="152"/>
      <c r="MCZ856" s="152"/>
      <c r="MDA856" s="152"/>
      <c r="MDB856" s="152"/>
      <c r="MDC856" s="152"/>
      <c r="MDD856" s="152"/>
      <c r="MDE856" s="152"/>
      <c r="MDF856" s="152"/>
      <c r="MDG856" s="152"/>
      <c r="MDH856" s="152"/>
      <c r="MDI856" s="152"/>
      <c r="MDJ856" s="152"/>
      <c r="MDK856" s="152"/>
      <c r="MDL856" s="152"/>
      <c r="MDM856" s="152"/>
      <c r="MDN856" s="152"/>
      <c r="MDO856" s="152"/>
      <c r="MDP856" s="152"/>
      <c r="MDQ856" s="152"/>
      <c r="MDR856" s="152"/>
      <c r="MDS856" s="152"/>
      <c r="MDT856" s="152"/>
      <c r="MDU856" s="152"/>
      <c r="MDV856" s="152"/>
      <c r="MDW856" s="152"/>
      <c r="MDX856" s="152"/>
      <c r="MDY856" s="152"/>
      <c r="MDZ856" s="152"/>
      <c r="MEA856" s="152"/>
      <c r="MEB856" s="152"/>
      <c r="MEC856" s="152"/>
      <c r="MED856" s="152"/>
      <c r="MEE856" s="152"/>
      <c r="MEF856" s="152"/>
      <c r="MEG856" s="152"/>
      <c r="MEH856" s="152"/>
      <c r="MEI856" s="152"/>
      <c r="MEJ856" s="152"/>
      <c r="MEK856" s="152"/>
      <c r="MEL856" s="152"/>
      <c r="MEM856" s="152"/>
      <c r="MEN856" s="152"/>
      <c r="MEO856" s="152"/>
      <c r="MEP856" s="152"/>
      <c r="MEQ856" s="152"/>
      <c r="MER856" s="152"/>
      <c r="MES856" s="152"/>
      <c r="MET856" s="152"/>
      <c r="MEU856" s="152"/>
      <c r="MEV856" s="152"/>
      <c r="MEW856" s="152"/>
      <c r="MEX856" s="152"/>
      <c r="MEY856" s="152"/>
      <c r="MEZ856" s="152"/>
      <c r="MFA856" s="152"/>
      <c r="MFB856" s="152"/>
      <c r="MFC856" s="152"/>
      <c r="MFD856" s="152"/>
      <c r="MFE856" s="152"/>
      <c r="MFF856" s="152"/>
      <c r="MFG856" s="152"/>
      <c r="MFH856" s="152"/>
      <c r="MFI856" s="152"/>
      <c r="MFJ856" s="152"/>
      <c r="MFK856" s="152"/>
      <c r="MFL856" s="152"/>
      <c r="MFM856" s="152"/>
      <c r="MFN856" s="152"/>
      <c r="MFO856" s="152"/>
      <c r="MFP856" s="152"/>
      <c r="MFQ856" s="152"/>
      <c r="MFR856" s="152"/>
      <c r="MFS856" s="152"/>
      <c r="MFT856" s="152"/>
      <c r="MFU856" s="152"/>
      <c r="MFV856" s="152"/>
      <c r="MFW856" s="152"/>
      <c r="MFX856" s="152"/>
      <c r="MFY856" s="152"/>
      <c r="MFZ856" s="152"/>
      <c r="MGA856" s="152"/>
      <c r="MGB856" s="152"/>
      <c r="MGC856" s="152"/>
      <c r="MGD856" s="152"/>
      <c r="MGE856" s="152"/>
      <c r="MGF856" s="152"/>
      <c r="MGG856" s="152"/>
      <c r="MGH856" s="152"/>
      <c r="MGI856" s="152"/>
      <c r="MGJ856" s="152"/>
      <c r="MGK856" s="152"/>
      <c r="MGL856" s="152"/>
      <c r="MGM856" s="152"/>
      <c r="MGN856" s="152"/>
      <c r="MGO856" s="152"/>
      <c r="MGP856" s="152"/>
      <c r="MGQ856" s="152"/>
      <c r="MGR856" s="152"/>
      <c r="MGS856" s="152"/>
      <c r="MGT856" s="152"/>
      <c r="MGU856" s="152"/>
      <c r="MGV856" s="152"/>
      <c r="MGW856" s="152"/>
      <c r="MGX856" s="152"/>
      <c r="MGY856" s="152"/>
      <c r="MGZ856" s="152"/>
      <c r="MHA856" s="152"/>
      <c r="MHB856" s="152"/>
      <c r="MHC856" s="152"/>
      <c r="MHD856" s="152"/>
      <c r="MHE856" s="152"/>
      <c r="MHF856" s="152"/>
      <c r="MHG856" s="152"/>
      <c r="MHH856" s="152"/>
      <c r="MHI856" s="152"/>
      <c r="MHJ856" s="152"/>
      <c r="MHK856" s="152"/>
      <c r="MHL856" s="152"/>
      <c r="MHM856" s="152"/>
      <c r="MHN856" s="152"/>
      <c r="MHO856" s="152"/>
      <c r="MHP856" s="152"/>
      <c r="MHQ856" s="152"/>
      <c r="MHR856" s="152"/>
      <c r="MHS856" s="152"/>
      <c r="MHT856" s="152"/>
      <c r="MHU856" s="152"/>
      <c r="MHV856" s="152"/>
      <c r="MHW856" s="152"/>
      <c r="MHX856" s="152"/>
      <c r="MHY856" s="152"/>
      <c r="MHZ856" s="152"/>
      <c r="MIA856" s="152"/>
      <c r="MIB856" s="152"/>
      <c r="MIC856" s="152"/>
      <c r="MID856" s="152"/>
      <c r="MIE856" s="152"/>
      <c r="MIF856" s="152"/>
      <c r="MIG856" s="152"/>
      <c r="MIH856" s="152"/>
      <c r="MII856" s="152"/>
      <c r="MIJ856" s="152"/>
      <c r="MIK856" s="152"/>
      <c r="MIL856" s="152"/>
      <c r="MIM856" s="152"/>
      <c r="MIN856" s="152"/>
      <c r="MIO856" s="152"/>
      <c r="MIP856" s="152"/>
      <c r="MIQ856" s="152"/>
      <c r="MIR856" s="152"/>
      <c r="MIS856" s="152"/>
      <c r="MIT856" s="152"/>
      <c r="MIU856" s="152"/>
      <c r="MIV856" s="152"/>
      <c r="MIW856" s="152"/>
      <c r="MIX856" s="152"/>
      <c r="MIY856" s="152"/>
      <c r="MIZ856" s="152"/>
      <c r="MJA856" s="152"/>
      <c r="MJB856" s="152"/>
      <c r="MJC856" s="152"/>
      <c r="MJD856" s="152"/>
      <c r="MJE856" s="152"/>
      <c r="MJF856" s="152"/>
      <c r="MJG856" s="152"/>
      <c r="MJH856" s="152"/>
      <c r="MJI856" s="152"/>
      <c r="MJJ856" s="152"/>
      <c r="MJK856" s="152"/>
      <c r="MJL856" s="152"/>
      <c r="MJM856" s="152"/>
      <c r="MJN856" s="152"/>
      <c r="MJO856" s="152"/>
      <c r="MJP856" s="152"/>
      <c r="MJQ856" s="152"/>
      <c r="MJR856" s="152"/>
      <c r="MJS856" s="152"/>
      <c r="MJT856" s="152"/>
      <c r="MJU856" s="152"/>
      <c r="MJV856" s="152"/>
      <c r="MJW856" s="152"/>
      <c r="MJX856" s="152"/>
      <c r="MJY856" s="152"/>
      <c r="MJZ856" s="152"/>
      <c r="MKA856" s="152"/>
      <c r="MKB856" s="152"/>
      <c r="MKC856" s="152"/>
      <c r="MKD856" s="152"/>
      <c r="MKE856" s="152"/>
      <c r="MKF856" s="152"/>
      <c r="MKG856" s="152"/>
      <c r="MKH856" s="152"/>
      <c r="MKI856" s="152"/>
      <c r="MKJ856" s="152"/>
      <c r="MKK856" s="152"/>
      <c r="MKL856" s="152"/>
      <c r="MKM856" s="152"/>
      <c r="MKN856" s="152"/>
      <c r="MKO856" s="152"/>
      <c r="MKP856" s="152"/>
      <c r="MKQ856" s="152"/>
      <c r="MKR856" s="152"/>
      <c r="MKS856" s="152"/>
      <c r="MKT856" s="152"/>
      <c r="MKU856" s="152"/>
      <c r="MKV856" s="152"/>
      <c r="MKW856" s="152"/>
      <c r="MKX856" s="152"/>
      <c r="MKY856" s="152"/>
      <c r="MKZ856" s="152"/>
      <c r="MLA856" s="152"/>
      <c r="MLB856" s="152"/>
      <c r="MLC856" s="152"/>
      <c r="MLD856" s="152"/>
      <c r="MLE856" s="152"/>
      <c r="MLF856" s="152"/>
      <c r="MLG856" s="152"/>
      <c r="MLH856" s="152"/>
      <c r="MLI856" s="152"/>
      <c r="MLJ856" s="152"/>
      <c r="MLK856" s="152"/>
      <c r="MLL856" s="152"/>
      <c r="MLM856" s="152"/>
      <c r="MLN856" s="152"/>
      <c r="MLO856" s="152"/>
      <c r="MLP856" s="152"/>
      <c r="MLQ856" s="152"/>
      <c r="MLR856" s="152"/>
      <c r="MLS856" s="152"/>
      <c r="MLT856" s="152"/>
      <c r="MLU856" s="152"/>
      <c r="MLV856" s="152"/>
      <c r="MLW856" s="152"/>
      <c r="MLX856" s="152"/>
      <c r="MLY856" s="152"/>
      <c r="MLZ856" s="152"/>
      <c r="MMA856" s="152"/>
      <c r="MMB856" s="152"/>
      <c r="MMC856" s="152"/>
      <c r="MMD856" s="152"/>
      <c r="MME856" s="152"/>
      <c r="MMF856" s="152"/>
      <c r="MMG856" s="152"/>
      <c r="MMH856" s="152"/>
      <c r="MMI856" s="152"/>
      <c r="MMJ856" s="152"/>
      <c r="MMK856" s="152"/>
      <c r="MML856" s="152"/>
      <c r="MMM856" s="152"/>
      <c r="MMN856" s="152"/>
      <c r="MMO856" s="152"/>
      <c r="MMP856" s="152"/>
      <c r="MMQ856" s="152"/>
      <c r="MMR856" s="152"/>
      <c r="MMS856" s="152"/>
      <c r="MMT856" s="152"/>
      <c r="MMU856" s="152"/>
      <c r="MMV856" s="152"/>
      <c r="MMW856" s="152"/>
      <c r="MMX856" s="152"/>
      <c r="MMY856" s="152"/>
      <c r="MMZ856" s="152"/>
      <c r="MNA856" s="152"/>
      <c r="MNB856" s="152"/>
      <c r="MNC856" s="152"/>
      <c r="MND856" s="152"/>
      <c r="MNE856" s="152"/>
      <c r="MNF856" s="152"/>
      <c r="MNG856" s="152"/>
      <c r="MNH856" s="152"/>
      <c r="MNI856" s="152"/>
      <c r="MNJ856" s="152"/>
      <c r="MNK856" s="152"/>
      <c r="MNL856" s="152"/>
      <c r="MNM856" s="152"/>
      <c r="MNN856" s="152"/>
      <c r="MNO856" s="152"/>
      <c r="MNP856" s="152"/>
      <c r="MNQ856" s="152"/>
      <c r="MNR856" s="152"/>
      <c r="MNS856" s="152"/>
      <c r="MNT856" s="152"/>
      <c r="MNU856" s="152"/>
      <c r="MNV856" s="152"/>
      <c r="MNW856" s="152"/>
      <c r="MNX856" s="152"/>
      <c r="MNY856" s="152"/>
      <c r="MNZ856" s="152"/>
      <c r="MOA856" s="152"/>
      <c r="MOB856" s="152"/>
      <c r="MOC856" s="152"/>
      <c r="MOD856" s="152"/>
      <c r="MOE856" s="152"/>
      <c r="MOF856" s="152"/>
      <c r="MOG856" s="152"/>
      <c r="MOH856" s="152"/>
      <c r="MOI856" s="152"/>
      <c r="MOJ856" s="152"/>
      <c r="MOK856" s="152"/>
      <c r="MOL856" s="152"/>
      <c r="MOM856" s="152"/>
      <c r="MON856" s="152"/>
      <c r="MOO856" s="152"/>
      <c r="MOP856" s="152"/>
      <c r="MOQ856" s="152"/>
      <c r="MOR856" s="152"/>
      <c r="MOS856" s="152"/>
      <c r="MOT856" s="152"/>
      <c r="MOU856" s="152"/>
      <c r="MOV856" s="152"/>
      <c r="MOW856" s="152"/>
      <c r="MOX856" s="152"/>
      <c r="MOY856" s="152"/>
      <c r="MOZ856" s="152"/>
      <c r="MPA856" s="152"/>
      <c r="MPB856" s="152"/>
      <c r="MPC856" s="152"/>
      <c r="MPD856" s="152"/>
      <c r="MPE856" s="152"/>
      <c r="MPF856" s="152"/>
      <c r="MPG856" s="152"/>
      <c r="MPH856" s="152"/>
      <c r="MPI856" s="152"/>
      <c r="MPJ856" s="152"/>
      <c r="MPK856" s="152"/>
      <c r="MPL856" s="152"/>
      <c r="MPM856" s="152"/>
      <c r="MPN856" s="152"/>
      <c r="MPO856" s="152"/>
      <c r="MPP856" s="152"/>
      <c r="MPQ856" s="152"/>
      <c r="MPR856" s="152"/>
      <c r="MPS856" s="152"/>
      <c r="MPT856" s="152"/>
      <c r="MPU856" s="152"/>
      <c r="MPV856" s="152"/>
      <c r="MPW856" s="152"/>
      <c r="MPX856" s="152"/>
      <c r="MPY856" s="152"/>
      <c r="MPZ856" s="152"/>
      <c r="MQA856" s="152"/>
      <c r="MQB856" s="152"/>
      <c r="MQC856" s="152"/>
      <c r="MQD856" s="152"/>
      <c r="MQE856" s="152"/>
      <c r="MQF856" s="152"/>
      <c r="MQG856" s="152"/>
      <c r="MQH856" s="152"/>
      <c r="MQI856" s="152"/>
      <c r="MQJ856" s="152"/>
      <c r="MQK856" s="152"/>
      <c r="MQL856" s="152"/>
      <c r="MQM856" s="152"/>
      <c r="MQN856" s="152"/>
      <c r="MQO856" s="152"/>
      <c r="MQP856" s="152"/>
      <c r="MQQ856" s="152"/>
      <c r="MQR856" s="152"/>
      <c r="MQS856" s="152"/>
      <c r="MQT856" s="152"/>
      <c r="MQU856" s="152"/>
      <c r="MQV856" s="152"/>
      <c r="MQW856" s="152"/>
      <c r="MQX856" s="152"/>
      <c r="MQY856" s="152"/>
      <c r="MQZ856" s="152"/>
      <c r="MRA856" s="152"/>
      <c r="MRB856" s="152"/>
      <c r="MRC856" s="152"/>
      <c r="MRD856" s="152"/>
      <c r="MRE856" s="152"/>
      <c r="MRF856" s="152"/>
      <c r="MRG856" s="152"/>
      <c r="MRH856" s="152"/>
      <c r="MRI856" s="152"/>
      <c r="MRJ856" s="152"/>
      <c r="MRK856" s="152"/>
      <c r="MRL856" s="152"/>
      <c r="MRM856" s="152"/>
      <c r="MRN856" s="152"/>
      <c r="MRO856" s="152"/>
      <c r="MRP856" s="152"/>
      <c r="MRQ856" s="152"/>
      <c r="MRR856" s="152"/>
      <c r="MRS856" s="152"/>
      <c r="MRT856" s="152"/>
      <c r="MRU856" s="152"/>
      <c r="MRV856" s="152"/>
      <c r="MRW856" s="152"/>
      <c r="MRX856" s="152"/>
      <c r="MRY856" s="152"/>
      <c r="MRZ856" s="152"/>
      <c r="MSA856" s="152"/>
      <c r="MSB856" s="152"/>
      <c r="MSC856" s="152"/>
      <c r="MSD856" s="152"/>
      <c r="MSE856" s="152"/>
      <c r="MSF856" s="152"/>
      <c r="MSG856" s="152"/>
      <c r="MSH856" s="152"/>
      <c r="MSI856" s="152"/>
      <c r="MSJ856" s="152"/>
      <c r="MSK856" s="152"/>
      <c r="MSL856" s="152"/>
      <c r="MSM856" s="152"/>
      <c r="MSN856" s="152"/>
      <c r="MSO856" s="152"/>
      <c r="MSP856" s="152"/>
      <c r="MSQ856" s="152"/>
      <c r="MSR856" s="152"/>
      <c r="MSS856" s="152"/>
      <c r="MST856" s="152"/>
      <c r="MSU856" s="152"/>
      <c r="MSV856" s="152"/>
      <c r="MSW856" s="152"/>
      <c r="MSX856" s="152"/>
      <c r="MSY856" s="152"/>
      <c r="MSZ856" s="152"/>
      <c r="MTA856" s="152"/>
      <c r="MTB856" s="152"/>
      <c r="MTC856" s="152"/>
      <c r="MTD856" s="152"/>
      <c r="MTE856" s="152"/>
      <c r="MTF856" s="152"/>
      <c r="MTG856" s="152"/>
      <c r="MTH856" s="152"/>
      <c r="MTI856" s="152"/>
      <c r="MTJ856" s="152"/>
      <c r="MTK856" s="152"/>
      <c r="MTL856" s="152"/>
      <c r="MTM856" s="152"/>
      <c r="MTN856" s="152"/>
      <c r="MTO856" s="152"/>
      <c r="MTP856" s="152"/>
      <c r="MTQ856" s="152"/>
      <c r="MTR856" s="152"/>
      <c r="MTS856" s="152"/>
      <c r="MTT856" s="152"/>
      <c r="MTU856" s="152"/>
      <c r="MTV856" s="152"/>
      <c r="MTW856" s="152"/>
      <c r="MTX856" s="152"/>
      <c r="MTY856" s="152"/>
      <c r="MTZ856" s="152"/>
      <c r="MUA856" s="152"/>
      <c r="MUB856" s="152"/>
      <c r="MUC856" s="152"/>
      <c r="MUD856" s="152"/>
      <c r="MUE856" s="152"/>
      <c r="MUF856" s="152"/>
      <c r="MUG856" s="152"/>
      <c r="MUH856" s="152"/>
      <c r="MUI856" s="152"/>
      <c r="MUJ856" s="152"/>
      <c r="MUK856" s="152"/>
      <c r="MUL856" s="152"/>
      <c r="MUM856" s="152"/>
      <c r="MUN856" s="152"/>
      <c r="MUO856" s="152"/>
      <c r="MUP856" s="152"/>
      <c r="MUQ856" s="152"/>
      <c r="MUR856" s="152"/>
      <c r="MUS856" s="152"/>
      <c r="MUT856" s="152"/>
      <c r="MUU856" s="152"/>
      <c r="MUV856" s="152"/>
      <c r="MUW856" s="152"/>
      <c r="MUX856" s="152"/>
      <c r="MUY856" s="152"/>
      <c r="MUZ856" s="152"/>
      <c r="MVA856" s="152"/>
      <c r="MVB856" s="152"/>
      <c r="MVC856" s="152"/>
      <c r="MVD856" s="152"/>
      <c r="MVE856" s="152"/>
      <c r="MVF856" s="152"/>
      <c r="MVG856" s="152"/>
      <c r="MVH856" s="152"/>
      <c r="MVI856" s="152"/>
      <c r="MVJ856" s="152"/>
      <c r="MVK856" s="152"/>
      <c r="MVL856" s="152"/>
      <c r="MVM856" s="152"/>
      <c r="MVN856" s="152"/>
      <c r="MVO856" s="152"/>
      <c r="MVP856" s="152"/>
      <c r="MVQ856" s="152"/>
      <c r="MVR856" s="152"/>
      <c r="MVS856" s="152"/>
      <c r="MVT856" s="152"/>
      <c r="MVU856" s="152"/>
      <c r="MVV856" s="152"/>
      <c r="MVW856" s="152"/>
      <c r="MVX856" s="152"/>
      <c r="MVY856" s="152"/>
      <c r="MVZ856" s="152"/>
      <c r="MWA856" s="152"/>
      <c r="MWB856" s="152"/>
      <c r="MWC856" s="152"/>
      <c r="MWD856" s="152"/>
      <c r="MWE856" s="152"/>
      <c r="MWF856" s="152"/>
      <c r="MWG856" s="152"/>
      <c r="MWH856" s="152"/>
      <c r="MWI856" s="152"/>
      <c r="MWJ856" s="152"/>
      <c r="MWK856" s="152"/>
      <c r="MWL856" s="152"/>
      <c r="MWM856" s="152"/>
      <c r="MWN856" s="152"/>
      <c r="MWO856" s="152"/>
      <c r="MWP856" s="152"/>
      <c r="MWQ856" s="152"/>
      <c r="MWR856" s="152"/>
      <c r="MWS856" s="152"/>
      <c r="MWT856" s="152"/>
      <c r="MWU856" s="152"/>
      <c r="MWV856" s="152"/>
      <c r="MWW856" s="152"/>
      <c r="MWX856" s="152"/>
      <c r="MWY856" s="152"/>
      <c r="MWZ856" s="152"/>
      <c r="MXA856" s="152"/>
      <c r="MXB856" s="152"/>
      <c r="MXC856" s="152"/>
      <c r="MXD856" s="152"/>
      <c r="MXE856" s="152"/>
      <c r="MXF856" s="152"/>
      <c r="MXG856" s="152"/>
      <c r="MXH856" s="152"/>
      <c r="MXI856" s="152"/>
      <c r="MXJ856" s="152"/>
      <c r="MXK856" s="152"/>
      <c r="MXL856" s="152"/>
      <c r="MXM856" s="152"/>
      <c r="MXN856" s="152"/>
      <c r="MXO856" s="152"/>
      <c r="MXP856" s="152"/>
      <c r="MXQ856" s="152"/>
      <c r="MXR856" s="152"/>
      <c r="MXS856" s="152"/>
      <c r="MXT856" s="152"/>
      <c r="MXU856" s="152"/>
      <c r="MXV856" s="152"/>
      <c r="MXW856" s="152"/>
      <c r="MXX856" s="152"/>
      <c r="MXY856" s="152"/>
      <c r="MXZ856" s="152"/>
      <c r="MYA856" s="152"/>
      <c r="MYB856" s="152"/>
      <c r="MYC856" s="152"/>
      <c r="MYD856" s="152"/>
      <c r="MYE856" s="152"/>
      <c r="MYF856" s="152"/>
      <c r="MYG856" s="152"/>
      <c r="MYH856" s="152"/>
      <c r="MYI856" s="152"/>
      <c r="MYJ856" s="152"/>
      <c r="MYK856" s="152"/>
      <c r="MYL856" s="152"/>
      <c r="MYM856" s="152"/>
      <c r="MYN856" s="152"/>
      <c r="MYO856" s="152"/>
      <c r="MYP856" s="152"/>
      <c r="MYQ856" s="152"/>
      <c r="MYR856" s="152"/>
      <c r="MYS856" s="152"/>
      <c r="MYT856" s="152"/>
      <c r="MYU856" s="152"/>
      <c r="MYV856" s="152"/>
      <c r="MYW856" s="152"/>
      <c r="MYX856" s="152"/>
      <c r="MYY856" s="152"/>
      <c r="MYZ856" s="152"/>
      <c r="MZA856" s="152"/>
      <c r="MZB856" s="152"/>
      <c r="MZC856" s="152"/>
      <c r="MZD856" s="152"/>
      <c r="MZE856" s="152"/>
      <c r="MZF856" s="152"/>
      <c r="MZG856" s="152"/>
      <c r="MZH856" s="152"/>
      <c r="MZI856" s="152"/>
      <c r="MZJ856" s="152"/>
      <c r="MZK856" s="152"/>
      <c r="MZL856" s="152"/>
      <c r="MZM856" s="152"/>
      <c r="MZN856" s="152"/>
      <c r="MZO856" s="152"/>
      <c r="MZP856" s="152"/>
      <c r="MZQ856" s="152"/>
      <c r="MZR856" s="152"/>
      <c r="MZS856" s="152"/>
      <c r="MZT856" s="152"/>
      <c r="MZU856" s="152"/>
      <c r="MZV856" s="152"/>
      <c r="MZW856" s="152"/>
      <c r="MZX856" s="152"/>
      <c r="MZY856" s="152"/>
      <c r="MZZ856" s="152"/>
      <c r="NAA856" s="152"/>
      <c r="NAB856" s="152"/>
      <c r="NAC856" s="152"/>
      <c r="NAD856" s="152"/>
      <c r="NAE856" s="152"/>
      <c r="NAF856" s="152"/>
      <c r="NAG856" s="152"/>
      <c r="NAH856" s="152"/>
      <c r="NAI856" s="152"/>
      <c r="NAJ856" s="152"/>
      <c r="NAK856" s="152"/>
      <c r="NAL856" s="152"/>
      <c r="NAM856" s="152"/>
      <c r="NAN856" s="152"/>
      <c r="NAO856" s="152"/>
      <c r="NAP856" s="152"/>
      <c r="NAQ856" s="152"/>
      <c r="NAR856" s="152"/>
      <c r="NAS856" s="152"/>
      <c r="NAT856" s="152"/>
      <c r="NAU856" s="152"/>
      <c r="NAV856" s="152"/>
      <c r="NAW856" s="152"/>
      <c r="NAX856" s="152"/>
      <c r="NAY856" s="152"/>
      <c r="NAZ856" s="152"/>
      <c r="NBA856" s="152"/>
      <c r="NBB856" s="152"/>
      <c r="NBC856" s="152"/>
      <c r="NBD856" s="152"/>
      <c r="NBE856" s="152"/>
      <c r="NBF856" s="152"/>
      <c r="NBG856" s="152"/>
      <c r="NBH856" s="152"/>
      <c r="NBI856" s="152"/>
      <c r="NBJ856" s="152"/>
      <c r="NBK856" s="152"/>
      <c r="NBL856" s="152"/>
      <c r="NBM856" s="152"/>
      <c r="NBN856" s="152"/>
      <c r="NBO856" s="152"/>
      <c r="NBP856" s="152"/>
      <c r="NBQ856" s="152"/>
      <c r="NBR856" s="152"/>
      <c r="NBS856" s="152"/>
      <c r="NBT856" s="152"/>
      <c r="NBU856" s="152"/>
      <c r="NBV856" s="152"/>
      <c r="NBW856" s="152"/>
      <c r="NBX856" s="152"/>
      <c r="NBY856" s="152"/>
      <c r="NBZ856" s="152"/>
      <c r="NCA856" s="152"/>
      <c r="NCB856" s="152"/>
      <c r="NCC856" s="152"/>
      <c r="NCD856" s="152"/>
      <c r="NCE856" s="152"/>
      <c r="NCF856" s="152"/>
      <c r="NCG856" s="152"/>
      <c r="NCH856" s="152"/>
      <c r="NCI856" s="152"/>
      <c r="NCJ856" s="152"/>
      <c r="NCK856" s="152"/>
      <c r="NCL856" s="152"/>
      <c r="NCM856" s="152"/>
      <c r="NCN856" s="152"/>
      <c r="NCO856" s="152"/>
      <c r="NCP856" s="152"/>
      <c r="NCQ856" s="152"/>
      <c r="NCR856" s="152"/>
      <c r="NCS856" s="152"/>
      <c r="NCT856" s="152"/>
      <c r="NCU856" s="152"/>
      <c r="NCV856" s="152"/>
      <c r="NCW856" s="152"/>
      <c r="NCX856" s="152"/>
      <c r="NCY856" s="152"/>
      <c r="NCZ856" s="152"/>
      <c r="NDA856" s="152"/>
      <c r="NDB856" s="152"/>
      <c r="NDC856" s="152"/>
      <c r="NDD856" s="152"/>
      <c r="NDE856" s="152"/>
      <c r="NDF856" s="152"/>
      <c r="NDG856" s="152"/>
      <c r="NDH856" s="152"/>
      <c r="NDI856" s="152"/>
      <c r="NDJ856" s="152"/>
      <c r="NDK856" s="152"/>
      <c r="NDL856" s="152"/>
      <c r="NDM856" s="152"/>
      <c r="NDN856" s="152"/>
      <c r="NDO856" s="152"/>
      <c r="NDP856" s="152"/>
      <c r="NDQ856" s="152"/>
      <c r="NDR856" s="152"/>
      <c r="NDS856" s="152"/>
      <c r="NDT856" s="152"/>
      <c r="NDU856" s="152"/>
      <c r="NDV856" s="152"/>
      <c r="NDW856" s="152"/>
      <c r="NDX856" s="152"/>
      <c r="NDY856" s="152"/>
      <c r="NDZ856" s="152"/>
      <c r="NEA856" s="152"/>
      <c r="NEB856" s="152"/>
      <c r="NEC856" s="152"/>
      <c r="NED856" s="152"/>
      <c r="NEE856" s="152"/>
      <c r="NEF856" s="152"/>
      <c r="NEG856" s="152"/>
      <c r="NEH856" s="152"/>
      <c r="NEI856" s="152"/>
      <c r="NEJ856" s="152"/>
      <c r="NEK856" s="152"/>
      <c r="NEL856" s="152"/>
      <c r="NEM856" s="152"/>
      <c r="NEN856" s="152"/>
      <c r="NEO856" s="152"/>
      <c r="NEP856" s="152"/>
      <c r="NEQ856" s="152"/>
      <c r="NER856" s="152"/>
      <c r="NES856" s="152"/>
      <c r="NET856" s="152"/>
      <c r="NEU856" s="152"/>
      <c r="NEV856" s="152"/>
      <c r="NEW856" s="152"/>
      <c r="NEX856" s="152"/>
      <c r="NEY856" s="152"/>
      <c r="NEZ856" s="152"/>
      <c r="NFA856" s="152"/>
      <c r="NFB856" s="152"/>
      <c r="NFC856" s="152"/>
      <c r="NFD856" s="152"/>
      <c r="NFE856" s="152"/>
      <c r="NFF856" s="152"/>
      <c r="NFG856" s="152"/>
      <c r="NFH856" s="152"/>
      <c r="NFI856" s="152"/>
      <c r="NFJ856" s="152"/>
      <c r="NFK856" s="152"/>
      <c r="NFL856" s="152"/>
      <c r="NFM856" s="152"/>
      <c r="NFN856" s="152"/>
      <c r="NFO856" s="152"/>
      <c r="NFP856" s="152"/>
      <c r="NFQ856" s="152"/>
      <c r="NFR856" s="152"/>
      <c r="NFS856" s="152"/>
      <c r="NFT856" s="152"/>
      <c r="NFU856" s="152"/>
      <c r="NFV856" s="152"/>
      <c r="NFW856" s="152"/>
      <c r="NFX856" s="152"/>
      <c r="NFY856" s="152"/>
      <c r="NFZ856" s="152"/>
      <c r="NGA856" s="152"/>
      <c r="NGB856" s="152"/>
      <c r="NGC856" s="152"/>
      <c r="NGD856" s="152"/>
      <c r="NGE856" s="152"/>
      <c r="NGF856" s="152"/>
      <c r="NGG856" s="152"/>
      <c r="NGH856" s="152"/>
      <c r="NGI856" s="152"/>
      <c r="NGJ856" s="152"/>
      <c r="NGK856" s="152"/>
      <c r="NGL856" s="152"/>
      <c r="NGM856" s="152"/>
      <c r="NGN856" s="152"/>
      <c r="NGO856" s="152"/>
      <c r="NGP856" s="152"/>
      <c r="NGQ856" s="152"/>
      <c r="NGR856" s="152"/>
      <c r="NGS856" s="152"/>
      <c r="NGT856" s="152"/>
      <c r="NGU856" s="152"/>
      <c r="NGV856" s="152"/>
      <c r="NGW856" s="152"/>
      <c r="NGX856" s="152"/>
      <c r="NGY856" s="152"/>
      <c r="NGZ856" s="152"/>
      <c r="NHA856" s="152"/>
      <c r="NHB856" s="152"/>
      <c r="NHC856" s="152"/>
      <c r="NHD856" s="152"/>
      <c r="NHE856" s="152"/>
      <c r="NHF856" s="152"/>
      <c r="NHG856" s="152"/>
      <c r="NHH856" s="152"/>
      <c r="NHI856" s="152"/>
      <c r="NHJ856" s="152"/>
      <c r="NHK856" s="152"/>
      <c r="NHL856" s="152"/>
      <c r="NHM856" s="152"/>
      <c r="NHN856" s="152"/>
      <c r="NHO856" s="152"/>
      <c r="NHP856" s="152"/>
      <c r="NHQ856" s="152"/>
      <c r="NHR856" s="152"/>
      <c r="NHS856" s="152"/>
      <c r="NHT856" s="152"/>
      <c r="NHU856" s="152"/>
      <c r="NHV856" s="152"/>
      <c r="NHW856" s="152"/>
      <c r="NHX856" s="152"/>
      <c r="NHY856" s="152"/>
      <c r="NHZ856" s="152"/>
      <c r="NIA856" s="152"/>
      <c r="NIB856" s="152"/>
      <c r="NIC856" s="152"/>
      <c r="NID856" s="152"/>
      <c r="NIE856" s="152"/>
      <c r="NIF856" s="152"/>
      <c r="NIG856" s="152"/>
      <c r="NIH856" s="152"/>
      <c r="NII856" s="152"/>
      <c r="NIJ856" s="152"/>
      <c r="NIK856" s="152"/>
      <c r="NIL856" s="152"/>
      <c r="NIM856" s="152"/>
      <c r="NIN856" s="152"/>
      <c r="NIO856" s="152"/>
      <c r="NIP856" s="152"/>
      <c r="NIQ856" s="152"/>
      <c r="NIR856" s="152"/>
      <c r="NIS856" s="152"/>
      <c r="NIT856" s="152"/>
      <c r="NIU856" s="152"/>
      <c r="NIV856" s="152"/>
      <c r="NIW856" s="152"/>
      <c r="NIX856" s="152"/>
      <c r="NIY856" s="152"/>
      <c r="NIZ856" s="152"/>
      <c r="NJA856" s="152"/>
      <c r="NJB856" s="152"/>
      <c r="NJC856" s="152"/>
      <c r="NJD856" s="152"/>
      <c r="NJE856" s="152"/>
      <c r="NJF856" s="152"/>
      <c r="NJG856" s="152"/>
      <c r="NJH856" s="152"/>
      <c r="NJI856" s="152"/>
      <c r="NJJ856" s="152"/>
      <c r="NJK856" s="152"/>
      <c r="NJL856" s="152"/>
      <c r="NJM856" s="152"/>
      <c r="NJN856" s="152"/>
      <c r="NJO856" s="152"/>
      <c r="NJP856" s="152"/>
      <c r="NJQ856" s="152"/>
      <c r="NJR856" s="152"/>
      <c r="NJS856" s="152"/>
      <c r="NJT856" s="152"/>
      <c r="NJU856" s="152"/>
      <c r="NJV856" s="152"/>
      <c r="NJW856" s="152"/>
      <c r="NJX856" s="152"/>
      <c r="NJY856" s="152"/>
      <c r="NJZ856" s="152"/>
      <c r="NKA856" s="152"/>
      <c r="NKB856" s="152"/>
      <c r="NKC856" s="152"/>
      <c r="NKD856" s="152"/>
      <c r="NKE856" s="152"/>
      <c r="NKF856" s="152"/>
      <c r="NKG856" s="152"/>
      <c r="NKH856" s="152"/>
      <c r="NKI856" s="152"/>
      <c r="NKJ856" s="152"/>
      <c r="NKK856" s="152"/>
      <c r="NKL856" s="152"/>
      <c r="NKM856" s="152"/>
      <c r="NKN856" s="152"/>
      <c r="NKO856" s="152"/>
      <c r="NKP856" s="152"/>
      <c r="NKQ856" s="152"/>
      <c r="NKR856" s="152"/>
      <c r="NKS856" s="152"/>
      <c r="NKT856" s="152"/>
      <c r="NKU856" s="152"/>
      <c r="NKV856" s="152"/>
      <c r="NKW856" s="152"/>
      <c r="NKX856" s="152"/>
      <c r="NKY856" s="152"/>
      <c r="NKZ856" s="152"/>
      <c r="NLA856" s="152"/>
      <c r="NLB856" s="152"/>
      <c r="NLC856" s="152"/>
      <c r="NLD856" s="152"/>
      <c r="NLE856" s="152"/>
      <c r="NLF856" s="152"/>
      <c r="NLG856" s="152"/>
      <c r="NLH856" s="152"/>
      <c r="NLI856" s="152"/>
      <c r="NLJ856" s="152"/>
      <c r="NLK856" s="152"/>
      <c r="NLL856" s="152"/>
      <c r="NLM856" s="152"/>
      <c r="NLN856" s="152"/>
      <c r="NLO856" s="152"/>
      <c r="NLP856" s="152"/>
      <c r="NLQ856" s="152"/>
      <c r="NLR856" s="152"/>
      <c r="NLS856" s="152"/>
      <c r="NLT856" s="152"/>
      <c r="NLU856" s="152"/>
      <c r="NLV856" s="152"/>
      <c r="NLW856" s="152"/>
      <c r="NLX856" s="152"/>
      <c r="NLY856" s="152"/>
      <c r="NLZ856" s="152"/>
      <c r="NMA856" s="152"/>
      <c r="NMB856" s="152"/>
      <c r="NMC856" s="152"/>
      <c r="NMD856" s="152"/>
      <c r="NME856" s="152"/>
      <c r="NMF856" s="152"/>
      <c r="NMG856" s="152"/>
      <c r="NMH856" s="152"/>
      <c r="NMI856" s="152"/>
      <c r="NMJ856" s="152"/>
      <c r="NMK856" s="152"/>
      <c r="NML856" s="152"/>
      <c r="NMM856" s="152"/>
      <c r="NMN856" s="152"/>
      <c r="NMO856" s="152"/>
      <c r="NMP856" s="152"/>
      <c r="NMQ856" s="152"/>
      <c r="NMR856" s="152"/>
      <c r="NMS856" s="152"/>
      <c r="NMT856" s="152"/>
      <c r="NMU856" s="152"/>
      <c r="NMV856" s="152"/>
      <c r="NMW856" s="152"/>
      <c r="NMX856" s="152"/>
      <c r="NMY856" s="152"/>
      <c r="NMZ856" s="152"/>
      <c r="NNA856" s="152"/>
      <c r="NNB856" s="152"/>
      <c r="NNC856" s="152"/>
      <c r="NND856" s="152"/>
      <c r="NNE856" s="152"/>
      <c r="NNF856" s="152"/>
      <c r="NNG856" s="152"/>
      <c r="NNH856" s="152"/>
      <c r="NNI856" s="152"/>
      <c r="NNJ856" s="152"/>
      <c r="NNK856" s="152"/>
      <c r="NNL856" s="152"/>
      <c r="NNM856" s="152"/>
      <c r="NNN856" s="152"/>
      <c r="NNO856" s="152"/>
      <c r="NNP856" s="152"/>
      <c r="NNQ856" s="152"/>
      <c r="NNR856" s="152"/>
      <c r="NNS856" s="152"/>
      <c r="NNT856" s="152"/>
      <c r="NNU856" s="152"/>
      <c r="NNV856" s="152"/>
      <c r="NNW856" s="152"/>
      <c r="NNX856" s="152"/>
      <c r="NNY856" s="152"/>
      <c r="NNZ856" s="152"/>
      <c r="NOA856" s="152"/>
      <c r="NOB856" s="152"/>
      <c r="NOC856" s="152"/>
      <c r="NOD856" s="152"/>
      <c r="NOE856" s="152"/>
      <c r="NOF856" s="152"/>
      <c r="NOG856" s="152"/>
      <c r="NOH856" s="152"/>
      <c r="NOI856" s="152"/>
      <c r="NOJ856" s="152"/>
      <c r="NOK856" s="152"/>
      <c r="NOL856" s="152"/>
      <c r="NOM856" s="152"/>
      <c r="NON856" s="152"/>
      <c r="NOO856" s="152"/>
      <c r="NOP856" s="152"/>
      <c r="NOQ856" s="152"/>
      <c r="NOR856" s="152"/>
      <c r="NOS856" s="152"/>
      <c r="NOT856" s="152"/>
      <c r="NOU856" s="152"/>
      <c r="NOV856" s="152"/>
      <c r="NOW856" s="152"/>
      <c r="NOX856" s="152"/>
      <c r="NOY856" s="152"/>
      <c r="NOZ856" s="152"/>
      <c r="NPA856" s="152"/>
      <c r="NPB856" s="152"/>
      <c r="NPC856" s="152"/>
      <c r="NPD856" s="152"/>
      <c r="NPE856" s="152"/>
      <c r="NPF856" s="152"/>
      <c r="NPG856" s="152"/>
      <c r="NPH856" s="152"/>
      <c r="NPI856" s="152"/>
      <c r="NPJ856" s="152"/>
      <c r="NPK856" s="152"/>
      <c r="NPL856" s="152"/>
      <c r="NPM856" s="152"/>
      <c r="NPN856" s="152"/>
      <c r="NPO856" s="152"/>
      <c r="NPP856" s="152"/>
      <c r="NPQ856" s="152"/>
      <c r="NPR856" s="152"/>
      <c r="NPS856" s="152"/>
      <c r="NPT856" s="152"/>
      <c r="NPU856" s="152"/>
      <c r="NPV856" s="152"/>
      <c r="NPW856" s="152"/>
      <c r="NPX856" s="152"/>
      <c r="NPY856" s="152"/>
      <c r="NPZ856" s="152"/>
      <c r="NQA856" s="152"/>
      <c r="NQB856" s="152"/>
      <c r="NQC856" s="152"/>
      <c r="NQD856" s="152"/>
      <c r="NQE856" s="152"/>
      <c r="NQF856" s="152"/>
      <c r="NQG856" s="152"/>
      <c r="NQH856" s="152"/>
      <c r="NQI856" s="152"/>
      <c r="NQJ856" s="152"/>
      <c r="NQK856" s="152"/>
      <c r="NQL856" s="152"/>
      <c r="NQM856" s="152"/>
      <c r="NQN856" s="152"/>
      <c r="NQO856" s="152"/>
      <c r="NQP856" s="152"/>
      <c r="NQQ856" s="152"/>
      <c r="NQR856" s="152"/>
      <c r="NQS856" s="152"/>
      <c r="NQT856" s="152"/>
      <c r="NQU856" s="152"/>
      <c r="NQV856" s="152"/>
      <c r="NQW856" s="152"/>
      <c r="NQX856" s="152"/>
      <c r="NQY856" s="152"/>
      <c r="NQZ856" s="152"/>
      <c r="NRA856" s="152"/>
      <c r="NRB856" s="152"/>
      <c r="NRC856" s="152"/>
      <c r="NRD856" s="152"/>
      <c r="NRE856" s="152"/>
      <c r="NRF856" s="152"/>
      <c r="NRG856" s="152"/>
      <c r="NRH856" s="152"/>
      <c r="NRI856" s="152"/>
      <c r="NRJ856" s="152"/>
      <c r="NRK856" s="152"/>
      <c r="NRL856" s="152"/>
      <c r="NRM856" s="152"/>
      <c r="NRN856" s="152"/>
      <c r="NRO856" s="152"/>
      <c r="NRP856" s="152"/>
      <c r="NRQ856" s="152"/>
      <c r="NRR856" s="152"/>
      <c r="NRS856" s="152"/>
      <c r="NRT856" s="152"/>
      <c r="NRU856" s="152"/>
      <c r="NRV856" s="152"/>
      <c r="NRW856" s="152"/>
      <c r="NRX856" s="152"/>
      <c r="NRY856" s="152"/>
      <c r="NRZ856" s="152"/>
      <c r="NSA856" s="152"/>
      <c r="NSB856" s="152"/>
      <c r="NSC856" s="152"/>
      <c r="NSD856" s="152"/>
      <c r="NSE856" s="152"/>
      <c r="NSF856" s="152"/>
      <c r="NSG856" s="152"/>
      <c r="NSH856" s="152"/>
      <c r="NSI856" s="152"/>
      <c r="NSJ856" s="152"/>
      <c r="NSK856" s="152"/>
      <c r="NSL856" s="152"/>
      <c r="NSM856" s="152"/>
      <c r="NSN856" s="152"/>
      <c r="NSO856" s="152"/>
      <c r="NSP856" s="152"/>
      <c r="NSQ856" s="152"/>
      <c r="NSR856" s="152"/>
      <c r="NSS856" s="152"/>
      <c r="NST856" s="152"/>
      <c r="NSU856" s="152"/>
      <c r="NSV856" s="152"/>
      <c r="NSW856" s="152"/>
      <c r="NSX856" s="152"/>
      <c r="NSY856" s="152"/>
      <c r="NSZ856" s="152"/>
      <c r="NTA856" s="152"/>
      <c r="NTB856" s="152"/>
      <c r="NTC856" s="152"/>
      <c r="NTD856" s="152"/>
      <c r="NTE856" s="152"/>
      <c r="NTF856" s="152"/>
      <c r="NTG856" s="152"/>
      <c r="NTH856" s="152"/>
      <c r="NTI856" s="152"/>
      <c r="NTJ856" s="152"/>
      <c r="NTK856" s="152"/>
      <c r="NTL856" s="152"/>
      <c r="NTM856" s="152"/>
      <c r="NTN856" s="152"/>
      <c r="NTO856" s="152"/>
      <c r="NTP856" s="152"/>
      <c r="NTQ856" s="152"/>
      <c r="NTR856" s="152"/>
      <c r="NTS856" s="152"/>
      <c r="NTT856" s="152"/>
      <c r="NTU856" s="152"/>
      <c r="NTV856" s="152"/>
      <c r="NTW856" s="152"/>
      <c r="NTX856" s="152"/>
      <c r="NTY856" s="152"/>
      <c r="NTZ856" s="152"/>
      <c r="NUA856" s="152"/>
      <c r="NUB856" s="152"/>
      <c r="NUC856" s="152"/>
      <c r="NUD856" s="152"/>
      <c r="NUE856" s="152"/>
      <c r="NUF856" s="152"/>
      <c r="NUG856" s="152"/>
      <c r="NUH856" s="152"/>
      <c r="NUI856" s="152"/>
      <c r="NUJ856" s="152"/>
      <c r="NUK856" s="152"/>
      <c r="NUL856" s="152"/>
      <c r="NUM856" s="152"/>
      <c r="NUN856" s="152"/>
      <c r="NUO856" s="152"/>
      <c r="NUP856" s="152"/>
      <c r="NUQ856" s="152"/>
      <c r="NUR856" s="152"/>
      <c r="NUS856" s="152"/>
      <c r="NUT856" s="152"/>
      <c r="NUU856" s="152"/>
      <c r="NUV856" s="152"/>
      <c r="NUW856" s="152"/>
      <c r="NUX856" s="152"/>
      <c r="NUY856" s="152"/>
      <c r="NUZ856" s="152"/>
      <c r="NVA856" s="152"/>
      <c r="NVB856" s="152"/>
      <c r="NVC856" s="152"/>
      <c r="NVD856" s="152"/>
      <c r="NVE856" s="152"/>
      <c r="NVF856" s="152"/>
      <c r="NVG856" s="152"/>
      <c r="NVH856" s="152"/>
      <c r="NVI856" s="152"/>
      <c r="NVJ856" s="152"/>
      <c r="NVK856" s="152"/>
      <c r="NVL856" s="152"/>
      <c r="NVM856" s="152"/>
      <c r="NVN856" s="152"/>
      <c r="NVO856" s="152"/>
      <c r="NVP856" s="152"/>
      <c r="NVQ856" s="152"/>
      <c r="NVR856" s="152"/>
      <c r="NVS856" s="152"/>
      <c r="NVT856" s="152"/>
      <c r="NVU856" s="152"/>
      <c r="NVV856" s="152"/>
      <c r="NVW856" s="152"/>
      <c r="NVX856" s="152"/>
      <c r="NVY856" s="152"/>
      <c r="NVZ856" s="152"/>
      <c r="NWA856" s="152"/>
      <c r="NWB856" s="152"/>
      <c r="NWC856" s="152"/>
      <c r="NWD856" s="152"/>
      <c r="NWE856" s="152"/>
      <c r="NWF856" s="152"/>
      <c r="NWG856" s="152"/>
      <c r="NWH856" s="152"/>
      <c r="NWI856" s="152"/>
      <c r="NWJ856" s="152"/>
      <c r="NWK856" s="152"/>
      <c r="NWL856" s="152"/>
      <c r="NWM856" s="152"/>
      <c r="NWN856" s="152"/>
      <c r="NWO856" s="152"/>
      <c r="NWP856" s="152"/>
      <c r="NWQ856" s="152"/>
      <c r="NWR856" s="152"/>
      <c r="NWS856" s="152"/>
      <c r="NWT856" s="152"/>
      <c r="NWU856" s="152"/>
      <c r="NWV856" s="152"/>
      <c r="NWW856" s="152"/>
      <c r="NWX856" s="152"/>
      <c r="NWY856" s="152"/>
      <c r="NWZ856" s="152"/>
      <c r="NXA856" s="152"/>
      <c r="NXB856" s="152"/>
      <c r="NXC856" s="152"/>
      <c r="NXD856" s="152"/>
      <c r="NXE856" s="152"/>
      <c r="NXF856" s="152"/>
      <c r="NXG856" s="152"/>
      <c r="NXH856" s="152"/>
      <c r="NXI856" s="152"/>
      <c r="NXJ856" s="152"/>
      <c r="NXK856" s="152"/>
      <c r="NXL856" s="152"/>
      <c r="NXM856" s="152"/>
      <c r="NXN856" s="152"/>
      <c r="NXO856" s="152"/>
      <c r="NXP856" s="152"/>
      <c r="NXQ856" s="152"/>
      <c r="NXR856" s="152"/>
      <c r="NXS856" s="152"/>
      <c r="NXT856" s="152"/>
      <c r="NXU856" s="152"/>
      <c r="NXV856" s="152"/>
      <c r="NXW856" s="152"/>
      <c r="NXX856" s="152"/>
      <c r="NXY856" s="152"/>
      <c r="NXZ856" s="152"/>
      <c r="NYA856" s="152"/>
      <c r="NYB856" s="152"/>
      <c r="NYC856" s="152"/>
      <c r="NYD856" s="152"/>
      <c r="NYE856" s="152"/>
      <c r="NYF856" s="152"/>
      <c r="NYG856" s="152"/>
      <c r="NYH856" s="152"/>
      <c r="NYI856" s="152"/>
      <c r="NYJ856" s="152"/>
      <c r="NYK856" s="152"/>
      <c r="NYL856" s="152"/>
      <c r="NYM856" s="152"/>
      <c r="NYN856" s="152"/>
      <c r="NYO856" s="152"/>
      <c r="NYP856" s="152"/>
      <c r="NYQ856" s="152"/>
      <c r="NYR856" s="152"/>
      <c r="NYS856" s="152"/>
      <c r="NYT856" s="152"/>
      <c r="NYU856" s="152"/>
      <c r="NYV856" s="152"/>
      <c r="NYW856" s="152"/>
      <c r="NYX856" s="152"/>
      <c r="NYY856" s="152"/>
      <c r="NYZ856" s="152"/>
      <c r="NZA856" s="152"/>
      <c r="NZB856" s="152"/>
      <c r="NZC856" s="152"/>
      <c r="NZD856" s="152"/>
      <c r="NZE856" s="152"/>
      <c r="NZF856" s="152"/>
      <c r="NZG856" s="152"/>
      <c r="NZH856" s="152"/>
      <c r="NZI856" s="152"/>
      <c r="NZJ856" s="152"/>
      <c r="NZK856" s="152"/>
      <c r="NZL856" s="152"/>
      <c r="NZM856" s="152"/>
      <c r="NZN856" s="152"/>
      <c r="NZO856" s="152"/>
      <c r="NZP856" s="152"/>
      <c r="NZQ856" s="152"/>
      <c r="NZR856" s="152"/>
      <c r="NZS856" s="152"/>
      <c r="NZT856" s="152"/>
      <c r="NZU856" s="152"/>
      <c r="NZV856" s="152"/>
      <c r="NZW856" s="152"/>
      <c r="NZX856" s="152"/>
      <c r="NZY856" s="152"/>
      <c r="NZZ856" s="152"/>
      <c r="OAA856" s="152"/>
      <c r="OAB856" s="152"/>
      <c r="OAC856" s="152"/>
      <c r="OAD856" s="152"/>
      <c r="OAE856" s="152"/>
      <c r="OAF856" s="152"/>
      <c r="OAG856" s="152"/>
      <c r="OAH856" s="152"/>
      <c r="OAI856" s="152"/>
      <c r="OAJ856" s="152"/>
      <c r="OAK856" s="152"/>
      <c r="OAL856" s="152"/>
      <c r="OAM856" s="152"/>
      <c r="OAN856" s="152"/>
      <c r="OAO856" s="152"/>
      <c r="OAP856" s="152"/>
      <c r="OAQ856" s="152"/>
      <c r="OAR856" s="152"/>
      <c r="OAS856" s="152"/>
      <c r="OAT856" s="152"/>
      <c r="OAU856" s="152"/>
      <c r="OAV856" s="152"/>
      <c r="OAW856" s="152"/>
      <c r="OAX856" s="152"/>
      <c r="OAY856" s="152"/>
      <c r="OAZ856" s="152"/>
      <c r="OBA856" s="152"/>
      <c r="OBB856" s="152"/>
      <c r="OBC856" s="152"/>
      <c r="OBD856" s="152"/>
      <c r="OBE856" s="152"/>
      <c r="OBF856" s="152"/>
      <c r="OBG856" s="152"/>
      <c r="OBH856" s="152"/>
      <c r="OBI856" s="152"/>
      <c r="OBJ856" s="152"/>
      <c r="OBK856" s="152"/>
      <c r="OBL856" s="152"/>
      <c r="OBM856" s="152"/>
      <c r="OBN856" s="152"/>
      <c r="OBO856" s="152"/>
      <c r="OBP856" s="152"/>
      <c r="OBQ856" s="152"/>
      <c r="OBR856" s="152"/>
      <c r="OBS856" s="152"/>
      <c r="OBT856" s="152"/>
      <c r="OBU856" s="152"/>
      <c r="OBV856" s="152"/>
      <c r="OBW856" s="152"/>
      <c r="OBX856" s="152"/>
      <c r="OBY856" s="152"/>
      <c r="OBZ856" s="152"/>
      <c r="OCA856" s="152"/>
      <c r="OCB856" s="152"/>
      <c r="OCC856" s="152"/>
      <c r="OCD856" s="152"/>
      <c r="OCE856" s="152"/>
      <c r="OCF856" s="152"/>
      <c r="OCG856" s="152"/>
      <c r="OCH856" s="152"/>
      <c r="OCI856" s="152"/>
      <c r="OCJ856" s="152"/>
      <c r="OCK856" s="152"/>
      <c r="OCL856" s="152"/>
      <c r="OCM856" s="152"/>
      <c r="OCN856" s="152"/>
      <c r="OCO856" s="152"/>
      <c r="OCP856" s="152"/>
      <c r="OCQ856" s="152"/>
      <c r="OCR856" s="152"/>
      <c r="OCS856" s="152"/>
      <c r="OCT856" s="152"/>
      <c r="OCU856" s="152"/>
      <c r="OCV856" s="152"/>
      <c r="OCW856" s="152"/>
      <c r="OCX856" s="152"/>
      <c r="OCY856" s="152"/>
      <c r="OCZ856" s="152"/>
      <c r="ODA856" s="152"/>
      <c r="ODB856" s="152"/>
      <c r="ODC856" s="152"/>
      <c r="ODD856" s="152"/>
      <c r="ODE856" s="152"/>
      <c r="ODF856" s="152"/>
      <c r="ODG856" s="152"/>
      <c r="ODH856" s="152"/>
      <c r="ODI856" s="152"/>
      <c r="ODJ856" s="152"/>
      <c r="ODK856" s="152"/>
      <c r="ODL856" s="152"/>
      <c r="ODM856" s="152"/>
      <c r="ODN856" s="152"/>
      <c r="ODO856" s="152"/>
      <c r="ODP856" s="152"/>
      <c r="ODQ856" s="152"/>
      <c r="ODR856" s="152"/>
      <c r="ODS856" s="152"/>
      <c r="ODT856" s="152"/>
      <c r="ODU856" s="152"/>
      <c r="ODV856" s="152"/>
      <c r="ODW856" s="152"/>
      <c r="ODX856" s="152"/>
      <c r="ODY856" s="152"/>
      <c r="ODZ856" s="152"/>
      <c r="OEA856" s="152"/>
      <c r="OEB856" s="152"/>
      <c r="OEC856" s="152"/>
      <c r="OED856" s="152"/>
      <c r="OEE856" s="152"/>
      <c r="OEF856" s="152"/>
      <c r="OEG856" s="152"/>
      <c r="OEH856" s="152"/>
      <c r="OEI856" s="152"/>
      <c r="OEJ856" s="152"/>
      <c r="OEK856" s="152"/>
      <c r="OEL856" s="152"/>
      <c r="OEM856" s="152"/>
      <c r="OEN856" s="152"/>
      <c r="OEO856" s="152"/>
      <c r="OEP856" s="152"/>
      <c r="OEQ856" s="152"/>
      <c r="OER856" s="152"/>
      <c r="OES856" s="152"/>
      <c r="OET856" s="152"/>
      <c r="OEU856" s="152"/>
      <c r="OEV856" s="152"/>
      <c r="OEW856" s="152"/>
      <c r="OEX856" s="152"/>
      <c r="OEY856" s="152"/>
      <c r="OEZ856" s="152"/>
      <c r="OFA856" s="152"/>
      <c r="OFB856" s="152"/>
      <c r="OFC856" s="152"/>
      <c r="OFD856" s="152"/>
      <c r="OFE856" s="152"/>
      <c r="OFF856" s="152"/>
      <c r="OFG856" s="152"/>
      <c r="OFH856" s="152"/>
      <c r="OFI856" s="152"/>
      <c r="OFJ856" s="152"/>
      <c r="OFK856" s="152"/>
      <c r="OFL856" s="152"/>
      <c r="OFM856" s="152"/>
      <c r="OFN856" s="152"/>
      <c r="OFO856" s="152"/>
      <c r="OFP856" s="152"/>
      <c r="OFQ856" s="152"/>
      <c r="OFR856" s="152"/>
      <c r="OFS856" s="152"/>
      <c r="OFT856" s="152"/>
      <c r="OFU856" s="152"/>
      <c r="OFV856" s="152"/>
      <c r="OFW856" s="152"/>
      <c r="OFX856" s="152"/>
      <c r="OFY856" s="152"/>
      <c r="OFZ856" s="152"/>
      <c r="OGA856" s="152"/>
      <c r="OGB856" s="152"/>
      <c r="OGC856" s="152"/>
      <c r="OGD856" s="152"/>
      <c r="OGE856" s="152"/>
      <c r="OGF856" s="152"/>
      <c r="OGG856" s="152"/>
      <c r="OGH856" s="152"/>
      <c r="OGI856" s="152"/>
      <c r="OGJ856" s="152"/>
      <c r="OGK856" s="152"/>
      <c r="OGL856" s="152"/>
      <c r="OGM856" s="152"/>
      <c r="OGN856" s="152"/>
      <c r="OGO856" s="152"/>
      <c r="OGP856" s="152"/>
      <c r="OGQ856" s="152"/>
      <c r="OGR856" s="152"/>
      <c r="OGS856" s="152"/>
      <c r="OGT856" s="152"/>
      <c r="OGU856" s="152"/>
      <c r="OGV856" s="152"/>
      <c r="OGW856" s="152"/>
      <c r="OGX856" s="152"/>
      <c r="OGY856" s="152"/>
      <c r="OGZ856" s="152"/>
      <c r="OHA856" s="152"/>
      <c r="OHB856" s="152"/>
      <c r="OHC856" s="152"/>
      <c r="OHD856" s="152"/>
      <c r="OHE856" s="152"/>
      <c r="OHF856" s="152"/>
      <c r="OHG856" s="152"/>
      <c r="OHH856" s="152"/>
      <c r="OHI856" s="152"/>
      <c r="OHJ856" s="152"/>
      <c r="OHK856" s="152"/>
      <c r="OHL856" s="152"/>
      <c r="OHM856" s="152"/>
      <c r="OHN856" s="152"/>
      <c r="OHO856" s="152"/>
      <c r="OHP856" s="152"/>
      <c r="OHQ856" s="152"/>
      <c r="OHR856" s="152"/>
      <c r="OHS856" s="152"/>
      <c r="OHT856" s="152"/>
      <c r="OHU856" s="152"/>
      <c r="OHV856" s="152"/>
      <c r="OHW856" s="152"/>
      <c r="OHX856" s="152"/>
      <c r="OHY856" s="152"/>
      <c r="OHZ856" s="152"/>
      <c r="OIA856" s="152"/>
      <c r="OIB856" s="152"/>
      <c r="OIC856" s="152"/>
      <c r="OID856" s="152"/>
      <c r="OIE856" s="152"/>
      <c r="OIF856" s="152"/>
      <c r="OIG856" s="152"/>
      <c r="OIH856" s="152"/>
      <c r="OII856" s="152"/>
      <c r="OIJ856" s="152"/>
      <c r="OIK856" s="152"/>
      <c r="OIL856" s="152"/>
      <c r="OIM856" s="152"/>
      <c r="OIN856" s="152"/>
      <c r="OIO856" s="152"/>
      <c r="OIP856" s="152"/>
      <c r="OIQ856" s="152"/>
      <c r="OIR856" s="152"/>
      <c r="OIS856" s="152"/>
      <c r="OIT856" s="152"/>
      <c r="OIU856" s="152"/>
      <c r="OIV856" s="152"/>
      <c r="OIW856" s="152"/>
      <c r="OIX856" s="152"/>
      <c r="OIY856" s="152"/>
      <c r="OIZ856" s="152"/>
      <c r="OJA856" s="152"/>
      <c r="OJB856" s="152"/>
      <c r="OJC856" s="152"/>
      <c r="OJD856" s="152"/>
      <c r="OJE856" s="152"/>
      <c r="OJF856" s="152"/>
      <c r="OJG856" s="152"/>
      <c r="OJH856" s="152"/>
      <c r="OJI856" s="152"/>
      <c r="OJJ856" s="152"/>
      <c r="OJK856" s="152"/>
      <c r="OJL856" s="152"/>
      <c r="OJM856" s="152"/>
      <c r="OJN856" s="152"/>
      <c r="OJO856" s="152"/>
      <c r="OJP856" s="152"/>
      <c r="OJQ856" s="152"/>
      <c r="OJR856" s="152"/>
      <c r="OJS856" s="152"/>
      <c r="OJT856" s="152"/>
      <c r="OJU856" s="152"/>
      <c r="OJV856" s="152"/>
      <c r="OJW856" s="152"/>
      <c r="OJX856" s="152"/>
      <c r="OJY856" s="152"/>
      <c r="OJZ856" s="152"/>
      <c r="OKA856" s="152"/>
      <c r="OKB856" s="152"/>
      <c r="OKC856" s="152"/>
      <c r="OKD856" s="152"/>
      <c r="OKE856" s="152"/>
      <c r="OKF856" s="152"/>
      <c r="OKG856" s="152"/>
      <c r="OKH856" s="152"/>
      <c r="OKI856" s="152"/>
      <c r="OKJ856" s="152"/>
      <c r="OKK856" s="152"/>
      <c r="OKL856" s="152"/>
      <c r="OKM856" s="152"/>
      <c r="OKN856" s="152"/>
      <c r="OKO856" s="152"/>
      <c r="OKP856" s="152"/>
      <c r="OKQ856" s="152"/>
      <c r="OKR856" s="152"/>
      <c r="OKS856" s="152"/>
      <c r="OKT856" s="152"/>
      <c r="OKU856" s="152"/>
      <c r="OKV856" s="152"/>
      <c r="OKW856" s="152"/>
      <c r="OKX856" s="152"/>
      <c r="OKY856" s="152"/>
      <c r="OKZ856" s="152"/>
      <c r="OLA856" s="152"/>
      <c r="OLB856" s="152"/>
      <c r="OLC856" s="152"/>
      <c r="OLD856" s="152"/>
      <c r="OLE856" s="152"/>
      <c r="OLF856" s="152"/>
      <c r="OLG856" s="152"/>
      <c r="OLH856" s="152"/>
      <c r="OLI856" s="152"/>
      <c r="OLJ856" s="152"/>
      <c r="OLK856" s="152"/>
      <c r="OLL856" s="152"/>
      <c r="OLM856" s="152"/>
      <c r="OLN856" s="152"/>
      <c r="OLO856" s="152"/>
      <c r="OLP856" s="152"/>
      <c r="OLQ856" s="152"/>
      <c r="OLR856" s="152"/>
      <c r="OLS856" s="152"/>
      <c r="OLT856" s="152"/>
      <c r="OLU856" s="152"/>
      <c r="OLV856" s="152"/>
      <c r="OLW856" s="152"/>
      <c r="OLX856" s="152"/>
      <c r="OLY856" s="152"/>
      <c r="OLZ856" s="152"/>
      <c r="OMA856" s="152"/>
      <c r="OMB856" s="152"/>
      <c r="OMC856" s="152"/>
      <c r="OMD856" s="152"/>
      <c r="OME856" s="152"/>
      <c r="OMF856" s="152"/>
      <c r="OMG856" s="152"/>
      <c r="OMH856" s="152"/>
      <c r="OMI856" s="152"/>
      <c r="OMJ856" s="152"/>
      <c r="OMK856" s="152"/>
      <c r="OML856" s="152"/>
      <c r="OMM856" s="152"/>
      <c r="OMN856" s="152"/>
      <c r="OMO856" s="152"/>
      <c r="OMP856" s="152"/>
      <c r="OMQ856" s="152"/>
      <c r="OMR856" s="152"/>
      <c r="OMS856" s="152"/>
      <c r="OMT856" s="152"/>
      <c r="OMU856" s="152"/>
      <c r="OMV856" s="152"/>
      <c r="OMW856" s="152"/>
      <c r="OMX856" s="152"/>
      <c r="OMY856" s="152"/>
      <c r="OMZ856" s="152"/>
      <c r="ONA856" s="152"/>
      <c r="ONB856" s="152"/>
      <c r="ONC856" s="152"/>
      <c r="OND856" s="152"/>
      <c r="ONE856" s="152"/>
      <c r="ONF856" s="152"/>
      <c r="ONG856" s="152"/>
      <c r="ONH856" s="152"/>
      <c r="ONI856" s="152"/>
      <c r="ONJ856" s="152"/>
      <c r="ONK856" s="152"/>
      <c r="ONL856" s="152"/>
      <c r="ONM856" s="152"/>
      <c r="ONN856" s="152"/>
      <c r="ONO856" s="152"/>
      <c r="ONP856" s="152"/>
      <c r="ONQ856" s="152"/>
      <c r="ONR856" s="152"/>
      <c r="ONS856" s="152"/>
      <c r="ONT856" s="152"/>
      <c r="ONU856" s="152"/>
      <c r="ONV856" s="152"/>
      <c r="ONW856" s="152"/>
      <c r="ONX856" s="152"/>
      <c r="ONY856" s="152"/>
      <c r="ONZ856" s="152"/>
      <c r="OOA856" s="152"/>
      <c r="OOB856" s="152"/>
      <c r="OOC856" s="152"/>
      <c r="OOD856" s="152"/>
      <c r="OOE856" s="152"/>
      <c r="OOF856" s="152"/>
      <c r="OOG856" s="152"/>
      <c r="OOH856" s="152"/>
      <c r="OOI856" s="152"/>
      <c r="OOJ856" s="152"/>
      <c r="OOK856" s="152"/>
      <c r="OOL856" s="152"/>
      <c r="OOM856" s="152"/>
      <c r="OON856" s="152"/>
      <c r="OOO856" s="152"/>
      <c r="OOP856" s="152"/>
      <c r="OOQ856" s="152"/>
      <c r="OOR856" s="152"/>
      <c r="OOS856" s="152"/>
      <c r="OOT856" s="152"/>
      <c r="OOU856" s="152"/>
      <c r="OOV856" s="152"/>
      <c r="OOW856" s="152"/>
      <c r="OOX856" s="152"/>
      <c r="OOY856" s="152"/>
      <c r="OOZ856" s="152"/>
      <c r="OPA856" s="152"/>
      <c r="OPB856" s="152"/>
      <c r="OPC856" s="152"/>
      <c r="OPD856" s="152"/>
      <c r="OPE856" s="152"/>
      <c r="OPF856" s="152"/>
      <c r="OPG856" s="152"/>
      <c r="OPH856" s="152"/>
      <c r="OPI856" s="152"/>
      <c r="OPJ856" s="152"/>
      <c r="OPK856" s="152"/>
      <c r="OPL856" s="152"/>
      <c r="OPM856" s="152"/>
      <c r="OPN856" s="152"/>
      <c r="OPO856" s="152"/>
      <c r="OPP856" s="152"/>
      <c r="OPQ856" s="152"/>
      <c r="OPR856" s="152"/>
      <c r="OPS856" s="152"/>
      <c r="OPT856" s="152"/>
      <c r="OPU856" s="152"/>
      <c r="OPV856" s="152"/>
      <c r="OPW856" s="152"/>
      <c r="OPX856" s="152"/>
      <c r="OPY856" s="152"/>
      <c r="OPZ856" s="152"/>
      <c r="OQA856" s="152"/>
      <c r="OQB856" s="152"/>
      <c r="OQC856" s="152"/>
      <c r="OQD856" s="152"/>
      <c r="OQE856" s="152"/>
      <c r="OQF856" s="152"/>
      <c r="OQG856" s="152"/>
      <c r="OQH856" s="152"/>
      <c r="OQI856" s="152"/>
      <c r="OQJ856" s="152"/>
      <c r="OQK856" s="152"/>
      <c r="OQL856" s="152"/>
      <c r="OQM856" s="152"/>
      <c r="OQN856" s="152"/>
      <c r="OQO856" s="152"/>
      <c r="OQP856" s="152"/>
      <c r="OQQ856" s="152"/>
      <c r="OQR856" s="152"/>
      <c r="OQS856" s="152"/>
      <c r="OQT856" s="152"/>
      <c r="OQU856" s="152"/>
      <c r="OQV856" s="152"/>
      <c r="OQW856" s="152"/>
      <c r="OQX856" s="152"/>
      <c r="OQY856" s="152"/>
      <c r="OQZ856" s="152"/>
      <c r="ORA856" s="152"/>
      <c r="ORB856" s="152"/>
      <c r="ORC856" s="152"/>
      <c r="ORD856" s="152"/>
      <c r="ORE856" s="152"/>
      <c r="ORF856" s="152"/>
      <c r="ORG856" s="152"/>
      <c r="ORH856" s="152"/>
      <c r="ORI856" s="152"/>
      <c r="ORJ856" s="152"/>
      <c r="ORK856" s="152"/>
      <c r="ORL856" s="152"/>
      <c r="ORM856" s="152"/>
      <c r="ORN856" s="152"/>
      <c r="ORO856" s="152"/>
      <c r="ORP856" s="152"/>
      <c r="ORQ856" s="152"/>
      <c r="ORR856" s="152"/>
      <c r="ORS856" s="152"/>
      <c r="ORT856" s="152"/>
      <c r="ORU856" s="152"/>
      <c r="ORV856" s="152"/>
      <c r="ORW856" s="152"/>
      <c r="ORX856" s="152"/>
      <c r="ORY856" s="152"/>
      <c r="ORZ856" s="152"/>
      <c r="OSA856" s="152"/>
      <c r="OSB856" s="152"/>
      <c r="OSC856" s="152"/>
      <c r="OSD856" s="152"/>
      <c r="OSE856" s="152"/>
      <c r="OSF856" s="152"/>
      <c r="OSG856" s="152"/>
      <c r="OSH856" s="152"/>
      <c r="OSI856" s="152"/>
      <c r="OSJ856" s="152"/>
      <c r="OSK856" s="152"/>
      <c r="OSL856" s="152"/>
      <c r="OSM856" s="152"/>
      <c r="OSN856" s="152"/>
      <c r="OSO856" s="152"/>
      <c r="OSP856" s="152"/>
      <c r="OSQ856" s="152"/>
      <c r="OSR856" s="152"/>
      <c r="OSS856" s="152"/>
      <c r="OST856" s="152"/>
      <c r="OSU856" s="152"/>
      <c r="OSV856" s="152"/>
      <c r="OSW856" s="152"/>
      <c r="OSX856" s="152"/>
      <c r="OSY856" s="152"/>
      <c r="OSZ856" s="152"/>
      <c r="OTA856" s="152"/>
      <c r="OTB856" s="152"/>
      <c r="OTC856" s="152"/>
      <c r="OTD856" s="152"/>
      <c r="OTE856" s="152"/>
      <c r="OTF856" s="152"/>
      <c r="OTG856" s="152"/>
      <c r="OTH856" s="152"/>
      <c r="OTI856" s="152"/>
      <c r="OTJ856" s="152"/>
      <c r="OTK856" s="152"/>
      <c r="OTL856" s="152"/>
      <c r="OTM856" s="152"/>
      <c r="OTN856" s="152"/>
      <c r="OTO856" s="152"/>
      <c r="OTP856" s="152"/>
      <c r="OTQ856" s="152"/>
      <c r="OTR856" s="152"/>
      <c r="OTS856" s="152"/>
      <c r="OTT856" s="152"/>
      <c r="OTU856" s="152"/>
      <c r="OTV856" s="152"/>
      <c r="OTW856" s="152"/>
      <c r="OTX856" s="152"/>
      <c r="OTY856" s="152"/>
      <c r="OTZ856" s="152"/>
      <c r="OUA856" s="152"/>
      <c r="OUB856" s="152"/>
      <c r="OUC856" s="152"/>
      <c r="OUD856" s="152"/>
      <c r="OUE856" s="152"/>
      <c r="OUF856" s="152"/>
      <c r="OUG856" s="152"/>
      <c r="OUH856" s="152"/>
      <c r="OUI856" s="152"/>
      <c r="OUJ856" s="152"/>
      <c r="OUK856" s="152"/>
      <c r="OUL856" s="152"/>
      <c r="OUM856" s="152"/>
      <c r="OUN856" s="152"/>
      <c r="OUO856" s="152"/>
      <c r="OUP856" s="152"/>
      <c r="OUQ856" s="152"/>
      <c r="OUR856" s="152"/>
      <c r="OUS856" s="152"/>
      <c r="OUT856" s="152"/>
      <c r="OUU856" s="152"/>
      <c r="OUV856" s="152"/>
      <c r="OUW856" s="152"/>
      <c r="OUX856" s="152"/>
      <c r="OUY856" s="152"/>
      <c r="OUZ856" s="152"/>
      <c r="OVA856" s="152"/>
      <c r="OVB856" s="152"/>
      <c r="OVC856" s="152"/>
      <c r="OVD856" s="152"/>
      <c r="OVE856" s="152"/>
      <c r="OVF856" s="152"/>
      <c r="OVG856" s="152"/>
      <c r="OVH856" s="152"/>
      <c r="OVI856" s="152"/>
      <c r="OVJ856" s="152"/>
      <c r="OVK856" s="152"/>
      <c r="OVL856" s="152"/>
      <c r="OVM856" s="152"/>
      <c r="OVN856" s="152"/>
      <c r="OVO856" s="152"/>
      <c r="OVP856" s="152"/>
      <c r="OVQ856" s="152"/>
      <c r="OVR856" s="152"/>
      <c r="OVS856" s="152"/>
      <c r="OVT856" s="152"/>
      <c r="OVU856" s="152"/>
      <c r="OVV856" s="152"/>
      <c r="OVW856" s="152"/>
      <c r="OVX856" s="152"/>
      <c r="OVY856" s="152"/>
      <c r="OVZ856" s="152"/>
      <c r="OWA856" s="152"/>
      <c r="OWB856" s="152"/>
      <c r="OWC856" s="152"/>
      <c r="OWD856" s="152"/>
      <c r="OWE856" s="152"/>
      <c r="OWF856" s="152"/>
      <c r="OWG856" s="152"/>
      <c r="OWH856" s="152"/>
      <c r="OWI856" s="152"/>
      <c r="OWJ856" s="152"/>
      <c r="OWK856" s="152"/>
      <c r="OWL856" s="152"/>
      <c r="OWM856" s="152"/>
      <c r="OWN856" s="152"/>
      <c r="OWO856" s="152"/>
      <c r="OWP856" s="152"/>
      <c r="OWQ856" s="152"/>
      <c r="OWR856" s="152"/>
      <c r="OWS856" s="152"/>
      <c r="OWT856" s="152"/>
      <c r="OWU856" s="152"/>
      <c r="OWV856" s="152"/>
      <c r="OWW856" s="152"/>
      <c r="OWX856" s="152"/>
      <c r="OWY856" s="152"/>
      <c r="OWZ856" s="152"/>
      <c r="OXA856" s="152"/>
      <c r="OXB856" s="152"/>
      <c r="OXC856" s="152"/>
      <c r="OXD856" s="152"/>
      <c r="OXE856" s="152"/>
      <c r="OXF856" s="152"/>
      <c r="OXG856" s="152"/>
      <c r="OXH856" s="152"/>
      <c r="OXI856" s="152"/>
      <c r="OXJ856" s="152"/>
      <c r="OXK856" s="152"/>
      <c r="OXL856" s="152"/>
      <c r="OXM856" s="152"/>
      <c r="OXN856" s="152"/>
      <c r="OXO856" s="152"/>
      <c r="OXP856" s="152"/>
      <c r="OXQ856" s="152"/>
      <c r="OXR856" s="152"/>
      <c r="OXS856" s="152"/>
      <c r="OXT856" s="152"/>
      <c r="OXU856" s="152"/>
      <c r="OXV856" s="152"/>
      <c r="OXW856" s="152"/>
      <c r="OXX856" s="152"/>
      <c r="OXY856" s="152"/>
      <c r="OXZ856" s="152"/>
      <c r="OYA856" s="152"/>
      <c r="OYB856" s="152"/>
      <c r="OYC856" s="152"/>
      <c r="OYD856" s="152"/>
      <c r="OYE856" s="152"/>
      <c r="OYF856" s="152"/>
      <c r="OYG856" s="152"/>
      <c r="OYH856" s="152"/>
      <c r="OYI856" s="152"/>
      <c r="OYJ856" s="152"/>
      <c r="OYK856" s="152"/>
      <c r="OYL856" s="152"/>
      <c r="OYM856" s="152"/>
      <c r="OYN856" s="152"/>
      <c r="OYO856" s="152"/>
      <c r="OYP856" s="152"/>
      <c r="OYQ856" s="152"/>
      <c r="OYR856" s="152"/>
      <c r="OYS856" s="152"/>
      <c r="OYT856" s="152"/>
      <c r="OYU856" s="152"/>
      <c r="OYV856" s="152"/>
      <c r="OYW856" s="152"/>
      <c r="OYX856" s="152"/>
      <c r="OYY856" s="152"/>
      <c r="OYZ856" s="152"/>
      <c r="OZA856" s="152"/>
      <c r="OZB856" s="152"/>
      <c r="OZC856" s="152"/>
      <c r="OZD856" s="152"/>
      <c r="OZE856" s="152"/>
      <c r="OZF856" s="152"/>
      <c r="OZG856" s="152"/>
      <c r="OZH856" s="152"/>
      <c r="OZI856" s="152"/>
      <c r="OZJ856" s="152"/>
      <c r="OZK856" s="152"/>
      <c r="OZL856" s="152"/>
      <c r="OZM856" s="152"/>
      <c r="OZN856" s="152"/>
      <c r="OZO856" s="152"/>
      <c r="OZP856" s="152"/>
      <c r="OZQ856" s="152"/>
      <c r="OZR856" s="152"/>
      <c r="OZS856" s="152"/>
      <c r="OZT856" s="152"/>
      <c r="OZU856" s="152"/>
      <c r="OZV856" s="152"/>
      <c r="OZW856" s="152"/>
      <c r="OZX856" s="152"/>
      <c r="OZY856" s="152"/>
      <c r="OZZ856" s="152"/>
      <c r="PAA856" s="152"/>
      <c r="PAB856" s="152"/>
      <c r="PAC856" s="152"/>
      <c r="PAD856" s="152"/>
      <c r="PAE856" s="152"/>
      <c r="PAF856" s="152"/>
      <c r="PAG856" s="152"/>
      <c r="PAH856" s="152"/>
      <c r="PAI856" s="152"/>
      <c r="PAJ856" s="152"/>
      <c r="PAK856" s="152"/>
      <c r="PAL856" s="152"/>
      <c r="PAM856" s="152"/>
      <c r="PAN856" s="152"/>
      <c r="PAO856" s="152"/>
      <c r="PAP856" s="152"/>
      <c r="PAQ856" s="152"/>
      <c r="PAR856" s="152"/>
      <c r="PAS856" s="152"/>
      <c r="PAT856" s="152"/>
      <c r="PAU856" s="152"/>
      <c r="PAV856" s="152"/>
      <c r="PAW856" s="152"/>
      <c r="PAX856" s="152"/>
      <c r="PAY856" s="152"/>
      <c r="PAZ856" s="152"/>
      <c r="PBA856" s="152"/>
      <c r="PBB856" s="152"/>
      <c r="PBC856" s="152"/>
      <c r="PBD856" s="152"/>
      <c r="PBE856" s="152"/>
      <c r="PBF856" s="152"/>
      <c r="PBG856" s="152"/>
      <c r="PBH856" s="152"/>
      <c r="PBI856" s="152"/>
      <c r="PBJ856" s="152"/>
      <c r="PBK856" s="152"/>
      <c r="PBL856" s="152"/>
      <c r="PBM856" s="152"/>
      <c r="PBN856" s="152"/>
      <c r="PBO856" s="152"/>
      <c r="PBP856" s="152"/>
      <c r="PBQ856" s="152"/>
      <c r="PBR856" s="152"/>
      <c r="PBS856" s="152"/>
      <c r="PBT856" s="152"/>
      <c r="PBU856" s="152"/>
      <c r="PBV856" s="152"/>
      <c r="PBW856" s="152"/>
      <c r="PBX856" s="152"/>
      <c r="PBY856" s="152"/>
      <c r="PBZ856" s="152"/>
      <c r="PCA856" s="152"/>
      <c r="PCB856" s="152"/>
      <c r="PCC856" s="152"/>
      <c r="PCD856" s="152"/>
      <c r="PCE856" s="152"/>
      <c r="PCF856" s="152"/>
      <c r="PCG856" s="152"/>
      <c r="PCH856" s="152"/>
      <c r="PCI856" s="152"/>
      <c r="PCJ856" s="152"/>
      <c r="PCK856" s="152"/>
      <c r="PCL856" s="152"/>
      <c r="PCM856" s="152"/>
      <c r="PCN856" s="152"/>
      <c r="PCO856" s="152"/>
      <c r="PCP856" s="152"/>
      <c r="PCQ856" s="152"/>
      <c r="PCR856" s="152"/>
      <c r="PCS856" s="152"/>
      <c r="PCT856" s="152"/>
      <c r="PCU856" s="152"/>
      <c r="PCV856" s="152"/>
      <c r="PCW856" s="152"/>
      <c r="PCX856" s="152"/>
      <c r="PCY856" s="152"/>
      <c r="PCZ856" s="152"/>
      <c r="PDA856" s="152"/>
      <c r="PDB856" s="152"/>
      <c r="PDC856" s="152"/>
      <c r="PDD856" s="152"/>
      <c r="PDE856" s="152"/>
      <c r="PDF856" s="152"/>
      <c r="PDG856" s="152"/>
      <c r="PDH856" s="152"/>
      <c r="PDI856" s="152"/>
      <c r="PDJ856" s="152"/>
      <c r="PDK856" s="152"/>
      <c r="PDL856" s="152"/>
      <c r="PDM856" s="152"/>
      <c r="PDN856" s="152"/>
      <c r="PDO856" s="152"/>
      <c r="PDP856" s="152"/>
      <c r="PDQ856" s="152"/>
      <c r="PDR856" s="152"/>
      <c r="PDS856" s="152"/>
      <c r="PDT856" s="152"/>
      <c r="PDU856" s="152"/>
      <c r="PDV856" s="152"/>
      <c r="PDW856" s="152"/>
      <c r="PDX856" s="152"/>
      <c r="PDY856" s="152"/>
      <c r="PDZ856" s="152"/>
      <c r="PEA856" s="152"/>
      <c r="PEB856" s="152"/>
      <c r="PEC856" s="152"/>
      <c r="PED856" s="152"/>
      <c r="PEE856" s="152"/>
      <c r="PEF856" s="152"/>
      <c r="PEG856" s="152"/>
      <c r="PEH856" s="152"/>
      <c r="PEI856" s="152"/>
      <c r="PEJ856" s="152"/>
      <c r="PEK856" s="152"/>
      <c r="PEL856" s="152"/>
      <c r="PEM856" s="152"/>
      <c r="PEN856" s="152"/>
      <c r="PEO856" s="152"/>
      <c r="PEP856" s="152"/>
      <c r="PEQ856" s="152"/>
      <c r="PER856" s="152"/>
      <c r="PES856" s="152"/>
      <c r="PET856" s="152"/>
      <c r="PEU856" s="152"/>
      <c r="PEV856" s="152"/>
      <c r="PEW856" s="152"/>
      <c r="PEX856" s="152"/>
      <c r="PEY856" s="152"/>
      <c r="PEZ856" s="152"/>
      <c r="PFA856" s="152"/>
      <c r="PFB856" s="152"/>
      <c r="PFC856" s="152"/>
      <c r="PFD856" s="152"/>
      <c r="PFE856" s="152"/>
      <c r="PFF856" s="152"/>
      <c r="PFG856" s="152"/>
      <c r="PFH856" s="152"/>
      <c r="PFI856" s="152"/>
      <c r="PFJ856" s="152"/>
      <c r="PFK856" s="152"/>
      <c r="PFL856" s="152"/>
      <c r="PFM856" s="152"/>
      <c r="PFN856" s="152"/>
      <c r="PFO856" s="152"/>
      <c r="PFP856" s="152"/>
      <c r="PFQ856" s="152"/>
      <c r="PFR856" s="152"/>
      <c r="PFS856" s="152"/>
      <c r="PFT856" s="152"/>
      <c r="PFU856" s="152"/>
      <c r="PFV856" s="152"/>
      <c r="PFW856" s="152"/>
      <c r="PFX856" s="152"/>
      <c r="PFY856" s="152"/>
      <c r="PFZ856" s="152"/>
      <c r="PGA856" s="152"/>
      <c r="PGB856" s="152"/>
      <c r="PGC856" s="152"/>
      <c r="PGD856" s="152"/>
      <c r="PGE856" s="152"/>
      <c r="PGF856" s="152"/>
      <c r="PGG856" s="152"/>
      <c r="PGH856" s="152"/>
      <c r="PGI856" s="152"/>
      <c r="PGJ856" s="152"/>
      <c r="PGK856" s="152"/>
      <c r="PGL856" s="152"/>
      <c r="PGM856" s="152"/>
      <c r="PGN856" s="152"/>
      <c r="PGO856" s="152"/>
      <c r="PGP856" s="152"/>
      <c r="PGQ856" s="152"/>
      <c r="PGR856" s="152"/>
      <c r="PGS856" s="152"/>
      <c r="PGT856" s="152"/>
      <c r="PGU856" s="152"/>
      <c r="PGV856" s="152"/>
      <c r="PGW856" s="152"/>
      <c r="PGX856" s="152"/>
      <c r="PGY856" s="152"/>
      <c r="PGZ856" s="152"/>
      <c r="PHA856" s="152"/>
      <c r="PHB856" s="152"/>
      <c r="PHC856" s="152"/>
      <c r="PHD856" s="152"/>
      <c r="PHE856" s="152"/>
      <c r="PHF856" s="152"/>
      <c r="PHG856" s="152"/>
      <c r="PHH856" s="152"/>
      <c r="PHI856" s="152"/>
      <c r="PHJ856" s="152"/>
      <c r="PHK856" s="152"/>
      <c r="PHL856" s="152"/>
      <c r="PHM856" s="152"/>
      <c r="PHN856" s="152"/>
      <c r="PHO856" s="152"/>
      <c r="PHP856" s="152"/>
      <c r="PHQ856" s="152"/>
      <c r="PHR856" s="152"/>
      <c r="PHS856" s="152"/>
      <c r="PHT856" s="152"/>
      <c r="PHU856" s="152"/>
      <c r="PHV856" s="152"/>
      <c r="PHW856" s="152"/>
      <c r="PHX856" s="152"/>
      <c r="PHY856" s="152"/>
      <c r="PHZ856" s="152"/>
      <c r="PIA856" s="152"/>
      <c r="PIB856" s="152"/>
      <c r="PIC856" s="152"/>
      <c r="PID856" s="152"/>
      <c r="PIE856" s="152"/>
      <c r="PIF856" s="152"/>
      <c r="PIG856" s="152"/>
      <c r="PIH856" s="152"/>
      <c r="PII856" s="152"/>
      <c r="PIJ856" s="152"/>
      <c r="PIK856" s="152"/>
      <c r="PIL856" s="152"/>
      <c r="PIM856" s="152"/>
      <c r="PIN856" s="152"/>
      <c r="PIO856" s="152"/>
      <c r="PIP856" s="152"/>
      <c r="PIQ856" s="152"/>
      <c r="PIR856" s="152"/>
      <c r="PIS856" s="152"/>
      <c r="PIT856" s="152"/>
      <c r="PIU856" s="152"/>
      <c r="PIV856" s="152"/>
      <c r="PIW856" s="152"/>
      <c r="PIX856" s="152"/>
      <c r="PIY856" s="152"/>
      <c r="PIZ856" s="152"/>
      <c r="PJA856" s="152"/>
      <c r="PJB856" s="152"/>
      <c r="PJC856" s="152"/>
      <c r="PJD856" s="152"/>
      <c r="PJE856" s="152"/>
      <c r="PJF856" s="152"/>
      <c r="PJG856" s="152"/>
      <c r="PJH856" s="152"/>
      <c r="PJI856" s="152"/>
      <c r="PJJ856" s="152"/>
      <c r="PJK856" s="152"/>
      <c r="PJL856" s="152"/>
      <c r="PJM856" s="152"/>
      <c r="PJN856" s="152"/>
      <c r="PJO856" s="152"/>
      <c r="PJP856" s="152"/>
      <c r="PJQ856" s="152"/>
      <c r="PJR856" s="152"/>
      <c r="PJS856" s="152"/>
      <c r="PJT856" s="152"/>
      <c r="PJU856" s="152"/>
      <c r="PJV856" s="152"/>
      <c r="PJW856" s="152"/>
      <c r="PJX856" s="152"/>
      <c r="PJY856" s="152"/>
      <c r="PJZ856" s="152"/>
      <c r="PKA856" s="152"/>
      <c r="PKB856" s="152"/>
      <c r="PKC856" s="152"/>
      <c r="PKD856" s="152"/>
      <c r="PKE856" s="152"/>
      <c r="PKF856" s="152"/>
      <c r="PKG856" s="152"/>
      <c r="PKH856" s="152"/>
      <c r="PKI856" s="152"/>
      <c r="PKJ856" s="152"/>
      <c r="PKK856" s="152"/>
      <c r="PKL856" s="152"/>
      <c r="PKM856" s="152"/>
      <c r="PKN856" s="152"/>
      <c r="PKO856" s="152"/>
      <c r="PKP856" s="152"/>
      <c r="PKQ856" s="152"/>
      <c r="PKR856" s="152"/>
      <c r="PKS856" s="152"/>
      <c r="PKT856" s="152"/>
      <c r="PKU856" s="152"/>
      <c r="PKV856" s="152"/>
      <c r="PKW856" s="152"/>
      <c r="PKX856" s="152"/>
      <c r="PKY856" s="152"/>
      <c r="PKZ856" s="152"/>
      <c r="PLA856" s="152"/>
      <c r="PLB856" s="152"/>
      <c r="PLC856" s="152"/>
      <c r="PLD856" s="152"/>
      <c r="PLE856" s="152"/>
      <c r="PLF856" s="152"/>
      <c r="PLG856" s="152"/>
      <c r="PLH856" s="152"/>
      <c r="PLI856" s="152"/>
      <c r="PLJ856" s="152"/>
      <c r="PLK856" s="152"/>
      <c r="PLL856" s="152"/>
      <c r="PLM856" s="152"/>
      <c r="PLN856" s="152"/>
      <c r="PLO856" s="152"/>
      <c r="PLP856" s="152"/>
      <c r="PLQ856" s="152"/>
      <c r="PLR856" s="152"/>
      <c r="PLS856" s="152"/>
      <c r="PLT856" s="152"/>
      <c r="PLU856" s="152"/>
      <c r="PLV856" s="152"/>
      <c r="PLW856" s="152"/>
      <c r="PLX856" s="152"/>
      <c r="PLY856" s="152"/>
      <c r="PLZ856" s="152"/>
      <c r="PMA856" s="152"/>
      <c r="PMB856" s="152"/>
      <c r="PMC856" s="152"/>
      <c r="PMD856" s="152"/>
      <c r="PME856" s="152"/>
      <c r="PMF856" s="152"/>
      <c r="PMG856" s="152"/>
      <c r="PMH856" s="152"/>
      <c r="PMI856" s="152"/>
      <c r="PMJ856" s="152"/>
      <c r="PMK856" s="152"/>
      <c r="PML856" s="152"/>
      <c r="PMM856" s="152"/>
      <c r="PMN856" s="152"/>
      <c r="PMO856" s="152"/>
      <c r="PMP856" s="152"/>
      <c r="PMQ856" s="152"/>
      <c r="PMR856" s="152"/>
      <c r="PMS856" s="152"/>
      <c r="PMT856" s="152"/>
      <c r="PMU856" s="152"/>
      <c r="PMV856" s="152"/>
      <c r="PMW856" s="152"/>
      <c r="PMX856" s="152"/>
      <c r="PMY856" s="152"/>
      <c r="PMZ856" s="152"/>
      <c r="PNA856" s="152"/>
      <c r="PNB856" s="152"/>
      <c r="PNC856" s="152"/>
      <c r="PND856" s="152"/>
      <c r="PNE856" s="152"/>
      <c r="PNF856" s="152"/>
      <c r="PNG856" s="152"/>
      <c r="PNH856" s="152"/>
      <c r="PNI856" s="152"/>
      <c r="PNJ856" s="152"/>
      <c r="PNK856" s="152"/>
      <c r="PNL856" s="152"/>
      <c r="PNM856" s="152"/>
      <c r="PNN856" s="152"/>
      <c r="PNO856" s="152"/>
      <c r="PNP856" s="152"/>
      <c r="PNQ856" s="152"/>
      <c r="PNR856" s="152"/>
      <c r="PNS856" s="152"/>
      <c r="PNT856" s="152"/>
      <c r="PNU856" s="152"/>
      <c r="PNV856" s="152"/>
      <c r="PNW856" s="152"/>
      <c r="PNX856" s="152"/>
      <c r="PNY856" s="152"/>
      <c r="PNZ856" s="152"/>
      <c r="POA856" s="152"/>
      <c r="POB856" s="152"/>
      <c r="POC856" s="152"/>
      <c r="POD856" s="152"/>
      <c r="POE856" s="152"/>
      <c r="POF856" s="152"/>
      <c r="POG856" s="152"/>
      <c r="POH856" s="152"/>
      <c r="POI856" s="152"/>
      <c r="POJ856" s="152"/>
      <c r="POK856" s="152"/>
      <c r="POL856" s="152"/>
      <c r="POM856" s="152"/>
      <c r="PON856" s="152"/>
      <c r="POO856" s="152"/>
      <c r="POP856" s="152"/>
      <c r="POQ856" s="152"/>
      <c r="POR856" s="152"/>
      <c r="POS856" s="152"/>
      <c r="POT856" s="152"/>
      <c r="POU856" s="152"/>
      <c r="POV856" s="152"/>
      <c r="POW856" s="152"/>
      <c r="POX856" s="152"/>
      <c r="POY856" s="152"/>
      <c r="POZ856" s="152"/>
      <c r="PPA856" s="152"/>
      <c r="PPB856" s="152"/>
      <c r="PPC856" s="152"/>
      <c r="PPD856" s="152"/>
      <c r="PPE856" s="152"/>
      <c r="PPF856" s="152"/>
      <c r="PPG856" s="152"/>
      <c r="PPH856" s="152"/>
      <c r="PPI856" s="152"/>
      <c r="PPJ856" s="152"/>
      <c r="PPK856" s="152"/>
      <c r="PPL856" s="152"/>
      <c r="PPM856" s="152"/>
      <c r="PPN856" s="152"/>
      <c r="PPO856" s="152"/>
      <c r="PPP856" s="152"/>
      <c r="PPQ856" s="152"/>
      <c r="PPR856" s="152"/>
      <c r="PPS856" s="152"/>
      <c r="PPT856" s="152"/>
      <c r="PPU856" s="152"/>
      <c r="PPV856" s="152"/>
      <c r="PPW856" s="152"/>
      <c r="PPX856" s="152"/>
      <c r="PPY856" s="152"/>
      <c r="PPZ856" s="152"/>
      <c r="PQA856" s="152"/>
      <c r="PQB856" s="152"/>
      <c r="PQC856" s="152"/>
      <c r="PQD856" s="152"/>
      <c r="PQE856" s="152"/>
      <c r="PQF856" s="152"/>
      <c r="PQG856" s="152"/>
      <c r="PQH856" s="152"/>
      <c r="PQI856" s="152"/>
      <c r="PQJ856" s="152"/>
      <c r="PQK856" s="152"/>
      <c r="PQL856" s="152"/>
      <c r="PQM856" s="152"/>
      <c r="PQN856" s="152"/>
      <c r="PQO856" s="152"/>
      <c r="PQP856" s="152"/>
      <c r="PQQ856" s="152"/>
      <c r="PQR856" s="152"/>
      <c r="PQS856" s="152"/>
      <c r="PQT856" s="152"/>
      <c r="PQU856" s="152"/>
      <c r="PQV856" s="152"/>
      <c r="PQW856" s="152"/>
      <c r="PQX856" s="152"/>
      <c r="PQY856" s="152"/>
      <c r="PQZ856" s="152"/>
      <c r="PRA856" s="152"/>
      <c r="PRB856" s="152"/>
      <c r="PRC856" s="152"/>
      <c r="PRD856" s="152"/>
      <c r="PRE856" s="152"/>
      <c r="PRF856" s="152"/>
      <c r="PRG856" s="152"/>
      <c r="PRH856" s="152"/>
      <c r="PRI856" s="152"/>
      <c r="PRJ856" s="152"/>
      <c r="PRK856" s="152"/>
      <c r="PRL856" s="152"/>
      <c r="PRM856" s="152"/>
      <c r="PRN856" s="152"/>
      <c r="PRO856" s="152"/>
      <c r="PRP856" s="152"/>
      <c r="PRQ856" s="152"/>
      <c r="PRR856" s="152"/>
      <c r="PRS856" s="152"/>
      <c r="PRT856" s="152"/>
      <c r="PRU856" s="152"/>
      <c r="PRV856" s="152"/>
      <c r="PRW856" s="152"/>
      <c r="PRX856" s="152"/>
      <c r="PRY856" s="152"/>
      <c r="PRZ856" s="152"/>
      <c r="PSA856" s="152"/>
      <c r="PSB856" s="152"/>
      <c r="PSC856" s="152"/>
      <c r="PSD856" s="152"/>
      <c r="PSE856" s="152"/>
      <c r="PSF856" s="152"/>
      <c r="PSG856" s="152"/>
      <c r="PSH856" s="152"/>
      <c r="PSI856" s="152"/>
      <c r="PSJ856" s="152"/>
      <c r="PSK856" s="152"/>
      <c r="PSL856" s="152"/>
      <c r="PSM856" s="152"/>
      <c r="PSN856" s="152"/>
      <c r="PSO856" s="152"/>
      <c r="PSP856" s="152"/>
      <c r="PSQ856" s="152"/>
      <c r="PSR856" s="152"/>
      <c r="PSS856" s="152"/>
      <c r="PST856" s="152"/>
      <c r="PSU856" s="152"/>
      <c r="PSV856" s="152"/>
      <c r="PSW856" s="152"/>
      <c r="PSX856" s="152"/>
      <c r="PSY856" s="152"/>
      <c r="PSZ856" s="152"/>
      <c r="PTA856" s="152"/>
      <c r="PTB856" s="152"/>
      <c r="PTC856" s="152"/>
      <c r="PTD856" s="152"/>
      <c r="PTE856" s="152"/>
      <c r="PTF856" s="152"/>
      <c r="PTG856" s="152"/>
      <c r="PTH856" s="152"/>
      <c r="PTI856" s="152"/>
      <c r="PTJ856" s="152"/>
      <c r="PTK856" s="152"/>
      <c r="PTL856" s="152"/>
      <c r="PTM856" s="152"/>
      <c r="PTN856" s="152"/>
      <c r="PTO856" s="152"/>
      <c r="PTP856" s="152"/>
      <c r="PTQ856" s="152"/>
      <c r="PTR856" s="152"/>
      <c r="PTS856" s="152"/>
      <c r="PTT856" s="152"/>
      <c r="PTU856" s="152"/>
      <c r="PTV856" s="152"/>
      <c r="PTW856" s="152"/>
      <c r="PTX856" s="152"/>
      <c r="PTY856" s="152"/>
      <c r="PTZ856" s="152"/>
      <c r="PUA856" s="152"/>
      <c r="PUB856" s="152"/>
      <c r="PUC856" s="152"/>
      <c r="PUD856" s="152"/>
      <c r="PUE856" s="152"/>
      <c r="PUF856" s="152"/>
      <c r="PUG856" s="152"/>
      <c r="PUH856" s="152"/>
      <c r="PUI856" s="152"/>
      <c r="PUJ856" s="152"/>
      <c r="PUK856" s="152"/>
      <c r="PUL856" s="152"/>
      <c r="PUM856" s="152"/>
      <c r="PUN856" s="152"/>
      <c r="PUO856" s="152"/>
      <c r="PUP856" s="152"/>
      <c r="PUQ856" s="152"/>
      <c r="PUR856" s="152"/>
      <c r="PUS856" s="152"/>
      <c r="PUT856" s="152"/>
      <c r="PUU856" s="152"/>
      <c r="PUV856" s="152"/>
      <c r="PUW856" s="152"/>
      <c r="PUX856" s="152"/>
      <c r="PUY856" s="152"/>
      <c r="PUZ856" s="152"/>
      <c r="PVA856" s="152"/>
      <c r="PVB856" s="152"/>
      <c r="PVC856" s="152"/>
      <c r="PVD856" s="152"/>
      <c r="PVE856" s="152"/>
      <c r="PVF856" s="152"/>
      <c r="PVG856" s="152"/>
      <c r="PVH856" s="152"/>
      <c r="PVI856" s="152"/>
      <c r="PVJ856" s="152"/>
      <c r="PVK856" s="152"/>
      <c r="PVL856" s="152"/>
      <c r="PVM856" s="152"/>
      <c r="PVN856" s="152"/>
      <c r="PVO856" s="152"/>
      <c r="PVP856" s="152"/>
      <c r="PVQ856" s="152"/>
      <c r="PVR856" s="152"/>
      <c r="PVS856" s="152"/>
      <c r="PVT856" s="152"/>
      <c r="PVU856" s="152"/>
      <c r="PVV856" s="152"/>
      <c r="PVW856" s="152"/>
      <c r="PVX856" s="152"/>
      <c r="PVY856" s="152"/>
      <c r="PVZ856" s="152"/>
      <c r="PWA856" s="152"/>
      <c r="PWB856" s="152"/>
      <c r="PWC856" s="152"/>
      <c r="PWD856" s="152"/>
      <c r="PWE856" s="152"/>
      <c r="PWF856" s="152"/>
      <c r="PWG856" s="152"/>
      <c r="PWH856" s="152"/>
      <c r="PWI856" s="152"/>
      <c r="PWJ856" s="152"/>
      <c r="PWK856" s="152"/>
      <c r="PWL856" s="152"/>
      <c r="PWM856" s="152"/>
      <c r="PWN856" s="152"/>
      <c r="PWO856" s="152"/>
      <c r="PWP856" s="152"/>
      <c r="PWQ856" s="152"/>
      <c r="PWR856" s="152"/>
      <c r="PWS856" s="152"/>
      <c r="PWT856" s="152"/>
      <c r="PWU856" s="152"/>
      <c r="PWV856" s="152"/>
      <c r="PWW856" s="152"/>
      <c r="PWX856" s="152"/>
      <c r="PWY856" s="152"/>
      <c r="PWZ856" s="152"/>
      <c r="PXA856" s="152"/>
      <c r="PXB856" s="152"/>
      <c r="PXC856" s="152"/>
      <c r="PXD856" s="152"/>
      <c r="PXE856" s="152"/>
      <c r="PXF856" s="152"/>
      <c r="PXG856" s="152"/>
      <c r="PXH856" s="152"/>
      <c r="PXI856" s="152"/>
      <c r="PXJ856" s="152"/>
      <c r="PXK856" s="152"/>
      <c r="PXL856" s="152"/>
      <c r="PXM856" s="152"/>
      <c r="PXN856" s="152"/>
      <c r="PXO856" s="152"/>
      <c r="PXP856" s="152"/>
      <c r="PXQ856" s="152"/>
      <c r="PXR856" s="152"/>
      <c r="PXS856" s="152"/>
      <c r="PXT856" s="152"/>
      <c r="PXU856" s="152"/>
      <c r="PXV856" s="152"/>
      <c r="PXW856" s="152"/>
      <c r="PXX856" s="152"/>
      <c r="PXY856" s="152"/>
      <c r="PXZ856" s="152"/>
      <c r="PYA856" s="152"/>
      <c r="PYB856" s="152"/>
      <c r="PYC856" s="152"/>
      <c r="PYD856" s="152"/>
      <c r="PYE856" s="152"/>
      <c r="PYF856" s="152"/>
      <c r="PYG856" s="152"/>
      <c r="PYH856" s="152"/>
      <c r="PYI856" s="152"/>
      <c r="PYJ856" s="152"/>
      <c r="PYK856" s="152"/>
      <c r="PYL856" s="152"/>
      <c r="PYM856" s="152"/>
      <c r="PYN856" s="152"/>
      <c r="PYO856" s="152"/>
      <c r="PYP856" s="152"/>
      <c r="PYQ856" s="152"/>
      <c r="PYR856" s="152"/>
      <c r="PYS856" s="152"/>
      <c r="PYT856" s="152"/>
      <c r="PYU856" s="152"/>
      <c r="PYV856" s="152"/>
      <c r="PYW856" s="152"/>
      <c r="PYX856" s="152"/>
      <c r="PYY856" s="152"/>
      <c r="PYZ856" s="152"/>
      <c r="PZA856" s="152"/>
      <c r="PZB856" s="152"/>
      <c r="PZC856" s="152"/>
      <c r="PZD856" s="152"/>
      <c r="PZE856" s="152"/>
      <c r="PZF856" s="152"/>
      <c r="PZG856" s="152"/>
      <c r="PZH856" s="152"/>
      <c r="PZI856" s="152"/>
      <c r="PZJ856" s="152"/>
      <c r="PZK856" s="152"/>
      <c r="PZL856" s="152"/>
      <c r="PZM856" s="152"/>
      <c r="PZN856" s="152"/>
      <c r="PZO856" s="152"/>
      <c r="PZP856" s="152"/>
      <c r="PZQ856" s="152"/>
      <c r="PZR856" s="152"/>
      <c r="PZS856" s="152"/>
      <c r="PZT856" s="152"/>
      <c r="PZU856" s="152"/>
      <c r="PZV856" s="152"/>
      <c r="PZW856" s="152"/>
      <c r="PZX856" s="152"/>
      <c r="PZY856" s="152"/>
      <c r="PZZ856" s="152"/>
      <c r="QAA856" s="152"/>
      <c r="QAB856" s="152"/>
      <c r="QAC856" s="152"/>
      <c r="QAD856" s="152"/>
      <c r="QAE856" s="152"/>
      <c r="QAF856" s="152"/>
      <c r="QAG856" s="152"/>
      <c r="QAH856" s="152"/>
      <c r="QAI856" s="152"/>
      <c r="QAJ856" s="152"/>
      <c r="QAK856" s="152"/>
      <c r="QAL856" s="152"/>
      <c r="QAM856" s="152"/>
      <c r="QAN856" s="152"/>
      <c r="QAO856" s="152"/>
      <c r="QAP856" s="152"/>
      <c r="QAQ856" s="152"/>
      <c r="QAR856" s="152"/>
      <c r="QAS856" s="152"/>
      <c r="QAT856" s="152"/>
      <c r="QAU856" s="152"/>
      <c r="QAV856" s="152"/>
      <c r="QAW856" s="152"/>
      <c r="QAX856" s="152"/>
      <c r="QAY856" s="152"/>
      <c r="QAZ856" s="152"/>
      <c r="QBA856" s="152"/>
      <c r="QBB856" s="152"/>
      <c r="QBC856" s="152"/>
      <c r="QBD856" s="152"/>
      <c r="QBE856" s="152"/>
      <c r="QBF856" s="152"/>
      <c r="QBG856" s="152"/>
      <c r="QBH856" s="152"/>
      <c r="QBI856" s="152"/>
      <c r="QBJ856" s="152"/>
      <c r="QBK856" s="152"/>
      <c r="QBL856" s="152"/>
      <c r="QBM856" s="152"/>
      <c r="QBN856" s="152"/>
      <c r="QBO856" s="152"/>
      <c r="QBP856" s="152"/>
      <c r="QBQ856" s="152"/>
      <c r="QBR856" s="152"/>
      <c r="QBS856" s="152"/>
      <c r="QBT856" s="152"/>
      <c r="QBU856" s="152"/>
      <c r="QBV856" s="152"/>
      <c r="QBW856" s="152"/>
      <c r="QBX856" s="152"/>
      <c r="QBY856" s="152"/>
      <c r="QBZ856" s="152"/>
      <c r="QCA856" s="152"/>
      <c r="QCB856" s="152"/>
      <c r="QCC856" s="152"/>
      <c r="QCD856" s="152"/>
      <c r="QCE856" s="152"/>
      <c r="QCF856" s="152"/>
      <c r="QCG856" s="152"/>
      <c r="QCH856" s="152"/>
      <c r="QCI856" s="152"/>
      <c r="QCJ856" s="152"/>
      <c r="QCK856" s="152"/>
      <c r="QCL856" s="152"/>
      <c r="QCM856" s="152"/>
      <c r="QCN856" s="152"/>
      <c r="QCO856" s="152"/>
      <c r="QCP856" s="152"/>
      <c r="QCQ856" s="152"/>
      <c r="QCR856" s="152"/>
      <c r="QCS856" s="152"/>
      <c r="QCT856" s="152"/>
      <c r="QCU856" s="152"/>
      <c r="QCV856" s="152"/>
      <c r="QCW856" s="152"/>
      <c r="QCX856" s="152"/>
      <c r="QCY856" s="152"/>
      <c r="QCZ856" s="152"/>
      <c r="QDA856" s="152"/>
      <c r="QDB856" s="152"/>
      <c r="QDC856" s="152"/>
      <c r="QDD856" s="152"/>
      <c r="QDE856" s="152"/>
      <c r="QDF856" s="152"/>
      <c r="QDG856" s="152"/>
      <c r="QDH856" s="152"/>
      <c r="QDI856" s="152"/>
      <c r="QDJ856" s="152"/>
      <c r="QDK856" s="152"/>
      <c r="QDL856" s="152"/>
      <c r="QDM856" s="152"/>
      <c r="QDN856" s="152"/>
      <c r="QDO856" s="152"/>
      <c r="QDP856" s="152"/>
      <c r="QDQ856" s="152"/>
      <c r="QDR856" s="152"/>
      <c r="QDS856" s="152"/>
      <c r="QDT856" s="152"/>
      <c r="QDU856" s="152"/>
      <c r="QDV856" s="152"/>
      <c r="QDW856" s="152"/>
      <c r="QDX856" s="152"/>
      <c r="QDY856" s="152"/>
      <c r="QDZ856" s="152"/>
      <c r="QEA856" s="152"/>
      <c r="QEB856" s="152"/>
      <c r="QEC856" s="152"/>
      <c r="QED856" s="152"/>
      <c r="QEE856" s="152"/>
      <c r="QEF856" s="152"/>
      <c r="QEG856" s="152"/>
      <c r="QEH856" s="152"/>
      <c r="QEI856" s="152"/>
      <c r="QEJ856" s="152"/>
      <c r="QEK856" s="152"/>
      <c r="QEL856" s="152"/>
      <c r="QEM856" s="152"/>
      <c r="QEN856" s="152"/>
      <c r="QEO856" s="152"/>
      <c r="QEP856" s="152"/>
      <c r="QEQ856" s="152"/>
      <c r="QER856" s="152"/>
      <c r="QES856" s="152"/>
      <c r="QET856" s="152"/>
      <c r="QEU856" s="152"/>
      <c r="QEV856" s="152"/>
      <c r="QEW856" s="152"/>
      <c r="QEX856" s="152"/>
      <c r="QEY856" s="152"/>
      <c r="QEZ856" s="152"/>
      <c r="QFA856" s="152"/>
      <c r="QFB856" s="152"/>
      <c r="QFC856" s="152"/>
      <c r="QFD856" s="152"/>
      <c r="QFE856" s="152"/>
      <c r="QFF856" s="152"/>
      <c r="QFG856" s="152"/>
      <c r="QFH856" s="152"/>
      <c r="QFI856" s="152"/>
      <c r="QFJ856" s="152"/>
      <c r="QFK856" s="152"/>
      <c r="QFL856" s="152"/>
      <c r="QFM856" s="152"/>
      <c r="QFN856" s="152"/>
      <c r="QFO856" s="152"/>
      <c r="QFP856" s="152"/>
      <c r="QFQ856" s="152"/>
      <c r="QFR856" s="152"/>
      <c r="QFS856" s="152"/>
      <c r="QFT856" s="152"/>
      <c r="QFU856" s="152"/>
      <c r="QFV856" s="152"/>
      <c r="QFW856" s="152"/>
      <c r="QFX856" s="152"/>
      <c r="QFY856" s="152"/>
      <c r="QFZ856" s="152"/>
      <c r="QGA856" s="152"/>
      <c r="QGB856" s="152"/>
      <c r="QGC856" s="152"/>
      <c r="QGD856" s="152"/>
      <c r="QGE856" s="152"/>
      <c r="QGF856" s="152"/>
      <c r="QGG856" s="152"/>
      <c r="QGH856" s="152"/>
      <c r="QGI856" s="152"/>
      <c r="QGJ856" s="152"/>
      <c r="QGK856" s="152"/>
      <c r="QGL856" s="152"/>
      <c r="QGM856" s="152"/>
      <c r="QGN856" s="152"/>
      <c r="QGO856" s="152"/>
      <c r="QGP856" s="152"/>
      <c r="QGQ856" s="152"/>
      <c r="QGR856" s="152"/>
      <c r="QGS856" s="152"/>
      <c r="QGT856" s="152"/>
      <c r="QGU856" s="152"/>
      <c r="QGV856" s="152"/>
      <c r="QGW856" s="152"/>
      <c r="QGX856" s="152"/>
      <c r="QGY856" s="152"/>
      <c r="QGZ856" s="152"/>
      <c r="QHA856" s="152"/>
      <c r="QHB856" s="152"/>
      <c r="QHC856" s="152"/>
      <c r="QHD856" s="152"/>
      <c r="QHE856" s="152"/>
      <c r="QHF856" s="152"/>
      <c r="QHG856" s="152"/>
      <c r="QHH856" s="152"/>
      <c r="QHI856" s="152"/>
      <c r="QHJ856" s="152"/>
      <c r="QHK856" s="152"/>
      <c r="QHL856" s="152"/>
      <c r="QHM856" s="152"/>
      <c r="QHN856" s="152"/>
      <c r="QHO856" s="152"/>
      <c r="QHP856" s="152"/>
      <c r="QHQ856" s="152"/>
      <c r="QHR856" s="152"/>
      <c r="QHS856" s="152"/>
      <c r="QHT856" s="152"/>
      <c r="QHU856" s="152"/>
      <c r="QHV856" s="152"/>
      <c r="QHW856" s="152"/>
      <c r="QHX856" s="152"/>
      <c r="QHY856" s="152"/>
      <c r="QHZ856" s="152"/>
      <c r="QIA856" s="152"/>
      <c r="QIB856" s="152"/>
      <c r="QIC856" s="152"/>
      <c r="QID856" s="152"/>
      <c r="QIE856" s="152"/>
      <c r="QIF856" s="152"/>
      <c r="QIG856" s="152"/>
      <c r="QIH856" s="152"/>
      <c r="QII856" s="152"/>
      <c r="QIJ856" s="152"/>
      <c r="QIK856" s="152"/>
      <c r="QIL856" s="152"/>
      <c r="QIM856" s="152"/>
      <c r="QIN856" s="152"/>
      <c r="QIO856" s="152"/>
      <c r="QIP856" s="152"/>
      <c r="QIQ856" s="152"/>
      <c r="QIR856" s="152"/>
      <c r="QIS856" s="152"/>
      <c r="QIT856" s="152"/>
      <c r="QIU856" s="152"/>
      <c r="QIV856" s="152"/>
      <c r="QIW856" s="152"/>
      <c r="QIX856" s="152"/>
      <c r="QIY856" s="152"/>
      <c r="QIZ856" s="152"/>
      <c r="QJA856" s="152"/>
      <c r="QJB856" s="152"/>
      <c r="QJC856" s="152"/>
      <c r="QJD856" s="152"/>
      <c r="QJE856" s="152"/>
      <c r="QJF856" s="152"/>
      <c r="QJG856" s="152"/>
      <c r="QJH856" s="152"/>
      <c r="QJI856" s="152"/>
      <c r="QJJ856" s="152"/>
      <c r="QJK856" s="152"/>
      <c r="QJL856" s="152"/>
      <c r="QJM856" s="152"/>
      <c r="QJN856" s="152"/>
      <c r="QJO856" s="152"/>
      <c r="QJP856" s="152"/>
      <c r="QJQ856" s="152"/>
      <c r="QJR856" s="152"/>
      <c r="QJS856" s="152"/>
      <c r="QJT856" s="152"/>
      <c r="QJU856" s="152"/>
      <c r="QJV856" s="152"/>
      <c r="QJW856" s="152"/>
      <c r="QJX856" s="152"/>
      <c r="QJY856" s="152"/>
      <c r="QJZ856" s="152"/>
      <c r="QKA856" s="152"/>
      <c r="QKB856" s="152"/>
      <c r="QKC856" s="152"/>
      <c r="QKD856" s="152"/>
      <c r="QKE856" s="152"/>
      <c r="QKF856" s="152"/>
      <c r="QKG856" s="152"/>
      <c r="QKH856" s="152"/>
      <c r="QKI856" s="152"/>
      <c r="QKJ856" s="152"/>
      <c r="QKK856" s="152"/>
      <c r="QKL856" s="152"/>
      <c r="QKM856" s="152"/>
      <c r="QKN856" s="152"/>
      <c r="QKO856" s="152"/>
      <c r="QKP856" s="152"/>
      <c r="QKQ856" s="152"/>
      <c r="QKR856" s="152"/>
      <c r="QKS856" s="152"/>
      <c r="QKT856" s="152"/>
      <c r="QKU856" s="152"/>
      <c r="QKV856" s="152"/>
      <c r="QKW856" s="152"/>
      <c r="QKX856" s="152"/>
      <c r="QKY856" s="152"/>
      <c r="QKZ856" s="152"/>
      <c r="QLA856" s="152"/>
      <c r="QLB856" s="152"/>
      <c r="QLC856" s="152"/>
      <c r="QLD856" s="152"/>
      <c r="QLE856" s="152"/>
      <c r="QLF856" s="152"/>
      <c r="QLG856" s="152"/>
      <c r="QLH856" s="152"/>
      <c r="QLI856" s="152"/>
      <c r="QLJ856" s="152"/>
      <c r="QLK856" s="152"/>
      <c r="QLL856" s="152"/>
      <c r="QLM856" s="152"/>
      <c r="QLN856" s="152"/>
      <c r="QLO856" s="152"/>
      <c r="QLP856" s="152"/>
      <c r="QLQ856" s="152"/>
      <c r="QLR856" s="152"/>
      <c r="QLS856" s="152"/>
      <c r="QLT856" s="152"/>
      <c r="QLU856" s="152"/>
      <c r="QLV856" s="152"/>
      <c r="QLW856" s="152"/>
      <c r="QLX856" s="152"/>
      <c r="QLY856" s="152"/>
      <c r="QLZ856" s="152"/>
      <c r="QMA856" s="152"/>
      <c r="QMB856" s="152"/>
      <c r="QMC856" s="152"/>
      <c r="QMD856" s="152"/>
      <c r="QME856" s="152"/>
      <c r="QMF856" s="152"/>
      <c r="QMG856" s="152"/>
      <c r="QMH856" s="152"/>
      <c r="QMI856" s="152"/>
      <c r="QMJ856" s="152"/>
      <c r="QMK856" s="152"/>
      <c r="QML856" s="152"/>
      <c r="QMM856" s="152"/>
      <c r="QMN856" s="152"/>
      <c r="QMO856" s="152"/>
      <c r="QMP856" s="152"/>
      <c r="QMQ856" s="152"/>
      <c r="QMR856" s="152"/>
      <c r="QMS856" s="152"/>
      <c r="QMT856" s="152"/>
      <c r="QMU856" s="152"/>
      <c r="QMV856" s="152"/>
      <c r="QMW856" s="152"/>
      <c r="QMX856" s="152"/>
      <c r="QMY856" s="152"/>
      <c r="QMZ856" s="152"/>
      <c r="QNA856" s="152"/>
      <c r="QNB856" s="152"/>
      <c r="QNC856" s="152"/>
      <c r="QND856" s="152"/>
      <c r="QNE856" s="152"/>
      <c r="QNF856" s="152"/>
      <c r="QNG856" s="152"/>
      <c r="QNH856" s="152"/>
      <c r="QNI856" s="152"/>
      <c r="QNJ856" s="152"/>
      <c r="QNK856" s="152"/>
      <c r="QNL856" s="152"/>
      <c r="QNM856" s="152"/>
      <c r="QNN856" s="152"/>
      <c r="QNO856" s="152"/>
      <c r="QNP856" s="152"/>
      <c r="QNQ856" s="152"/>
      <c r="QNR856" s="152"/>
      <c r="QNS856" s="152"/>
      <c r="QNT856" s="152"/>
      <c r="QNU856" s="152"/>
      <c r="QNV856" s="152"/>
      <c r="QNW856" s="152"/>
      <c r="QNX856" s="152"/>
      <c r="QNY856" s="152"/>
      <c r="QNZ856" s="152"/>
      <c r="QOA856" s="152"/>
      <c r="QOB856" s="152"/>
      <c r="QOC856" s="152"/>
      <c r="QOD856" s="152"/>
      <c r="QOE856" s="152"/>
      <c r="QOF856" s="152"/>
      <c r="QOG856" s="152"/>
      <c r="QOH856" s="152"/>
      <c r="QOI856" s="152"/>
      <c r="QOJ856" s="152"/>
      <c r="QOK856" s="152"/>
      <c r="QOL856" s="152"/>
      <c r="QOM856" s="152"/>
      <c r="QON856" s="152"/>
      <c r="QOO856" s="152"/>
      <c r="QOP856" s="152"/>
      <c r="QOQ856" s="152"/>
      <c r="QOR856" s="152"/>
      <c r="QOS856" s="152"/>
      <c r="QOT856" s="152"/>
      <c r="QOU856" s="152"/>
      <c r="QOV856" s="152"/>
      <c r="QOW856" s="152"/>
      <c r="QOX856" s="152"/>
      <c r="QOY856" s="152"/>
      <c r="QOZ856" s="152"/>
      <c r="QPA856" s="152"/>
      <c r="QPB856" s="152"/>
      <c r="QPC856" s="152"/>
      <c r="QPD856" s="152"/>
      <c r="QPE856" s="152"/>
      <c r="QPF856" s="152"/>
      <c r="QPG856" s="152"/>
      <c r="QPH856" s="152"/>
      <c r="QPI856" s="152"/>
      <c r="QPJ856" s="152"/>
      <c r="QPK856" s="152"/>
      <c r="QPL856" s="152"/>
      <c r="QPM856" s="152"/>
      <c r="QPN856" s="152"/>
      <c r="QPO856" s="152"/>
      <c r="QPP856" s="152"/>
      <c r="QPQ856" s="152"/>
      <c r="QPR856" s="152"/>
      <c r="QPS856" s="152"/>
      <c r="QPT856" s="152"/>
      <c r="QPU856" s="152"/>
      <c r="QPV856" s="152"/>
      <c r="QPW856" s="152"/>
      <c r="QPX856" s="152"/>
      <c r="QPY856" s="152"/>
      <c r="QPZ856" s="152"/>
      <c r="QQA856" s="152"/>
      <c r="QQB856" s="152"/>
      <c r="QQC856" s="152"/>
      <c r="QQD856" s="152"/>
      <c r="QQE856" s="152"/>
      <c r="QQF856" s="152"/>
      <c r="QQG856" s="152"/>
      <c r="QQH856" s="152"/>
      <c r="QQI856" s="152"/>
      <c r="QQJ856" s="152"/>
      <c r="QQK856" s="152"/>
      <c r="QQL856" s="152"/>
      <c r="QQM856" s="152"/>
      <c r="QQN856" s="152"/>
      <c r="QQO856" s="152"/>
      <c r="QQP856" s="152"/>
      <c r="QQQ856" s="152"/>
      <c r="QQR856" s="152"/>
      <c r="QQS856" s="152"/>
      <c r="QQT856" s="152"/>
      <c r="QQU856" s="152"/>
      <c r="QQV856" s="152"/>
      <c r="QQW856" s="152"/>
      <c r="QQX856" s="152"/>
      <c r="QQY856" s="152"/>
      <c r="QQZ856" s="152"/>
      <c r="QRA856" s="152"/>
      <c r="QRB856" s="152"/>
      <c r="QRC856" s="152"/>
      <c r="QRD856" s="152"/>
      <c r="QRE856" s="152"/>
      <c r="QRF856" s="152"/>
      <c r="QRG856" s="152"/>
      <c r="QRH856" s="152"/>
      <c r="QRI856" s="152"/>
      <c r="QRJ856" s="152"/>
      <c r="QRK856" s="152"/>
      <c r="QRL856" s="152"/>
      <c r="QRM856" s="152"/>
      <c r="QRN856" s="152"/>
      <c r="QRO856" s="152"/>
      <c r="QRP856" s="152"/>
      <c r="QRQ856" s="152"/>
      <c r="QRR856" s="152"/>
      <c r="QRS856" s="152"/>
      <c r="QRT856" s="152"/>
      <c r="QRU856" s="152"/>
      <c r="QRV856" s="152"/>
      <c r="QRW856" s="152"/>
      <c r="QRX856" s="152"/>
      <c r="QRY856" s="152"/>
      <c r="QRZ856" s="152"/>
      <c r="QSA856" s="152"/>
      <c r="QSB856" s="152"/>
      <c r="QSC856" s="152"/>
      <c r="QSD856" s="152"/>
      <c r="QSE856" s="152"/>
      <c r="QSF856" s="152"/>
      <c r="QSG856" s="152"/>
      <c r="QSH856" s="152"/>
      <c r="QSI856" s="152"/>
      <c r="QSJ856" s="152"/>
      <c r="QSK856" s="152"/>
      <c r="QSL856" s="152"/>
      <c r="QSM856" s="152"/>
      <c r="QSN856" s="152"/>
      <c r="QSO856" s="152"/>
      <c r="QSP856" s="152"/>
      <c r="QSQ856" s="152"/>
      <c r="QSR856" s="152"/>
      <c r="QSS856" s="152"/>
      <c r="QST856" s="152"/>
      <c r="QSU856" s="152"/>
      <c r="QSV856" s="152"/>
      <c r="QSW856" s="152"/>
      <c r="QSX856" s="152"/>
      <c r="QSY856" s="152"/>
      <c r="QSZ856" s="152"/>
      <c r="QTA856" s="152"/>
      <c r="QTB856" s="152"/>
      <c r="QTC856" s="152"/>
      <c r="QTD856" s="152"/>
      <c r="QTE856" s="152"/>
      <c r="QTF856" s="152"/>
      <c r="QTG856" s="152"/>
      <c r="QTH856" s="152"/>
      <c r="QTI856" s="152"/>
      <c r="QTJ856" s="152"/>
      <c r="QTK856" s="152"/>
      <c r="QTL856" s="152"/>
      <c r="QTM856" s="152"/>
      <c r="QTN856" s="152"/>
      <c r="QTO856" s="152"/>
      <c r="QTP856" s="152"/>
      <c r="QTQ856" s="152"/>
      <c r="QTR856" s="152"/>
      <c r="QTS856" s="152"/>
      <c r="QTT856" s="152"/>
      <c r="QTU856" s="152"/>
      <c r="QTV856" s="152"/>
      <c r="QTW856" s="152"/>
      <c r="QTX856" s="152"/>
      <c r="QTY856" s="152"/>
      <c r="QTZ856" s="152"/>
      <c r="QUA856" s="152"/>
      <c r="QUB856" s="152"/>
      <c r="QUC856" s="152"/>
      <c r="QUD856" s="152"/>
      <c r="QUE856" s="152"/>
      <c r="QUF856" s="152"/>
      <c r="QUG856" s="152"/>
      <c r="QUH856" s="152"/>
      <c r="QUI856" s="152"/>
      <c r="QUJ856" s="152"/>
      <c r="QUK856" s="152"/>
      <c r="QUL856" s="152"/>
      <c r="QUM856" s="152"/>
      <c r="QUN856" s="152"/>
      <c r="QUO856" s="152"/>
      <c r="QUP856" s="152"/>
      <c r="QUQ856" s="152"/>
      <c r="QUR856" s="152"/>
      <c r="QUS856" s="152"/>
      <c r="QUT856" s="152"/>
      <c r="QUU856" s="152"/>
      <c r="QUV856" s="152"/>
      <c r="QUW856" s="152"/>
      <c r="QUX856" s="152"/>
      <c r="QUY856" s="152"/>
      <c r="QUZ856" s="152"/>
      <c r="QVA856" s="152"/>
      <c r="QVB856" s="152"/>
      <c r="QVC856" s="152"/>
      <c r="QVD856" s="152"/>
      <c r="QVE856" s="152"/>
      <c r="QVF856" s="152"/>
      <c r="QVG856" s="152"/>
      <c r="QVH856" s="152"/>
      <c r="QVI856" s="152"/>
      <c r="QVJ856" s="152"/>
      <c r="QVK856" s="152"/>
      <c r="QVL856" s="152"/>
      <c r="QVM856" s="152"/>
      <c r="QVN856" s="152"/>
      <c r="QVO856" s="152"/>
      <c r="QVP856" s="152"/>
      <c r="QVQ856" s="152"/>
      <c r="QVR856" s="152"/>
      <c r="QVS856" s="152"/>
      <c r="QVT856" s="152"/>
      <c r="QVU856" s="152"/>
      <c r="QVV856" s="152"/>
      <c r="QVW856" s="152"/>
      <c r="QVX856" s="152"/>
      <c r="QVY856" s="152"/>
      <c r="QVZ856" s="152"/>
      <c r="QWA856" s="152"/>
      <c r="QWB856" s="152"/>
      <c r="QWC856" s="152"/>
      <c r="QWD856" s="152"/>
      <c r="QWE856" s="152"/>
      <c r="QWF856" s="152"/>
      <c r="QWG856" s="152"/>
      <c r="QWH856" s="152"/>
      <c r="QWI856" s="152"/>
      <c r="QWJ856" s="152"/>
      <c r="QWK856" s="152"/>
      <c r="QWL856" s="152"/>
      <c r="QWM856" s="152"/>
      <c r="QWN856" s="152"/>
      <c r="QWO856" s="152"/>
      <c r="QWP856" s="152"/>
      <c r="QWQ856" s="152"/>
      <c r="QWR856" s="152"/>
      <c r="QWS856" s="152"/>
      <c r="QWT856" s="152"/>
      <c r="QWU856" s="152"/>
      <c r="QWV856" s="152"/>
      <c r="QWW856" s="152"/>
      <c r="QWX856" s="152"/>
      <c r="QWY856" s="152"/>
      <c r="QWZ856" s="152"/>
      <c r="QXA856" s="152"/>
      <c r="QXB856" s="152"/>
      <c r="QXC856" s="152"/>
      <c r="QXD856" s="152"/>
      <c r="QXE856" s="152"/>
      <c r="QXF856" s="152"/>
      <c r="QXG856" s="152"/>
      <c r="QXH856" s="152"/>
      <c r="QXI856" s="152"/>
      <c r="QXJ856" s="152"/>
      <c r="QXK856" s="152"/>
      <c r="QXL856" s="152"/>
      <c r="QXM856" s="152"/>
      <c r="QXN856" s="152"/>
      <c r="QXO856" s="152"/>
      <c r="QXP856" s="152"/>
      <c r="QXQ856" s="152"/>
      <c r="QXR856" s="152"/>
      <c r="QXS856" s="152"/>
      <c r="QXT856" s="152"/>
      <c r="QXU856" s="152"/>
      <c r="QXV856" s="152"/>
      <c r="QXW856" s="152"/>
      <c r="QXX856" s="152"/>
      <c r="QXY856" s="152"/>
      <c r="QXZ856" s="152"/>
      <c r="QYA856" s="152"/>
      <c r="QYB856" s="152"/>
      <c r="QYC856" s="152"/>
      <c r="QYD856" s="152"/>
      <c r="QYE856" s="152"/>
      <c r="QYF856" s="152"/>
      <c r="QYG856" s="152"/>
      <c r="QYH856" s="152"/>
      <c r="QYI856" s="152"/>
      <c r="QYJ856" s="152"/>
      <c r="QYK856" s="152"/>
      <c r="QYL856" s="152"/>
      <c r="QYM856" s="152"/>
      <c r="QYN856" s="152"/>
      <c r="QYO856" s="152"/>
      <c r="QYP856" s="152"/>
      <c r="QYQ856" s="152"/>
      <c r="QYR856" s="152"/>
      <c r="QYS856" s="152"/>
      <c r="QYT856" s="152"/>
      <c r="QYU856" s="152"/>
      <c r="QYV856" s="152"/>
      <c r="QYW856" s="152"/>
      <c r="QYX856" s="152"/>
      <c r="QYY856" s="152"/>
      <c r="QYZ856" s="152"/>
      <c r="QZA856" s="152"/>
      <c r="QZB856" s="152"/>
      <c r="QZC856" s="152"/>
      <c r="QZD856" s="152"/>
      <c r="QZE856" s="152"/>
      <c r="QZF856" s="152"/>
      <c r="QZG856" s="152"/>
      <c r="QZH856" s="152"/>
      <c r="QZI856" s="152"/>
      <c r="QZJ856" s="152"/>
      <c r="QZK856" s="152"/>
      <c r="QZL856" s="152"/>
      <c r="QZM856" s="152"/>
      <c r="QZN856" s="152"/>
      <c r="QZO856" s="152"/>
      <c r="QZP856" s="152"/>
      <c r="QZQ856" s="152"/>
      <c r="QZR856" s="152"/>
      <c r="QZS856" s="152"/>
      <c r="QZT856" s="152"/>
      <c r="QZU856" s="152"/>
      <c r="QZV856" s="152"/>
      <c r="QZW856" s="152"/>
      <c r="QZX856" s="152"/>
      <c r="QZY856" s="152"/>
      <c r="QZZ856" s="152"/>
      <c r="RAA856" s="152"/>
      <c r="RAB856" s="152"/>
      <c r="RAC856" s="152"/>
      <c r="RAD856" s="152"/>
      <c r="RAE856" s="152"/>
      <c r="RAF856" s="152"/>
      <c r="RAG856" s="152"/>
      <c r="RAH856" s="152"/>
      <c r="RAI856" s="152"/>
      <c r="RAJ856" s="152"/>
      <c r="RAK856" s="152"/>
      <c r="RAL856" s="152"/>
      <c r="RAM856" s="152"/>
      <c r="RAN856" s="152"/>
      <c r="RAO856" s="152"/>
      <c r="RAP856" s="152"/>
      <c r="RAQ856" s="152"/>
      <c r="RAR856" s="152"/>
      <c r="RAS856" s="152"/>
      <c r="RAT856" s="152"/>
      <c r="RAU856" s="152"/>
      <c r="RAV856" s="152"/>
      <c r="RAW856" s="152"/>
      <c r="RAX856" s="152"/>
      <c r="RAY856" s="152"/>
      <c r="RAZ856" s="152"/>
      <c r="RBA856" s="152"/>
      <c r="RBB856" s="152"/>
      <c r="RBC856" s="152"/>
      <c r="RBD856" s="152"/>
      <c r="RBE856" s="152"/>
      <c r="RBF856" s="152"/>
      <c r="RBG856" s="152"/>
      <c r="RBH856" s="152"/>
      <c r="RBI856" s="152"/>
      <c r="RBJ856" s="152"/>
      <c r="RBK856" s="152"/>
      <c r="RBL856" s="152"/>
      <c r="RBM856" s="152"/>
      <c r="RBN856" s="152"/>
      <c r="RBO856" s="152"/>
      <c r="RBP856" s="152"/>
      <c r="RBQ856" s="152"/>
      <c r="RBR856" s="152"/>
      <c r="RBS856" s="152"/>
      <c r="RBT856" s="152"/>
      <c r="RBU856" s="152"/>
      <c r="RBV856" s="152"/>
      <c r="RBW856" s="152"/>
      <c r="RBX856" s="152"/>
      <c r="RBY856" s="152"/>
      <c r="RBZ856" s="152"/>
      <c r="RCA856" s="152"/>
      <c r="RCB856" s="152"/>
      <c r="RCC856" s="152"/>
      <c r="RCD856" s="152"/>
      <c r="RCE856" s="152"/>
      <c r="RCF856" s="152"/>
      <c r="RCG856" s="152"/>
      <c r="RCH856" s="152"/>
      <c r="RCI856" s="152"/>
      <c r="RCJ856" s="152"/>
      <c r="RCK856" s="152"/>
      <c r="RCL856" s="152"/>
      <c r="RCM856" s="152"/>
      <c r="RCN856" s="152"/>
      <c r="RCO856" s="152"/>
      <c r="RCP856" s="152"/>
      <c r="RCQ856" s="152"/>
      <c r="RCR856" s="152"/>
      <c r="RCS856" s="152"/>
      <c r="RCT856" s="152"/>
      <c r="RCU856" s="152"/>
      <c r="RCV856" s="152"/>
      <c r="RCW856" s="152"/>
      <c r="RCX856" s="152"/>
      <c r="RCY856" s="152"/>
      <c r="RCZ856" s="152"/>
      <c r="RDA856" s="152"/>
      <c r="RDB856" s="152"/>
      <c r="RDC856" s="152"/>
      <c r="RDD856" s="152"/>
      <c r="RDE856" s="152"/>
      <c r="RDF856" s="152"/>
      <c r="RDG856" s="152"/>
      <c r="RDH856" s="152"/>
      <c r="RDI856" s="152"/>
      <c r="RDJ856" s="152"/>
      <c r="RDK856" s="152"/>
      <c r="RDL856" s="152"/>
      <c r="RDM856" s="152"/>
      <c r="RDN856" s="152"/>
      <c r="RDO856" s="152"/>
      <c r="RDP856" s="152"/>
      <c r="RDQ856" s="152"/>
      <c r="RDR856" s="152"/>
      <c r="RDS856" s="152"/>
      <c r="RDT856" s="152"/>
      <c r="RDU856" s="152"/>
      <c r="RDV856" s="152"/>
      <c r="RDW856" s="152"/>
      <c r="RDX856" s="152"/>
      <c r="RDY856" s="152"/>
      <c r="RDZ856" s="152"/>
      <c r="REA856" s="152"/>
      <c r="REB856" s="152"/>
      <c r="REC856" s="152"/>
      <c r="RED856" s="152"/>
      <c r="REE856" s="152"/>
      <c r="REF856" s="152"/>
      <c r="REG856" s="152"/>
      <c r="REH856" s="152"/>
      <c r="REI856" s="152"/>
      <c r="REJ856" s="152"/>
      <c r="REK856" s="152"/>
      <c r="REL856" s="152"/>
      <c r="REM856" s="152"/>
      <c r="REN856" s="152"/>
      <c r="REO856" s="152"/>
      <c r="REP856" s="152"/>
      <c r="REQ856" s="152"/>
      <c r="RER856" s="152"/>
      <c r="RES856" s="152"/>
      <c r="RET856" s="152"/>
      <c r="REU856" s="152"/>
      <c r="REV856" s="152"/>
      <c r="REW856" s="152"/>
      <c r="REX856" s="152"/>
      <c r="REY856" s="152"/>
      <c r="REZ856" s="152"/>
      <c r="RFA856" s="152"/>
      <c r="RFB856" s="152"/>
      <c r="RFC856" s="152"/>
      <c r="RFD856" s="152"/>
      <c r="RFE856" s="152"/>
      <c r="RFF856" s="152"/>
      <c r="RFG856" s="152"/>
      <c r="RFH856" s="152"/>
      <c r="RFI856" s="152"/>
      <c r="RFJ856" s="152"/>
      <c r="RFK856" s="152"/>
      <c r="RFL856" s="152"/>
      <c r="RFM856" s="152"/>
      <c r="RFN856" s="152"/>
      <c r="RFO856" s="152"/>
      <c r="RFP856" s="152"/>
      <c r="RFQ856" s="152"/>
      <c r="RFR856" s="152"/>
      <c r="RFS856" s="152"/>
      <c r="RFT856" s="152"/>
      <c r="RFU856" s="152"/>
      <c r="RFV856" s="152"/>
      <c r="RFW856" s="152"/>
      <c r="RFX856" s="152"/>
      <c r="RFY856" s="152"/>
      <c r="RFZ856" s="152"/>
      <c r="RGA856" s="152"/>
      <c r="RGB856" s="152"/>
      <c r="RGC856" s="152"/>
      <c r="RGD856" s="152"/>
      <c r="RGE856" s="152"/>
      <c r="RGF856" s="152"/>
      <c r="RGG856" s="152"/>
      <c r="RGH856" s="152"/>
      <c r="RGI856" s="152"/>
      <c r="RGJ856" s="152"/>
      <c r="RGK856" s="152"/>
      <c r="RGL856" s="152"/>
      <c r="RGM856" s="152"/>
      <c r="RGN856" s="152"/>
      <c r="RGO856" s="152"/>
      <c r="RGP856" s="152"/>
      <c r="RGQ856" s="152"/>
      <c r="RGR856" s="152"/>
      <c r="RGS856" s="152"/>
      <c r="RGT856" s="152"/>
      <c r="RGU856" s="152"/>
      <c r="RGV856" s="152"/>
      <c r="RGW856" s="152"/>
      <c r="RGX856" s="152"/>
      <c r="RGY856" s="152"/>
      <c r="RGZ856" s="152"/>
      <c r="RHA856" s="152"/>
      <c r="RHB856" s="152"/>
      <c r="RHC856" s="152"/>
      <c r="RHD856" s="152"/>
      <c r="RHE856" s="152"/>
      <c r="RHF856" s="152"/>
      <c r="RHG856" s="152"/>
      <c r="RHH856" s="152"/>
      <c r="RHI856" s="152"/>
      <c r="RHJ856" s="152"/>
      <c r="RHK856" s="152"/>
      <c r="RHL856" s="152"/>
      <c r="RHM856" s="152"/>
      <c r="RHN856" s="152"/>
      <c r="RHO856" s="152"/>
      <c r="RHP856" s="152"/>
      <c r="RHQ856" s="152"/>
      <c r="RHR856" s="152"/>
      <c r="RHS856" s="152"/>
      <c r="RHT856" s="152"/>
      <c r="RHU856" s="152"/>
      <c r="RHV856" s="152"/>
      <c r="RHW856" s="152"/>
      <c r="RHX856" s="152"/>
      <c r="RHY856" s="152"/>
      <c r="RHZ856" s="152"/>
      <c r="RIA856" s="152"/>
      <c r="RIB856" s="152"/>
      <c r="RIC856" s="152"/>
      <c r="RID856" s="152"/>
      <c r="RIE856" s="152"/>
      <c r="RIF856" s="152"/>
      <c r="RIG856" s="152"/>
      <c r="RIH856" s="152"/>
      <c r="RII856" s="152"/>
      <c r="RIJ856" s="152"/>
      <c r="RIK856" s="152"/>
      <c r="RIL856" s="152"/>
      <c r="RIM856" s="152"/>
      <c r="RIN856" s="152"/>
      <c r="RIO856" s="152"/>
      <c r="RIP856" s="152"/>
      <c r="RIQ856" s="152"/>
      <c r="RIR856" s="152"/>
      <c r="RIS856" s="152"/>
      <c r="RIT856" s="152"/>
      <c r="RIU856" s="152"/>
      <c r="RIV856" s="152"/>
      <c r="RIW856" s="152"/>
      <c r="RIX856" s="152"/>
      <c r="RIY856" s="152"/>
      <c r="RIZ856" s="152"/>
      <c r="RJA856" s="152"/>
      <c r="RJB856" s="152"/>
      <c r="RJC856" s="152"/>
      <c r="RJD856" s="152"/>
      <c r="RJE856" s="152"/>
      <c r="RJF856" s="152"/>
      <c r="RJG856" s="152"/>
      <c r="RJH856" s="152"/>
      <c r="RJI856" s="152"/>
      <c r="RJJ856" s="152"/>
      <c r="RJK856" s="152"/>
      <c r="RJL856" s="152"/>
      <c r="RJM856" s="152"/>
      <c r="RJN856" s="152"/>
      <c r="RJO856" s="152"/>
      <c r="RJP856" s="152"/>
      <c r="RJQ856" s="152"/>
      <c r="RJR856" s="152"/>
      <c r="RJS856" s="152"/>
      <c r="RJT856" s="152"/>
      <c r="RJU856" s="152"/>
      <c r="RJV856" s="152"/>
      <c r="RJW856" s="152"/>
      <c r="RJX856" s="152"/>
      <c r="RJY856" s="152"/>
      <c r="RJZ856" s="152"/>
      <c r="RKA856" s="152"/>
      <c r="RKB856" s="152"/>
      <c r="RKC856" s="152"/>
      <c r="RKD856" s="152"/>
      <c r="RKE856" s="152"/>
      <c r="RKF856" s="152"/>
      <c r="RKG856" s="152"/>
      <c r="RKH856" s="152"/>
      <c r="RKI856" s="152"/>
      <c r="RKJ856" s="152"/>
      <c r="RKK856" s="152"/>
      <c r="RKL856" s="152"/>
      <c r="RKM856" s="152"/>
      <c r="RKN856" s="152"/>
      <c r="RKO856" s="152"/>
      <c r="RKP856" s="152"/>
      <c r="RKQ856" s="152"/>
      <c r="RKR856" s="152"/>
      <c r="RKS856" s="152"/>
      <c r="RKT856" s="152"/>
      <c r="RKU856" s="152"/>
      <c r="RKV856" s="152"/>
      <c r="RKW856" s="152"/>
      <c r="RKX856" s="152"/>
      <c r="RKY856" s="152"/>
      <c r="RKZ856" s="152"/>
      <c r="RLA856" s="152"/>
      <c r="RLB856" s="152"/>
      <c r="RLC856" s="152"/>
      <c r="RLD856" s="152"/>
      <c r="RLE856" s="152"/>
      <c r="RLF856" s="152"/>
      <c r="RLG856" s="152"/>
      <c r="RLH856" s="152"/>
      <c r="RLI856" s="152"/>
      <c r="RLJ856" s="152"/>
      <c r="RLK856" s="152"/>
      <c r="RLL856" s="152"/>
      <c r="RLM856" s="152"/>
      <c r="RLN856" s="152"/>
      <c r="RLO856" s="152"/>
      <c r="RLP856" s="152"/>
      <c r="RLQ856" s="152"/>
      <c r="RLR856" s="152"/>
      <c r="RLS856" s="152"/>
      <c r="RLT856" s="152"/>
      <c r="RLU856" s="152"/>
      <c r="RLV856" s="152"/>
      <c r="RLW856" s="152"/>
      <c r="RLX856" s="152"/>
      <c r="RLY856" s="152"/>
      <c r="RLZ856" s="152"/>
      <c r="RMA856" s="152"/>
      <c r="RMB856" s="152"/>
      <c r="RMC856" s="152"/>
      <c r="RMD856" s="152"/>
      <c r="RME856" s="152"/>
      <c r="RMF856" s="152"/>
      <c r="RMG856" s="152"/>
      <c r="RMH856" s="152"/>
      <c r="RMI856" s="152"/>
      <c r="RMJ856" s="152"/>
      <c r="RMK856" s="152"/>
      <c r="RML856" s="152"/>
      <c r="RMM856" s="152"/>
      <c r="RMN856" s="152"/>
      <c r="RMO856" s="152"/>
      <c r="RMP856" s="152"/>
      <c r="RMQ856" s="152"/>
      <c r="RMR856" s="152"/>
      <c r="RMS856" s="152"/>
      <c r="RMT856" s="152"/>
      <c r="RMU856" s="152"/>
      <c r="RMV856" s="152"/>
      <c r="RMW856" s="152"/>
      <c r="RMX856" s="152"/>
      <c r="RMY856" s="152"/>
      <c r="RMZ856" s="152"/>
      <c r="RNA856" s="152"/>
      <c r="RNB856" s="152"/>
      <c r="RNC856" s="152"/>
      <c r="RND856" s="152"/>
      <c r="RNE856" s="152"/>
      <c r="RNF856" s="152"/>
      <c r="RNG856" s="152"/>
      <c r="RNH856" s="152"/>
      <c r="RNI856" s="152"/>
      <c r="RNJ856" s="152"/>
      <c r="RNK856" s="152"/>
      <c r="RNL856" s="152"/>
      <c r="RNM856" s="152"/>
      <c r="RNN856" s="152"/>
      <c r="RNO856" s="152"/>
      <c r="RNP856" s="152"/>
      <c r="RNQ856" s="152"/>
      <c r="RNR856" s="152"/>
      <c r="RNS856" s="152"/>
      <c r="RNT856" s="152"/>
      <c r="RNU856" s="152"/>
      <c r="RNV856" s="152"/>
      <c r="RNW856" s="152"/>
      <c r="RNX856" s="152"/>
      <c r="RNY856" s="152"/>
      <c r="RNZ856" s="152"/>
      <c r="ROA856" s="152"/>
      <c r="ROB856" s="152"/>
      <c r="ROC856" s="152"/>
      <c r="ROD856" s="152"/>
      <c r="ROE856" s="152"/>
      <c r="ROF856" s="152"/>
      <c r="ROG856" s="152"/>
      <c r="ROH856" s="152"/>
      <c r="ROI856" s="152"/>
      <c r="ROJ856" s="152"/>
      <c r="ROK856" s="152"/>
      <c r="ROL856" s="152"/>
      <c r="ROM856" s="152"/>
      <c r="RON856" s="152"/>
      <c r="ROO856" s="152"/>
      <c r="ROP856" s="152"/>
      <c r="ROQ856" s="152"/>
      <c r="ROR856" s="152"/>
      <c r="ROS856" s="152"/>
      <c r="ROT856" s="152"/>
      <c r="ROU856" s="152"/>
      <c r="ROV856" s="152"/>
      <c r="ROW856" s="152"/>
      <c r="ROX856" s="152"/>
      <c r="ROY856" s="152"/>
      <c r="ROZ856" s="152"/>
      <c r="RPA856" s="152"/>
      <c r="RPB856" s="152"/>
      <c r="RPC856" s="152"/>
      <c r="RPD856" s="152"/>
      <c r="RPE856" s="152"/>
      <c r="RPF856" s="152"/>
      <c r="RPG856" s="152"/>
      <c r="RPH856" s="152"/>
      <c r="RPI856" s="152"/>
      <c r="RPJ856" s="152"/>
      <c r="RPK856" s="152"/>
      <c r="RPL856" s="152"/>
      <c r="RPM856" s="152"/>
      <c r="RPN856" s="152"/>
      <c r="RPO856" s="152"/>
      <c r="RPP856" s="152"/>
      <c r="RPQ856" s="152"/>
      <c r="RPR856" s="152"/>
      <c r="RPS856" s="152"/>
      <c r="RPT856" s="152"/>
      <c r="RPU856" s="152"/>
      <c r="RPV856" s="152"/>
      <c r="RPW856" s="152"/>
      <c r="RPX856" s="152"/>
      <c r="RPY856" s="152"/>
      <c r="RPZ856" s="152"/>
      <c r="RQA856" s="152"/>
      <c r="RQB856" s="152"/>
      <c r="RQC856" s="152"/>
      <c r="RQD856" s="152"/>
      <c r="RQE856" s="152"/>
      <c r="RQF856" s="152"/>
      <c r="RQG856" s="152"/>
      <c r="RQH856" s="152"/>
      <c r="RQI856" s="152"/>
      <c r="RQJ856" s="152"/>
      <c r="RQK856" s="152"/>
      <c r="RQL856" s="152"/>
      <c r="RQM856" s="152"/>
      <c r="RQN856" s="152"/>
      <c r="RQO856" s="152"/>
      <c r="RQP856" s="152"/>
      <c r="RQQ856" s="152"/>
      <c r="RQR856" s="152"/>
      <c r="RQS856" s="152"/>
      <c r="RQT856" s="152"/>
      <c r="RQU856" s="152"/>
      <c r="RQV856" s="152"/>
      <c r="RQW856" s="152"/>
      <c r="RQX856" s="152"/>
      <c r="RQY856" s="152"/>
      <c r="RQZ856" s="152"/>
      <c r="RRA856" s="152"/>
      <c r="RRB856" s="152"/>
      <c r="RRC856" s="152"/>
      <c r="RRD856" s="152"/>
      <c r="RRE856" s="152"/>
      <c r="RRF856" s="152"/>
      <c r="RRG856" s="152"/>
      <c r="RRH856" s="152"/>
      <c r="RRI856" s="152"/>
      <c r="RRJ856" s="152"/>
      <c r="RRK856" s="152"/>
      <c r="RRL856" s="152"/>
      <c r="RRM856" s="152"/>
      <c r="RRN856" s="152"/>
      <c r="RRO856" s="152"/>
      <c r="RRP856" s="152"/>
      <c r="RRQ856" s="152"/>
      <c r="RRR856" s="152"/>
      <c r="RRS856" s="152"/>
      <c r="RRT856" s="152"/>
      <c r="RRU856" s="152"/>
      <c r="RRV856" s="152"/>
      <c r="RRW856" s="152"/>
      <c r="RRX856" s="152"/>
      <c r="RRY856" s="152"/>
      <c r="RRZ856" s="152"/>
      <c r="RSA856" s="152"/>
      <c r="RSB856" s="152"/>
      <c r="RSC856" s="152"/>
      <c r="RSD856" s="152"/>
      <c r="RSE856" s="152"/>
      <c r="RSF856" s="152"/>
      <c r="RSG856" s="152"/>
      <c r="RSH856" s="152"/>
      <c r="RSI856" s="152"/>
      <c r="RSJ856" s="152"/>
      <c r="RSK856" s="152"/>
      <c r="RSL856" s="152"/>
      <c r="RSM856" s="152"/>
      <c r="RSN856" s="152"/>
      <c r="RSO856" s="152"/>
      <c r="RSP856" s="152"/>
      <c r="RSQ856" s="152"/>
      <c r="RSR856" s="152"/>
      <c r="RSS856" s="152"/>
      <c r="RST856" s="152"/>
      <c r="RSU856" s="152"/>
      <c r="RSV856" s="152"/>
      <c r="RSW856" s="152"/>
      <c r="RSX856" s="152"/>
      <c r="RSY856" s="152"/>
      <c r="RSZ856" s="152"/>
      <c r="RTA856" s="152"/>
      <c r="RTB856" s="152"/>
      <c r="RTC856" s="152"/>
      <c r="RTD856" s="152"/>
      <c r="RTE856" s="152"/>
      <c r="RTF856" s="152"/>
      <c r="RTG856" s="152"/>
      <c r="RTH856" s="152"/>
      <c r="RTI856" s="152"/>
      <c r="RTJ856" s="152"/>
      <c r="RTK856" s="152"/>
      <c r="RTL856" s="152"/>
      <c r="RTM856" s="152"/>
      <c r="RTN856" s="152"/>
      <c r="RTO856" s="152"/>
      <c r="RTP856" s="152"/>
      <c r="RTQ856" s="152"/>
      <c r="RTR856" s="152"/>
      <c r="RTS856" s="152"/>
      <c r="RTT856" s="152"/>
      <c r="RTU856" s="152"/>
      <c r="RTV856" s="152"/>
      <c r="RTW856" s="152"/>
      <c r="RTX856" s="152"/>
      <c r="RTY856" s="152"/>
      <c r="RTZ856" s="152"/>
      <c r="RUA856" s="152"/>
      <c r="RUB856" s="152"/>
      <c r="RUC856" s="152"/>
      <c r="RUD856" s="152"/>
      <c r="RUE856" s="152"/>
      <c r="RUF856" s="152"/>
      <c r="RUG856" s="152"/>
      <c r="RUH856" s="152"/>
      <c r="RUI856" s="152"/>
      <c r="RUJ856" s="152"/>
      <c r="RUK856" s="152"/>
      <c r="RUL856" s="152"/>
      <c r="RUM856" s="152"/>
      <c r="RUN856" s="152"/>
      <c r="RUO856" s="152"/>
      <c r="RUP856" s="152"/>
      <c r="RUQ856" s="152"/>
      <c r="RUR856" s="152"/>
      <c r="RUS856" s="152"/>
      <c r="RUT856" s="152"/>
      <c r="RUU856" s="152"/>
      <c r="RUV856" s="152"/>
      <c r="RUW856" s="152"/>
      <c r="RUX856" s="152"/>
      <c r="RUY856" s="152"/>
      <c r="RUZ856" s="152"/>
      <c r="RVA856" s="152"/>
      <c r="RVB856" s="152"/>
      <c r="RVC856" s="152"/>
      <c r="RVD856" s="152"/>
      <c r="RVE856" s="152"/>
      <c r="RVF856" s="152"/>
      <c r="RVG856" s="152"/>
      <c r="RVH856" s="152"/>
      <c r="RVI856" s="152"/>
      <c r="RVJ856" s="152"/>
      <c r="RVK856" s="152"/>
      <c r="RVL856" s="152"/>
      <c r="RVM856" s="152"/>
      <c r="RVN856" s="152"/>
      <c r="RVO856" s="152"/>
      <c r="RVP856" s="152"/>
      <c r="RVQ856" s="152"/>
      <c r="RVR856" s="152"/>
      <c r="RVS856" s="152"/>
      <c r="RVT856" s="152"/>
      <c r="RVU856" s="152"/>
      <c r="RVV856" s="152"/>
      <c r="RVW856" s="152"/>
      <c r="RVX856" s="152"/>
      <c r="RVY856" s="152"/>
      <c r="RVZ856" s="152"/>
      <c r="RWA856" s="152"/>
      <c r="RWB856" s="152"/>
      <c r="RWC856" s="152"/>
      <c r="RWD856" s="152"/>
      <c r="RWE856" s="152"/>
      <c r="RWF856" s="152"/>
      <c r="RWG856" s="152"/>
      <c r="RWH856" s="152"/>
      <c r="RWI856" s="152"/>
      <c r="RWJ856" s="152"/>
      <c r="RWK856" s="152"/>
      <c r="RWL856" s="152"/>
      <c r="RWM856" s="152"/>
      <c r="RWN856" s="152"/>
      <c r="RWO856" s="152"/>
      <c r="RWP856" s="152"/>
      <c r="RWQ856" s="152"/>
      <c r="RWR856" s="152"/>
      <c r="RWS856" s="152"/>
      <c r="RWT856" s="152"/>
      <c r="RWU856" s="152"/>
      <c r="RWV856" s="152"/>
      <c r="RWW856" s="152"/>
      <c r="RWX856" s="152"/>
      <c r="RWY856" s="152"/>
      <c r="RWZ856" s="152"/>
      <c r="RXA856" s="152"/>
      <c r="RXB856" s="152"/>
      <c r="RXC856" s="152"/>
      <c r="RXD856" s="152"/>
      <c r="RXE856" s="152"/>
      <c r="RXF856" s="152"/>
      <c r="RXG856" s="152"/>
      <c r="RXH856" s="152"/>
      <c r="RXI856" s="152"/>
      <c r="RXJ856" s="152"/>
      <c r="RXK856" s="152"/>
      <c r="RXL856" s="152"/>
      <c r="RXM856" s="152"/>
      <c r="RXN856" s="152"/>
      <c r="RXO856" s="152"/>
      <c r="RXP856" s="152"/>
      <c r="RXQ856" s="152"/>
      <c r="RXR856" s="152"/>
      <c r="RXS856" s="152"/>
      <c r="RXT856" s="152"/>
      <c r="RXU856" s="152"/>
      <c r="RXV856" s="152"/>
      <c r="RXW856" s="152"/>
      <c r="RXX856" s="152"/>
      <c r="RXY856" s="152"/>
      <c r="RXZ856" s="152"/>
      <c r="RYA856" s="152"/>
      <c r="RYB856" s="152"/>
      <c r="RYC856" s="152"/>
      <c r="RYD856" s="152"/>
      <c r="RYE856" s="152"/>
      <c r="RYF856" s="152"/>
      <c r="RYG856" s="152"/>
      <c r="RYH856" s="152"/>
      <c r="RYI856" s="152"/>
      <c r="RYJ856" s="152"/>
      <c r="RYK856" s="152"/>
      <c r="RYL856" s="152"/>
      <c r="RYM856" s="152"/>
      <c r="RYN856" s="152"/>
      <c r="RYO856" s="152"/>
      <c r="RYP856" s="152"/>
      <c r="RYQ856" s="152"/>
      <c r="RYR856" s="152"/>
      <c r="RYS856" s="152"/>
      <c r="RYT856" s="152"/>
      <c r="RYU856" s="152"/>
      <c r="RYV856" s="152"/>
      <c r="RYW856" s="152"/>
      <c r="RYX856" s="152"/>
      <c r="RYY856" s="152"/>
      <c r="RYZ856" s="152"/>
      <c r="RZA856" s="152"/>
      <c r="RZB856" s="152"/>
      <c r="RZC856" s="152"/>
      <c r="RZD856" s="152"/>
      <c r="RZE856" s="152"/>
      <c r="RZF856" s="152"/>
      <c r="RZG856" s="152"/>
      <c r="RZH856" s="152"/>
      <c r="RZI856" s="152"/>
      <c r="RZJ856" s="152"/>
      <c r="RZK856" s="152"/>
      <c r="RZL856" s="152"/>
      <c r="RZM856" s="152"/>
      <c r="RZN856" s="152"/>
      <c r="RZO856" s="152"/>
      <c r="RZP856" s="152"/>
      <c r="RZQ856" s="152"/>
      <c r="RZR856" s="152"/>
      <c r="RZS856" s="152"/>
      <c r="RZT856" s="152"/>
      <c r="RZU856" s="152"/>
      <c r="RZV856" s="152"/>
      <c r="RZW856" s="152"/>
      <c r="RZX856" s="152"/>
      <c r="RZY856" s="152"/>
      <c r="RZZ856" s="152"/>
      <c r="SAA856" s="152"/>
      <c r="SAB856" s="152"/>
      <c r="SAC856" s="152"/>
      <c r="SAD856" s="152"/>
      <c r="SAE856" s="152"/>
      <c r="SAF856" s="152"/>
      <c r="SAG856" s="152"/>
      <c r="SAH856" s="152"/>
      <c r="SAI856" s="152"/>
      <c r="SAJ856" s="152"/>
      <c r="SAK856" s="152"/>
      <c r="SAL856" s="152"/>
      <c r="SAM856" s="152"/>
      <c r="SAN856" s="152"/>
      <c r="SAO856" s="152"/>
      <c r="SAP856" s="152"/>
      <c r="SAQ856" s="152"/>
      <c r="SAR856" s="152"/>
      <c r="SAS856" s="152"/>
      <c r="SAT856" s="152"/>
      <c r="SAU856" s="152"/>
      <c r="SAV856" s="152"/>
      <c r="SAW856" s="152"/>
      <c r="SAX856" s="152"/>
      <c r="SAY856" s="152"/>
      <c r="SAZ856" s="152"/>
      <c r="SBA856" s="152"/>
      <c r="SBB856" s="152"/>
      <c r="SBC856" s="152"/>
      <c r="SBD856" s="152"/>
      <c r="SBE856" s="152"/>
      <c r="SBF856" s="152"/>
      <c r="SBG856" s="152"/>
      <c r="SBH856" s="152"/>
      <c r="SBI856" s="152"/>
      <c r="SBJ856" s="152"/>
      <c r="SBK856" s="152"/>
      <c r="SBL856" s="152"/>
      <c r="SBM856" s="152"/>
      <c r="SBN856" s="152"/>
      <c r="SBO856" s="152"/>
      <c r="SBP856" s="152"/>
      <c r="SBQ856" s="152"/>
      <c r="SBR856" s="152"/>
      <c r="SBS856" s="152"/>
      <c r="SBT856" s="152"/>
      <c r="SBU856" s="152"/>
      <c r="SBV856" s="152"/>
      <c r="SBW856" s="152"/>
      <c r="SBX856" s="152"/>
      <c r="SBY856" s="152"/>
      <c r="SBZ856" s="152"/>
      <c r="SCA856" s="152"/>
      <c r="SCB856" s="152"/>
      <c r="SCC856" s="152"/>
      <c r="SCD856" s="152"/>
      <c r="SCE856" s="152"/>
      <c r="SCF856" s="152"/>
      <c r="SCG856" s="152"/>
      <c r="SCH856" s="152"/>
      <c r="SCI856" s="152"/>
      <c r="SCJ856" s="152"/>
      <c r="SCK856" s="152"/>
      <c r="SCL856" s="152"/>
      <c r="SCM856" s="152"/>
      <c r="SCN856" s="152"/>
      <c r="SCO856" s="152"/>
      <c r="SCP856" s="152"/>
      <c r="SCQ856" s="152"/>
      <c r="SCR856" s="152"/>
      <c r="SCS856" s="152"/>
      <c r="SCT856" s="152"/>
      <c r="SCU856" s="152"/>
      <c r="SCV856" s="152"/>
      <c r="SCW856" s="152"/>
      <c r="SCX856" s="152"/>
      <c r="SCY856" s="152"/>
      <c r="SCZ856" s="152"/>
      <c r="SDA856" s="152"/>
      <c r="SDB856" s="152"/>
      <c r="SDC856" s="152"/>
      <c r="SDD856" s="152"/>
      <c r="SDE856" s="152"/>
      <c r="SDF856" s="152"/>
      <c r="SDG856" s="152"/>
      <c r="SDH856" s="152"/>
      <c r="SDI856" s="152"/>
      <c r="SDJ856" s="152"/>
      <c r="SDK856" s="152"/>
      <c r="SDL856" s="152"/>
      <c r="SDM856" s="152"/>
      <c r="SDN856" s="152"/>
      <c r="SDO856" s="152"/>
      <c r="SDP856" s="152"/>
      <c r="SDQ856" s="152"/>
      <c r="SDR856" s="152"/>
      <c r="SDS856" s="152"/>
      <c r="SDT856" s="152"/>
      <c r="SDU856" s="152"/>
      <c r="SDV856" s="152"/>
      <c r="SDW856" s="152"/>
      <c r="SDX856" s="152"/>
      <c r="SDY856" s="152"/>
      <c r="SDZ856" s="152"/>
      <c r="SEA856" s="152"/>
      <c r="SEB856" s="152"/>
      <c r="SEC856" s="152"/>
      <c r="SED856" s="152"/>
      <c r="SEE856" s="152"/>
      <c r="SEF856" s="152"/>
      <c r="SEG856" s="152"/>
      <c r="SEH856" s="152"/>
      <c r="SEI856" s="152"/>
      <c r="SEJ856" s="152"/>
      <c r="SEK856" s="152"/>
      <c r="SEL856" s="152"/>
      <c r="SEM856" s="152"/>
      <c r="SEN856" s="152"/>
      <c r="SEO856" s="152"/>
      <c r="SEP856" s="152"/>
      <c r="SEQ856" s="152"/>
      <c r="SER856" s="152"/>
      <c r="SES856" s="152"/>
      <c r="SET856" s="152"/>
      <c r="SEU856" s="152"/>
      <c r="SEV856" s="152"/>
      <c r="SEW856" s="152"/>
      <c r="SEX856" s="152"/>
      <c r="SEY856" s="152"/>
      <c r="SEZ856" s="152"/>
      <c r="SFA856" s="152"/>
      <c r="SFB856" s="152"/>
      <c r="SFC856" s="152"/>
      <c r="SFD856" s="152"/>
      <c r="SFE856" s="152"/>
      <c r="SFF856" s="152"/>
      <c r="SFG856" s="152"/>
      <c r="SFH856" s="152"/>
      <c r="SFI856" s="152"/>
      <c r="SFJ856" s="152"/>
      <c r="SFK856" s="152"/>
      <c r="SFL856" s="152"/>
      <c r="SFM856" s="152"/>
      <c r="SFN856" s="152"/>
      <c r="SFO856" s="152"/>
      <c r="SFP856" s="152"/>
      <c r="SFQ856" s="152"/>
      <c r="SFR856" s="152"/>
      <c r="SFS856" s="152"/>
      <c r="SFT856" s="152"/>
      <c r="SFU856" s="152"/>
      <c r="SFV856" s="152"/>
      <c r="SFW856" s="152"/>
      <c r="SFX856" s="152"/>
      <c r="SFY856" s="152"/>
      <c r="SFZ856" s="152"/>
      <c r="SGA856" s="152"/>
      <c r="SGB856" s="152"/>
      <c r="SGC856" s="152"/>
      <c r="SGD856" s="152"/>
      <c r="SGE856" s="152"/>
      <c r="SGF856" s="152"/>
      <c r="SGG856" s="152"/>
      <c r="SGH856" s="152"/>
      <c r="SGI856" s="152"/>
      <c r="SGJ856" s="152"/>
      <c r="SGK856" s="152"/>
      <c r="SGL856" s="152"/>
      <c r="SGM856" s="152"/>
      <c r="SGN856" s="152"/>
      <c r="SGO856" s="152"/>
      <c r="SGP856" s="152"/>
      <c r="SGQ856" s="152"/>
      <c r="SGR856" s="152"/>
      <c r="SGS856" s="152"/>
      <c r="SGT856" s="152"/>
      <c r="SGU856" s="152"/>
      <c r="SGV856" s="152"/>
      <c r="SGW856" s="152"/>
      <c r="SGX856" s="152"/>
      <c r="SGY856" s="152"/>
      <c r="SGZ856" s="152"/>
      <c r="SHA856" s="152"/>
      <c r="SHB856" s="152"/>
      <c r="SHC856" s="152"/>
      <c r="SHD856" s="152"/>
      <c r="SHE856" s="152"/>
      <c r="SHF856" s="152"/>
      <c r="SHG856" s="152"/>
      <c r="SHH856" s="152"/>
      <c r="SHI856" s="152"/>
      <c r="SHJ856" s="152"/>
      <c r="SHK856" s="152"/>
      <c r="SHL856" s="152"/>
      <c r="SHM856" s="152"/>
      <c r="SHN856" s="152"/>
      <c r="SHO856" s="152"/>
      <c r="SHP856" s="152"/>
      <c r="SHQ856" s="152"/>
      <c r="SHR856" s="152"/>
      <c r="SHS856" s="152"/>
      <c r="SHT856" s="152"/>
      <c r="SHU856" s="152"/>
      <c r="SHV856" s="152"/>
      <c r="SHW856" s="152"/>
      <c r="SHX856" s="152"/>
      <c r="SHY856" s="152"/>
      <c r="SHZ856" s="152"/>
      <c r="SIA856" s="152"/>
      <c r="SIB856" s="152"/>
      <c r="SIC856" s="152"/>
      <c r="SID856" s="152"/>
      <c r="SIE856" s="152"/>
      <c r="SIF856" s="152"/>
      <c r="SIG856" s="152"/>
      <c r="SIH856" s="152"/>
      <c r="SII856" s="152"/>
      <c r="SIJ856" s="152"/>
      <c r="SIK856" s="152"/>
      <c r="SIL856" s="152"/>
      <c r="SIM856" s="152"/>
      <c r="SIN856" s="152"/>
      <c r="SIO856" s="152"/>
      <c r="SIP856" s="152"/>
      <c r="SIQ856" s="152"/>
      <c r="SIR856" s="152"/>
      <c r="SIS856" s="152"/>
      <c r="SIT856" s="152"/>
      <c r="SIU856" s="152"/>
      <c r="SIV856" s="152"/>
      <c r="SIW856" s="152"/>
      <c r="SIX856" s="152"/>
      <c r="SIY856" s="152"/>
      <c r="SIZ856" s="152"/>
      <c r="SJA856" s="152"/>
      <c r="SJB856" s="152"/>
      <c r="SJC856" s="152"/>
      <c r="SJD856" s="152"/>
      <c r="SJE856" s="152"/>
      <c r="SJF856" s="152"/>
      <c r="SJG856" s="152"/>
      <c r="SJH856" s="152"/>
      <c r="SJI856" s="152"/>
      <c r="SJJ856" s="152"/>
      <c r="SJK856" s="152"/>
      <c r="SJL856" s="152"/>
      <c r="SJM856" s="152"/>
      <c r="SJN856" s="152"/>
      <c r="SJO856" s="152"/>
      <c r="SJP856" s="152"/>
      <c r="SJQ856" s="152"/>
      <c r="SJR856" s="152"/>
      <c r="SJS856" s="152"/>
      <c r="SJT856" s="152"/>
      <c r="SJU856" s="152"/>
      <c r="SJV856" s="152"/>
      <c r="SJW856" s="152"/>
      <c r="SJX856" s="152"/>
      <c r="SJY856" s="152"/>
      <c r="SJZ856" s="152"/>
      <c r="SKA856" s="152"/>
      <c r="SKB856" s="152"/>
      <c r="SKC856" s="152"/>
      <c r="SKD856" s="152"/>
      <c r="SKE856" s="152"/>
      <c r="SKF856" s="152"/>
      <c r="SKG856" s="152"/>
      <c r="SKH856" s="152"/>
      <c r="SKI856" s="152"/>
      <c r="SKJ856" s="152"/>
      <c r="SKK856" s="152"/>
      <c r="SKL856" s="152"/>
      <c r="SKM856" s="152"/>
      <c r="SKN856" s="152"/>
      <c r="SKO856" s="152"/>
      <c r="SKP856" s="152"/>
      <c r="SKQ856" s="152"/>
      <c r="SKR856" s="152"/>
      <c r="SKS856" s="152"/>
      <c r="SKT856" s="152"/>
      <c r="SKU856" s="152"/>
      <c r="SKV856" s="152"/>
      <c r="SKW856" s="152"/>
      <c r="SKX856" s="152"/>
      <c r="SKY856" s="152"/>
      <c r="SKZ856" s="152"/>
      <c r="SLA856" s="152"/>
      <c r="SLB856" s="152"/>
      <c r="SLC856" s="152"/>
      <c r="SLD856" s="152"/>
      <c r="SLE856" s="152"/>
      <c r="SLF856" s="152"/>
      <c r="SLG856" s="152"/>
      <c r="SLH856" s="152"/>
      <c r="SLI856" s="152"/>
      <c r="SLJ856" s="152"/>
      <c r="SLK856" s="152"/>
      <c r="SLL856" s="152"/>
      <c r="SLM856" s="152"/>
      <c r="SLN856" s="152"/>
      <c r="SLO856" s="152"/>
      <c r="SLP856" s="152"/>
      <c r="SLQ856" s="152"/>
      <c r="SLR856" s="152"/>
      <c r="SLS856" s="152"/>
      <c r="SLT856" s="152"/>
      <c r="SLU856" s="152"/>
      <c r="SLV856" s="152"/>
      <c r="SLW856" s="152"/>
      <c r="SLX856" s="152"/>
      <c r="SLY856" s="152"/>
      <c r="SLZ856" s="152"/>
      <c r="SMA856" s="152"/>
      <c r="SMB856" s="152"/>
      <c r="SMC856" s="152"/>
      <c r="SMD856" s="152"/>
      <c r="SME856" s="152"/>
      <c r="SMF856" s="152"/>
      <c r="SMG856" s="152"/>
      <c r="SMH856" s="152"/>
      <c r="SMI856" s="152"/>
      <c r="SMJ856" s="152"/>
      <c r="SMK856" s="152"/>
      <c r="SML856" s="152"/>
      <c r="SMM856" s="152"/>
      <c r="SMN856" s="152"/>
      <c r="SMO856" s="152"/>
      <c r="SMP856" s="152"/>
      <c r="SMQ856" s="152"/>
      <c r="SMR856" s="152"/>
      <c r="SMS856" s="152"/>
      <c r="SMT856" s="152"/>
      <c r="SMU856" s="152"/>
      <c r="SMV856" s="152"/>
      <c r="SMW856" s="152"/>
      <c r="SMX856" s="152"/>
      <c r="SMY856" s="152"/>
      <c r="SMZ856" s="152"/>
      <c r="SNA856" s="152"/>
      <c r="SNB856" s="152"/>
      <c r="SNC856" s="152"/>
      <c r="SND856" s="152"/>
      <c r="SNE856" s="152"/>
      <c r="SNF856" s="152"/>
      <c r="SNG856" s="152"/>
      <c r="SNH856" s="152"/>
      <c r="SNI856" s="152"/>
      <c r="SNJ856" s="152"/>
      <c r="SNK856" s="152"/>
      <c r="SNL856" s="152"/>
      <c r="SNM856" s="152"/>
      <c r="SNN856" s="152"/>
      <c r="SNO856" s="152"/>
      <c r="SNP856" s="152"/>
      <c r="SNQ856" s="152"/>
      <c r="SNR856" s="152"/>
      <c r="SNS856" s="152"/>
      <c r="SNT856" s="152"/>
      <c r="SNU856" s="152"/>
      <c r="SNV856" s="152"/>
      <c r="SNW856" s="152"/>
      <c r="SNX856" s="152"/>
      <c r="SNY856" s="152"/>
      <c r="SNZ856" s="152"/>
      <c r="SOA856" s="152"/>
      <c r="SOB856" s="152"/>
      <c r="SOC856" s="152"/>
      <c r="SOD856" s="152"/>
      <c r="SOE856" s="152"/>
      <c r="SOF856" s="152"/>
      <c r="SOG856" s="152"/>
      <c r="SOH856" s="152"/>
      <c r="SOI856" s="152"/>
      <c r="SOJ856" s="152"/>
      <c r="SOK856" s="152"/>
      <c r="SOL856" s="152"/>
      <c r="SOM856" s="152"/>
      <c r="SON856" s="152"/>
      <c r="SOO856" s="152"/>
      <c r="SOP856" s="152"/>
      <c r="SOQ856" s="152"/>
      <c r="SOR856" s="152"/>
      <c r="SOS856" s="152"/>
      <c r="SOT856" s="152"/>
      <c r="SOU856" s="152"/>
      <c r="SOV856" s="152"/>
      <c r="SOW856" s="152"/>
      <c r="SOX856" s="152"/>
      <c r="SOY856" s="152"/>
      <c r="SOZ856" s="152"/>
      <c r="SPA856" s="152"/>
      <c r="SPB856" s="152"/>
      <c r="SPC856" s="152"/>
      <c r="SPD856" s="152"/>
      <c r="SPE856" s="152"/>
      <c r="SPF856" s="152"/>
      <c r="SPG856" s="152"/>
      <c r="SPH856" s="152"/>
      <c r="SPI856" s="152"/>
      <c r="SPJ856" s="152"/>
      <c r="SPK856" s="152"/>
      <c r="SPL856" s="152"/>
      <c r="SPM856" s="152"/>
      <c r="SPN856" s="152"/>
      <c r="SPO856" s="152"/>
      <c r="SPP856" s="152"/>
      <c r="SPQ856" s="152"/>
      <c r="SPR856" s="152"/>
      <c r="SPS856" s="152"/>
      <c r="SPT856" s="152"/>
      <c r="SPU856" s="152"/>
      <c r="SPV856" s="152"/>
      <c r="SPW856" s="152"/>
      <c r="SPX856" s="152"/>
      <c r="SPY856" s="152"/>
      <c r="SPZ856" s="152"/>
      <c r="SQA856" s="152"/>
      <c r="SQB856" s="152"/>
      <c r="SQC856" s="152"/>
      <c r="SQD856" s="152"/>
      <c r="SQE856" s="152"/>
      <c r="SQF856" s="152"/>
      <c r="SQG856" s="152"/>
      <c r="SQH856" s="152"/>
      <c r="SQI856" s="152"/>
      <c r="SQJ856" s="152"/>
      <c r="SQK856" s="152"/>
      <c r="SQL856" s="152"/>
      <c r="SQM856" s="152"/>
      <c r="SQN856" s="152"/>
      <c r="SQO856" s="152"/>
      <c r="SQP856" s="152"/>
      <c r="SQQ856" s="152"/>
      <c r="SQR856" s="152"/>
      <c r="SQS856" s="152"/>
      <c r="SQT856" s="152"/>
      <c r="SQU856" s="152"/>
      <c r="SQV856" s="152"/>
      <c r="SQW856" s="152"/>
      <c r="SQX856" s="152"/>
      <c r="SQY856" s="152"/>
      <c r="SQZ856" s="152"/>
      <c r="SRA856" s="152"/>
      <c r="SRB856" s="152"/>
      <c r="SRC856" s="152"/>
      <c r="SRD856" s="152"/>
      <c r="SRE856" s="152"/>
      <c r="SRF856" s="152"/>
      <c r="SRG856" s="152"/>
      <c r="SRH856" s="152"/>
      <c r="SRI856" s="152"/>
      <c r="SRJ856" s="152"/>
      <c r="SRK856" s="152"/>
      <c r="SRL856" s="152"/>
      <c r="SRM856" s="152"/>
      <c r="SRN856" s="152"/>
      <c r="SRO856" s="152"/>
      <c r="SRP856" s="152"/>
      <c r="SRQ856" s="152"/>
      <c r="SRR856" s="152"/>
      <c r="SRS856" s="152"/>
      <c r="SRT856" s="152"/>
      <c r="SRU856" s="152"/>
      <c r="SRV856" s="152"/>
      <c r="SRW856" s="152"/>
      <c r="SRX856" s="152"/>
      <c r="SRY856" s="152"/>
      <c r="SRZ856" s="152"/>
      <c r="SSA856" s="152"/>
      <c r="SSB856" s="152"/>
      <c r="SSC856" s="152"/>
      <c r="SSD856" s="152"/>
      <c r="SSE856" s="152"/>
      <c r="SSF856" s="152"/>
      <c r="SSG856" s="152"/>
      <c r="SSH856" s="152"/>
      <c r="SSI856" s="152"/>
      <c r="SSJ856" s="152"/>
      <c r="SSK856" s="152"/>
      <c r="SSL856" s="152"/>
      <c r="SSM856" s="152"/>
      <c r="SSN856" s="152"/>
      <c r="SSO856" s="152"/>
      <c r="SSP856" s="152"/>
      <c r="SSQ856" s="152"/>
      <c r="SSR856" s="152"/>
      <c r="SSS856" s="152"/>
      <c r="SST856" s="152"/>
      <c r="SSU856" s="152"/>
      <c r="SSV856" s="152"/>
      <c r="SSW856" s="152"/>
      <c r="SSX856" s="152"/>
      <c r="SSY856" s="152"/>
      <c r="SSZ856" s="152"/>
      <c r="STA856" s="152"/>
      <c r="STB856" s="152"/>
      <c r="STC856" s="152"/>
      <c r="STD856" s="152"/>
      <c r="STE856" s="152"/>
      <c r="STF856" s="152"/>
      <c r="STG856" s="152"/>
      <c r="STH856" s="152"/>
      <c r="STI856" s="152"/>
      <c r="STJ856" s="152"/>
      <c r="STK856" s="152"/>
      <c r="STL856" s="152"/>
      <c r="STM856" s="152"/>
      <c r="STN856" s="152"/>
      <c r="STO856" s="152"/>
      <c r="STP856" s="152"/>
      <c r="STQ856" s="152"/>
      <c r="STR856" s="152"/>
      <c r="STS856" s="152"/>
      <c r="STT856" s="152"/>
      <c r="STU856" s="152"/>
      <c r="STV856" s="152"/>
      <c r="STW856" s="152"/>
      <c r="STX856" s="152"/>
      <c r="STY856" s="152"/>
      <c r="STZ856" s="152"/>
      <c r="SUA856" s="152"/>
      <c r="SUB856" s="152"/>
      <c r="SUC856" s="152"/>
      <c r="SUD856" s="152"/>
      <c r="SUE856" s="152"/>
      <c r="SUF856" s="152"/>
      <c r="SUG856" s="152"/>
      <c r="SUH856" s="152"/>
      <c r="SUI856" s="152"/>
      <c r="SUJ856" s="152"/>
      <c r="SUK856" s="152"/>
      <c r="SUL856" s="152"/>
      <c r="SUM856" s="152"/>
      <c r="SUN856" s="152"/>
      <c r="SUO856" s="152"/>
      <c r="SUP856" s="152"/>
      <c r="SUQ856" s="152"/>
      <c r="SUR856" s="152"/>
      <c r="SUS856" s="152"/>
      <c r="SUT856" s="152"/>
      <c r="SUU856" s="152"/>
      <c r="SUV856" s="152"/>
      <c r="SUW856" s="152"/>
      <c r="SUX856" s="152"/>
      <c r="SUY856" s="152"/>
      <c r="SUZ856" s="152"/>
      <c r="SVA856" s="152"/>
      <c r="SVB856" s="152"/>
      <c r="SVC856" s="152"/>
      <c r="SVD856" s="152"/>
      <c r="SVE856" s="152"/>
      <c r="SVF856" s="152"/>
      <c r="SVG856" s="152"/>
      <c r="SVH856" s="152"/>
      <c r="SVI856" s="152"/>
      <c r="SVJ856" s="152"/>
      <c r="SVK856" s="152"/>
      <c r="SVL856" s="152"/>
      <c r="SVM856" s="152"/>
      <c r="SVN856" s="152"/>
      <c r="SVO856" s="152"/>
      <c r="SVP856" s="152"/>
      <c r="SVQ856" s="152"/>
      <c r="SVR856" s="152"/>
      <c r="SVS856" s="152"/>
      <c r="SVT856" s="152"/>
      <c r="SVU856" s="152"/>
      <c r="SVV856" s="152"/>
      <c r="SVW856" s="152"/>
      <c r="SVX856" s="152"/>
      <c r="SVY856" s="152"/>
      <c r="SVZ856" s="152"/>
      <c r="SWA856" s="152"/>
      <c r="SWB856" s="152"/>
      <c r="SWC856" s="152"/>
      <c r="SWD856" s="152"/>
      <c r="SWE856" s="152"/>
      <c r="SWF856" s="152"/>
      <c r="SWG856" s="152"/>
      <c r="SWH856" s="152"/>
      <c r="SWI856" s="152"/>
      <c r="SWJ856" s="152"/>
      <c r="SWK856" s="152"/>
      <c r="SWL856" s="152"/>
      <c r="SWM856" s="152"/>
      <c r="SWN856" s="152"/>
      <c r="SWO856" s="152"/>
      <c r="SWP856" s="152"/>
      <c r="SWQ856" s="152"/>
      <c r="SWR856" s="152"/>
      <c r="SWS856" s="152"/>
      <c r="SWT856" s="152"/>
      <c r="SWU856" s="152"/>
      <c r="SWV856" s="152"/>
      <c r="SWW856" s="152"/>
      <c r="SWX856" s="152"/>
      <c r="SWY856" s="152"/>
      <c r="SWZ856" s="152"/>
      <c r="SXA856" s="152"/>
      <c r="SXB856" s="152"/>
      <c r="SXC856" s="152"/>
      <c r="SXD856" s="152"/>
      <c r="SXE856" s="152"/>
      <c r="SXF856" s="152"/>
      <c r="SXG856" s="152"/>
      <c r="SXH856" s="152"/>
      <c r="SXI856" s="152"/>
      <c r="SXJ856" s="152"/>
      <c r="SXK856" s="152"/>
      <c r="SXL856" s="152"/>
      <c r="SXM856" s="152"/>
      <c r="SXN856" s="152"/>
      <c r="SXO856" s="152"/>
      <c r="SXP856" s="152"/>
      <c r="SXQ856" s="152"/>
      <c r="SXR856" s="152"/>
      <c r="SXS856" s="152"/>
      <c r="SXT856" s="152"/>
      <c r="SXU856" s="152"/>
      <c r="SXV856" s="152"/>
      <c r="SXW856" s="152"/>
      <c r="SXX856" s="152"/>
      <c r="SXY856" s="152"/>
      <c r="SXZ856" s="152"/>
      <c r="SYA856" s="152"/>
      <c r="SYB856" s="152"/>
      <c r="SYC856" s="152"/>
      <c r="SYD856" s="152"/>
      <c r="SYE856" s="152"/>
      <c r="SYF856" s="152"/>
      <c r="SYG856" s="152"/>
      <c r="SYH856" s="152"/>
      <c r="SYI856" s="152"/>
      <c r="SYJ856" s="152"/>
      <c r="SYK856" s="152"/>
      <c r="SYL856" s="152"/>
      <c r="SYM856" s="152"/>
      <c r="SYN856" s="152"/>
      <c r="SYO856" s="152"/>
      <c r="SYP856" s="152"/>
      <c r="SYQ856" s="152"/>
      <c r="SYR856" s="152"/>
      <c r="SYS856" s="152"/>
      <c r="SYT856" s="152"/>
      <c r="SYU856" s="152"/>
      <c r="SYV856" s="152"/>
      <c r="SYW856" s="152"/>
      <c r="SYX856" s="152"/>
      <c r="SYY856" s="152"/>
      <c r="SYZ856" s="152"/>
      <c r="SZA856" s="152"/>
      <c r="SZB856" s="152"/>
      <c r="SZC856" s="152"/>
      <c r="SZD856" s="152"/>
      <c r="SZE856" s="152"/>
      <c r="SZF856" s="152"/>
      <c r="SZG856" s="152"/>
      <c r="SZH856" s="152"/>
      <c r="SZI856" s="152"/>
      <c r="SZJ856" s="152"/>
      <c r="SZK856" s="152"/>
      <c r="SZL856" s="152"/>
      <c r="SZM856" s="152"/>
      <c r="SZN856" s="152"/>
      <c r="SZO856" s="152"/>
      <c r="SZP856" s="152"/>
      <c r="SZQ856" s="152"/>
      <c r="SZR856" s="152"/>
      <c r="SZS856" s="152"/>
      <c r="SZT856" s="152"/>
      <c r="SZU856" s="152"/>
      <c r="SZV856" s="152"/>
      <c r="SZW856" s="152"/>
      <c r="SZX856" s="152"/>
      <c r="SZY856" s="152"/>
      <c r="SZZ856" s="152"/>
      <c r="TAA856" s="152"/>
      <c r="TAB856" s="152"/>
      <c r="TAC856" s="152"/>
      <c r="TAD856" s="152"/>
      <c r="TAE856" s="152"/>
      <c r="TAF856" s="152"/>
      <c r="TAG856" s="152"/>
      <c r="TAH856" s="152"/>
      <c r="TAI856" s="152"/>
      <c r="TAJ856" s="152"/>
      <c r="TAK856" s="152"/>
      <c r="TAL856" s="152"/>
      <c r="TAM856" s="152"/>
      <c r="TAN856" s="152"/>
      <c r="TAO856" s="152"/>
      <c r="TAP856" s="152"/>
      <c r="TAQ856" s="152"/>
      <c r="TAR856" s="152"/>
      <c r="TAS856" s="152"/>
      <c r="TAT856" s="152"/>
      <c r="TAU856" s="152"/>
      <c r="TAV856" s="152"/>
      <c r="TAW856" s="152"/>
      <c r="TAX856" s="152"/>
      <c r="TAY856" s="152"/>
      <c r="TAZ856" s="152"/>
      <c r="TBA856" s="152"/>
      <c r="TBB856" s="152"/>
      <c r="TBC856" s="152"/>
      <c r="TBD856" s="152"/>
      <c r="TBE856" s="152"/>
      <c r="TBF856" s="152"/>
      <c r="TBG856" s="152"/>
      <c r="TBH856" s="152"/>
      <c r="TBI856" s="152"/>
      <c r="TBJ856" s="152"/>
      <c r="TBK856" s="152"/>
      <c r="TBL856" s="152"/>
      <c r="TBM856" s="152"/>
      <c r="TBN856" s="152"/>
      <c r="TBO856" s="152"/>
      <c r="TBP856" s="152"/>
      <c r="TBQ856" s="152"/>
      <c r="TBR856" s="152"/>
      <c r="TBS856" s="152"/>
      <c r="TBT856" s="152"/>
      <c r="TBU856" s="152"/>
      <c r="TBV856" s="152"/>
      <c r="TBW856" s="152"/>
      <c r="TBX856" s="152"/>
      <c r="TBY856" s="152"/>
      <c r="TBZ856" s="152"/>
      <c r="TCA856" s="152"/>
      <c r="TCB856" s="152"/>
      <c r="TCC856" s="152"/>
      <c r="TCD856" s="152"/>
      <c r="TCE856" s="152"/>
      <c r="TCF856" s="152"/>
      <c r="TCG856" s="152"/>
      <c r="TCH856" s="152"/>
      <c r="TCI856" s="152"/>
      <c r="TCJ856" s="152"/>
      <c r="TCK856" s="152"/>
      <c r="TCL856" s="152"/>
      <c r="TCM856" s="152"/>
      <c r="TCN856" s="152"/>
      <c r="TCO856" s="152"/>
      <c r="TCP856" s="152"/>
      <c r="TCQ856" s="152"/>
      <c r="TCR856" s="152"/>
      <c r="TCS856" s="152"/>
      <c r="TCT856" s="152"/>
      <c r="TCU856" s="152"/>
      <c r="TCV856" s="152"/>
      <c r="TCW856" s="152"/>
      <c r="TCX856" s="152"/>
      <c r="TCY856" s="152"/>
      <c r="TCZ856" s="152"/>
      <c r="TDA856" s="152"/>
      <c r="TDB856" s="152"/>
      <c r="TDC856" s="152"/>
      <c r="TDD856" s="152"/>
      <c r="TDE856" s="152"/>
      <c r="TDF856" s="152"/>
      <c r="TDG856" s="152"/>
      <c r="TDH856" s="152"/>
      <c r="TDI856" s="152"/>
      <c r="TDJ856" s="152"/>
      <c r="TDK856" s="152"/>
      <c r="TDL856" s="152"/>
      <c r="TDM856" s="152"/>
      <c r="TDN856" s="152"/>
      <c r="TDO856" s="152"/>
      <c r="TDP856" s="152"/>
      <c r="TDQ856" s="152"/>
      <c r="TDR856" s="152"/>
      <c r="TDS856" s="152"/>
      <c r="TDT856" s="152"/>
      <c r="TDU856" s="152"/>
      <c r="TDV856" s="152"/>
      <c r="TDW856" s="152"/>
      <c r="TDX856" s="152"/>
      <c r="TDY856" s="152"/>
      <c r="TDZ856" s="152"/>
      <c r="TEA856" s="152"/>
      <c r="TEB856" s="152"/>
      <c r="TEC856" s="152"/>
      <c r="TED856" s="152"/>
      <c r="TEE856" s="152"/>
      <c r="TEF856" s="152"/>
      <c r="TEG856" s="152"/>
      <c r="TEH856" s="152"/>
      <c r="TEI856" s="152"/>
      <c r="TEJ856" s="152"/>
      <c r="TEK856" s="152"/>
      <c r="TEL856" s="152"/>
      <c r="TEM856" s="152"/>
      <c r="TEN856" s="152"/>
      <c r="TEO856" s="152"/>
      <c r="TEP856" s="152"/>
      <c r="TEQ856" s="152"/>
      <c r="TER856" s="152"/>
      <c r="TES856" s="152"/>
      <c r="TET856" s="152"/>
      <c r="TEU856" s="152"/>
      <c r="TEV856" s="152"/>
      <c r="TEW856" s="152"/>
      <c r="TEX856" s="152"/>
      <c r="TEY856" s="152"/>
      <c r="TEZ856" s="152"/>
      <c r="TFA856" s="152"/>
      <c r="TFB856" s="152"/>
      <c r="TFC856" s="152"/>
      <c r="TFD856" s="152"/>
      <c r="TFE856" s="152"/>
      <c r="TFF856" s="152"/>
      <c r="TFG856" s="152"/>
      <c r="TFH856" s="152"/>
      <c r="TFI856" s="152"/>
      <c r="TFJ856" s="152"/>
      <c r="TFK856" s="152"/>
      <c r="TFL856" s="152"/>
      <c r="TFM856" s="152"/>
      <c r="TFN856" s="152"/>
      <c r="TFO856" s="152"/>
      <c r="TFP856" s="152"/>
      <c r="TFQ856" s="152"/>
      <c r="TFR856" s="152"/>
      <c r="TFS856" s="152"/>
      <c r="TFT856" s="152"/>
      <c r="TFU856" s="152"/>
      <c r="TFV856" s="152"/>
      <c r="TFW856" s="152"/>
      <c r="TFX856" s="152"/>
      <c r="TFY856" s="152"/>
      <c r="TFZ856" s="152"/>
      <c r="TGA856" s="152"/>
      <c r="TGB856" s="152"/>
      <c r="TGC856" s="152"/>
      <c r="TGD856" s="152"/>
      <c r="TGE856" s="152"/>
      <c r="TGF856" s="152"/>
      <c r="TGG856" s="152"/>
      <c r="TGH856" s="152"/>
      <c r="TGI856" s="152"/>
      <c r="TGJ856" s="152"/>
      <c r="TGK856" s="152"/>
      <c r="TGL856" s="152"/>
      <c r="TGM856" s="152"/>
      <c r="TGN856" s="152"/>
      <c r="TGO856" s="152"/>
      <c r="TGP856" s="152"/>
      <c r="TGQ856" s="152"/>
      <c r="TGR856" s="152"/>
      <c r="TGS856" s="152"/>
      <c r="TGT856" s="152"/>
      <c r="TGU856" s="152"/>
      <c r="TGV856" s="152"/>
      <c r="TGW856" s="152"/>
      <c r="TGX856" s="152"/>
      <c r="TGY856" s="152"/>
      <c r="TGZ856" s="152"/>
      <c r="THA856" s="152"/>
      <c r="THB856" s="152"/>
      <c r="THC856" s="152"/>
      <c r="THD856" s="152"/>
      <c r="THE856" s="152"/>
      <c r="THF856" s="152"/>
      <c r="THG856" s="152"/>
      <c r="THH856" s="152"/>
      <c r="THI856" s="152"/>
      <c r="THJ856" s="152"/>
      <c r="THK856" s="152"/>
      <c r="THL856" s="152"/>
      <c r="THM856" s="152"/>
      <c r="THN856" s="152"/>
      <c r="THO856" s="152"/>
      <c r="THP856" s="152"/>
      <c r="THQ856" s="152"/>
      <c r="THR856" s="152"/>
      <c r="THS856" s="152"/>
      <c r="THT856" s="152"/>
      <c r="THU856" s="152"/>
      <c r="THV856" s="152"/>
      <c r="THW856" s="152"/>
      <c r="THX856" s="152"/>
      <c r="THY856" s="152"/>
      <c r="THZ856" s="152"/>
      <c r="TIA856" s="152"/>
      <c r="TIB856" s="152"/>
      <c r="TIC856" s="152"/>
      <c r="TID856" s="152"/>
      <c r="TIE856" s="152"/>
      <c r="TIF856" s="152"/>
      <c r="TIG856" s="152"/>
      <c r="TIH856" s="152"/>
      <c r="TII856" s="152"/>
      <c r="TIJ856" s="152"/>
      <c r="TIK856" s="152"/>
      <c r="TIL856" s="152"/>
      <c r="TIM856" s="152"/>
      <c r="TIN856" s="152"/>
      <c r="TIO856" s="152"/>
      <c r="TIP856" s="152"/>
      <c r="TIQ856" s="152"/>
      <c r="TIR856" s="152"/>
      <c r="TIS856" s="152"/>
      <c r="TIT856" s="152"/>
      <c r="TIU856" s="152"/>
      <c r="TIV856" s="152"/>
      <c r="TIW856" s="152"/>
      <c r="TIX856" s="152"/>
      <c r="TIY856" s="152"/>
      <c r="TIZ856" s="152"/>
      <c r="TJA856" s="152"/>
      <c r="TJB856" s="152"/>
      <c r="TJC856" s="152"/>
      <c r="TJD856" s="152"/>
      <c r="TJE856" s="152"/>
      <c r="TJF856" s="152"/>
      <c r="TJG856" s="152"/>
      <c r="TJH856" s="152"/>
      <c r="TJI856" s="152"/>
      <c r="TJJ856" s="152"/>
      <c r="TJK856" s="152"/>
      <c r="TJL856" s="152"/>
      <c r="TJM856" s="152"/>
      <c r="TJN856" s="152"/>
      <c r="TJO856" s="152"/>
      <c r="TJP856" s="152"/>
      <c r="TJQ856" s="152"/>
      <c r="TJR856" s="152"/>
      <c r="TJS856" s="152"/>
      <c r="TJT856" s="152"/>
      <c r="TJU856" s="152"/>
      <c r="TJV856" s="152"/>
      <c r="TJW856" s="152"/>
      <c r="TJX856" s="152"/>
      <c r="TJY856" s="152"/>
      <c r="TJZ856" s="152"/>
      <c r="TKA856" s="152"/>
      <c r="TKB856" s="152"/>
      <c r="TKC856" s="152"/>
      <c r="TKD856" s="152"/>
      <c r="TKE856" s="152"/>
      <c r="TKF856" s="152"/>
      <c r="TKG856" s="152"/>
      <c r="TKH856" s="152"/>
      <c r="TKI856" s="152"/>
      <c r="TKJ856" s="152"/>
      <c r="TKK856" s="152"/>
      <c r="TKL856" s="152"/>
      <c r="TKM856" s="152"/>
      <c r="TKN856" s="152"/>
      <c r="TKO856" s="152"/>
      <c r="TKP856" s="152"/>
      <c r="TKQ856" s="152"/>
      <c r="TKR856" s="152"/>
      <c r="TKS856" s="152"/>
      <c r="TKT856" s="152"/>
      <c r="TKU856" s="152"/>
      <c r="TKV856" s="152"/>
      <c r="TKW856" s="152"/>
      <c r="TKX856" s="152"/>
      <c r="TKY856" s="152"/>
      <c r="TKZ856" s="152"/>
      <c r="TLA856" s="152"/>
      <c r="TLB856" s="152"/>
      <c r="TLC856" s="152"/>
      <c r="TLD856" s="152"/>
      <c r="TLE856" s="152"/>
      <c r="TLF856" s="152"/>
      <c r="TLG856" s="152"/>
      <c r="TLH856" s="152"/>
      <c r="TLI856" s="152"/>
      <c r="TLJ856" s="152"/>
      <c r="TLK856" s="152"/>
      <c r="TLL856" s="152"/>
      <c r="TLM856" s="152"/>
      <c r="TLN856" s="152"/>
      <c r="TLO856" s="152"/>
      <c r="TLP856" s="152"/>
      <c r="TLQ856" s="152"/>
      <c r="TLR856" s="152"/>
      <c r="TLS856" s="152"/>
      <c r="TLT856" s="152"/>
      <c r="TLU856" s="152"/>
      <c r="TLV856" s="152"/>
      <c r="TLW856" s="152"/>
      <c r="TLX856" s="152"/>
      <c r="TLY856" s="152"/>
      <c r="TLZ856" s="152"/>
      <c r="TMA856" s="152"/>
      <c r="TMB856" s="152"/>
      <c r="TMC856" s="152"/>
      <c r="TMD856" s="152"/>
      <c r="TME856" s="152"/>
      <c r="TMF856" s="152"/>
      <c r="TMG856" s="152"/>
      <c r="TMH856" s="152"/>
      <c r="TMI856" s="152"/>
      <c r="TMJ856" s="152"/>
      <c r="TMK856" s="152"/>
      <c r="TML856" s="152"/>
      <c r="TMM856" s="152"/>
      <c r="TMN856" s="152"/>
      <c r="TMO856" s="152"/>
      <c r="TMP856" s="152"/>
      <c r="TMQ856" s="152"/>
      <c r="TMR856" s="152"/>
      <c r="TMS856" s="152"/>
      <c r="TMT856" s="152"/>
      <c r="TMU856" s="152"/>
      <c r="TMV856" s="152"/>
      <c r="TMW856" s="152"/>
      <c r="TMX856" s="152"/>
      <c r="TMY856" s="152"/>
      <c r="TMZ856" s="152"/>
      <c r="TNA856" s="152"/>
      <c r="TNB856" s="152"/>
      <c r="TNC856" s="152"/>
      <c r="TND856" s="152"/>
      <c r="TNE856" s="152"/>
      <c r="TNF856" s="152"/>
      <c r="TNG856" s="152"/>
      <c r="TNH856" s="152"/>
      <c r="TNI856" s="152"/>
      <c r="TNJ856" s="152"/>
      <c r="TNK856" s="152"/>
      <c r="TNL856" s="152"/>
      <c r="TNM856" s="152"/>
      <c r="TNN856" s="152"/>
      <c r="TNO856" s="152"/>
      <c r="TNP856" s="152"/>
      <c r="TNQ856" s="152"/>
      <c r="TNR856" s="152"/>
      <c r="TNS856" s="152"/>
      <c r="TNT856" s="152"/>
      <c r="TNU856" s="152"/>
      <c r="TNV856" s="152"/>
      <c r="TNW856" s="152"/>
      <c r="TNX856" s="152"/>
      <c r="TNY856" s="152"/>
      <c r="TNZ856" s="152"/>
      <c r="TOA856" s="152"/>
      <c r="TOB856" s="152"/>
      <c r="TOC856" s="152"/>
      <c r="TOD856" s="152"/>
      <c r="TOE856" s="152"/>
      <c r="TOF856" s="152"/>
      <c r="TOG856" s="152"/>
      <c r="TOH856" s="152"/>
      <c r="TOI856" s="152"/>
      <c r="TOJ856" s="152"/>
      <c r="TOK856" s="152"/>
      <c r="TOL856" s="152"/>
      <c r="TOM856" s="152"/>
      <c r="TON856" s="152"/>
      <c r="TOO856" s="152"/>
      <c r="TOP856" s="152"/>
      <c r="TOQ856" s="152"/>
      <c r="TOR856" s="152"/>
      <c r="TOS856" s="152"/>
      <c r="TOT856" s="152"/>
      <c r="TOU856" s="152"/>
      <c r="TOV856" s="152"/>
      <c r="TOW856" s="152"/>
      <c r="TOX856" s="152"/>
      <c r="TOY856" s="152"/>
      <c r="TOZ856" s="152"/>
      <c r="TPA856" s="152"/>
      <c r="TPB856" s="152"/>
      <c r="TPC856" s="152"/>
      <c r="TPD856" s="152"/>
      <c r="TPE856" s="152"/>
      <c r="TPF856" s="152"/>
      <c r="TPG856" s="152"/>
      <c r="TPH856" s="152"/>
      <c r="TPI856" s="152"/>
      <c r="TPJ856" s="152"/>
      <c r="TPK856" s="152"/>
      <c r="TPL856" s="152"/>
      <c r="TPM856" s="152"/>
      <c r="TPN856" s="152"/>
      <c r="TPO856" s="152"/>
      <c r="TPP856" s="152"/>
      <c r="TPQ856" s="152"/>
      <c r="TPR856" s="152"/>
      <c r="TPS856" s="152"/>
      <c r="TPT856" s="152"/>
      <c r="TPU856" s="152"/>
      <c r="TPV856" s="152"/>
      <c r="TPW856" s="152"/>
      <c r="TPX856" s="152"/>
      <c r="TPY856" s="152"/>
      <c r="TPZ856" s="152"/>
      <c r="TQA856" s="152"/>
      <c r="TQB856" s="152"/>
      <c r="TQC856" s="152"/>
      <c r="TQD856" s="152"/>
      <c r="TQE856" s="152"/>
      <c r="TQF856" s="152"/>
      <c r="TQG856" s="152"/>
      <c r="TQH856" s="152"/>
      <c r="TQI856" s="152"/>
      <c r="TQJ856" s="152"/>
      <c r="TQK856" s="152"/>
      <c r="TQL856" s="152"/>
      <c r="TQM856" s="152"/>
      <c r="TQN856" s="152"/>
      <c r="TQO856" s="152"/>
      <c r="TQP856" s="152"/>
      <c r="TQQ856" s="152"/>
      <c r="TQR856" s="152"/>
      <c r="TQS856" s="152"/>
      <c r="TQT856" s="152"/>
      <c r="TQU856" s="152"/>
      <c r="TQV856" s="152"/>
      <c r="TQW856" s="152"/>
      <c r="TQX856" s="152"/>
      <c r="TQY856" s="152"/>
      <c r="TQZ856" s="152"/>
      <c r="TRA856" s="152"/>
      <c r="TRB856" s="152"/>
      <c r="TRC856" s="152"/>
      <c r="TRD856" s="152"/>
      <c r="TRE856" s="152"/>
      <c r="TRF856" s="152"/>
      <c r="TRG856" s="152"/>
      <c r="TRH856" s="152"/>
      <c r="TRI856" s="152"/>
      <c r="TRJ856" s="152"/>
      <c r="TRK856" s="152"/>
      <c r="TRL856" s="152"/>
      <c r="TRM856" s="152"/>
      <c r="TRN856" s="152"/>
      <c r="TRO856" s="152"/>
      <c r="TRP856" s="152"/>
      <c r="TRQ856" s="152"/>
      <c r="TRR856" s="152"/>
      <c r="TRS856" s="152"/>
      <c r="TRT856" s="152"/>
      <c r="TRU856" s="152"/>
      <c r="TRV856" s="152"/>
      <c r="TRW856" s="152"/>
      <c r="TRX856" s="152"/>
      <c r="TRY856" s="152"/>
      <c r="TRZ856" s="152"/>
      <c r="TSA856" s="152"/>
      <c r="TSB856" s="152"/>
      <c r="TSC856" s="152"/>
      <c r="TSD856" s="152"/>
      <c r="TSE856" s="152"/>
      <c r="TSF856" s="152"/>
      <c r="TSG856" s="152"/>
      <c r="TSH856" s="152"/>
      <c r="TSI856" s="152"/>
      <c r="TSJ856" s="152"/>
      <c r="TSK856" s="152"/>
      <c r="TSL856" s="152"/>
      <c r="TSM856" s="152"/>
      <c r="TSN856" s="152"/>
      <c r="TSO856" s="152"/>
      <c r="TSP856" s="152"/>
      <c r="TSQ856" s="152"/>
      <c r="TSR856" s="152"/>
      <c r="TSS856" s="152"/>
      <c r="TST856" s="152"/>
      <c r="TSU856" s="152"/>
      <c r="TSV856" s="152"/>
      <c r="TSW856" s="152"/>
      <c r="TSX856" s="152"/>
      <c r="TSY856" s="152"/>
      <c r="TSZ856" s="152"/>
      <c r="TTA856" s="152"/>
      <c r="TTB856" s="152"/>
      <c r="TTC856" s="152"/>
      <c r="TTD856" s="152"/>
      <c r="TTE856" s="152"/>
      <c r="TTF856" s="152"/>
      <c r="TTG856" s="152"/>
      <c r="TTH856" s="152"/>
      <c r="TTI856" s="152"/>
      <c r="TTJ856" s="152"/>
      <c r="TTK856" s="152"/>
      <c r="TTL856" s="152"/>
      <c r="TTM856" s="152"/>
      <c r="TTN856" s="152"/>
      <c r="TTO856" s="152"/>
      <c r="TTP856" s="152"/>
      <c r="TTQ856" s="152"/>
      <c r="TTR856" s="152"/>
      <c r="TTS856" s="152"/>
      <c r="TTT856" s="152"/>
      <c r="TTU856" s="152"/>
      <c r="TTV856" s="152"/>
      <c r="TTW856" s="152"/>
      <c r="TTX856" s="152"/>
      <c r="TTY856" s="152"/>
      <c r="TTZ856" s="152"/>
      <c r="TUA856" s="152"/>
      <c r="TUB856" s="152"/>
      <c r="TUC856" s="152"/>
      <c r="TUD856" s="152"/>
      <c r="TUE856" s="152"/>
      <c r="TUF856" s="152"/>
      <c r="TUG856" s="152"/>
      <c r="TUH856" s="152"/>
      <c r="TUI856" s="152"/>
      <c r="TUJ856" s="152"/>
      <c r="TUK856" s="152"/>
      <c r="TUL856" s="152"/>
      <c r="TUM856" s="152"/>
      <c r="TUN856" s="152"/>
      <c r="TUO856" s="152"/>
      <c r="TUP856" s="152"/>
      <c r="TUQ856" s="152"/>
      <c r="TUR856" s="152"/>
      <c r="TUS856" s="152"/>
      <c r="TUT856" s="152"/>
      <c r="TUU856" s="152"/>
      <c r="TUV856" s="152"/>
      <c r="TUW856" s="152"/>
      <c r="TUX856" s="152"/>
      <c r="TUY856" s="152"/>
      <c r="TUZ856" s="152"/>
      <c r="TVA856" s="152"/>
      <c r="TVB856" s="152"/>
      <c r="TVC856" s="152"/>
      <c r="TVD856" s="152"/>
      <c r="TVE856" s="152"/>
      <c r="TVF856" s="152"/>
      <c r="TVG856" s="152"/>
      <c r="TVH856" s="152"/>
      <c r="TVI856" s="152"/>
      <c r="TVJ856" s="152"/>
      <c r="TVK856" s="152"/>
      <c r="TVL856" s="152"/>
      <c r="TVM856" s="152"/>
      <c r="TVN856" s="152"/>
      <c r="TVO856" s="152"/>
      <c r="TVP856" s="152"/>
      <c r="TVQ856" s="152"/>
      <c r="TVR856" s="152"/>
      <c r="TVS856" s="152"/>
      <c r="TVT856" s="152"/>
      <c r="TVU856" s="152"/>
      <c r="TVV856" s="152"/>
      <c r="TVW856" s="152"/>
      <c r="TVX856" s="152"/>
      <c r="TVY856" s="152"/>
      <c r="TVZ856" s="152"/>
      <c r="TWA856" s="152"/>
      <c r="TWB856" s="152"/>
      <c r="TWC856" s="152"/>
      <c r="TWD856" s="152"/>
      <c r="TWE856" s="152"/>
      <c r="TWF856" s="152"/>
      <c r="TWG856" s="152"/>
      <c r="TWH856" s="152"/>
      <c r="TWI856" s="152"/>
      <c r="TWJ856" s="152"/>
      <c r="TWK856" s="152"/>
      <c r="TWL856" s="152"/>
      <c r="TWM856" s="152"/>
      <c r="TWN856" s="152"/>
      <c r="TWO856" s="152"/>
      <c r="TWP856" s="152"/>
      <c r="TWQ856" s="152"/>
      <c r="TWR856" s="152"/>
      <c r="TWS856" s="152"/>
      <c r="TWT856" s="152"/>
      <c r="TWU856" s="152"/>
      <c r="TWV856" s="152"/>
      <c r="TWW856" s="152"/>
      <c r="TWX856" s="152"/>
      <c r="TWY856" s="152"/>
      <c r="TWZ856" s="152"/>
      <c r="TXA856" s="152"/>
      <c r="TXB856" s="152"/>
      <c r="TXC856" s="152"/>
      <c r="TXD856" s="152"/>
      <c r="TXE856" s="152"/>
      <c r="TXF856" s="152"/>
      <c r="TXG856" s="152"/>
      <c r="TXH856" s="152"/>
      <c r="TXI856" s="152"/>
      <c r="TXJ856" s="152"/>
      <c r="TXK856" s="152"/>
      <c r="TXL856" s="152"/>
      <c r="TXM856" s="152"/>
      <c r="TXN856" s="152"/>
      <c r="TXO856" s="152"/>
      <c r="TXP856" s="152"/>
      <c r="TXQ856" s="152"/>
      <c r="TXR856" s="152"/>
      <c r="TXS856" s="152"/>
      <c r="TXT856" s="152"/>
      <c r="TXU856" s="152"/>
      <c r="TXV856" s="152"/>
      <c r="TXW856" s="152"/>
      <c r="TXX856" s="152"/>
      <c r="TXY856" s="152"/>
      <c r="TXZ856" s="152"/>
      <c r="TYA856" s="152"/>
      <c r="TYB856" s="152"/>
      <c r="TYC856" s="152"/>
      <c r="TYD856" s="152"/>
      <c r="TYE856" s="152"/>
      <c r="TYF856" s="152"/>
      <c r="TYG856" s="152"/>
      <c r="TYH856" s="152"/>
      <c r="TYI856" s="152"/>
      <c r="TYJ856" s="152"/>
      <c r="TYK856" s="152"/>
      <c r="TYL856" s="152"/>
      <c r="TYM856" s="152"/>
      <c r="TYN856" s="152"/>
      <c r="TYO856" s="152"/>
      <c r="TYP856" s="152"/>
      <c r="TYQ856" s="152"/>
      <c r="TYR856" s="152"/>
      <c r="TYS856" s="152"/>
      <c r="TYT856" s="152"/>
      <c r="TYU856" s="152"/>
      <c r="TYV856" s="152"/>
      <c r="TYW856" s="152"/>
      <c r="TYX856" s="152"/>
      <c r="TYY856" s="152"/>
      <c r="TYZ856" s="152"/>
      <c r="TZA856" s="152"/>
      <c r="TZB856" s="152"/>
      <c r="TZC856" s="152"/>
      <c r="TZD856" s="152"/>
      <c r="TZE856" s="152"/>
      <c r="TZF856" s="152"/>
      <c r="TZG856" s="152"/>
      <c r="TZH856" s="152"/>
      <c r="TZI856" s="152"/>
      <c r="TZJ856" s="152"/>
      <c r="TZK856" s="152"/>
      <c r="TZL856" s="152"/>
      <c r="TZM856" s="152"/>
      <c r="TZN856" s="152"/>
      <c r="TZO856" s="152"/>
      <c r="TZP856" s="152"/>
      <c r="TZQ856" s="152"/>
      <c r="TZR856" s="152"/>
      <c r="TZS856" s="152"/>
      <c r="TZT856" s="152"/>
      <c r="TZU856" s="152"/>
      <c r="TZV856" s="152"/>
      <c r="TZW856" s="152"/>
      <c r="TZX856" s="152"/>
      <c r="TZY856" s="152"/>
      <c r="TZZ856" s="152"/>
      <c r="UAA856" s="152"/>
      <c r="UAB856" s="152"/>
      <c r="UAC856" s="152"/>
      <c r="UAD856" s="152"/>
      <c r="UAE856" s="152"/>
      <c r="UAF856" s="152"/>
      <c r="UAG856" s="152"/>
      <c r="UAH856" s="152"/>
      <c r="UAI856" s="152"/>
      <c r="UAJ856" s="152"/>
      <c r="UAK856" s="152"/>
      <c r="UAL856" s="152"/>
      <c r="UAM856" s="152"/>
      <c r="UAN856" s="152"/>
      <c r="UAO856" s="152"/>
      <c r="UAP856" s="152"/>
      <c r="UAQ856" s="152"/>
      <c r="UAR856" s="152"/>
      <c r="UAS856" s="152"/>
      <c r="UAT856" s="152"/>
      <c r="UAU856" s="152"/>
      <c r="UAV856" s="152"/>
      <c r="UAW856" s="152"/>
      <c r="UAX856" s="152"/>
      <c r="UAY856" s="152"/>
      <c r="UAZ856" s="152"/>
      <c r="UBA856" s="152"/>
      <c r="UBB856" s="152"/>
      <c r="UBC856" s="152"/>
      <c r="UBD856" s="152"/>
      <c r="UBE856" s="152"/>
      <c r="UBF856" s="152"/>
      <c r="UBG856" s="152"/>
      <c r="UBH856" s="152"/>
      <c r="UBI856" s="152"/>
      <c r="UBJ856" s="152"/>
      <c r="UBK856" s="152"/>
      <c r="UBL856" s="152"/>
      <c r="UBM856" s="152"/>
      <c r="UBN856" s="152"/>
      <c r="UBO856" s="152"/>
      <c r="UBP856" s="152"/>
      <c r="UBQ856" s="152"/>
      <c r="UBR856" s="152"/>
      <c r="UBS856" s="152"/>
      <c r="UBT856" s="152"/>
      <c r="UBU856" s="152"/>
      <c r="UBV856" s="152"/>
      <c r="UBW856" s="152"/>
      <c r="UBX856" s="152"/>
      <c r="UBY856" s="152"/>
      <c r="UBZ856" s="152"/>
      <c r="UCA856" s="152"/>
      <c r="UCB856" s="152"/>
      <c r="UCC856" s="152"/>
      <c r="UCD856" s="152"/>
      <c r="UCE856" s="152"/>
      <c r="UCF856" s="152"/>
      <c r="UCG856" s="152"/>
      <c r="UCH856" s="152"/>
      <c r="UCI856" s="152"/>
      <c r="UCJ856" s="152"/>
      <c r="UCK856" s="152"/>
      <c r="UCL856" s="152"/>
      <c r="UCM856" s="152"/>
      <c r="UCN856" s="152"/>
      <c r="UCO856" s="152"/>
      <c r="UCP856" s="152"/>
      <c r="UCQ856" s="152"/>
      <c r="UCR856" s="152"/>
      <c r="UCS856" s="152"/>
      <c r="UCT856" s="152"/>
      <c r="UCU856" s="152"/>
      <c r="UCV856" s="152"/>
      <c r="UCW856" s="152"/>
      <c r="UCX856" s="152"/>
      <c r="UCY856" s="152"/>
      <c r="UCZ856" s="152"/>
      <c r="UDA856" s="152"/>
      <c r="UDB856" s="152"/>
      <c r="UDC856" s="152"/>
      <c r="UDD856" s="152"/>
      <c r="UDE856" s="152"/>
      <c r="UDF856" s="152"/>
      <c r="UDG856" s="152"/>
      <c r="UDH856" s="152"/>
      <c r="UDI856" s="152"/>
      <c r="UDJ856" s="152"/>
      <c r="UDK856" s="152"/>
      <c r="UDL856" s="152"/>
      <c r="UDM856" s="152"/>
      <c r="UDN856" s="152"/>
      <c r="UDO856" s="152"/>
      <c r="UDP856" s="152"/>
      <c r="UDQ856" s="152"/>
      <c r="UDR856" s="152"/>
      <c r="UDS856" s="152"/>
      <c r="UDT856" s="152"/>
      <c r="UDU856" s="152"/>
      <c r="UDV856" s="152"/>
      <c r="UDW856" s="152"/>
      <c r="UDX856" s="152"/>
      <c r="UDY856" s="152"/>
      <c r="UDZ856" s="152"/>
      <c r="UEA856" s="152"/>
      <c r="UEB856" s="152"/>
      <c r="UEC856" s="152"/>
      <c r="UED856" s="152"/>
      <c r="UEE856" s="152"/>
      <c r="UEF856" s="152"/>
      <c r="UEG856" s="152"/>
      <c r="UEH856" s="152"/>
      <c r="UEI856" s="152"/>
      <c r="UEJ856" s="152"/>
      <c r="UEK856" s="152"/>
      <c r="UEL856" s="152"/>
      <c r="UEM856" s="152"/>
      <c r="UEN856" s="152"/>
      <c r="UEO856" s="152"/>
      <c r="UEP856" s="152"/>
      <c r="UEQ856" s="152"/>
      <c r="UER856" s="152"/>
      <c r="UES856" s="152"/>
      <c r="UET856" s="152"/>
      <c r="UEU856" s="152"/>
      <c r="UEV856" s="152"/>
      <c r="UEW856" s="152"/>
      <c r="UEX856" s="152"/>
      <c r="UEY856" s="152"/>
      <c r="UEZ856" s="152"/>
      <c r="UFA856" s="152"/>
      <c r="UFB856" s="152"/>
      <c r="UFC856" s="152"/>
      <c r="UFD856" s="152"/>
      <c r="UFE856" s="152"/>
      <c r="UFF856" s="152"/>
      <c r="UFG856" s="152"/>
      <c r="UFH856" s="152"/>
      <c r="UFI856" s="152"/>
      <c r="UFJ856" s="152"/>
      <c r="UFK856" s="152"/>
      <c r="UFL856" s="152"/>
      <c r="UFM856" s="152"/>
      <c r="UFN856" s="152"/>
      <c r="UFO856" s="152"/>
      <c r="UFP856" s="152"/>
      <c r="UFQ856" s="152"/>
      <c r="UFR856" s="152"/>
      <c r="UFS856" s="152"/>
      <c r="UFT856" s="152"/>
      <c r="UFU856" s="152"/>
      <c r="UFV856" s="152"/>
      <c r="UFW856" s="152"/>
      <c r="UFX856" s="152"/>
      <c r="UFY856" s="152"/>
      <c r="UFZ856" s="152"/>
      <c r="UGA856" s="152"/>
      <c r="UGB856" s="152"/>
      <c r="UGC856" s="152"/>
      <c r="UGD856" s="152"/>
      <c r="UGE856" s="152"/>
      <c r="UGF856" s="152"/>
      <c r="UGG856" s="152"/>
      <c r="UGH856" s="152"/>
      <c r="UGI856" s="152"/>
      <c r="UGJ856" s="152"/>
      <c r="UGK856" s="152"/>
      <c r="UGL856" s="152"/>
      <c r="UGM856" s="152"/>
      <c r="UGN856" s="152"/>
      <c r="UGO856" s="152"/>
      <c r="UGP856" s="152"/>
      <c r="UGQ856" s="152"/>
      <c r="UGR856" s="152"/>
      <c r="UGS856" s="152"/>
      <c r="UGT856" s="152"/>
      <c r="UGU856" s="152"/>
      <c r="UGV856" s="152"/>
      <c r="UGW856" s="152"/>
      <c r="UGX856" s="152"/>
      <c r="UGY856" s="152"/>
      <c r="UGZ856" s="152"/>
      <c r="UHA856" s="152"/>
      <c r="UHB856" s="152"/>
      <c r="UHC856" s="152"/>
      <c r="UHD856" s="152"/>
      <c r="UHE856" s="152"/>
      <c r="UHF856" s="152"/>
      <c r="UHG856" s="152"/>
      <c r="UHH856" s="152"/>
      <c r="UHI856" s="152"/>
      <c r="UHJ856" s="152"/>
      <c r="UHK856" s="152"/>
      <c r="UHL856" s="152"/>
      <c r="UHM856" s="152"/>
      <c r="UHN856" s="152"/>
      <c r="UHO856" s="152"/>
      <c r="UHP856" s="152"/>
      <c r="UHQ856" s="152"/>
      <c r="UHR856" s="152"/>
      <c r="UHS856" s="152"/>
      <c r="UHT856" s="152"/>
      <c r="UHU856" s="152"/>
      <c r="UHV856" s="152"/>
      <c r="UHW856" s="152"/>
      <c r="UHX856" s="152"/>
      <c r="UHY856" s="152"/>
      <c r="UHZ856" s="152"/>
      <c r="UIA856" s="152"/>
      <c r="UIB856" s="152"/>
      <c r="UIC856" s="152"/>
      <c r="UID856" s="152"/>
      <c r="UIE856" s="152"/>
      <c r="UIF856" s="152"/>
      <c r="UIG856" s="152"/>
      <c r="UIH856" s="152"/>
      <c r="UII856" s="152"/>
      <c r="UIJ856" s="152"/>
      <c r="UIK856" s="152"/>
      <c r="UIL856" s="152"/>
      <c r="UIM856" s="152"/>
      <c r="UIN856" s="152"/>
      <c r="UIO856" s="152"/>
      <c r="UIP856" s="152"/>
      <c r="UIQ856" s="152"/>
      <c r="UIR856" s="152"/>
      <c r="UIS856" s="152"/>
      <c r="UIT856" s="152"/>
      <c r="UIU856" s="152"/>
      <c r="UIV856" s="152"/>
      <c r="UIW856" s="152"/>
      <c r="UIX856" s="152"/>
      <c r="UIY856" s="152"/>
      <c r="UIZ856" s="152"/>
      <c r="UJA856" s="152"/>
      <c r="UJB856" s="152"/>
      <c r="UJC856" s="152"/>
      <c r="UJD856" s="152"/>
      <c r="UJE856" s="152"/>
      <c r="UJF856" s="152"/>
      <c r="UJG856" s="152"/>
      <c r="UJH856" s="152"/>
      <c r="UJI856" s="152"/>
      <c r="UJJ856" s="152"/>
      <c r="UJK856" s="152"/>
      <c r="UJL856" s="152"/>
      <c r="UJM856" s="152"/>
      <c r="UJN856" s="152"/>
      <c r="UJO856" s="152"/>
      <c r="UJP856" s="152"/>
      <c r="UJQ856" s="152"/>
      <c r="UJR856" s="152"/>
      <c r="UJS856" s="152"/>
      <c r="UJT856" s="152"/>
      <c r="UJU856" s="152"/>
      <c r="UJV856" s="152"/>
      <c r="UJW856" s="152"/>
      <c r="UJX856" s="152"/>
      <c r="UJY856" s="152"/>
      <c r="UJZ856" s="152"/>
      <c r="UKA856" s="152"/>
      <c r="UKB856" s="152"/>
      <c r="UKC856" s="152"/>
      <c r="UKD856" s="152"/>
      <c r="UKE856" s="152"/>
      <c r="UKF856" s="152"/>
      <c r="UKG856" s="152"/>
      <c r="UKH856" s="152"/>
      <c r="UKI856" s="152"/>
      <c r="UKJ856" s="152"/>
      <c r="UKK856" s="152"/>
      <c r="UKL856" s="152"/>
      <c r="UKM856" s="152"/>
      <c r="UKN856" s="152"/>
      <c r="UKO856" s="152"/>
      <c r="UKP856" s="152"/>
      <c r="UKQ856" s="152"/>
      <c r="UKR856" s="152"/>
      <c r="UKS856" s="152"/>
      <c r="UKT856" s="152"/>
      <c r="UKU856" s="152"/>
      <c r="UKV856" s="152"/>
      <c r="UKW856" s="152"/>
      <c r="UKX856" s="152"/>
      <c r="UKY856" s="152"/>
      <c r="UKZ856" s="152"/>
      <c r="ULA856" s="152"/>
      <c r="ULB856" s="152"/>
      <c r="ULC856" s="152"/>
      <c r="ULD856" s="152"/>
      <c r="ULE856" s="152"/>
      <c r="ULF856" s="152"/>
      <c r="ULG856" s="152"/>
      <c r="ULH856" s="152"/>
      <c r="ULI856" s="152"/>
      <c r="ULJ856" s="152"/>
      <c r="ULK856" s="152"/>
      <c r="ULL856" s="152"/>
      <c r="ULM856" s="152"/>
      <c r="ULN856" s="152"/>
      <c r="ULO856" s="152"/>
      <c r="ULP856" s="152"/>
      <c r="ULQ856" s="152"/>
      <c r="ULR856" s="152"/>
      <c r="ULS856" s="152"/>
      <c r="ULT856" s="152"/>
      <c r="ULU856" s="152"/>
      <c r="ULV856" s="152"/>
      <c r="ULW856" s="152"/>
      <c r="ULX856" s="152"/>
      <c r="ULY856" s="152"/>
      <c r="ULZ856" s="152"/>
      <c r="UMA856" s="152"/>
      <c r="UMB856" s="152"/>
      <c r="UMC856" s="152"/>
      <c r="UMD856" s="152"/>
      <c r="UME856" s="152"/>
      <c r="UMF856" s="152"/>
      <c r="UMG856" s="152"/>
      <c r="UMH856" s="152"/>
      <c r="UMI856" s="152"/>
      <c r="UMJ856" s="152"/>
      <c r="UMK856" s="152"/>
      <c r="UML856" s="152"/>
      <c r="UMM856" s="152"/>
      <c r="UMN856" s="152"/>
      <c r="UMO856" s="152"/>
      <c r="UMP856" s="152"/>
      <c r="UMQ856" s="152"/>
      <c r="UMR856" s="152"/>
      <c r="UMS856" s="152"/>
      <c r="UMT856" s="152"/>
      <c r="UMU856" s="152"/>
      <c r="UMV856" s="152"/>
      <c r="UMW856" s="152"/>
      <c r="UMX856" s="152"/>
      <c r="UMY856" s="152"/>
      <c r="UMZ856" s="152"/>
      <c r="UNA856" s="152"/>
      <c r="UNB856" s="152"/>
      <c r="UNC856" s="152"/>
      <c r="UND856" s="152"/>
      <c r="UNE856" s="152"/>
      <c r="UNF856" s="152"/>
      <c r="UNG856" s="152"/>
      <c r="UNH856" s="152"/>
      <c r="UNI856" s="152"/>
      <c r="UNJ856" s="152"/>
      <c r="UNK856" s="152"/>
      <c r="UNL856" s="152"/>
      <c r="UNM856" s="152"/>
      <c r="UNN856" s="152"/>
      <c r="UNO856" s="152"/>
      <c r="UNP856" s="152"/>
      <c r="UNQ856" s="152"/>
      <c r="UNR856" s="152"/>
      <c r="UNS856" s="152"/>
      <c r="UNT856" s="152"/>
      <c r="UNU856" s="152"/>
      <c r="UNV856" s="152"/>
      <c r="UNW856" s="152"/>
      <c r="UNX856" s="152"/>
      <c r="UNY856" s="152"/>
      <c r="UNZ856" s="152"/>
      <c r="UOA856" s="152"/>
      <c r="UOB856" s="152"/>
      <c r="UOC856" s="152"/>
      <c r="UOD856" s="152"/>
      <c r="UOE856" s="152"/>
      <c r="UOF856" s="152"/>
      <c r="UOG856" s="152"/>
      <c r="UOH856" s="152"/>
      <c r="UOI856" s="152"/>
      <c r="UOJ856" s="152"/>
      <c r="UOK856" s="152"/>
      <c r="UOL856" s="152"/>
      <c r="UOM856" s="152"/>
      <c r="UON856" s="152"/>
      <c r="UOO856" s="152"/>
      <c r="UOP856" s="152"/>
      <c r="UOQ856" s="152"/>
      <c r="UOR856" s="152"/>
      <c r="UOS856" s="152"/>
      <c r="UOT856" s="152"/>
      <c r="UOU856" s="152"/>
      <c r="UOV856" s="152"/>
      <c r="UOW856" s="152"/>
      <c r="UOX856" s="152"/>
      <c r="UOY856" s="152"/>
      <c r="UOZ856" s="152"/>
      <c r="UPA856" s="152"/>
      <c r="UPB856" s="152"/>
      <c r="UPC856" s="152"/>
      <c r="UPD856" s="152"/>
      <c r="UPE856" s="152"/>
      <c r="UPF856" s="152"/>
      <c r="UPG856" s="152"/>
      <c r="UPH856" s="152"/>
      <c r="UPI856" s="152"/>
      <c r="UPJ856" s="152"/>
      <c r="UPK856" s="152"/>
      <c r="UPL856" s="152"/>
      <c r="UPM856" s="152"/>
      <c r="UPN856" s="152"/>
      <c r="UPO856" s="152"/>
      <c r="UPP856" s="152"/>
      <c r="UPQ856" s="152"/>
      <c r="UPR856" s="152"/>
      <c r="UPS856" s="152"/>
      <c r="UPT856" s="152"/>
      <c r="UPU856" s="152"/>
      <c r="UPV856" s="152"/>
      <c r="UPW856" s="152"/>
      <c r="UPX856" s="152"/>
      <c r="UPY856" s="152"/>
      <c r="UPZ856" s="152"/>
      <c r="UQA856" s="152"/>
      <c r="UQB856" s="152"/>
      <c r="UQC856" s="152"/>
      <c r="UQD856" s="152"/>
      <c r="UQE856" s="152"/>
      <c r="UQF856" s="152"/>
      <c r="UQG856" s="152"/>
      <c r="UQH856" s="152"/>
      <c r="UQI856" s="152"/>
      <c r="UQJ856" s="152"/>
      <c r="UQK856" s="152"/>
      <c r="UQL856" s="152"/>
      <c r="UQM856" s="152"/>
      <c r="UQN856" s="152"/>
      <c r="UQO856" s="152"/>
      <c r="UQP856" s="152"/>
      <c r="UQQ856" s="152"/>
      <c r="UQR856" s="152"/>
      <c r="UQS856" s="152"/>
      <c r="UQT856" s="152"/>
      <c r="UQU856" s="152"/>
      <c r="UQV856" s="152"/>
      <c r="UQW856" s="152"/>
      <c r="UQX856" s="152"/>
      <c r="UQY856" s="152"/>
      <c r="UQZ856" s="152"/>
      <c r="URA856" s="152"/>
      <c r="URB856" s="152"/>
      <c r="URC856" s="152"/>
      <c r="URD856" s="152"/>
      <c r="URE856" s="152"/>
      <c r="URF856" s="152"/>
      <c r="URG856" s="152"/>
      <c r="URH856" s="152"/>
      <c r="URI856" s="152"/>
      <c r="URJ856" s="152"/>
      <c r="URK856" s="152"/>
      <c r="URL856" s="152"/>
      <c r="URM856" s="152"/>
      <c r="URN856" s="152"/>
      <c r="URO856" s="152"/>
      <c r="URP856" s="152"/>
      <c r="URQ856" s="152"/>
      <c r="URR856" s="152"/>
      <c r="URS856" s="152"/>
      <c r="URT856" s="152"/>
      <c r="URU856" s="152"/>
      <c r="URV856" s="152"/>
      <c r="URW856" s="152"/>
      <c r="URX856" s="152"/>
      <c r="URY856" s="152"/>
      <c r="URZ856" s="152"/>
      <c r="USA856" s="152"/>
      <c r="USB856" s="152"/>
      <c r="USC856" s="152"/>
      <c r="USD856" s="152"/>
      <c r="USE856" s="152"/>
      <c r="USF856" s="152"/>
      <c r="USG856" s="152"/>
      <c r="USH856" s="152"/>
      <c r="USI856" s="152"/>
      <c r="USJ856" s="152"/>
      <c r="USK856" s="152"/>
      <c r="USL856" s="152"/>
      <c r="USM856" s="152"/>
      <c r="USN856" s="152"/>
      <c r="USO856" s="152"/>
      <c r="USP856" s="152"/>
      <c r="USQ856" s="152"/>
      <c r="USR856" s="152"/>
      <c r="USS856" s="152"/>
      <c r="UST856" s="152"/>
      <c r="USU856" s="152"/>
      <c r="USV856" s="152"/>
      <c r="USW856" s="152"/>
      <c r="USX856" s="152"/>
      <c r="USY856" s="152"/>
      <c r="USZ856" s="152"/>
      <c r="UTA856" s="152"/>
      <c r="UTB856" s="152"/>
      <c r="UTC856" s="152"/>
      <c r="UTD856" s="152"/>
      <c r="UTE856" s="152"/>
      <c r="UTF856" s="152"/>
      <c r="UTG856" s="152"/>
      <c r="UTH856" s="152"/>
      <c r="UTI856" s="152"/>
      <c r="UTJ856" s="152"/>
      <c r="UTK856" s="152"/>
      <c r="UTL856" s="152"/>
      <c r="UTM856" s="152"/>
      <c r="UTN856" s="152"/>
      <c r="UTO856" s="152"/>
      <c r="UTP856" s="152"/>
      <c r="UTQ856" s="152"/>
      <c r="UTR856" s="152"/>
      <c r="UTS856" s="152"/>
      <c r="UTT856" s="152"/>
      <c r="UTU856" s="152"/>
      <c r="UTV856" s="152"/>
      <c r="UTW856" s="152"/>
      <c r="UTX856" s="152"/>
      <c r="UTY856" s="152"/>
      <c r="UTZ856" s="152"/>
      <c r="UUA856" s="152"/>
      <c r="UUB856" s="152"/>
      <c r="UUC856" s="152"/>
      <c r="UUD856" s="152"/>
      <c r="UUE856" s="152"/>
      <c r="UUF856" s="152"/>
      <c r="UUG856" s="152"/>
      <c r="UUH856" s="152"/>
      <c r="UUI856" s="152"/>
      <c r="UUJ856" s="152"/>
      <c r="UUK856" s="152"/>
      <c r="UUL856" s="152"/>
      <c r="UUM856" s="152"/>
      <c r="UUN856" s="152"/>
      <c r="UUO856" s="152"/>
      <c r="UUP856" s="152"/>
      <c r="UUQ856" s="152"/>
      <c r="UUR856" s="152"/>
      <c r="UUS856" s="152"/>
      <c r="UUT856" s="152"/>
      <c r="UUU856" s="152"/>
      <c r="UUV856" s="152"/>
      <c r="UUW856" s="152"/>
      <c r="UUX856" s="152"/>
      <c r="UUY856" s="152"/>
      <c r="UUZ856" s="152"/>
      <c r="UVA856" s="152"/>
      <c r="UVB856" s="152"/>
      <c r="UVC856" s="152"/>
      <c r="UVD856" s="152"/>
      <c r="UVE856" s="152"/>
      <c r="UVF856" s="152"/>
      <c r="UVG856" s="152"/>
      <c r="UVH856" s="152"/>
      <c r="UVI856" s="152"/>
      <c r="UVJ856" s="152"/>
      <c r="UVK856" s="152"/>
      <c r="UVL856" s="152"/>
      <c r="UVM856" s="152"/>
      <c r="UVN856" s="152"/>
      <c r="UVO856" s="152"/>
      <c r="UVP856" s="152"/>
      <c r="UVQ856" s="152"/>
      <c r="UVR856" s="152"/>
      <c r="UVS856" s="152"/>
      <c r="UVT856" s="152"/>
      <c r="UVU856" s="152"/>
      <c r="UVV856" s="152"/>
      <c r="UVW856" s="152"/>
      <c r="UVX856" s="152"/>
      <c r="UVY856" s="152"/>
      <c r="UVZ856" s="152"/>
      <c r="UWA856" s="152"/>
      <c r="UWB856" s="152"/>
      <c r="UWC856" s="152"/>
      <c r="UWD856" s="152"/>
      <c r="UWE856" s="152"/>
      <c r="UWF856" s="152"/>
      <c r="UWG856" s="152"/>
      <c r="UWH856" s="152"/>
      <c r="UWI856" s="152"/>
      <c r="UWJ856" s="152"/>
      <c r="UWK856" s="152"/>
      <c r="UWL856" s="152"/>
      <c r="UWM856" s="152"/>
      <c r="UWN856" s="152"/>
      <c r="UWO856" s="152"/>
      <c r="UWP856" s="152"/>
      <c r="UWQ856" s="152"/>
      <c r="UWR856" s="152"/>
      <c r="UWS856" s="152"/>
      <c r="UWT856" s="152"/>
      <c r="UWU856" s="152"/>
      <c r="UWV856" s="152"/>
      <c r="UWW856" s="152"/>
      <c r="UWX856" s="152"/>
      <c r="UWY856" s="152"/>
      <c r="UWZ856" s="152"/>
      <c r="UXA856" s="152"/>
      <c r="UXB856" s="152"/>
      <c r="UXC856" s="152"/>
      <c r="UXD856" s="152"/>
      <c r="UXE856" s="152"/>
      <c r="UXF856" s="152"/>
      <c r="UXG856" s="152"/>
      <c r="UXH856" s="152"/>
      <c r="UXI856" s="152"/>
      <c r="UXJ856" s="152"/>
      <c r="UXK856" s="152"/>
      <c r="UXL856" s="152"/>
      <c r="UXM856" s="152"/>
      <c r="UXN856" s="152"/>
      <c r="UXO856" s="152"/>
      <c r="UXP856" s="152"/>
      <c r="UXQ856" s="152"/>
      <c r="UXR856" s="152"/>
      <c r="UXS856" s="152"/>
      <c r="UXT856" s="152"/>
      <c r="UXU856" s="152"/>
      <c r="UXV856" s="152"/>
      <c r="UXW856" s="152"/>
      <c r="UXX856" s="152"/>
      <c r="UXY856" s="152"/>
      <c r="UXZ856" s="152"/>
      <c r="UYA856" s="152"/>
      <c r="UYB856" s="152"/>
      <c r="UYC856" s="152"/>
      <c r="UYD856" s="152"/>
      <c r="UYE856" s="152"/>
      <c r="UYF856" s="152"/>
      <c r="UYG856" s="152"/>
      <c r="UYH856" s="152"/>
      <c r="UYI856" s="152"/>
      <c r="UYJ856" s="152"/>
      <c r="UYK856" s="152"/>
      <c r="UYL856" s="152"/>
      <c r="UYM856" s="152"/>
      <c r="UYN856" s="152"/>
      <c r="UYO856" s="152"/>
      <c r="UYP856" s="152"/>
      <c r="UYQ856" s="152"/>
      <c r="UYR856" s="152"/>
      <c r="UYS856" s="152"/>
      <c r="UYT856" s="152"/>
      <c r="UYU856" s="152"/>
      <c r="UYV856" s="152"/>
      <c r="UYW856" s="152"/>
      <c r="UYX856" s="152"/>
      <c r="UYY856" s="152"/>
      <c r="UYZ856" s="152"/>
      <c r="UZA856" s="152"/>
      <c r="UZB856" s="152"/>
      <c r="UZC856" s="152"/>
      <c r="UZD856" s="152"/>
      <c r="UZE856" s="152"/>
      <c r="UZF856" s="152"/>
      <c r="UZG856" s="152"/>
      <c r="UZH856" s="152"/>
      <c r="UZI856" s="152"/>
      <c r="UZJ856" s="152"/>
      <c r="UZK856" s="152"/>
      <c r="UZL856" s="152"/>
      <c r="UZM856" s="152"/>
      <c r="UZN856" s="152"/>
      <c r="UZO856" s="152"/>
      <c r="UZP856" s="152"/>
      <c r="UZQ856" s="152"/>
      <c r="UZR856" s="152"/>
      <c r="UZS856" s="152"/>
      <c r="UZT856" s="152"/>
      <c r="UZU856" s="152"/>
      <c r="UZV856" s="152"/>
      <c r="UZW856" s="152"/>
      <c r="UZX856" s="152"/>
      <c r="UZY856" s="152"/>
      <c r="UZZ856" s="152"/>
      <c r="VAA856" s="152"/>
      <c r="VAB856" s="152"/>
      <c r="VAC856" s="152"/>
      <c r="VAD856" s="152"/>
      <c r="VAE856" s="152"/>
      <c r="VAF856" s="152"/>
      <c r="VAG856" s="152"/>
      <c r="VAH856" s="152"/>
      <c r="VAI856" s="152"/>
      <c r="VAJ856" s="152"/>
      <c r="VAK856" s="152"/>
      <c r="VAL856" s="152"/>
      <c r="VAM856" s="152"/>
      <c r="VAN856" s="152"/>
      <c r="VAO856" s="152"/>
      <c r="VAP856" s="152"/>
      <c r="VAQ856" s="152"/>
      <c r="VAR856" s="152"/>
      <c r="VAS856" s="152"/>
      <c r="VAT856" s="152"/>
      <c r="VAU856" s="152"/>
      <c r="VAV856" s="152"/>
      <c r="VAW856" s="152"/>
      <c r="VAX856" s="152"/>
      <c r="VAY856" s="152"/>
      <c r="VAZ856" s="152"/>
      <c r="VBA856" s="152"/>
      <c r="VBB856" s="152"/>
      <c r="VBC856" s="152"/>
      <c r="VBD856" s="152"/>
      <c r="VBE856" s="152"/>
      <c r="VBF856" s="152"/>
      <c r="VBG856" s="152"/>
      <c r="VBH856" s="152"/>
      <c r="VBI856" s="152"/>
      <c r="VBJ856" s="152"/>
      <c r="VBK856" s="152"/>
      <c r="VBL856" s="152"/>
      <c r="VBM856" s="152"/>
      <c r="VBN856" s="152"/>
      <c r="VBO856" s="152"/>
      <c r="VBP856" s="152"/>
      <c r="VBQ856" s="152"/>
      <c r="VBR856" s="152"/>
      <c r="VBS856" s="152"/>
      <c r="VBT856" s="152"/>
      <c r="VBU856" s="152"/>
      <c r="VBV856" s="152"/>
      <c r="VBW856" s="152"/>
      <c r="VBX856" s="152"/>
      <c r="VBY856" s="152"/>
      <c r="VBZ856" s="152"/>
      <c r="VCA856" s="152"/>
      <c r="VCB856" s="152"/>
      <c r="VCC856" s="152"/>
      <c r="VCD856" s="152"/>
      <c r="VCE856" s="152"/>
      <c r="VCF856" s="152"/>
      <c r="VCG856" s="152"/>
      <c r="VCH856" s="152"/>
      <c r="VCI856" s="152"/>
      <c r="VCJ856" s="152"/>
      <c r="VCK856" s="152"/>
      <c r="VCL856" s="152"/>
      <c r="VCM856" s="152"/>
      <c r="VCN856" s="152"/>
      <c r="VCO856" s="152"/>
      <c r="VCP856" s="152"/>
      <c r="VCQ856" s="152"/>
      <c r="VCR856" s="152"/>
      <c r="VCS856" s="152"/>
      <c r="VCT856" s="152"/>
      <c r="VCU856" s="152"/>
      <c r="VCV856" s="152"/>
      <c r="VCW856" s="152"/>
      <c r="VCX856" s="152"/>
      <c r="VCY856" s="152"/>
      <c r="VCZ856" s="152"/>
      <c r="VDA856" s="152"/>
      <c r="VDB856" s="152"/>
      <c r="VDC856" s="152"/>
      <c r="VDD856" s="152"/>
      <c r="VDE856" s="152"/>
      <c r="VDF856" s="152"/>
      <c r="VDG856" s="152"/>
      <c r="VDH856" s="152"/>
      <c r="VDI856" s="152"/>
      <c r="VDJ856" s="152"/>
      <c r="VDK856" s="152"/>
      <c r="VDL856" s="152"/>
      <c r="VDM856" s="152"/>
      <c r="VDN856" s="152"/>
      <c r="VDO856" s="152"/>
      <c r="VDP856" s="152"/>
      <c r="VDQ856" s="152"/>
      <c r="VDR856" s="152"/>
      <c r="VDS856" s="152"/>
      <c r="VDT856" s="152"/>
      <c r="VDU856" s="152"/>
      <c r="VDV856" s="152"/>
      <c r="VDW856" s="152"/>
      <c r="VDX856" s="152"/>
      <c r="VDY856" s="152"/>
      <c r="VDZ856" s="152"/>
      <c r="VEA856" s="152"/>
      <c r="VEB856" s="152"/>
      <c r="VEC856" s="152"/>
      <c r="VED856" s="152"/>
      <c r="VEE856" s="152"/>
      <c r="VEF856" s="152"/>
      <c r="VEG856" s="152"/>
      <c r="VEH856" s="152"/>
      <c r="VEI856" s="152"/>
      <c r="VEJ856" s="152"/>
      <c r="VEK856" s="152"/>
      <c r="VEL856" s="152"/>
      <c r="VEM856" s="152"/>
      <c r="VEN856" s="152"/>
      <c r="VEO856" s="152"/>
      <c r="VEP856" s="152"/>
      <c r="VEQ856" s="152"/>
      <c r="VER856" s="152"/>
      <c r="VES856" s="152"/>
      <c r="VET856" s="152"/>
      <c r="VEU856" s="152"/>
      <c r="VEV856" s="152"/>
      <c r="VEW856" s="152"/>
      <c r="VEX856" s="152"/>
      <c r="VEY856" s="152"/>
      <c r="VEZ856" s="152"/>
      <c r="VFA856" s="152"/>
      <c r="VFB856" s="152"/>
      <c r="VFC856" s="152"/>
      <c r="VFD856" s="152"/>
      <c r="VFE856" s="152"/>
      <c r="VFF856" s="152"/>
      <c r="VFG856" s="152"/>
      <c r="VFH856" s="152"/>
      <c r="VFI856" s="152"/>
      <c r="VFJ856" s="152"/>
      <c r="VFK856" s="152"/>
      <c r="VFL856" s="152"/>
      <c r="VFM856" s="152"/>
      <c r="VFN856" s="152"/>
      <c r="VFO856" s="152"/>
      <c r="VFP856" s="152"/>
      <c r="VFQ856" s="152"/>
      <c r="VFR856" s="152"/>
      <c r="VFS856" s="152"/>
      <c r="VFT856" s="152"/>
      <c r="VFU856" s="152"/>
      <c r="VFV856" s="152"/>
      <c r="VFW856" s="152"/>
      <c r="VFX856" s="152"/>
      <c r="VFY856" s="152"/>
      <c r="VFZ856" s="152"/>
      <c r="VGA856" s="152"/>
      <c r="VGB856" s="152"/>
      <c r="VGC856" s="152"/>
      <c r="VGD856" s="152"/>
      <c r="VGE856" s="152"/>
      <c r="VGF856" s="152"/>
      <c r="VGG856" s="152"/>
      <c r="VGH856" s="152"/>
      <c r="VGI856" s="152"/>
      <c r="VGJ856" s="152"/>
      <c r="VGK856" s="152"/>
      <c r="VGL856" s="152"/>
      <c r="VGM856" s="152"/>
      <c r="VGN856" s="152"/>
      <c r="VGO856" s="152"/>
      <c r="VGP856" s="152"/>
      <c r="VGQ856" s="152"/>
      <c r="VGR856" s="152"/>
      <c r="VGS856" s="152"/>
      <c r="VGT856" s="152"/>
      <c r="VGU856" s="152"/>
      <c r="VGV856" s="152"/>
      <c r="VGW856" s="152"/>
      <c r="VGX856" s="152"/>
      <c r="VGY856" s="152"/>
      <c r="VGZ856" s="152"/>
      <c r="VHA856" s="152"/>
      <c r="VHB856" s="152"/>
      <c r="VHC856" s="152"/>
      <c r="VHD856" s="152"/>
      <c r="VHE856" s="152"/>
      <c r="VHF856" s="152"/>
      <c r="VHG856" s="152"/>
      <c r="VHH856" s="152"/>
      <c r="VHI856" s="152"/>
      <c r="VHJ856" s="152"/>
      <c r="VHK856" s="152"/>
      <c r="VHL856" s="152"/>
      <c r="VHM856" s="152"/>
      <c r="VHN856" s="152"/>
      <c r="VHO856" s="152"/>
      <c r="VHP856" s="152"/>
      <c r="VHQ856" s="152"/>
      <c r="VHR856" s="152"/>
      <c r="VHS856" s="152"/>
      <c r="VHT856" s="152"/>
      <c r="VHU856" s="152"/>
      <c r="VHV856" s="152"/>
      <c r="VHW856" s="152"/>
      <c r="VHX856" s="152"/>
      <c r="VHY856" s="152"/>
      <c r="VHZ856" s="152"/>
      <c r="VIA856" s="152"/>
      <c r="VIB856" s="152"/>
      <c r="VIC856" s="152"/>
      <c r="VID856" s="152"/>
      <c r="VIE856" s="152"/>
      <c r="VIF856" s="152"/>
      <c r="VIG856" s="152"/>
      <c r="VIH856" s="152"/>
      <c r="VII856" s="152"/>
      <c r="VIJ856" s="152"/>
      <c r="VIK856" s="152"/>
      <c r="VIL856" s="152"/>
      <c r="VIM856" s="152"/>
      <c r="VIN856" s="152"/>
      <c r="VIO856" s="152"/>
      <c r="VIP856" s="152"/>
      <c r="VIQ856" s="152"/>
      <c r="VIR856" s="152"/>
      <c r="VIS856" s="152"/>
      <c r="VIT856" s="152"/>
      <c r="VIU856" s="152"/>
      <c r="VIV856" s="152"/>
      <c r="VIW856" s="152"/>
      <c r="VIX856" s="152"/>
      <c r="VIY856" s="152"/>
      <c r="VIZ856" s="152"/>
      <c r="VJA856" s="152"/>
      <c r="VJB856" s="152"/>
      <c r="VJC856" s="152"/>
      <c r="VJD856" s="152"/>
      <c r="VJE856" s="152"/>
      <c r="VJF856" s="152"/>
      <c r="VJG856" s="152"/>
      <c r="VJH856" s="152"/>
      <c r="VJI856" s="152"/>
      <c r="VJJ856" s="152"/>
      <c r="VJK856" s="152"/>
      <c r="VJL856" s="152"/>
      <c r="VJM856" s="152"/>
      <c r="VJN856" s="152"/>
      <c r="VJO856" s="152"/>
      <c r="VJP856" s="152"/>
      <c r="VJQ856" s="152"/>
      <c r="VJR856" s="152"/>
      <c r="VJS856" s="152"/>
      <c r="VJT856" s="152"/>
      <c r="VJU856" s="152"/>
      <c r="VJV856" s="152"/>
      <c r="VJW856" s="152"/>
      <c r="VJX856" s="152"/>
      <c r="VJY856" s="152"/>
      <c r="VJZ856" s="152"/>
      <c r="VKA856" s="152"/>
      <c r="VKB856" s="152"/>
      <c r="VKC856" s="152"/>
      <c r="VKD856" s="152"/>
      <c r="VKE856" s="152"/>
      <c r="VKF856" s="152"/>
      <c r="VKG856" s="152"/>
      <c r="VKH856" s="152"/>
      <c r="VKI856" s="152"/>
      <c r="VKJ856" s="152"/>
      <c r="VKK856" s="152"/>
      <c r="VKL856" s="152"/>
      <c r="VKM856" s="152"/>
      <c r="VKN856" s="152"/>
      <c r="VKO856" s="152"/>
      <c r="VKP856" s="152"/>
      <c r="VKQ856" s="152"/>
      <c r="VKR856" s="152"/>
      <c r="VKS856" s="152"/>
      <c r="VKT856" s="152"/>
      <c r="VKU856" s="152"/>
      <c r="VKV856" s="152"/>
      <c r="VKW856" s="152"/>
      <c r="VKX856" s="152"/>
      <c r="VKY856" s="152"/>
      <c r="VKZ856" s="152"/>
      <c r="VLA856" s="152"/>
      <c r="VLB856" s="152"/>
      <c r="VLC856" s="152"/>
      <c r="VLD856" s="152"/>
      <c r="VLE856" s="152"/>
      <c r="VLF856" s="152"/>
      <c r="VLG856" s="152"/>
      <c r="VLH856" s="152"/>
      <c r="VLI856" s="152"/>
      <c r="VLJ856" s="152"/>
      <c r="VLK856" s="152"/>
      <c r="VLL856" s="152"/>
      <c r="VLM856" s="152"/>
      <c r="VLN856" s="152"/>
      <c r="VLO856" s="152"/>
      <c r="VLP856" s="152"/>
      <c r="VLQ856" s="152"/>
      <c r="VLR856" s="152"/>
      <c r="VLS856" s="152"/>
      <c r="VLT856" s="152"/>
      <c r="VLU856" s="152"/>
      <c r="VLV856" s="152"/>
      <c r="VLW856" s="152"/>
      <c r="VLX856" s="152"/>
      <c r="VLY856" s="152"/>
      <c r="VLZ856" s="152"/>
      <c r="VMA856" s="152"/>
      <c r="VMB856" s="152"/>
      <c r="VMC856" s="152"/>
      <c r="VMD856" s="152"/>
      <c r="VME856" s="152"/>
      <c r="VMF856" s="152"/>
      <c r="VMG856" s="152"/>
      <c r="VMH856" s="152"/>
      <c r="VMI856" s="152"/>
      <c r="VMJ856" s="152"/>
      <c r="VMK856" s="152"/>
      <c r="VML856" s="152"/>
      <c r="VMM856" s="152"/>
      <c r="VMN856" s="152"/>
      <c r="VMO856" s="152"/>
      <c r="VMP856" s="152"/>
      <c r="VMQ856" s="152"/>
      <c r="VMR856" s="152"/>
      <c r="VMS856" s="152"/>
      <c r="VMT856" s="152"/>
      <c r="VMU856" s="152"/>
      <c r="VMV856" s="152"/>
      <c r="VMW856" s="152"/>
      <c r="VMX856" s="152"/>
      <c r="VMY856" s="152"/>
      <c r="VMZ856" s="152"/>
      <c r="VNA856" s="152"/>
      <c r="VNB856" s="152"/>
      <c r="VNC856" s="152"/>
      <c r="VND856" s="152"/>
      <c r="VNE856" s="152"/>
      <c r="VNF856" s="152"/>
      <c r="VNG856" s="152"/>
      <c r="VNH856" s="152"/>
      <c r="VNI856" s="152"/>
      <c r="VNJ856" s="152"/>
      <c r="VNK856" s="152"/>
      <c r="VNL856" s="152"/>
      <c r="VNM856" s="152"/>
      <c r="VNN856" s="152"/>
      <c r="VNO856" s="152"/>
      <c r="VNP856" s="152"/>
      <c r="VNQ856" s="152"/>
      <c r="VNR856" s="152"/>
      <c r="VNS856" s="152"/>
      <c r="VNT856" s="152"/>
      <c r="VNU856" s="152"/>
      <c r="VNV856" s="152"/>
      <c r="VNW856" s="152"/>
      <c r="VNX856" s="152"/>
      <c r="VNY856" s="152"/>
      <c r="VNZ856" s="152"/>
      <c r="VOA856" s="152"/>
      <c r="VOB856" s="152"/>
      <c r="VOC856" s="152"/>
      <c r="VOD856" s="152"/>
      <c r="VOE856" s="152"/>
      <c r="VOF856" s="152"/>
      <c r="VOG856" s="152"/>
      <c r="VOH856" s="152"/>
      <c r="VOI856" s="152"/>
      <c r="VOJ856" s="152"/>
      <c r="VOK856" s="152"/>
      <c r="VOL856" s="152"/>
      <c r="VOM856" s="152"/>
      <c r="VON856" s="152"/>
      <c r="VOO856" s="152"/>
      <c r="VOP856" s="152"/>
      <c r="VOQ856" s="152"/>
      <c r="VOR856" s="152"/>
      <c r="VOS856" s="152"/>
      <c r="VOT856" s="152"/>
      <c r="VOU856" s="152"/>
      <c r="VOV856" s="152"/>
      <c r="VOW856" s="152"/>
      <c r="VOX856" s="152"/>
      <c r="VOY856" s="152"/>
      <c r="VOZ856" s="152"/>
      <c r="VPA856" s="152"/>
      <c r="VPB856" s="152"/>
      <c r="VPC856" s="152"/>
      <c r="VPD856" s="152"/>
      <c r="VPE856" s="152"/>
      <c r="VPF856" s="152"/>
      <c r="VPG856" s="152"/>
      <c r="VPH856" s="152"/>
      <c r="VPI856" s="152"/>
      <c r="VPJ856" s="152"/>
      <c r="VPK856" s="152"/>
      <c r="VPL856" s="152"/>
      <c r="VPM856" s="152"/>
      <c r="VPN856" s="152"/>
      <c r="VPO856" s="152"/>
      <c r="VPP856" s="152"/>
      <c r="VPQ856" s="152"/>
      <c r="VPR856" s="152"/>
      <c r="VPS856" s="152"/>
      <c r="VPT856" s="152"/>
      <c r="VPU856" s="152"/>
      <c r="VPV856" s="152"/>
      <c r="VPW856" s="152"/>
      <c r="VPX856" s="152"/>
      <c r="VPY856" s="152"/>
      <c r="VPZ856" s="152"/>
      <c r="VQA856" s="152"/>
      <c r="VQB856" s="152"/>
      <c r="VQC856" s="152"/>
      <c r="VQD856" s="152"/>
      <c r="VQE856" s="152"/>
      <c r="VQF856" s="152"/>
      <c r="VQG856" s="152"/>
      <c r="VQH856" s="152"/>
      <c r="VQI856" s="152"/>
      <c r="VQJ856" s="152"/>
      <c r="VQK856" s="152"/>
      <c r="VQL856" s="152"/>
      <c r="VQM856" s="152"/>
      <c r="VQN856" s="152"/>
      <c r="VQO856" s="152"/>
      <c r="VQP856" s="152"/>
      <c r="VQQ856" s="152"/>
      <c r="VQR856" s="152"/>
      <c r="VQS856" s="152"/>
      <c r="VQT856" s="152"/>
      <c r="VQU856" s="152"/>
      <c r="VQV856" s="152"/>
      <c r="VQW856" s="152"/>
      <c r="VQX856" s="152"/>
      <c r="VQY856" s="152"/>
      <c r="VQZ856" s="152"/>
      <c r="VRA856" s="152"/>
      <c r="VRB856" s="152"/>
      <c r="VRC856" s="152"/>
      <c r="VRD856" s="152"/>
      <c r="VRE856" s="152"/>
      <c r="VRF856" s="152"/>
      <c r="VRG856" s="152"/>
      <c r="VRH856" s="152"/>
      <c r="VRI856" s="152"/>
      <c r="VRJ856" s="152"/>
      <c r="VRK856" s="152"/>
      <c r="VRL856" s="152"/>
      <c r="VRM856" s="152"/>
      <c r="VRN856" s="152"/>
      <c r="VRO856" s="152"/>
      <c r="VRP856" s="152"/>
      <c r="VRQ856" s="152"/>
      <c r="VRR856" s="152"/>
      <c r="VRS856" s="152"/>
      <c r="VRT856" s="152"/>
      <c r="VRU856" s="152"/>
      <c r="VRV856" s="152"/>
      <c r="VRW856" s="152"/>
      <c r="VRX856" s="152"/>
      <c r="VRY856" s="152"/>
      <c r="VRZ856" s="152"/>
      <c r="VSA856" s="152"/>
      <c r="VSB856" s="152"/>
      <c r="VSC856" s="152"/>
      <c r="VSD856" s="152"/>
      <c r="VSE856" s="152"/>
      <c r="VSF856" s="152"/>
      <c r="VSG856" s="152"/>
      <c r="VSH856" s="152"/>
      <c r="VSI856" s="152"/>
      <c r="VSJ856" s="152"/>
      <c r="VSK856" s="152"/>
      <c r="VSL856" s="152"/>
      <c r="VSM856" s="152"/>
      <c r="VSN856" s="152"/>
      <c r="VSO856" s="152"/>
      <c r="VSP856" s="152"/>
      <c r="VSQ856" s="152"/>
      <c r="VSR856" s="152"/>
      <c r="VSS856" s="152"/>
      <c r="VST856" s="152"/>
      <c r="VSU856" s="152"/>
      <c r="VSV856" s="152"/>
      <c r="VSW856" s="152"/>
      <c r="VSX856" s="152"/>
      <c r="VSY856" s="152"/>
      <c r="VSZ856" s="152"/>
      <c r="VTA856" s="152"/>
      <c r="VTB856" s="152"/>
      <c r="VTC856" s="152"/>
      <c r="VTD856" s="152"/>
      <c r="VTE856" s="152"/>
      <c r="VTF856" s="152"/>
      <c r="VTG856" s="152"/>
      <c r="VTH856" s="152"/>
      <c r="VTI856" s="152"/>
      <c r="VTJ856" s="152"/>
      <c r="VTK856" s="152"/>
      <c r="VTL856" s="152"/>
      <c r="VTM856" s="152"/>
      <c r="VTN856" s="152"/>
      <c r="VTO856" s="152"/>
      <c r="VTP856" s="152"/>
      <c r="VTQ856" s="152"/>
      <c r="VTR856" s="152"/>
      <c r="VTS856" s="152"/>
      <c r="VTT856" s="152"/>
      <c r="VTU856" s="152"/>
      <c r="VTV856" s="152"/>
      <c r="VTW856" s="152"/>
      <c r="VTX856" s="152"/>
      <c r="VTY856" s="152"/>
      <c r="VTZ856" s="152"/>
      <c r="VUA856" s="152"/>
      <c r="VUB856" s="152"/>
      <c r="VUC856" s="152"/>
      <c r="VUD856" s="152"/>
      <c r="VUE856" s="152"/>
      <c r="VUF856" s="152"/>
      <c r="VUG856" s="152"/>
      <c r="VUH856" s="152"/>
      <c r="VUI856" s="152"/>
      <c r="VUJ856" s="152"/>
      <c r="VUK856" s="152"/>
      <c r="VUL856" s="152"/>
      <c r="VUM856" s="152"/>
      <c r="VUN856" s="152"/>
      <c r="VUO856" s="152"/>
      <c r="VUP856" s="152"/>
      <c r="VUQ856" s="152"/>
      <c r="VUR856" s="152"/>
      <c r="VUS856" s="152"/>
      <c r="VUT856" s="152"/>
      <c r="VUU856" s="152"/>
      <c r="VUV856" s="152"/>
      <c r="VUW856" s="152"/>
      <c r="VUX856" s="152"/>
      <c r="VUY856" s="152"/>
      <c r="VUZ856" s="152"/>
      <c r="VVA856" s="152"/>
      <c r="VVB856" s="152"/>
      <c r="VVC856" s="152"/>
      <c r="VVD856" s="152"/>
      <c r="VVE856" s="152"/>
      <c r="VVF856" s="152"/>
      <c r="VVG856" s="152"/>
      <c r="VVH856" s="152"/>
      <c r="VVI856" s="152"/>
      <c r="VVJ856" s="152"/>
      <c r="VVK856" s="152"/>
      <c r="VVL856" s="152"/>
      <c r="VVM856" s="152"/>
      <c r="VVN856" s="152"/>
      <c r="VVO856" s="152"/>
      <c r="VVP856" s="152"/>
      <c r="VVQ856" s="152"/>
      <c r="VVR856" s="152"/>
      <c r="VVS856" s="152"/>
      <c r="VVT856" s="152"/>
      <c r="VVU856" s="152"/>
      <c r="VVV856" s="152"/>
      <c r="VVW856" s="152"/>
      <c r="VVX856" s="152"/>
      <c r="VVY856" s="152"/>
      <c r="VVZ856" s="152"/>
      <c r="VWA856" s="152"/>
      <c r="VWB856" s="152"/>
      <c r="VWC856" s="152"/>
      <c r="VWD856" s="152"/>
      <c r="VWE856" s="152"/>
      <c r="VWF856" s="152"/>
      <c r="VWG856" s="152"/>
      <c r="VWH856" s="152"/>
      <c r="VWI856" s="152"/>
      <c r="VWJ856" s="152"/>
      <c r="VWK856" s="152"/>
      <c r="VWL856" s="152"/>
      <c r="VWM856" s="152"/>
      <c r="VWN856" s="152"/>
      <c r="VWO856" s="152"/>
      <c r="VWP856" s="152"/>
      <c r="VWQ856" s="152"/>
      <c r="VWR856" s="152"/>
      <c r="VWS856" s="152"/>
      <c r="VWT856" s="152"/>
      <c r="VWU856" s="152"/>
      <c r="VWV856" s="152"/>
      <c r="VWW856" s="152"/>
      <c r="VWX856" s="152"/>
      <c r="VWY856" s="152"/>
      <c r="VWZ856" s="152"/>
      <c r="VXA856" s="152"/>
      <c r="VXB856" s="152"/>
      <c r="VXC856" s="152"/>
      <c r="VXD856" s="152"/>
      <c r="VXE856" s="152"/>
      <c r="VXF856" s="152"/>
      <c r="VXG856" s="152"/>
      <c r="VXH856" s="152"/>
      <c r="VXI856" s="152"/>
      <c r="VXJ856" s="152"/>
      <c r="VXK856" s="152"/>
      <c r="VXL856" s="152"/>
      <c r="VXM856" s="152"/>
      <c r="VXN856" s="152"/>
      <c r="VXO856" s="152"/>
      <c r="VXP856" s="152"/>
      <c r="VXQ856" s="152"/>
      <c r="VXR856" s="152"/>
      <c r="VXS856" s="152"/>
      <c r="VXT856" s="152"/>
      <c r="VXU856" s="152"/>
      <c r="VXV856" s="152"/>
      <c r="VXW856" s="152"/>
      <c r="VXX856" s="152"/>
      <c r="VXY856" s="152"/>
      <c r="VXZ856" s="152"/>
      <c r="VYA856" s="152"/>
      <c r="VYB856" s="152"/>
      <c r="VYC856" s="152"/>
      <c r="VYD856" s="152"/>
      <c r="VYE856" s="152"/>
      <c r="VYF856" s="152"/>
      <c r="VYG856" s="152"/>
      <c r="VYH856" s="152"/>
      <c r="VYI856" s="152"/>
      <c r="VYJ856" s="152"/>
      <c r="VYK856" s="152"/>
      <c r="VYL856" s="152"/>
      <c r="VYM856" s="152"/>
      <c r="VYN856" s="152"/>
      <c r="VYO856" s="152"/>
      <c r="VYP856" s="152"/>
      <c r="VYQ856" s="152"/>
      <c r="VYR856" s="152"/>
      <c r="VYS856" s="152"/>
      <c r="VYT856" s="152"/>
      <c r="VYU856" s="152"/>
      <c r="VYV856" s="152"/>
      <c r="VYW856" s="152"/>
      <c r="VYX856" s="152"/>
      <c r="VYY856" s="152"/>
      <c r="VYZ856" s="152"/>
      <c r="VZA856" s="152"/>
      <c r="VZB856" s="152"/>
      <c r="VZC856" s="152"/>
      <c r="VZD856" s="152"/>
      <c r="VZE856" s="152"/>
      <c r="VZF856" s="152"/>
      <c r="VZG856" s="152"/>
      <c r="VZH856" s="152"/>
      <c r="VZI856" s="152"/>
      <c r="VZJ856" s="152"/>
      <c r="VZK856" s="152"/>
      <c r="VZL856" s="152"/>
      <c r="VZM856" s="152"/>
      <c r="VZN856" s="152"/>
      <c r="VZO856" s="152"/>
      <c r="VZP856" s="152"/>
      <c r="VZQ856" s="152"/>
      <c r="VZR856" s="152"/>
      <c r="VZS856" s="152"/>
      <c r="VZT856" s="152"/>
      <c r="VZU856" s="152"/>
      <c r="VZV856" s="152"/>
      <c r="VZW856" s="152"/>
      <c r="VZX856" s="152"/>
      <c r="VZY856" s="152"/>
      <c r="VZZ856" s="152"/>
      <c r="WAA856" s="152"/>
      <c r="WAB856" s="152"/>
      <c r="WAC856" s="152"/>
      <c r="WAD856" s="152"/>
      <c r="WAE856" s="152"/>
      <c r="WAF856" s="152"/>
      <c r="WAG856" s="152"/>
      <c r="WAH856" s="152"/>
      <c r="WAI856" s="152"/>
      <c r="WAJ856" s="152"/>
      <c r="WAK856" s="152"/>
      <c r="WAL856" s="152"/>
      <c r="WAM856" s="152"/>
      <c r="WAN856" s="152"/>
      <c r="WAO856" s="152"/>
      <c r="WAP856" s="152"/>
      <c r="WAQ856" s="152"/>
      <c r="WAR856" s="152"/>
      <c r="WAS856" s="152"/>
      <c r="WAT856" s="152"/>
      <c r="WAU856" s="152"/>
      <c r="WAV856" s="152"/>
      <c r="WAW856" s="152"/>
      <c r="WAX856" s="152"/>
      <c r="WAY856" s="152"/>
      <c r="WAZ856" s="152"/>
      <c r="WBA856" s="152"/>
      <c r="WBB856" s="152"/>
      <c r="WBC856" s="152"/>
      <c r="WBD856" s="152"/>
      <c r="WBE856" s="152"/>
      <c r="WBF856" s="152"/>
      <c r="WBG856" s="152"/>
      <c r="WBH856" s="152"/>
      <c r="WBI856" s="152"/>
      <c r="WBJ856" s="152"/>
      <c r="WBK856" s="152"/>
      <c r="WBL856" s="152"/>
      <c r="WBM856" s="152"/>
      <c r="WBN856" s="152"/>
      <c r="WBO856" s="152"/>
      <c r="WBP856" s="152"/>
      <c r="WBQ856" s="152"/>
      <c r="WBR856" s="152"/>
      <c r="WBS856" s="152"/>
      <c r="WBT856" s="152"/>
      <c r="WBU856" s="152"/>
      <c r="WBV856" s="152"/>
      <c r="WBW856" s="152"/>
      <c r="WBX856" s="152"/>
      <c r="WBY856" s="152"/>
      <c r="WBZ856" s="152"/>
      <c r="WCA856" s="152"/>
      <c r="WCB856" s="152"/>
      <c r="WCC856" s="152"/>
      <c r="WCD856" s="152"/>
      <c r="WCE856" s="152"/>
      <c r="WCF856" s="152"/>
      <c r="WCG856" s="152"/>
      <c r="WCH856" s="152"/>
      <c r="WCI856" s="152"/>
      <c r="WCJ856" s="152"/>
      <c r="WCK856" s="152"/>
      <c r="WCL856" s="152"/>
      <c r="WCM856" s="152"/>
      <c r="WCN856" s="152"/>
      <c r="WCO856" s="152"/>
      <c r="WCP856" s="152"/>
      <c r="WCQ856" s="152"/>
      <c r="WCR856" s="152"/>
      <c r="WCS856" s="152"/>
      <c r="WCT856" s="152"/>
      <c r="WCU856" s="152"/>
      <c r="WCV856" s="152"/>
      <c r="WCW856" s="152"/>
      <c r="WCX856" s="152"/>
      <c r="WCY856" s="152"/>
      <c r="WCZ856" s="152"/>
      <c r="WDA856" s="152"/>
      <c r="WDB856" s="152"/>
      <c r="WDC856" s="152"/>
      <c r="WDD856" s="152"/>
      <c r="WDE856" s="152"/>
      <c r="WDF856" s="152"/>
      <c r="WDG856" s="152"/>
      <c r="WDH856" s="152"/>
      <c r="WDI856" s="152"/>
      <c r="WDJ856" s="152"/>
      <c r="WDK856" s="152"/>
      <c r="WDL856" s="152"/>
      <c r="WDM856" s="152"/>
      <c r="WDN856" s="152"/>
      <c r="WDO856" s="152"/>
      <c r="WDP856" s="152"/>
      <c r="WDQ856" s="152"/>
      <c r="WDR856" s="152"/>
      <c r="WDS856" s="152"/>
      <c r="WDT856" s="152"/>
      <c r="WDU856" s="152"/>
      <c r="WDV856" s="152"/>
      <c r="WDW856" s="152"/>
      <c r="WDX856" s="152"/>
      <c r="WDY856" s="152"/>
      <c r="WDZ856" s="152"/>
      <c r="WEA856" s="152"/>
      <c r="WEB856" s="152"/>
      <c r="WEC856" s="152"/>
      <c r="WED856" s="152"/>
      <c r="WEE856" s="152"/>
      <c r="WEF856" s="152"/>
      <c r="WEG856" s="152"/>
      <c r="WEH856" s="152"/>
      <c r="WEI856" s="152"/>
      <c r="WEJ856" s="152"/>
      <c r="WEK856" s="152"/>
      <c r="WEL856" s="152"/>
      <c r="WEM856" s="152"/>
      <c r="WEN856" s="152"/>
      <c r="WEO856" s="152"/>
      <c r="WEP856" s="152"/>
      <c r="WEQ856" s="152"/>
      <c r="WER856" s="152"/>
      <c r="WES856" s="152"/>
      <c r="WET856" s="152"/>
      <c r="WEU856" s="152"/>
      <c r="WEV856" s="152"/>
      <c r="WEW856" s="152"/>
      <c r="WEX856" s="152"/>
      <c r="WEY856" s="152"/>
      <c r="WEZ856" s="152"/>
      <c r="WFA856" s="152"/>
      <c r="WFB856" s="152"/>
      <c r="WFC856" s="152"/>
      <c r="WFD856" s="152"/>
      <c r="WFE856" s="152"/>
      <c r="WFF856" s="152"/>
      <c r="WFG856" s="152"/>
      <c r="WFH856" s="152"/>
      <c r="WFI856" s="152"/>
      <c r="WFJ856" s="152"/>
      <c r="WFK856" s="152"/>
      <c r="WFL856" s="152"/>
      <c r="WFM856" s="152"/>
      <c r="WFN856" s="152"/>
      <c r="WFO856" s="152"/>
      <c r="WFP856" s="152"/>
      <c r="WFQ856" s="152"/>
      <c r="WFR856" s="152"/>
      <c r="WFS856" s="152"/>
      <c r="WFT856" s="152"/>
      <c r="WFU856" s="152"/>
      <c r="WFV856" s="152"/>
      <c r="WFW856" s="152"/>
      <c r="WFX856" s="152"/>
      <c r="WFY856" s="152"/>
      <c r="WFZ856" s="152"/>
      <c r="WGA856" s="152"/>
      <c r="WGB856" s="152"/>
      <c r="WGC856" s="152"/>
      <c r="WGD856" s="152"/>
      <c r="WGE856" s="152"/>
      <c r="WGF856" s="152"/>
      <c r="WGG856" s="152"/>
      <c r="WGH856" s="152"/>
      <c r="WGI856" s="152"/>
      <c r="WGJ856" s="152"/>
      <c r="WGK856" s="152"/>
      <c r="WGL856" s="152"/>
      <c r="WGM856" s="152"/>
      <c r="WGN856" s="152"/>
      <c r="WGO856" s="152"/>
      <c r="WGP856" s="152"/>
      <c r="WGQ856" s="152"/>
      <c r="WGR856" s="152"/>
      <c r="WGS856" s="152"/>
      <c r="WGT856" s="152"/>
      <c r="WGU856" s="152"/>
      <c r="WGV856" s="152"/>
      <c r="WGW856" s="152"/>
      <c r="WGX856" s="152"/>
      <c r="WGY856" s="152"/>
      <c r="WGZ856" s="152"/>
      <c r="WHA856" s="152"/>
      <c r="WHB856" s="152"/>
      <c r="WHC856" s="152"/>
      <c r="WHD856" s="152"/>
      <c r="WHE856" s="152"/>
      <c r="WHF856" s="152"/>
      <c r="WHG856" s="152"/>
      <c r="WHH856" s="152"/>
      <c r="WHI856" s="152"/>
      <c r="WHJ856" s="152"/>
      <c r="WHK856" s="152"/>
      <c r="WHL856" s="152"/>
      <c r="WHM856" s="152"/>
      <c r="WHN856" s="152"/>
      <c r="WHO856" s="152"/>
      <c r="WHP856" s="152"/>
      <c r="WHQ856" s="152"/>
      <c r="WHR856" s="152"/>
      <c r="WHS856" s="152"/>
      <c r="WHT856" s="152"/>
      <c r="WHU856" s="152"/>
      <c r="WHV856" s="152"/>
      <c r="WHW856" s="152"/>
      <c r="WHX856" s="152"/>
      <c r="WHY856" s="152"/>
      <c r="WHZ856" s="152"/>
      <c r="WIA856" s="152"/>
      <c r="WIB856" s="152"/>
      <c r="WIC856" s="152"/>
      <c r="WID856" s="152"/>
      <c r="WIE856" s="152"/>
      <c r="WIF856" s="152"/>
      <c r="WIG856" s="152"/>
      <c r="WIH856" s="152"/>
      <c r="WII856" s="152"/>
      <c r="WIJ856" s="152"/>
      <c r="WIK856" s="152"/>
      <c r="WIL856" s="152"/>
      <c r="WIM856" s="152"/>
      <c r="WIN856" s="152"/>
      <c r="WIO856" s="152"/>
      <c r="WIP856" s="152"/>
      <c r="WIQ856" s="152"/>
      <c r="WIR856" s="152"/>
      <c r="WIS856" s="152"/>
      <c r="WIT856" s="152"/>
      <c r="WIU856" s="152"/>
      <c r="WIV856" s="152"/>
      <c r="WIW856" s="152"/>
      <c r="WIX856" s="152"/>
      <c r="WIY856" s="152"/>
      <c r="WIZ856" s="152"/>
      <c r="WJA856" s="152"/>
      <c r="WJB856" s="152"/>
      <c r="WJC856" s="152"/>
      <c r="WJD856" s="152"/>
      <c r="WJE856" s="152"/>
      <c r="WJF856" s="152"/>
      <c r="WJG856" s="152"/>
      <c r="WJH856" s="152"/>
      <c r="WJI856" s="152"/>
      <c r="WJJ856" s="152"/>
      <c r="WJK856" s="152"/>
      <c r="WJL856" s="152"/>
      <c r="WJM856" s="152"/>
      <c r="WJN856" s="152"/>
      <c r="WJO856" s="152"/>
      <c r="WJP856" s="152"/>
      <c r="WJQ856" s="152"/>
      <c r="WJR856" s="152"/>
      <c r="WJS856" s="152"/>
      <c r="WJT856" s="152"/>
      <c r="WJU856" s="152"/>
      <c r="WJV856" s="152"/>
      <c r="WJW856" s="152"/>
      <c r="WJX856" s="152"/>
      <c r="WJY856" s="152"/>
      <c r="WJZ856" s="152"/>
      <c r="WKA856" s="152"/>
      <c r="WKB856" s="152"/>
      <c r="WKC856" s="152"/>
      <c r="WKD856" s="152"/>
      <c r="WKE856" s="152"/>
      <c r="WKF856" s="152"/>
      <c r="WKG856" s="152"/>
      <c r="WKH856" s="152"/>
      <c r="WKI856" s="152"/>
      <c r="WKJ856" s="152"/>
      <c r="WKK856" s="152"/>
      <c r="WKL856" s="152"/>
      <c r="WKM856" s="152"/>
      <c r="WKN856" s="152"/>
      <c r="WKO856" s="152"/>
      <c r="WKP856" s="152"/>
      <c r="WKQ856" s="152"/>
      <c r="WKR856" s="152"/>
      <c r="WKS856" s="152"/>
      <c r="WKT856" s="152"/>
      <c r="WKU856" s="152"/>
      <c r="WKV856" s="152"/>
      <c r="WKW856" s="152"/>
      <c r="WKX856" s="152"/>
      <c r="WKY856" s="152"/>
      <c r="WKZ856" s="152"/>
      <c r="WLA856" s="152"/>
      <c r="WLB856" s="152"/>
      <c r="WLC856" s="152"/>
      <c r="WLD856" s="152"/>
      <c r="WLE856" s="152"/>
      <c r="WLF856" s="152"/>
      <c r="WLG856" s="152"/>
      <c r="WLH856" s="152"/>
      <c r="WLI856" s="152"/>
      <c r="WLJ856" s="152"/>
      <c r="WLK856" s="152"/>
      <c r="WLL856" s="152"/>
      <c r="WLM856" s="152"/>
      <c r="WLN856" s="152"/>
      <c r="WLO856" s="152"/>
      <c r="WLP856" s="152"/>
      <c r="WLQ856" s="152"/>
      <c r="WLR856" s="152"/>
      <c r="WLS856" s="152"/>
      <c r="WLT856" s="152"/>
      <c r="WLU856" s="152"/>
      <c r="WLV856" s="152"/>
      <c r="WLW856" s="152"/>
      <c r="WLX856" s="152"/>
      <c r="WLY856" s="152"/>
      <c r="WLZ856" s="152"/>
      <c r="WMA856" s="152"/>
      <c r="WMB856" s="152"/>
      <c r="WMC856" s="152"/>
      <c r="WMD856" s="152"/>
      <c r="WME856" s="152"/>
      <c r="WMF856" s="152"/>
      <c r="WMG856" s="152"/>
      <c r="WMH856" s="152"/>
      <c r="WMI856" s="152"/>
      <c r="WMJ856" s="152"/>
      <c r="WMK856" s="152"/>
      <c r="WML856" s="152"/>
      <c r="WMM856" s="152"/>
      <c r="WMN856" s="152"/>
      <c r="WMO856" s="152"/>
      <c r="WMP856" s="152"/>
      <c r="WMQ856" s="152"/>
      <c r="WMR856" s="152"/>
      <c r="WMS856" s="152"/>
      <c r="WMT856" s="152"/>
      <c r="WMU856" s="152"/>
      <c r="WMV856" s="152"/>
      <c r="WMW856" s="152"/>
      <c r="WMX856" s="152"/>
      <c r="WMY856" s="152"/>
      <c r="WMZ856" s="152"/>
      <c r="WNA856" s="152"/>
      <c r="WNB856" s="152"/>
      <c r="WNC856" s="152"/>
      <c r="WND856" s="152"/>
      <c r="WNE856" s="152"/>
      <c r="WNF856" s="152"/>
      <c r="WNG856" s="152"/>
      <c r="WNH856" s="152"/>
      <c r="WNI856" s="152"/>
      <c r="WNJ856" s="152"/>
      <c r="WNK856" s="152"/>
      <c r="WNL856" s="152"/>
      <c r="WNM856" s="152"/>
      <c r="WNN856" s="152"/>
      <c r="WNO856" s="152"/>
      <c r="WNP856" s="152"/>
      <c r="WNQ856" s="152"/>
      <c r="WNR856" s="152"/>
      <c r="WNS856" s="152"/>
      <c r="WNT856" s="152"/>
      <c r="WNU856" s="152"/>
      <c r="WNV856" s="152"/>
      <c r="WNW856" s="152"/>
      <c r="WNX856" s="152"/>
      <c r="WNY856" s="152"/>
      <c r="WNZ856" s="152"/>
      <c r="WOA856" s="152"/>
      <c r="WOB856" s="152"/>
      <c r="WOC856" s="152"/>
      <c r="WOD856" s="152"/>
      <c r="WOE856" s="152"/>
      <c r="WOF856" s="152"/>
      <c r="WOG856" s="152"/>
      <c r="WOH856" s="152"/>
      <c r="WOI856" s="152"/>
      <c r="WOJ856" s="152"/>
      <c r="WOK856" s="152"/>
      <c r="WOL856" s="152"/>
      <c r="WOM856" s="152"/>
      <c r="WON856" s="152"/>
      <c r="WOO856" s="152"/>
      <c r="WOP856" s="152"/>
      <c r="WOQ856" s="152"/>
      <c r="WOR856" s="152"/>
      <c r="WOS856" s="152"/>
      <c r="WOT856" s="152"/>
      <c r="WOU856" s="152"/>
      <c r="WOV856" s="152"/>
      <c r="WOW856" s="152"/>
      <c r="WOX856" s="152"/>
      <c r="WOY856" s="152"/>
      <c r="WOZ856" s="152"/>
      <c r="WPA856" s="152"/>
      <c r="WPB856" s="152"/>
      <c r="WPC856" s="152"/>
      <c r="WPD856" s="152"/>
      <c r="WPE856" s="152"/>
      <c r="WPF856" s="152"/>
      <c r="WPG856" s="152"/>
      <c r="WPH856" s="152"/>
      <c r="WPI856" s="152"/>
      <c r="WPJ856" s="152"/>
      <c r="WPK856" s="152"/>
      <c r="WPL856" s="152"/>
      <c r="WPM856" s="152"/>
      <c r="WPN856" s="152"/>
      <c r="WPO856" s="152"/>
      <c r="WPP856" s="152"/>
      <c r="WPQ856" s="152"/>
      <c r="WPR856" s="152"/>
      <c r="WPS856" s="152"/>
      <c r="WPT856" s="152"/>
      <c r="WPU856" s="152"/>
      <c r="WPV856" s="152"/>
      <c r="WPW856" s="152"/>
      <c r="WPX856" s="152"/>
      <c r="WPY856" s="152"/>
      <c r="WPZ856" s="152"/>
      <c r="WQA856" s="152"/>
      <c r="WQB856" s="152"/>
      <c r="WQC856" s="152"/>
      <c r="WQD856" s="152"/>
      <c r="WQE856" s="152"/>
      <c r="WQF856" s="152"/>
      <c r="WQG856" s="152"/>
      <c r="WQH856" s="152"/>
      <c r="WQI856" s="152"/>
      <c r="WQJ856" s="152"/>
      <c r="WQK856" s="152"/>
      <c r="WQL856" s="152"/>
      <c r="WQM856" s="152"/>
      <c r="WQN856" s="152"/>
      <c r="WQO856" s="152"/>
      <c r="WQP856" s="152"/>
      <c r="WQQ856" s="152"/>
      <c r="WQR856" s="152"/>
      <c r="WQS856" s="152"/>
      <c r="WQT856" s="152"/>
      <c r="WQU856" s="152"/>
      <c r="WQV856" s="152"/>
      <c r="WQW856" s="152"/>
      <c r="WQX856" s="152"/>
      <c r="WQY856" s="152"/>
      <c r="WQZ856" s="152"/>
      <c r="WRA856" s="152"/>
      <c r="WRB856" s="152"/>
      <c r="WRC856" s="152"/>
      <c r="WRD856" s="152"/>
      <c r="WRE856" s="152"/>
      <c r="WRF856" s="152"/>
      <c r="WRG856" s="152"/>
      <c r="WRH856" s="152"/>
      <c r="WRI856" s="152"/>
      <c r="WRJ856" s="152"/>
      <c r="WRK856" s="152"/>
      <c r="WRL856" s="152"/>
      <c r="WRM856" s="152"/>
      <c r="WRN856" s="152"/>
      <c r="WRO856" s="152"/>
      <c r="WRP856" s="152"/>
      <c r="WRQ856" s="152"/>
      <c r="WRR856" s="152"/>
      <c r="WRS856" s="152"/>
      <c r="WRT856" s="152"/>
      <c r="WRU856" s="152"/>
      <c r="WRV856" s="152"/>
      <c r="WRW856" s="152"/>
      <c r="WRX856" s="152"/>
      <c r="WRY856" s="152"/>
      <c r="WRZ856" s="152"/>
      <c r="WSA856" s="152"/>
      <c r="WSB856" s="152"/>
      <c r="WSC856" s="152"/>
      <c r="WSD856" s="152"/>
      <c r="WSE856" s="152"/>
      <c r="WSF856" s="152"/>
      <c r="WSG856" s="152"/>
      <c r="WSH856" s="152"/>
      <c r="WSI856" s="152"/>
      <c r="WSJ856" s="152"/>
      <c r="WSK856" s="152"/>
      <c r="WSL856" s="152"/>
      <c r="WSM856" s="152"/>
      <c r="WSN856" s="152"/>
      <c r="WSO856" s="152"/>
      <c r="WSP856" s="152"/>
      <c r="WSQ856" s="152"/>
      <c r="WSR856" s="152"/>
      <c r="WSS856" s="152"/>
      <c r="WST856" s="152"/>
      <c r="WSU856" s="152"/>
      <c r="WSV856" s="152"/>
      <c r="WSW856" s="152"/>
      <c r="WSX856" s="152"/>
      <c r="WSY856" s="152"/>
      <c r="WSZ856" s="152"/>
      <c r="WTA856" s="152"/>
      <c r="WTB856" s="152"/>
      <c r="WTC856" s="152"/>
      <c r="WTD856" s="152"/>
      <c r="WTE856" s="152"/>
      <c r="WTF856" s="152"/>
      <c r="WTG856" s="152"/>
      <c r="WTH856" s="152"/>
      <c r="WTI856" s="152"/>
      <c r="WTJ856" s="152"/>
      <c r="WTK856" s="152"/>
      <c r="WTL856" s="152"/>
      <c r="WTM856" s="152"/>
      <c r="WTN856" s="152"/>
      <c r="WTO856" s="152"/>
      <c r="WTP856" s="152"/>
      <c r="WTQ856" s="152"/>
      <c r="WTR856" s="152"/>
      <c r="WTS856" s="152"/>
      <c r="WTT856" s="152"/>
      <c r="WTU856" s="152"/>
      <c r="WTV856" s="152"/>
      <c r="WTW856" s="152"/>
      <c r="WTX856" s="152"/>
      <c r="WTY856" s="152"/>
      <c r="WTZ856" s="152"/>
      <c r="WUA856" s="152"/>
      <c r="WUB856" s="152"/>
      <c r="WUC856" s="152"/>
      <c r="WUD856" s="152"/>
      <c r="WUE856" s="152"/>
      <c r="WUF856" s="152"/>
      <c r="WUG856" s="152"/>
      <c r="WUH856" s="152"/>
      <c r="WUI856" s="152"/>
      <c r="WUJ856" s="152"/>
      <c r="WUK856" s="152"/>
      <c r="WUL856" s="152"/>
      <c r="WUM856" s="152"/>
      <c r="WUN856" s="152"/>
      <c r="WUO856" s="152"/>
      <c r="WUP856" s="152"/>
      <c r="WUQ856" s="152"/>
      <c r="WUR856" s="152"/>
      <c r="WUS856" s="152"/>
      <c r="WUT856" s="152"/>
      <c r="WUU856" s="152"/>
      <c r="WUV856" s="152"/>
      <c r="WUW856" s="152"/>
      <c r="WUX856" s="152"/>
      <c r="WUY856" s="152"/>
      <c r="WUZ856" s="152"/>
      <c r="WVA856" s="152"/>
      <c r="WVB856" s="152"/>
      <c r="WVC856" s="152"/>
      <c r="WVD856" s="152"/>
      <c r="WVE856" s="152"/>
      <c r="WVF856" s="152"/>
      <c r="WVG856" s="152"/>
      <c r="WVH856" s="152"/>
      <c r="WVI856" s="152"/>
      <c r="WVJ856" s="152"/>
      <c r="WVK856" s="152"/>
      <c r="WVL856" s="152"/>
      <c r="WVM856" s="152"/>
      <c r="WVN856" s="152"/>
      <c r="WVO856" s="152"/>
      <c r="WVP856" s="152"/>
      <c r="WVQ856" s="152"/>
      <c r="WVR856" s="152"/>
      <c r="WVS856" s="152"/>
      <c r="WVT856" s="152"/>
      <c r="WVU856" s="152"/>
      <c r="WVV856" s="152"/>
      <c r="WVW856" s="152"/>
      <c r="WVX856" s="152"/>
      <c r="WVY856" s="152"/>
      <c r="WVZ856" s="152"/>
      <c r="WWA856" s="152"/>
      <c r="WWB856" s="152"/>
      <c r="WWC856" s="152"/>
      <c r="WWD856" s="152"/>
      <c r="WWE856" s="152"/>
      <c r="WWF856" s="152"/>
      <c r="WWG856" s="152"/>
      <c r="WWH856" s="152"/>
      <c r="WWI856" s="152"/>
      <c r="WWJ856" s="152"/>
      <c r="WWK856" s="152"/>
      <c r="WWL856" s="152"/>
      <c r="WWM856" s="152"/>
      <c r="WWN856" s="152"/>
      <c r="WWO856" s="152"/>
      <c r="WWP856" s="152"/>
      <c r="WWQ856" s="152"/>
      <c r="WWR856" s="152"/>
      <c r="WWS856" s="152"/>
      <c r="WWT856" s="152"/>
      <c r="WWU856" s="152"/>
      <c r="WWV856" s="152"/>
      <c r="WWW856" s="152"/>
      <c r="WWX856" s="152"/>
      <c r="WWY856" s="152"/>
      <c r="WWZ856" s="152"/>
      <c r="WXA856" s="152"/>
      <c r="WXB856" s="152"/>
      <c r="WXC856" s="152"/>
      <c r="WXD856" s="152"/>
      <c r="WXE856" s="152"/>
      <c r="WXF856" s="152"/>
      <c r="WXG856" s="152"/>
      <c r="WXH856" s="152"/>
      <c r="WXI856" s="152"/>
      <c r="WXJ856" s="152"/>
      <c r="WXK856" s="152"/>
      <c r="WXL856" s="152"/>
      <c r="WXM856" s="152"/>
      <c r="WXN856" s="152"/>
      <c r="WXO856" s="152"/>
      <c r="WXP856" s="152"/>
      <c r="WXQ856" s="152"/>
      <c r="WXR856" s="152"/>
      <c r="WXS856" s="152"/>
      <c r="WXT856" s="152"/>
      <c r="WXU856" s="152"/>
      <c r="WXV856" s="152"/>
      <c r="WXW856" s="152"/>
      <c r="WXX856" s="152"/>
      <c r="WXY856" s="152"/>
      <c r="WXZ856" s="152"/>
      <c r="WYA856" s="152"/>
      <c r="WYB856" s="152"/>
      <c r="WYC856" s="152"/>
      <c r="WYD856" s="152"/>
      <c r="WYE856" s="152"/>
      <c r="WYF856" s="152"/>
      <c r="WYG856" s="152"/>
      <c r="WYH856" s="152"/>
      <c r="WYI856" s="152"/>
      <c r="WYJ856" s="152"/>
      <c r="WYK856" s="152"/>
      <c r="WYL856" s="152"/>
      <c r="WYM856" s="152"/>
      <c r="WYN856" s="152"/>
      <c r="WYO856" s="152"/>
      <c r="WYP856" s="152"/>
      <c r="WYQ856" s="152"/>
      <c r="WYR856" s="152"/>
      <c r="WYS856" s="152"/>
      <c r="WYT856" s="152"/>
      <c r="WYU856" s="152"/>
      <c r="WYV856" s="152"/>
      <c r="WYW856" s="152"/>
      <c r="WYX856" s="152"/>
      <c r="WYY856" s="152"/>
      <c r="WYZ856" s="152"/>
      <c r="WZA856" s="152"/>
      <c r="WZB856" s="152"/>
      <c r="WZC856" s="152"/>
      <c r="WZD856" s="152"/>
      <c r="WZE856" s="152"/>
      <c r="WZF856" s="152"/>
      <c r="WZG856" s="152"/>
      <c r="WZH856" s="152"/>
      <c r="WZI856" s="152"/>
      <c r="WZJ856" s="152"/>
      <c r="WZK856" s="152"/>
      <c r="WZL856" s="152"/>
      <c r="WZM856" s="152"/>
      <c r="WZN856" s="152"/>
      <c r="WZO856" s="152"/>
      <c r="WZP856" s="152"/>
      <c r="WZQ856" s="152"/>
      <c r="WZR856" s="152"/>
      <c r="WZS856" s="152"/>
      <c r="WZT856" s="152"/>
      <c r="WZU856" s="152"/>
      <c r="WZV856" s="152"/>
      <c r="WZW856" s="152"/>
      <c r="WZX856" s="152"/>
      <c r="WZY856" s="152"/>
      <c r="WZZ856" s="152"/>
      <c r="XAA856" s="152"/>
      <c r="XAB856" s="152"/>
      <c r="XAC856" s="152"/>
      <c r="XAD856" s="152"/>
      <c r="XAE856" s="152"/>
      <c r="XAF856" s="152"/>
      <c r="XAG856" s="152"/>
      <c r="XAH856" s="152"/>
      <c r="XAI856" s="152"/>
      <c r="XAJ856" s="152"/>
      <c r="XAK856" s="152"/>
      <c r="XAL856" s="152"/>
      <c r="XAM856" s="152"/>
      <c r="XAN856" s="152"/>
      <c r="XAO856" s="152"/>
      <c r="XAP856" s="152"/>
      <c r="XAQ856" s="152"/>
      <c r="XAR856" s="152"/>
      <c r="XAS856" s="152"/>
      <c r="XAT856" s="152"/>
      <c r="XAU856" s="152"/>
      <c r="XAV856" s="152"/>
      <c r="XAW856" s="152"/>
      <c r="XAX856" s="152"/>
      <c r="XAY856" s="152"/>
      <c r="XAZ856" s="152"/>
      <c r="XBA856" s="152"/>
      <c r="XBB856" s="152"/>
      <c r="XBC856" s="152"/>
      <c r="XBD856" s="152"/>
      <c r="XBE856" s="152"/>
      <c r="XBF856" s="152"/>
      <c r="XBG856" s="152"/>
      <c r="XBH856" s="152"/>
      <c r="XBI856" s="152"/>
      <c r="XBJ856" s="152"/>
      <c r="XBK856" s="152"/>
      <c r="XBL856" s="152"/>
      <c r="XBM856" s="152"/>
      <c r="XBN856" s="152"/>
      <c r="XBO856" s="152"/>
      <c r="XBP856" s="152"/>
      <c r="XBQ856" s="152"/>
      <c r="XBR856" s="152"/>
      <c r="XBS856" s="152"/>
      <c r="XBT856" s="152"/>
      <c r="XBU856" s="152"/>
      <c r="XBV856" s="152"/>
      <c r="XBW856" s="152"/>
      <c r="XBX856" s="152"/>
      <c r="XBY856" s="152"/>
      <c r="XBZ856" s="152"/>
      <c r="XCA856" s="152"/>
      <c r="XCB856" s="152"/>
      <c r="XCC856" s="152"/>
      <c r="XCD856" s="152"/>
      <c r="XCE856" s="152"/>
      <c r="XCF856" s="152"/>
      <c r="XCG856" s="152"/>
      <c r="XCH856" s="152"/>
      <c r="XCI856" s="152"/>
      <c r="XCJ856" s="152"/>
      <c r="XCK856" s="152"/>
      <c r="XCL856" s="152"/>
      <c r="XCM856" s="152"/>
      <c r="XCN856" s="152"/>
      <c r="XCO856" s="152"/>
      <c r="XCP856" s="152"/>
      <c r="XCQ856" s="152"/>
      <c r="XCR856" s="152"/>
      <c r="XCS856" s="152"/>
      <c r="XCT856" s="152"/>
      <c r="XCU856" s="152"/>
      <c r="XCV856" s="152"/>
      <c r="XCW856" s="152"/>
      <c r="XCX856" s="152"/>
      <c r="XCY856" s="152"/>
      <c r="XCZ856" s="152"/>
      <c r="XDA856" s="152"/>
      <c r="XDB856" s="152"/>
      <c r="XDC856" s="152"/>
      <c r="XDD856" s="152"/>
      <c r="XDE856" s="152"/>
      <c r="XDF856" s="152"/>
      <c r="XDG856" s="152"/>
      <c r="XDH856" s="152"/>
      <c r="XDI856" s="152"/>
      <c r="XDJ856" s="152"/>
      <c r="XDK856" s="152"/>
      <c r="XDL856" s="152"/>
      <c r="XDM856" s="152"/>
      <c r="XDN856" s="152"/>
      <c r="XDO856" s="152"/>
      <c r="XDP856" s="152"/>
      <c r="XDQ856" s="152"/>
      <c r="XDR856" s="152"/>
      <c r="XDS856" s="152"/>
      <c r="XDT856" s="152"/>
      <c r="XDU856" s="152"/>
      <c r="XDV856" s="152"/>
      <c r="XDW856" s="152"/>
      <c r="XDX856" s="152"/>
      <c r="XDY856" s="152"/>
      <c r="XDZ856" s="152"/>
      <c r="XEA856" s="152"/>
      <c r="XEB856" s="152"/>
    </row>
    <row r="857" s="13" customFormat="1" ht="36" spans="1:16356">
      <c r="A857" s="32">
        <v>848</v>
      </c>
      <c r="B857" s="33" t="s">
        <v>2580</v>
      </c>
      <c r="C857" s="33" t="s">
        <v>31</v>
      </c>
      <c r="D857" s="33" t="s">
        <v>34</v>
      </c>
      <c r="E857" s="33" t="s">
        <v>842</v>
      </c>
      <c r="F857" s="34">
        <v>44348</v>
      </c>
      <c r="G857" s="34">
        <v>44440</v>
      </c>
      <c r="H857" s="33" t="s">
        <v>2484</v>
      </c>
      <c r="I857" s="33" t="s">
        <v>2583</v>
      </c>
      <c r="J857" s="48">
        <v>60</v>
      </c>
      <c r="K857" s="48"/>
      <c r="L857" s="48">
        <v>60</v>
      </c>
      <c r="M857" s="48"/>
      <c r="N857" s="48"/>
      <c r="O857" s="48">
        <v>1</v>
      </c>
      <c r="P857" s="33">
        <v>25</v>
      </c>
      <c r="Q857" s="33">
        <v>78</v>
      </c>
      <c r="R857" s="48">
        <v>1</v>
      </c>
      <c r="S857" s="33">
        <v>25</v>
      </c>
      <c r="T857" s="33">
        <v>78</v>
      </c>
      <c r="U857" s="33" t="s">
        <v>2584</v>
      </c>
      <c r="V857" s="37" t="s">
        <v>39</v>
      </c>
      <c r="W857" s="33" t="s">
        <v>54</v>
      </c>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c r="BD857" s="152"/>
      <c r="BE857" s="152"/>
      <c r="BF857" s="152"/>
      <c r="BG857" s="152"/>
      <c r="BH857" s="152"/>
      <c r="BI857" s="152"/>
      <c r="BJ857" s="152"/>
      <c r="BK857" s="152"/>
      <c r="BL857" s="152"/>
      <c r="BM857" s="152"/>
      <c r="BN857" s="152"/>
      <c r="BO857" s="152"/>
      <c r="BP857" s="152"/>
      <c r="BQ857" s="152"/>
      <c r="BR857" s="152"/>
      <c r="BS857" s="152"/>
      <c r="BT857" s="152"/>
      <c r="BU857" s="152"/>
      <c r="BV857" s="152"/>
      <c r="BW857" s="152"/>
      <c r="BX857" s="152"/>
      <c r="BY857" s="152"/>
      <c r="BZ857" s="152"/>
      <c r="CA857" s="152"/>
      <c r="CB857" s="152"/>
      <c r="CC857" s="152"/>
      <c r="CD857" s="152"/>
      <c r="CE857" s="152"/>
      <c r="CF857" s="152"/>
      <c r="CG857" s="152"/>
      <c r="CH857" s="152"/>
      <c r="CI857" s="152"/>
      <c r="CJ857" s="152"/>
      <c r="CK857" s="152"/>
      <c r="CL857" s="152"/>
      <c r="CM857" s="152"/>
      <c r="CN857" s="152"/>
      <c r="CO857" s="152"/>
      <c r="CP857" s="152"/>
      <c r="CQ857" s="152"/>
      <c r="CR857" s="152"/>
      <c r="CS857" s="152"/>
      <c r="CT857" s="152"/>
      <c r="CU857" s="152"/>
      <c r="CV857" s="152"/>
      <c r="CW857" s="152"/>
      <c r="CX857" s="152"/>
      <c r="CY857" s="152"/>
      <c r="CZ857" s="152"/>
      <c r="DA857" s="152"/>
      <c r="DB857" s="152"/>
      <c r="DC857" s="152"/>
      <c r="DD857" s="152"/>
      <c r="DE857" s="152"/>
      <c r="DF857" s="152"/>
      <c r="DG857" s="152"/>
      <c r="DH857" s="152"/>
      <c r="DI857" s="152"/>
      <c r="DJ857" s="152"/>
      <c r="DK857" s="152"/>
      <c r="DL857" s="152"/>
      <c r="DM857" s="152"/>
      <c r="DN857" s="152"/>
      <c r="DO857" s="152"/>
      <c r="DP857" s="152"/>
      <c r="DQ857" s="152"/>
      <c r="DR857" s="152"/>
      <c r="DS857" s="152"/>
      <c r="DT857" s="152"/>
      <c r="DU857" s="152"/>
      <c r="DV857" s="152"/>
      <c r="DW857" s="152"/>
      <c r="DX857" s="152"/>
      <c r="DY857" s="152"/>
      <c r="DZ857" s="152"/>
      <c r="EA857" s="152"/>
      <c r="EB857" s="152"/>
      <c r="EC857" s="152"/>
      <c r="ED857" s="152"/>
      <c r="EE857" s="152"/>
      <c r="EF857" s="152"/>
      <c r="EG857" s="152"/>
      <c r="EH857" s="152"/>
      <c r="EI857" s="152"/>
      <c r="EJ857" s="152"/>
      <c r="EK857" s="152"/>
      <c r="EL857" s="152"/>
      <c r="EM857" s="152"/>
      <c r="EN857" s="152"/>
      <c r="EO857" s="152"/>
      <c r="EP857" s="152"/>
      <c r="EQ857" s="152"/>
      <c r="ER857" s="152"/>
      <c r="ES857" s="152"/>
      <c r="ET857" s="152"/>
      <c r="EU857" s="152"/>
      <c r="EV857" s="152"/>
      <c r="EW857" s="152"/>
      <c r="EX857" s="152"/>
      <c r="EY857" s="152"/>
      <c r="EZ857" s="152"/>
      <c r="FA857" s="152"/>
      <c r="FB857" s="152"/>
      <c r="FC857" s="152"/>
      <c r="FD857" s="152"/>
      <c r="FE857" s="152"/>
      <c r="FF857" s="152"/>
      <c r="FG857" s="152"/>
      <c r="FH857" s="152"/>
      <c r="FI857" s="152"/>
      <c r="FJ857" s="152"/>
      <c r="FK857" s="152"/>
      <c r="FL857" s="152"/>
      <c r="FM857" s="152"/>
      <c r="FN857" s="152"/>
      <c r="FO857" s="152"/>
      <c r="FP857" s="152"/>
      <c r="FQ857" s="152"/>
      <c r="FR857" s="152"/>
      <c r="FS857" s="152"/>
      <c r="FT857" s="152"/>
      <c r="FU857" s="152"/>
      <c r="FV857" s="152"/>
      <c r="FW857" s="152"/>
      <c r="FX857" s="152"/>
      <c r="FY857" s="152"/>
      <c r="FZ857" s="152"/>
      <c r="GA857" s="152"/>
      <c r="GB857" s="152"/>
      <c r="GC857" s="152"/>
      <c r="GD857" s="152"/>
      <c r="GE857" s="152"/>
      <c r="GF857" s="152"/>
      <c r="GG857" s="152"/>
      <c r="GH857" s="152"/>
      <c r="GI857" s="152"/>
      <c r="GJ857" s="152"/>
      <c r="GK857" s="152"/>
      <c r="GL857" s="152"/>
      <c r="GM857" s="152"/>
      <c r="GN857" s="152"/>
      <c r="GO857" s="152"/>
      <c r="GP857" s="152"/>
      <c r="GQ857" s="152"/>
      <c r="GR857" s="152"/>
      <c r="GS857" s="152"/>
      <c r="GT857" s="152"/>
      <c r="GU857" s="152"/>
      <c r="GV857" s="152"/>
      <c r="GW857" s="152"/>
      <c r="GX857" s="152"/>
      <c r="GY857" s="152"/>
      <c r="GZ857" s="152"/>
      <c r="HA857" s="152"/>
      <c r="HB857" s="152"/>
      <c r="HC857" s="152"/>
      <c r="HD857" s="152"/>
      <c r="HE857" s="152"/>
      <c r="HF857" s="152"/>
      <c r="HG857" s="152"/>
      <c r="HH857" s="152"/>
      <c r="HI857" s="152"/>
      <c r="HJ857" s="152"/>
      <c r="HK857" s="152"/>
      <c r="HL857" s="152"/>
      <c r="HM857" s="152"/>
      <c r="HN857" s="152"/>
      <c r="HO857" s="152"/>
      <c r="HP857" s="152"/>
      <c r="HQ857" s="152"/>
      <c r="HR857" s="152"/>
      <c r="HS857" s="152"/>
      <c r="HT857" s="152"/>
      <c r="HU857" s="152"/>
      <c r="HV857" s="152"/>
      <c r="HW857" s="152"/>
      <c r="HX857" s="152"/>
      <c r="HY857" s="152"/>
      <c r="HZ857" s="152"/>
      <c r="IA857" s="152"/>
      <c r="IB857" s="152"/>
      <c r="IC857" s="152"/>
      <c r="ID857" s="152"/>
      <c r="IE857" s="152"/>
      <c r="IF857" s="152"/>
      <c r="IG857" s="152"/>
      <c r="IH857" s="152"/>
      <c r="II857" s="152"/>
      <c r="IJ857" s="152"/>
      <c r="IK857" s="152"/>
      <c r="IL857" s="152"/>
      <c r="IM857" s="152"/>
      <c r="IN857" s="152"/>
      <c r="IO857" s="152"/>
      <c r="IP857" s="152"/>
      <c r="IQ857" s="152"/>
      <c r="IR857" s="152"/>
      <c r="IS857" s="152"/>
      <c r="IT857" s="152"/>
      <c r="IU857" s="152"/>
      <c r="IV857" s="152"/>
      <c r="IW857" s="152"/>
      <c r="IX857" s="152"/>
      <c r="IY857" s="152"/>
      <c r="IZ857" s="152"/>
      <c r="JA857" s="152"/>
      <c r="JB857" s="152"/>
      <c r="JC857" s="152"/>
      <c r="JD857" s="152"/>
      <c r="JE857" s="152"/>
      <c r="JF857" s="152"/>
      <c r="JG857" s="152"/>
      <c r="JH857" s="152"/>
      <c r="JI857" s="152"/>
      <c r="JJ857" s="152"/>
      <c r="JK857" s="152"/>
      <c r="JL857" s="152"/>
      <c r="JM857" s="152"/>
      <c r="JN857" s="152"/>
      <c r="JO857" s="152"/>
      <c r="JP857" s="152"/>
      <c r="JQ857" s="152"/>
      <c r="JR857" s="152"/>
      <c r="JS857" s="152"/>
      <c r="JT857" s="152"/>
      <c r="JU857" s="152"/>
      <c r="JV857" s="152"/>
      <c r="JW857" s="152"/>
      <c r="JX857" s="152"/>
      <c r="JY857" s="152"/>
      <c r="JZ857" s="152"/>
      <c r="KA857" s="152"/>
      <c r="KB857" s="152"/>
      <c r="KC857" s="152"/>
      <c r="KD857" s="152"/>
      <c r="KE857" s="152"/>
      <c r="KF857" s="152"/>
      <c r="KG857" s="152"/>
      <c r="KH857" s="152"/>
      <c r="KI857" s="152"/>
      <c r="KJ857" s="152"/>
      <c r="KK857" s="152"/>
      <c r="KL857" s="152"/>
      <c r="KM857" s="152"/>
      <c r="KN857" s="152"/>
      <c r="KO857" s="152"/>
      <c r="KP857" s="152"/>
      <c r="KQ857" s="152"/>
      <c r="KR857" s="152"/>
      <c r="KS857" s="152"/>
      <c r="KT857" s="152"/>
      <c r="KU857" s="152"/>
      <c r="KV857" s="152"/>
      <c r="KW857" s="152"/>
      <c r="KX857" s="152"/>
      <c r="KY857" s="152"/>
      <c r="KZ857" s="152"/>
      <c r="LA857" s="152"/>
      <c r="LB857" s="152"/>
      <c r="LC857" s="152"/>
      <c r="LD857" s="152"/>
      <c r="LE857" s="152"/>
      <c r="LF857" s="152"/>
      <c r="LG857" s="152"/>
      <c r="LH857" s="152"/>
      <c r="LI857" s="152"/>
      <c r="LJ857" s="152"/>
      <c r="LK857" s="152"/>
      <c r="LL857" s="152"/>
      <c r="LM857" s="152"/>
      <c r="LN857" s="152"/>
      <c r="LO857" s="152"/>
      <c r="LP857" s="152"/>
      <c r="LQ857" s="152"/>
      <c r="LR857" s="152"/>
      <c r="LS857" s="152"/>
      <c r="LT857" s="152"/>
      <c r="LU857" s="152"/>
      <c r="LV857" s="152"/>
      <c r="LW857" s="152"/>
      <c r="LX857" s="152"/>
      <c r="LY857" s="152"/>
      <c r="LZ857" s="152"/>
      <c r="MA857" s="152"/>
      <c r="MB857" s="152"/>
      <c r="MC857" s="152"/>
      <c r="MD857" s="152"/>
      <c r="ME857" s="152"/>
      <c r="MF857" s="152"/>
      <c r="MG857" s="152"/>
      <c r="MH857" s="152"/>
      <c r="MI857" s="152"/>
      <c r="MJ857" s="152"/>
      <c r="MK857" s="152"/>
      <c r="ML857" s="152"/>
      <c r="MM857" s="152"/>
      <c r="MN857" s="152"/>
      <c r="MO857" s="152"/>
      <c r="MP857" s="152"/>
      <c r="MQ857" s="152"/>
      <c r="MR857" s="152"/>
      <c r="MS857" s="152"/>
      <c r="MT857" s="152"/>
      <c r="MU857" s="152"/>
      <c r="MV857" s="152"/>
      <c r="MW857" s="152"/>
      <c r="MX857" s="152"/>
      <c r="MY857" s="152"/>
      <c r="MZ857" s="152"/>
      <c r="NA857" s="152"/>
      <c r="NB857" s="152"/>
      <c r="NC857" s="152"/>
      <c r="ND857" s="152"/>
      <c r="NE857" s="152"/>
      <c r="NF857" s="152"/>
      <c r="NG857" s="152"/>
      <c r="NH857" s="152"/>
      <c r="NI857" s="152"/>
      <c r="NJ857" s="152"/>
      <c r="NK857" s="152"/>
      <c r="NL857" s="152"/>
      <c r="NM857" s="152"/>
      <c r="NN857" s="152"/>
      <c r="NO857" s="152"/>
      <c r="NP857" s="152"/>
      <c r="NQ857" s="152"/>
      <c r="NR857" s="152"/>
      <c r="NS857" s="152"/>
      <c r="NT857" s="152"/>
      <c r="NU857" s="152"/>
      <c r="NV857" s="152"/>
      <c r="NW857" s="152"/>
      <c r="NX857" s="152"/>
      <c r="NY857" s="152"/>
      <c r="NZ857" s="152"/>
      <c r="OA857" s="152"/>
      <c r="OB857" s="152"/>
      <c r="OC857" s="152"/>
      <c r="OD857" s="152"/>
      <c r="OE857" s="152"/>
      <c r="OF857" s="152"/>
      <c r="OG857" s="152"/>
      <c r="OH857" s="152"/>
      <c r="OI857" s="152"/>
      <c r="OJ857" s="152"/>
      <c r="OK857" s="152"/>
      <c r="OL857" s="152"/>
      <c r="OM857" s="152"/>
      <c r="ON857" s="152"/>
      <c r="OO857" s="152"/>
      <c r="OP857" s="152"/>
      <c r="OQ857" s="152"/>
      <c r="OR857" s="152"/>
      <c r="OS857" s="152"/>
      <c r="OT857" s="152"/>
      <c r="OU857" s="152"/>
      <c r="OV857" s="152"/>
      <c r="OW857" s="152"/>
      <c r="OX857" s="152"/>
      <c r="OY857" s="152"/>
      <c r="OZ857" s="152"/>
      <c r="PA857" s="152"/>
      <c r="PB857" s="152"/>
      <c r="PC857" s="152"/>
      <c r="PD857" s="152"/>
      <c r="PE857" s="152"/>
      <c r="PF857" s="152"/>
      <c r="PG857" s="152"/>
      <c r="PH857" s="152"/>
      <c r="PI857" s="152"/>
      <c r="PJ857" s="152"/>
      <c r="PK857" s="152"/>
      <c r="PL857" s="152"/>
      <c r="PM857" s="152"/>
      <c r="PN857" s="152"/>
      <c r="PO857" s="152"/>
      <c r="PP857" s="152"/>
      <c r="PQ857" s="152"/>
      <c r="PR857" s="152"/>
      <c r="PS857" s="152"/>
      <c r="PT857" s="152"/>
      <c r="PU857" s="152"/>
      <c r="PV857" s="152"/>
      <c r="PW857" s="152"/>
      <c r="PX857" s="152"/>
      <c r="PY857" s="152"/>
      <c r="PZ857" s="152"/>
      <c r="QA857" s="152"/>
      <c r="QB857" s="152"/>
      <c r="QC857" s="152"/>
      <c r="QD857" s="152"/>
      <c r="QE857" s="152"/>
      <c r="QF857" s="152"/>
      <c r="QG857" s="152"/>
      <c r="QH857" s="152"/>
      <c r="QI857" s="152"/>
      <c r="QJ857" s="152"/>
      <c r="QK857" s="152"/>
      <c r="QL857" s="152"/>
      <c r="QM857" s="152"/>
      <c r="QN857" s="152"/>
      <c r="QO857" s="152"/>
      <c r="QP857" s="152"/>
      <c r="QQ857" s="152"/>
      <c r="QR857" s="152"/>
      <c r="QS857" s="152"/>
      <c r="QT857" s="152"/>
      <c r="QU857" s="152"/>
      <c r="QV857" s="152"/>
      <c r="QW857" s="152"/>
      <c r="QX857" s="152"/>
      <c r="QY857" s="152"/>
      <c r="QZ857" s="152"/>
      <c r="RA857" s="152"/>
      <c r="RB857" s="152"/>
      <c r="RC857" s="152"/>
      <c r="RD857" s="152"/>
      <c r="RE857" s="152"/>
      <c r="RF857" s="152"/>
      <c r="RG857" s="152"/>
      <c r="RH857" s="152"/>
      <c r="RI857" s="152"/>
      <c r="RJ857" s="152"/>
      <c r="RK857" s="152"/>
      <c r="RL857" s="152"/>
      <c r="RM857" s="152"/>
      <c r="RN857" s="152"/>
      <c r="RO857" s="152"/>
      <c r="RP857" s="152"/>
      <c r="RQ857" s="152"/>
      <c r="RR857" s="152"/>
      <c r="RS857" s="152"/>
      <c r="RT857" s="152"/>
      <c r="RU857" s="152"/>
      <c r="RV857" s="152"/>
      <c r="RW857" s="152"/>
      <c r="RX857" s="152"/>
      <c r="RY857" s="152"/>
      <c r="RZ857" s="152"/>
      <c r="SA857" s="152"/>
      <c r="SB857" s="152"/>
      <c r="SC857" s="152"/>
      <c r="SD857" s="152"/>
      <c r="SE857" s="152"/>
      <c r="SF857" s="152"/>
      <c r="SG857" s="152"/>
      <c r="SH857" s="152"/>
      <c r="SI857" s="152"/>
      <c r="SJ857" s="152"/>
      <c r="SK857" s="152"/>
      <c r="SL857" s="152"/>
      <c r="SM857" s="152"/>
      <c r="SN857" s="152"/>
      <c r="SO857" s="152"/>
      <c r="SP857" s="152"/>
      <c r="SQ857" s="152"/>
      <c r="SR857" s="152"/>
      <c r="SS857" s="152"/>
      <c r="ST857" s="152"/>
      <c r="SU857" s="152"/>
      <c r="SV857" s="152"/>
      <c r="SW857" s="152"/>
      <c r="SX857" s="152"/>
      <c r="SY857" s="152"/>
      <c r="SZ857" s="152"/>
      <c r="TA857" s="152"/>
      <c r="TB857" s="152"/>
      <c r="TC857" s="152"/>
      <c r="TD857" s="152"/>
      <c r="TE857" s="152"/>
      <c r="TF857" s="152"/>
      <c r="TG857" s="152"/>
      <c r="TH857" s="152"/>
      <c r="TI857" s="152"/>
      <c r="TJ857" s="152"/>
      <c r="TK857" s="152"/>
      <c r="TL857" s="152"/>
      <c r="TM857" s="152"/>
      <c r="TN857" s="152"/>
      <c r="TO857" s="152"/>
      <c r="TP857" s="152"/>
      <c r="TQ857" s="152"/>
      <c r="TR857" s="152"/>
      <c r="TS857" s="152"/>
      <c r="TT857" s="152"/>
      <c r="TU857" s="152"/>
      <c r="TV857" s="152"/>
      <c r="TW857" s="152"/>
      <c r="TX857" s="152"/>
      <c r="TY857" s="152"/>
      <c r="TZ857" s="152"/>
      <c r="UA857" s="152"/>
      <c r="UB857" s="152"/>
      <c r="UC857" s="152"/>
      <c r="UD857" s="152"/>
      <c r="UE857" s="152"/>
      <c r="UF857" s="152"/>
      <c r="UG857" s="152"/>
      <c r="UH857" s="152"/>
      <c r="UI857" s="152"/>
      <c r="UJ857" s="152"/>
      <c r="UK857" s="152"/>
      <c r="UL857" s="152"/>
      <c r="UM857" s="152"/>
      <c r="UN857" s="152"/>
      <c r="UO857" s="152"/>
      <c r="UP857" s="152"/>
      <c r="UQ857" s="152"/>
      <c r="UR857" s="152"/>
      <c r="US857" s="152"/>
      <c r="UT857" s="152"/>
      <c r="UU857" s="152"/>
      <c r="UV857" s="152"/>
      <c r="UW857" s="152"/>
      <c r="UX857" s="152"/>
      <c r="UY857" s="152"/>
      <c r="UZ857" s="152"/>
      <c r="VA857" s="152"/>
      <c r="VB857" s="152"/>
      <c r="VC857" s="152"/>
      <c r="VD857" s="152"/>
      <c r="VE857" s="152"/>
      <c r="VF857" s="152"/>
      <c r="VG857" s="152"/>
      <c r="VH857" s="152"/>
      <c r="VI857" s="152"/>
      <c r="VJ857" s="152"/>
      <c r="VK857" s="152"/>
      <c r="VL857" s="152"/>
      <c r="VM857" s="152"/>
      <c r="VN857" s="152"/>
      <c r="VO857" s="152"/>
      <c r="VP857" s="152"/>
      <c r="VQ857" s="152"/>
      <c r="VR857" s="152"/>
      <c r="VS857" s="152"/>
      <c r="VT857" s="152"/>
      <c r="VU857" s="152"/>
      <c r="VV857" s="152"/>
      <c r="VW857" s="152"/>
      <c r="VX857" s="152"/>
      <c r="VY857" s="152"/>
      <c r="VZ857" s="152"/>
      <c r="WA857" s="152"/>
      <c r="WB857" s="152"/>
      <c r="WC857" s="152"/>
      <c r="WD857" s="152"/>
      <c r="WE857" s="152"/>
      <c r="WF857" s="152"/>
      <c r="WG857" s="152"/>
      <c r="WH857" s="152"/>
      <c r="WI857" s="152"/>
      <c r="WJ857" s="152"/>
      <c r="WK857" s="152"/>
      <c r="WL857" s="152"/>
      <c r="WM857" s="152"/>
      <c r="WN857" s="152"/>
      <c r="WO857" s="152"/>
      <c r="WP857" s="152"/>
      <c r="WQ857" s="152"/>
      <c r="WR857" s="152"/>
      <c r="WS857" s="152"/>
      <c r="WT857" s="152"/>
      <c r="WU857" s="152"/>
      <c r="WV857" s="152"/>
      <c r="WW857" s="152"/>
      <c r="WX857" s="152"/>
      <c r="WY857" s="152"/>
      <c r="WZ857" s="152"/>
      <c r="XA857" s="152"/>
      <c r="XB857" s="152"/>
      <c r="XC857" s="152"/>
      <c r="XD857" s="152"/>
      <c r="XE857" s="152"/>
      <c r="XF857" s="152"/>
      <c r="XG857" s="152"/>
      <c r="XH857" s="152"/>
      <c r="XI857" s="152"/>
      <c r="XJ857" s="152"/>
      <c r="XK857" s="152"/>
      <c r="XL857" s="152"/>
      <c r="XM857" s="152"/>
      <c r="XN857" s="152"/>
      <c r="XO857" s="152"/>
      <c r="XP857" s="152"/>
      <c r="XQ857" s="152"/>
      <c r="XR857" s="152"/>
      <c r="XS857" s="152"/>
      <c r="XT857" s="152"/>
      <c r="XU857" s="152"/>
      <c r="XV857" s="152"/>
      <c r="XW857" s="152"/>
      <c r="XX857" s="152"/>
      <c r="XY857" s="152"/>
      <c r="XZ857" s="152"/>
      <c r="YA857" s="152"/>
      <c r="YB857" s="152"/>
      <c r="YC857" s="152"/>
      <c r="YD857" s="152"/>
      <c r="YE857" s="152"/>
      <c r="YF857" s="152"/>
      <c r="YG857" s="152"/>
      <c r="YH857" s="152"/>
      <c r="YI857" s="152"/>
      <c r="YJ857" s="152"/>
      <c r="YK857" s="152"/>
      <c r="YL857" s="152"/>
      <c r="YM857" s="152"/>
      <c r="YN857" s="152"/>
      <c r="YO857" s="152"/>
      <c r="YP857" s="152"/>
      <c r="YQ857" s="152"/>
      <c r="YR857" s="152"/>
      <c r="YS857" s="152"/>
      <c r="YT857" s="152"/>
      <c r="YU857" s="152"/>
      <c r="YV857" s="152"/>
      <c r="YW857" s="152"/>
      <c r="YX857" s="152"/>
      <c r="YY857" s="152"/>
      <c r="YZ857" s="152"/>
      <c r="ZA857" s="152"/>
      <c r="ZB857" s="152"/>
      <c r="ZC857" s="152"/>
      <c r="ZD857" s="152"/>
      <c r="ZE857" s="152"/>
      <c r="ZF857" s="152"/>
      <c r="ZG857" s="152"/>
      <c r="ZH857" s="152"/>
      <c r="ZI857" s="152"/>
      <c r="ZJ857" s="152"/>
      <c r="ZK857" s="152"/>
      <c r="ZL857" s="152"/>
      <c r="ZM857" s="152"/>
      <c r="ZN857" s="152"/>
      <c r="ZO857" s="152"/>
      <c r="ZP857" s="152"/>
      <c r="ZQ857" s="152"/>
      <c r="ZR857" s="152"/>
      <c r="ZS857" s="152"/>
      <c r="ZT857" s="152"/>
      <c r="ZU857" s="152"/>
      <c r="ZV857" s="152"/>
      <c r="ZW857" s="152"/>
      <c r="ZX857" s="152"/>
      <c r="ZY857" s="152"/>
      <c r="ZZ857" s="152"/>
      <c r="AAA857" s="152"/>
      <c r="AAB857" s="152"/>
      <c r="AAC857" s="152"/>
      <c r="AAD857" s="152"/>
      <c r="AAE857" s="152"/>
      <c r="AAF857" s="152"/>
      <c r="AAG857" s="152"/>
      <c r="AAH857" s="152"/>
      <c r="AAI857" s="152"/>
      <c r="AAJ857" s="152"/>
      <c r="AAK857" s="152"/>
      <c r="AAL857" s="152"/>
      <c r="AAM857" s="152"/>
      <c r="AAN857" s="152"/>
      <c r="AAO857" s="152"/>
      <c r="AAP857" s="152"/>
      <c r="AAQ857" s="152"/>
      <c r="AAR857" s="152"/>
      <c r="AAS857" s="152"/>
      <c r="AAT857" s="152"/>
      <c r="AAU857" s="152"/>
      <c r="AAV857" s="152"/>
      <c r="AAW857" s="152"/>
      <c r="AAX857" s="152"/>
      <c r="AAY857" s="152"/>
      <c r="AAZ857" s="152"/>
      <c r="ABA857" s="152"/>
      <c r="ABB857" s="152"/>
      <c r="ABC857" s="152"/>
      <c r="ABD857" s="152"/>
      <c r="ABE857" s="152"/>
      <c r="ABF857" s="152"/>
      <c r="ABG857" s="152"/>
      <c r="ABH857" s="152"/>
      <c r="ABI857" s="152"/>
      <c r="ABJ857" s="152"/>
      <c r="ABK857" s="152"/>
      <c r="ABL857" s="152"/>
      <c r="ABM857" s="152"/>
      <c r="ABN857" s="152"/>
      <c r="ABO857" s="152"/>
      <c r="ABP857" s="152"/>
      <c r="ABQ857" s="152"/>
      <c r="ABR857" s="152"/>
      <c r="ABS857" s="152"/>
      <c r="ABT857" s="152"/>
      <c r="ABU857" s="152"/>
      <c r="ABV857" s="152"/>
      <c r="ABW857" s="152"/>
      <c r="ABX857" s="152"/>
      <c r="ABY857" s="152"/>
      <c r="ABZ857" s="152"/>
      <c r="ACA857" s="152"/>
      <c r="ACB857" s="152"/>
      <c r="ACC857" s="152"/>
      <c r="ACD857" s="152"/>
      <c r="ACE857" s="152"/>
      <c r="ACF857" s="152"/>
      <c r="ACG857" s="152"/>
      <c r="ACH857" s="152"/>
      <c r="ACI857" s="152"/>
      <c r="ACJ857" s="152"/>
      <c r="ACK857" s="152"/>
      <c r="ACL857" s="152"/>
      <c r="ACM857" s="152"/>
      <c r="ACN857" s="152"/>
      <c r="ACO857" s="152"/>
      <c r="ACP857" s="152"/>
      <c r="ACQ857" s="152"/>
      <c r="ACR857" s="152"/>
      <c r="ACS857" s="152"/>
      <c r="ACT857" s="152"/>
      <c r="ACU857" s="152"/>
      <c r="ACV857" s="152"/>
      <c r="ACW857" s="152"/>
      <c r="ACX857" s="152"/>
      <c r="ACY857" s="152"/>
      <c r="ACZ857" s="152"/>
      <c r="ADA857" s="152"/>
      <c r="ADB857" s="152"/>
      <c r="ADC857" s="152"/>
      <c r="ADD857" s="152"/>
      <c r="ADE857" s="152"/>
      <c r="ADF857" s="152"/>
      <c r="ADG857" s="152"/>
      <c r="ADH857" s="152"/>
      <c r="ADI857" s="152"/>
      <c r="ADJ857" s="152"/>
      <c r="ADK857" s="152"/>
      <c r="ADL857" s="152"/>
      <c r="ADM857" s="152"/>
      <c r="ADN857" s="152"/>
      <c r="ADO857" s="152"/>
      <c r="ADP857" s="152"/>
      <c r="ADQ857" s="152"/>
      <c r="ADR857" s="152"/>
      <c r="ADS857" s="152"/>
      <c r="ADT857" s="152"/>
      <c r="ADU857" s="152"/>
      <c r="ADV857" s="152"/>
      <c r="ADW857" s="152"/>
      <c r="ADX857" s="152"/>
      <c r="ADY857" s="152"/>
      <c r="ADZ857" s="152"/>
      <c r="AEA857" s="152"/>
      <c r="AEB857" s="152"/>
      <c r="AEC857" s="152"/>
      <c r="AED857" s="152"/>
      <c r="AEE857" s="152"/>
      <c r="AEF857" s="152"/>
      <c r="AEG857" s="152"/>
      <c r="AEH857" s="152"/>
      <c r="AEI857" s="152"/>
      <c r="AEJ857" s="152"/>
      <c r="AEK857" s="152"/>
      <c r="AEL857" s="152"/>
      <c r="AEM857" s="152"/>
      <c r="AEN857" s="152"/>
      <c r="AEO857" s="152"/>
      <c r="AEP857" s="152"/>
      <c r="AEQ857" s="152"/>
      <c r="AER857" s="152"/>
      <c r="AES857" s="152"/>
      <c r="AET857" s="152"/>
      <c r="AEU857" s="152"/>
      <c r="AEV857" s="152"/>
      <c r="AEW857" s="152"/>
      <c r="AEX857" s="152"/>
      <c r="AEY857" s="152"/>
      <c r="AEZ857" s="152"/>
      <c r="AFA857" s="152"/>
      <c r="AFB857" s="152"/>
      <c r="AFC857" s="152"/>
      <c r="AFD857" s="152"/>
      <c r="AFE857" s="152"/>
      <c r="AFF857" s="152"/>
      <c r="AFG857" s="152"/>
      <c r="AFH857" s="152"/>
      <c r="AFI857" s="152"/>
      <c r="AFJ857" s="152"/>
      <c r="AFK857" s="152"/>
      <c r="AFL857" s="152"/>
      <c r="AFM857" s="152"/>
      <c r="AFN857" s="152"/>
      <c r="AFO857" s="152"/>
      <c r="AFP857" s="152"/>
      <c r="AFQ857" s="152"/>
      <c r="AFR857" s="152"/>
      <c r="AFS857" s="152"/>
      <c r="AFT857" s="152"/>
      <c r="AFU857" s="152"/>
      <c r="AFV857" s="152"/>
      <c r="AFW857" s="152"/>
      <c r="AFX857" s="152"/>
      <c r="AFY857" s="152"/>
      <c r="AFZ857" s="152"/>
      <c r="AGA857" s="152"/>
      <c r="AGB857" s="152"/>
      <c r="AGC857" s="152"/>
      <c r="AGD857" s="152"/>
      <c r="AGE857" s="152"/>
      <c r="AGF857" s="152"/>
      <c r="AGG857" s="152"/>
      <c r="AGH857" s="152"/>
      <c r="AGI857" s="152"/>
      <c r="AGJ857" s="152"/>
      <c r="AGK857" s="152"/>
      <c r="AGL857" s="152"/>
      <c r="AGM857" s="152"/>
      <c r="AGN857" s="152"/>
      <c r="AGO857" s="152"/>
      <c r="AGP857" s="152"/>
      <c r="AGQ857" s="152"/>
      <c r="AGR857" s="152"/>
      <c r="AGS857" s="152"/>
      <c r="AGT857" s="152"/>
      <c r="AGU857" s="152"/>
      <c r="AGV857" s="152"/>
      <c r="AGW857" s="152"/>
      <c r="AGX857" s="152"/>
      <c r="AGY857" s="152"/>
      <c r="AGZ857" s="152"/>
      <c r="AHA857" s="152"/>
      <c r="AHB857" s="152"/>
      <c r="AHC857" s="152"/>
      <c r="AHD857" s="152"/>
      <c r="AHE857" s="152"/>
      <c r="AHF857" s="152"/>
      <c r="AHG857" s="152"/>
      <c r="AHH857" s="152"/>
      <c r="AHI857" s="152"/>
      <c r="AHJ857" s="152"/>
      <c r="AHK857" s="152"/>
      <c r="AHL857" s="152"/>
      <c r="AHM857" s="152"/>
      <c r="AHN857" s="152"/>
      <c r="AHO857" s="152"/>
      <c r="AHP857" s="152"/>
      <c r="AHQ857" s="152"/>
      <c r="AHR857" s="152"/>
      <c r="AHS857" s="152"/>
      <c r="AHT857" s="152"/>
      <c r="AHU857" s="152"/>
      <c r="AHV857" s="152"/>
      <c r="AHW857" s="152"/>
      <c r="AHX857" s="152"/>
      <c r="AHY857" s="152"/>
      <c r="AHZ857" s="152"/>
      <c r="AIA857" s="152"/>
      <c r="AIB857" s="152"/>
      <c r="AIC857" s="152"/>
      <c r="AID857" s="152"/>
      <c r="AIE857" s="152"/>
      <c r="AIF857" s="152"/>
      <c r="AIG857" s="152"/>
      <c r="AIH857" s="152"/>
      <c r="AII857" s="152"/>
      <c r="AIJ857" s="152"/>
      <c r="AIK857" s="152"/>
      <c r="AIL857" s="152"/>
      <c r="AIM857" s="152"/>
      <c r="AIN857" s="152"/>
      <c r="AIO857" s="152"/>
      <c r="AIP857" s="152"/>
      <c r="AIQ857" s="152"/>
      <c r="AIR857" s="152"/>
      <c r="AIS857" s="152"/>
      <c r="AIT857" s="152"/>
      <c r="AIU857" s="152"/>
      <c r="AIV857" s="152"/>
      <c r="AIW857" s="152"/>
      <c r="AIX857" s="152"/>
      <c r="AIY857" s="152"/>
      <c r="AIZ857" s="152"/>
      <c r="AJA857" s="152"/>
      <c r="AJB857" s="152"/>
      <c r="AJC857" s="152"/>
      <c r="AJD857" s="152"/>
      <c r="AJE857" s="152"/>
      <c r="AJF857" s="152"/>
      <c r="AJG857" s="152"/>
      <c r="AJH857" s="152"/>
      <c r="AJI857" s="152"/>
      <c r="AJJ857" s="152"/>
      <c r="AJK857" s="152"/>
      <c r="AJL857" s="152"/>
      <c r="AJM857" s="152"/>
      <c r="AJN857" s="152"/>
      <c r="AJO857" s="152"/>
      <c r="AJP857" s="152"/>
      <c r="AJQ857" s="152"/>
      <c r="AJR857" s="152"/>
      <c r="AJS857" s="152"/>
      <c r="AJT857" s="152"/>
      <c r="AJU857" s="152"/>
      <c r="AJV857" s="152"/>
      <c r="AJW857" s="152"/>
      <c r="AJX857" s="152"/>
      <c r="AJY857" s="152"/>
      <c r="AJZ857" s="152"/>
      <c r="AKA857" s="152"/>
      <c r="AKB857" s="152"/>
      <c r="AKC857" s="152"/>
      <c r="AKD857" s="152"/>
      <c r="AKE857" s="152"/>
      <c r="AKF857" s="152"/>
      <c r="AKG857" s="152"/>
      <c r="AKH857" s="152"/>
      <c r="AKI857" s="152"/>
      <c r="AKJ857" s="152"/>
      <c r="AKK857" s="152"/>
      <c r="AKL857" s="152"/>
      <c r="AKM857" s="152"/>
      <c r="AKN857" s="152"/>
      <c r="AKO857" s="152"/>
      <c r="AKP857" s="152"/>
      <c r="AKQ857" s="152"/>
      <c r="AKR857" s="152"/>
      <c r="AKS857" s="152"/>
      <c r="AKT857" s="152"/>
      <c r="AKU857" s="152"/>
      <c r="AKV857" s="152"/>
      <c r="AKW857" s="152"/>
      <c r="AKX857" s="152"/>
      <c r="AKY857" s="152"/>
      <c r="AKZ857" s="152"/>
      <c r="ALA857" s="152"/>
      <c r="ALB857" s="152"/>
      <c r="ALC857" s="152"/>
      <c r="ALD857" s="152"/>
      <c r="ALE857" s="152"/>
      <c r="ALF857" s="152"/>
      <c r="ALG857" s="152"/>
      <c r="ALH857" s="152"/>
      <c r="ALI857" s="152"/>
      <c r="ALJ857" s="152"/>
      <c r="ALK857" s="152"/>
      <c r="ALL857" s="152"/>
      <c r="ALM857" s="152"/>
      <c r="ALN857" s="152"/>
      <c r="ALO857" s="152"/>
      <c r="ALP857" s="152"/>
      <c r="ALQ857" s="152"/>
      <c r="ALR857" s="152"/>
      <c r="ALS857" s="152"/>
      <c r="ALT857" s="152"/>
      <c r="ALU857" s="152"/>
      <c r="ALV857" s="152"/>
      <c r="ALW857" s="152"/>
      <c r="ALX857" s="152"/>
      <c r="ALY857" s="152"/>
      <c r="ALZ857" s="152"/>
      <c r="AMA857" s="152"/>
      <c r="AMB857" s="152"/>
      <c r="AMC857" s="152"/>
      <c r="AMD857" s="152"/>
      <c r="AME857" s="152"/>
      <c r="AMF857" s="152"/>
      <c r="AMG857" s="152"/>
      <c r="AMH857" s="152"/>
      <c r="AMI857" s="152"/>
      <c r="AMJ857" s="152"/>
      <c r="AMK857" s="152"/>
      <c r="AML857" s="152"/>
      <c r="AMM857" s="152"/>
      <c r="AMN857" s="152"/>
      <c r="AMO857" s="152"/>
      <c r="AMP857" s="152"/>
      <c r="AMQ857" s="152"/>
      <c r="AMR857" s="152"/>
      <c r="AMS857" s="152"/>
      <c r="AMT857" s="152"/>
      <c r="AMU857" s="152"/>
      <c r="AMV857" s="152"/>
      <c r="AMW857" s="152"/>
      <c r="AMX857" s="152"/>
      <c r="AMY857" s="152"/>
      <c r="AMZ857" s="152"/>
      <c r="ANA857" s="152"/>
      <c r="ANB857" s="152"/>
      <c r="ANC857" s="152"/>
      <c r="AND857" s="152"/>
      <c r="ANE857" s="152"/>
      <c r="ANF857" s="152"/>
      <c r="ANG857" s="152"/>
      <c r="ANH857" s="152"/>
      <c r="ANI857" s="152"/>
      <c r="ANJ857" s="152"/>
      <c r="ANK857" s="152"/>
      <c r="ANL857" s="152"/>
      <c r="ANM857" s="152"/>
      <c r="ANN857" s="152"/>
      <c r="ANO857" s="152"/>
      <c r="ANP857" s="152"/>
      <c r="ANQ857" s="152"/>
      <c r="ANR857" s="152"/>
      <c r="ANS857" s="152"/>
      <c r="ANT857" s="152"/>
      <c r="ANU857" s="152"/>
      <c r="ANV857" s="152"/>
      <c r="ANW857" s="152"/>
      <c r="ANX857" s="152"/>
      <c r="ANY857" s="152"/>
      <c r="ANZ857" s="152"/>
      <c r="AOA857" s="152"/>
      <c r="AOB857" s="152"/>
      <c r="AOC857" s="152"/>
      <c r="AOD857" s="152"/>
      <c r="AOE857" s="152"/>
      <c r="AOF857" s="152"/>
      <c r="AOG857" s="152"/>
      <c r="AOH857" s="152"/>
      <c r="AOI857" s="152"/>
      <c r="AOJ857" s="152"/>
      <c r="AOK857" s="152"/>
      <c r="AOL857" s="152"/>
      <c r="AOM857" s="152"/>
      <c r="AON857" s="152"/>
      <c r="AOO857" s="152"/>
      <c r="AOP857" s="152"/>
      <c r="AOQ857" s="152"/>
      <c r="AOR857" s="152"/>
      <c r="AOS857" s="152"/>
      <c r="AOT857" s="152"/>
      <c r="AOU857" s="152"/>
      <c r="AOV857" s="152"/>
      <c r="AOW857" s="152"/>
      <c r="AOX857" s="152"/>
      <c r="AOY857" s="152"/>
      <c r="AOZ857" s="152"/>
      <c r="APA857" s="152"/>
      <c r="APB857" s="152"/>
      <c r="APC857" s="152"/>
      <c r="APD857" s="152"/>
      <c r="APE857" s="152"/>
      <c r="APF857" s="152"/>
      <c r="APG857" s="152"/>
      <c r="APH857" s="152"/>
      <c r="API857" s="152"/>
      <c r="APJ857" s="152"/>
      <c r="APK857" s="152"/>
      <c r="APL857" s="152"/>
      <c r="APM857" s="152"/>
      <c r="APN857" s="152"/>
      <c r="APO857" s="152"/>
      <c r="APP857" s="152"/>
      <c r="APQ857" s="152"/>
      <c r="APR857" s="152"/>
      <c r="APS857" s="152"/>
      <c r="APT857" s="152"/>
      <c r="APU857" s="152"/>
      <c r="APV857" s="152"/>
      <c r="APW857" s="152"/>
      <c r="APX857" s="152"/>
      <c r="APY857" s="152"/>
      <c r="APZ857" s="152"/>
      <c r="AQA857" s="152"/>
      <c r="AQB857" s="152"/>
      <c r="AQC857" s="152"/>
      <c r="AQD857" s="152"/>
      <c r="AQE857" s="152"/>
      <c r="AQF857" s="152"/>
      <c r="AQG857" s="152"/>
      <c r="AQH857" s="152"/>
      <c r="AQI857" s="152"/>
      <c r="AQJ857" s="152"/>
      <c r="AQK857" s="152"/>
      <c r="AQL857" s="152"/>
      <c r="AQM857" s="152"/>
      <c r="AQN857" s="152"/>
      <c r="AQO857" s="152"/>
      <c r="AQP857" s="152"/>
      <c r="AQQ857" s="152"/>
      <c r="AQR857" s="152"/>
      <c r="AQS857" s="152"/>
      <c r="AQT857" s="152"/>
      <c r="AQU857" s="152"/>
      <c r="AQV857" s="152"/>
      <c r="AQW857" s="152"/>
      <c r="AQX857" s="152"/>
      <c r="AQY857" s="152"/>
      <c r="AQZ857" s="152"/>
      <c r="ARA857" s="152"/>
      <c r="ARB857" s="152"/>
      <c r="ARC857" s="152"/>
      <c r="ARD857" s="152"/>
      <c r="ARE857" s="152"/>
      <c r="ARF857" s="152"/>
      <c r="ARG857" s="152"/>
      <c r="ARH857" s="152"/>
      <c r="ARI857" s="152"/>
      <c r="ARJ857" s="152"/>
      <c r="ARK857" s="152"/>
      <c r="ARL857" s="152"/>
      <c r="ARM857" s="152"/>
      <c r="ARN857" s="152"/>
      <c r="ARO857" s="152"/>
      <c r="ARP857" s="152"/>
      <c r="ARQ857" s="152"/>
      <c r="ARR857" s="152"/>
      <c r="ARS857" s="152"/>
      <c r="ART857" s="152"/>
      <c r="ARU857" s="152"/>
      <c r="ARV857" s="152"/>
      <c r="ARW857" s="152"/>
      <c r="ARX857" s="152"/>
      <c r="ARY857" s="152"/>
      <c r="ARZ857" s="152"/>
      <c r="ASA857" s="152"/>
      <c r="ASB857" s="152"/>
      <c r="ASC857" s="152"/>
      <c r="ASD857" s="152"/>
      <c r="ASE857" s="152"/>
      <c r="ASF857" s="152"/>
      <c r="ASG857" s="152"/>
      <c r="ASH857" s="152"/>
      <c r="ASI857" s="152"/>
      <c r="ASJ857" s="152"/>
      <c r="ASK857" s="152"/>
      <c r="ASL857" s="152"/>
      <c r="ASM857" s="152"/>
      <c r="ASN857" s="152"/>
      <c r="ASO857" s="152"/>
      <c r="ASP857" s="152"/>
      <c r="ASQ857" s="152"/>
      <c r="ASR857" s="152"/>
      <c r="ASS857" s="152"/>
      <c r="AST857" s="152"/>
      <c r="ASU857" s="152"/>
      <c r="ASV857" s="152"/>
      <c r="ASW857" s="152"/>
      <c r="ASX857" s="152"/>
      <c r="ASY857" s="152"/>
      <c r="ASZ857" s="152"/>
      <c r="ATA857" s="152"/>
      <c r="ATB857" s="152"/>
      <c r="ATC857" s="152"/>
      <c r="ATD857" s="152"/>
      <c r="ATE857" s="152"/>
      <c r="ATF857" s="152"/>
      <c r="ATG857" s="152"/>
      <c r="ATH857" s="152"/>
      <c r="ATI857" s="152"/>
      <c r="ATJ857" s="152"/>
      <c r="ATK857" s="152"/>
      <c r="ATL857" s="152"/>
      <c r="ATM857" s="152"/>
      <c r="ATN857" s="152"/>
      <c r="ATO857" s="152"/>
      <c r="ATP857" s="152"/>
      <c r="ATQ857" s="152"/>
      <c r="ATR857" s="152"/>
      <c r="ATS857" s="152"/>
      <c r="ATT857" s="152"/>
      <c r="ATU857" s="152"/>
      <c r="ATV857" s="152"/>
      <c r="ATW857" s="152"/>
      <c r="ATX857" s="152"/>
      <c r="ATY857" s="152"/>
      <c r="ATZ857" s="152"/>
      <c r="AUA857" s="152"/>
      <c r="AUB857" s="152"/>
      <c r="AUC857" s="152"/>
      <c r="AUD857" s="152"/>
      <c r="AUE857" s="152"/>
      <c r="AUF857" s="152"/>
      <c r="AUG857" s="152"/>
      <c r="AUH857" s="152"/>
      <c r="AUI857" s="152"/>
      <c r="AUJ857" s="152"/>
      <c r="AUK857" s="152"/>
      <c r="AUL857" s="152"/>
      <c r="AUM857" s="152"/>
      <c r="AUN857" s="152"/>
      <c r="AUO857" s="152"/>
      <c r="AUP857" s="152"/>
      <c r="AUQ857" s="152"/>
      <c r="AUR857" s="152"/>
      <c r="AUS857" s="152"/>
      <c r="AUT857" s="152"/>
      <c r="AUU857" s="152"/>
      <c r="AUV857" s="152"/>
      <c r="AUW857" s="152"/>
      <c r="AUX857" s="152"/>
      <c r="AUY857" s="152"/>
      <c r="AUZ857" s="152"/>
      <c r="AVA857" s="152"/>
      <c r="AVB857" s="152"/>
      <c r="AVC857" s="152"/>
      <c r="AVD857" s="152"/>
      <c r="AVE857" s="152"/>
      <c r="AVF857" s="152"/>
      <c r="AVG857" s="152"/>
      <c r="AVH857" s="152"/>
      <c r="AVI857" s="152"/>
      <c r="AVJ857" s="152"/>
      <c r="AVK857" s="152"/>
      <c r="AVL857" s="152"/>
      <c r="AVM857" s="152"/>
      <c r="AVN857" s="152"/>
      <c r="AVO857" s="152"/>
      <c r="AVP857" s="152"/>
      <c r="AVQ857" s="152"/>
      <c r="AVR857" s="152"/>
      <c r="AVS857" s="152"/>
      <c r="AVT857" s="152"/>
      <c r="AVU857" s="152"/>
      <c r="AVV857" s="152"/>
      <c r="AVW857" s="152"/>
      <c r="AVX857" s="152"/>
      <c r="AVY857" s="152"/>
      <c r="AVZ857" s="152"/>
      <c r="AWA857" s="152"/>
      <c r="AWB857" s="152"/>
      <c r="AWC857" s="152"/>
      <c r="AWD857" s="152"/>
      <c r="AWE857" s="152"/>
      <c r="AWF857" s="152"/>
      <c r="AWG857" s="152"/>
      <c r="AWH857" s="152"/>
      <c r="AWI857" s="152"/>
      <c r="AWJ857" s="152"/>
      <c r="AWK857" s="152"/>
      <c r="AWL857" s="152"/>
      <c r="AWM857" s="152"/>
      <c r="AWN857" s="152"/>
      <c r="AWO857" s="152"/>
      <c r="AWP857" s="152"/>
      <c r="AWQ857" s="152"/>
      <c r="AWR857" s="152"/>
      <c r="AWS857" s="152"/>
      <c r="AWT857" s="152"/>
      <c r="AWU857" s="152"/>
      <c r="AWV857" s="152"/>
      <c r="AWW857" s="152"/>
      <c r="AWX857" s="152"/>
      <c r="AWY857" s="152"/>
      <c r="AWZ857" s="152"/>
      <c r="AXA857" s="152"/>
      <c r="AXB857" s="152"/>
      <c r="AXC857" s="152"/>
      <c r="AXD857" s="152"/>
      <c r="AXE857" s="152"/>
      <c r="AXF857" s="152"/>
      <c r="AXG857" s="152"/>
      <c r="AXH857" s="152"/>
      <c r="AXI857" s="152"/>
      <c r="AXJ857" s="152"/>
      <c r="AXK857" s="152"/>
      <c r="AXL857" s="152"/>
      <c r="AXM857" s="152"/>
      <c r="AXN857" s="152"/>
      <c r="AXO857" s="152"/>
      <c r="AXP857" s="152"/>
      <c r="AXQ857" s="152"/>
      <c r="AXR857" s="152"/>
      <c r="AXS857" s="152"/>
      <c r="AXT857" s="152"/>
      <c r="AXU857" s="152"/>
      <c r="AXV857" s="152"/>
      <c r="AXW857" s="152"/>
      <c r="AXX857" s="152"/>
      <c r="AXY857" s="152"/>
      <c r="AXZ857" s="152"/>
      <c r="AYA857" s="152"/>
      <c r="AYB857" s="152"/>
      <c r="AYC857" s="152"/>
      <c r="AYD857" s="152"/>
      <c r="AYE857" s="152"/>
      <c r="AYF857" s="152"/>
      <c r="AYG857" s="152"/>
      <c r="AYH857" s="152"/>
      <c r="AYI857" s="152"/>
      <c r="AYJ857" s="152"/>
      <c r="AYK857" s="152"/>
      <c r="AYL857" s="152"/>
      <c r="AYM857" s="152"/>
      <c r="AYN857" s="152"/>
      <c r="AYO857" s="152"/>
      <c r="AYP857" s="152"/>
      <c r="AYQ857" s="152"/>
      <c r="AYR857" s="152"/>
      <c r="AYS857" s="152"/>
      <c r="AYT857" s="152"/>
      <c r="AYU857" s="152"/>
      <c r="AYV857" s="152"/>
      <c r="AYW857" s="152"/>
      <c r="AYX857" s="152"/>
      <c r="AYY857" s="152"/>
      <c r="AYZ857" s="152"/>
      <c r="AZA857" s="152"/>
      <c r="AZB857" s="152"/>
      <c r="AZC857" s="152"/>
      <c r="AZD857" s="152"/>
      <c r="AZE857" s="152"/>
      <c r="AZF857" s="152"/>
      <c r="AZG857" s="152"/>
      <c r="AZH857" s="152"/>
      <c r="AZI857" s="152"/>
      <c r="AZJ857" s="152"/>
      <c r="AZK857" s="152"/>
      <c r="AZL857" s="152"/>
      <c r="AZM857" s="152"/>
      <c r="AZN857" s="152"/>
      <c r="AZO857" s="152"/>
      <c r="AZP857" s="152"/>
      <c r="AZQ857" s="152"/>
      <c r="AZR857" s="152"/>
      <c r="AZS857" s="152"/>
      <c r="AZT857" s="152"/>
      <c r="AZU857" s="152"/>
      <c r="AZV857" s="152"/>
      <c r="AZW857" s="152"/>
      <c r="AZX857" s="152"/>
      <c r="AZY857" s="152"/>
      <c r="AZZ857" s="152"/>
      <c r="BAA857" s="152"/>
      <c r="BAB857" s="152"/>
      <c r="BAC857" s="152"/>
      <c r="BAD857" s="152"/>
      <c r="BAE857" s="152"/>
      <c r="BAF857" s="152"/>
      <c r="BAG857" s="152"/>
      <c r="BAH857" s="152"/>
      <c r="BAI857" s="152"/>
      <c r="BAJ857" s="152"/>
      <c r="BAK857" s="152"/>
      <c r="BAL857" s="152"/>
      <c r="BAM857" s="152"/>
      <c r="BAN857" s="152"/>
      <c r="BAO857" s="152"/>
      <c r="BAP857" s="152"/>
      <c r="BAQ857" s="152"/>
      <c r="BAR857" s="152"/>
      <c r="BAS857" s="152"/>
      <c r="BAT857" s="152"/>
      <c r="BAU857" s="152"/>
      <c r="BAV857" s="152"/>
      <c r="BAW857" s="152"/>
      <c r="BAX857" s="152"/>
      <c r="BAY857" s="152"/>
      <c r="BAZ857" s="152"/>
      <c r="BBA857" s="152"/>
      <c r="BBB857" s="152"/>
      <c r="BBC857" s="152"/>
      <c r="BBD857" s="152"/>
      <c r="BBE857" s="152"/>
      <c r="BBF857" s="152"/>
      <c r="BBG857" s="152"/>
      <c r="BBH857" s="152"/>
      <c r="BBI857" s="152"/>
      <c r="BBJ857" s="152"/>
      <c r="BBK857" s="152"/>
      <c r="BBL857" s="152"/>
      <c r="BBM857" s="152"/>
      <c r="BBN857" s="152"/>
      <c r="BBO857" s="152"/>
      <c r="BBP857" s="152"/>
      <c r="BBQ857" s="152"/>
      <c r="BBR857" s="152"/>
      <c r="BBS857" s="152"/>
      <c r="BBT857" s="152"/>
      <c r="BBU857" s="152"/>
      <c r="BBV857" s="152"/>
      <c r="BBW857" s="152"/>
      <c r="BBX857" s="152"/>
      <c r="BBY857" s="152"/>
      <c r="BBZ857" s="152"/>
      <c r="BCA857" s="152"/>
      <c r="BCB857" s="152"/>
      <c r="BCC857" s="152"/>
      <c r="BCD857" s="152"/>
      <c r="BCE857" s="152"/>
      <c r="BCF857" s="152"/>
      <c r="BCG857" s="152"/>
      <c r="BCH857" s="152"/>
      <c r="BCI857" s="152"/>
      <c r="BCJ857" s="152"/>
      <c r="BCK857" s="152"/>
      <c r="BCL857" s="152"/>
      <c r="BCM857" s="152"/>
      <c r="BCN857" s="152"/>
      <c r="BCO857" s="152"/>
      <c r="BCP857" s="152"/>
      <c r="BCQ857" s="152"/>
      <c r="BCR857" s="152"/>
      <c r="BCS857" s="152"/>
      <c r="BCT857" s="152"/>
      <c r="BCU857" s="152"/>
      <c r="BCV857" s="152"/>
      <c r="BCW857" s="152"/>
      <c r="BCX857" s="152"/>
      <c r="BCY857" s="152"/>
      <c r="BCZ857" s="152"/>
      <c r="BDA857" s="152"/>
      <c r="BDB857" s="152"/>
      <c r="BDC857" s="152"/>
      <c r="BDD857" s="152"/>
      <c r="BDE857" s="152"/>
      <c r="BDF857" s="152"/>
      <c r="BDG857" s="152"/>
      <c r="BDH857" s="152"/>
      <c r="BDI857" s="152"/>
      <c r="BDJ857" s="152"/>
      <c r="BDK857" s="152"/>
      <c r="BDL857" s="152"/>
      <c r="BDM857" s="152"/>
      <c r="BDN857" s="152"/>
      <c r="BDO857" s="152"/>
      <c r="BDP857" s="152"/>
      <c r="BDQ857" s="152"/>
      <c r="BDR857" s="152"/>
      <c r="BDS857" s="152"/>
      <c r="BDT857" s="152"/>
      <c r="BDU857" s="152"/>
      <c r="BDV857" s="152"/>
      <c r="BDW857" s="152"/>
      <c r="BDX857" s="152"/>
      <c r="BDY857" s="152"/>
      <c r="BDZ857" s="152"/>
      <c r="BEA857" s="152"/>
      <c r="BEB857" s="152"/>
      <c r="BEC857" s="152"/>
      <c r="BED857" s="152"/>
      <c r="BEE857" s="152"/>
      <c r="BEF857" s="152"/>
      <c r="BEG857" s="152"/>
      <c r="BEH857" s="152"/>
      <c r="BEI857" s="152"/>
      <c r="BEJ857" s="152"/>
      <c r="BEK857" s="152"/>
      <c r="BEL857" s="152"/>
      <c r="BEM857" s="152"/>
      <c r="BEN857" s="152"/>
      <c r="BEO857" s="152"/>
      <c r="BEP857" s="152"/>
      <c r="BEQ857" s="152"/>
      <c r="BER857" s="152"/>
      <c r="BES857" s="152"/>
      <c r="BET857" s="152"/>
      <c r="BEU857" s="152"/>
      <c r="BEV857" s="152"/>
      <c r="BEW857" s="152"/>
      <c r="BEX857" s="152"/>
      <c r="BEY857" s="152"/>
      <c r="BEZ857" s="152"/>
      <c r="BFA857" s="152"/>
      <c r="BFB857" s="152"/>
      <c r="BFC857" s="152"/>
      <c r="BFD857" s="152"/>
      <c r="BFE857" s="152"/>
      <c r="BFF857" s="152"/>
      <c r="BFG857" s="152"/>
      <c r="BFH857" s="152"/>
      <c r="BFI857" s="152"/>
      <c r="BFJ857" s="152"/>
      <c r="BFK857" s="152"/>
      <c r="BFL857" s="152"/>
      <c r="BFM857" s="152"/>
      <c r="BFN857" s="152"/>
      <c r="BFO857" s="152"/>
      <c r="BFP857" s="152"/>
      <c r="BFQ857" s="152"/>
      <c r="BFR857" s="152"/>
      <c r="BFS857" s="152"/>
      <c r="BFT857" s="152"/>
      <c r="BFU857" s="152"/>
      <c r="BFV857" s="152"/>
      <c r="BFW857" s="152"/>
      <c r="BFX857" s="152"/>
      <c r="BFY857" s="152"/>
      <c r="BFZ857" s="152"/>
      <c r="BGA857" s="152"/>
      <c r="BGB857" s="152"/>
      <c r="BGC857" s="152"/>
      <c r="BGD857" s="152"/>
      <c r="BGE857" s="152"/>
      <c r="BGF857" s="152"/>
      <c r="BGG857" s="152"/>
      <c r="BGH857" s="152"/>
      <c r="BGI857" s="152"/>
      <c r="BGJ857" s="152"/>
      <c r="BGK857" s="152"/>
      <c r="BGL857" s="152"/>
      <c r="BGM857" s="152"/>
      <c r="BGN857" s="152"/>
      <c r="BGO857" s="152"/>
      <c r="BGP857" s="152"/>
      <c r="BGQ857" s="152"/>
      <c r="BGR857" s="152"/>
      <c r="BGS857" s="152"/>
      <c r="BGT857" s="152"/>
      <c r="BGU857" s="152"/>
      <c r="BGV857" s="152"/>
      <c r="BGW857" s="152"/>
      <c r="BGX857" s="152"/>
      <c r="BGY857" s="152"/>
      <c r="BGZ857" s="152"/>
      <c r="BHA857" s="152"/>
      <c r="BHB857" s="152"/>
      <c r="BHC857" s="152"/>
      <c r="BHD857" s="152"/>
      <c r="BHE857" s="152"/>
      <c r="BHF857" s="152"/>
      <c r="BHG857" s="152"/>
      <c r="BHH857" s="152"/>
      <c r="BHI857" s="152"/>
      <c r="BHJ857" s="152"/>
      <c r="BHK857" s="152"/>
      <c r="BHL857" s="152"/>
      <c r="BHM857" s="152"/>
      <c r="BHN857" s="152"/>
      <c r="BHO857" s="152"/>
      <c r="BHP857" s="152"/>
      <c r="BHQ857" s="152"/>
      <c r="BHR857" s="152"/>
      <c r="BHS857" s="152"/>
      <c r="BHT857" s="152"/>
      <c r="BHU857" s="152"/>
      <c r="BHV857" s="152"/>
      <c r="BHW857" s="152"/>
      <c r="BHX857" s="152"/>
      <c r="BHY857" s="152"/>
      <c r="BHZ857" s="152"/>
      <c r="BIA857" s="152"/>
      <c r="BIB857" s="152"/>
      <c r="BIC857" s="152"/>
      <c r="BID857" s="152"/>
      <c r="BIE857" s="152"/>
      <c r="BIF857" s="152"/>
      <c r="BIG857" s="152"/>
      <c r="BIH857" s="152"/>
      <c r="BII857" s="152"/>
      <c r="BIJ857" s="152"/>
      <c r="BIK857" s="152"/>
      <c r="BIL857" s="152"/>
      <c r="BIM857" s="152"/>
      <c r="BIN857" s="152"/>
      <c r="BIO857" s="152"/>
      <c r="BIP857" s="152"/>
      <c r="BIQ857" s="152"/>
      <c r="BIR857" s="152"/>
      <c r="BIS857" s="152"/>
      <c r="BIT857" s="152"/>
      <c r="BIU857" s="152"/>
      <c r="BIV857" s="152"/>
      <c r="BIW857" s="152"/>
      <c r="BIX857" s="152"/>
      <c r="BIY857" s="152"/>
      <c r="BIZ857" s="152"/>
      <c r="BJA857" s="152"/>
      <c r="BJB857" s="152"/>
      <c r="BJC857" s="152"/>
      <c r="BJD857" s="152"/>
      <c r="BJE857" s="152"/>
      <c r="BJF857" s="152"/>
      <c r="BJG857" s="152"/>
      <c r="BJH857" s="152"/>
      <c r="BJI857" s="152"/>
      <c r="BJJ857" s="152"/>
      <c r="BJK857" s="152"/>
      <c r="BJL857" s="152"/>
      <c r="BJM857" s="152"/>
      <c r="BJN857" s="152"/>
      <c r="BJO857" s="152"/>
      <c r="BJP857" s="152"/>
      <c r="BJQ857" s="152"/>
      <c r="BJR857" s="152"/>
      <c r="BJS857" s="152"/>
      <c r="BJT857" s="152"/>
      <c r="BJU857" s="152"/>
      <c r="BJV857" s="152"/>
      <c r="BJW857" s="152"/>
      <c r="BJX857" s="152"/>
      <c r="BJY857" s="152"/>
      <c r="BJZ857" s="152"/>
      <c r="BKA857" s="152"/>
      <c r="BKB857" s="152"/>
      <c r="BKC857" s="152"/>
      <c r="BKD857" s="152"/>
      <c r="BKE857" s="152"/>
      <c r="BKF857" s="152"/>
      <c r="BKG857" s="152"/>
      <c r="BKH857" s="152"/>
      <c r="BKI857" s="152"/>
      <c r="BKJ857" s="152"/>
      <c r="BKK857" s="152"/>
      <c r="BKL857" s="152"/>
      <c r="BKM857" s="152"/>
      <c r="BKN857" s="152"/>
      <c r="BKO857" s="152"/>
      <c r="BKP857" s="152"/>
      <c r="BKQ857" s="152"/>
      <c r="BKR857" s="152"/>
      <c r="BKS857" s="152"/>
      <c r="BKT857" s="152"/>
      <c r="BKU857" s="152"/>
      <c r="BKV857" s="152"/>
      <c r="BKW857" s="152"/>
      <c r="BKX857" s="152"/>
      <c r="BKY857" s="152"/>
      <c r="BKZ857" s="152"/>
      <c r="BLA857" s="152"/>
      <c r="BLB857" s="152"/>
      <c r="BLC857" s="152"/>
      <c r="BLD857" s="152"/>
      <c r="BLE857" s="152"/>
      <c r="BLF857" s="152"/>
      <c r="BLG857" s="152"/>
      <c r="BLH857" s="152"/>
      <c r="BLI857" s="152"/>
      <c r="BLJ857" s="152"/>
      <c r="BLK857" s="152"/>
      <c r="BLL857" s="152"/>
      <c r="BLM857" s="152"/>
      <c r="BLN857" s="152"/>
      <c r="BLO857" s="152"/>
      <c r="BLP857" s="152"/>
      <c r="BLQ857" s="152"/>
      <c r="BLR857" s="152"/>
      <c r="BLS857" s="152"/>
      <c r="BLT857" s="152"/>
      <c r="BLU857" s="152"/>
      <c r="BLV857" s="152"/>
      <c r="BLW857" s="152"/>
      <c r="BLX857" s="152"/>
      <c r="BLY857" s="152"/>
      <c r="BLZ857" s="152"/>
      <c r="BMA857" s="152"/>
      <c r="BMB857" s="152"/>
      <c r="BMC857" s="152"/>
      <c r="BMD857" s="152"/>
      <c r="BME857" s="152"/>
      <c r="BMF857" s="152"/>
      <c r="BMG857" s="152"/>
      <c r="BMH857" s="152"/>
      <c r="BMI857" s="152"/>
      <c r="BMJ857" s="152"/>
      <c r="BMK857" s="152"/>
      <c r="BML857" s="152"/>
      <c r="BMM857" s="152"/>
      <c r="BMN857" s="152"/>
      <c r="BMO857" s="152"/>
      <c r="BMP857" s="152"/>
      <c r="BMQ857" s="152"/>
      <c r="BMR857" s="152"/>
      <c r="BMS857" s="152"/>
      <c r="BMT857" s="152"/>
      <c r="BMU857" s="152"/>
      <c r="BMV857" s="152"/>
      <c r="BMW857" s="152"/>
      <c r="BMX857" s="152"/>
      <c r="BMY857" s="152"/>
      <c r="BMZ857" s="152"/>
      <c r="BNA857" s="152"/>
      <c r="BNB857" s="152"/>
      <c r="BNC857" s="152"/>
      <c r="BND857" s="152"/>
      <c r="BNE857" s="152"/>
      <c r="BNF857" s="152"/>
      <c r="BNG857" s="152"/>
      <c r="BNH857" s="152"/>
      <c r="BNI857" s="152"/>
      <c r="BNJ857" s="152"/>
      <c r="BNK857" s="152"/>
      <c r="BNL857" s="152"/>
      <c r="BNM857" s="152"/>
      <c r="BNN857" s="152"/>
      <c r="BNO857" s="152"/>
      <c r="BNP857" s="152"/>
      <c r="BNQ857" s="152"/>
      <c r="BNR857" s="152"/>
      <c r="BNS857" s="152"/>
      <c r="BNT857" s="152"/>
      <c r="BNU857" s="152"/>
      <c r="BNV857" s="152"/>
      <c r="BNW857" s="152"/>
      <c r="BNX857" s="152"/>
      <c r="BNY857" s="152"/>
      <c r="BNZ857" s="152"/>
      <c r="BOA857" s="152"/>
      <c r="BOB857" s="152"/>
      <c r="BOC857" s="152"/>
      <c r="BOD857" s="152"/>
      <c r="BOE857" s="152"/>
      <c r="BOF857" s="152"/>
      <c r="BOG857" s="152"/>
      <c r="BOH857" s="152"/>
      <c r="BOI857" s="152"/>
      <c r="BOJ857" s="152"/>
      <c r="BOK857" s="152"/>
      <c r="BOL857" s="152"/>
      <c r="BOM857" s="152"/>
      <c r="BON857" s="152"/>
      <c r="BOO857" s="152"/>
      <c r="BOP857" s="152"/>
      <c r="BOQ857" s="152"/>
      <c r="BOR857" s="152"/>
      <c r="BOS857" s="152"/>
      <c r="BOT857" s="152"/>
      <c r="BOU857" s="152"/>
      <c r="BOV857" s="152"/>
      <c r="BOW857" s="152"/>
      <c r="BOX857" s="152"/>
      <c r="BOY857" s="152"/>
      <c r="BOZ857" s="152"/>
      <c r="BPA857" s="152"/>
      <c r="BPB857" s="152"/>
      <c r="BPC857" s="152"/>
      <c r="BPD857" s="152"/>
      <c r="BPE857" s="152"/>
      <c r="BPF857" s="152"/>
      <c r="BPG857" s="152"/>
      <c r="BPH857" s="152"/>
      <c r="BPI857" s="152"/>
      <c r="BPJ857" s="152"/>
      <c r="BPK857" s="152"/>
      <c r="BPL857" s="152"/>
      <c r="BPM857" s="152"/>
      <c r="BPN857" s="152"/>
      <c r="BPO857" s="152"/>
      <c r="BPP857" s="152"/>
      <c r="BPQ857" s="152"/>
      <c r="BPR857" s="152"/>
      <c r="BPS857" s="152"/>
      <c r="BPT857" s="152"/>
      <c r="BPU857" s="152"/>
      <c r="BPV857" s="152"/>
      <c r="BPW857" s="152"/>
      <c r="BPX857" s="152"/>
      <c r="BPY857" s="152"/>
      <c r="BPZ857" s="152"/>
      <c r="BQA857" s="152"/>
      <c r="BQB857" s="152"/>
      <c r="BQC857" s="152"/>
      <c r="BQD857" s="152"/>
      <c r="BQE857" s="152"/>
      <c r="BQF857" s="152"/>
      <c r="BQG857" s="152"/>
      <c r="BQH857" s="152"/>
      <c r="BQI857" s="152"/>
      <c r="BQJ857" s="152"/>
      <c r="BQK857" s="152"/>
      <c r="BQL857" s="152"/>
      <c r="BQM857" s="152"/>
      <c r="BQN857" s="152"/>
      <c r="BQO857" s="152"/>
      <c r="BQP857" s="152"/>
      <c r="BQQ857" s="152"/>
      <c r="BQR857" s="152"/>
      <c r="BQS857" s="152"/>
      <c r="BQT857" s="152"/>
      <c r="BQU857" s="152"/>
      <c r="BQV857" s="152"/>
      <c r="BQW857" s="152"/>
      <c r="BQX857" s="152"/>
      <c r="BQY857" s="152"/>
      <c r="BQZ857" s="152"/>
      <c r="BRA857" s="152"/>
      <c r="BRB857" s="152"/>
      <c r="BRC857" s="152"/>
      <c r="BRD857" s="152"/>
      <c r="BRE857" s="152"/>
      <c r="BRF857" s="152"/>
      <c r="BRG857" s="152"/>
      <c r="BRH857" s="152"/>
      <c r="BRI857" s="152"/>
      <c r="BRJ857" s="152"/>
      <c r="BRK857" s="152"/>
      <c r="BRL857" s="152"/>
      <c r="BRM857" s="152"/>
      <c r="BRN857" s="152"/>
      <c r="BRO857" s="152"/>
      <c r="BRP857" s="152"/>
      <c r="BRQ857" s="152"/>
      <c r="BRR857" s="152"/>
      <c r="BRS857" s="152"/>
      <c r="BRT857" s="152"/>
      <c r="BRU857" s="152"/>
      <c r="BRV857" s="152"/>
      <c r="BRW857" s="152"/>
      <c r="BRX857" s="152"/>
      <c r="BRY857" s="152"/>
      <c r="BRZ857" s="152"/>
      <c r="BSA857" s="152"/>
      <c r="BSB857" s="152"/>
      <c r="BSC857" s="152"/>
      <c r="BSD857" s="152"/>
      <c r="BSE857" s="152"/>
      <c r="BSF857" s="152"/>
      <c r="BSG857" s="152"/>
      <c r="BSH857" s="152"/>
      <c r="BSI857" s="152"/>
      <c r="BSJ857" s="152"/>
      <c r="BSK857" s="152"/>
      <c r="BSL857" s="152"/>
      <c r="BSM857" s="152"/>
      <c r="BSN857" s="152"/>
      <c r="BSO857" s="152"/>
      <c r="BSP857" s="152"/>
      <c r="BSQ857" s="152"/>
      <c r="BSR857" s="152"/>
      <c r="BSS857" s="152"/>
      <c r="BST857" s="152"/>
      <c r="BSU857" s="152"/>
      <c r="BSV857" s="152"/>
      <c r="BSW857" s="152"/>
      <c r="BSX857" s="152"/>
      <c r="BSY857" s="152"/>
      <c r="BSZ857" s="152"/>
      <c r="BTA857" s="152"/>
      <c r="BTB857" s="152"/>
      <c r="BTC857" s="152"/>
      <c r="BTD857" s="152"/>
      <c r="BTE857" s="152"/>
      <c r="BTF857" s="152"/>
      <c r="BTG857" s="152"/>
      <c r="BTH857" s="152"/>
      <c r="BTI857" s="152"/>
      <c r="BTJ857" s="152"/>
      <c r="BTK857" s="152"/>
      <c r="BTL857" s="152"/>
      <c r="BTM857" s="152"/>
      <c r="BTN857" s="152"/>
      <c r="BTO857" s="152"/>
      <c r="BTP857" s="152"/>
      <c r="BTQ857" s="152"/>
      <c r="BTR857" s="152"/>
      <c r="BTS857" s="152"/>
      <c r="BTT857" s="152"/>
      <c r="BTU857" s="152"/>
      <c r="BTV857" s="152"/>
      <c r="BTW857" s="152"/>
      <c r="BTX857" s="152"/>
      <c r="BTY857" s="152"/>
      <c r="BTZ857" s="152"/>
      <c r="BUA857" s="152"/>
      <c r="BUB857" s="152"/>
      <c r="BUC857" s="152"/>
      <c r="BUD857" s="152"/>
      <c r="BUE857" s="152"/>
      <c r="BUF857" s="152"/>
      <c r="BUG857" s="152"/>
      <c r="BUH857" s="152"/>
      <c r="BUI857" s="152"/>
      <c r="BUJ857" s="152"/>
      <c r="BUK857" s="152"/>
      <c r="BUL857" s="152"/>
      <c r="BUM857" s="152"/>
      <c r="BUN857" s="152"/>
      <c r="BUO857" s="152"/>
      <c r="BUP857" s="152"/>
      <c r="BUQ857" s="152"/>
      <c r="BUR857" s="152"/>
      <c r="BUS857" s="152"/>
      <c r="BUT857" s="152"/>
      <c r="BUU857" s="152"/>
      <c r="BUV857" s="152"/>
      <c r="BUW857" s="152"/>
      <c r="BUX857" s="152"/>
      <c r="BUY857" s="152"/>
      <c r="BUZ857" s="152"/>
      <c r="BVA857" s="152"/>
      <c r="BVB857" s="152"/>
      <c r="BVC857" s="152"/>
      <c r="BVD857" s="152"/>
      <c r="BVE857" s="152"/>
      <c r="BVF857" s="152"/>
      <c r="BVG857" s="152"/>
      <c r="BVH857" s="152"/>
      <c r="BVI857" s="152"/>
      <c r="BVJ857" s="152"/>
      <c r="BVK857" s="152"/>
      <c r="BVL857" s="152"/>
      <c r="BVM857" s="152"/>
      <c r="BVN857" s="152"/>
      <c r="BVO857" s="152"/>
      <c r="BVP857" s="152"/>
      <c r="BVQ857" s="152"/>
      <c r="BVR857" s="152"/>
      <c r="BVS857" s="152"/>
      <c r="BVT857" s="152"/>
      <c r="BVU857" s="152"/>
      <c r="BVV857" s="152"/>
      <c r="BVW857" s="152"/>
      <c r="BVX857" s="152"/>
      <c r="BVY857" s="152"/>
      <c r="BVZ857" s="152"/>
      <c r="BWA857" s="152"/>
      <c r="BWB857" s="152"/>
      <c r="BWC857" s="152"/>
      <c r="BWD857" s="152"/>
      <c r="BWE857" s="152"/>
      <c r="BWF857" s="152"/>
      <c r="BWG857" s="152"/>
      <c r="BWH857" s="152"/>
      <c r="BWI857" s="152"/>
      <c r="BWJ857" s="152"/>
      <c r="BWK857" s="152"/>
      <c r="BWL857" s="152"/>
      <c r="BWM857" s="152"/>
      <c r="BWN857" s="152"/>
      <c r="BWO857" s="152"/>
      <c r="BWP857" s="152"/>
      <c r="BWQ857" s="152"/>
      <c r="BWR857" s="152"/>
      <c r="BWS857" s="152"/>
      <c r="BWT857" s="152"/>
      <c r="BWU857" s="152"/>
      <c r="BWV857" s="152"/>
      <c r="BWW857" s="152"/>
      <c r="BWX857" s="152"/>
      <c r="BWY857" s="152"/>
      <c r="BWZ857" s="152"/>
      <c r="BXA857" s="152"/>
      <c r="BXB857" s="152"/>
      <c r="BXC857" s="152"/>
      <c r="BXD857" s="152"/>
      <c r="BXE857" s="152"/>
      <c r="BXF857" s="152"/>
      <c r="BXG857" s="152"/>
      <c r="BXH857" s="152"/>
      <c r="BXI857" s="152"/>
      <c r="BXJ857" s="152"/>
      <c r="BXK857" s="152"/>
      <c r="BXL857" s="152"/>
      <c r="BXM857" s="152"/>
      <c r="BXN857" s="152"/>
      <c r="BXO857" s="152"/>
      <c r="BXP857" s="152"/>
      <c r="BXQ857" s="152"/>
      <c r="BXR857" s="152"/>
      <c r="BXS857" s="152"/>
      <c r="BXT857" s="152"/>
      <c r="BXU857" s="152"/>
      <c r="BXV857" s="152"/>
      <c r="BXW857" s="152"/>
      <c r="BXX857" s="152"/>
      <c r="BXY857" s="152"/>
      <c r="BXZ857" s="152"/>
      <c r="BYA857" s="152"/>
      <c r="BYB857" s="152"/>
      <c r="BYC857" s="152"/>
      <c r="BYD857" s="152"/>
      <c r="BYE857" s="152"/>
      <c r="BYF857" s="152"/>
      <c r="BYG857" s="152"/>
      <c r="BYH857" s="152"/>
      <c r="BYI857" s="152"/>
      <c r="BYJ857" s="152"/>
      <c r="BYK857" s="152"/>
      <c r="BYL857" s="152"/>
      <c r="BYM857" s="152"/>
      <c r="BYN857" s="152"/>
      <c r="BYO857" s="152"/>
      <c r="BYP857" s="152"/>
      <c r="BYQ857" s="152"/>
      <c r="BYR857" s="152"/>
      <c r="BYS857" s="152"/>
      <c r="BYT857" s="152"/>
      <c r="BYU857" s="152"/>
      <c r="BYV857" s="152"/>
      <c r="BYW857" s="152"/>
      <c r="BYX857" s="152"/>
      <c r="BYY857" s="152"/>
      <c r="BYZ857" s="152"/>
      <c r="BZA857" s="152"/>
      <c r="BZB857" s="152"/>
      <c r="BZC857" s="152"/>
      <c r="BZD857" s="152"/>
      <c r="BZE857" s="152"/>
      <c r="BZF857" s="152"/>
      <c r="BZG857" s="152"/>
      <c r="BZH857" s="152"/>
      <c r="BZI857" s="152"/>
      <c r="BZJ857" s="152"/>
      <c r="BZK857" s="152"/>
      <c r="BZL857" s="152"/>
      <c r="BZM857" s="152"/>
      <c r="BZN857" s="152"/>
      <c r="BZO857" s="152"/>
      <c r="BZP857" s="152"/>
      <c r="BZQ857" s="152"/>
      <c r="BZR857" s="152"/>
      <c r="BZS857" s="152"/>
      <c r="BZT857" s="152"/>
      <c r="BZU857" s="152"/>
      <c r="BZV857" s="152"/>
      <c r="BZW857" s="152"/>
      <c r="BZX857" s="152"/>
      <c r="BZY857" s="152"/>
      <c r="BZZ857" s="152"/>
      <c r="CAA857" s="152"/>
      <c r="CAB857" s="152"/>
      <c r="CAC857" s="152"/>
      <c r="CAD857" s="152"/>
      <c r="CAE857" s="152"/>
      <c r="CAF857" s="152"/>
      <c r="CAG857" s="152"/>
      <c r="CAH857" s="152"/>
      <c r="CAI857" s="152"/>
      <c r="CAJ857" s="152"/>
      <c r="CAK857" s="152"/>
      <c r="CAL857" s="152"/>
      <c r="CAM857" s="152"/>
      <c r="CAN857" s="152"/>
      <c r="CAO857" s="152"/>
      <c r="CAP857" s="152"/>
      <c r="CAQ857" s="152"/>
      <c r="CAR857" s="152"/>
      <c r="CAS857" s="152"/>
      <c r="CAT857" s="152"/>
      <c r="CAU857" s="152"/>
      <c r="CAV857" s="152"/>
      <c r="CAW857" s="152"/>
      <c r="CAX857" s="152"/>
      <c r="CAY857" s="152"/>
      <c r="CAZ857" s="152"/>
      <c r="CBA857" s="152"/>
      <c r="CBB857" s="152"/>
      <c r="CBC857" s="152"/>
      <c r="CBD857" s="152"/>
      <c r="CBE857" s="152"/>
      <c r="CBF857" s="152"/>
      <c r="CBG857" s="152"/>
      <c r="CBH857" s="152"/>
      <c r="CBI857" s="152"/>
      <c r="CBJ857" s="152"/>
      <c r="CBK857" s="152"/>
      <c r="CBL857" s="152"/>
      <c r="CBM857" s="152"/>
      <c r="CBN857" s="152"/>
      <c r="CBO857" s="152"/>
      <c r="CBP857" s="152"/>
      <c r="CBQ857" s="152"/>
      <c r="CBR857" s="152"/>
      <c r="CBS857" s="152"/>
      <c r="CBT857" s="152"/>
      <c r="CBU857" s="152"/>
      <c r="CBV857" s="152"/>
      <c r="CBW857" s="152"/>
      <c r="CBX857" s="152"/>
      <c r="CBY857" s="152"/>
      <c r="CBZ857" s="152"/>
      <c r="CCA857" s="152"/>
      <c r="CCB857" s="152"/>
      <c r="CCC857" s="152"/>
      <c r="CCD857" s="152"/>
      <c r="CCE857" s="152"/>
      <c r="CCF857" s="152"/>
      <c r="CCG857" s="152"/>
      <c r="CCH857" s="152"/>
      <c r="CCI857" s="152"/>
      <c r="CCJ857" s="152"/>
      <c r="CCK857" s="152"/>
      <c r="CCL857" s="152"/>
      <c r="CCM857" s="152"/>
      <c r="CCN857" s="152"/>
      <c r="CCO857" s="152"/>
      <c r="CCP857" s="152"/>
      <c r="CCQ857" s="152"/>
      <c r="CCR857" s="152"/>
      <c r="CCS857" s="152"/>
      <c r="CCT857" s="152"/>
      <c r="CCU857" s="152"/>
      <c r="CCV857" s="152"/>
      <c r="CCW857" s="152"/>
      <c r="CCX857" s="152"/>
      <c r="CCY857" s="152"/>
      <c r="CCZ857" s="152"/>
      <c r="CDA857" s="152"/>
      <c r="CDB857" s="152"/>
      <c r="CDC857" s="152"/>
      <c r="CDD857" s="152"/>
      <c r="CDE857" s="152"/>
      <c r="CDF857" s="152"/>
      <c r="CDG857" s="152"/>
      <c r="CDH857" s="152"/>
      <c r="CDI857" s="152"/>
      <c r="CDJ857" s="152"/>
      <c r="CDK857" s="152"/>
      <c r="CDL857" s="152"/>
      <c r="CDM857" s="152"/>
      <c r="CDN857" s="152"/>
      <c r="CDO857" s="152"/>
      <c r="CDP857" s="152"/>
      <c r="CDQ857" s="152"/>
      <c r="CDR857" s="152"/>
      <c r="CDS857" s="152"/>
      <c r="CDT857" s="152"/>
      <c r="CDU857" s="152"/>
      <c r="CDV857" s="152"/>
      <c r="CDW857" s="152"/>
      <c r="CDX857" s="152"/>
      <c r="CDY857" s="152"/>
      <c r="CDZ857" s="152"/>
      <c r="CEA857" s="152"/>
      <c r="CEB857" s="152"/>
      <c r="CEC857" s="152"/>
      <c r="CED857" s="152"/>
      <c r="CEE857" s="152"/>
      <c r="CEF857" s="152"/>
      <c r="CEG857" s="152"/>
      <c r="CEH857" s="152"/>
      <c r="CEI857" s="152"/>
      <c r="CEJ857" s="152"/>
      <c r="CEK857" s="152"/>
      <c r="CEL857" s="152"/>
      <c r="CEM857" s="152"/>
      <c r="CEN857" s="152"/>
      <c r="CEO857" s="152"/>
      <c r="CEP857" s="152"/>
      <c r="CEQ857" s="152"/>
      <c r="CER857" s="152"/>
      <c r="CES857" s="152"/>
      <c r="CET857" s="152"/>
      <c r="CEU857" s="152"/>
      <c r="CEV857" s="152"/>
      <c r="CEW857" s="152"/>
      <c r="CEX857" s="152"/>
      <c r="CEY857" s="152"/>
      <c r="CEZ857" s="152"/>
      <c r="CFA857" s="152"/>
      <c r="CFB857" s="152"/>
      <c r="CFC857" s="152"/>
      <c r="CFD857" s="152"/>
      <c r="CFE857" s="152"/>
      <c r="CFF857" s="152"/>
      <c r="CFG857" s="152"/>
      <c r="CFH857" s="152"/>
      <c r="CFI857" s="152"/>
      <c r="CFJ857" s="152"/>
      <c r="CFK857" s="152"/>
      <c r="CFL857" s="152"/>
      <c r="CFM857" s="152"/>
      <c r="CFN857" s="152"/>
      <c r="CFO857" s="152"/>
      <c r="CFP857" s="152"/>
      <c r="CFQ857" s="152"/>
      <c r="CFR857" s="152"/>
      <c r="CFS857" s="152"/>
      <c r="CFT857" s="152"/>
      <c r="CFU857" s="152"/>
      <c r="CFV857" s="152"/>
      <c r="CFW857" s="152"/>
      <c r="CFX857" s="152"/>
      <c r="CFY857" s="152"/>
      <c r="CFZ857" s="152"/>
      <c r="CGA857" s="152"/>
      <c r="CGB857" s="152"/>
      <c r="CGC857" s="152"/>
      <c r="CGD857" s="152"/>
      <c r="CGE857" s="152"/>
      <c r="CGF857" s="152"/>
      <c r="CGG857" s="152"/>
      <c r="CGH857" s="152"/>
      <c r="CGI857" s="152"/>
      <c r="CGJ857" s="152"/>
      <c r="CGK857" s="152"/>
      <c r="CGL857" s="152"/>
      <c r="CGM857" s="152"/>
      <c r="CGN857" s="152"/>
      <c r="CGO857" s="152"/>
      <c r="CGP857" s="152"/>
      <c r="CGQ857" s="152"/>
      <c r="CGR857" s="152"/>
      <c r="CGS857" s="152"/>
      <c r="CGT857" s="152"/>
      <c r="CGU857" s="152"/>
      <c r="CGV857" s="152"/>
      <c r="CGW857" s="152"/>
      <c r="CGX857" s="152"/>
      <c r="CGY857" s="152"/>
      <c r="CGZ857" s="152"/>
      <c r="CHA857" s="152"/>
      <c r="CHB857" s="152"/>
      <c r="CHC857" s="152"/>
      <c r="CHD857" s="152"/>
      <c r="CHE857" s="152"/>
      <c r="CHF857" s="152"/>
      <c r="CHG857" s="152"/>
      <c r="CHH857" s="152"/>
      <c r="CHI857" s="152"/>
      <c r="CHJ857" s="152"/>
      <c r="CHK857" s="152"/>
      <c r="CHL857" s="152"/>
      <c r="CHM857" s="152"/>
      <c r="CHN857" s="152"/>
      <c r="CHO857" s="152"/>
      <c r="CHP857" s="152"/>
      <c r="CHQ857" s="152"/>
      <c r="CHR857" s="152"/>
      <c r="CHS857" s="152"/>
      <c r="CHT857" s="152"/>
      <c r="CHU857" s="152"/>
      <c r="CHV857" s="152"/>
      <c r="CHW857" s="152"/>
      <c r="CHX857" s="152"/>
      <c r="CHY857" s="152"/>
      <c r="CHZ857" s="152"/>
      <c r="CIA857" s="152"/>
      <c r="CIB857" s="152"/>
      <c r="CIC857" s="152"/>
      <c r="CID857" s="152"/>
      <c r="CIE857" s="152"/>
      <c r="CIF857" s="152"/>
      <c r="CIG857" s="152"/>
      <c r="CIH857" s="152"/>
      <c r="CII857" s="152"/>
      <c r="CIJ857" s="152"/>
      <c r="CIK857" s="152"/>
      <c r="CIL857" s="152"/>
      <c r="CIM857" s="152"/>
      <c r="CIN857" s="152"/>
      <c r="CIO857" s="152"/>
      <c r="CIP857" s="152"/>
      <c r="CIQ857" s="152"/>
      <c r="CIR857" s="152"/>
      <c r="CIS857" s="152"/>
      <c r="CIT857" s="152"/>
      <c r="CIU857" s="152"/>
      <c r="CIV857" s="152"/>
      <c r="CIW857" s="152"/>
      <c r="CIX857" s="152"/>
      <c r="CIY857" s="152"/>
      <c r="CIZ857" s="152"/>
      <c r="CJA857" s="152"/>
      <c r="CJB857" s="152"/>
      <c r="CJC857" s="152"/>
      <c r="CJD857" s="152"/>
      <c r="CJE857" s="152"/>
      <c r="CJF857" s="152"/>
      <c r="CJG857" s="152"/>
      <c r="CJH857" s="152"/>
      <c r="CJI857" s="152"/>
      <c r="CJJ857" s="152"/>
      <c r="CJK857" s="152"/>
      <c r="CJL857" s="152"/>
      <c r="CJM857" s="152"/>
      <c r="CJN857" s="152"/>
      <c r="CJO857" s="152"/>
      <c r="CJP857" s="152"/>
      <c r="CJQ857" s="152"/>
      <c r="CJR857" s="152"/>
      <c r="CJS857" s="152"/>
      <c r="CJT857" s="152"/>
      <c r="CJU857" s="152"/>
      <c r="CJV857" s="152"/>
      <c r="CJW857" s="152"/>
      <c r="CJX857" s="152"/>
      <c r="CJY857" s="152"/>
      <c r="CJZ857" s="152"/>
      <c r="CKA857" s="152"/>
      <c r="CKB857" s="152"/>
      <c r="CKC857" s="152"/>
      <c r="CKD857" s="152"/>
      <c r="CKE857" s="152"/>
      <c r="CKF857" s="152"/>
      <c r="CKG857" s="152"/>
      <c r="CKH857" s="152"/>
      <c r="CKI857" s="152"/>
      <c r="CKJ857" s="152"/>
      <c r="CKK857" s="152"/>
      <c r="CKL857" s="152"/>
      <c r="CKM857" s="152"/>
      <c r="CKN857" s="152"/>
      <c r="CKO857" s="152"/>
      <c r="CKP857" s="152"/>
      <c r="CKQ857" s="152"/>
      <c r="CKR857" s="152"/>
      <c r="CKS857" s="152"/>
      <c r="CKT857" s="152"/>
      <c r="CKU857" s="152"/>
      <c r="CKV857" s="152"/>
      <c r="CKW857" s="152"/>
      <c r="CKX857" s="152"/>
      <c r="CKY857" s="152"/>
      <c r="CKZ857" s="152"/>
      <c r="CLA857" s="152"/>
      <c r="CLB857" s="152"/>
      <c r="CLC857" s="152"/>
      <c r="CLD857" s="152"/>
      <c r="CLE857" s="152"/>
      <c r="CLF857" s="152"/>
      <c r="CLG857" s="152"/>
      <c r="CLH857" s="152"/>
      <c r="CLI857" s="152"/>
      <c r="CLJ857" s="152"/>
      <c r="CLK857" s="152"/>
      <c r="CLL857" s="152"/>
      <c r="CLM857" s="152"/>
      <c r="CLN857" s="152"/>
      <c r="CLO857" s="152"/>
      <c r="CLP857" s="152"/>
      <c r="CLQ857" s="152"/>
      <c r="CLR857" s="152"/>
      <c r="CLS857" s="152"/>
      <c r="CLT857" s="152"/>
      <c r="CLU857" s="152"/>
      <c r="CLV857" s="152"/>
      <c r="CLW857" s="152"/>
      <c r="CLX857" s="152"/>
      <c r="CLY857" s="152"/>
      <c r="CLZ857" s="152"/>
      <c r="CMA857" s="152"/>
      <c r="CMB857" s="152"/>
      <c r="CMC857" s="152"/>
      <c r="CMD857" s="152"/>
      <c r="CME857" s="152"/>
      <c r="CMF857" s="152"/>
      <c r="CMG857" s="152"/>
      <c r="CMH857" s="152"/>
      <c r="CMI857" s="152"/>
      <c r="CMJ857" s="152"/>
      <c r="CMK857" s="152"/>
      <c r="CML857" s="152"/>
      <c r="CMM857" s="152"/>
      <c r="CMN857" s="152"/>
      <c r="CMO857" s="152"/>
      <c r="CMP857" s="152"/>
      <c r="CMQ857" s="152"/>
      <c r="CMR857" s="152"/>
      <c r="CMS857" s="152"/>
      <c r="CMT857" s="152"/>
      <c r="CMU857" s="152"/>
      <c r="CMV857" s="152"/>
      <c r="CMW857" s="152"/>
      <c r="CMX857" s="152"/>
      <c r="CMY857" s="152"/>
      <c r="CMZ857" s="152"/>
      <c r="CNA857" s="152"/>
      <c r="CNB857" s="152"/>
      <c r="CNC857" s="152"/>
      <c r="CND857" s="152"/>
      <c r="CNE857" s="152"/>
      <c r="CNF857" s="152"/>
      <c r="CNG857" s="152"/>
      <c r="CNH857" s="152"/>
      <c r="CNI857" s="152"/>
      <c r="CNJ857" s="152"/>
      <c r="CNK857" s="152"/>
      <c r="CNL857" s="152"/>
      <c r="CNM857" s="152"/>
      <c r="CNN857" s="152"/>
      <c r="CNO857" s="152"/>
      <c r="CNP857" s="152"/>
      <c r="CNQ857" s="152"/>
      <c r="CNR857" s="152"/>
      <c r="CNS857" s="152"/>
      <c r="CNT857" s="152"/>
      <c r="CNU857" s="152"/>
      <c r="CNV857" s="152"/>
      <c r="CNW857" s="152"/>
      <c r="CNX857" s="152"/>
      <c r="CNY857" s="152"/>
      <c r="CNZ857" s="152"/>
      <c r="COA857" s="152"/>
      <c r="COB857" s="152"/>
      <c r="COC857" s="152"/>
      <c r="COD857" s="152"/>
      <c r="COE857" s="152"/>
      <c r="COF857" s="152"/>
      <c r="COG857" s="152"/>
      <c r="COH857" s="152"/>
      <c r="COI857" s="152"/>
      <c r="COJ857" s="152"/>
      <c r="COK857" s="152"/>
      <c r="COL857" s="152"/>
      <c r="COM857" s="152"/>
      <c r="CON857" s="152"/>
      <c r="COO857" s="152"/>
      <c r="COP857" s="152"/>
      <c r="COQ857" s="152"/>
      <c r="COR857" s="152"/>
      <c r="COS857" s="152"/>
      <c r="COT857" s="152"/>
      <c r="COU857" s="152"/>
      <c r="COV857" s="152"/>
      <c r="COW857" s="152"/>
      <c r="COX857" s="152"/>
      <c r="COY857" s="152"/>
      <c r="COZ857" s="152"/>
      <c r="CPA857" s="152"/>
      <c r="CPB857" s="152"/>
      <c r="CPC857" s="152"/>
      <c r="CPD857" s="152"/>
      <c r="CPE857" s="152"/>
      <c r="CPF857" s="152"/>
      <c r="CPG857" s="152"/>
      <c r="CPH857" s="152"/>
      <c r="CPI857" s="152"/>
      <c r="CPJ857" s="152"/>
      <c r="CPK857" s="152"/>
      <c r="CPL857" s="152"/>
      <c r="CPM857" s="152"/>
      <c r="CPN857" s="152"/>
      <c r="CPO857" s="152"/>
      <c r="CPP857" s="152"/>
      <c r="CPQ857" s="152"/>
      <c r="CPR857" s="152"/>
      <c r="CPS857" s="152"/>
      <c r="CPT857" s="152"/>
      <c r="CPU857" s="152"/>
      <c r="CPV857" s="152"/>
      <c r="CPW857" s="152"/>
      <c r="CPX857" s="152"/>
      <c r="CPY857" s="152"/>
      <c r="CPZ857" s="152"/>
      <c r="CQA857" s="152"/>
      <c r="CQB857" s="152"/>
      <c r="CQC857" s="152"/>
      <c r="CQD857" s="152"/>
      <c r="CQE857" s="152"/>
      <c r="CQF857" s="152"/>
      <c r="CQG857" s="152"/>
      <c r="CQH857" s="152"/>
      <c r="CQI857" s="152"/>
      <c r="CQJ857" s="152"/>
      <c r="CQK857" s="152"/>
      <c r="CQL857" s="152"/>
      <c r="CQM857" s="152"/>
      <c r="CQN857" s="152"/>
      <c r="CQO857" s="152"/>
      <c r="CQP857" s="152"/>
      <c r="CQQ857" s="152"/>
      <c r="CQR857" s="152"/>
      <c r="CQS857" s="152"/>
      <c r="CQT857" s="152"/>
      <c r="CQU857" s="152"/>
      <c r="CQV857" s="152"/>
      <c r="CQW857" s="152"/>
      <c r="CQX857" s="152"/>
      <c r="CQY857" s="152"/>
      <c r="CQZ857" s="152"/>
      <c r="CRA857" s="152"/>
      <c r="CRB857" s="152"/>
      <c r="CRC857" s="152"/>
      <c r="CRD857" s="152"/>
      <c r="CRE857" s="152"/>
      <c r="CRF857" s="152"/>
      <c r="CRG857" s="152"/>
      <c r="CRH857" s="152"/>
      <c r="CRI857" s="152"/>
      <c r="CRJ857" s="152"/>
      <c r="CRK857" s="152"/>
      <c r="CRL857" s="152"/>
      <c r="CRM857" s="152"/>
      <c r="CRN857" s="152"/>
      <c r="CRO857" s="152"/>
      <c r="CRP857" s="152"/>
      <c r="CRQ857" s="152"/>
      <c r="CRR857" s="152"/>
      <c r="CRS857" s="152"/>
      <c r="CRT857" s="152"/>
      <c r="CRU857" s="152"/>
      <c r="CRV857" s="152"/>
      <c r="CRW857" s="152"/>
      <c r="CRX857" s="152"/>
      <c r="CRY857" s="152"/>
      <c r="CRZ857" s="152"/>
      <c r="CSA857" s="152"/>
      <c r="CSB857" s="152"/>
      <c r="CSC857" s="152"/>
      <c r="CSD857" s="152"/>
      <c r="CSE857" s="152"/>
      <c r="CSF857" s="152"/>
      <c r="CSG857" s="152"/>
      <c r="CSH857" s="152"/>
      <c r="CSI857" s="152"/>
      <c r="CSJ857" s="152"/>
      <c r="CSK857" s="152"/>
      <c r="CSL857" s="152"/>
      <c r="CSM857" s="152"/>
      <c r="CSN857" s="152"/>
      <c r="CSO857" s="152"/>
      <c r="CSP857" s="152"/>
      <c r="CSQ857" s="152"/>
      <c r="CSR857" s="152"/>
      <c r="CSS857" s="152"/>
      <c r="CST857" s="152"/>
      <c r="CSU857" s="152"/>
      <c r="CSV857" s="152"/>
      <c r="CSW857" s="152"/>
      <c r="CSX857" s="152"/>
      <c r="CSY857" s="152"/>
      <c r="CSZ857" s="152"/>
      <c r="CTA857" s="152"/>
      <c r="CTB857" s="152"/>
      <c r="CTC857" s="152"/>
      <c r="CTD857" s="152"/>
      <c r="CTE857" s="152"/>
      <c r="CTF857" s="152"/>
      <c r="CTG857" s="152"/>
      <c r="CTH857" s="152"/>
      <c r="CTI857" s="152"/>
      <c r="CTJ857" s="152"/>
      <c r="CTK857" s="152"/>
      <c r="CTL857" s="152"/>
      <c r="CTM857" s="152"/>
      <c r="CTN857" s="152"/>
      <c r="CTO857" s="152"/>
      <c r="CTP857" s="152"/>
      <c r="CTQ857" s="152"/>
      <c r="CTR857" s="152"/>
      <c r="CTS857" s="152"/>
      <c r="CTT857" s="152"/>
      <c r="CTU857" s="152"/>
      <c r="CTV857" s="152"/>
      <c r="CTW857" s="152"/>
      <c r="CTX857" s="152"/>
      <c r="CTY857" s="152"/>
      <c r="CTZ857" s="152"/>
      <c r="CUA857" s="152"/>
      <c r="CUB857" s="152"/>
      <c r="CUC857" s="152"/>
      <c r="CUD857" s="152"/>
      <c r="CUE857" s="152"/>
      <c r="CUF857" s="152"/>
      <c r="CUG857" s="152"/>
      <c r="CUH857" s="152"/>
      <c r="CUI857" s="152"/>
      <c r="CUJ857" s="152"/>
      <c r="CUK857" s="152"/>
      <c r="CUL857" s="152"/>
      <c r="CUM857" s="152"/>
      <c r="CUN857" s="152"/>
      <c r="CUO857" s="152"/>
      <c r="CUP857" s="152"/>
      <c r="CUQ857" s="152"/>
      <c r="CUR857" s="152"/>
      <c r="CUS857" s="152"/>
      <c r="CUT857" s="152"/>
      <c r="CUU857" s="152"/>
      <c r="CUV857" s="152"/>
      <c r="CUW857" s="152"/>
      <c r="CUX857" s="152"/>
      <c r="CUY857" s="152"/>
      <c r="CUZ857" s="152"/>
      <c r="CVA857" s="152"/>
      <c r="CVB857" s="152"/>
      <c r="CVC857" s="152"/>
      <c r="CVD857" s="152"/>
      <c r="CVE857" s="152"/>
      <c r="CVF857" s="152"/>
      <c r="CVG857" s="152"/>
      <c r="CVH857" s="152"/>
      <c r="CVI857" s="152"/>
      <c r="CVJ857" s="152"/>
      <c r="CVK857" s="152"/>
      <c r="CVL857" s="152"/>
      <c r="CVM857" s="152"/>
      <c r="CVN857" s="152"/>
      <c r="CVO857" s="152"/>
      <c r="CVP857" s="152"/>
      <c r="CVQ857" s="152"/>
      <c r="CVR857" s="152"/>
      <c r="CVS857" s="152"/>
      <c r="CVT857" s="152"/>
      <c r="CVU857" s="152"/>
      <c r="CVV857" s="152"/>
      <c r="CVW857" s="152"/>
      <c r="CVX857" s="152"/>
      <c r="CVY857" s="152"/>
      <c r="CVZ857" s="152"/>
      <c r="CWA857" s="152"/>
      <c r="CWB857" s="152"/>
      <c r="CWC857" s="152"/>
      <c r="CWD857" s="152"/>
      <c r="CWE857" s="152"/>
      <c r="CWF857" s="152"/>
      <c r="CWG857" s="152"/>
      <c r="CWH857" s="152"/>
      <c r="CWI857" s="152"/>
      <c r="CWJ857" s="152"/>
      <c r="CWK857" s="152"/>
      <c r="CWL857" s="152"/>
      <c r="CWM857" s="152"/>
      <c r="CWN857" s="152"/>
      <c r="CWO857" s="152"/>
      <c r="CWP857" s="152"/>
      <c r="CWQ857" s="152"/>
      <c r="CWR857" s="152"/>
      <c r="CWS857" s="152"/>
      <c r="CWT857" s="152"/>
      <c r="CWU857" s="152"/>
      <c r="CWV857" s="152"/>
      <c r="CWW857" s="152"/>
      <c r="CWX857" s="152"/>
      <c r="CWY857" s="152"/>
      <c r="CWZ857" s="152"/>
      <c r="CXA857" s="152"/>
      <c r="CXB857" s="152"/>
      <c r="CXC857" s="152"/>
      <c r="CXD857" s="152"/>
      <c r="CXE857" s="152"/>
      <c r="CXF857" s="152"/>
      <c r="CXG857" s="152"/>
      <c r="CXH857" s="152"/>
      <c r="CXI857" s="152"/>
      <c r="CXJ857" s="152"/>
      <c r="CXK857" s="152"/>
      <c r="CXL857" s="152"/>
      <c r="CXM857" s="152"/>
      <c r="CXN857" s="152"/>
      <c r="CXO857" s="152"/>
      <c r="CXP857" s="152"/>
      <c r="CXQ857" s="152"/>
      <c r="CXR857" s="152"/>
      <c r="CXS857" s="152"/>
      <c r="CXT857" s="152"/>
      <c r="CXU857" s="152"/>
      <c r="CXV857" s="152"/>
      <c r="CXW857" s="152"/>
      <c r="CXX857" s="152"/>
      <c r="CXY857" s="152"/>
      <c r="CXZ857" s="152"/>
      <c r="CYA857" s="152"/>
      <c r="CYB857" s="152"/>
      <c r="CYC857" s="152"/>
      <c r="CYD857" s="152"/>
      <c r="CYE857" s="152"/>
      <c r="CYF857" s="152"/>
      <c r="CYG857" s="152"/>
      <c r="CYH857" s="152"/>
      <c r="CYI857" s="152"/>
      <c r="CYJ857" s="152"/>
      <c r="CYK857" s="152"/>
      <c r="CYL857" s="152"/>
      <c r="CYM857" s="152"/>
      <c r="CYN857" s="152"/>
      <c r="CYO857" s="152"/>
      <c r="CYP857" s="152"/>
      <c r="CYQ857" s="152"/>
      <c r="CYR857" s="152"/>
      <c r="CYS857" s="152"/>
      <c r="CYT857" s="152"/>
      <c r="CYU857" s="152"/>
      <c r="CYV857" s="152"/>
      <c r="CYW857" s="152"/>
      <c r="CYX857" s="152"/>
      <c r="CYY857" s="152"/>
      <c r="CYZ857" s="152"/>
      <c r="CZA857" s="152"/>
      <c r="CZB857" s="152"/>
      <c r="CZC857" s="152"/>
      <c r="CZD857" s="152"/>
      <c r="CZE857" s="152"/>
      <c r="CZF857" s="152"/>
      <c r="CZG857" s="152"/>
      <c r="CZH857" s="152"/>
      <c r="CZI857" s="152"/>
      <c r="CZJ857" s="152"/>
      <c r="CZK857" s="152"/>
      <c r="CZL857" s="152"/>
      <c r="CZM857" s="152"/>
      <c r="CZN857" s="152"/>
      <c r="CZO857" s="152"/>
      <c r="CZP857" s="152"/>
      <c r="CZQ857" s="152"/>
      <c r="CZR857" s="152"/>
      <c r="CZS857" s="152"/>
      <c r="CZT857" s="152"/>
      <c r="CZU857" s="152"/>
      <c r="CZV857" s="152"/>
      <c r="CZW857" s="152"/>
      <c r="CZX857" s="152"/>
      <c r="CZY857" s="152"/>
      <c r="CZZ857" s="152"/>
      <c r="DAA857" s="152"/>
      <c r="DAB857" s="152"/>
      <c r="DAC857" s="152"/>
      <c r="DAD857" s="152"/>
      <c r="DAE857" s="152"/>
      <c r="DAF857" s="152"/>
      <c r="DAG857" s="152"/>
      <c r="DAH857" s="152"/>
      <c r="DAI857" s="152"/>
      <c r="DAJ857" s="152"/>
      <c r="DAK857" s="152"/>
      <c r="DAL857" s="152"/>
      <c r="DAM857" s="152"/>
      <c r="DAN857" s="152"/>
      <c r="DAO857" s="152"/>
      <c r="DAP857" s="152"/>
      <c r="DAQ857" s="152"/>
      <c r="DAR857" s="152"/>
      <c r="DAS857" s="152"/>
      <c r="DAT857" s="152"/>
      <c r="DAU857" s="152"/>
      <c r="DAV857" s="152"/>
      <c r="DAW857" s="152"/>
      <c r="DAX857" s="152"/>
      <c r="DAY857" s="152"/>
      <c r="DAZ857" s="152"/>
      <c r="DBA857" s="152"/>
      <c r="DBB857" s="152"/>
      <c r="DBC857" s="152"/>
      <c r="DBD857" s="152"/>
      <c r="DBE857" s="152"/>
      <c r="DBF857" s="152"/>
      <c r="DBG857" s="152"/>
      <c r="DBH857" s="152"/>
      <c r="DBI857" s="152"/>
      <c r="DBJ857" s="152"/>
      <c r="DBK857" s="152"/>
      <c r="DBL857" s="152"/>
      <c r="DBM857" s="152"/>
      <c r="DBN857" s="152"/>
      <c r="DBO857" s="152"/>
      <c r="DBP857" s="152"/>
      <c r="DBQ857" s="152"/>
      <c r="DBR857" s="152"/>
      <c r="DBS857" s="152"/>
      <c r="DBT857" s="152"/>
      <c r="DBU857" s="152"/>
      <c r="DBV857" s="152"/>
      <c r="DBW857" s="152"/>
      <c r="DBX857" s="152"/>
      <c r="DBY857" s="152"/>
      <c r="DBZ857" s="152"/>
      <c r="DCA857" s="152"/>
      <c r="DCB857" s="152"/>
      <c r="DCC857" s="152"/>
      <c r="DCD857" s="152"/>
      <c r="DCE857" s="152"/>
      <c r="DCF857" s="152"/>
      <c r="DCG857" s="152"/>
      <c r="DCH857" s="152"/>
      <c r="DCI857" s="152"/>
      <c r="DCJ857" s="152"/>
      <c r="DCK857" s="152"/>
      <c r="DCL857" s="152"/>
      <c r="DCM857" s="152"/>
      <c r="DCN857" s="152"/>
      <c r="DCO857" s="152"/>
      <c r="DCP857" s="152"/>
      <c r="DCQ857" s="152"/>
      <c r="DCR857" s="152"/>
      <c r="DCS857" s="152"/>
      <c r="DCT857" s="152"/>
      <c r="DCU857" s="152"/>
      <c r="DCV857" s="152"/>
      <c r="DCW857" s="152"/>
      <c r="DCX857" s="152"/>
      <c r="DCY857" s="152"/>
      <c r="DCZ857" s="152"/>
      <c r="DDA857" s="152"/>
      <c r="DDB857" s="152"/>
      <c r="DDC857" s="152"/>
      <c r="DDD857" s="152"/>
      <c r="DDE857" s="152"/>
      <c r="DDF857" s="152"/>
      <c r="DDG857" s="152"/>
      <c r="DDH857" s="152"/>
      <c r="DDI857" s="152"/>
      <c r="DDJ857" s="152"/>
      <c r="DDK857" s="152"/>
      <c r="DDL857" s="152"/>
      <c r="DDM857" s="152"/>
      <c r="DDN857" s="152"/>
      <c r="DDO857" s="152"/>
      <c r="DDP857" s="152"/>
      <c r="DDQ857" s="152"/>
      <c r="DDR857" s="152"/>
      <c r="DDS857" s="152"/>
      <c r="DDT857" s="152"/>
      <c r="DDU857" s="152"/>
      <c r="DDV857" s="152"/>
      <c r="DDW857" s="152"/>
      <c r="DDX857" s="152"/>
      <c r="DDY857" s="152"/>
      <c r="DDZ857" s="152"/>
      <c r="DEA857" s="152"/>
      <c r="DEB857" s="152"/>
      <c r="DEC857" s="152"/>
      <c r="DED857" s="152"/>
      <c r="DEE857" s="152"/>
      <c r="DEF857" s="152"/>
      <c r="DEG857" s="152"/>
      <c r="DEH857" s="152"/>
      <c r="DEI857" s="152"/>
      <c r="DEJ857" s="152"/>
      <c r="DEK857" s="152"/>
      <c r="DEL857" s="152"/>
      <c r="DEM857" s="152"/>
      <c r="DEN857" s="152"/>
      <c r="DEO857" s="152"/>
      <c r="DEP857" s="152"/>
      <c r="DEQ857" s="152"/>
      <c r="DER857" s="152"/>
      <c r="DES857" s="152"/>
      <c r="DET857" s="152"/>
      <c r="DEU857" s="152"/>
      <c r="DEV857" s="152"/>
      <c r="DEW857" s="152"/>
      <c r="DEX857" s="152"/>
      <c r="DEY857" s="152"/>
      <c r="DEZ857" s="152"/>
      <c r="DFA857" s="152"/>
      <c r="DFB857" s="152"/>
      <c r="DFC857" s="152"/>
      <c r="DFD857" s="152"/>
      <c r="DFE857" s="152"/>
      <c r="DFF857" s="152"/>
      <c r="DFG857" s="152"/>
      <c r="DFH857" s="152"/>
      <c r="DFI857" s="152"/>
      <c r="DFJ857" s="152"/>
      <c r="DFK857" s="152"/>
      <c r="DFL857" s="152"/>
      <c r="DFM857" s="152"/>
      <c r="DFN857" s="152"/>
      <c r="DFO857" s="152"/>
      <c r="DFP857" s="152"/>
      <c r="DFQ857" s="152"/>
      <c r="DFR857" s="152"/>
      <c r="DFS857" s="152"/>
      <c r="DFT857" s="152"/>
      <c r="DFU857" s="152"/>
      <c r="DFV857" s="152"/>
      <c r="DFW857" s="152"/>
      <c r="DFX857" s="152"/>
      <c r="DFY857" s="152"/>
      <c r="DFZ857" s="152"/>
      <c r="DGA857" s="152"/>
      <c r="DGB857" s="152"/>
      <c r="DGC857" s="152"/>
      <c r="DGD857" s="152"/>
      <c r="DGE857" s="152"/>
      <c r="DGF857" s="152"/>
      <c r="DGG857" s="152"/>
      <c r="DGH857" s="152"/>
      <c r="DGI857" s="152"/>
      <c r="DGJ857" s="152"/>
      <c r="DGK857" s="152"/>
      <c r="DGL857" s="152"/>
      <c r="DGM857" s="152"/>
      <c r="DGN857" s="152"/>
      <c r="DGO857" s="152"/>
      <c r="DGP857" s="152"/>
      <c r="DGQ857" s="152"/>
      <c r="DGR857" s="152"/>
      <c r="DGS857" s="152"/>
      <c r="DGT857" s="152"/>
      <c r="DGU857" s="152"/>
      <c r="DGV857" s="152"/>
      <c r="DGW857" s="152"/>
      <c r="DGX857" s="152"/>
      <c r="DGY857" s="152"/>
      <c r="DGZ857" s="152"/>
      <c r="DHA857" s="152"/>
      <c r="DHB857" s="152"/>
      <c r="DHC857" s="152"/>
      <c r="DHD857" s="152"/>
      <c r="DHE857" s="152"/>
      <c r="DHF857" s="152"/>
      <c r="DHG857" s="152"/>
      <c r="DHH857" s="152"/>
      <c r="DHI857" s="152"/>
      <c r="DHJ857" s="152"/>
      <c r="DHK857" s="152"/>
      <c r="DHL857" s="152"/>
      <c r="DHM857" s="152"/>
      <c r="DHN857" s="152"/>
      <c r="DHO857" s="152"/>
      <c r="DHP857" s="152"/>
      <c r="DHQ857" s="152"/>
      <c r="DHR857" s="152"/>
      <c r="DHS857" s="152"/>
      <c r="DHT857" s="152"/>
      <c r="DHU857" s="152"/>
      <c r="DHV857" s="152"/>
      <c r="DHW857" s="152"/>
      <c r="DHX857" s="152"/>
      <c r="DHY857" s="152"/>
      <c r="DHZ857" s="152"/>
      <c r="DIA857" s="152"/>
      <c r="DIB857" s="152"/>
      <c r="DIC857" s="152"/>
      <c r="DID857" s="152"/>
      <c r="DIE857" s="152"/>
      <c r="DIF857" s="152"/>
      <c r="DIG857" s="152"/>
      <c r="DIH857" s="152"/>
      <c r="DII857" s="152"/>
      <c r="DIJ857" s="152"/>
      <c r="DIK857" s="152"/>
      <c r="DIL857" s="152"/>
      <c r="DIM857" s="152"/>
      <c r="DIN857" s="152"/>
      <c r="DIO857" s="152"/>
      <c r="DIP857" s="152"/>
      <c r="DIQ857" s="152"/>
      <c r="DIR857" s="152"/>
      <c r="DIS857" s="152"/>
      <c r="DIT857" s="152"/>
      <c r="DIU857" s="152"/>
      <c r="DIV857" s="152"/>
      <c r="DIW857" s="152"/>
      <c r="DIX857" s="152"/>
      <c r="DIY857" s="152"/>
      <c r="DIZ857" s="152"/>
      <c r="DJA857" s="152"/>
      <c r="DJB857" s="152"/>
      <c r="DJC857" s="152"/>
      <c r="DJD857" s="152"/>
      <c r="DJE857" s="152"/>
      <c r="DJF857" s="152"/>
      <c r="DJG857" s="152"/>
      <c r="DJH857" s="152"/>
      <c r="DJI857" s="152"/>
      <c r="DJJ857" s="152"/>
      <c r="DJK857" s="152"/>
      <c r="DJL857" s="152"/>
      <c r="DJM857" s="152"/>
      <c r="DJN857" s="152"/>
      <c r="DJO857" s="152"/>
      <c r="DJP857" s="152"/>
      <c r="DJQ857" s="152"/>
      <c r="DJR857" s="152"/>
      <c r="DJS857" s="152"/>
      <c r="DJT857" s="152"/>
      <c r="DJU857" s="152"/>
      <c r="DJV857" s="152"/>
      <c r="DJW857" s="152"/>
      <c r="DJX857" s="152"/>
      <c r="DJY857" s="152"/>
      <c r="DJZ857" s="152"/>
      <c r="DKA857" s="152"/>
      <c r="DKB857" s="152"/>
      <c r="DKC857" s="152"/>
      <c r="DKD857" s="152"/>
      <c r="DKE857" s="152"/>
      <c r="DKF857" s="152"/>
      <c r="DKG857" s="152"/>
      <c r="DKH857" s="152"/>
      <c r="DKI857" s="152"/>
      <c r="DKJ857" s="152"/>
      <c r="DKK857" s="152"/>
      <c r="DKL857" s="152"/>
      <c r="DKM857" s="152"/>
      <c r="DKN857" s="152"/>
      <c r="DKO857" s="152"/>
      <c r="DKP857" s="152"/>
      <c r="DKQ857" s="152"/>
      <c r="DKR857" s="152"/>
      <c r="DKS857" s="152"/>
      <c r="DKT857" s="152"/>
      <c r="DKU857" s="152"/>
      <c r="DKV857" s="152"/>
      <c r="DKW857" s="152"/>
      <c r="DKX857" s="152"/>
      <c r="DKY857" s="152"/>
      <c r="DKZ857" s="152"/>
      <c r="DLA857" s="152"/>
      <c r="DLB857" s="152"/>
      <c r="DLC857" s="152"/>
      <c r="DLD857" s="152"/>
      <c r="DLE857" s="152"/>
      <c r="DLF857" s="152"/>
      <c r="DLG857" s="152"/>
      <c r="DLH857" s="152"/>
      <c r="DLI857" s="152"/>
      <c r="DLJ857" s="152"/>
      <c r="DLK857" s="152"/>
      <c r="DLL857" s="152"/>
      <c r="DLM857" s="152"/>
      <c r="DLN857" s="152"/>
      <c r="DLO857" s="152"/>
      <c r="DLP857" s="152"/>
      <c r="DLQ857" s="152"/>
      <c r="DLR857" s="152"/>
      <c r="DLS857" s="152"/>
      <c r="DLT857" s="152"/>
      <c r="DLU857" s="152"/>
      <c r="DLV857" s="152"/>
      <c r="DLW857" s="152"/>
      <c r="DLX857" s="152"/>
      <c r="DLY857" s="152"/>
      <c r="DLZ857" s="152"/>
      <c r="DMA857" s="152"/>
      <c r="DMB857" s="152"/>
      <c r="DMC857" s="152"/>
      <c r="DMD857" s="152"/>
      <c r="DME857" s="152"/>
      <c r="DMF857" s="152"/>
      <c r="DMG857" s="152"/>
      <c r="DMH857" s="152"/>
      <c r="DMI857" s="152"/>
      <c r="DMJ857" s="152"/>
      <c r="DMK857" s="152"/>
      <c r="DML857" s="152"/>
      <c r="DMM857" s="152"/>
      <c r="DMN857" s="152"/>
      <c r="DMO857" s="152"/>
      <c r="DMP857" s="152"/>
      <c r="DMQ857" s="152"/>
      <c r="DMR857" s="152"/>
      <c r="DMS857" s="152"/>
      <c r="DMT857" s="152"/>
      <c r="DMU857" s="152"/>
      <c r="DMV857" s="152"/>
      <c r="DMW857" s="152"/>
      <c r="DMX857" s="152"/>
      <c r="DMY857" s="152"/>
      <c r="DMZ857" s="152"/>
      <c r="DNA857" s="152"/>
      <c r="DNB857" s="152"/>
      <c r="DNC857" s="152"/>
      <c r="DND857" s="152"/>
      <c r="DNE857" s="152"/>
      <c r="DNF857" s="152"/>
      <c r="DNG857" s="152"/>
      <c r="DNH857" s="152"/>
      <c r="DNI857" s="152"/>
      <c r="DNJ857" s="152"/>
      <c r="DNK857" s="152"/>
      <c r="DNL857" s="152"/>
      <c r="DNM857" s="152"/>
      <c r="DNN857" s="152"/>
      <c r="DNO857" s="152"/>
      <c r="DNP857" s="152"/>
      <c r="DNQ857" s="152"/>
      <c r="DNR857" s="152"/>
      <c r="DNS857" s="152"/>
      <c r="DNT857" s="152"/>
      <c r="DNU857" s="152"/>
      <c r="DNV857" s="152"/>
      <c r="DNW857" s="152"/>
      <c r="DNX857" s="152"/>
      <c r="DNY857" s="152"/>
      <c r="DNZ857" s="152"/>
      <c r="DOA857" s="152"/>
      <c r="DOB857" s="152"/>
      <c r="DOC857" s="152"/>
      <c r="DOD857" s="152"/>
      <c r="DOE857" s="152"/>
      <c r="DOF857" s="152"/>
      <c r="DOG857" s="152"/>
      <c r="DOH857" s="152"/>
      <c r="DOI857" s="152"/>
      <c r="DOJ857" s="152"/>
      <c r="DOK857" s="152"/>
      <c r="DOL857" s="152"/>
      <c r="DOM857" s="152"/>
      <c r="DON857" s="152"/>
      <c r="DOO857" s="152"/>
      <c r="DOP857" s="152"/>
      <c r="DOQ857" s="152"/>
      <c r="DOR857" s="152"/>
      <c r="DOS857" s="152"/>
      <c r="DOT857" s="152"/>
      <c r="DOU857" s="152"/>
      <c r="DOV857" s="152"/>
      <c r="DOW857" s="152"/>
      <c r="DOX857" s="152"/>
      <c r="DOY857" s="152"/>
      <c r="DOZ857" s="152"/>
      <c r="DPA857" s="152"/>
      <c r="DPB857" s="152"/>
      <c r="DPC857" s="152"/>
      <c r="DPD857" s="152"/>
      <c r="DPE857" s="152"/>
      <c r="DPF857" s="152"/>
      <c r="DPG857" s="152"/>
      <c r="DPH857" s="152"/>
      <c r="DPI857" s="152"/>
      <c r="DPJ857" s="152"/>
      <c r="DPK857" s="152"/>
      <c r="DPL857" s="152"/>
      <c r="DPM857" s="152"/>
      <c r="DPN857" s="152"/>
      <c r="DPO857" s="152"/>
      <c r="DPP857" s="152"/>
      <c r="DPQ857" s="152"/>
      <c r="DPR857" s="152"/>
      <c r="DPS857" s="152"/>
      <c r="DPT857" s="152"/>
      <c r="DPU857" s="152"/>
      <c r="DPV857" s="152"/>
      <c r="DPW857" s="152"/>
      <c r="DPX857" s="152"/>
      <c r="DPY857" s="152"/>
      <c r="DPZ857" s="152"/>
      <c r="DQA857" s="152"/>
      <c r="DQB857" s="152"/>
      <c r="DQC857" s="152"/>
      <c r="DQD857" s="152"/>
      <c r="DQE857" s="152"/>
      <c r="DQF857" s="152"/>
      <c r="DQG857" s="152"/>
      <c r="DQH857" s="152"/>
      <c r="DQI857" s="152"/>
      <c r="DQJ857" s="152"/>
      <c r="DQK857" s="152"/>
      <c r="DQL857" s="152"/>
      <c r="DQM857" s="152"/>
      <c r="DQN857" s="152"/>
      <c r="DQO857" s="152"/>
      <c r="DQP857" s="152"/>
      <c r="DQQ857" s="152"/>
      <c r="DQR857" s="152"/>
      <c r="DQS857" s="152"/>
      <c r="DQT857" s="152"/>
      <c r="DQU857" s="152"/>
      <c r="DQV857" s="152"/>
      <c r="DQW857" s="152"/>
      <c r="DQX857" s="152"/>
      <c r="DQY857" s="152"/>
      <c r="DQZ857" s="152"/>
      <c r="DRA857" s="152"/>
      <c r="DRB857" s="152"/>
      <c r="DRC857" s="152"/>
      <c r="DRD857" s="152"/>
      <c r="DRE857" s="152"/>
      <c r="DRF857" s="152"/>
      <c r="DRG857" s="152"/>
      <c r="DRH857" s="152"/>
      <c r="DRI857" s="152"/>
      <c r="DRJ857" s="152"/>
      <c r="DRK857" s="152"/>
      <c r="DRL857" s="152"/>
      <c r="DRM857" s="152"/>
      <c r="DRN857" s="152"/>
      <c r="DRO857" s="152"/>
      <c r="DRP857" s="152"/>
      <c r="DRQ857" s="152"/>
      <c r="DRR857" s="152"/>
      <c r="DRS857" s="152"/>
      <c r="DRT857" s="152"/>
      <c r="DRU857" s="152"/>
      <c r="DRV857" s="152"/>
      <c r="DRW857" s="152"/>
      <c r="DRX857" s="152"/>
      <c r="DRY857" s="152"/>
      <c r="DRZ857" s="152"/>
      <c r="DSA857" s="152"/>
      <c r="DSB857" s="152"/>
      <c r="DSC857" s="152"/>
      <c r="DSD857" s="152"/>
      <c r="DSE857" s="152"/>
      <c r="DSF857" s="152"/>
      <c r="DSG857" s="152"/>
      <c r="DSH857" s="152"/>
      <c r="DSI857" s="152"/>
      <c r="DSJ857" s="152"/>
      <c r="DSK857" s="152"/>
      <c r="DSL857" s="152"/>
      <c r="DSM857" s="152"/>
      <c r="DSN857" s="152"/>
      <c r="DSO857" s="152"/>
      <c r="DSP857" s="152"/>
      <c r="DSQ857" s="152"/>
      <c r="DSR857" s="152"/>
      <c r="DSS857" s="152"/>
      <c r="DST857" s="152"/>
      <c r="DSU857" s="152"/>
      <c r="DSV857" s="152"/>
      <c r="DSW857" s="152"/>
      <c r="DSX857" s="152"/>
      <c r="DSY857" s="152"/>
      <c r="DSZ857" s="152"/>
      <c r="DTA857" s="152"/>
      <c r="DTB857" s="152"/>
      <c r="DTC857" s="152"/>
      <c r="DTD857" s="152"/>
      <c r="DTE857" s="152"/>
      <c r="DTF857" s="152"/>
      <c r="DTG857" s="152"/>
      <c r="DTH857" s="152"/>
      <c r="DTI857" s="152"/>
      <c r="DTJ857" s="152"/>
      <c r="DTK857" s="152"/>
      <c r="DTL857" s="152"/>
      <c r="DTM857" s="152"/>
      <c r="DTN857" s="152"/>
      <c r="DTO857" s="152"/>
      <c r="DTP857" s="152"/>
      <c r="DTQ857" s="152"/>
      <c r="DTR857" s="152"/>
      <c r="DTS857" s="152"/>
      <c r="DTT857" s="152"/>
      <c r="DTU857" s="152"/>
      <c r="DTV857" s="152"/>
      <c r="DTW857" s="152"/>
      <c r="DTX857" s="152"/>
      <c r="DTY857" s="152"/>
      <c r="DTZ857" s="152"/>
      <c r="DUA857" s="152"/>
      <c r="DUB857" s="152"/>
      <c r="DUC857" s="152"/>
      <c r="DUD857" s="152"/>
      <c r="DUE857" s="152"/>
      <c r="DUF857" s="152"/>
      <c r="DUG857" s="152"/>
      <c r="DUH857" s="152"/>
      <c r="DUI857" s="152"/>
      <c r="DUJ857" s="152"/>
      <c r="DUK857" s="152"/>
      <c r="DUL857" s="152"/>
      <c r="DUM857" s="152"/>
      <c r="DUN857" s="152"/>
      <c r="DUO857" s="152"/>
      <c r="DUP857" s="152"/>
      <c r="DUQ857" s="152"/>
      <c r="DUR857" s="152"/>
      <c r="DUS857" s="152"/>
      <c r="DUT857" s="152"/>
      <c r="DUU857" s="152"/>
      <c r="DUV857" s="152"/>
      <c r="DUW857" s="152"/>
      <c r="DUX857" s="152"/>
      <c r="DUY857" s="152"/>
      <c r="DUZ857" s="152"/>
      <c r="DVA857" s="152"/>
      <c r="DVB857" s="152"/>
      <c r="DVC857" s="152"/>
      <c r="DVD857" s="152"/>
      <c r="DVE857" s="152"/>
      <c r="DVF857" s="152"/>
      <c r="DVG857" s="152"/>
      <c r="DVH857" s="152"/>
      <c r="DVI857" s="152"/>
      <c r="DVJ857" s="152"/>
      <c r="DVK857" s="152"/>
      <c r="DVL857" s="152"/>
      <c r="DVM857" s="152"/>
      <c r="DVN857" s="152"/>
      <c r="DVO857" s="152"/>
      <c r="DVP857" s="152"/>
      <c r="DVQ857" s="152"/>
      <c r="DVR857" s="152"/>
      <c r="DVS857" s="152"/>
      <c r="DVT857" s="152"/>
      <c r="DVU857" s="152"/>
      <c r="DVV857" s="152"/>
      <c r="DVW857" s="152"/>
      <c r="DVX857" s="152"/>
      <c r="DVY857" s="152"/>
      <c r="DVZ857" s="152"/>
      <c r="DWA857" s="152"/>
      <c r="DWB857" s="152"/>
      <c r="DWC857" s="152"/>
      <c r="DWD857" s="152"/>
      <c r="DWE857" s="152"/>
      <c r="DWF857" s="152"/>
      <c r="DWG857" s="152"/>
      <c r="DWH857" s="152"/>
      <c r="DWI857" s="152"/>
      <c r="DWJ857" s="152"/>
      <c r="DWK857" s="152"/>
      <c r="DWL857" s="152"/>
      <c r="DWM857" s="152"/>
      <c r="DWN857" s="152"/>
      <c r="DWO857" s="152"/>
      <c r="DWP857" s="152"/>
      <c r="DWQ857" s="152"/>
      <c r="DWR857" s="152"/>
      <c r="DWS857" s="152"/>
      <c r="DWT857" s="152"/>
      <c r="DWU857" s="152"/>
      <c r="DWV857" s="152"/>
      <c r="DWW857" s="152"/>
      <c r="DWX857" s="152"/>
      <c r="DWY857" s="152"/>
      <c r="DWZ857" s="152"/>
      <c r="DXA857" s="152"/>
      <c r="DXB857" s="152"/>
      <c r="DXC857" s="152"/>
      <c r="DXD857" s="152"/>
      <c r="DXE857" s="152"/>
      <c r="DXF857" s="152"/>
      <c r="DXG857" s="152"/>
      <c r="DXH857" s="152"/>
      <c r="DXI857" s="152"/>
      <c r="DXJ857" s="152"/>
      <c r="DXK857" s="152"/>
      <c r="DXL857" s="152"/>
      <c r="DXM857" s="152"/>
      <c r="DXN857" s="152"/>
      <c r="DXO857" s="152"/>
      <c r="DXP857" s="152"/>
      <c r="DXQ857" s="152"/>
      <c r="DXR857" s="152"/>
      <c r="DXS857" s="152"/>
      <c r="DXT857" s="152"/>
      <c r="DXU857" s="152"/>
      <c r="DXV857" s="152"/>
      <c r="DXW857" s="152"/>
      <c r="DXX857" s="152"/>
      <c r="DXY857" s="152"/>
      <c r="DXZ857" s="152"/>
      <c r="DYA857" s="152"/>
      <c r="DYB857" s="152"/>
      <c r="DYC857" s="152"/>
      <c r="DYD857" s="152"/>
      <c r="DYE857" s="152"/>
      <c r="DYF857" s="152"/>
      <c r="DYG857" s="152"/>
      <c r="DYH857" s="152"/>
      <c r="DYI857" s="152"/>
      <c r="DYJ857" s="152"/>
      <c r="DYK857" s="152"/>
      <c r="DYL857" s="152"/>
      <c r="DYM857" s="152"/>
      <c r="DYN857" s="152"/>
      <c r="DYO857" s="152"/>
      <c r="DYP857" s="152"/>
      <c r="DYQ857" s="152"/>
      <c r="DYR857" s="152"/>
      <c r="DYS857" s="152"/>
      <c r="DYT857" s="152"/>
      <c r="DYU857" s="152"/>
      <c r="DYV857" s="152"/>
      <c r="DYW857" s="152"/>
      <c r="DYX857" s="152"/>
      <c r="DYY857" s="152"/>
      <c r="DYZ857" s="152"/>
      <c r="DZA857" s="152"/>
      <c r="DZB857" s="152"/>
      <c r="DZC857" s="152"/>
      <c r="DZD857" s="152"/>
      <c r="DZE857" s="152"/>
      <c r="DZF857" s="152"/>
      <c r="DZG857" s="152"/>
      <c r="DZH857" s="152"/>
      <c r="DZI857" s="152"/>
      <c r="DZJ857" s="152"/>
      <c r="DZK857" s="152"/>
      <c r="DZL857" s="152"/>
      <c r="DZM857" s="152"/>
      <c r="DZN857" s="152"/>
      <c r="DZO857" s="152"/>
      <c r="DZP857" s="152"/>
      <c r="DZQ857" s="152"/>
      <c r="DZR857" s="152"/>
      <c r="DZS857" s="152"/>
      <c r="DZT857" s="152"/>
      <c r="DZU857" s="152"/>
      <c r="DZV857" s="152"/>
      <c r="DZW857" s="152"/>
      <c r="DZX857" s="152"/>
      <c r="DZY857" s="152"/>
      <c r="DZZ857" s="152"/>
      <c r="EAA857" s="152"/>
      <c r="EAB857" s="152"/>
      <c r="EAC857" s="152"/>
      <c r="EAD857" s="152"/>
      <c r="EAE857" s="152"/>
      <c r="EAF857" s="152"/>
      <c r="EAG857" s="152"/>
      <c r="EAH857" s="152"/>
      <c r="EAI857" s="152"/>
      <c r="EAJ857" s="152"/>
      <c r="EAK857" s="152"/>
      <c r="EAL857" s="152"/>
      <c r="EAM857" s="152"/>
      <c r="EAN857" s="152"/>
      <c r="EAO857" s="152"/>
      <c r="EAP857" s="152"/>
      <c r="EAQ857" s="152"/>
      <c r="EAR857" s="152"/>
      <c r="EAS857" s="152"/>
      <c r="EAT857" s="152"/>
      <c r="EAU857" s="152"/>
      <c r="EAV857" s="152"/>
      <c r="EAW857" s="152"/>
      <c r="EAX857" s="152"/>
      <c r="EAY857" s="152"/>
      <c r="EAZ857" s="152"/>
      <c r="EBA857" s="152"/>
      <c r="EBB857" s="152"/>
      <c r="EBC857" s="152"/>
      <c r="EBD857" s="152"/>
      <c r="EBE857" s="152"/>
      <c r="EBF857" s="152"/>
      <c r="EBG857" s="152"/>
      <c r="EBH857" s="152"/>
      <c r="EBI857" s="152"/>
      <c r="EBJ857" s="152"/>
      <c r="EBK857" s="152"/>
      <c r="EBL857" s="152"/>
      <c r="EBM857" s="152"/>
      <c r="EBN857" s="152"/>
      <c r="EBO857" s="152"/>
      <c r="EBP857" s="152"/>
      <c r="EBQ857" s="152"/>
      <c r="EBR857" s="152"/>
      <c r="EBS857" s="152"/>
      <c r="EBT857" s="152"/>
      <c r="EBU857" s="152"/>
      <c r="EBV857" s="152"/>
      <c r="EBW857" s="152"/>
      <c r="EBX857" s="152"/>
      <c r="EBY857" s="152"/>
      <c r="EBZ857" s="152"/>
      <c r="ECA857" s="152"/>
      <c r="ECB857" s="152"/>
      <c r="ECC857" s="152"/>
      <c r="ECD857" s="152"/>
      <c r="ECE857" s="152"/>
      <c r="ECF857" s="152"/>
      <c r="ECG857" s="152"/>
      <c r="ECH857" s="152"/>
      <c r="ECI857" s="152"/>
      <c r="ECJ857" s="152"/>
      <c r="ECK857" s="152"/>
      <c r="ECL857" s="152"/>
      <c r="ECM857" s="152"/>
      <c r="ECN857" s="152"/>
      <c r="ECO857" s="152"/>
      <c r="ECP857" s="152"/>
      <c r="ECQ857" s="152"/>
      <c r="ECR857" s="152"/>
      <c r="ECS857" s="152"/>
      <c r="ECT857" s="152"/>
      <c r="ECU857" s="152"/>
      <c r="ECV857" s="152"/>
      <c r="ECW857" s="152"/>
      <c r="ECX857" s="152"/>
      <c r="ECY857" s="152"/>
      <c r="ECZ857" s="152"/>
      <c r="EDA857" s="152"/>
      <c r="EDB857" s="152"/>
      <c r="EDC857" s="152"/>
      <c r="EDD857" s="152"/>
      <c r="EDE857" s="152"/>
      <c r="EDF857" s="152"/>
      <c r="EDG857" s="152"/>
      <c r="EDH857" s="152"/>
      <c r="EDI857" s="152"/>
      <c r="EDJ857" s="152"/>
      <c r="EDK857" s="152"/>
      <c r="EDL857" s="152"/>
      <c r="EDM857" s="152"/>
      <c r="EDN857" s="152"/>
      <c r="EDO857" s="152"/>
      <c r="EDP857" s="152"/>
      <c r="EDQ857" s="152"/>
      <c r="EDR857" s="152"/>
      <c r="EDS857" s="152"/>
      <c r="EDT857" s="152"/>
      <c r="EDU857" s="152"/>
      <c r="EDV857" s="152"/>
      <c r="EDW857" s="152"/>
      <c r="EDX857" s="152"/>
      <c r="EDY857" s="152"/>
      <c r="EDZ857" s="152"/>
      <c r="EEA857" s="152"/>
      <c r="EEB857" s="152"/>
      <c r="EEC857" s="152"/>
      <c r="EED857" s="152"/>
      <c r="EEE857" s="152"/>
      <c r="EEF857" s="152"/>
      <c r="EEG857" s="152"/>
      <c r="EEH857" s="152"/>
      <c r="EEI857" s="152"/>
      <c r="EEJ857" s="152"/>
      <c r="EEK857" s="152"/>
      <c r="EEL857" s="152"/>
      <c r="EEM857" s="152"/>
      <c r="EEN857" s="152"/>
      <c r="EEO857" s="152"/>
      <c r="EEP857" s="152"/>
      <c r="EEQ857" s="152"/>
      <c r="EER857" s="152"/>
      <c r="EES857" s="152"/>
      <c r="EET857" s="152"/>
      <c r="EEU857" s="152"/>
      <c r="EEV857" s="152"/>
      <c r="EEW857" s="152"/>
      <c r="EEX857" s="152"/>
      <c r="EEY857" s="152"/>
      <c r="EEZ857" s="152"/>
      <c r="EFA857" s="152"/>
      <c r="EFB857" s="152"/>
      <c r="EFC857" s="152"/>
      <c r="EFD857" s="152"/>
      <c r="EFE857" s="152"/>
      <c r="EFF857" s="152"/>
      <c r="EFG857" s="152"/>
      <c r="EFH857" s="152"/>
      <c r="EFI857" s="152"/>
      <c r="EFJ857" s="152"/>
      <c r="EFK857" s="152"/>
      <c r="EFL857" s="152"/>
      <c r="EFM857" s="152"/>
      <c r="EFN857" s="152"/>
      <c r="EFO857" s="152"/>
      <c r="EFP857" s="152"/>
      <c r="EFQ857" s="152"/>
      <c r="EFR857" s="152"/>
      <c r="EFS857" s="152"/>
      <c r="EFT857" s="152"/>
      <c r="EFU857" s="152"/>
      <c r="EFV857" s="152"/>
      <c r="EFW857" s="152"/>
      <c r="EFX857" s="152"/>
      <c r="EFY857" s="152"/>
      <c r="EFZ857" s="152"/>
      <c r="EGA857" s="152"/>
      <c r="EGB857" s="152"/>
      <c r="EGC857" s="152"/>
      <c r="EGD857" s="152"/>
      <c r="EGE857" s="152"/>
      <c r="EGF857" s="152"/>
      <c r="EGG857" s="152"/>
      <c r="EGH857" s="152"/>
      <c r="EGI857" s="152"/>
      <c r="EGJ857" s="152"/>
      <c r="EGK857" s="152"/>
      <c r="EGL857" s="152"/>
      <c r="EGM857" s="152"/>
      <c r="EGN857" s="152"/>
      <c r="EGO857" s="152"/>
      <c r="EGP857" s="152"/>
      <c r="EGQ857" s="152"/>
      <c r="EGR857" s="152"/>
      <c r="EGS857" s="152"/>
      <c r="EGT857" s="152"/>
      <c r="EGU857" s="152"/>
      <c r="EGV857" s="152"/>
      <c r="EGW857" s="152"/>
      <c r="EGX857" s="152"/>
      <c r="EGY857" s="152"/>
      <c r="EGZ857" s="152"/>
      <c r="EHA857" s="152"/>
      <c r="EHB857" s="152"/>
      <c r="EHC857" s="152"/>
      <c r="EHD857" s="152"/>
      <c r="EHE857" s="152"/>
      <c r="EHF857" s="152"/>
      <c r="EHG857" s="152"/>
      <c r="EHH857" s="152"/>
      <c r="EHI857" s="152"/>
      <c r="EHJ857" s="152"/>
      <c r="EHK857" s="152"/>
      <c r="EHL857" s="152"/>
      <c r="EHM857" s="152"/>
      <c r="EHN857" s="152"/>
      <c r="EHO857" s="152"/>
      <c r="EHP857" s="152"/>
      <c r="EHQ857" s="152"/>
      <c r="EHR857" s="152"/>
      <c r="EHS857" s="152"/>
      <c r="EHT857" s="152"/>
      <c r="EHU857" s="152"/>
      <c r="EHV857" s="152"/>
      <c r="EHW857" s="152"/>
      <c r="EHX857" s="152"/>
      <c r="EHY857" s="152"/>
      <c r="EHZ857" s="152"/>
      <c r="EIA857" s="152"/>
      <c r="EIB857" s="152"/>
      <c r="EIC857" s="152"/>
      <c r="EID857" s="152"/>
      <c r="EIE857" s="152"/>
      <c r="EIF857" s="152"/>
      <c r="EIG857" s="152"/>
      <c r="EIH857" s="152"/>
      <c r="EII857" s="152"/>
      <c r="EIJ857" s="152"/>
      <c r="EIK857" s="152"/>
      <c r="EIL857" s="152"/>
      <c r="EIM857" s="152"/>
      <c r="EIN857" s="152"/>
      <c r="EIO857" s="152"/>
      <c r="EIP857" s="152"/>
      <c r="EIQ857" s="152"/>
      <c r="EIR857" s="152"/>
      <c r="EIS857" s="152"/>
      <c r="EIT857" s="152"/>
      <c r="EIU857" s="152"/>
      <c r="EIV857" s="152"/>
      <c r="EIW857" s="152"/>
      <c r="EIX857" s="152"/>
      <c r="EIY857" s="152"/>
      <c r="EIZ857" s="152"/>
      <c r="EJA857" s="152"/>
      <c r="EJB857" s="152"/>
      <c r="EJC857" s="152"/>
      <c r="EJD857" s="152"/>
      <c r="EJE857" s="152"/>
      <c r="EJF857" s="152"/>
      <c r="EJG857" s="152"/>
      <c r="EJH857" s="152"/>
      <c r="EJI857" s="152"/>
      <c r="EJJ857" s="152"/>
      <c r="EJK857" s="152"/>
      <c r="EJL857" s="152"/>
      <c r="EJM857" s="152"/>
      <c r="EJN857" s="152"/>
      <c r="EJO857" s="152"/>
      <c r="EJP857" s="152"/>
      <c r="EJQ857" s="152"/>
      <c r="EJR857" s="152"/>
      <c r="EJS857" s="152"/>
      <c r="EJT857" s="152"/>
      <c r="EJU857" s="152"/>
      <c r="EJV857" s="152"/>
      <c r="EJW857" s="152"/>
      <c r="EJX857" s="152"/>
      <c r="EJY857" s="152"/>
      <c r="EJZ857" s="152"/>
      <c r="EKA857" s="152"/>
      <c r="EKB857" s="152"/>
      <c r="EKC857" s="152"/>
      <c r="EKD857" s="152"/>
      <c r="EKE857" s="152"/>
      <c r="EKF857" s="152"/>
      <c r="EKG857" s="152"/>
      <c r="EKH857" s="152"/>
      <c r="EKI857" s="152"/>
      <c r="EKJ857" s="152"/>
      <c r="EKK857" s="152"/>
      <c r="EKL857" s="152"/>
      <c r="EKM857" s="152"/>
      <c r="EKN857" s="152"/>
      <c r="EKO857" s="152"/>
      <c r="EKP857" s="152"/>
      <c r="EKQ857" s="152"/>
      <c r="EKR857" s="152"/>
      <c r="EKS857" s="152"/>
      <c r="EKT857" s="152"/>
      <c r="EKU857" s="152"/>
      <c r="EKV857" s="152"/>
      <c r="EKW857" s="152"/>
      <c r="EKX857" s="152"/>
      <c r="EKY857" s="152"/>
      <c r="EKZ857" s="152"/>
      <c r="ELA857" s="152"/>
      <c r="ELB857" s="152"/>
      <c r="ELC857" s="152"/>
      <c r="ELD857" s="152"/>
      <c r="ELE857" s="152"/>
      <c r="ELF857" s="152"/>
      <c r="ELG857" s="152"/>
      <c r="ELH857" s="152"/>
      <c r="ELI857" s="152"/>
      <c r="ELJ857" s="152"/>
      <c r="ELK857" s="152"/>
      <c r="ELL857" s="152"/>
      <c r="ELM857" s="152"/>
      <c r="ELN857" s="152"/>
      <c r="ELO857" s="152"/>
      <c r="ELP857" s="152"/>
      <c r="ELQ857" s="152"/>
      <c r="ELR857" s="152"/>
      <c r="ELS857" s="152"/>
      <c r="ELT857" s="152"/>
      <c r="ELU857" s="152"/>
      <c r="ELV857" s="152"/>
      <c r="ELW857" s="152"/>
      <c r="ELX857" s="152"/>
      <c r="ELY857" s="152"/>
      <c r="ELZ857" s="152"/>
      <c r="EMA857" s="152"/>
      <c r="EMB857" s="152"/>
      <c r="EMC857" s="152"/>
      <c r="EMD857" s="152"/>
      <c r="EME857" s="152"/>
      <c r="EMF857" s="152"/>
      <c r="EMG857" s="152"/>
      <c r="EMH857" s="152"/>
      <c r="EMI857" s="152"/>
      <c r="EMJ857" s="152"/>
      <c r="EMK857" s="152"/>
      <c r="EML857" s="152"/>
      <c r="EMM857" s="152"/>
      <c r="EMN857" s="152"/>
      <c r="EMO857" s="152"/>
      <c r="EMP857" s="152"/>
      <c r="EMQ857" s="152"/>
      <c r="EMR857" s="152"/>
      <c r="EMS857" s="152"/>
      <c r="EMT857" s="152"/>
      <c r="EMU857" s="152"/>
      <c r="EMV857" s="152"/>
      <c r="EMW857" s="152"/>
      <c r="EMX857" s="152"/>
      <c r="EMY857" s="152"/>
      <c r="EMZ857" s="152"/>
      <c r="ENA857" s="152"/>
      <c r="ENB857" s="152"/>
      <c r="ENC857" s="152"/>
      <c r="END857" s="152"/>
      <c r="ENE857" s="152"/>
      <c r="ENF857" s="152"/>
      <c r="ENG857" s="152"/>
      <c r="ENH857" s="152"/>
      <c r="ENI857" s="152"/>
      <c r="ENJ857" s="152"/>
      <c r="ENK857" s="152"/>
      <c r="ENL857" s="152"/>
      <c r="ENM857" s="152"/>
      <c r="ENN857" s="152"/>
      <c r="ENO857" s="152"/>
      <c r="ENP857" s="152"/>
      <c r="ENQ857" s="152"/>
      <c r="ENR857" s="152"/>
      <c r="ENS857" s="152"/>
      <c r="ENT857" s="152"/>
      <c r="ENU857" s="152"/>
      <c r="ENV857" s="152"/>
      <c r="ENW857" s="152"/>
      <c r="ENX857" s="152"/>
      <c r="ENY857" s="152"/>
      <c r="ENZ857" s="152"/>
      <c r="EOA857" s="152"/>
      <c r="EOB857" s="152"/>
      <c r="EOC857" s="152"/>
      <c r="EOD857" s="152"/>
      <c r="EOE857" s="152"/>
      <c r="EOF857" s="152"/>
      <c r="EOG857" s="152"/>
      <c r="EOH857" s="152"/>
      <c r="EOI857" s="152"/>
      <c r="EOJ857" s="152"/>
      <c r="EOK857" s="152"/>
      <c r="EOL857" s="152"/>
      <c r="EOM857" s="152"/>
      <c r="EON857" s="152"/>
      <c r="EOO857" s="152"/>
      <c r="EOP857" s="152"/>
      <c r="EOQ857" s="152"/>
      <c r="EOR857" s="152"/>
      <c r="EOS857" s="152"/>
      <c r="EOT857" s="152"/>
      <c r="EOU857" s="152"/>
      <c r="EOV857" s="152"/>
      <c r="EOW857" s="152"/>
      <c r="EOX857" s="152"/>
      <c r="EOY857" s="152"/>
      <c r="EOZ857" s="152"/>
      <c r="EPA857" s="152"/>
      <c r="EPB857" s="152"/>
      <c r="EPC857" s="152"/>
      <c r="EPD857" s="152"/>
      <c r="EPE857" s="152"/>
      <c r="EPF857" s="152"/>
      <c r="EPG857" s="152"/>
      <c r="EPH857" s="152"/>
      <c r="EPI857" s="152"/>
      <c r="EPJ857" s="152"/>
      <c r="EPK857" s="152"/>
      <c r="EPL857" s="152"/>
      <c r="EPM857" s="152"/>
      <c r="EPN857" s="152"/>
      <c r="EPO857" s="152"/>
      <c r="EPP857" s="152"/>
      <c r="EPQ857" s="152"/>
      <c r="EPR857" s="152"/>
      <c r="EPS857" s="152"/>
      <c r="EPT857" s="152"/>
      <c r="EPU857" s="152"/>
      <c r="EPV857" s="152"/>
      <c r="EPW857" s="152"/>
      <c r="EPX857" s="152"/>
      <c r="EPY857" s="152"/>
      <c r="EPZ857" s="152"/>
      <c r="EQA857" s="152"/>
      <c r="EQB857" s="152"/>
      <c r="EQC857" s="152"/>
      <c r="EQD857" s="152"/>
      <c r="EQE857" s="152"/>
      <c r="EQF857" s="152"/>
      <c r="EQG857" s="152"/>
      <c r="EQH857" s="152"/>
      <c r="EQI857" s="152"/>
      <c r="EQJ857" s="152"/>
      <c r="EQK857" s="152"/>
      <c r="EQL857" s="152"/>
      <c r="EQM857" s="152"/>
      <c r="EQN857" s="152"/>
      <c r="EQO857" s="152"/>
      <c r="EQP857" s="152"/>
      <c r="EQQ857" s="152"/>
      <c r="EQR857" s="152"/>
      <c r="EQS857" s="152"/>
      <c r="EQT857" s="152"/>
      <c r="EQU857" s="152"/>
      <c r="EQV857" s="152"/>
      <c r="EQW857" s="152"/>
      <c r="EQX857" s="152"/>
      <c r="EQY857" s="152"/>
      <c r="EQZ857" s="152"/>
      <c r="ERA857" s="152"/>
      <c r="ERB857" s="152"/>
      <c r="ERC857" s="152"/>
      <c r="ERD857" s="152"/>
      <c r="ERE857" s="152"/>
      <c r="ERF857" s="152"/>
      <c r="ERG857" s="152"/>
      <c r="ERH857" s="152"/>
      <c r="ERI857" s="152"/>
      <c r="ERJ857" s="152"/>
      <c r="ERK857" s="152"/>
      <c r="ERL857" s="152"/>
      <c r="ERM857" s="152"/>
      <c r="ERN857" s="152"/>
      <c r="ERO857" s="152"/>
      <c r="ERP857" s="152"/>
      <c r="ERQ857" s="152"/>
      <c r="ERR857" s="152"/>
      <c r="ERS857" s="152"/>
      <c r="ERT857" s="152"/>
      <c r="ERU857" s="152"/>
      <c r="ERV857" s="152"/>
      <c r="ERW857" s="152"/>
      <c r="ERX857" s="152"/>
      <c r="ERY857" s="152"/>
      <c r="ERZ857" s="152"/>
      <c r="ESA857" s="152"/>
      <c r="ESB857" s="152"/>
      <c r="ESC857" s="152"/>
      <c r="ESD857" s="152"/>
      <c r="ESE857" s="152"/>
      <c r="ESF857" s="152"/>
      <c r="ESG857" s="152"/>
      <c r="ESH857" s="152"/>
      <c r="ESI857" s="152"/>
      <c r="ESJ857" s="152"/>
      <c r="ESK857" s="152"/>
      <c r="ESL857" s="152"/>
      <c r="ESM857" s="152"/>
      <c r="ESN857" s="152"/>
      <c r="ESO857" s="152"/>
      <c r="ESP857" s="152"/>
      <c r="ESQ857" s="152"/>
      <c r="ESR857" s="152"/>
      <c r="ESS857" s="152"/>
      <c r="EST857" s="152"/>
      <c r="ESU857" s="152"/>
      <c r="ESV857" s="152"/>
      <c r="ESW857" s="152"/>
      <c r="ESX857" s="152"/>
      <c r="ESY857" s="152"/>
      <c r="ESZ857" s="152"/>
      <c r="ETA857" s="152"/>
      <c r="ETB857" s="152"/>
      <c r="ETC857" s="152"/>
      <c r="ETD857" s="152"/>
      <c r="ETE857" s="152"/>
      <c r="ETF857" s="152"/>
      <c r="ETG857" s="152"/>
      <c r="ETH857" s="152"/>
      <c r="ETI857" s="152"/>
      <c r="ETJ857" s="152"/>
      <c r="ETK857" s="152"/>
      <c r="ETL857" s="152"/>
      <c r="ETM857" s="152"/>
      <c r="ETN857" s="152"/>
      <c r="ETO857" s="152"/>
      <c r="ETP857" s="152"/>
      <c r="ETQ857" s="152"/>
      <c r="ETR857" s="152"/>
      <c r="ETS857" s="152"/>
      <c r="ETT857" s="152"/>
      <c r="ETU857" s="152"/>
      <c r="ETV857" s="152"/>
      <c r="ETW857" s="152"/>
      <c r="ETX857" s="152"/>
      <c r="ETY857" s="152"/>
      <c r="ETZ857" s="152"/>
      <c r="EUA857" s="152"/>
      <c r="EUB857" s="152"/>
      <c r="EUC857" s="152"/>
      <c r="EUD857" s="152"/>
      <c r="EUE857" s="152"/>
      <c r="EUF857" s="152"/>
      <c r="EUG857" s="152"/>
      <c r="EUH857" s="152"/>
      <c r="EUI857" s="152"/>
      <c r="EUJ857" s="152"/>
      <c r="EUK857" s="152"/>
      <c r="EUL857" s="152"/>
      <c r="EUM857" s="152"/>
      <c r="EUN857" s="152"/>
      <c r="EUO857" s="152"/>
      <c r="EUP857" s="152"/>
      <c r="EUQ857" s="152"/>
      <c r="EUR857" s="152"/>
      <c r="EUS857" s="152"/>
      <c r="EUT857" s="152"/>
      <c r="EUU857" s="152"/>
      <c r="EUV857" s="152"/>
      <c r="EUW857" s="152"/>
      <c r="EUX857" s="152"/>
      <c r="EUY857" s="152"/>
      <c r="EUZ857" s="152"/>
      <c r="EVA857" s="152"/>
      <c r="EVB857" s="152"/>
      <c r="EVC857" s="152"/>
      <c r="EVD857" s="152"/>
      <c r="EVE857" s="152"/>
      <c r="EVF857" s="152"/>
      <c r="EVG857" s="152"/>
      <c r="EVH857" s="152"/>
      <c r="EVI857" s="152"/>
      <c r="EVJ857" s="152"/>
      <c r="EVK857" s="152"/>
      <c r="EVL857" s="152"/>
      <c r="EVM857" s="152"/>
      <c r="EVN857" s="152"/>
      <c r="EVO857" s="152"/>
      <c r="EVP857" s="152"/>
      <c r="EVQ857" s="152"/>
      <c r="EVR857" s="152"/>
      <c r="EVS857" s="152"/>
      <c r="EVT857" s="152"/>
      <c r="EVU857" s="152"/>
      <c r="EVV857" s="152"/>
      <c r="EVW857" s="152"/>
      <c r="EVX857" s="152"/>
      <c r="EVY857" s="152"/>
      <c r="EVZ857" s="152"/>
      <c r="EWA857" s="152"/>
      <c r="EWB857" s="152"/>
      <c r="EWC857" s="152"/>
      <c r="EWD857" s="152"/>
      <c r="EWE857" s="152"/>
      <c r="EWF857" s="152"/>
      <c r="EWG857" s="152"/>
      <c r="EWH857" s="152"/>
      <c r="EWI857" s="152"/>
      <c r="EWJ857" s="152"/>
      <c r="EWK857" s="152"/>
      <c r="EWL857" s="152"/>
      <c r="EWM857" s="152"/>
      <c r="EWN857" s="152"/>
      <c r="EWO857" s="152"/>
      <c r="EWP857" s="152"/>
      <c r="EWQ857" s="152"/>
      <c r="EWR857" s="152"/>
      <c r="EWS857" s="152"/>
      <c r="EWT857" s="152"/>
      <c r="EWU857" s="152"/>
      <c r="EWV857" s="152"/>
      <c r="EWW857" s="152"/>
      <c r="EWX857" s="152"/>
      <c r="EWY857" s="152"/>
      <c r="EWZ857" s="152"/>
      <c r="EXA857" s="152"/>
      <c r="EXB857" s="152"/>
      <c r="EXC857" s="152"/>
      <c r="EXD857" s="152"/>
      <c r="EXE857" s="152"/>
      <c r="EXF857" s="152"/>
      <c r="EXG857" s="152"/>
      <c r="EXH857" s="152"/>
      <c r="EXI857" s="152"/>
      <c r="EXJ857" s="152"/>
      <c r="EXK857" s="152"/>
      <c r="EXL857" s="152"/>
      <c r="EXM857" s="152"/>
      <c r="EXN857" s="152"/>
      <c r="EXO857" s="152"/>
      <c r="EXP857" s="152"/>
      <c r="EXQ857" s="152"/>
      <c r="EXR857" s="152"/>
      <c r="EXS857" s="152"/>
      <c r="EXT857" s="152"/>
      <c r="EXU857" s="152"/>
      <c r="EXV857" s="152"/>
      <c r="EXW857" s="152"/>
      <c r="EXX857" s="152"/>
      <c r="EXY857" s="152"/>
      <c r="EXZ857" s="152"/>
      <c r="EYA857" s="152"/>
      <c r="EYB857" s="152"/>
      <c r="EYC857" s="152"/>
      <c r="EYD857" s="152"/>
      <c r="EYE857" s="152"/>
      <c r="EYF857" s="152"/>
      <c r="EYG857" s="152"/>
      <c r="EYH857" s="152"/>
      <c r="EYI857" s="152"/>
      <c r="EYJ857" s="152"/>
      <c r="EYK857" s="152"/>
      <c r="EYL857" s="152"/>
      <c r="EYM857" s="152"/>
      <c r="EYN857" s="152"/>
      <c r="EYO857" s="152"/>
      <c r="EYP857" s="152"/>
      <c r="EYQ857" s="152"/>
      <c r="EYR857" s="152"/>
      <c r="EYS857" s="152"/>
      <c r="EYT857" s="152"/>
      <c r="EYU857" s="152"/>
      <c r="EYV857" s="152"/>
      <c r="EYW857" s="152"/>
      <c r="EYX857" s="152"/>
      <c r="EYY857" s="152"/>
      <c r="EYZ857" s="152"/>
      <c r="EZA857" s="152"/>
      <c r="EZB857" s="152"/>
      <c r="EZC857" s="152"/>
      <c r="EZD857" s="152"/>
      <c r="EZE857" s="152"/>
      <c r="EZF857" s="152"/>
      <c r="EZG857" s="152"/>
      <c r="EZH857" s="152"/>
      <c r="EZI857" s="152"/>
      <c r="EZJ857" s="152"/>
      <c r="EZK857" s="152"/>
      <c r="EZL857" s="152"/>
      <c r="EZM857" s="152"/>
      <c r="EZN857" s="152"/>
      <c r="EZO857" s="152"/>
      <c r="EZP857" s="152"/>
      <c r="EZQ857" s="152"/>
      <c r="EZR857" s="152"/>
      <c r="EZS857" s="152"/>
      <c r="EZT857" s="152"/>
      <c r="EZU857" s="152"/>
      <c r="EZV857" s="152"/>
      <c r="EZW857" s="152"/>
      <c r="EZX857" s="152"/>
      <c r="EZY857" s="152"/>
      <c r="EZZ857" s="152"/>
      <c r="FAA857" s="152"/>
      <c r="FAB857" s="152"/>
      <c r="FAC857" s="152"/>
      <c r="FAD857" s="152"/>
      <c r="FAE857" s="152"/>
      <c r="FAF857" s="152"/>
      <c r="FAG857" s="152"/>
      <c r="FAH857" s="152"/>
      <c r="FAI857" s="152"/>
      <c r="FAJ857" s="152"/>
      <c r="FAK857" s="152"/>
      <c r="FAL857" s="152"/>
      <c r="FAM857" s="152"/>
      <c r="FAN857" s="152"/>
      <c r="FAO857" s="152"/>
      <c r="FAP857" s="152"/>
      <c r="FAQ857" s="152"/>
      <c r="FAR857" s="152"/>
      <c r="FAS857" s="152"/>
      <c r="FAT857" s="152"/>
      <c r="FAU857" s="152"/>
      <c r="FAV857" s="152"/>
      <c r="FAW857" s="152"/>
      <c r="FAX857" s="152"/>
      <c r="FAY857" s="152"/>
      <c r="FAZ857" s="152"/>
      <c r="FBA857" s="152"/>
      <c r="FBB857" s="152"/>
      <c r="FBC857" s="152"/>
      <c r="FBD857" s="152"/>
      <c r="FBE857" s="152"/>
      <c r="FBF857" s="152"/>
      <c r="FBG857" s="152"/>
      <c r="FBH857" s="152"/>
      <c r="FBI857" s="152"/>
      <c r="FBJ857" s="152"/>
      <c r="FBK857" s="152"/>
      <c r="FBL857" s="152"/>
      <c r="FBM857" s="152"/>
      <c r="FBN857" s="152"/>
      <c r="FBO857" s="152"/>
      <c r="FBP857" s="152"/>
      <c r="FBQ857" s="152"/>
      <c r="FBR857" s="152"/>
      <c r="FBS857" s="152"/>
      <c r="FBT857" s="152"/>
      <c r="FBU857" s="152"/>
      <c r="FBV857" s="152"/>
      <c r="FBW857" s="152"/>
      <c r="FBX857" s="152"/>
      <c r="FBY857" s="152"/>
      <c r="FBZ857" s="152"/>
      <c r="FCA857" s="152"/>
      <c r="FCB857" s="152"/>
      <c r="FCC857" s="152"/>
      <c r="FCD857" s="152"/>
      <c r="FCE857" s="152"/>
      <c r="FCF857" s="152"/>
      <c r="FCG857" s="152"/>
      <c r="FCH857" s="152"/>
      <c r="FCI857" s="152"/>
      <c r="FCJ857" s="152"/>
      <c r="FCK857" s="152"/>
      <c r="FCL857" s="152"/>
      <c r="FCM857" s="152"/>
      <c r="FCN857" s="152"/>
      <c r="FCO857" s="152"/>
      <c r="FCP857" s="152"/>
      <c r="FCQ857" s="152"/>
      <c r="FCR857" s="152"/>
      <c r="FCS857" s="152"/>
      <c r="FCT857" s="152"/>
      <c r="FCU857" s="152"/>
      <c r="FCV857" s="152"/>
      <c r="FCW857" s="152"/>
      <c r="FCX857" s="152"/>
      <c r="FCY857" s="152"/>
      <c r="FCZ857" s="152"/>
      <c r="FDA857" s="152"/>
      <c r="FDB857" s="152"/>
      <c r="FDC857" s="152"/>
      <c r="FDD857" s="152"/>
      <c r="FDE857" s="152"/>
      <c r="FDF857" s="152"/>
      <c r="FDG857" s="152"/>
      <c r="FDH857" s="152"/>
      <c r="FDI857" s="152"/>
      <c r="FDJ857" s="152"/>
      <c r="FDK857" s="152"/>
      <c r="FDL857" s="152"/>
      <c r="FDM857" s="152"/>
      <c r="FDN857" s="152"/>
      <c r="FDO857" s="152"/>
      <c r="FDP857" s="152"/>
      <c r="FDQ857" s="152"/>
      <c r="FDR857" s="152"/>
      <c r="FDS857" s="152"/>
      <c r="FDT857" s="152"/>
      <c r="FDU857" s="152"/>
      <c r="FDV857" s="152"/>
      <c r="FDW857" s="152"/>
      <c r="FDX857" s="152"/>
      <c r="FDY857" s="152"/>
      <c r="FDZ857" s="152"/>
      <c r="FEA857" s="152"/>
      <c r="FEB857" s="152"/>
      <c r="FEC857" s="152"/>
      <c r="FED857" s="152"/>
      <c r="FEE857" s="152"/>
      <c r="FEF857" s="152"/>
      <c r="FEG857" s="152"/>
      <c r="FEH857" s="152"/>
      <c r="FEI857" s="152"/>
      <c r="FEJ857" s="152"/>
      <c r="FEK857" s="152"/>
      <c r="FEL857" s="152"/>
      <c r="FEM857" s="152"/>
      <c r="FEN857" s="152"/>
      <c r="FEO857" s="152"/>
      <c r="FEP857" s="152"/>
      <c r="FEQ857" s="152"/>
      <c r="FER857" s="152"/>
      <c r="FES857" s="152"/>
      <c r="FET857" s="152"/>
      <c r="FEU857" s="152"/>
      <c r="FEV857" s="152"/>
      <c r="FEW857" s="152"/>
      <c r="FEX857" s="152"/>
      <c r="FEY857" s="152"/>
      <c r="FEZ857" s="152"/>
      <c r="FFA857" s="152"/>
      <c r="FFB857" s="152"/>
      <c r="FFC857" s="152"/>
      <c r="FFD857" s="152"/>
      <c r="FFE857" s="152"/>
      <c r="FFF857" s="152"/>
      <c r="FFG857" s="152"/>
      <c r="FFH857" s="152"/>
      <c r="FFI857" s="152"/>
      <c r="FFJ857" s="152"/>
      <c r="FFK857" s="152"/>
      <c r="FFL857" s="152"/>
      <c r="FFM857" s="152"/>
      <c r="FFN857" s="152"/>
      <c r="FFO857" s="152"/>
      <c r="FFP857" s="152"/>
      <c r="FFQ857" s="152"/>
      <c r="FFR857" s="152"/>
      <c r="FFS857" s="152"/>
      <c r="FFT857" s="152"/>
      <c r="FFU857" s="152"/>
      <c r="FFV857" s="152"/>
      <c r="FFW857" s="152"/>
      <c r="FFX857" s="152"/>
      <c r="FFY857" s="152"/>
      <c r="FFZ857" s="152"/>
      <c r="FGA857" s="152"/>
      <c r="FGB857" s="152"/>
      <c r="FGC857" s="152"/>
      <c r="FGD857" s="152"/>
      <c r="FGE857" s="152"/>
      <c r="FGF857" s="152"/>
      <c r="FGG857" s="152"/>
      <c r="FGH857" s="152"/>
      <c r="FGI857" s="152"/>
      <c r="FGJ857" s="152"/>
      <c r="FGK857" s="152"/>
      <c r="FGL857" s="152"/>
      <c r="FGM857" s="152"/>
      <c r="FGN857" s="152"/>
      <c r="FGO857" s="152"/>
      <c r="FGP857" s="152"/>
      <c r="FGQ857" s="152"/>
      <c r="FGR857" s="152"/>
      <c r="FGS857" s="152"/>
      <c r="FGT857" s="152"/>
      <c r="FGU857" s="152"/>
      <c r="FGV857" s="152"/>
      <c r="FGW857" s="152"/>
      <c r="FGX857" s="152"/>
      <c r="FGY857" s="152"/>
      <c r="FGZ857" s="152"/>
      <c r="FHA857" s="152"/>
      <c r="FHB857" s="152"/>
      <c r="FHC857" s="152"/>
      <c r="FHD857" s="152"/>
      <c r="FHE857" s="152"/>
      <c r="FHF857" s="152"/>
      <c r="FHG857" s="152"/>
      <c r="FHH857" s="152"/>
      <c r="FHI857" s="152"/>
      <c r="FHJ857" s="152"/>
      <c r="FHK857" s="152"/>
      <c r="FHL857" s="152"/>
      <c r="FHM857" s="152"/>
      <c r="FHN857" s="152"/>
      <c r="FHO857" s="152"/>
      <c r="FHP857" s="152"/>
      <c r="FHQ857" s="152"/>
      <c r="FHR857" s="152"/>
      <c r="FHS857" s="152"/>
      <c r="FHT857" s="152"/>
      <c r="FHU857" s="152"/>
      <c r="FHV857" s="152"/>
      <c r="FHW857" s="152"/>
      <c r="FHX857" s="152"/>
      <c r="FHY857" s="152"/>
      <c r="FHZ857" s="152"/>
      <c r="FIA857" s="152"/>
      <c r="FIB857" s="152"/>
      <c r="FIC857" s="152"/>
      <c r="FID857" s="152"/>
      <c r="FIE857" s="152"/>
      <c r="FIF857" s="152"/>
      <c r="FIG857" s="152"/>
      <c r="FIH857" s="152"/>
      <c r="FII857" s="152"/>
      <c r="FIJ857" s="152"/>
      <c r="FIK857" s="152"/>
      <c r="FIL857" s="152"/>
      <c r="FIM857" s="152"/>
      <c r="FIN857" s="152"/>
      <c r="FIO857" s="152"/>
      <c r="FIP857" s="152"/>
      <c r="FIQ857" s="152"/>
      <c r="FIR857" s="152"/>
      <c r="FIS857" s="152"/>
      <c r="FIT857" s="152"/>
      <c r="FIU857" s="152"/>
      <c r="FIV857" s="152"/>
      <c r="FIW857" s="152"/>
      <c r="FIX857" s="152"/>
      <c r="FIY857" s="152"/>
      <c r="FIZ857" s="152"/>
      <c r="FJA857" s="152"/>
      <c r="FJB857" s="152"/>
      <c r="FJC857" s="152"/>
      <c r="FJD857" s="152"/>
      <c r="FJE857" s="152"/>
      <c r="FJF857" s="152"/>
      <c r="FJG857" s="152"/>
      <c r="FJH857" s="152"/>
      <c r="FJI857" s="152"/>
      <c r="FJJ857" s="152"/>
      <c r="FJK857" s="152"/>
      <c r="FJL857" s="152"/>
      <c r="FJM857" s="152"/>
      <c r="FJN857" s="152"/>
      <c r="FJO857" s="152"/>
      <c r="FJP857" s="152"/>
      <c r="FJQ857" s="152"/>
      <c r="FJR857" s="152"/>
      <c r="FJS857" s="152"/>
      <c r="FJT857" s="152"/>
      <c r="FJU857" s="152"/>
      <c r="FJV857" s="152"/>
      <c r="FJW857" s="152"/>
      <c r="FJX857" s="152"/>
      <c r="FJY857" s="152"/>
      <c r="FJZ857" s="152"/>
      <c r="FKA857" s="152"/>
      <c r="FKB857" s="152"/>
      <c r="FKC857" s="152"/>
      <c r="FKD857" s="152"/>
      <c r="FKE857" s="152"/>
      <c r="FKF857" s="152"/>
      <c r="FKG857" s="152"/>
      <c r="FKH857" s="152"/>
      <c r="FKI857" s="152"/>
      <c r="FKJ857" s="152"/>
      <c r="FKK857" s="152"/>
      <c r="FKL857" s="152"/>
      <c r="FKM857" s="152"/>
      <c r="FKN857" s="152"/>
      <c r="FKO857" s="152"/>
      <c r="FKP857" s="152"/>
      <c r="FKQ857" s="152"/>
      <c r="FKR857" s="152"/>
      <c r="FKS857" s="152"/>
      <c r="FKT857" s="152"/>
      <c r="FKU857" s="152"/>
      <c r="FKV857" s="152"/>
      <c r="FKW857" s="152"/>
      <c r="FKX857" s="152"/>
      <c r="FKY857" s="152"/>
      <c r="FKZ857" s="152"/>
      <c r="FLA857" s="152"/>
      <c r="FLB857" s="152"/>
      <c r="FLC857" s="152"/>
      <c r="FLD857" s="152"/>
      <c r="FLE857" s="152"/>
      <c r="FLF857" s="152"/>
      <c r="FLG857" s="152"/>
      <c r="FLH857" s="152"/>
      <c r="FLI857" s="152"/>
      <c r="FLJ857" s="152"/>
      <c r="FLK857" s="152"/>
      <c r="FLL857" s="152"/>
      <c r="FLM857" s="152"/>
      <c r="FLN857" s="152"/>
      <c r="FLO857" s="152"/>
      <c r="FLP857" s="152"/>
      <c r="FLQ857" s="152"/>
      <c r="FLR857" s="152"/>
      <c r="FLS857" s="152"/>
      <c r="FLT857" s="152"/>
      <c r="FLU857" s="152"/>
      <c r="FLV857" s="152"/>
      <c r="FLW857" s="152"/>
      <c r="FLX857" s="152"/>
      <c r="FLY857" s="152"/>
      <c r="FLZ857" s="152"/>
      <c r="FMA857" s="152"/>
      <c r="FMB857" s="152"/>
      <c r="FMC857" s="152"/>
      <c r="FMD857" s="152"/>
      <c r="FME857" s="152"/>
      <c r="FMF857" s="152"/>
      <c r="FMG857" s="152"/>
      <c r="FMH857" s="152"/>
      <c r="FMI857" s="152"/>
      <c r="FMJ857" s="152"/>
      <c r="FMK857" s="152"/>
      <c r="FML857" s="152"/>
      <c r="FMM857" s="152"/>
      <c r="FMN857" s="152"/>
      <c r="FMO857" s="152"/>
      <c r="FMP857" s="152"/>
      <c r="FMQ857" s="152"/>
      <c r="FMR857" s="152"/>
      <c r="FMS857" s="152"/>
      <c r="FMT857" s="152"/>
      <c r="FMU857" s="152"/>
      <c r="FMV857" s="152"/>
      <c r="FMW857" s="152"/>
      <c r="FMX857" s="152"/>
      <c r="FMY857" s="152"/>
      <c r="FMZ857" s="152"/>
      <c r="FNA857" s="152"/>
      <c r="FNB857" s="152"/>
      <c r="FNC857" s="152"/>
      <c r="FND857" s="152"/>
      <c r="FNE857" s="152"/>
      <c r="FNF857" s="152"/>
      <c r="FNG857" s="152"/>
      <c r="FNH857" s="152"/>
      <c r="FNI857" s="152"/>
      <c r="FNJ857" s="152"/>
      <c r="FNK857" s="152"/>
      <c r="FNL857" s="152"/>
      <c r="FNM857" s="152"/>
      <c r="FNN857" s="152"/>
      <c r="FNO857" s="152"/>
      <c r="FNP857" s="152"/>
      <c r="FNQ857" s="152"/>
      <c r="FNR857" s="152"/>
      <c r="FNS857" s="152"/>
      <c r="FNT857" s="152"/>
      <c r="FNU857" s="152"/>
      <c r="FNV857" s="152"/>
      <c r="FNW857" s="152"/>
      <c r="FNX857" s="152"/>
      <c r="FNY857" s="152"/>
      <c r="FNZ857" s="152"/>
      <c r="FOA857" s="152"/>
      <c r="FOB857" s="152"/>
      <c r="FOC857" s="152"/>
      <c r="FOD857" s="152"/>
      <c r="FOE857" s="152"/>
      <c r="FOF857" s="152"/>
      <c r="FOG857" s="152"/>
      <c r="FOH857" s="152"/>
      <c r="FOI857" s="152"/>
      <c r="FOJ857" s="152"/>
      <c r="FOK857" s="152"/>
      <c r="FOL857" s="152"/>
      <c r="FOM857" s="152"/>
      <c r="FON857" s="152"/>
      <c r="FOO857" s="152"/>
      <c r="FOP857" s="152"/>
      <c r="FOQ857" s="152"/>
      <c r="FOR857" s="152"/>
      <c r="FOS857" s="152"/>
      <c r="FOT857" s="152"/>
      <c r="FOU857" s="152"/>
      <c r="FOV857" s="152"/>
      <c r="FOW857" s="152"/>
      <c r="FOX857" s="152"/>
      <c r="FOY857" s="152"/>
      <c r="FOZ857" s="152"/>
      <c r="FPA857" s="152"/>
      <c r="FPB857" s="152"/>
      <c r="FPC857" s="152"/>
      <c r="FPD857" s="152"/>
      <c r="FPE857" s="152"/>
      <c r="FPF857" s="152"/>
      <c r="FPG857" s="152"/>
      <c r="FPH857" s="152"/>
      <c r="FPI857" s="152"/>
      <c r="FPJ857" s="152"/>
      <c r="FPK857" s="152"/>
      <c r="FPL857" s="152"/>
      <c r="FPM857" s="152"/>
      <c r="FPN857" s="152"/>
      <c r="FPO857" s="152"/>
      <c r="FPP857" s="152"/>
      <c r="FPQ857" s="152"/>
      <c r="FPR857" s="152"/>
      <c r="FPS857" s="152"/>
      <c r="FPT857" s="152"/>
      <c r="FPU857" s="152"/>
      <c r="FPV857" s="152"/>
      <c r="FPW857" s="152"/>
      <c r="FPX857" s="152"/>
      <c r="FPY857" s="152"/>
      <c r="FPZ857" s="152"/>
      <c r="FQA857" s="152"/>
      <c r="FQB857" s="152"/>
      <c r="FQC857" s="152"/>
      <c r="FQD857" s="152"/>
      <c r="FQE857" s="152"/>
      <c r="FQF857" s="152"/>
      <c r="FQG857" s="152"/>
      <c r="FQH857" s="152"/>
      <c r="FQI857" s="152"/>
      <c r="FQJ857" s="152"/>
      <c r="FQK857" s="152"/>
      <c r="FQL857" s="152"/>
      <c r="FQM857" s="152"/>
      <c r="FQN857" s="152"/>
      <c r="FQO857" s="152"/>
      <c r="FQP857" s="152"/>
      <c r="FQQ857" s="152"/>
      <c r="FQR857" s="152"/>
      <c r="FQS857" s="152"/>
      <c r="FQT857" s="152"/>
      <c r="FQU857" s="152"/>
      <c r="FQV857" s="152"/>
      <c r="FQW857" s="152"/>
      <c r="FQX857" s="152"/>
      <c r="FQY857" s="152"/>
      <c r="FQZ857" s="152"/>
      <c r="FRA857" s="152"/>
      <c r="FRB857" s="152"/>
      <c r="FRC857" s="152"/>
      <c r="FRD857" s="152"/>
      <c r="FRE857" s="152"/>
      <c r="FRF857" s="152"/>
      <c r="FRG857" s="152"/>
      <c r="FRH857" s="152"/>
      <c r="FRI857" s="152"/>
      <c r="FRJ857" s="152"/>
      <c r="FRK857" s="152"/>
      <c r="FRL857" s="152"/>
      <c r="FRM857" s="152"/>
      <c r="FRN857" s="152"/>
      <c r="FRO857" s="152"/>
      <c r="FRP857" s="152"/>
      <c r="FRQ857" s="152"/>
      <c r="FRR857" s="152"/>
      <c r="FRS857" s="152"/>
      <c r="FRT857" s="152"/>
      <c r="FRU857" s="152"/>
      <c r="FRV857" s="152"/>
      <c r="FRW857" s="152"/>
      <c r="FRX857" s="152"/>
      <c r="FRY857" s="152"/>
      <c r="FRZ857" s="152"/>
      <c r="FSA857" s="152"/>
      <c r="FSB857" s="152"/>
      <c r="FSC857" s="152"/>
      <c r="FSD857" s="152"/>
      <c r="FSE857" s="152"/>
      <c r="FSF857" s="152"/>
      <c r="FSG857" s="152"/>
      <c r="FSH857" s="152"/>
      <c r="FSI857" s="152"/>
      <c r="FSJ857" s="152"/>
      <c r="FSK857" s="152"/>
      <c r="FSL857" s="152"/>
      <c r="FSM857" s="152"/>
      <c r="FSN857" s="152"/>
      <c r="FSO857" s="152"/>
      <c r="FSP857" s="152"/>
      <c r="FSQ857" s="152"/>
      <c r="FSR857" s="152"/>
      <c r="FSS857" s="152"/>
      <c r="FST857" s="152"/>
      <c r="FSU857" s="152"/>
      <c r="FSV857" s="152"/>
      <c r="FSW857" s="152"/>
      <c r="FSX857" s="152"/>
      <c r="FSY857" s="152"/>
      <c r="FSZ857" s="152"/>
      <c r="FTA857" s="152"/>
      <c r="FTB857" s="152"/>
      <c r="FTC857" s="152"/>
      <c r="FTD857" s="152"/>
      <c r="FTE857" s="152"/>
      <c r="FTF857" s="152"/>
      <c r="FTG857" s="152"/>
      <c r="FTH857" s="152"/>
      <c r="FTI857" s="152"/>
      <c r="FTJ857" s="152"/>
      <c r="FTK857" s="152"/>
      <c r="FTL857" s="152"/>
      <c r="FTM857" s="152"/>
      <c r="FTN857" s="152"/>
      <c r="FTO857" s="152"/>
      <c r="FTP857" s="152"/>
      <c r="FTQ857" s="152"/>
      <c r="FTR857" s="152"/>
      <c r="FTS857" s="152"/>
      <c r="FTT857" s="152"/>
      <c r="FTU857" s="152"/>
      <c r="FTV857" s="152"/>
      <c r="FTW857" s="152"/>
      <c r="FTX857" s="152"/>
      <c r="FTY857" s="152"/>
      <c r="FTZ857" s="152"/>
      <c r="FUA857" s="152"/>
      <c r="FUB857" s="152"/>
      <c r="FUC857" s="152"/>
      <c r="FUD857" s="152"/>
      <c r="FUE857" s="152"/>
      <c r="FUF857" s="152"/>
      <c r="FUG857" s="152"/>
      <c r="FUH857" s="152"/>
      <c r="FUI857" s="152"/>
      <c r="FUJ857" s="152"/>
      <c r="FUK857" s="152"/>
      <c r="FUL857" s="152"/>
      <c r="FUM857" s="152"/>
      <c r="FUN857" s="152"/>
      <c r="FUO857" s="152"/>
      <c r="FUP857" s="152"/>
      <c r="FUQ857" s="152"/>
      <c r="FUR857" s="152"/>
      <c r="FUS857" s="152"/>
      <c r="FUT857" s="152"/>
      <c r="FUU857" s="152"/>
      <c r="FUV857" s="152"/>
      <c r="FUW857" s="152"/>
      <c r="FUX857" s="152"/>
      <c r="FUY857" s="152"/>
      <c r="FUZ857" s="152"/>
      <c r="FVA857" s="152"/>
      <c r="FVB857" s="152"/>
      <c r="FVC857" s="152"/>
      <c r="FVD857" s="152"/>
      <c r="FVE857" s="152"/>
      <c r="FVF857" s="152"/>
      <c r="FVG857" s="152"/>
      <c r="FVH857" s="152"/>
      <c r="FVI857" s="152"/>
      <c r="FVJ857" s="152"/>
      <c r="FVK857" s="152"/>
      <c r="FVL857" s="152"/>
      <c r="FVM857" s="152"/>
      <c r="FVN857" s="152"/>
      <c r="FVO857" s="152"/>
      <c r="FVP857" s="152"/>
      <c r="FVQ857" s="152"/>
      <c r="FVR857" s="152"/>
      <c r="FVS857" s="152"/>
      <c r="FVT857" s="152"/>
      <c r="FVU857" s="152"/>
      <c r="FVV857" s="152"/>
      <c r="FVW857" s="152"/>
      <c r="FVX857" s="152"/>
      <c r="FVY857" s="152"/>
      <c r="FVZ857" s="152"/>
      <c r="FWA857" s="152"/>
      <c r="FWB857" s="152"/>
      <c r="FWC857" s="152"/>
      <c r="FWD857" s="152"/>
      <c r="FWE857" s="152"/>
      <c r="FWF857" s="152"/>
      <c r="FWG857" s="152"/>
      <c r="FWH857" s="152"/>
      <c r="FWI857" s="152"/>
      <c r="FWJ857" s="152"/>
      <c r="FWK857" s="152"/>
      <c r="FWL857" s="152"/>
      <c r="FWM857" s="152"/>
      <c r="FWN857" s="152"/>
      <c r="FWO857" s="152"/>
      <c r="FWP857" s="152"/>
      <c r="FWQ857" s="152"/>
      <c r="FWR857" s="152"/>
      <c r="FWS857" s="152"/>
      <c r="FWT857" s="152"/>
      <c r="FWU857" s="152"/>
      <c r="FWV857" s="152"/>
      <c r="FWW857" s="152"/>
      <c r="FWX857" s="152"/>
      <c r="FWY857" s="152"/>
      <c r="FWZ857" s="152"/>
      <c r="FXA857" s="152"/>
      <c r="FXB857" s="152"/>
      <c r="FXC857" s="152"/>
      <c r="FXD857" s="152"/>
      <c r="FXE857" s="152"/>
      <c r="FXF857" s="152"/>
      <c r="FXG857" s="152"/>
      <c r="FXH857" s="152"/>
      <c r="FXI857" s="152"/>
      <c r="FXJ857" s="152"/>
      <c r="FXK857" s="152"/>
      <c r="FXL857" s="152"/>
      <c r="FXM857" s="152"/>
      <c r="FXN857" s="152"/>
      <c r="FXO857" s="152"/>
      <c r="FXP857" s="152"/>
      <c r="FXQ857" s="152"/>
      <c r="FXR857" s="152"/>
      <c r="FXS857" s="152"/>
      <c r="FXT857" s="152"/>
      <c r="FXU857" s="152"/>
      <c r="FXV857" s="152"/>
      <c r="FXW857" s="152"/>
      <c r="FXX857" s="152"/>
      <c r="FXY857" s="152"/>
      <c r="FXZ857" s="152"/>
      <c r="FYA857" s="152"/>
      <c r="FYB857" s="152"/>
      <c r="FYC857" s="152"/>
      <c r="FYD857" s="152"/>
      <c r="FYE857" s="152"/>
      <c r="FYF857" s="152"/>
      <c r="FYG857" s="152"/>
      <c r="FYH857" s="152"/>
      <c r="FYI857" s="152"/>
      <c r="FYJ857" s="152"/>
      <c r="FYK857" s="152"/>
      <c r="FYL857" s="152"/>
      <c r="FYM857" s="152"/>
      <c r="FYN857" s="152"/>
      <c r="FYO857" s="152"/>
      <c r="FYP857" s="152"/>
      <c r="FYQ857" s="152"/>
      <c r="FYR857" s="152"/>
      <c r="FYS857" s="152"/>
      <c r="FYT857" s="152"/>
      <c r="FYU857" s="152"/>
      <c r="FYV857" s="152"/>
      <c r="FYW857" s="152"/>
      <c r="FYX857" s="152"/>
      <c r="FYY857" s="152"/>
      <c r="FYZ857" s="152"/>
      <c r="FZA857" s="152"/>
      <c r="FZB857" s="152"/>
      <c r="FZC857" s="152"/>
      <c r="FZD857" s="152"/>
      <c r="FZE857" s="152"/>
      <c r="FZF857" s="152"/>
      <c r="FZG857" s="152"/>
      <c r="FZH857" s="152"/>
      <c r="FZI857" s="152"/>
      <c r="FZJ857" s="152"/>
      <c r="FZK857" s="152"/>
      <c r="FZL857" s="152"/>
      <c r="FZM857" s="152"/>
      <c r="FZN857" s="152"/>
      <c r="FZO857" s="152"/>
      <c r="FZP857" s="152"/>
      <c r="FZQ857" s="152"/>
      <c r="FZR857" s="152"/>
      <c r="FZS857" s="152"/>
      <c r="FZT857" s="152"/>
      <c r="FZU857" s="152"/>
      <c r="FZV857" s="152"/>
      <c r="FZW857" s="152"/>
      <c r="FZX857" s="152"/>
      <c r="FZY857" s="152"/>
      <c r="FZZ857" s="152"/>
      <c r="GAA857" s="152"/>
      <c r="GAB857" s="152"/>
      <c r="GAC857" s="152"/>
      <c r="GAD857" s="152"/>
      <c r="GAE857" s="152"/>
      <c r="GAF857" s="152"/>
      <c r="GAG857" s="152"/>
      <c r="GAH857" s="152"/>
      <c r="GAI857" s="152"/>
      <c r="GAJ857" s="152"/>
      <c r="GAK857" s="152"/>
      <c r="GAL857" s="152"/>
      <c r="GAM857" s="152"/>
      <c r="GAN857" s="152"/>
      <c r="GAO857" s="152"/>
      <c r="GAP857" s="152"/>
      <c r="GAQ857" s="152"/>
      <c r="GAR857" s="152"/>
      <c r="GAS857" s="152"/>
      <c r="GAT857" s="152"/>
      <c r="GAU857" s="152"/>
      <c r="GAV857" s="152"/>
      <c r="GAW857" s="152"/>
      <c r="GAX857" s="152"/>
      <c r="GAY857" s="152"/>
      <c r="GAZ857" s="152"/>
      <c r="GBA857" s="152"/>
      <c r="GBB857" s="152"/>
      <c r="GBC857" s="152"/>
      <c r="GBD857" s="152"/>
      <c r="GBE857" s="152"/>
      <c r="GBF857" s="152"/>
      <c r="GBG857" s="152"/>
      <c r="GBH857" s="152"/>
      <c r="GBI857" s="152"/>
      <c r="GBJ857" s="152"/>
      <c r="GBK857" s="152"/>
      <c r="GBL857" s="152"/>
      <c r="GBM857" s="152"/>
      <c r="GBN857" s="152"/>
      <c r="GBO857" s="152"/>
      <c r="GBP857" s="152"/>
      <c r="GBQ857" s="152"/>
      <c r="GBR857" s="152"/>
      <c r="GBS857" s="152"/>
      <c r="GBT857" s="152"/>
      <c r="GBU857" s="152"/>
      <c r="GBV857" s="152"/>
      <c r="GBW857" s="152"/>
      <c r="GBX857" s="152"/>
      <c r="GBY857" s="152"/>
      <c r="GBZ857" s="152"/>
      <c r="GCA857" s="152"/>
      <c r="GCB857" s="152"/>
      <c r="GCC857" s="152"/>
      <c r="GCD857" s="152"/>
      <c r="GCE857" s="152"/>
      <c r="GCF857" s="152"/>
      <c r="GCG857" s="152"/>
      <c r="GCH857" s="152"/>
      <c r="GCI857" s="152"/>
      <c r="GCJ857" s="152"/>
      <c r="GCK857" s="152"/>
      <c r="GCL857" s="152"/>
      <c r="GCM857" s="152"/>
      <c r="GCN857" s="152"/>
      <c r="GCO857" s="152"/>
      <c r="GCP857" s="152"/>
      <c r="GCQ857" s="152"/>
      <c r="GCR857" s="152"/>
      <c r="GCS857" s="152"/>
      <c r="GCT857" s="152"/>
      <c r="GCU857" s="152"/>
      <c r="GCV857" s="152"/>
      <c r="GCW857" s="152"/>
      <c r="GCX857" s="152"/>
      <c r="GCY857" s="152"/>
      <c r="GCZ857" s="152"/>
      <c r="GDA857" s="152"/>
      <c r="GDB857" s="152"/>
      <c r="GDC857" s="152"/>
      <c r="GDD857" s="152"/>
      <c r="GDE857" s="152"/>
      <c r="GDF857" s="152"/>
      <c r="GDG857" s="152"/>
      <c r="GDH857" s="152"/>
      <c r="GDI857" s="152"/>
      <c r="GDJ857" s="152"/>
      <c r="GDK857" s="152"/>
      <c r="GDL857" s="152"/>
      <c r="GDM857" s="152"/>
      <c r="GDN857" s="152"/>
      <c r="GDO857" s="152"/>
      <c r="GDP857" s="152"/>
      <c r="GDQ857" s="152"/>
      <c r="GDR857" s="152"/>
      <c r="GDS857" s="152"/>
      <c r="GDT857" s="152"/>
      <c r="GDU857" s="152"/>
      <c r="GDV857" s="152"/>
      <c r="GDW857" s="152"/>
      <c r="GDX857" s="152"/>
      <c r="GDY857" s="152"/>
      <c r="GDZ857" s="152"/>
      <c r="GEA857" s="152"/>
      <c r="GEB857" s="152"/>
      <c r="GEC857" s="152"/>
      <c r="GED857" s="152"/>
      <c r="GEE857" s="152"/>
      <c r="GEF857" s="152"/>
      <c r="GEG857" s="152"/>
      <c r="GEH857" s="152"/>
      <c r="GEI857" s="152"/>
      <c r="GEJ857" s="152"/>
      <c r="GEK857" s="152"/>
      <c r="GEL857" s="152"/>
      <c r="GEM857" s="152"/>
      <c r="GEN857" s="152"/>
      <c r="GEO857" s="152"/>
      <c r="GEP857" s="152"/>
      <c r="GEQ857" s="152"/>
      <c r="GER857" s="152"/>
      <c r="GES857" s="152"/>
      <c r="GET857" s="152"/>
      <c r="GEU857" s="152"/>
      <c r="GEV857" s="152"/>
      <c r="GEW857" s="152"/>
      <c r="GEX857" s="152"/>
      <c r="GEY857" s="152"/>
      <c r="GEZ857" s="152"/>
      <c r="GFA857" s="152"/>
      <c r="GFB857" s="152"/>
      <c r="GFC857" s="152"/>
      <c r="GFD857" s="152"/>
      <c r="GFE857" s="152"/>
      <c r="GFF857" s="152"/>
      <c r="GFG857" s="152"/>
      <c r="GFH857" s="152"/>
      <c r="GFI857" s="152"/>
      <c r="GFJ857" s="152"/>
      <c r="GFK857" s="152"/>
      <c r="GFL857" s="152"/>
      <c r="GFM857" s="152"/>
      <c r="GFN857" s="152"/>
      <c r="GFO857" s="152"/>
      <c r="GFP857" s="152"/>
      <c r="GFQ857" s="152"/>
      <c r="GFR857" s="152"/>
      <c r="GFS857" s="152"/>
      <c r="GFT857" s="152"/>
      <c r="GFU857" s="152"/>
      <c r="GFV857" s="152"/>
      <c r="GFW857" s="152"/>
      <c r="GFX857" s="152"/>
      <c r="GFY857" s="152"/>
      <c r="GFZ857" s="152"/>
      <c r="GGA857" s="152"/>
      <c r="GGB857" s="152"/>
      <c r="GGC857" s="152"/>
      <c r="GGD857" s="152"/>
      <c r="GGE857" s="152"/>
      <c r="GGF857" s="152"/>
      <c r="GGG857" s="152"/>
      <c r="GGH857" s="152"/>
      <c r="GGI857" s="152"/>
      <c r="GGJ857" s="152"/>
      <c r="GGK857" s="152"/>
      <c r="GGL857" s="152"/>
      <c r="GGM857" s="152"/>
      <c r="GGN857" s="152"/>
      <c r="GGO857" s="152"/>
      <c r="GGP857" s="152"/>
      <c r="GGQ857" s="152"/>
      <c r="GGR857" s="152"/>
      <c r="GGS857" s="152"/>
      <c r="GGT857" s="152"/>
      <c r="GGU857" s="152"/>
      <c r="GGV857" s="152"/>
      <c r="GGW857" s="152"/>
      <c r="GGX857" s="152"/>
      <c r="GGY857" s="152"/>
      <c r="GGZ857" s="152"/>
      <c r="GHA857" s="152"/>
      <c r="GHB857" s="152"/>
      <c r="GHC857" s="152"/>
      <c r="GHD857" s="152"/>
      <c r="GHE857" s="152"/>
      <c r="GHF857" s="152"/>
      <c r="GHG857" s="152"/>
      <c r="GHH857" s="152"/>
      <c r="GHI857" s="152"/>
      <c r="GHJ857" s="152"/>
      <c r="GHK857" s="152"/>
      <c r="GHL857" s="152"/>
      <c r="GHM857" s="152"/>
      <c r="GHN857" s="152"/>
      <c r="GHO857" s="152"/>
      <c r="GHP857" s="152"/>
      <c r="GHQ857" s="152"/>
      <c r="GHR857" s="152"/>
      <c r="GHS857" s="152"/>
      <c r="GHT857" s="152"/>
      <c r="GHU857" s="152"/>
      <c r="GHV857" s="152"/>
      <c r="GHW857" s="152"/>
      <c r="GHX857" s="152"/>
      <c r="GHY857" s="152"/>
      <c r="GHZ857" s="152"/>
      <c r="GIA857" s="152"/>
      <c r="GIB857" s="152"/>
      <c r="GIC857" s="152"/>
      <c r="GID857" s="152"/>
      <c r="GIE857" s="152"/>
      <c r="GIF857" s="152"/>
      <c r="GIG857" s="152"/>
      <c r="GIH857" s="152"/>
      <c r="GII857" s="152"/>
      <c r="GIJ857" s="152"/>
      <c r="GIK857" s="152"/>
      <c r="GIL857" s="152"/>
      <c r="GIM857" s="152"/>
      <c r="GIN857" s="152"/>
      <c r="GIO857" s="152"/>
      <c r="GIP857" s="152"/>
      <c r="GIQ857" s="152"/>
      <c r="GIR857" s="152"/>
      <c r="GIS857" s="152"/>
      <c r="GIT857" s="152"/>
      <c r="GIU857" s="152"/>
      <c r="GIV857" s="152"/>
      <c r="GIW857" s="152"/>
      <c r="GIX857" s="152"/>
      <c r="GIY857" s="152"/>
      <c r="GIZ857" s="152"/>
      <c r="GJA857" s="152"/>
      <c r="GJB857" s="152"/>
      <c r="GJC857" s="152"/>
      <c r="GJD857" s="152"/>
      <c r="GJE857" s="152"/>
      <c r="GJF857" s="152"/>
      <c r="GJG857" s="152"/>
      <c r="GJH857" s="152"/>
      <c r="GJI857" s="152"/>
      <c r="GJJ857" s="152"/>
      <c r="GJK857" s="152"/>
      <c r="GJL857" s="152"/>
      <c r="GJM857" s="152"/>
      <c r="GJN857" s="152"/>
      <c r="GJO857" s="152"/>
      <c r="GJP857" s="152"/>
      <c r="GJQ857" s="152"/>
      <c r="GJR857" s="152"/>
      <c r="GJS857" s="152"/>
      <c r="GJT857" s="152"/>
      <c r="GJU857" s="152"/>
      <c r="GJV857" s="152"/>
      <c r="GJW857" s="152"/>
      <c r="GJX857" s="152"/>
      <c r="GJY857" s="152"/>
      <c r="GJZ857" s="152"/>
      <c r="GKA857" s="152"/>
      <c r="GKB857" s="152"/>
      <c r="GKC857" s="152"/>
      <c r="GKD857" s="152"/>
      <c r="GKE857" s="152"/>
      <c r="GKF857" s="152"/>
      <c r="GKG857" s="152"/>
      <c r="GKH857" s="152"/>
      <c r="GKI857" s="152"/>
      <c r="GKJ857" s="152"/>
      <c r="GKK857" s="152"/>
      <c r="GKL857" s="152"/>
      <c r="GKM857" s="152"/>
      <c r="GKN857" s="152"/>
      <c r="GKO857" s="152"/>
      <c r="GKP857" s="152"/>
      <c r="GKQ857" s="152"/>
      <c r="GKR857" s="152"/>
      <c r="GKS857" s="152"/>
      <c r="GKT857" s="152"/>
      <c r="GKU857" s="152"/>
      <c r="GKV857" s="152"/>
      <c r="GKW857" s="152"/>
      <c r="GKX857" s="152"/>
      <c r="GKY857" s="152"/>
      <c r="GKZ857" s="152"/>
      <c r="GLA857" s="152"/>
      <c r="GLB857" s="152"/>
      <c r="GLC857" s="152"/>
      <c r="GLD857" s="152"/>
      <c r="GLE857" s="152"/>
      <c r="GLF857" s="152"/>
      <c r="GLG857" s="152"/>
      <c r="GLH857" s="152"/>
      <c r="GLI857" s="152"/>
      <c r="GLJ857" s="152"/>
      <c r="GLK857" s="152"/>
      <c r="GLL857" s="152"/>
      <c r="GLM857" s="152"/>
      <c r="GLN857" s="152"/>
      <c r="GLO857" s="152"/>
      <c r="GLP857" s="152"/>
      <c r="GLQ857" s="152"/>
      <c r="GLR857" s="152"/>
      <c r="GLS857" s="152"/>
      <c r="GLT857" s="152"/>
      <c r="GLU857" s="152"/>
      <c r="GLV857" s="152"/>
      <c r="GLW857" s="152"/>
      <c r="GLX857" s="152"/>
      <c r="GLY857" s="152"/>
      <c r="GLZ857" s="152"/>
      <c r="GMA857" s="152"/>
      <c r="GMB857" s="152"/>
      <c r="GMC857" s="152"/>
      <c r="GMD857" s="152"/>
      <c r="GME857" s="152"/>
      <c r="GMF857" s="152"/>
      <c r="GMG857" s="152"/>
      <c r="GMH857" s="152"/>
      <c r="GMI857" s="152"/>
      <c r="GMJ857" s="152"/>
      <c r="GMK857" s="152"/>
      <c r="GML857" s="152"/>
      <c r="GMM857" s="152"/>
      <c r="GMN857" s="152"/>
      <c r="GMO857" s="152"/>
      <c r="GMP857" s="152"/>
      <c r="GMQ857" s="152"/>
      <c r="GMR857" s="152"/>
      <c r="GMS857" s="152"/>
      <c r="GMT857" s="152"/>
      <c r="GMU857" s="152"/>
      <c r="GMV857" s="152"/>
      <c r="GMW857" s="152"/>
      <c r="GMX857" s="152"/>
      <c r="GMY857" s="152"/>
      <c r="GMZ857" s="152"/>
      <c r="GNA857" s="152"/>
      <c r="GNB857" s="152"/>
      <c r="GNC857" s="152"/>
      <c r="GND857" s="152"/>
      <c r="GNE857" s="152"/>
      <c r="GNF857" s="152"/>
      <c r="GNG857" s="152"/>
      <c r="GNH857" s="152"/>
      <c r="GNI857" s="152"/>
      <c r="GNJ857" s="152"/>
      <c r="GNK857" s="152"/>
      <c r="GNL857" s="152"/>
      <c r="GNM857" s="152"/>
      <c r="GNN857" s="152"/>
      <c r="GNO857" s="152"/>
      <c r="GNP857" s="152"/>
      <c r="GNQ857" s="152"/>
      <c r="GNR857" s="152"/>
      <c r="GNS857" s="152"/>
      <c r="GNT857" s="152"/>
      <c r="GNU857" s="152"/>
      <c r="GNV857" s="152"/>
      <c r="GNW857" s="152"/>
      <c r="GNX857" s="152"/>
      <c r="GNY857" s="152"/>
      <c r="GNZ857" s="152"/>
      <c r="GOA857" s="152"/>
      <c r="GOB857" s="152"/>
      <c r="GOC857" s="152"/>
      <c r="GOD857" s="152"/>
      <c r="GOE857" s="152"/>
      <c r="GOF857" s="152"/>
      <c r="GOG857" s="152"/>
      <c r="GOH857" s="152"/>
      <c r="GOI857" s="152"/>
      <c r="GOJ857" s="152"/>
      <c r="GOK857" s="152"/>
      <c r="GOL857" s="152"/>
      <c r="GOM857" s="152"/>
      <c r="GON857" s="152"/>
      <c r="GOO857" s="152"/>
      <c r="GOP857" s="152"/>
      <c r="GOQ857" s="152"/>
      <c r="GOR857" s="152"/>
      <c r="GOS857" s="152"/>
      <c r="GOT857" s="152"/>
      <c r="GOU857" s="152"/>
      <c r="GOV857" s="152"/>
      <c r="GOW857" s="152"/>
      <c r="GOX857" s="152"/>
      <c r="GOY857" s="152"/>
      <c r="GOZ857" s="152"/>
      <c r="GPA857" s="152"/>
      <c r="GPB857" s="152"/>
      <c r="GPC857" s="152"/>
      <c r="GPD857" s="152"/>
      <c r="GPE857" s="152"/>
      <c r="GPF857" s="152"/>
      <c r="GPG857" s="152"/>
      <c r="GPH857" s="152"/>
      <c r="GPI857" s="152"/>
      <c r="GPJ857" s="152"/>
      <c r="GPK857" s="152"/>
      <c r="GPL857" s="152"/>
      <c r="GPM857" s="152"/>
      <c r="GPN857" s="152"/>
      <c r="GPO857" s="152"/>
      <c r="GPP857" s="152"/>
      <c r="GPQ857" s="152"/>
      <c r="GPR857" s="152"/>
      <c r="GPS857" s="152"/>
      <c r="GPT857" s="152"/>
      <c r="GPU857" s="152"/>
      <c r="GPV857" s="152"/>
      <c r="GPW857" s="152"/>
      <c r="GPX857" s="152"/>
      <c r="GPY857" s="152"/>
      <c r="GPZ857" s="152"/>
      <c r="GQA857" s="152"/>
      <c r="GQB857" s="152"/>
      <c r="GQC857" s="152"/>
      <c r="GQD857" s="152"/>
      <c r="GQE857" s="152"/>
      <c r="GQF857" s="152"/>
      <c r="GQG857" s="152"/>
      <c r="GQH857" s="152"/>
      <c r="GQI857" s="152"/>
      <c r="GQJ857" s="152"/>
      <c r="GQK857" s="152"/>
      <c r="GQL857" s="152"/>
      <c r="GQM857" s="152"/>
      <c r="GQN857" s="152"/>
      <c r="GQO857" s="152"/>
      <c r="GQP857" s="152"/>
      <c r="GQQ857" s="152"/>
      <c r="GQR857" s="152"/>
      <c r="GQS857" s="152"/>
      <c r="GQT857" s="152"/>
      <c r="GQU857" s="152"/>
      <c r="GQV857" s="152"/>
      <c r="GQW857" s="152"/>
      <c r="GQX857" s="152"/>
      <c r="GQY857" s="152"/>
      <c r="GQZ857" s="152"/>
      <c r="GRA857" s="152"/>
      <c r="GRB857" s="152"/>
      <c r="GRC857" s="152"/>
      <c r="GRD857" s="152"/>
      <c r="GRE857" s="152"/>
      <c r="GRF857" s="152"/>
      <c r="GRG857" s="152"/>
      <c r="GRH857" s="152"/>
      <c r="GRI857" s="152"/>
      <c r="GRJ857" s="152"/>
      <c r="GRK857" s="152"/>
      <c r="GRL857" s="152"/>
      <c r="GRM857" s="152"/>
      <c r="GRN857" s="152"/>
      <c r="GRO857" s="152"/>
      <c r="GRP857" s="152"/>
      <c r="GRQ857" s="152"/>
      <c r="GRR857" s="152"/>
      <c r="GRS857" s="152"/>
      <c r="GRT857" s="152"/>
      <c r="GRU857" s="152"/>
      <c r="GRV857" s="152"/>
      <c r="GRW857" s="152"/>
      <c r="GRX857" s="152"/>
      <c r="GRY857" s="152"/>
      <c r="GRZ857" s="152"/>
      <c r="GSA857" s="152"/>
      <c r="GSB857" s="152"/>
      <c r="GSC857" s="152"/>
      <c r="GSD857" s="152"/>
      <c r="GSE857" s="152"/>
      <c r="GSF857" s="152"/>
      <c r="GSG857" s="152"/>
      <c r="GSH857" s="152"/>
      <c r="GSI857" s="152"/>
      <c r="GSJ857" s="152"/>
      <c r="GSK857" s="152"/>
      <c r="GSL857" s="152"/>
      <c r="GSM857" s="152"/>
      <c r="GSN857" s="152"/>
      <c r="GSO857" s="152"/>
      <c r="GSP857" s="152"/>
      <c r="GSQ857" s="152"/>
      <c r="GSR857" s="152"/>
      <c r="GSS857" s="152"/>
      <c r="GST857" s="152"/>
      <c r="GSU857" s="152"/>
      <c r="GSV857" s="152"/>
      <c r="GSW857" s="152"/>
      <c r="GSX857" s="152"/>
      <c r="GSY857" s="152"/>
      <c r="GSZ857" s="152"/>
      <c r="GTA857" s="152"/>
      <c r="GTB857" s="152"/>
      <c r="GTC857" s="152"/>
      <c r="GTD857" s="152"/>
      <c r="GTE857" s="152"/>
      <c r="GTF857" s="152"/>
      <c r="GTG857" s="152"/>
      <c r="GTH857" s="152"/>
      <c r="GTI857" s="152"/>
      <c r="GTJ857" s="152"/>
      <c r="GTK857" s="152"/>
      <c r="GTL857" s="152"/>
      <c r="GTM857" s="152"/>
      <c r="GTN857" s="152"/>
      <c r="GTO857" s="152"/>
      <c r="GTP857" s="152"/>
      <c r="GTQ857" s="152"/>
      <c r="GTR857" s="152"/>
      <c r="GTS857" s="152"/>
      <c r="GTT857" s="152"/>
      <c r="GTU857" s="152"/>
      <c r="GTV857" s="152"/>
      <c r="GTW857" s="152"/>
      <c r="GTX857" s="152"/>
      <c r="GTY857" s="152"/>
      <c r="GTZ857" s="152"/>
      <c r="GUA857" s="152"/>
      <c r="GUB857" s="152"/>
      <c r="GUC857" s="152"/>
      <c r="GUD857" s="152"/>
      <c r="GUE857" s="152"/>
      <c r="GUF857" s="152"/>
      <c r="GUG857" s="152"/>
      <c r="GUH857" s="152"/>
      <c r="GUI857" s="152"/>
      <c r="GUJ857" s="152"/>
      <c r="GUK857" s="152"/>
      <c r="GUL857" s="152"/>
      <c r="GUM857" s="152"/>
      <c r="GUN857" s="152"/>
      <c r="GUO857" s="152"/>
      <c r="GUP857" s="152"/>
      <c r="GUQ857" s="152"/>
      <c r="GUR857" s="152"/>
      <c r="GUS857" s="152"/>
      <c r="GUT857" s="152"/>
      <c r="GUU857" s="152"/>
      <c r="GUV857" s="152"/>
      <c r="GUW857" s="152"/>
      <c r="GUX857" s="152"/>
      <c r="GUY857" s="152"/>
      <c r="GUZ857" s="152"/>
      <c r="GVA857" s="152"/>
      <c r="GVB857" s="152"/>
      <c r="GVC857" s="152"/>
      <c r="GVD857" s="152"/>
      <c r="GVE857" s="152"/>
      <c r="GVF857" s="152"/>
      <c r="GVG857" s="152"/>
      <c r="GVH857" s="152"/>
      <c r="GVI857" s="152"/>
      <c r="GVJ857" s="152"/>
      <c r="GVK857" s="152"/>
      <c r="GVL857" s="152"/>
      <c r="GVM857" s="152"/>
      <c r="GVN857" s="152"/>
      <c r="GVO857" s="152"/>
      <c r="GVP857" s="152"/>
      <c r="GVQ857" s="152"/>
      <c r="GVR857" s="152"/>
      <c r="GVS857" s="152"/>
      <c r="GVT857" s="152"/>
      <c r="GVU857" s="152"/>
      <c r="GVV857" s="152"/>
      <c r="GVW857" s="152"/>
      <c r="GVX857" s="152"/>
      <c r="GVY857" s="152"/>
      <c r="GVZ857" s="152"/>
      <c r="GWA857" s="152"/>
      <c r="GWB857" s="152"/>
      <c r="GWC857" s="152"/>
      <c r="GWD857" s="152"/>
      <c r="GWE857" s="152"/>
      <c r="GWF857" s="152"/>
      <c r="GWG857" s="152"/>
      <c r="GWH857" s="152"/>
      <c r="GWI857" s="152"/>
      <c r="GWJ857" s="152"/>
      <c r="GWK857" s="152"/>
      <c r="GWL857" s="152"/>
      <c r="GWM857" s="152"/>
      <c r="GWN857" s="152"/>
      <c r="GWO857" s="152"/>
      <c r="GWP857" s="152"/>
      <c r="GWQ857" s="152"/>
      <c r="GWR857" s="152"/>
      <c r="GWS857" s="152"/>
      <c r="GWT857" s="152"/>
      <c r="GWU857" s="152"/>
      <c r="GWV857" s="152"/>
      <c r="GWW857" s="152"/>
      <c r="GWX857" s="152"/>
      <c r="GWY857" s="152"/>
      <c r="GWZ857" s="152"/>
      <c r="GXA857" s="152"/>
      <c r="GXB857" s="152"/>
      <c r="GXC857" s="152"/>
      <c r="GXD857" s="152"/>
      <c r="GXE857" s="152"/>
      <c r="GXF857" s="152"/>
      <c r="GXG857" s="152"/>
      <c r="GXH857" s="152"/>
      <c r="GXI857" s="152"/>
      <c r="GXJ857" s="152"/>
      <c r="GXK857" s="152"/>
      <c r="GXL857" s="152"/>
      <c r="GXM857" s="152"/>
      <c r="GXN857" s="152"/>
      <c r="GXO857" s="152"/>
      <c r="GXP857" s="152"/>
      <c r="GXQ857" s="152"/>
      <c r="GXR857" s="152"/>
      <c r="GXS857" s="152"/>
      <c r="GXT857" s="152"/>
      <c r="GXU857" s="152"/>
      <c r="GXV857" s="152"/>
      <c r="GXW857" s="152"/>
      <c r="GXX857" s="152"/>
      <c r="GXY857" s="152"/>
      <c r="GXZ857" s="152"/>
      <c r="GYA857" s="152"/>
      <c r="GYB857" s="152"/>
      <c r="GYC857" s="152"/>
      <c r="GYD857" s="152"/>
      <c r="GYE857" s="152"/>
      <c r="GYF857" s="152"/>
      <c r="GYG857" s="152"/>
      <c r="GYH857" s="152"/>
      <c r="GYI857" s="152"/>
      <c r="GYJ857" s="152"/>
      <c r="GYK857" s="152"/>
      <c r="GYL857" s="152"/>
      <c r="GYM857" s="152"/>
      <c r="GYN857" s="152"/>
      <c r="GYO857" s="152"/>
      <c r="GYP857" s="152"/>
      <c r="GYQ857" s="152"/>
      <c r="GYR857" s="152"/>
      <c r="GYS857" s="152"/>
      <c r="GYT857" s="152"/>
      <c r="GYU857" s="152"/>
      <c r="GYV857" s="152"/>
      <c r="GYW857" s="152"/>
      <c r="GYX857" s="152"/>
      <c r="GYY857" s="152"/>
      <c r="GYZ857" s="152"/>
      <c r="GZA857" s="152"/>
      <c r="GZB857" s="152"/>
      <c r="GZC857" s="152"/>
      <c r="GZD857" s="152"/>
      <c r="GZE857" s="152"/>
      <c r="GZF857" s="152"/>
      <c r="GZG857" s="152"/>
      <c r="GZH857" s="152"/>
      <c r="GZI857" s="152"/>
      <c r="GZJ857" s="152"/>
      <c r="GZK857" s="152"/>
      <c r="GZL857" s="152"/>
      <c r="GZM857" s="152"/>
      <c r="GZN857" s="152"/>
      <c r="GZO857" s="152"/>
      <c r="GZP857" s="152"/>
      <c r="GZQ857" s="152"/>
      <c r="GZR857" s="152"/>
      <c r="GZS857" s="152"/>
      <c r="GZT857" s="152"/>
      <c r="GZU857" s="152"/>
      <c r="GZV857" s="152"/>
      <c r="GZW857" s="152"/>
      <c r="GZX857" s="152"/>
      <c r="GZY857" s="152"/>
      <c r="GZZ857" s="152"/>
      <c r="HAA857" s="152"/>
      <c r="HAB857" s="152"/>
      <c r="HAC857" s="152"/>
      <c r="HAD857" s="152"/>
      <c r="HAE857" s="152"/>
      <c r="HAF857" s="152"/>
      <c r="HAG857" s="152"/>
      <c r="HAH857" s="152"/>
      <c r="HAI857" s="152"/>
      <c r="HAJ857" s="152"/>
      <c r="HAK857" s="152"/>
      <c r="HAL857" s="152"/>
      <c r="HAM857" s="152"/>
      <c r="HAN857" s="152"/>
      <c r="HAO857" s="152"/>
      <c r="HAP857" s="152"/>
      <c r="HAQ857" s="152"/>
      <c r="HAR857" s="152"/>
      <c r="HAS857" s="152"/>
      <c r="HAT857" s="152"/>
      <c r="HAU857" s="152"/>
      <c r="HAV857" s="152"/>
      <c r="HAW857" s="152"/>
      <c r="HAX857" s="152"/>
      <c r="HAY857" s="152"/>
      <c r="HAZ857" s="152"/>
      <c r="HBA857" s="152"/>
      <c r="HBB857" s="152"/>
      <c r="HBC857" s="152"/>
      <c r="HBD857" s="152"/>
      <c r="HBE857" s="152"/>
      <c r="HBF857" s="152"/>
      <c r="HBG857" s="152"/>
      <c r="HBH857" s="152"/>
      <c r="HBI857" s="152"/>
      <c r="HBJ857" s="152"/>
      <c r="HBK857" s="152"/>
      <c r="HBL857" s="152"/>
      <c r="HBM857" s="152"/>
      <c r="HBN857" s="152"/>
      <c r="HBO857" s="152"/>
      <c r="HBP857" s="152"/>
      <c r="HBQ857" s="152"/>
      <c r="HBR857" s="152"/>
      <c r="HBS857" s="152"/>
      <c r="HBT857" s="152"/>
      <c r="HBU857" s="152"/>
      <c r="HBV857" s="152"/>
      <c r="HBW857" s="152"/>
      <c r="HBX857" s="152"/>
      <c r="HBY857" s="152"/>
      <c r="HBZ857" s="152"/>
      <c r="HCA857" s="152"/>
      <c r="HCB857" s="152"/>
      <c r="HCC857" s="152"/>
      <c r="HCD857" s="152"/>
      <c r="HCE857" s="152"/>
      <c r="HCF857" s="152"/>
      <c r="HCG857" s="152"/>
      <c r="HCH857" s="152"/>
      <c r="HCI857" s="152"/>
      <c r="HCJ857" s="152"/>
      <c r="HCK857" s="152"/>
      <c r="HCL857" s="152"/>
      <c r="HCM857" s="152"/>
      <c r="HCN857" s="152"/>
      <c r="HCO857" s="152"/>
      <c r="HCP857" s="152"/>
      <c r="HCQ857" s="152"/>
      <c r="HCR857" s="152"/>
      <c r="HCS857" s="152"/>
      <c r="HCT857" s="152"/>
      <c r="HCU857" s="152"/>
      <c r="HCV857" s="152"/>
      <c r="HCW857" s="152"/>
      <c r="HCX857" s="152"/>
      <c r="HCY857" s="152"/>
      <c r="HCZ857" s="152"/>
      <c r="HDA857" s="152"/>
      <c r="HDB857" s="152"/>
      <c r="HDC857" s="152"/>
      <c r="HDD857" s="152"/>
      <c r="HDE857" s="152"/>
      <c r="HDF857" s="152"/>
      <c r="HDG857" s="152"/>
      <c r="HDH857" s="152"/>
      <c r="HDI857" s="152"/>
      <c r="HDJ857" s="152"/>
      <c r="HDK857" s="152"/>
      <c r="HDL857" s="152"/>
      <c r="HDM857" s="152"/>
      <c r="HDN857" s="152"/>
      <c r="HDO857" s="152"/>
      <c r="HDP857" s="152"/>
      <c r="HDQ857" s="152"/>
      <c r="HDR857" s="152"/>
      <c r="HDS857" s="152"/>
      <c r="HDT857" s="152"/>
      <c r="HDU857" s="152"/>
      <c r="HDV857" s="152"/>
      <c r="HDW857" s="152"/>
      <c r="HDX857" s="152"/>
      <c r="HDY857" s="152"/>
      <c r="HDZ857" s="152"/>
      <c r="HEA857" s="152"/>
      <c r="HEB857" s="152"/>
      <c r="HEC857" s="152"/>
      <c r="HED857" s="152"/>
      <c r="HEE857" s="152"/>
      <c r="HEF857" s="152"/>
      <c r="HEG857" s="152"/>
      <c r="HEH857" s="152"/>
      <c r="HEI857" s="152"/>
      <c r="HEJ857" s="152"/>
      <c r="HEK857" s="152"/>
      <c r="HEL857" s="152"/>
      <c r="HEM857" s="152"/>
      <c r="HEN857" s="152"/>
      <c r="HEO857" s="152"/>
      <c r="HEP857" s="152"/>
      <c r="HEQ857" s="152"/>
      <c r="HER857" s="152"/>
      <c r="HES857" s="152"/>
      <c r="HET857" s="152"/>
      <c r="HEU857" s="152"/>
      <c r="HEV857" s="152"/>
      <c r="HEW857" s="152"/>
      <c r="HEX857" s="152"/>
      <c r="HEY857" s="152"/>
      <c r="HEZ857" s="152"/>
      <c r="HFA857" s="152"/>
      <c r="HFB857" s="152"/>
      <c r="HFC857" s="152"/>
      <c r="HFD857" s="152"/>
      <c r="HFE857" s="152"/>
      <c r="HFF857" s="152"/>
      <c r="HFG857" s="152"/>
      <c r="HFH857" s="152"/>
      <c r="HFI857" s="152"/>
      <c r="HFJ857" s="152"/>
      <c r="HFK857" s="152"/>
      <c r="HFL857" s="152"/>
      <c r="HFM857" s="152"/>
      <c r="HFN857" s="152"/>
      <c r="HFO857" s="152"/>
      <c r="HFP857" s="152"/>
      <c r="HFQ857" s="152"/>
      <c r="HFR857" s="152"/>
      <c r="HFS857" s="152"/>
      <c r="HFT857" s="152"/>
      <c r="HFU857" s="152"/>
      <c r="HFV857" s="152"/>
      <c r="HFW857" s="152"/>
      <c r="HFX857" s="152"/>
      <c r="HFY857" s="152"/>
      <c r="HFZ857" s="152"/>
      <c r="HGA857" s="152"/>
      <c r="HGB857" s="152"/>
      <c r="HGC857" s="152"/>
      <c r="HGD857" s="152"/>
      <c r="HGE857" s="152"/>
      <c r="HGF857" s="152"/>
      <c r="HGG857" s="152"/>
      <c r="HGH857" s="152"/>
      <c r="HGI857" s="152"/>
      <c r="HGJ857" s="152"/>
      <c r="HGK857" s="152"/>
      <c r="HGL857" s="152"/>
      <c r="HGM857" s="152"/>
      <c r="HGN857" s="152"/>
      <c r="HGO857" s="152"/>
      <c r="HGP857" s="152"/>
      <c r="HGQ857" s="152"/>
      <c r="HGR857" s="152"/>
      <c r="HGS857" s="152"/>
      <c r="HGT857" s="152"/>
      <c r="HGU857" s="152"/>
      <c r="HGV857" s="152"/>
      <c r="HGW857" s="152"/>
      <c r="HGX857" s="152"/>
      <c r="HGY857" s="152"/>
      <c r="HGZ857" s="152"/>
      <c r="HHA857" s="152"/>
      <c r="HHB857" s="152"/>
      <c r="HHC857" s="152"/>
      <c r="HHD857" s="152"/>
      <c r="HHE857" s="152"/>
      <c r="HHF857" s="152"/>
      <c r="HHG857" s="152"/>
      <c r="HHH857" s="152"/>
      <c r="HHI857" s="152"/>
      <c r="HHJ857" s="152"/>
      <c r="HHK857" s="152"/>
      <c r="HHL857" s="152"/>
      <c r="HHM857" s="152"/>
      <c r="HHN857" s="152"/>
      <c r="HHO857" s="152"/>
      <c r="HHP857" s="152"/>
      <c r="HHQ857" s="152"/>
      <c r="HHR857" s="152"/>
      <c r="HHS857" s="152"/>
      <c r="HHT857" s="152"/>
      <c r="HHU857" s="152"/>
      <c r="HHV857" s="152"/>
      <c r="HHW857" s="152"/>
      <c r="HHX857" s="152"/>
      <c r="HHY857" s="152"/>
      <c r="HHZ857" s="152"/>
      <c r="HIA857" s="152"/>
      <c r="HIB857" s="152"/>
      <c r="HIC857" s="152"/>
      <c r="HID857" s="152"/>
      <c r="HIE857" s="152"/>
      <c r="HIF857" s="152"/>
      <c r="HIG857" s="152"/>
      <c r="HIH857" s="152"/>
      <c r="HII857" s="152"/>
      <c r="HIJ857" s="152"/>
      <c r="HIK857" s="152"/>
      <c r="HIL857" s="152"/>
      <c r="HIM857" s="152"/>
      <c r="HIN857" s="152"/>
      <c r="HIO857" s="152"/>
      <c r="HIP857" s="152"/>
      <c r="HIQ857" s="152"/>
      <c r="HIR857" s="152"/>
      <c r="HIS857" s="152"/>
      <c r="HIT857" s="152"/>
      <c r="HIU857" s="152"/>
      <c r="HIV857" s="152"/>
      <c r="HIW857" s="152"/>
      <c r="HIX857" s="152"/>
      <c r="HIY857" s="152"/>
      <c r="HIZ857" s="152"/>
      <c r="HJA857" s="152"/>
      <c r="HJB857" s="152"/>
      <c r="HJC857" s="152"/>
      <c r="HJD857" s="152"/>
      <c r="HJE857" s="152"/>
      <c r="HJF857" s="152"/>
      <c r="HJG857" s="152"/>
      <c r="HJH857" s="152"/>
      <c r="HJI857" s="152"/>
      <c r="HJJ857" s="152"/>
      <c r="HJK857" s="152"/>
      <c r="HJL857" s="152"/>
      <c r="HJM857" s="152"/>
      <c r="HJN857" s="152"/>
      <c r="HJO857" s="152"/>
      <c r="HJP857" s="152"/>
      <c r="HJQ857" s="152"/>
      <c r="HJR857" s="152"/>
      <c r="HJS857" s="152"/>
      <c r="HJT857" s="152"/>
      <c r="HJU857" s="152"/>
      <c r="HJV857" s="152"/>
      <c r="HJW857" s="152"/>
      <c r="HJX857" s="152"/>
      <c r="HJY857" s="152"/>
      <c r="HJZ857" s="152"/>
      <c r="HKA857" s="152"/>
      <c r="HKB857" s="152"/>
      <c r="HKC857" s="152"/>
      <c r="HKD857" s="152"/>
      <c r="HKE857" s="152"/>
      <c r="HKF857" s="152"/>
      <c r="HKG857" s="152"/>
      <c r="HKH857" s="152"/>
      <c r="HKI857" s="152"/>
      <c r="HKJ857" s="152"/>
      <c r="HKK857" s="152"/>
      <c r="HKL857" s="152"/>
      <c r="HKM857" s="152"/>
      <c r="HKN857" s="152"/>
      <c r="HKO857" s="152"/>
      <c r="HKP857" s="152"/>
      <c r="HKQ857" s="152"/>
      <c r="HKR857" s="152"/>
      <c r="HKS857" s="152"/>
      <c r="HKT857" s="152"/>
      <c r="HKU857" s="152"/>
      <c r="HKV857" s="152"/>
      <c r="HKW857" s="152"/>
      <c r="HKX857" s="152"/>
      <c r="HKY857" s="152"/>
      <c r="HKZ857" s="152"/>
      <c r="HLA857" s="152"/>
      <c r="HLB857" s="152"/>
      <c r="HLC857" s="152"/>
      <c r="HLD857" s="152"/>
      <c r="HLE857" s="152"/>
      <c r="HLF857" s="152"/>
      <c r="HLG857" s="152"/>
      <c r="HLH857" s="152"/>
      <c r="HLI857" s="152"/>
      <c r="HLJ857" s="152"/>
      <c r="HLK857" s="152"/>
      <c r="HLL857" s="152"/>
      <c r="HLM857" s="152"/>
      <c r="HLN857" s="152"/>
      <c r="HLO857" s="152"/>
      <c r="HLP857" s="152"/>
      <c r="HLQ857" s="152"/>
      <c r="HLR857" s="152"/>
      <c r="HLS857" s="152"/>
      <c r="HLT857" s="152"/>
      <c r="HLU857" s="152"/>
      <c r="HLV857" s="152"/>
      <c r="HLW857" s="152"/>
      <c r="HLX857" s="152"/>
      <c r="HLY857" s="152"/>
      <c r="HLZ857" s="152"/>
      <c r="HMA857" s="152"/>
      <c r="HMB857" s="152"/>
      <c r="HMC857" s="152"/>
      <c r="HMD857" s="152"/>
      <c r="HME857" s="152"/>
      <c r="HMF857" s="152"/>
      <c r="HMG857" s="152"/>
      <c r="HMH857" s="152"/>
      <c r="HMI857" s="152"/>
      <c r="HMJ857" s="152"/>
      <c r="HMK857" s="152"/>
      <c r="HML857" s="152"/>
      <c r="HMM857" s="152"/>
      <c r="HMN857" s="152"/>
      <c r="HMO857" s="152"/>
      <c r="HMP857" s="152"/>
      <c r="HMQ857" s="152"/>
      <c r="HMR857" s="152"/>
      <c r="HMS857" s="152"/>
      <c r="HMT857" s="152"/>
      <c r="HMU857" s="152"/>
      <c r="HMV857" s="152"/>
      <c r="HMW857" s="152"/>
      <c r="HMX857" s="152"/>
      <c r="HMY857" s="152"/>
      <c r="HMZ857" s="152"/>
      <c r="HNA857" s="152"/>
      <c r="HNB857" s="152"/>
      <c r="HNC857" s="152"/>
      <c r="HND857" s="152"/>
      <c r="HNE857" s="152"/>
      <c r="HNF857" s="152"/>
      <c r="HNG857" s="152"/>
      <c r="HNH857" s="152"/>
      <c r="HNI857" s="152"/>
      <c r="HNJ857" s="152"/>
      <c r="HNK857" s="152"/>
      <c r="HNL857" s="152"/>
      <c r="HNM857" s="152"/>
      <c r="HNN857" s="152"/>
      <c r="HNO857" s="152"/>
      <c r="HNP857" s="152"/>
      <c r="HNQ857" s="152"/>
      <c r="HNR857" s="152"/>
      <c r="HNS857" s="152"/>
      <c r="HNT857" s="152"/>
      <c r="HNU857" s="152"/>
      <c r="HNV857" s="152"/>
      <c r="HNW857" s="152"/>
      <c r="HNX857" s="152"/>
      <c r="HNY857" s="152"/>
      <c r="HNZ857" s="152"/>
      <c r="HOA857" s="152"/>
      <c r="HOB857" s="152"/>
      <c r="HOC857" s="152"/>
      <c r="HOD857" s="152"/>
      <c r="HOE857" s="152"/>
      <c r="HOF857" s="152"/>
      <c r="HOG857" s="152"/>
      <c r="HOH857" s="152"/>
      <c r="HOI857" s="152"/>
      <c r="HOJ857" s="152"/>
      <c r="HOK857" s="152"/>
      <c r="HOL857" s="152"/>
      <c r="HOM857" s="152"/>
      <c r="HON857" s="152"/>
      <c r="HOO857" s="152"/>
      <c r="HOP857" s="152"/>
      <c r="HOQ857" s="152"/>
      <c r="HOR857" s="152"/>
      <c r="HOS857" s="152"/>
      <c r="HOT857" s="152"/>
      <c r="HOU857" s="152"/>
      <c r="HOV857" s="152"/>
      <c r="HOW857" s="152"/>
      <c r="HOX857" s="152"/>
      <c r="HOY857" s="152"/>
      <c r="HOZ857" s="152"/>
      <c r="HPA857" s="152"/>
      <c r="HPB857" s="152"/>
      <c r="HPC857" s="152"/>
      <c r="HPD857" s="152"/>
      <c r="HPE857" s="152"/>
      <c r="HPF857" s="152"/>
      <c r="HPG857" s="152"/>
      <c r="HPH857" s="152"/>
      <c r="HPI857" s="152"/>
      <c r="HPJ857" s="152"/>
      <c r="HPK857" s="152"/>
      <c r="HPL857" s="152"/>
      <c r="HPM857" s="152"/>
      <c r="HPN857" s="152"/>
      <c r="HPO857" s="152"/>
      <c r="HPP857" s="152"/>
      <c r="HPQ857" s="152"/>
      <c r="HPR857" s="152"/>
      <c r="HPS857" s="152"/>
      <c r="HPT857" s="152"/>
      <c r="HPU857" s="152"/>
      <c r="HPV857" s="152"/>
      <c r="HPW857" s="152"/>
      <c r="HPX857" s="152"/>
      <c r="HPY857" s="152"/>
      <c r="HPZ857" s="152"/>
      <c r="HQA857" s="152"/>
      <c r="HQB857" s="152"/>
      <c r="HQC857" s="152"/>
      <c r="HQD857" s="152"/>
      <c r="HQE857" s="152"/>
      <c r="HQF857" s="152"/>
      <c r="HQG857" s="152"/>
      <c r="HQH857" s="152"/>
      <c r="HQI857" s="152"/>
      <c r="HQJ857" s="152"/>
      <c r="HQK857" s="152"/>
      <c r="HQL857" s="152"/>
      <c r="HQM857" s="152"/>
      <c r="HQN857" s="152"/>
      <c r="HQO857" s="152"/>
      <c r="HQP857" s="152"/>
      <c r="HQQ857" s="152"/>
      <c r="HQR857" s="152"/>
      <c r="HQS857" s="152"/>
      <c r="HQT857" s="152"/>
      <c r="HQU857" s="152"/>
      <c r="HQV857" s="152"/>
      <c r="HQW857" s="152"/>
      <c r="HQX857" s="152"/>
      <c r="HQY857" s="152"/>
      <c r="HQZ857" s="152"/>
      <c r="HRA857" s="152"/>
      <c r="HRB857" s="152"/>
      <c r="HRC857" s="152"/>
      <c r="HRD857" s="152"/>
      <c r="HRE857" s="152"/>
      <c r="HRF857" s="152"/>
      <c r="HRG857" s="152"/>
      <c r="HRH857" s="152"/>
      <c r="HRI857" s="152"/>
      <c r="HRJ857" s="152"/>
      <c r="HRK857" s="152"/>
      <c r="HRL857" s="152"/>
      <c r="HRM857" s="152"/>
      <c r="HRN857" s="152"/>
      <c r="HRO857" s="152"/>
      <c r="HRP857" s="152"/>
      <c r="HRQ857" s="152"/>
      <c r="HRR857" s="152"/>
      <c r="HRS857" s="152"/>
      <c r="HRT857" s="152"/>
      <c r="HRU857" s="152"/>
      <c r="HRV857" s="152"/>
      <c r="HRW857" s="152"/>
      <c r="HRX857" s="152"/>
      <c r="HRY857" s="152"/>
      <c r="HRZ857" s="152"/>
      <c r="HSA857" s="152"/>
      <c r="HSB857" s="152"/>
      <c r="HSC857" s="152"/>
      <c r="HSD857" s="152"/>
      <c r="HSE857" s="152"/>
      <c r="HSF857" s="152"/>
      <c r="HSG857" s="152"/>
      <c r="HSH857" s="152"/>
      <c r="HSI857" s="152"/>
      <c r="HSJ857" s="152"/>
      <c r="HSK857" s="152"/>
      <c r="HSL857" s="152"/>
      <c r="HSM857" s="152"/>
      <c r="HSN857" s="152"/>
      <c r="HSO857" s="152"/>
      <c r="HSP857" s="152"/>
      <c r="HSQ857" s="152"/>
      <c r="HSR857" s="152"/>
      <c r="HSS857" s="152"/>
      <c r="HST857" s="152"/>
      <c r="HSU857" s="152"/>
      <c r="HSV857" s="152"/>
      <c r="HSW857" s="152"/>
      <c r="HSX857" s="152"/>
      <c r="HSY857" s="152"/>
      <c r="HSZ857" s="152"/>
      <c r="HTA857" s="152"/>
      <c r="HTB857" s="152"/>
      <c r="HTC857" s="152"/>
      <c r="HTD857" s="152"/>
      <c r="HTE857" s="152"/>
      <c r="HTF857" s="152"/>
      <c r="HTG857" s="152"/>
      <c r="HTH857" s="152"/>
      <c r="HTI857" s="152"/>
      <c r="HTJ857" s="152"/>
      <c r="HTK857" s="152"/>
      <c r="HTL857" s="152"/>
      <c r="HTM857" s="152"/>
      <c r="HTN857" s="152"/>
      <c r="HTO857" s="152"/>
      <c r="HTP857" s="152"/>
      <c r="HTQ857" s="152"/>
      <c r="HTR857" s="152"/>
      <c r="HTS857" s="152"/>
      <c r="HTT857" s="152"/>
      <c r="HTU857" s="152"/>
      <c r="HTV857" s="152"/>
      <c r="HTW857" s="152"/>
      <c r="HTX857" s="152"/>
      <c r="HTY857" s="152"/>
      <c r="HTZ857" s="152"/>
      <c r="HUA857" s="152"/>
      <c r="HUB857" s="152"/>
      <c r="HUC857" s="152"/>
      <c r="HUD857" s="152"/>
      <c r="HUE857" s="152"/>
      <c r="HUF857" s="152"/>
      <c r="HUG857" s="152"/>
      <c r="HUH857" s="152"/>
      <c r="HUI857" s="152"/>
      <c r="HUJ857" s="152"/>
      <c r="HUK857" s="152"/>
      <c r="HUL857" s="152"/>
      <c r="HUM857" s="152"/>
      <c r="HUN857" s="152"/>
      <c r="HUO857" s="152"/>
      <c r="HUP857" s="152"/>
      <c r="HUQ857" s="152"/>
      <c r="HUR857" s="152"/>
      <c r="HUS857" s="152"/>
      <c r="HUT857" s="152"/>
      <c r="HUU857" s="152"/>
      <c r="HUV857" s="152"/>
      <c r="HUW857" s="152"/>
      <c r="HUX857" s="152"/>
      <c r="HUY857" s="152"/>
      <c r="HUZ857" s="152"/>
      <c r="HVA857" s="152"/>
      <c r="HVB857" s="152"/>
      <c r="HVC857" s="152"/>
      <c r="HVD857" s="152"/>
      <c r="HVE857" s="152"/>
      <c r="HVF857" s="152"/>
      <c r="HVG857" s="152"/>
      <c r="HVH857" s="152"/>
      <c r="HVI857" s="152"/>
      <c r="HVJ857" s="152"/>
      <c r="HVK857" s="152"/>
      <c r="HVL857" s="152"/>
      <c r="HVM857" s="152"/>
      <c r="HVN857" s="152"/>
      <c r="HVO857" s="152"/>
      <c r="HVP857" s="152"/>
      <c r="HVQ857" s="152"/>
      <c r="HVR857" s="152"/>
      <c r="HVS857" s="152"/>
      <c r="HVT857" s="152"/>
      <c r="HVU857" s="152"/>
      <c r="HVV857" s="152"/>
      <c r="HVW857" s="152"/>
      <c r="HVX857" s="152"/>
      <c r="HVY857" s="152"/>
      <c r="HVZ857" s="152"/>
      <c r="HWA857" s="152"/>
      <c r="HWB857" s="152"/>
      <c r="HWC857" s="152"/>
      <c r="HWD857" s="152"/>
      <c r="HWE857" s="152"/>
      <c r="HWF857" s="152"/>
      <c r="HWG857" s="152"/>
      <c r="HWH857" s="152"/>
      <c r="HWI857" s="152"/>
      <c r="HWJ857" s="152"/>
      <c r="HWK857" s="152"/>
      <c r="HWL857" s="152"/>
      <c r="HWM857" s="152"/>
      <c r="HWN857" s="152"/>
      <c r="HWO857" s="152"/>
      <c r="HWP857" s="152"/>
      <c r="HWQ857" s="152"/>
      <c r="HWR857" s="152"/>
      <c r="HWS857" s="152"/>
      <c r="HWT857" s="152"/>
      <c r="HWU857" s="152"/>
      <c r="HWV857" s="152"/>
      <c r="HWW857" s="152"/>
      <c r="HWX857" s="152"/>
      <c r="HWY857" s="152"/>
      <c r="HWZ857" s="152"/>
      <c r="HXA857" s="152"/>
      <c r="HXB857" s="152"/>
      <c r="HXC857" s="152"/>
      <c r="HXD857" s="152"/>
      <c r="HXE857" s="152"/>
      <c r="HXF857" s="152"/>
      <c r="HXG857" s="152"/>
      <c r="HXH857" s="152"/>
      <c r="HXI857" s="152"/>
      <c r="HXJ857" s="152"/>
      <c r="HXK857" s="152"/>
      <c r="HXL857" s="152"/>
      <c r="HXM857" s="152"/>
      <c r="HXN857" s="152"/>
      <c r="HXO857" s="152"/>
      <c r="HXP857" s="152"/>
      <c r="HXQ857" s="152"/>
      <c r="HXR857" s="152"/>
      <c r="HXS857" s="152"/>
      <c r="HXT857" s="152"/>
      <c r="HXU857" s="152"/>
      <c r="HXV857" s="152"/>
      <c r="HXW857" s="152"/>
      <c r="HXX857" s="152"/>
      <c r="HXY857" s="152"/>
      <c r="HXZ857" s="152"/>
      <c r="HYA857" s="152"/>
      <c r="HYB857" s="152"/>
      <c r="HYC857" s="152"/>
      <c r="HYD857" s="152"/>
      <c r="HYE857" s="152"/>
      <c r="HYF857" s="152"/>
      <c r="HYG857" s="152"/>
      <c r="HYH857" s="152"/>
      <c r="HYI857" s="152"/>
      <c r="HYJ857" s="152"/>
      <c r="HYK857" s="152"/>
      <c r="HYL857" s="152"/>
      <c r="HYM857" s="152"/>
      <c r="HYN857" s="152"/>
      <c r="HYO857" s="152"/>
      <c r="HYP857" s="152"/>
      <c r="HYQ857" s="152"/>
      <c r="HYR857" s="152"/>
      <c r="HYS857" s="152"/>
      <c r="HYT857" s="152"/>
      <c r="HYU857" s="152"/>
      <c r="HYV857" s="152"/>
      <c r="HYW857" s="152"/>
      <c r="HYX857" s="152"/>
      <c r="HYY857" s="152"/>
      <c r="HYZ857" s="152"/>
      <c r="HZA857" s="152"/>
      <c r="HZB857" s="152"/>
      <c r="HZC857" s="152"/>
      <c r="HZD857" s="152"/>
      <c r="HZE857" s="152"/>
      <c r="HZF857" s="152"/>
      <c r="HZG857" s="152"/>
      <c r="HZH857" s="152"/>
      <c r="HZI857" s="152"/>
      <c r="HZJ857" s="152"/>
      <c r="HZK857" s="152"/>
      <c r="HZL857" s="152"/>
      <c r="HZM857" s="152"/>
      <c r="HZN857" s="152"/>
      <c r="HZO857" s="152"/>
      <c r="HZP857" s="152"/>
      <c r="HZQ857" s="152"/>
      <c r="HZR857" s="152"/>
      <c r="HZS857" s="152"/>
      <c r="HZT857" s="152"/>
      <c r="HZU857" s="152"/>
      <c r="HZV857" s="152"/>
      <c r="HZW857" s="152"/>
      <c r="HZX857" s="152"/>
      <c r="HZY857" s="152"/>
      <c r="HZZ857" s="152"/>
      <c r="IAA857" s="152"/>
      <c r="IAB857" s="152"/>
      <c r="IAC857" s="152"/>
      <c r="IAD857" s="152"/>
      <c r="IAE857" s="152"/>
      <c r="IAF857" s="152"/>
      <c r="IAG857" s="152"/>
      <c r="IAH857" s="152"/>
      <c r="IAI857" s="152"/>
      <c r="IAJ857" s="152"/>
      <c r="IAK857" s="152"/>
      <c r="IAL857" s="152"/>
      <c r="IAM857" s="152"/>
      <c r="IAN857" s="152"/>
      <c r="IAO857" s="152"/>
      <c r="IAP857" s="152"/>
      <c r="IAQ857" s="152"/>
      <c r="IAR857" s="152"/>
      <c r="IAS857" s="152"/>
      <c r="IAT857" s="152"/>
      <c r="IAU857" s="152"/>
      <c r="IAV857" s="152"/>
      <c r="IAW857" s="152"/>
      <c r="IAX857" s="152"/>
      <c r="IAY857" s="152"/>
      <c r="IAZ857" s="152"/>
      <c r="IBA857" s="152"/>
      <c r="IBB857" s="152"/>
      <c r="IBC857" s="152"/>
      <c r="IBD857" s="152"/>
      <c r="IBE857" s="152"/>
      <c r="IBF857" s="152"/>
      <c r="IBG857" s="152"/>
      <c r="IBH857" s="152"/>
      <c r="IBI857" s="152"/>
      <c r="IBJ857" s="152"/>
      <c r="IBK857" s="152"/>
      <c r="IBL857" s="152"/>
      <c r="IBM857" s="152"/>
      <c r="IBN857" s="152"/>
      <c r="IBO857" s="152"/>
      <c r="IBP857" s="152"/>
      <c r="IBQ857" s="152"/>
      <c r="IBR857" s="152"/>
      <c r="IBS857" s="152"/>
      <c r="IBT857" s="152"/>
      <c r="IBU857" s="152"/>
      <c r="IBV857" s="152"/>
      <c r="IBW857" s="152"/>
      <c r="IBX857" s="152"/>
      <c r="IBY857" s="152"/>
      <c r="IBZ857" s="152"/>
      <c r="ICA857" s="152"/>
      <c r="ICB857" s="152"/>
      <c r="ICC857" s="152"/>
      <c r="ICD857" s="152"/>
      <c r="ICE857" s="152"/>
      <c r="ICF857" s="152"/>
      <c r="ICG857" s="152"/>
      <c r="ICH857" s="152"/>
      <c r="ICI857" s="152"/>
      <c r="ICJ857" s="152"/>
      <c r="ICK857" s="152"/>
      <c r="ICL857" s="152"/>
      <c r="ICM857" s="152"/>
      <c r="ICN857" s="152"/>
      <c r="ICO857" s="152"/>
      <c r="ICP857" s="152"/>
      <c r="ICQ857" s="152"/>
      <c r="ICR857" s="152"/>
      <c r="ICS857" s="152"/>
      <c r="ICT857" s="152"/>
      <c r="ICU857" s="152"/>
      <c r="ICV857" s="152"/>
      <c r="ICW857" s="152"/>
      <c r="ICX857" s="152"/>
      <c r="ICY857" s="152"/>
      <c r="ICZ857" s="152"/>
      <c r="IDA857" s="152"/>
      <c r="IDB857" s="152"/>
      <c r="IDC857" s="152"/>
      <c r="IDD857" s="152"/>
      <c r="IDE857" s="152"/>
      <c r="IDF857" s="152"/>
      <c r="IDG857" s="152"/>
      <c r="IDH857" s="152"/>
      <c r="IDI857" s="152"/>
      <c r="IDJ857" s="152"/>
      <c r="IDK857" s="152"/>
      <c r="IDL857" s="152"/>
      <c r="IDM857" s="152"/>
      <c r="IDN857" s="152"/>
      <c r="IDO857" s="152"/>
      <c r="IDP857" s="152"/>
      <c r="IDQ857" s="152"/>
      <c r="IDR857" s="152"/>
      <c r="IDS857" s="152"/>
      <c r="IDT857" s="152"/>
      <c r="IDU857" s="152"/>
      <c r="IDV857" s="152"/>
      <c r="IDW857" s="152"/>
      <c r="IDX857" s="152"/>
      <c r="IDY857" s="152"/>
      <c r="IDZ857" s="152"/>
      <c r="IEA857" s="152"/>
      <c r="IEB857" s="152"/>
      <c r="IEC857" s="152"/>
      <c r="IED857" s="152"/>
      <c r="IEE857" s="152"/>
      <c r="IEF857" s="152"/>
      <c r="IEG857" s="152"/>
      <c r="IEH857" s="152"/>
      <c r="IEI857" s="152"/>
      <c r="IEJ857" s="152"/>
      <c r="IEK857" s="152"/>
      <c r="IEL857" s="152"/>
      <c r="IEM857" s="152"/>
      <c r="IEN857" s="152"/>
      <c r="IEO857" s="152"/>
      <c r="IEP857" s="152"/>
      <c r="IEQ857" s="152"/>
      <c r="IER857" s="152"/>
      <c r="IES857" s="152"/>
      <c r="IET857" s="152"/>
      <c r="IEU857" s="152"/>
      <c r="IEV857" s="152"/>
      <c r="IEW857" s="152"/>
      <c r="IEX857" s="152"/>
      <c r="IEY857" s="152"/>
      <c r="IEZ857" s="152"/>
      <c r="IFA857" s="152"/>
      <c r="IFB857" s="152"/>
      <c r="IFC857" s="152"/>
      <c r="IFD857" s="152"/>
      <c r="IFE857" s="152"/>
      <c r="IFF857" s="152"/>
      <c r="IFG857" s="152"/>
      <c r="IFH857" s="152"/>
      <c r="IFI857" s="152"/>
      <c r="IFJ857" s="152"/>
      <c r="IFK857" s="152"/>
      <c r="IFL857" s="152"/>
      <c r="IFM857" s="152"/>
      <c r="IFN857" s="152"/>
      <c r="IFO857" s="152"/>
      <c r="IFP857" s="152"/>
      <c r="IFQ857" s="152"/>
      <c r="IFR857" s="152"/>
      <c r="IFS857" s="152"/>
      <c r="IFT857" s="152"/>
      <c r="IFU857" s="152"/>
      <c r="IFV857" s="152"/>
      <c r="IFW857" s="152"/>
      <c r="IFX857" s="152"/>
      <c r="IFY857" s="152"/>
      <c r="IFZ857" s="152"/>
      <c r="IGA857" s="152"/>
      <c r="IGB857" s="152"/>
      <c r="IGC857" s="152"/>
      <c r="IGD857" s="152"/>
      <c r="IGE857" s="152"/>
      <c r="IGF857" s="152"/>
      <c r="IGG857" s="152"/>
      <c r="IGH857" s="152"/>
      <c r="IGI857" s="152"/>
      <c r="IGJ857" s="152"/>
      <c r="IGK857" s="152"/>
      <c r="IGL857" s="152"/>
      <c r="IGM857" s="152"/>
      <c r="IGN857" s="152"/>
      <c r="IGO857" s="152"/>
      <c r="IGP857" s="152"/>
      <c r="IGQ857" s="152"/>
      <c r="IGR857" s="152"/>
      <c r="IGS857" s="152"/>
      <c r="IGT857" s="152"/>
      <c r="IGU857" s="152"/>
      <c r="IGV857" s="152"/>
      <c r="IGW857" s="152"/>
      <c r="IGX857" s="152"/>
      <c r="IGY857" s="152"/>
      <c r="IGZ857" s="152"/>
      <c r="IHA857" s="152"/>
      <c r="IHB857" s="152"/>
      <c r="IHC857" s="152"/>
      <c r="IHD857" s="152"/>
      <c r="IHE857" s="152"/>
      <c r="IHF857" s="152"/>
      <c r="IHG857" s="152"/>
      <c r="IHH857" s="152"/>
      <c r="IHI857" s="152"/>
      <c r="IHJ857" s="152"/>
      <c r="IHK857" s="152"/>
      <c r="IHL857" s="152"/>
      <c r="IHM857" s="152"/>
      <c r="IHN857" s="152"/>
      <c r="IHO857" s="152"/>
      <c r="IHP857" s="152"/>
      <c r="IHQ857" s="152"/>
      <c r="IHR857" s="152"/>
      <c r="IHS857" s="152"/>
      <c r="IHT857" s="152"/>
      <c r="IHU857" s="152"/>
      <c r="IHV857" s="152"/>
      <c r="IHW857" s="152"/>
      <c r="IHX857" s="152"/>
      <c r="IHY857" s="152"/>
      <c r="IHZ857" s="152"/>
      <c r="IIA857" s="152"/>
      <c r="IIB857" s="152"/>
      <c r="IIC857" s="152"/>
      <c r="IID857" s="152"/>
      <c r="IIE857" s="152"/>
      <c r="IIF857" s="152"/>
      <c r="IIG857" s="152"/>
      <c r="IIH857" s="152"/>
      <c r="III857" s="152"/>
      <c r="IIJ857" s="152"/>
      <c r="IIK857" s="152"/>
      <c r="IIL857" s="152"/>
      <c r="IIM857" s="152"/>
      <c r="IIN857" s="152"/>
      <c r="IIO857" s="152"/>
      <c r="IIP857" s="152"/>
      <c r="IIQ857" s="152"/>
      <c r="IIR857" s="152"/>
      <c r="IIS857" s="152"/>
      <c r="IIT857" s="152"/>
      <c r="IIU857" s="152"/>
      <c r="IIV857" s="152"/>
      <c r="IIW857" s="152"/>
      <c r="IIX857" s="152"/>
      <c r="IIY857" s="152"/>
      <c r="IIZ857" s="152"/>
      <c r="IJA857" s="152"/>
      <c r="IJB857" s="152"/>
      <c r="IJC857" s="152"/>
      <c r="IJD857" s="152"/>
      <c r="IJE857" s="152"/>
      <c r="IJF857" s="152"/>
      <c r="IJG857" s="152"/>
      <c r="IJH857" s="152"/>
      <c r="IJI857" s="152"/>
      <c r="IJJ857" s="152"/>
      <c r="IJK857" s="152"/>
      <c r="IJL857" s="152"/>
      <c r="IJM857" s="152"/>
      <c r="IJN857" s="152"/>
      <c r="IJO857" s="152"/>
      <c r="IJP857" s="152"/>
      <c r="IJQ857" s="152"/>
      <c r="IJR857" s="152"/>
      <c r="IJS857" s="152"/>
      <c r="IJT857" s="152"/>
      <c r="IJU857" s="152"/>
      <c r="IJV857" s="152"/>
      <c r="IJW857" s="152"/>
      <c r="IJX857" s="152"/>
      <c r="IJY857" s="152"/>
      <c r="IJZ857" s="152"/>
      <c r="IKA857" s="152"/>
      <c r="IKB857" s="152"/>
      <c r="IKC857" s="152"/>
      <c r="IKD857" s="152"/>
      <c r="IKE857" s="152"/>
      <c r="IKF857" s="152"/>
      <c r="IKG857" s="152"/>
      <c r="IKH857" s="152"/>
      <c r="IKI857" s="152"/>
      <c r="IKJ857" s="152"/>
      <c r="IKK857" s="152"/>
      <c r="IKL857" s="152"/>
      <c r="IKM857" s="152"/>
      <c r="IKN857" s="152"/>
      <c r="IKO857" s="152"/>
      <c r="IKP857" s="152"/>
      <c r="IKQ857" s="152"/>
      <c r="IKR857" s="152"/>
      <c r="IKS857" s="152"/>
      <c r="IKT857" s="152"/>
      <c r="IKU857" s="152"/>
      <c r="IKV857" s="152"/>
      <c r="IKW857" s="152"/>
      <c r="IKX857" s="152"/>
      <c r="IKY857" s="152"/>
      <c r="IKZ857" s="152"/>
      <c r="ILA857" s="152"/>
      <c r="ILB857" s="152"/>
      <c r="ILC857" s="152"/>
      <c r="ILD857" s="152"/>
      <c r="ILE857" s="152"/>
      <c r="ILF857" s="152"/>
      <c r="ILG857" s="152"/>
      <c r="ILH857" s="152"/>
      <c r="ILI857" s="152"/>
      <c r="ILJ857" s="152"/>
      <c r="ILK857" s="152"/>
      <c r="ILL857" s="152"/>
      <c r="ILM857" s="152"/>
      <c r="ILN857" s="152"/>
      <c r="ILO857" s="152"/>
      <c r="ILP857" s="152"/>
      <c r="ILQ857" s="152"/>
      <c r="ILR857" s="152"/>
      <c r="ILS857" s="152"/>
      <c r="ILT857" s="152"/>
      <c r="ILU857" s="152"/>
      <c r="ILV857" s="152"/>
      <c r="ILW857" s="152"/>
      <c r="ILX857" s="152"/>
      <c r="ILY857" s="152"/>
      <c r="ILZ857" s="152"/>
      <c r="IMA857" s="152"/>
      <c r="IMB857" s="152"/>
      <c r="IMC857" s="152"/>
      <c r="IMD857" s="152"/>
      <c r="IME857" s="152"/>
      <c r="IMF857" s="152"/>
      <c r="IMG857" s="152"/>
      <c r="IMH857" s="152"/>
      <c r="IMI857" s="152"/>
      <c r="IMJ857" s="152"/>
      <c r="IMK857" s="152"/>
      <c r="IML857" s="152"/>
      <c r="IMM857" s="152"/>
      <c r="IMN857" s="152"/>
      <c r="IMO857" s="152"/>
      <c r="IMP857" s="152"/>
      <c r="IMQ857" s="152"/>
      <c r="IMR857" s="152"/>
      <c r="IMS857" s="152"/>
      <c r="IMT857" s="152"/>
      <c r="IMU857" s="152"/>
      <c r="IMV857" s="152"/>
      <c r="IMW857" s="152"/>
      <c r="IMX857" s="152"/>
      <c r="IMY857" s="152"/>
      <c r="IMZ857" s="152"/>
      <c r="INA857" s="152"/>
      <c r="INB857" s="152"/>
      <c r="INC857" s="152"/>
      <c r="IND857" s="152"/>
      <c r="INE857" s="152"/>
      <c r="INF857" s="152"/>
      <c r="ING857" s="152"/>
      <c r="INH857" s="152"/>
      <c r="INI857" s="152"/>
      <c r="INJ857" s="152"/>
      <c r="INK857" s="152"/>
      <c r="INL857" s="152"/>
      <c r="INM857" s="152"/>
      <c r="INN857" s="152"/>
      <c r="INO857" s="152"/>
      <c r="INP857" s="152"/>
      <c r="INQ857" s="152"/>
      <c r="INR857" s="152"/>
      <c r="INS857" s="152"/>
      <c r="INT857" s="152"/>
      <c r="INU857" s="152"/>
      <c r="INV857" s="152"/>
      <c r="INW857" s="152"/>
      <c r="INX857" s="152"/>
      <c r="INY857" s="152"/>
      <c r="INZ857" s="152"/>
      <c r="IOA857" s="152"/>
      <c r="IOB857" s="152"/>
      <c r="IOC857" s="152"/>
      <c r="IOD857" s="152"/>
      <c r="IOE857" s="152"/>
      <c r="IOF857" s="152"/>
      <c r="IOG857" s="152"/>
      <c r="IOH857" s="152"/>
      <c r="IOI857" s="152"/>
      <c r="IOJ857" s="152"/>
      <c r="IOK857" s="152"/>
      <c r="IOL857" s="152"/>
      <c r="IOM857" s="152"/>
      <c r="ION857" s="152"/>
      <c r="IOO857" s="152"/>
      <c r="IOP857" s="152"/>
      <c r="IOQ857" s="152"/>
      <c r="IOR857" s="152"/>
      <c r="IOS857" s="152"/>
      <c r="IOT857" s="152"/>
      <c r="IOU857" s="152"/>
      <c r="IOV857" s="152"/>
      <c r="IOW857" s="152"/>
      <c r="IOX857" s="152"/>
      <c r="IOY857" s="152"/>
      <c r="IOZ857" s="152"/>
      <c r="IPA857" s="152"/>
      <c r="IPB857" s="152"/>
      <c r="IPC857" s="152"/>
      <c r="IPD857" s="152"/>
      <c r="IPE857" s="152"/>
      <c r="IPF857" s="152"/>
      <c r="IPG857" s="152"/>
      <c r="IPH857" s="152"/>
      <c r="IPI857" s="152"/>
      <c r="IPJ857" s="152"/>
      <c r="IPK857" s="152"/>
      <c r="IPL857" s="152"/>
      <c r="IPM857" s="152"/>
      <c r="IPN857" s="152"/>
      <c r="IPO857" s="152"/>
      <c r="IPP857" s="152"/>
      <c r="IPQ857" s="152"/>
      <c r="IPR857" s="152"/>
      <c r="IPS857" s="152"/>
      <c r="IPT857" s="152"/>
      <c r="IPU857" s="152"/>
      <c r="IPV857" s="152"/>
      <c r="IPW857" s="152"/>
      <c r="IPX857" s="152"/>
      <c r="IPY857" s="152"/>
      <c r="IPZ857" s="152"/>
      <c r="IQA857" s="152"/>
      <c r="IQB857" s="152"/>
      <c r="IQC857" s="152"/>
      <c r="IQD857" s="152"/>
      <c r="IQE857" s="152"/>
      <c r="IQF857" s="152"/>
      <c r="IQG857" s="152"/>
      <c r="IQH857" s="152"/>
      <c r="IQI857" s="152"/>
      <c r="IQJ857" s="152"/>
      <c r="IQK857" s="152"/>
      <c r="IQL857" s="152"/>
      <c r="IQM857" s="152"/>
      <c r="IQN857" s="152"/>
      <c r="IQO857" s="152"/>
      <c r="IQP857" s="152"/>
      <c r="IQQ857" s="152"/>
      <c r="IQR857" s="152"/>
      <c r="IQS857" s="152"/>
      <c r="IQT857" s="152"/>
      <c r="IQU857" s="152"/>
      <c r="IQV857" s="152"/>
      <c r="IQW857" s="152"/>
      <c r="IQX857" s="152"/>
      <c r="IQY857" s="152"/>
      <c r="IQZ857" s="152"/>
      <c r="IRA857" s="152"/>
      <c r="IRB857" s="152"/>
      <c r="IRC857" s="152"/>
      <c r="IRD857" s="152"/>
      <c r="IRE857" s="152"/>
      <c r="IRF857" s="152"/>
      <c r="IRG857" s="152"/>
      <c r="IRH857" s="152"/>
      <c r="IRI857" s="152"/>
      <c r="IRJ857" s="152"/>
      <c r="IRK857" s="152"/>
      <c r="IRL857" s="152"/>
      <c r="IRM857" s="152"/>
      <c r="IRN857" s="152"/>
      <c r="IRO857" s="152"/>
      <c r="IRP857" s="152"/>
      <c r="IRQ857" s="152"/>
      <c r="IRR857" s="152"/>
      <c r="IRS857" s="152"/>
      <c r="IRT857" s="152"/>
      <c r="IRU857" s="152"/>
      <c r="IRV857" s="152"/>
      <c r="IRW857" s="152"/>
      <c r="IRX857" s="152"/>
      <c r="IRY857" s="152"/>
      <c r="IRZ857" s="152"/>
      <c r="ISA857" s="152"/>
      <c r="ISB857" s="152"/>
      <c r="ISC857" s="152"/>
      <c r="ISD857" s="152"/>
      <c r="ISE857" s="152"/>
      <c r="ISF857" s="152"/>
      <c r="ISG857" s="152"/>
      <c r="ISH857" s="152"/>
      <c r="ISI857" s="152"/>
      <c r="ISJ857" s="152"/>
      <c r="ISK857" s="152"/>
      <c r="ISL857" s="152"/>
      <c r="ISM857" s="152"/>
      <c r="ISN857" s="152"/>
      <c r="ISO857" s="152"/>
      <c r="ISP857" s="152"/>
      <c r="ISQ857" s="152"/>
      <c r="ISR857" s="152"/>
      <c r="ISS857" s="152"/>
      <c r="IST857" s="152"/>
      <c r="ISU857" s="152"/>
      <c r="ISV857" s="152"/>
      <c r="ISW857" s="152"/>
      <c r="ISX857" s="152"/>
      <c r="ISY857" s="152"/>
      <c r="ISZ857" s="152"/>
      <c r="ITA857" s="152"/>
      <c r="ITB857" s="152"/>
      <c r="ITC857" s="152"/>
      <c r="ITD857" s="152"/>
      <c r="ITE857" s="152"/>
      <c r="ITF857" s="152"/>
      <c r="ITG857" s="152"/>
      <c r="ITH857" s="152"/>
      <c r="ITI857" s="152"/>
      <c r="ITJ857" s="152"/>
      <c r="ITK857" s="152"/>
      <c r="ITL857" s="152"/>
      <c r="ITM857" s="152"/>
      <c r="ITN857" s="152"/>
      <c r="ITO857" s="152"/>
      <c r="ITP857" s="152"/>
      <c r="ITQ857" s="152"/>
      <c r="ITR857" s="152"/>
      <c r="ITS857" s="152"/>
      <c r="ITT857" s="152"/>
      <c r="ITU857" s="152"/>
      <c r="ITV857" s="152"/>
      <c r="ITW857" s="152"/>
      <c r="ITX857" s="152"/>
      <c r="ITY857" s="152"/>
      <c r="ITZ857" s="152"/>
      <c r="IUA857" s="152"/>
      <c r="IUB857" s="152"/>
      <c r="IUC857" s="152"/>
      <c r="IUD857" s="152"/>
      <c r="IUE857" s="152"/>
      <c r="IUF857" s="152"/>
      <c r="IUG857" s="152"/>
      <c r="IUH857" s="152"/>
      <c r="IUI857" s="152"/>
      <c r="IUJ857" s="152"/>
      <c r="IUK857" s="152"/>
      <c r="IUL857" s="152"/>
      <c r="IUM857" s="152"/>
      <c r="IUN857" s="152"/>
      <c r="IUO857" s="152"/>
      <c r="IUP857" s="152"/>
      <c r="IUQ857" s="152"/>
      <c r="IUR857" s="152"/>
      <c r="IUS857" s="152"/>
      <c r="IUT857" s="152"/>
      <c r="IUU857" s="152"/>
      <c r="IUV857" s="152"/>
      <c r="IUW857" s="152"/>
      <c r="IUX857" s="152"/>
      <c r="IUY857" s="152"/>
      <c r="IUZ857" s="152"/>
      <c r="IVA857" s="152"/>
      <c r="IVB857" s="152"/>
      <c r="IVC857" s="152"/>
      <c r="IVD857" s="152"/>
      <c r="IVE857" s="152"/>
      <c r="IVF857" s="152"/>
      <c r="IVG857" s="152"/>
      <c r="IVH857" s="152"/>
      <c r="IVI857" s="152"/>
      <c r="IVJ857" s="152"/>
      <c r="IVK857" s="152"/>
      <c r="IVL857" s="152"/>
      <c r="IVM857" s="152"/>
      <c r="IVN857" s="152"/>
      <c r="IVO857" s="152"/>
      <c r="IVP857" s="152"/>
      <c r="IVQ857" s="152"/>
      <c r="IVR857" s="152"/>
      <c r="IVS857" s="152"/>
      <c r="IVT857" s="152"/>
      <c r="IVU857" s="152"/>
      <c r="IVV857" s="152"/>
      <c r="IVW857" s="152"/>
      <c r="IVX857" s="152"/>
      <c r="IVY857" s="152"/>
      <c r="IVZ857" s="152"/>
      <c r="IWA857" s="152"/>
      <c r="IWB857" s="152"/>
      <c r="IWC857" s="152"/>
      <c r="IWD857" s="152"/>
      <c r="IWE857" s="152"/>
      <c r="IWF857" s="152"/>
      <c r="IWG857" s="152"/>
      <c r="IWH857" s="152"/>
      <c r="IWI857" s="152"/>
      <c r="IWJ857" s="152"/>
      <c r="IWK857" s="152"/>
      <c r="IWL857" s="152"/>
      <c r="IWM857" s="152"/>
      <c r="IWN857" s="152"/>
      <c r="IWO857" s="152"/>
      <c r="IWP857" s="152"/>
      <c r="IWQ857" s="152"/>
      <c r="IWR857" s="152"/>
      <c r="IWS857" s="152"/>
      <c r="IWT857" s="152"/>
      <c r="IWU857" s="152"/>
      <c r="IWV857" s="152"/>
      <c r="IWW857" s="152"/>
      <c r="IWX857" s="152"/>
      <c r="IWY857" s="152"/>
      <c r="IWZ857" s="152"/>
      <c r="IXA857" s="152"/>
      <c r="IXB857" s="152"/>
      <c r="IXC857" s="152"/>
      <c r="IXD857" s="152"/>
      <c r="IXE857" s="152"/>
      <c r="IXF857" s="152"/>
      <c r="IXG857" s="152"/>
      <c r="IXH857" s="152"/>
      <c r="IXI857" s="152"/>
      <c r="IXJ857" s="152"/>
      <c r="IXK857" s="152"/>
      <c r="IXL857" s="152"/>
      <c r="IXM857" s="152"/>
      <c r="IXN857" s="152"/>
      <c r="IXO857" s="152"/>
      <c r="IXP857" s="152"/>
      <c r="IXQ857" s="152"/>
      <c r="IXR857" s="152"/>
      <c r="IXS857" s="152"/>
      <c r="IXT857" s="152"/>
      <c r="IXU857" s="152"/>
      <c r="IXV857" s="152"/>
      <c r="IXW857" s="152"/>
      <c r="IXX857" s="152"/>
      <c r="IXY857" s="152"/>
      <c r="IXZ857" s="152"/>
      <c r="IYA857" s="152"/>
      <c r="IYB857" s="152"/>
      <c r="IYC857" s="152"/>
      <c r="IYD857" s="152"/>
      <c r="IYE857" s="152"/>
      <c r="IYF857" s="152"/>
      <c r="IYG857" s="152"/>
      <c r="IYH857" s="152"/>
      <c r="IYI857" s="152"/>
      <c r="IYJ857" s="152"/>
      <c r="IYK857" s="152"/>
      <c r="IYL857" s="152"/>
      <c r="IYM857" s="152"/>
      <c r="IYN857" s="152"/>
      <c r="IYO857" s="152"/>
      <c r="IYP857" s="152"/>
      <c r="IYQ857" s="152"/>
      <c r="IYR857" s="152"/>
      <c r="IYS857" s="152"/>
      <c r="IYT857" s="152"/>
      <c r="IYU857" s="152"/>
      <c r="IYV857" s="152"/>
      <c r="IYW857" s="152"/>
      <c r="IYX857" s="152"/>
      <c r="IYY857" s="152"/>
      <c r="IYZ857" s="152"/>
      <c r="IZA857" s="152"/>
      <c r="IZB857" s="152"/>
      <c r="IZC857" s="152"/>
      <c r="IZD857" s="152"/>
      <c r="IZE857" s="152"/>
      <c r="IZF857" s="152"/>
      <c r="IZG857" s="152"/>
      <c r="IZH857" s="152"/>
      <c r="IZI857" s="152"/>
      <c r="IZJ857" s="152"/>
      <c r="IZK857" s="152"/>
      <c r="IZL857" s="152"/>
      <c r="IZM857" s="152"/>
      <c r="IZN857" s="152"/>
      <c r="IZO857" s="152"/>
      <c r="IZP857" s="152"/>
      <c r="IZQ857" s="152"/>
      <c r="IZR857" s="152"/>
      <c r="IZS857" s="152"/>
      <c r="IZT857" s="152"/>
      <c r="IZU857" s="152"/>
      <c r="IZV857" s="152"/>
      <c r="IZW857" s="152"/>
      <c r="IZX857" s="152"/>
      <c r="IZY857" s="152"/>
      <c r="IZZ857" s="152"/>
      <c r="JAA857" s="152"/>
      <c r="JAB857" s="152"/>
      <c r="JAC857" s="152"/>
      <c r="JAD857" s="152"/>
      <c r="JAE857" s="152"/>
      <c r="JAF857" s="152"/>
      <c r="JAG857" s="152"/>
      <c r="JAH857" s="152"/>
      <c r="JAI857" s="152"/>
      <c r="JAJ857" s="152"/>
      <c r="JAK857" s="152"/>
      <c r="JAL857" s="152"/>
      <c r="JAM857" s="152"/>
      <c r="JAN857" s="152"/>
      <c r="JAO857" s="152"/>
      <c r="JAP857" s="152"/>
      <c r="JAQ857" s="152"/>
      <c r="JAR857" s="152"/>
      <c r="JAS857" s="152"/>
      <c r="JAT857" s="152"/>
      <c r="JAU857" s="152"/>
      <c r="JAV857" s="152"/>
      <c r="JAW857" s="152"/>
      <c r="JAX857" s="152"/>
      <c r="JAY857" s="152"/>
      <c r="JAZ857" s="152"/>
      <c r="JBA857" s="152"/>
      <c r="JBB857" s="152"/>
      <c r="JBC857" s="152"/>
      <c r="JBD857" s="152"/>
      <c r="JBE857" s="152"/>
      <c r="JBF857" s="152"/>
      <c r="JBG857" s="152"/>
      <c r="JBH857" s="152"/>
      <c r="JBI857" s="152"/>
      <c r="JBJ857" s="152"/>
      <c r="JBK857" s="152"/>
      <c r="JBL857" s="152"/>
      <c r="JBM857" s="152"/>
      <c r="JBN857" s="152"/>
      <c r="JBO857" s="152"/>
      <c r="JBP857" s="152"/>
      <c r="JBQ857" s="152"/>
      <c r="JBR857" s="152"/>
      <c r="JBS857" s="152"/>
      <c r="JBT857" s="152"/>
      <c r="JBU857" s="152"/>
      <c r="JBV857" s="152"/>
      <c r="JBW857" s="152"/>
      <c r="JBX857" s="152"/>
      <c r="JBY857" s="152"/>
      <c r="JBZ857" s="152"/>
      <c r="JCA857" s="152"/>
      <c r="JCB857" s="152"/>
      <c r="JCC857" s="152"/>
      <c r="JCD857" s="152"/>
      <c r="JCE857" s="152"/>
      <c r="JCF857" s="152"/>
      <c r="JCG857" s="152"/>
      <c r="JCH857" s="152"/>
      <c r="JCI857" s="152"/>
      <c r="JCJ857" s="152"/>
      <c r="JCK857" s="152"/>
      <c r="JCL857" s="152"/>
      <c r="JCM857" s="152"/>
      <c r="JCN857" s="152"/>
      <c r="JCO857" s="152"/>
      <c r="JCP857" s="152"/>
      <c r="JCQ857" s="152"/>
      <c r="JCR857" s="152"/>
      <c r="JCS857" s="152"/>
      <c r="JCT857" s="152"/>
      <c r="JCU857" s="152"/>
      <c r="JCV857" s="152"/>
      <c r="JCW857" s="152"/>
      <c r="JCX857" s="152"/>
      <c r="JCY857" s="152"/>
      <c r="JCZ857" s="152"/>
      <c r="JDA857" s="152"/>
      <c r="JDB857" s="152"/>
      <c r="JDC857" s="152"/>
      <c r="JDD857" s="152"/>
      <c r="JDE857" s="152"/>
      <c r="JDF857" s="152"/>
      <c r="JDG857" s="152"/>
      <c r="JDH857" s="152"/>
      <c r="JDI857" s="152"/>
      <c r="JDJ857" s="152"/>
      <c r="JDK857" s="152"/>
      <c r="JDL857" s="152"/>
      <c r="JDM857" s="152"/>
      <c r="JDN857" s="152"/>
      <c r="JDO857" s="152"/>
      <c r="JDP857" s="152"/>
      <c r="JDQ857" s="152"/>
      <c r="JDR857" s="152"/>
      <c r="JDS857" s="152"/>
      <c r="JDT857" s="152"/>
      <c r="JDU857" s="152"/>
      <c r="JDV857" s="152"/>
      <c r="JDW857" s="152"/>
      <c r="JDX857" s="152"/>
      <c r="JDY857" s="152"/>
      <c r="JDZ857" s="152"/>
      <c r="JEA857" s="152"/>
      <c r="JEB857" s="152"/>
      <c r="JEC857" s="152"/>
      <c r="JED857" s="152"/>
      <c r="JEE857" s="152"/>
      <c r="JEF857" s="152"/>
      <c r="JEG857" s="152"/>
      <c r="JEH857" s="152"/>
      <c r="JEI857" s="152"/>
      <c r="JEJ857" s="152"/>
      <c r="JEK857" s="152"/>
      <c r="JEL857" s="152"/>
      <c r="JEM857" s="152"/>
      <c r="JEN857" s="152"/>
      <c r="JEO857" s="152"/>
      <c r="JEP857" s="152"/>
      <c r="JEQ857" s="152"/>
      <c r="JER857" s="152"/>
      <c r="JES857" s="152"/>
      <c r="JET857" s="152"/>
      <c r="JEU857" s="152"/>
      <c r="JEV857" s="152"/>
      <c r="JEW857" s="152"/>
      <c r="JEX857" s="152"/>
      <c r="JEY857" s="152"/>
      <c r="JEZ857" s="152"/>
      <c r="JFA857" s="152"/>
      <c r="JFB857" s="152"/>
      <c r="JFC857" s="152"/>
      <c r="JFD857" s="152"/>
      <c r="JFE857" s="152"/>
      <c r="JFF857" s="152"/>
      <c r="JFG857" s="152"/>
      <c r="JFH857" s="152"/>
      <c r="JFI857" s="152"/>
      <c r="JFJ857" s="152"/>
      <c r="JFK857" s="152"/>
      <c r="JFL857" s="152"/>
      <c r="JFM857" s="152"/>
      <c r="JFN857" s="152"/>
      <c r="JFO857" s="152"/>
      <c r="JFP857" s="152"/>
      <c r="JFQ857" s="152"/>
      <c r="JFR857" s="152"/>
      <c r="JFS857" s="152"/>
      <c r="JFT857" s="152"/>
      <c r="JFU857" s="152"/>
      <c r="JFV857" s="152"/>
      <c r="JFW857" s="152"/>
      <c r="JFX857" s="152"/>
      <c r="JFY857" s="152"/>
      <c r="JFZ857" s="152"/>
      <c r="JGA857" s="152"/>
      <c r="JGB857" s="152"/>
      <c r="JGC857" s="152"/>
      <c r="JGD857" s="152"/>
      <c r="JGE857" s="152"/>
      <c r="JGF857" s="152"/>
      <c r="JGG857" s="152"/>
      <c r="JGH857" s="152"/>
      <c r="JGI857" s="152"/>
      <c r="JGJ857" s="152"/>
      <c r="JGK857" s="152"/>
      <c r="JGL857" s="152"/>
      <c r="JGM857" s="152"/>
      <c r="JGN857" s="152"/>
      <c r="JGO857" s="152"/>
      <c r="JGP857" s="152"/>
      <c r="JGQ857" s="152"/>
      <c r="JGR857" s="152"/>
      <c r="JGS857" s="152"/>
      <c r="JGT857" s="152"/>
      <c r="JGU857" s="152"/>
      <c r="JGV857" s="152"/>
      <c r="JGW857" s="152"/>
      <c r="JGX857" s="152"/>
      <c r="JGY857" s="152"/>
      <c r="JGZ857" s="152"/>
      <c r="JHA857" s="152"/>
      <c r="JHB857" s="152"/>
      <c r="JHC857" s="152"/>
      <c r="JHD857" s="152"/>
      <c r="JHE857" s="152"/>
      <c r="JHF857" s="152"/>
      <c r="JHG857" s="152"/>
      <c r="JHH857" s="152"/>
      <c r="JHI857" s="152"/>
      <c r="JHJ857" s="152"/>
      <c r="JHK857" s="152"/>
      <c r="JHL857" s="152"/>
      <c r="JHM857" s="152"/>
      <c r="JHN857" s="152"/>
      <c r="JHO857" s="152"/>
      <c r="JHP857" s="152"/>
      <c r="JHQ857" s="152"/>
      <c r="JHR857" s="152"/>
      <c r="JHS857" s="152"/>
      <c r="JHT857" s="152"/>
      <c r="JHU857" s="152"/>
      <c r="JHV857" s="152"/>
      <c r="JHW857" s="152"/>
      <c r="JHX857" s="152"/>
      <c r="JHY857" s="152"/>
      <c r="JHZ857" s="152"/>
      <c r="JIA857" s="152"/>
      <c r="JIB857" s="152"/>
      <c r="JIC857" s="152"/>
      <c r="JID857" s="152"/>
      <c r="JIE857" s="152"/>
      <c r="JIF857" s="152"/>
      <c r="JIG857" s="152"/>
      <c r="JIH857" s="152"/>
      <c r="JII857" s="152"/>
      <c r="JIJ857" s="152"/>
      <c r="JIK857" s="152"/>
      <c r="JIL857" s="152"/>
      <c r="JIM857" s="152"/>
      <c r="JIN857" s="152"/>
      <c r="JIO857" s="152"/>
      <c r="JIP857" s="152"/>
      <c r="JIQ857" s="152"/>
      <c r="JIR857" s="152"/>
      <c r="JIS857" s="152"/>
      <c r="JIT857" s="152"/>
      <c r="JIU857" s="152"/>
      <c r="JIV857" s="152"/>
      <c r="JIW857" s="152"/>
      <c r="JIX857" s="152"/>
      <c r="JIY857" s="152"/>
      <c r="JIZ857" s="152"/>
      <c r="JJA857" s="152"/>
      <c r="JJB857" s="152"/>
      <c r="JJC857" s="152"/>
      <c r="JJD857" s="152"/>
      <c r="JJE857" s="152"/>
      <c r="JJF857" s="152"/>
      <c r="JJG857" s="152"/>
      <c r="JJH857" s="152"/>
      <c r="JJI857" s="152"/>
      <c r="JJJ857" s="152"/>
      <c r="JJK857" s="152"/>
      <c r="JJL857" s="152"/>
      <c r="JJM857" s="152"/>
      <c r="JJN857" s="152"/>
      <c r="JJO857" s="152"/>
      <c r="JJP857" s="152"/>
      <c r="JJQ857" s="152"/>
      <c r="JJR857" s="152"/>
      <c r="JJS857" s="152"/>
      <c r="JJT857" s="152"/>
      <c r="JJU857" s="152"/>
      <c r="JJV857" s="152"/>
      <c r="JJW857" s="152"/>
      <c r="JJX857" s="152"/>
      <c r="JJY857" s="152"/>
      <c r="JJZ857" s="152"/>
      <c r="JKA857" s="152"/>
      <c r="JKB857" s="152"/>
      <c r="JKC857" s="152"/>
      <c r="JKD857" s="152"/>
      <c r="JKE857" s="152"/>
      <c r="JKF857" s="152"/>
      <c r="JKG857" s="152"/>
      <c r="JKH857" s="152"/>
      <c r="JKI857" s="152"/>
      <c r="JKJ857" s="152"/>
      <c r="JKK857" s="152"/>
      <c r="JKL857" s="152"/>
      <c r="JKM857" s="152"/>
      <c r="JKN857" s="152"/>
      <c r="JKO857" s="152"/>
      <c r="JKP857" s="152"/>
      <c r="JKQ857" s="152"/>
      <c r="JKR857" s="152"/>
      <c r="JKS857" s="152"/>
      <c r="JKT857" s="152"/>
      <c r="JKU857" s="152"/>
      <c r="JKV857" s="152"/>
      <c r="JKW857" s="152"/>
      <c r="JKX857" s="152"/>
      <c r="JKY857" s="152"/>
      <c r="JKZ857" s="152"/>
      <c r="JLA857" s="152"/>
      <c r="JLB857" s="152"/>
      <c r="JLC857" s="152"/>
      <c r="JLD857" s="152"/>
      <c r="JLE857" s="152"/>
      <c r="JLF857" s="152"/>
      <c r="JLG857" s="152"/>
      <c r="JLH857" s="152"/>
      <c r="JLI857" s="152"/>
      <c r="JLJ857" s="152"/>
      <c r="JLK857" s="152"/>
      <c r="JLL857" s="152"/>
      <c r="JLM857" s="152"/>
      <c r="JLN857" s="152"/>
      <c r="JLO857" s="152"/>
      <c r="JLP857" s="152"/>
      <c r="JLQ857" s="152"/>
      <c r="JLR857" s="152"/>
      <c r="JLS857" s="152"/>
      <c r="JLT857" s="152"/>
      <c r="JLU857" s="152"/>
      <c r="JLV857" s="152"/>
      <c r="JLW857" s="152"/>
      <c r="JLX857" s="152"/>
      <c r="JLY857" s="152"/>
      <c r="JLZ857" s="152"/>
      <c r="JMA857" s="152"/>
      <c r="JMB857" s="152"/>
      <c r="JMC857" s="152"/>
      <c r="JMD857" s="152"/>
      <c r="JME857" s="152"/>
      <c r="JMF857" s="152"/>
      <c r="JMG857" s="152"/>
      <c r="JMH857" s="152"/>
      <c r="JMI857" s="152"/>
      <c r="JMJ857" s="152"/>
      <c r="JMK857" s="152"/>
      <c r="JML857" s="152"/>
      <c r="JMM857" s="152"/>
      <c r="JMN857" s="152"/>
      <c r="JMO857" s="152"/>
      <c r="JMP857" s="152"/>
      <c r="JMQ857" s="152"/>
      <c r="JMR857" s="152"/>
      <c r="JMS857" s="152"/>
      <c r="JMT857" s="152"/>
      <c r="JMU857" s="152"/>
      <c r="JMV857" s="152"/>
      <c r="JMW857" s="152"/>
      <c r="JMX857" s="152"/>
      <c r="JMY857" s="152"/>
      <c r="JMZ857" s="152"/>
      <c r="JNA857" s="152"/>
      <c r="JNB857" s="152"/>
      <c r="JNC857" s="152"/>
      <c r="JND857" s="152"/>
      <c r="JNE857" s="152"/>
      <c r="JNF857" s="152"/>
      <c r="JNG857" s="152"/>
      <c r="JNH857" s="152"/>
      <c r="JNI857" s="152"/>
      <c r="JNJ857" s="152"/>
      <c r="JNK857" s="152"/>
      <c r="JNL857" s="152"/>
      <c r="JNM857" s="152"/>
      <c r="JNN857" s="152"/>
      <c r="JNO857" s="152"/>
      <c r="JNP857" s="152"/>
      <c r="JNQ857" s="152"/>
      <c r="JNR857" s="152"/>
      <c r="JNS857" s="152"/>
      <c r="JNT857" s="152"/>
      <c r="JNU857" s="152"/>
      <c r="JNV857" s="152"/>
      <c r="JNW857" s="152"/>
      <c r="JNX857" s="152"/>
      <c r="JNY857" s="152"/>
      <c r="JNZ857" s="152"/>
      <c r="JOA857" s="152"/>
      <c r="JOB857" s="152"/>
      <c r="JOC857" s="152"/>
      <c r="JOD857" s="152"/>
      <c r="JOE857" s="152"/>
      <c r="JOF857" s="152"/>
      <c r="JOG857" s="152"/>
      <c r="JOH857" s="152"/>
      <c r="JOI857" s="152"/>
      <c r="JOJ857" s="152"/>
      <c r="JOK857" s="152"/>
      <c r="JOL857" s="152"/>
      <c r="JOM857" s="152"/>
      <c r="JON857" s="152"/>
      <c r="JOO857" s="152"/>
      <c r="JOP857" s="152"/>
      <c r="JOQ857" s="152"/>
      <c r="JOR857" s="152"/>
      <c r="JOS857" s="152"/>
      <c r="JOT857" s="152"/>
      <c r="JOU857" s="152"/>
      <c r="JOV857" s="152"/>
      <c r="JOW857" s="152"/>
      <c r="JOX857" s="152"/>
      <c r="JOY857" s="152"/>
      <c r="JOZ857" s="152"/>
      <c r="JPA857" s="152"/>
      <c r="JPB857" s="152"/>
      <c r="JPC857" s="152"/>
      <c r="JPD857" s="152"/>
      <c r="JPE857" s="152"/>
      <c r="JPF857" s="152"/>
      <c r="JPG857" s="152"/>
      <c r="JPH857" s="152"/>
      <c r="JPI857" s="152"/>
      <c r="JPJ857" s="152"/>
      <c r="JPK857" s="152"/>
      <c r="JPL857" s="152"/>
      <c r="JPM857" s="152"/>
      <c r="JPN857" s="152"/>
      <c r="JPO857" s="152"/>
      <c r="JPP857" s="152"/>
      <c r="JPQ857" s="152"/>
      <c r="JPR857" s="152"/>
      <c r="JPS857" s="152"/>
      <c r="JPT857" s="152"/>
      <c r="JPU857" s="152"/>
      <c r="JPV857" s="152"/>
      <c r="JPW857" s="152"/>
      <c r="JPX857" s="152"/>
      <c r="JPY857" s="152"/>
      <c r="JPZ857" s="152"/>
      <c r="JQA857" s="152"/>
      <c r="JQB857" s="152"/>
      <c r="JQC857" s="152"/>
      <c r="JQD857" s="152"/>
      <c r="JQE857" s="152"/>
      <c r="JQF857" s="152"/>
      <c r="JQG857" s="152"/>
      <c r="JQH857" s="152"/>
      <c r="JQI857" s="152"/>
      <c r="JQJ857" s="152"/>
      <c r="JQK857" s="152"/>
      <c r="JQL857" s="152"/>
      <c r="JQM857" s="152"/>
      <c r="JQN857" s="152"/>
      <c r="JQO857" s="152"/>
      <c r="JQP857" s="152"/>
      <c r="JQQ857" s="152"/>
      <c r="JQR857" s="152"/>
      <c r="JQS857" s="152"/>
      <c r="JQT857" s="152"/>
      <c r="JQU857" s="152"/>
      <c r="JQV857" s="152"/>
      <c r="JQW857" s="152"/>
      <c r="JQX857" s="152"/>
      <c r="JQY857" s="152"/>
      <c r="JQZ857" s="152"/>
      <c r="JRA857" s="152"/>
      <c r="JRB857" s="152"/>
      <c r="JRC857" s="152"/>
      <c r="JRD857" s="152"/>
      <c r="JRE857" s="152"/>
      <c r="JRF857" s="152"/>
      <c r="JRG857" s="152"/>
      <c r="JRH857" s="152"/>
      <c r="JRI857" s="152"/>
      <c r="JRJ857" s="152"/>
      <c r="JRK857" s="152"/>
      <c r="JRL857" s="152"/>
      <c r="JRM857" s="152"/>
      <c r="JRN857" s="152"/>
      <c r="JRO857" s="152"/>
      <c r="JRP857" s="152"/>
      <c r="JRQ857" s="152"/>
      <c r="JRR857" s="152"/>
      <c r="JRS857" s="152"/>
      <c r="JRT857" s="152"/>
      <c r="JRU857" s="152"/>
      <c r="JRV857" s="152"/>
      <c r="JRW857" s="152"/>
      <c r="JRX857" s="152"/>
      <c r="JRY857" s="152"/>
      <c r="JRZ857" s="152"/>
      <c r="JSA857" s="152"/>
      <c r="JSB857" s="152"/>
      <c r="JSC857" s="152"/>
      <c r="JSD857" s="152"/>
      <c r="JSE857" s="152"/>
      <c r="JSF857" s="152"/>
      <c r="JSG857" s="152"/>
      <c r="JSH857" s="152"/>
      <c r="JSI857" s="152"/>
      <c r="JSJ857" s="152"/>
      <c r="JSK857" s="152"/>
      <c r="JSL857" s="152"/>
      <c r="JSM857" s="152"/>
      <c r="JSN857" s="152"/>
      <c r="JSO857" s="152"/>
      <c r="JSP857" s="152"/>
      <c r="JSQ857" s="152"/>
      <c r="JSR857" s="152"/>
      <c r="JSS857" s="152"/>
      <c r="JST857" s="152"/>
      <c r="JSU857" s="152"/>
      <c r="JSV857" s="152"/>
      <c r="JSW857" s="152"/>
      <c r="JSX857" s="152"/>
      <c r="JSY857" s="152"/>
      <c r="JSZ857" s="152"/>
      <c r="JTA857" s="152"/>
      <c r="JTB857" s="152"/>
      <c r="JTC857" s="152"/>
      <c r="JTD857" s="152"/>
      <c r="JTE857" s="152"/>
      <c r="JTF857" s="152"/>
      <c r="JTG857" s="152"/>
      <c r="JTH857" s="152"/>
      <c r="JTI857" s="152"/>
      <c r="JTJ857" s="152"/>
      <c r="JTK857" s="152"/>
      <c r="JTL857" s="152"/>
      <c r="JTM857" s="152"/>
      <c r="JTN857" s="152"/>
      <c r="JTO857" s="152"/>
      <c r="JTP857" s="152"/>
      <c r="JTQ857" s="152"/>
      <c r="JTR857" s="152"/>
      <c r="JTS857" s="152"/>
      <c r="JTT857" s="152"/>
      <c r="JTU857" s="152"/>
      <c r="JTV857" s="152"/>
      <c r="JTW857" s="152"/>
      <c r="JTX857" s="152"/>
      <c r="JTY857" s="152"/>
      <c r="JTZ857" s="152"/>
      <c r="JUA857" s="152"/>
      <c r="JUB857" s="152"/>
      <c r="JUC857" s="152"/>
      <c r="JUD857" s="152"/>
      <c r="JUE857" s="152"/>
      <c r="JUF857" s="152"/>
      <c r="JUG857" s="152"/>
      <c r="JUH857" s="152"/>
      <c r="JUI857" s="152"/>
      <c r="JUJ857" s="152"/>
      <c r="JUK857" s="152"/>
      <c r="JUL857" s="152"/>
      <c r="JUM857" s="152"/>
      <c r="JUN857" s="152"/>
      <c r="JUO857" s="152"/>
      <c r="JUP857" s="152"/>
      <c r="JUQ857" s="152"/>
      <c r="JUR857" s="152"/>
      <c r="JUS857" s="152"/>
      <c r="JUT857" s="152"/>
      <c r="JUU857" s="152"/>
      <c r="JUV857" s="152"/>
      <c r="JUW857" s="152"/>
      <c r="JUX857" s="152"/>
      <c r="JUY857" s="152"/>
      <c r="JUZ857" s="152"/>
      <c r="JVA857" s="152"/>
      <c r="JVB857" s="152"/>
      <c r="JVC857" s="152"/>
      <c r="JVD857" s="152"/>
      <c r="JVE857" s="152"/>
      <c r="JVF857" s="152"/>
      <c r="JVG857" s="152"/>
      <c r="JVH857" s="152"/>
      <c r="JVI857" s="152"/>
      <c r="JVJ857" s="152"/>
      <c r="JVK857" s="152"/>
      <c r="JVL857" s="152"/>
      <c r="JVM857" s="152"/>
      <c r="JVN857" s="152"/>
      <c r="JVO857" s="152"/>
      <c r="JVP857" s="152"/>
      <c r="JVQ857" s="152"/>
      <c r="JVR857" s="152"/>
      <c r="JVS857" s="152"/>
      <c r="JVT857" s="152"/>
      <c r="JVU857" s="152"/>
      <c r="JVV857" s="152"/>
      <c r="JVW857" s="152"/>
      <c r="JVX857" s="152"/>
      <c r="JVY857" s="152"/>
      <c r="JVZ857" s="152"/>
      <c r="JWA857" s="152"/>
      <c r="JWB857" s="152"/>
      <c r="JWC857" s="152"/>
      <c r="JWD857" s="152"/>
      <c r="JWE857" s="152"/>
      <c r="JWF857" s="152"/>
      <c r="JWG857" s="152"/>
      <c r="JWH857" s="152"/>
      <c r="JWI857" s="152"/>
      <c r="JWJ857" s="152"/>
      <c r="JWK857" s="152"/>
      <c r="JWL857" s="152"/>
      <c r="JWM857" s="152"/>
      <c r="JWN857" s="152"/>
      <c r="JWO857" s="152"/>
      <c r="JWP857" s="152"/>
      <c r="JWQ857" s="152"/>
      <c r="JWR857" s="152"/>
      <c r="JWS857" s="152"/>
      <c r="JWT857" s="152"/>
      <c r="JWU857" s="152"/>
      <c r="JWV857" s="152"/>
      <c r="JWW857" s="152"/>
      <c r="JWX857" s="152"/>
      <c r="JWY857" s="152"/>
      <c r="JWZ857" s="152"/>
      <c r="JXA857" s="152"/>
      <c r="JXB857" s="152"/>
      <c r="JXC857" s="152"/>
      <c r="JXD857" s="152"/>
      <c r="JXE857" s="152"/>
      <c r="JXF857" s="152"/>
      <c r="JXG857" s="152"/>
      <c r="JXH857" s="152"/>
      <c r="JXI857" s="152"/>
      <c r="JXJ857" s="152"/>
      <c r="JXK857" s="152"/>
      <c r="JXL857" s="152"/>
      <c r="JXM857" s="152"/>
      <c r="JXN857" s="152"/>
      <c r="JXO857" s="152"/>
      <c r="JXP857" s="152"/>
      <c r="JXQ857" s="152"/>
      <c r="JXR857" s="152"/>
      <c r="JXS857" s="152"/>
      <c r="JXT857" s="152"/>
      <c r="JXU857" s="152"/>
      <c r="JXV857" s="152"/>
      <c r="JXW857" s="152"/>
      <c r="JXX857" s="152"/>
      <c r="JXY857" s="152"/>
      <c r="JXZ857" s="152"/>
      <c r="JYA857" s="152"/>
      <c r="JYB857" s="152"/>
      <c r="JYC857" s="152"/>
      <c r="JYD857" s="152"/>
      <c r="JYE857" s="152"/>
      <c r="JYF857" s="152"/>
      <c r="JYG857" s="152"/>
      <c r="JYH857" s="152"/>
      <c r="JYI857" s="152"/>
      <c r="JYJ857" s="152"/>
      <c r="JYK857" s="152"/>
      <c r="JYL857" s="152"/>
      <c r="JYM857" s="152"/>
      <c r="JYN857" s="152"/>
      <c r="JYO857" s="152"/>
      <c r="JYP857" s="152"/>
      <c r="JYQ857" s="152"/>
      <c r="JYR857" s="152"/>
      <c r="JYS857" s="152"/>
      <c r="JYT857" s="152"/>
      <c r="JYU857" s="152"/>
      <c r="JYV857" s="152"/>
      <c r="JYW857" s="152"/>
      <c r="JYX857" s="152"/>
      <c r="JYY857" s="152"/>
      <c r="JYZ857" s="152"/>
      <c r="JZA857" s="152"/>
      <c r="JZB857" s="152"/>
      <c r="JZC857" s="152"/>
      <c r="JZD857" s="152"/>
      <c r="JZE857" s="152"/>
      <c r="JZF857" s="152"/>
      <c r="JZG857" s="152"/>
      <c r="JZH857" s="152"/>
      <c r="JZI857" s="152"/>
      <c r="JZJ857" s="152"/>
      <c r="JZK857" s="152"/>
      <c r="JZL857" s="152"/>
      <c r="JZM857" s="152"/>
      <c r="JZN857" s="152"/>
      <c r="JZO857" s="152"/>
      <c r="JZP857" s="152"/>
      <c r="JZQ857" s="152"/>
      <c r="JZR857" s="152"/>
      <c r="JZS857" s="152"/>
      <c r="JZT857" s="152"/>
      <c r="JZU857" s="152"/>
      <c r="JZV857" s="152"/>
      <c r="JZW857" s="152"/>
      <c r="JZX857" s="152"/>
      <c r="JZY857" s="152"/>
      <c r="JZZ857" s="152"/>
      <c r="KAA857" s="152"/>
      <c r="KAB857" s="152"/>
      <c r="KAC857" s="152"/>
      <c r="KAD857" s="152"/>
      <c r="KAE857" s="152"/>
      <c r="KAF857" s="152"/>
      <c r="KAG857" s="152"/>
      <c r="KAH857" s="152"/>
      <c r="KAI857" s="152"/>
      <c r="KAJ857" s="152"/>
      <c r="KAK857" s="152"/>
      <c r="KAL857" s="152"/>
      <c r="KAM857" s="152"/>
      <c r="KAN857" s="152"/>
      <c r="KAO857" s="152"/>
      <c r="KAP857" s="152"/>
      <c r="KAQ857" s="152"/>
      <c r="KAR857" s="152"/>
      <c r="KAS857" s="152"/>
      <c r="KAT857" s="152"/>
      <c r="KAU857" s="152"/>
      <c r="KAV857" s="152"/>
      <c r="KAW857" s="152"/>
      <c r="KAX857" s="152"/>
      <c r="KAY857" s="152"/>
      <c r="KAZ857" s="152"/>
      <c r="KBA857" s="152"/>
      <c r="KBB857" s="152"/>
      <c r="KBC857" s="152"/>
      <c r="KBD857" s="152"/>
      <c r="KBE857" s="152"/>
      <c r="KBF857" s="152"/>
      <c r="KBG857" s="152"/>
      <c r="KBH857" s="152"/>
      <c r="KBI857" s="152"/>
      <c r="KBJ857" s="152"/>
      <c r="KBK857" s="152"/>
      <c r="KBL857" s="152"/>
      <c r="KBM857" s="152"/>
      <c r="KBN857" s="152"/>
      <c r="KBO857" s="152"/>
      <c r="KBP857" s="152"/>
      <c r="KBQ857" s="152"/>
      <c r="KBR857" s="152"/>
      <c r="KBS857" s="152"/>
      <c r="KBT857" s="152"/>
      <c r="KBU857" s="152"/>
      <c r="KBV857" s="152"/>
      <c r="KBW857" s="152"/>
      <c r="KBX857" s="152"/>
      <c r="KBY857" s="152"/>
      <c r="KBZ857" s="152"/>
      <c r="KCA857" s="152"/>
      <c r="KCB857" s="152"/>
      <c r="KCC857" s="152"/>
      <c r="KCD857" s="152"/>
      <c r="KCE857" s="152"/>
      <c r="KCF857" s="152"/>
      <c r="KCG857" s="152"/>
      <c r="KCH857" s="152"/>
      <c r="KCI857" s="152"/>
      <c r="KCJ857" s="152"/>
      <c r="KCK857" s="152"/>
      <c r="KCL857" s="152"/>
      <c r="KCM857" s="152"/>
      <c r="KCN857" s="152"/>
      <c r="KCO857" s="152"/>
      <c r="KCP857" s="152"/>
      <c r="KCQ857" s="152"/>
      <c r="KCR857" s="152"/>
      <c r="KCS857" s="152"/>
      <c r="KCT857" s="152"/>
      <c r="KCU857" s="152"/>
      <c r="KCV857" s="152"/>
      <c r="KCW857" s="152"/>
      <c r="KCX857" s="152"/>
      <c r="KCY857" s="152"/>
      <c r="KCZ857" s="152"/>
      <c r="KDA857" s="152"/>
      <c r="KDB857" s="152"/>
      <c r="KDC857" s="152"/>
      <c r="KDD857" s="152"/>
      <c r="KDE857" s="152"/>
      <c r="KDF857" s="152"/>
      <c r="KDG857" s="152"/>
      <c r="KDH857" s="152"/>
      <c r="KDI857" s="152"/>
      <c r="KDJ857" s="152"/>
      <c r="KDK857" s="152"/>
      <c r="KDL857" s="152"/>
      <c r="KDM857" s="152"/>
      <c r="KDN857" s="152"/>
      <c r="KDO857" s="152"/>
      <c r="KDP857" s="152"/>
      <c r="KDQ857" s="152"/>
      <c r="KDR857" s="152"/>
      <c r="KDS857" s="152"/>
      <c r="KDT857" s="152"/>
      <c r="KDU857" s="152"/>
      <c r="KDV857" s="152"/>
      <c r="KDW857" s="152"/>
      <c r="KDX857" s="152"/>
      <c r="KDY857" s="152"/>
      <c r="KDZ857" s="152"/>
      <c r="KEA857" s="152"/>
      <c r="KEB857" s="152"/>
      <c r="KEC857" s="152"/>
      <c r="KED857" s="152"/>
      <c r="KEE857" s="152"/>
      <c r="KEF857" s="152"/>
      <c r="KEG857" s="152"/>
      <c r="KEH857" s="152"/>
      <c r="KEI857" s="152"/>
      <c r="KEJ857" s="152"/>
      <c r="KEK857" s="152"/>
      <c r="KEL857" s="152"/>
      <c r="KEM857" s="152"/>
      <c r="KEN857" s="152"/>
      <c r="KEO857" s="152"/>
      <c r="KEP857" s="152"/>
      <c r="KEQ857" s="152"/>
      <c r="KER857" s="152"/>
      <c r="KES857" s="152"/>
      <c r="KET857" s="152"/>
      <c r="KEU857" s="152"/>
      <c r="KEV857" s="152"/>
      <c r="KEW857" s="152"/>
      <c r="KEX857" s="152"/>
      <c r="KEY857" s="152"/>
      <c r="KEZ857" s="152"/>
      <c r="KFA857" s="152"/>
      <c r="KFB857" s="152"/>
      <c r="KFC857" s="152"/>
      <c r="KFD857" s="152"/>
      <c r="KFE857" s="152"/>
      <c r="KFF857" s="152"/>
      <c r="KFG857" s="152"/>
      <c r="KFH857" s="152"/>
      <c r="KFI857" s="152"/>
      <c r="KFJ857" s="152"/>
      <c r="KFK857" s="152"/>
      <c r="KFL857" s="152"/>
      <c r="KFM857" s="152"/>
      <c r="KFN857" s="152"/>
      <c r="KFO857" s="152"/>
      <c r="KFP857" s="152"/>
      <c r="KFQ857" s="152"/>
      <c r="KFR857" s="152"/>
      <c r="KFS857" s="152"/>
      <c r="KFT857" s="152"/>
      <c r="KFU857" s="152"/>
      <c r="KFV857" s="152"/>
      <c r="KFW857" s="152"/>
      <c r="KFX857" s="152"/>
      <c r="KFY857" s="152"/>
      <c r="KFZ857" s="152"/>
      <c r="KGA857" s="152"/>
      <c r="KGB857" s="152"/>
      <c r="KGC857" s="152"/>
      <c r="KGD857" s="152"/>
      <c r="KGE857" s="152"/>
      <c r="KGF857" s="152"/>
      <c r="KGG857" s="152"/>
      <c r="KGH857" s="152"/>
      <c r="KGI857" s="152"/>
      <c r="KGJ857" s="152"/>
      <c r="KGK857" s="152"/>
      <c r="KGL857" s="152"/>
      <c r="KGM857" s="152"/>
      <c r="KGN857" s="152"/>
      <c r="KGO857" s="152"/>
      <c r="KGP857" s="152"/>
      <c r="KGQ857" s="152"/>
      <c r="KGR857" s="152"/>
      <c r="KGS857" s="152"/>
      <c r="KGT857" s="152"/>
      <c r="KGU857" s="152"/>
      <c r="KGV857" s="152"/>
      <c r="KGW857" s="152"/>
      <c r="KGX857" s="152"/>
      <c r="KGY857" s="152"/>
      <c r="KGZ857" s="152"/>
      <c r="KHA857" s="152"/>
      <c r="KHB857" s="152"/>
      <c r="KHC857" s="152"/>
      <c r="KHD857" s="152"/>
      <c r="KHE857" s="152"/>
      <c r="KHF857" s="152"/>
      <c r="KHG857" s="152"/>
      <c r="KHH857" s="152"/>
      <c r="KHI857" s="152"/>
      <c r="KHJ857" s="152"/>
      <c r="KHK857" s="152"/>
      <c r="KHL857" s="152"/>
      <c r="KHM857" s="152"/>
      <c r="KHN857" s="152"/>
      <c r="KHO857" s="152"/>
      <c r="KHP857" s="152"/>
      <c r="KHQ857" s="152"/>
      <c r="KHR857" s="152"/>
      <c r="KHS857" s="152"/>
      <c r="KHT857" s="152"/>
      <c r="KHU857" s="152"/>
      <c r="KHV857" s="152"/>
      <c r="KHW857" s="152"/>
      <c r="KHX857" s="152"/>
      <c r="KHY857" s="152"/>
      <c r="KHZ857" s="152"/>
      <c r="KIA857" s="152"/>
      <c r="KIB857" s="152"/>
      <c r="KIC857" s="152"/>
      <c r="KID857" s="152"/>
      <c r="KIE857" s="152"/>
      <c r="KIF857" s="152"/>
      <c r="KIG857" s="152"/>
      <c r="KIH857" s="152"/>
      <c r="KII857" s="152"/>
      <c r="KIJ857" s="152"/>
      <c r="KIK857" s="152"/>
      <c r="KIL857" s="152"/>
      <c r="KIM857" s="152"/>
      <c r="KIN857" s="152"/>
      <c r="KIO857" s="152"/>
      <c r="KIP857" s="152"/>
      <c r="KIQ857" s="152"/>
      <c r="KIR857" s="152"/>
      <c r="KIS857" s="152"/>
      <c r="KIT857" s="152"/>
      <c r="KIU857" s="152"/>
      <c r="KIV857" s="152"/>
      <c r="KIW857" s="152"/>
      <c r="KIX857" s="152"/>
      <c r="KIY857" s="152"/>
      <c r="KIZ857" s="152"/>
      <c r="KJA857" s="152"/>
      <c r="KJB857" s="152"/>
      <c r="KJC857" s="152"/>
      <c r="KJD857" s="152"/>
      <c r="KJE857" s="152"/>
      <c r="KJF857" s="152"/>
      <c r="KJG857" s="152"/>
      <c r="KJH857" s="152"/>
      <c r="KJI857" s="152"/>
      <c r="KJJ857" s="152"/>
      <c r="KJK857" s="152"/>
      <c r="KJL857" s="152"/>
      <c r="KJM857" s="152"/>
      <c r="KJN857" s="152"/>
      <c r="KJO857" s="152"/>
      <c r="KJP857" s="152"/>
      <c r="KJQ857" s="152"/>
      <c r="KJR857" s="152"/>
      <c r="KJS857" s="152"/>
      <c r="KJT857" s="152"/>
      <c r="KJU857" s="152"/>
      <c r="KJV857" s="152"/>
      <c r="KJW857" s="152"/>
      <c r="KJX857" s="152"/>
      <c r="KJY857" s="152"/>
      <c r="KJZ857" s="152"/>
      <c r="KKA857" s="152"/>
      <c r="KKB857" s="152"/>
      <c r="KKC857" s="152"/>
      <c r="KKD857" s="152"/>
      <c r="KKE857" s="152"/>
      <c r="KKF857" s="152"/>
      <c r="KKG857" s="152"/>
      <c r="KKH857" s="152"/>
      <c r="KKI857" s="152"/>
      <c r="KKJ857" s="152"/>
      <c r="KKK857" s="152"/>
      <c r="KKL857" s="152"/>
      <c r="KKM857" s="152"/>
      <c r="KKN857" s="152"/>
      <c r="KKO857" s="152"/>
      <c r="KKP857" s="152"/>
      <c r="KKQ857" s="152"/>
      <c r="KKR857" s="152"/>
      <c r="KKS857" s="152"/>
      <c r="KKT857" s="152"/>
      <c r="KKU857" s="152"/>
      <c r="KKV857" s="152"/>
      <c r="KKW857" s="152"/>
      <c r="KKX857" s="152"/>
      <c r="KKY857" s="152"/>
      <c r="KKZ857" s="152"/>
      <c r="KLA857" s="152"/>
      <c r="KLB857" s="152"/>
      <c r="KLC857" s="152"/>
      <c r="KLD857" s="152"/>
      <c r="KLE857" s="152"/>
      <c r="KLF857" s="152"/>
      <c r="KLG857" s="152"/>
      <c r="KLH857" s="152"/>
      <c r="KLI857" s="152"/>
      <c r="KLJ857" s="152"/>
      <c r="KLK857" s="152"/>
      <c r="KLL857" s="152"/>
      <c r="KLM857" s="152"/>
      <c r="KLN857" s="152"/>
      <c r="KLO857" s="152"/>
      <c r="KLP857" s="152"/>
      <c r="KLQ857" s="152"/>
      <c r="KLR857" s="152"/>
      <c r="KLS857" s="152"/>
      <c r="KLT857" s="152"/>
      <c r="KLU857" s="152"/>
      <c r="KLV857" s="152"/>
      <c r="KLW857" s="152"/>
      <c r="KLX857" s="152"/>
      <c r="KLY857" s="152"/>
      <c r="KLZ857" s="152"/>
      <c r="KMA857" s="152"/>
      <c r="KMB857" s="152"/>
      <c r="KMC857" s="152"/>
      <c r="KMD857" s="152"/>
      <c r="KME857" s="152"/>
      <c r="KMF857" s="152"/>
      <c r="KMG857" s="152"/>
      <c r="KMH857" s="152"/>
      <c r="KMI857" s="152"/>
      <c r="KMJ857" s="152"/>
      <c r="KMK857" s="152"/>
      <c r="KML857" s="152"/>
      <c r="KMM857" s="152"/>
      <c r="KMN857" s="152"/>
      <c r="KMO857" s="152"/>
      <c r="KMP857" s="152"/>
      <c r="KMQ857" s="152"/>
      <c r="KMR857" s="152"/>
      <c r="KMS857" s="152"/>
      <c r="KMT857" s="152"/>
      <c r="KMU857" s="152"/>
      <c r="KMV857" s="152"/>
      <c r="KMW857" s="152"/>
      <c r="KMX857" s="152"/>
      <c r="KMY857" s="152"/>
      <c r="KMZ857" s="152"/>
      <c r="KNA857" s="152"/>
      <c r="KNB857" s="152"/>
      <c r="KNC857" s="152"/>
      <c r="KND857" s="152"/>
      <c r="KNE857" s="152"/>
      <c r="KNF857" s="152"/>
      <c r="KNG857" s="152"/>
      <c r="KNH857" s="152"/>
      <c r="KNI857" s="152"/>
      <c r="KNJ857" s="152"/>
      <c r="KNK857" s="152"/>
      <c r="KNL857" s="152"/>
      <c r="KNM857" s="152"/>
      <c r="KNN857" s="152"/>
      <c r="KNO857" s="152"/>
      <c r="KNP857" s="152"/>
      <c r="KNQ857" s="152"/>
      <c r="KNR857" s="152"/>
      <c r="KNS857" s="152"/>
      <c r="KNT857" s="152"/>
      <c r="KNU857" s="152"/>
      <c r="KNV857" s="152"/>
      <c r="KNW857" s="152"/>
      <c r="KNX857" s="152"/>
      <c r="KNY857" s="152"/>
      <c r="KNZ857" s="152"/>
      <c r="KOA857" s="152"/>
      <c r="KOB857" s="152"/>
      <c r="KOC857" s="152"/>
      <c r="KOD857" s="152"/>
      <c r="KOE857" s="152"/>
      <c r="KOF857" s="152"/>
      <c r="KOG857" s="152"/>
      <c r="KOH857" s="152"/>
      <c r="KOI857" s="152"/>
      <c r="KOJ857" s="152"/>
      <c r="KOK857" s="152"/>
      <c r="KOL857" s="152"/>
      <c r="KOM857" s="152"/>
      <c r="KON857" s="152"/>
      <c r="KOO857" s="152"/>
      <c r="KOP857" s="152"/>
      <c r="KOQ857" s="152"/>
      <c r="KOR857" s="152"/>
      <c r="KOS857" s="152"/>
      <c r="KOT857" s="152"/>
      <c r="KOU857" s="152"/>
      <c r="KOV857" s="152"/>
      <c r="KOW857" s="152"/>
      <c r="KOX857" s="152"/>
      <c r="KOY857" s="152"/>
      <c r="KOZ857" s="152"/>
      <c r="KPA857" s="152"/>
      <c r="KPB857" s="152"/>
      <c r="KPC857" s="152"/>
      <c r="KPD857" s="152"/>
      <c r="KPE857" s="152"/>
      <c r="KPF857" s="152"/>
      <c r="KPG857" s="152"/>
      <c r="KPH857" s="152"/>
      <c r="KPI857" s="152"/>
      <c r="KPJ857" s="152"/>
      <c r="KPK857" s="152"/>
      <c r="KPL857" s="152"/>
      <c r="KPM857" s="152"/>
      <c r="KPN857" s="152"/>
      <c r="KPO857" s="152"/>
      <c r="KPP857" s="152"/>
      <c r="KPQ857" s="152"/>
      <c r="KPR857" s="152"/>
      <c r="KPS857" s="152"/>
      <c r="KPT857" s="152"/>
      <c r="KPU857" s="152"/>
      <c r="KPV857" s="152"/>
      <c r="KPW857" s="152"/>
      <c r="KPX857" s="152"/>
      <c r="KPY857" s="152"/>
      <c r="KPZ857" s="152"/>
      <c r="KQA857" s="152"/>
      <c r="KQB857" s="152"/>
      <c r="KQC857" s="152"/>
      <c r="KQD857" s="152"/>
      <c r="KQE857" s="152"/>
      <c r="KQF857" s="152"/>
      <c r="KQG857" s="152"/>
      <c r="KQH857" s="152"/>
      <c r="KQI857" s="152"/>
      <c r="KQJ857" s="152"/>
      <c r="KQK857" s="152"/>
      <c r="KQL857" s="152"/>
      <c r="KQM857" s="152"/>
      <c r="KQN857" s="152"/>
      <c r="KQO857" s="152"/>
      <c r="KQP857" s="152"/>
      <c r="KQQ857" s="152"/>
      <c r="KQR857" s="152"/>
      <c r="KQS857" s="152"/>
      <c r="KQT857" s="152"/>
      <c r="KQU857" s="152"/>
      <c r="KQV857" s="152"/>
      <c r="KQW857" s="152"/>
      <c r="KQX857" s="152"/>
      <c r="KQY857" s="152"/>
      <c r="KQZ857" s="152"/>
      <c r="KRA857" s="152"/>
      <c r="KRB857" s="152"/>
      <c r="KRC857" s="152"/>
      <c r="KRD857" s="152"/>
      <c r="KRE857" s="152"/>
      <c r="KRF857" s="152"/>
      <c r="KRG857" s="152"/>
      <c r="KRH857" s="152"/>
      <c r="KRI857" s="152"/>
      <c r="KRJ857" s="152"/>
      <c r="KRK857" s="152"/>
      <c r="KRL857" s="152"/>
      <c r="KRM857" s="152"/>
      <c r="KRN857" s="152"/>
      <c r="KRO857" s="152"/>
      <c r="KRP857" s="152"/>
      <c r="KRQ857" s="152"/>
      <c r="KRR857" s="152"/>
      <c r="KRS857" s="152"/>
      <c r="KRT857" s="152"/>
      <c r="KRU857" s="152"/>
      <c r="KRV857" s="152"/>
      <c r="KRW857" s="152"/>
      <c r="KRX857" s="152"/>
      <c r="KRY857" s="152"/>
      <c r="KRZ857" s="152"/>
      <c r="KSA857" s="152"/>
      <c r="KSB857" s="152"/>
      <c r="KSC857" s="152"/>
      <c r="KSD857" s="152"/>
      <c r="KSE857" s="152"/>
      <c r="KSF857" s="152"/>
      <c r="KSG857" s="152"/>
      <c r="KSH857" s="152"/>
      <c r="KSI857" s="152"/>
      <c r="KSJ857" s="152"/>
      <c r="KSK857" s="152"/>
      <c r="KSL857" s="152"/>
      <c r="KSM857" s="152"/>
      <c r="KSN857" s="152"/>
      <c r="KSO857" s="152"/>
      <c r="KSP857" s="152"/>
      <c r="KSQ857" s="152"/>
      <c r="KSR857" s="152"/>
      <c r="KSS857" s="152"/>
      <c r="KST857" s="152"/>
      <c r="KSU857" s="152"/>
      <c r="KSV857" s="152"/>
      <c r="KSW857" s="152"/>
      <c r="KSX857" s="152"/>
      <c r="KSY857" s="152"/>
      <c r="KSZ857" s="152"/>
      <c r="KTA857" s="152"/>
      <c r="KTB857" s="152"/>
      <c r="KTC857" s="152"/>
      <c r="KTD857" s="152"/>
      <c r="KTE857" s="152"/>
      <c r="KTF857" s="152"/>
      <c r="KTG857" s="152"/>
      <c r="KTH857" s="152"/>
      <c r="KTI857" s="152"/>
      <c r="KTJ857" s="152"/>
      <c r="KTK857" s="152"/>
      <c r="KTL857" s="152"/>
      <c r="KTM857" s="152"/>
      <c r="KTN857" s="152"/>
      <c r="KTO857" s="152"/>
      <c r="KTP857" s="152"/>
      <c r="KTQ857" s="152"/>
      <c r="KTR857" s="152"/>
      <c r="KTS857" s="152"/>
      <c r="KTT857" s="152"/>
      <c r="KTU857" s="152"/>
      <c r="KTV857" s="152"/>
      <c r="KTW857" s="152"/>
      <c r="KTX857" s="152"/>
      <c r="KTY857" s="152"/>
      <c r="KTZ857" s="152"/>
      <c r="KUA857" s="152"/>
      <c r="KUB857" s="152"/>
      <c r="KUC857" s="152"/>
      <c r="KUD857" s="152"/>
      <c r="KUE857" s="152"/>
      <c r="KUF857" s="152"/>
      <c r="KUG857" s="152"/>
      <c r="KUH857" s="152"/>
      <c r="KUI857" s="152"/>
      <c r="KUJ857" s="152"/>
      <c r="KUK857" s="152"/>
      <c r="KUL857" s="152"/>
      <c r="KUM857" s="152"/>
      <c r="KUN857" s="152"/>
      <c r="KUO857" s="152"/>
      <c r="KUP857" s="152"/>
      <c r="KUQ857" s="152"/>
      <c r="KUR857" s="152"/>
      <c r="KUS857" s="152"/>
      <c r="KUT857" s="152"/>
      <c r="KUU857" s="152"/>
      <c r="KUV857" s="152"/>
      <c r="KUW857" s="152"/>
      <c r="KUX857" s="152"/>
      <c r="KUY857" s="152"/>
      <c r="KUZ857" s="152"/>
      <c r="KVA857" s="152"/>
      <c r="KVB857" s="152"/>
      <c r="KVC857" s="152"/>
      <c r="KVD857" s="152"/>
      <c r="KVE857" s="152"/>
      <c r="KVF857" s="152"/>
      <c r="KVG857" s="152"/>
      <c r="KVH857" s="152"/>
      <c r="KVI857" s="152"/>
      <c r="KVJ857" s="152"/>
      <c r="KVK857" s="152"/>
      <c r="KVL857" s="152"/>
      <c r="KVM857" s="152"/>
      <c r="KVN857" s="152"/>
      <c r="KVO857" s="152"/>
      <c r="KVP857" s="152"/>
      <c r="KVQ857" s="152"/>
      <c r="KVR857" s="152"/>
      <c r="KVS857" s="152"/>
      <c r="KVT857" s="152"/>
      <c r="KVU857" s="152"/>
      <c r="KVV857" s="152"/>
      <c r="KVW857" s="152"/>
      <c r="KVX857" s="152"/>
      <c r="KVY857" s="152"/>
      <c r="KVZ857" s="152"/>
      <c r="KWA857" s="152"/>
      <c r="KWB857" s="152"/>
      <c r="KWC857" s="152"/>
      <c r="KWD857" s="152"/>
      <c r="KWE857" s="152"/>
      <c r="KWF857" s="152"/>
      <c r="KWG857" s="152"/>
      <c r="KWH857" s="152"/>
      <c r="KWI857" s="152"/>
      <c r="KWJ857" s="152"/>
      <c r="KWK857" s="152"/>
      <c r="KWL857" s="152"/>
      <c r="KWM857" s="152"/>
      <c r="KWN857" s="152"/>
      <c r="KWO857" s="152"/>
      <c r="KWP857" s="152"/>
      <c r="KWQ857" s="152"/>
      <c r="KWR857" s="152"/>
      <c r="KWS857" s="152"/>
      <c r="KWT857" s="152"/>
      <c r="KWU857" s="152"/>
      <c r="KWV857" s="152"/>
      <c r="KWW857" s="152"/>
      <c r="KWX857" s="152"/>
      <c r="KWY857" s="152"/>
      <c r="KWZ857" s="152"/>
      <c r="KXA857" s="152"/>
      <c r="KXB857" s="152"/>
      <c r="KXC857" s="152"/>
      <c r="KXD857" s="152"/>
      <c r="KXE857" s="152"/>
      <c r="KXF857" s="152"/>
      <c r="KXG857" s="152"/>
      <c r="KXH857" s="152"/>
      <c r="KXI857" s="152"/>
      <c r="KXJ857" s="152"/>
      <c r="KXK857" s="152"/>
      <c r="KXL857" s="152"/>
      <c r="KXM857" s="152"/>
      <c r="KXN857" s="152"/>
      <c r="KXO857" s="152"/>
      <c r="KXP857" s="152"/>
      <c r="KXQ857" s="152"/>
      <c r="KXR857" s="152"/>
      <c r="KXS857" s="152"/>
      <c r="KXT857" s="152"/>
      <c r="KXU857" s="152"/>
      <c r="KXV857" s="152"/>
      <c r="KXW857" s="152"/>
      <c r="KXX857" s="152"/>
      <c r="KXY857" s="152"/>
      <c r="KXZ857" s="152"/>
      <c r="KYA857" s="152"/>
      <c r="KYB857" s="152"/>
      <c r="KYC857" s="152"/>
      <c r="KYD857" s="152"/>
      <c r="KYE857" s="152"/>
      <c r="KYF857" s="152"/>
      <c r="KYG857" s="152"/>
      <c r="KYH857" s="152"/>
      <c r="KYI857" s="152"/>
      <c r="KYJ857" s="152"/>
      <c r="KYK857" s="152"/>
      <c r="KYL857" s="152"/>
      <c r="KYM857" s="152"/>
      <c r="KYN857" s="152"/>
      <c r="KYO857" s="152"/>
      <c r="KYP857" s="152"/>
      <c r="KYQ857" s="152"/>
      <c r="KYR857" s="152"/>
      <c r="KYS857" s="152"/>
      <c r="KYT857" s="152"/>
      <c r="KYU857" s="152"/>
      <c r="KYV857" s="152"/>
      <c r="KYW857" s="152"/>
      <c r="KYX857" s="152"/>
      <c r="KYY857" s="152"/>
      <c r="KYZ857" s="152"/>
      <c r="KZA857" s="152"/>
      <c r="KZB857" s="152"/>
      <c r="KZC857" s="152"/>
      <c r="KZD857" s="152"/>
      <c r="KZE857" s="152"/>
      <c r="KZF857" s="152"/>
      <c r="KZG857" s="152"/>
      <c r="KZH857" s="152"/>
      <c r="KZI857" s="152"/>
      <c r="KZJ857" s="152"/>
      <c r="KZK857" s="152"/>
      <c r="KZL857" s="152"/>
      <c r="KZM857" s="152"/>
      <c r="KZN857" s="152"/>
      <c r="KZO857" s="152"/>
      <c r="KZP857" s="152"/>
      <c r="KZQ857" s="152"/>
      <c r="KZR857" s="152"/>
      <c r="KZS857" s="152"/>
      <c r="KZT857" s="152"/>
      <c r="KZU857" s="152"/>
      <c r="KZV857" s="152"/>
      <c r="KZW857" s="152"/>
      <c r="KZX857" s="152"/>
      <c r="KZY857" s="152"/>
      <c r="KZZ857" s="152"/>
      <c r="LAA857" s="152"/>
      <c r="LAB857" s="152"/>
      <c r="LAC857" s="152"/>
      <c r="LAD857" s="152"/>
      <c r="LAE857" s="152"/>
      <c r="LAF857" s="152"/>
      <c r="LAG857" s="152"/>
      <c r="LAH857" s="152"/>
      <c r="LAI857" s="152"/>
      <c r="LAJ857" s="152"/>
      <c r="LAK857" s="152"/>
      <c r="LAL857" s="152"/>
      <c r="LAM857" s="152"/>
      <c r="LAN857" s="152"/>
      <c r="LAO857" s="152"/>
      <c r="LAP857" s="152"/>
      <c r="LAQ857" s="152"/>
      <c r="LAR857" s="152"/>
      <c r="LAS857" s="152"/>
      <c r="LAT857" s="152"/>
      <c r="LAU857" s="152"/>
      <c r="LAV857" s="152"/>
      <c r="LAW857" s="152"/>
      <c r="LAX857" s="152"/>
      <c r="LAY857" s="152"/>
      <c r="LAZ857" s="152"/>
      <c r="LBA857" s="152"/>
      <c r="LBB857" s="152"/>
      <c r="LBC857" s="152"/>
      <c r="LBD857" s="152"/>
      <c r="LBE857" s="152"/>
      <c r="LBF857" s="152"/>
      <c r="LBG857" s="152"/>
      <c r="LBH857" s="152"/>
      <c r="LBI857" s="152"/>
      <c r="LBJ857" s="152"/>
      <c r="LBK857" s="152"/>
      <c r="LBL857" s="152"/>
      <c r="LBM857" s="152"/>
      <c r="LBN857" s="152"/>
      <c r="LBO857" s="152"/>
      <c r="LBP857" s="152"/>
      <c r="LBQ857" s="152"/>
      <c r="LBR857" s="152"/>
      <c r="LBS857" s="152"/>
      <c r="LBT857" s="152"/>
      <c r="LBU857" s="152"/>
      <c r="LBV857" s="152"/>
      <c r="LBW857" s="152"/>
      <c r="LBX857" s="152"/>
      <c r="LBY857" s="152"/>
      <c r="LBZ857" s="152"/>
      <c r="LCA857" s="152"/>
      <c r="LCB857" s="152"/>
      <c r="LCC857" s="152"/>
      <c r="LCD857" s="152"/>
      <c r="LCE857" s="152"/>
      <c r="LCF857" s="152"/>
      <c r="LCG857" s="152"/>
      <c r="LCH857" s="152"/>
      <c r="LCI857" s="152"/>
      <c r="LCJ857" s="152"/>
      <c r="LCK857" s="152"/>
      <c r="LCL857" s="152"/>
      <c r="LCM857" s="152"/>
      <c r="LCN857" s="152"/>
      <c r="LCO857" s="152"/>
      <c r="LCP857" s="152"/>
      <c r="LCQ857" s="152"/>
      <c r="LCR857" s="152"/>
      <c r="LCS857" s="152"/>
      <c r="LCT857" s="152"/>
      <c r="LCU857" s="152"/>
      <c r="LCV857" s="152"/>
      <c r="LCW857" s="152"/>
      <c r="LCX857" s="152"/>
      <c r="LCY857" s="152"/>
      <c r="LCZ857" s="152"/>
      <c r="LDA857" s="152"/>
      <c r="LDB857" s="152"/>
      <c r="LDC857" s="152"/>
      <c r="LDD857" s="152"/>
      <c r="LDE857" s="152"/>
      <c r="LDF857" s="152"/>
      <c r="LDG857" s="152"/>
      <c r="LDH857" s="152"/>
      <c r="LDI857" s="152"/>
      <c r="LDJ857" s="152"/>
      <c r="LDK857" s="152"/>
      <c r="LDL857" s="152"/>
      <c r="LDM857" s="152"/>
      <c r="LDN857" s="152"/>
      <c r="LDO857" s="152"/>
      <c r="LDP857" s="152"/>
      <c r="LDQ857" s="152"/>
      <c r="LDR857" s="152"/>
      <c r="LDS857" s="152"/>
      <c r="LDT857" s="152"/>
      <c r="LDU857" s="152"/>
      <c r="LDV857" s="152"/>
      <c r="LDW857" s="152"/>
      <c r="LDX857" s="152"/>
      <c r="LDY857" s="152"/>
      <c r="LDZ857" s="152"/>
      <c r="LEA857" s="152"/>
      <c r="LEB857" s="152"/>
      <c r="LEC857" s="152"/>
      <c r="LED857" s="152"/>
      <c r="LEE857" s="152"/>
      <c r="LEF857" s="152"/>
      <c r="LEG857" s="152"/>
      <c r="LEH857" s="152"/>
      <c r="LEI857" s="152"/>
      <c r="LEJ857" s="152"/>
      <c r="LEK857" s="152"/>
      <c r="LEL857" s="152"/>
      <c r="LEM857" s="152"/>
      <c r="LEN857" s="152"/>
      <c r="LEO857" s="152"/>
      <c r="LEP857" s="152"/>
      <c r="LEQ857" s="152"/>
      <c r="LER857" s="152"/>
      <c r="LES857" s="152"/>
      <c r="LET857" s="152"/>
      <c r="LEU857" s="152"/>
      <c r="LEV857" s="152"/>
      <c r="LEW857" s="152"/>
      <c r="LEX857" s="152"/>
      <c r="LEY857" s="152"/>
      <c r="LEZ857" s="152"/>
      <c r="LFA857" s="152"/>
      <c r="LFB857" s="152"/>
      <c r="LFC857" s="152"/>
      <c r="LFD857" s="152"/>
      <c r="LFE857" s="152"/>
      <c r="LFF857" s="152"/>
      <c r="LFG857" s="152"/>
      <c r="LFH857" s="152"/>
      <c r="LFI857" s="152"/>
      <c r="LFJ857" s="152"/>
      <c r="LFK857" s="152"/>
      <c r="LFL857" s="152"/>
      <c r="LFM857" s="152"/>
      <c r="LFN857" s="152"/>
      <c r="LFO857" s="152"/>
      <c r="LFP857" s="152"/>
      <c r="LFQ857" s="152"/>
      <c r="LFR857" s="152"/>
      <c r="LFS857" s="152"/>
      <c r="LFT857" s="152"/>
      <c r="LFU857" s="152"/>
      <c r="LFV857" s="152"/>
      <c r="LFW857" s="152"/>
      <c r="LFX857" s="152"/>
      <c r="LFY857" s="152"/>
      <c r="LFZ857" s="152"/>
      <c r="LGA857" s="152"/>
      <c r="LGB857" s="152"/>
      <c r="LGC857" s="152"/>
      <c r="LGD857" s="152"/>
      <c r="LGE857" s="152"/>
      <c r="LGF857" s="152"/>
      <c r="LGG857" s="152"/>
      <c r="LGH857" s="152"/>
      <c r="LGI857" s="152"/>
      <c r="LGJ857" s="152"/>
      <c r="LGK857" s="152"/>
      <c r="LGL857" s="152"/>
      <c r="LGM857" s="152"/>
      <c r="LGN857" s="152"/>
      <c r="LGO857" s="152"/>
      <c r="LGP857" s="152"/>
      <c r="LGQ857" s="152"/>
      <c r="LGR857" s="152"/>
      <c r="LGS857" s="152"/>
      <c r="LGT857" s="152"/>
      <c r="LGU857" s="152"/>
      <c r="LGV857" s="152"/>
      <c r="LGW857" s="152"/>
      <c r="LGX857" s="152"/>
      <c r="LGY857" s="152"/>
      <c r="LGZ857" s="152"/>
      <c r="LHA857" s="152"/>
      <c r="LHB857" s="152"/>
      <c r="LHC857" s="152"/>
      <c r="LHD857" s="152"/>
      <c r="LHE857" s="152"/>
      <c r="LHF857" s="152"/>
      <c r="LHG857" s="152"/>
      <c r="LHH857" s="152"/>
      <c r="LHI857" s="152"/>
      <c r="LHJ857" s="152"/>
      <c r="LHK857" s="152"/>
      <c r="LHL857" s="152"/>
      <c r="LHM857" s="152"/>
      <c r="LHN857" s="152"/>
      <c r="LHO857" s="152"/>
      <c r="LHP857" s="152"/>
      <c r="LHQ857" s="152"/>
      <c r="LHR857" s="152"/>
      <c r="LHS857" s="152"/>
      <c r="LHT857" s="152"/>
      <c r="LHU857" s="152"/>
      <c r="LHV857" s="152"/>
      <c r="LHW857" s="152"/>
      <c r="LHX857" s="152"/>
      <c r="LHY857" s="152"/>
      <c r="LHZ857" s="152"/>
      <c r="LIA857" s="152"/>
      <c r="LIB857" s="152"/>
      <c r="LIC857" s="152"/>
      <c r="LID857" s="152"/>
      <c r="LIE857" s="152"/>
      <c r="LIF857" s="152"/>
      <c r="LIG857" s="152"/>
      <c r="LIH857" s="152"/>
      <c r="LII857" s="152"/>
      <c r="LIJ857" s="152"/>
      <c r="LIK857" s="152"/>
      <c r="LIL857" s="152"/>
      <c r="LIM857" s="152"/>
      <c r="LIN857" s="152"/>
      <c r="LIO857" s="152"/>
      <c r="LIP857" s="152"/>
      <c r="LIQ857" s="152"/>
      <c r="LIR857" s="152"/>
      <c r="LIS857" s="152"/>
      <c r="LIT857" s="152"/>
      <c r="LIU857" s="152"/>
      <c r="LIV857" s="152"/>
      <c r="LIW857" s="152"/>
      <c r="LIX857" s="152"/>
      <c r="LIY857" s="152"/>
      <c r="LIZ857" s="152"/>
      <c r="LJA857" s="152"/>
      <c r="LJB857" s="152"/>
      <c r="LJC857" s="152"/>
      <c r="LJD857" s="152"/>
      <c r="LJE857" s="152"/>
      <c r="LJF857" s="152"/>
      <c r="LJG857" s="152"/>
      <c r="LJH857" s="152"/>
      <c r="LJI857" s="152"/>
      <c r="LJJ857" s="152"/>
      <c r="LJK857" s="152"/>
      <c r="LJL857" s="152"/>
      <c r="LJM857" s="152"/>
      <c r="LJN857" s="152"/>
      <c r="LJO857" s="152"/>
      <c r="LJP857" s="152"/>
      <c r="LJQ857" s="152"/>
      <c r="LJR857" s="152"/>
      <c r="LJS857" s="152"/>
      <c r="LJT857" s="152"/>
      <c r="LJU857" s="152"/>
      <c r="LJV857" s="152"/>
      <c r="LJW857" s="152"/>
      <c r="LJX857" s="152"/>
      <c r="LJY857" s="152"/>
      <c r="LJZ857" s="152"/>
      <c r="LKA857" s="152"/>
      <c r="LKB857" s="152"/>
      <c r="LKC857" s="152"/>
      <c r="LKD857" s="152"/>
      <c r="LKE857" s="152"/>
      <c r="LKF857" s="152"/>
      <c r="LKG857" s="152"/>
      <c r="LKH857" s="152"/>
      <c r="LKI857" s="152"/>
      <c r="LKJ857" s="152"/>
      <c r="LKK857" s="152"/>
      <c r="LKL857" s="152"/>
      <c r="LKM857" s="152"/>
      <c r="LKN857" s="152"/>
      <c r="LKO857" s="152"/>
      <c r="LKP857" s="152"/>
      <c r="LKQ857" s="152"/>
      <c r="LKR857" s="152"/>
      <c r="LKS857" s="152"/>
      <c r="LKT857" s="152"/>
      <c r="LKU857" s="152"/>
      <c r="LKV857" s="152"/>
      <c r="LKW857" s="152"/>
      <c r="LKX857" s="152"/>
      <c r="LKY857" s="152"/>
      <c r="LKZ857" s="152"/>
      <c r="LLA857" s="152"/>
      <c r="LLB857" s="152"/>
      <c r="LLC857" s="152"/>
      <c r="LLD857" s="152"/>
      <c r="LLE857" s="152"/>
      <c r="LLF857" s="152"/>
      <c r="LLG857" s="152"/>
      <c r="LLH857" s="152"/>
      <c r="LLI857" s="152"/>
      <c r="LLJ857" s="152"/>
      <c r="LLK857" s="152"/>
      <c r="LLL857" s="152"/>
      <c r="LLM857" s="152"/>
      <c r="LLN857" s="152"/>
      <c r="LLO857" s="152"/>
      <c r="LLP857" s="152"/>
      <c r="LLQ857" s="152"/>
      <c r="LLR857" s="152"/>
      <c r="LLS857" s="152"/>
      <c r="LLT857" s="152"/>
      <c r="LLU857" s="152"/>
      <c r="LLV857" s="152"/>
      <c r="LLW857" s="152"/>
      <c r="LLX857" s="152"/>
      <c r="LLY857" s="152"/>
      <c r="LLZ857" s="152"/>
      <c r="LMA857" s="152"/>
      <c r="LMB857" s="152"/>
      <c r="LMC857" s="152"/>
      <c r="LMD857" s="152"/>
      <c r="LME857" s="152"/>
      <c r="LMF857" s="152"/>
      <c r="LMG857" s="152"/>
      <c r="LMH857" s="152"/>
      <c r="LMI857" s="152"/>
      <c r="LMJ857" s="152"/>
      <c r="LMK857" s="152"/>
      <c r="LML857" s="152"/>
      <c r="LMM857" s="152"/>
      <c r="LMN857" s="152"/>
      <c r="LMO857" s="152"/>
      <c r="LMP857" s="152"/>
      <c r="LMQ857" s="152"/>
      <c r="LMR857" s="152"/>
      <c r="LMS857" s="152"/>
      <c r="LMT857" s="152"/>
      <c r="LMU857" s="152"/>
      <c r="LMV857" s="152"/>
      <c r="LMW857" s="152"/>
      <c r="LMX857" s="152"/>
      <c r="LMY857" s="152"/>
      <c r="LMZ857" s="152"/>
      <c r="LNA857" s="152"/>
      <c r="LNB857" s="152"/>
      <c r="LNC857" s="152"/>
      <c r="LND857" s="152"/>
      <c r="LNE857" s="152"/>
      <c r="LNF857" s="152"/>
      <c r="LNG857" s="152"/>
      <c r="LNH857" s="152"/>
      <c r="LNI857" s="152"/>
      <c r="LNJ857" s="152"/>
      <c r="LNK857" s="152"/>
      <c r="LNL857" s="152"/>
      <c r="LNM857" s="152"/>
      <c r="LNN857" s="152"/>
      <c r="LNO857" s="152"/>
      <c r="LNP857" s="152"/>
      <c r="LNQ857" s="152"/>
      <c r="LNR857" s="152"/>
      <c r="LNS857" s="152"/>
      <c r="LNT857" s="152"/>
      <c r="LNU857" s="152"/>
      <c r="LNV857" s="152"/>
      <c r="LNW857" s="152"/>
      <c r="LNX857" s="152"/>
      <c r="LNY857" s="152"/>
      <c r="LNZ857" s="152"/>
      <c r="LOA857" s="152"/>
      <c r="LOB857" s="152"/>
      <c r="LOC857" s="152"/>
      <c r="LOD857" s="152"/>
      <c r="LOE857" s="152"/>
      <c r="LOF857" s="152"/>
      <c r="LOG857" s="152"/>
      <c r="LOH857" s="152"/>
      <c r="LOI857" s="152"/>
      <c r="LOJ857" s="152"/>
      <c r="LOK857" s="152"/>
      <c r="LOL857" s="152"/>
      <c r="LOM857" s="152"/>
      <c r="LON857" s="152"/>
      <c r="LOO857" s="152"/>
      <c r="LOP857" s="152"/>
      <c r="LOQ857" s="152"/>
      <c r="LOR857" s="152"/>
      <c r="LOS857" s="152"/>
      <c r="LOT857" s="152"/>
      <c r="LOU857" s="152"/>
      <c r="LOV857" s="152"/>
      <c r="LOW857" s="152"/>
      <c r="LOX857" s="152"/>
      <c r="LOY857" s="152"/>
      <c r="LOZ857" s="152"/>
      <c r="LPA857" s="152"/>
      <c r="LPB857" s="152"/>
      <c r="LPC857" s="152"/>
      <c r="LPD857" s="152"/>
      <c r="LPE857" s="152"/>
      <c r="LPF857" s="152"/>
      <c r="LPG857" s="152"/>
      <c r="LPH857" s="152"/>
      <c r="LPI857" s="152"/>
      <c r="LPJ857" s="152"/>
      <c r="LPK857" s="152"/>
      <c r="LPL857" s="152"/>
      <c r="LPM857" s="152"/>
      <c r="LPN857" s="152"/>
      <c r="LPO857" s="152"/>
      <c r="LPP857" s="152"/>
      <c r="LPQ857" s="152"/>
      <c r="LPR857" s="152"/>
      <c r="LPS857" s="152"/>
      <c r="LPT857" s="152"/>
      <c r="LPU857" s="152"/>
      <c r="LPV857" s="152"/>
      <c r="LPW857" s="152"/>
      <c r="LPX857" s="152"/>
      <c r="LPY857" s="152"/>
      <c r="LPZ857" s="152"/>
      <c r="LQA857" s="152"/>
      <c r="LQB857" s="152"/>
      <c r="LQC857" s="152"/>
      <c r="LQD857" s="152"/>
      <c r="LQE857" s="152"/>
      <c r="LQF857" s="152"/>
      <c r="LQG857" s="152"/>
      <c r="LQH857" s="152"/>
      <c r="LQI857" s="152"/>
      <c r="LQJ857" s="152"/>
      <c r="LQK857" s="152"/>
      <c r="LQL857" s="152"/>
      <c r="LQM857" s="152"/>
      <c r="LQN857" s="152"/>
      <c r="LQO857" s="152"/>
      <c r="LQP857" s="152"/>
      <c r="LQQ857" s="152"/>
      <c r="LQR857" s="152"/>
      <c r="LQS857" s="152"/>
      <c r="LQT857" s="152"/>
      <c r="LQU857" s="152"/>
      <c r="LQV857" s="152"/>
      <c r="LQW857" s="152"/>
      <c r="LQX857" s="152"/>
      <c r="LQY857" s="152"/>
      <c r="LQZ857" s="152"/>
      <c r="LRA857" s="152"/>
      <c r="LRB857" s="152"/>
      <c r="LRC857" s="152"/>
      <c r="LRD857" s="152"/>
      <c r="LRE857" s="152"/>
      <c r="LRF857" s="152"/>
      <c r="LRG857" s="152"/>
      <c r="LRH857" s="152"/>
      <c r="LRI857" s="152"/>
      <c r="LRJ857" s="152"/>
      <c r="LRK857" s="152"/>
      <c r="LRL857" s="152"/>
      <c r="LRM857" s="152"/>
      <c r="LRN857" s="152"/>
      <c r="LRO857" s="152"/>
      <c r="LRP857" s="152"/>
      <c r="LRQ857" s="152"/>
      <c r="LRR857" s="152"/>
      <c r="LRS857" s="152"/>
      <c r="LRT857" s="152"/>
      <c r="LRU857" s="152"/>
      <c r="LRV857" s="152"/>
      <c r="LRW857" s="152"/>
      <c r="LRX857" s="152"/>
      <c r="LRY857" s="152"/>
      <c r="LRZ857" s="152"/>
      <c r="LSA857" s="152"/>
      <c r="LSB857" s="152"/>
      <c r="LSC857" s="152"/>
      <c r="LSD857" s="152"/>
      <c r="LSE857" s="152"/>
      <c r="LSF857" s="152"/>
      <c r="LSG857" s="152"/>
      <c r="LSH857" s="152"/>
      <c r="LSI857" s="152"/>
      <c r="LSJ857" s="152"/>
      <c r="LSK857" s="152"/>
      <c r="LSL857" s="152"/>
      <c r="LSM857" s="152"/>
      <c r="LSN857" s="152"/>
      <c r="LSO857" s="152"/>
      <c r="LSP857" s="152"/>
      <c r="LSQ857" s="152"/>
      <c r="LSR857" s="152"/>
      <c r="LSS857" s="152"/>
      <c r="LST857" s="152"/>
      <c r="LSU857" s="152"/>
      <c r="LSV857" s="152"/>
      <c r="LSW857" s="152"/>
      <c r="LSX857" s="152"/>
      <c r="LSY857" s="152"/>
      <c r="LSZ857" s="152"/>
      <c r="LTA857" s="152"/>
      <c r="LTB857" s="152"/>
      <c r="LTC857" s="152"/>
      <c r="LTD857" s="152"/>
      <c r="LTE857" s="152"/>
      <c r="LTF857" s="152"/>
      <c r="LTG857" s="152"/>
      <c r="LTH857" s="152"/>
      <c r="LTI857" s="152"/>
      <c r="LTJ857" s="152"/>
      <c r="LTK857" s="152"/>
      <c r="LTL857" s="152"/>
      <c r="LTM857" s="152"/>
      <c r="LTN857" s="152"/>
      <c r="LTO857" s="152"/>
      <c r="LTP857" s="152"/>
      <c r="LTQ857" s="152"/>
      <c r="LTR857" s="152"/>
      <c r="LTS857" s="152"/>
      <c r="LTT857" s="152"/>
      <c r="LTU857" s="152"/>
      <c r="LTV857" s="152"/>
      <c r="LTW857" s="152"/>
      <c r="LTX857" s="152"/>
      <c r="LTY857" s="152"/>
      <c r="LTZ857" s="152"/>
      <c r="LUA857" s="152"/>
      <c r="LUB857" s="152"/>
      <c r="LUC857" s="152"/>
      <c r="LUD857" s="152"/>
      <c r="LUE857" s="152"/>
      <c r="LUF857" s="152"/>
      <c r="LUG857" s="152"/>
      <c r="LUH857" s="152"/>
      <c r="LUI857" s="152"/>
      <c r="LUJ857" s="152"/>
      <c r="LUK857" s="152"/>
      <c r="LUL857" s="152"/>
      <c r="LUM857" s="152"/>
      <c r="LUN857" s="152"/>
      <c r="LUO857" s="152"/>
      <c r="LUP857" s="152"/>
      <c r="LUQ857" s="152"/>
      <c r="LUR857" s="152"/>
      <c r="LUS857" s="152"/>
      <c r="LUT857" s="152"/>
      <c r="LUU857" s="152"/>
      <c r="LUV857" s="152"/>
      <c r="LUW857" s="152"/>
      <c r="LUX857" s="152"/>
      <c r="LUY857" s="152"/>
      <c r="LUZ857" s="152"/>
      <c r="LVA857" s="152"/>
      <c r="LVB857" s="152"/>
      <c r="LVC857" s="152"/>
      <c r="LVD857" s="152"/>
      <c r="LVE857" s="152"/>
      <c r="LVF857" s="152"/>
      <c r="LVG857" s="152"/>
      <c r="LVH857" s="152"/>
      <c r="LVI857" s="152"/>
      <c r="LVJ857" s="152"/>
      <c r="LVK857" s="152"/>
      <c r="LVL857" s="152"/>
      <c r="LVM857" s="152"/>
      <c r="LVN857" s="152"/>
      <c r="LVO857" s="152"/>
      <c r="LVP857" s="152"/>
      <c r="LVQ857" s="152"/>
      <c r="LVR857" s="152"/>
      <c r="LVS857" s="152"/>
      <c r="LVT857" s="152"/>
      <c r="LVU857" s="152"/>
      <c r="LVV857" s="152"/>
      <c r="LVW857" s="152"/>
      <c r="LVX857" s="152"/>
      <c r="LVY857" s="152"/>
      <c r="LVZ857" s="152"/>
      <c r="LWA857" s="152"/>
      <c r="LWB857" s="152"/>
      <c r="LWC857" s="152"/>
      <c r="LWD857" s="152"/>
      <c r="LWE857" s="152"/>
      <c r="LWF857" s="152"/>
      <c r="LWG857" s="152"/>
      <c r="LWH857" s="152"/>
      <c r="LWI857" s="152"/>
      <c r="LWJ857" s="152"/>
      <c r="LWK857" s="152"/>
      <c r="LWL857" s="152"/>
      <c r="LWM857" s="152"/>
      <c r="LWN857" s="152"/>
      <c r="LWO857" s="152"/>
      <c r="LWP857" s="152"/>
      <c r="LWQ857" s="152"/>
      <c r="LWR857" s="152"/>
      <c r="LWS857" s="152"/>
      <c r="LWT857" s="152"/>
      <c r="LWU857" s="152"/>
      <c r="LWV857" s="152"/>
      <c r="LWW857" s="152"/>
      <c r="LWX857" s="152"/>
      <c r="LWY857" s="152"/>
      <c r="LWZ857" s="152"/>
      <c r="LXA857" s="152"/>
      <c r="LXB857" s="152"/>
      <c r="LXC857" s="152"/>
      <c r="LXD857" s="152"/>
      <c r="LXE857" s="152"/>
      <c r="LXF857" s="152"/>
      <c r="LXG857" s="152"/>
      <c r="LXH857" s="152"/>
      <c r="LXI857" s="152"/>
      <c r="LXJ857" s="152"/>
      <c r="LXK857" s="152"/>
      <c r="LXL857" s="152"/>
      <c r="LXM857" s="152"/>
      <c r="LXN857" s="152"/>
      <c r="LXO857" s="152"/>
      <c r="LXP857" s="152"/>
      <c r="LXQ857" s="152"/>
      <c r="LXR857" s="152"/>
      <c r="LXS857" s="152"/>
      <c r="LXT857" s="152"/>
      <c r="LXU857" s="152"/>
      <c r="LXV857" s="152"/>
      <c r="LXW857" s="152"/>
      <c r="LXX857" s="152"/>
      <c r="LXY857" s="152"/>
      <c r="LXZ857" s="152"/>
      <c r="LYA857" s="152"/>
      <c r="LYB857" s="152"/>
      <c r="LYC857" s="152"/>
      <c r="LYD857" s="152"/>
      <c r="LYE857" s="152"/>
      <c r="LYF857" s="152"/>
      <c r="LYG857" s="152"/>
      <c r="LYH857" s="152"/>
      <c r="LYI857" s="152"/>
      <c r="LYJ857" s="152"/>
      <c r="LYK857" s="152"/>
      <c r="LYL857" s="152"/>
      <c r="LYM857" s="152"/>
      <c r="LYN857" s="152"/>
      <c r="LYO857" s="152"/>
      <c r="LYP857" s="152"/>
      <c r="LYQ857" s="152"/>
      <c r="LYR857" s="152"/>
      <c r="LYS857" s="152"/>
      <c r="LYT857" s="152"/>
      <c r="LYU857" s="152"/>
      <c r="LYV857" s="152"/>
      <c r="LYW857" s="152"/>
      <c r="LYX857" s="152"/>
      <c r="LYY857" s="152"/>
      <c r="LYZ857" s="152"/>
      <c r="LZA857" s="152"/>
      <c r="LZB857" s="152"/>
      <c r="LZC857" s="152"/>
      <c r="LZD857" s="152"/>
      <c r="LZE857" s="152"/>
      <c r="LZF857" s="152"/>
      <c r="LZG857" s="152"/>
      <c r="LZH857" s="152"/>
      <c r="LZI857" s="152"/>
      <c r="LZJ857" s="152"/>
      <c r="LZK857" s="152"/>
      <c r="LZL857" s="152"/>
      <c r="LZM857" s="152"/>
      <c r="LZN857" s="152"/>
      <c r="LZO857" s="152"/>
      <c r="LZP857" s="152"/>
      <c r="LZQ857" s="152"/>
      <c r="LZR857" s="152"/>
      <c r="LZS857" s="152"/>
      <c r="LZT857" s="152"/>
      <c r="LZU857" s="152"/>
      <c r="LZV857" s="152"/>
      <c r="LZW857" s="152"/>
      <c r="LZX857" s="152"/>
      <c r="LZY857" s="152"/>
      <c r="LZZ857" s="152"/>
      <c r="MAA857" s="152"/>
      <c r="MAB857" s="152"/>
      <c r="MAC857" s="152"/>
      <c r="MAD857" s="152"/>
      <c r="MAE857" s="152"/>
      <c r="MAF857" s="152"/>
      <c r="MAG857" s="152"/>
      <c r="MAH857" s="152"/>
      <c r="MAI857" s="152"/>
      <c r="MAJ857" s="152"/>
      <c r="MAK857" s="152"/>
      <c r="MAL857" s="152"/>
      <c r="MAM857" s="152"/>
      <c r="MAN857" s="152"/>
      <c r="MAO857" s="152"/>
      <c r="MAP857" s="152"/>
      <c r="MAQ857" s="152"/>
      <c r="MAR857" s="152"/>
      <c r="MAS857" s="152"/>
      <c r="MAT857" s="152"/>
      <c r="MAU857" s="152"/>
      <c r="MAV857" s="152"/>
      <c r="MAW857" s="152"/>
      <c r="MAX857" s="152"/>
      <c r="MAY857" s="152"/>
      <c r="MAZ857" s="152"/>
      <c r="MBA857" s="152"/>
      <c r="MBB857" s="152"/>
      <c r="MBC857" s="152"/>
      <c r="MBD857" s="152"/>
      <c r="MBE857" s="152"/>
      <c r="MBF857" s="152"/>
      <c r="MBG857" s="152"/>
      <c r="MBH857" s="152"/>
      <c r="MBI857" s="152"/>
      <c r="MBJ857" s="152"/>
      <c r="MBK857" s="152"/>
      <c r="MBL857" s="152"/>
      <c r="MBM857" s="152"/>
      <c r="MBN857" s="152"/>
      <c r="MBO857" s="152"/>
      <c r="MBP857" s="152"/>
      <c r="MBQ857" s="152"/>
      <c r="MBR857" s="152"/>
      <c r="MBS857" s="152"/>
      <c r="MBT857" s="152"/>
      <c r="MBU857" s="152"/>
      <c r="MBV857" s="152"/>
      <c r="MBW857" s="152"/>
      <c r="MBX857" s="152"/>
      <c r="MBY857" s="152"/>
      <c r="MBZ857" s="152"/>
      <c r="MCA857" s="152"/>
      <c r="MCB857" s="152"/>
      <c r="MCC857" s="152"/>
      <c r="MCD857" s="152"/>
      <c r="MCE857" s="152"/>
      <c r="MCF857" s="152"/>
      <c r="MCG857" s="152"/>
      <c r="MCH857" s="152"/>
      <c r="MCI857" s="152"/>
      <c r="MCJ857" s="152"/>
      <c r="MCK857" s="152"/>
      <c r="MCL857" s="152"/>
      <c r="MCM857" s="152"/>
      <c r="MCN857" s="152"/>
      <c r="MCO857" s="152"/>
      <c r="MCP857" s="152"/>
      <c r="MCQ857" s="152"/>
      <c r="MCR857" s="152"/>
      <c r="MCS857" s="152"/>
      <c r="MCT857" s="152"/>
      <c r="MCU857" s="152"/>
      <c r="MCV857" s="152"/>
      <c r="MCW857" s="152"/>
      <c r="MCX857" s="152"/>
      <c r="MCY857" s="152"/>
      <c r="MCZ857" s="152"/>
      <c r="MDA857" s="152"/>
      <c r="MDB857" s="152"/>
      <c r="MDC857" s="152"/>
      <c r="MDD857" s="152"/>
      <c r="MDE857" s="152"/>
      <c r="MDF857" s="152"/>
      <c r="MDG857" s="152"/>
      <c r="MDH857" s="152"/>
      <c r="MDI857" s="152"/>
      <c r="MDJ857" s="152"/>
      <c r="MDK857" s="152"/>
      <c r="MDL857" s="152"/>
      <c r="MDM857" s="152"/>
      <c r="MDN857" s="152"/>
      <c r="MDO857" s="152"/>
      <c r="MDP857" s="152"/>
      <c r="MDQ857" s="152"/>
      <c r="MDR857" s="152"/>
      <c r="MDS857" s="152"/>
      <c r="MDT857" s="152"/>
      <c r="MDU857" s="152"/>
      <c r="MDV857" s="152"/>
      <c r="MDW857" s="152"/>
      <c r="MDX857" s="152"/>
      <c r="MDY857" s="152"/>
      <c r="MDZ857" s="152"/>
      <c r="MEA857" s="152"/>
      <c r="MEB857" s="152"/>
      <c r="MEC857" s="152"/>
      <c r="MED857" s="152"/>
      <c r="MEE857" s="152"/>
      <c r="MEF857" s="152"/>
      <c r="MEG857" s="152"/>
      <c r="MEH857" s="152"/>
      <c r="MEI857" s="152"/>
      <c r="MEJ857" s="152"/>
      <c r="MEK857" s="152"/>
      <c r="MEL857" s="152"/>
      <c r="MEM857" s="152"/>
      <c r="MEN857" s="152"/>
      <c r="MEO857" s="152"/>
      <c r="MEP857" s="152"/>
      <c r="MEQ857" s="152"/>
      <c r="MER857" s="152"/>
      <c r="MES857" s="152"/>
      <c r="MET857" s="152"/>
      <c r="MEU857" s="152"/>
      <c r="MEV857" s="152"/>
      <c r="MEW857" s="152"/>
      <c r="MEX857" s="152"/>
      <c r="MEY857" s="152"/>
      <c r="MEZ857" s="152"/>
      <c r="MFA857" s="152"/>
      <c r="MFB857" s="152"/>
      <c r="MFC857" s="152"/>
      <c r="MFD857" s="152"/>
      <c r="MFE857" s="152"/>
      <c r="MFF857" s="152"/>
      <c r="MFG857" s="152"/>
      <c r="MFH857" s="152"/>
      <c r="MFI857" s="152"/>
      <c r="MFJ857" s="152"/>
      <c r="MFK857" s="152"/>
      <c r="MFL857" s="152"/>
      <c r="MFM857" s="152"/>
      <c r="MFN857" s="152"/>
      <c r="MFO857" s="152"/>
      <c r="MFP857" s="152"/>
      <c r="MFQ857" s="152"/>
      <c r="MFR857" s="152"/>
      <c r="MFS857" s="152"/>
      <c r="MFT857" s="152"/>
      <c r="MFU857" s="152"/>
      <c r="MFV857" s="152"/>
      <c r="MFW857" s="152"/>
      <c r="MFX857" s="152"/>
      <c r="MFY857" s="152"/>
      <c r="MFZ857" s="152"/>
      <c r="MGA857" s="152"/>
      <c r="MGB857" s="152"/>
      <c r="MGC857" s="152"/>
      <c r="MGD857" s="152"/>
      <c r="MGE857" s="152"/>
      <c r="MGF857" s="152"/>
      <c r="MGG857" s="152"/>
      <c r="MGH857" s="152"/>
      <c r="MGI857" s="152"/>
      <c r="MGJ857" s="152"/>
      <c r="MGK857" s="152"/>
      <c r="MGL857" s="152"/>
      <c r="MGM857" s="152"/>
      <c r="MGN857" s="152"/>
      <c r="MGO857" s="152"/>
      <c r="MGP857" s="152"/>
      <c r="MGQ857" s="152"/>
      <c r="MGR857" s="152"/>
      <c r="MGS857" s="152"/>
      <c r="MGT857" s="152"/>
      <c r="MGU857" s="152"/>
      <c r="MGV857" s="152"/>
      <c r="MGW857" s="152"/>
      <c r="MGX857" s="152"/>
      <c r="MGY857" s="152"/>
      <c r="MGZ857" s="152"/>
      <c r="MHA857" s="152"/>
      <c r="MHB857" s="152"/>
      <c r="MHC857" s="152"/>
      <c r="MHD857" s="152"/>
      <c r="MHE857" s="152"/>
      <c r="MHF857" s="152"/>
      <c r="MHG857" s="152"/>
      <c r="MHH857" s="152"/>
      <c r="MHI857" s="152"/>
      <c r="MHJ857" s="152"/>
      <c r="MHK857" s="152"/>
      <c r="MHL857" s="152"/>
      <c r="MHM857" s="152"/>
      <c r="MHN857" s="152"/>
      <c r="MHO857" s="152"/>
      <c r="MHP857" s="152"/>
      <c r="MHQ857" s="152"/>
      <c r="MHR857" s="152"/>
      <c r="MHS857" s="152"/>
      <c r="MHT857" s="152"/>
      <c r="MHU857" s="152"/>
      <c r="MHV857" s="152"/>
      <c r="MHW857" s="152"/>
      <c r="MHX857" s="152"/>
      <c r="MHY857" s="152"/>
      <c r="MHZ857" s="152"/>
      <c r="MIA857" s="152"/>
      <c r="MIB857" s="152"/>
      <c r="MIC857" s="152"/>
      <c r="MID857" s="152"/>
      <c r="MIE857" s="152"/>
      <c r="MIF857" s="152"/>
      <c r="MIG857" s="152"/>
      <c r="MIH857" s="152"/>
      <c r="MII857" s="152"/>
      <c r="MIJ857" s="152"/>
      <c r="MIK857" s="152"/>
      <c r="MIL857" s="152"/>
      <c r="MIM857" s="152"/>
      <c r="MIN857" s="152"/>
      <c r="MIO857" s="152"/>
      <c r="MIP857" s="152"/>
      <c r="MIQ857" s="152"/>
      <c r="MIR857" s="152"/>
      <c r="MIS857" s="152"/>
      <c r="MIT857" s="152"/>
      <c r="MIU857" s="152"/>
      <c r="MIV857" s="152"/>
      <c r="MIW857" s="152"/>
      <c r="MIX857" s="152"/>
      <c r="MIY857" s="152"/>
      <c r="MIZ857" s="152"/>
      <c r="MJA857" s="152"/>
      <c r="MJB857" s="152"/>
      <c r="MJC857" s="152"/>
      <c r="MJD857" s="152"/>
      <c r="MJE857" s="152"/>
      <c r="MJF857" s="152"/>
      <c r="MJG857" s="152"/>
      <c r="MJH857" s="152"/>
      <c r="MJI857" s="152"/>
      <c r="MJJ857" s="152"/>
      <c r="MJK857" s="152"/>
      <c r="MJL857" s="152"/>
      <c r="MJM857" s="152"/>
      <c r="MJN857" s="152"/>
      <c r="MJO857" s="152"/>
      <c r="MJP857" s="152"/>
      <c r="MJQ857" s="152"/>
      <c r="MJR857" s="152"/>
      <c r="MJS857" s="152"/>
      <c r="MJT857" s="152"/>
      <c r="MJU857" s="152"/>
      <c r="MJV857" s="152"/>
      <c r="MJW857" s="152"/>
      <c r="MJX857" s="152"/>
      <c r="MJY857" s="152"/>
      <c r="MJZ857" s="152"/>
      <c r="MKA857" s="152"/>
      <c r="MKB857" s="152"/>
      <c r="MKC857" s="152"/>
      <c r="MKD857" s="152"/>
      <c r="MKE857" s="152"/>
      <c r="MKF857" s="152"/>
      <c r="MKG857" s="152"/>
      <c r="MKH857" s="152"/>
      <c r="MKI857" s="152"/>
      <c r="MKJ857" s="152"/>
      <c r="MKK857" s="152"/>
      <c r="MKL857" s="152"/>
      <c r="MKM857" s="152"/>
      <c r="MKN857" s="152"/>
      <c r="MKO857" s="152"/>
      <c r="MKP857" s="152"/>
      <c r="MKQ857" s="152"/>
      <c r="MKR857" s="152"/>
      <c r="MKS857" s="152"/>
      <c r="MKT857" s="152"/>
      <c r="MKU857" s="152"/>
      <c r="MKV857" s="152"/>
      <c r="MKW857" s="152"/>
      <c r="MKX857" s="152"/>
      <c r="MKY857" s="152"/>
      <c r="MKZ857" s="152"/>
      <c r="MLA857" s="152"/>
      <c r="MLB857" s="152"/>
      <c r="MLC857" s="152"/>
      <c r="MLD857" s="152"/>
      <c r="MLE857" s="152"/>
      <c r="MLF857" s="152"/>
      <c r="MLG857" s="152"/>
      <c r="MLH857" s="152"/>
      <c r="MLI857" s="152"/>
      <c r="MLJ857" s="152"/>
      <c r="MLK857" s="152"/>
      <c r="MLL857" s="152"/>
      <c r="MLM857" s="152"/>
      <c r="MLN857" s="152"/>
      <c r="MLO857" s="152"/>
      <c r="MLP857" s="152"/>
      <c r="MLQ857" s="152"/>
      <c r="MLR857" s="152"/>
      <c r="MLS857" s="152"/>
      <c r="MLT857" s="152"/>
      <c r="MLU857" s="152"/>
      <c r="MLV857" s="152"/>
      <c r="MLW857" s="152"/>
      <c r="MLX857" s="152"/>
      <c r="MLY857" s="152"/>
      <c r="MLZ857" s="152"/>
      <c r="MMA857" s="152"/>
      <c r="MMB857" s="152"/>
      <c r="MMC857" s="152"/>
      <c r="MMD857" s="152"/>
      <c r="MME857" s="152"/>
      <c r="MMF857" s="152"/>
      <c r="MMG857" s="152"/>
      <c r="MMH857" s="152"/>
      <c r="MMI857" s="152"/>
      <c r="MMJ857" s="152"/>
      <c r="MMK857" s="152"/>
      <c r="MML857" s="152"/>
      <c r="MMM857" s="152"/>
      <c r="MMN857" s="152"/>
      <c r="MMO857" s="152"/>
      <c r="MMP857" s="152"/>
      <c r="MMQ857" s="152"/>
      <c r="MMR857" s="152"/>
      <c r="MMS857" s="152"/>
      <c r="MMT857" s="152"/>
      <c r="MMU857" s="152"/>
      <c r="MMV857" s="152"/>
      <c r="MMW857" s="152"/>
      <c r="MMX857" s="152"/>
      <c r="MMY857" s="152"/>
      <c r="MMZ857" s="152"/>
      <c r="MNA857" s="152"/>
      <c r="MNB857" s="152"/>
      <c r="MNC857" s="152"/>
      <c r="MND857" s="152"/>
      <c r="MNE857" s="152"/>
      <c r="MNF857" s="152"/>
      <c r="MNG857" s="152"/>
      <c r="MNH857" s="152"/>
      <c r="MNI857" s="152"/>
      <c r="MNJ857" s="152"/>
      <c r="MNK857" s="152"/>
      <c r="MNL857" s="152"/>
      <c r="MNM857" s="152"/>
      <c r="MNN857" s="152"/>
      <c r="MNO857" s="152"/>
      <c r="MNP857" s="152"/>
      <c r="MNQ857" s="152"/>
      <c r="MNR857" s="152"/>
      <c r="MNS857" s="152"/>
      <c r="MNT857" s="152"/>
      <c r="MNU857" s="152"/>
      <c r="MNV857" s="152"/>
      <c r="MNW857" s="152"/>
      <c r="MNX857" s="152"/>
      <c r="MNY857" s="152"/>
      <c r="MNZ857" s="152"/>
      <c r="MOA857" s="152"/>
      <c r="MOB857" s="152"/>
      <c r="MOC857" s="152"/>
      <c r="MOD857" s="152"/>
      <c r="MOE857" s="152"/>
      <c r="MOF857" s="152"/>
      <c r="MOG857" s="152"/>
      <c r="MOH857" s="152"/>
      <c r="MOI857" s="152"/>
      <c r="MOJ857" s="152"/>
      <c r="MOK857" s="152"/>
      <c r="MOL857" s="152"/>
      <c r="MOM857" s="152"/>
      <c r="MON857" s="152"/>
      <c r="MOO857" s="152"/>
      <c r="MOP857" s="152"/>
      <c r="MOQ857" s="152"/>
      <c r="MOR857" s="152"/>
      <c r="MOS857" s="152"/>
      <c r="MOT857" s="152"/>
      <c r="MOU857" s="152"/>
      <c r="MOV857" s="152"/>
      <c r="MOW857" s="152"/>
      <c r="MOX857" s="152"/>
      <c r="MOY857" s="152"/>
      <c r="MOZ857" s="152"/>
      <c r="MPA857" s="152"/>
      <c r="MPB857" s="152"/>
      <c r="MPC857" s="152"/>
      <c r="MPD857" s="152"/>
      <c r="MPE857" s="152"/>
      <c r="MPF857" s="152"/>
      <c r="MPG857" s="152"/>
      <c r="MPH857" s="152"/>
      <c r="MPI857" s="152"/>
      <c r="MPJ857" s="152"/>
      <c r="MPK857" s="152"/>
      <c r="MPL857" s="152"/>
      <c r="MPM857" s="152"/>
      <c r="MPN857" s="152"/>
      <c r="MPO857" s="152"/>
      <c r="MPP857" s="152"/>
      <c r="MPQ857" s="152"/>
      <c r="MPR857" s="152"/>
      <c r="MPS857" s="152"/>
      <c r="MPT857" s="152"/>
      <c r="MPU857" s="152"/>
      <c r="MPV857" s="152"/>
      <c r="MPW857" s="152"/>
      <c r="MPX857" s="152"/>
      <c r="MPY857" s="152"/>
      <c r="MPZ857" s="152"/>
      <c r="MQA857" s="152"/>
      <c r="MQB857" s="152"/>
      <c r="MQC857" s="152"/>
      <c r="MQD857" s="152"/>
      <c r="MQE857" s="152"/>
      <c r="MQF857" s="152"/>
      <c r="MQG857" s="152"/>
      <c r="MQH857" s="152"/>
      <c r="MQI857" s="152"/>
      <c r="MQJ857" s="152"/>
      <c r="MQK857" s="152"/>
      <c r="MQL857" s="152"/>
      <c r="MQM857" s="152"/>
      <c r="MQN857" s="152"/>
      <c r="MQO857" s="152"/>
      <c r="MQP857" s="152"/>
      <c r="MQQ857" s="152"/>
      <c r="MQR857" s="152"/>
      <c r="MQS857" s="152"/>
      <c r="MQT857" s="152"/>
      <c r="MQU857" s="152"/>
      <c r="MQV857" s="152"/>
      <c r="MQW857" s="152"/>
      <c r="MQX857" s="152"/>
      <c r="MQY857" s="152"/>
      <c r="MQZ857" s="152"/>
      <c r="MRA857" s="152"/>
      <c r="MRB857" s="152"/>
      <c r="MRC857" s="152"/>
      <c r="MRD857" s="152"/>
      <c r="MRE857" s="152"/>
      <c r="MRF857" s="152"/>
      <c r="MRG857" s="152"/>
      <c r="MRH857" s="152"/>
      <c r="MRI857" s="152"/>
      <c r="MRJ857" s="152"/>
      <c r="MRK857" s="152"/>
      <c r="MRL857" s="152"/>
      <c r="MRM857" s="152"/>
      <c r="MRN857" s="152"/>
      <c r="MRO857" s="152"/>
      <c r="MRP857" s="152"/>
      <c r="MRQ857" s="152"/>
      <c r="MRR857" s="152"/>
      <c r="MRS857" s="152"/>
      <c r="MRT857" s="152"/>
      <c r="MRU857" s="152"/>
      <c r="MRV857" s="152"/>
      <c r="MRW857" s="152"/>
      <c r="MRX857" s="152"/>
      <c r="MRY857" s="152"/>
      <c r="MRZ857" s="152"/>
      <c r="MSA857" s="152"/>
      <c r="MSB857" s="152"/>
      <c r="MSC857" s="152"/>
      <c r="MSD857" s="152"/>
      <c r="MSE857" s="152"/>
      <c r="MSF857" s="152"/>
      <c r="MSG857" s="152"/>
      <c r="MSH857" s="152"/>
      <c r="MSI857" s="152"/>
      <c r="MSJ857" s="152"/>
      <c r="MSK857" s="152"/>
      <c r="MSL857" s="152"/>
      <c r="MSM857" s="152"/>
      <c r="MSN857" s="152"/>
      <c r="MSO857" s="152"/>
      <c r="MSP857" s="152"/>
      <c r="MSQ857" s="152"/>
      <c r="MSR857" s="152"/>
      <c r="MSS857" s="152"/>
      <c r="MST857" s="152"/>
      <c r="MSU857" s="152"/>
      <c r="MSV857" s="152"/>
      <c r="MSW857" s="152"/>
      <c r="MSX857" s="152"/>
      <c r="MSY857" s="152"/>
      <c r="MSZ857" s="152"/>
      <c r="MTA857" s="152"/>
      <c r="MTB857" s="152"/>
      <c r="MTC857" s="152"/>
      <c r="MTD857" s="152"/>
      <c r="MTE857" s="152"/>
      <c r="MTF857" s="152"/>
      <c r="MTG857" s="152"/>
      <c r="MTH857" s="152"/>
      <c r="MTI857" s="152"/>
      <c r="MTJ857" s="152"/>
      <c r="MTK857" s="152"/>
      <c r="MTL857" s="152"/>
      <c r="MTM857" s="152"/>
      <c r="MTN857" s="152"/>
      <c r="MTO857" s="152"/>
      <c r="MTP857" s="152"/>
      <c r="MTQ857" s="152"/>
      <c r="MTR857" s="152"/>
      <c r="MTS857" s="152"/>
      <c r="MTT857" s="152"/>
      <c r="MTU857" s="152"/>
      <c r="MTV857" s="152"/>
      <c r="MTW857" s="152"/>
      <c r="MTX857" s="152"/>
      <c r="MTY857" s="152"/>
      <c r="MTZ857" s="152"/>
      <c r="MUA857" s="152"/>
      <c r="MUB857" s="152"/>
      <c r="MUC857" s="152"/>
      <c r="MUD857" s="152"/>
      <c r="MUE857" s="152"/>
      <c r="MUF857" s="152"/>
      <c r="MUG857" s="152"/>
      <c r="MUH857" s="152"/>
      <c r="MUI857" s="152"/>
      <c r="MUJ857" s="152"/>
      <c r="MUK857" s="152"/>
      <c r="MUL857" s="152"/>
      <c r="MUM857" s="152"/>
      <c r="MUN857" s="152"/>
      <c r="MUO857" s="152"/>
      <c r="MUP857" s="152"/>
      <c r="MUQ857" s="152"/>
      <c r="MUR857" s="152"/>
      <c r="MUS857" s="152"/>
      <c r="MUT857" s="152"/>
      <c r="MUU857" s="152"/>
      <c r="MUV857" s="152"/>
      <c r="MUW857" s="152"/>
      <c r="MUX857" s="152"/>
      <c r="MUY857" s="152"/>
      <c r="MUZ857" s="152"/>
      <c r="MVA857" s="152"/>
      <c r="MVB857" s="152"/>
      <c r="MVC857" s="152"/>
      <c r="MVD857" s="152"/>
      <c r="MVE857" s="152"/>
      <c r="MVF857" s="152"/>
      <c r="MVG857" s="152"/>
      <c r="MVH857" s="152"/>
      <c r="MVI857" s="152"/>
      <c r="MVJ857" s="152"/>
      <c r="MVK857" s="152"/>
      <c r="MVL857" s="152"/>
      <c r="MVM857" s="152"/>
      <c r="MVN857" s="152"/>
      <c r="MVO857" s="152"/>
      <c r="MVP857" s="152"/>
      <c r="MVQ857" s="152"/>
      <c r="MVR857" s="152"/>
      <c r="MVS857" s="152"/>
      <c r="MVT857" s="152"/>
      <c r="MVU857" s="152"/>
      <c r="MVV857" s="152"/>
      <c r="MVW857" s="152"/>
      <c r="MVX857" s="152"/>
      <c r="MVY857" s="152"/>
      <c r="MVZ857" s="152"/>
      <c r="MWA857" s="152"/>
      <c r="MWB857" s="152"/>
      <c r="MWC857" s="152"/>
      <c r="MWD857" s="152"/>
      <c r="MWE857" s="152"/>
      <c r="MWF857" s="152"/>
      <c r="MWG857" s="152"/>
      <c r="MWH857" s="152"/>
      <c r="MWI857" s="152"/>
      <c r="MWJ857" s="152"/>
      <c r="MWK857" s="152"/>
      <c r="MWL857" s="152"/>
      <c r="MWM857" s="152"/>
      <c r="MWN857" s="152"/>
      <c r="MWO857" s="152"/>
      <c r="MWP857" s="152"/>
      <c r="MWQ857" s="152"/>
      <c r="MWR857" s="152"/>
      <c r="MWS857" s="152"/>
      <c r="MWT857" s="152"/>
      <c r="MWU857" s="152"/>
      <c r="MWV857" s="152"/>
      <c r="MWW857" s="152"/>
      <c r="MWX857" s="152"/>
      <c r="MWY857" s="152"/>
      <c r="MWZ857" s="152"/>
      <c r="MXA857" s="152"/>
      <c r="MXB857" s="152"/>
      <c r="MXC857" s="152"/>
      <c r="MXD857" s="152"/>
      <c r="MXE857" s="152"/>
      <c r="MXF857" s="152"/>
      <c r="MXG857" s="152"/>
      <c r="MXH857" s="152"/>
      <c r="MXI857" s="152"/>
      <c r="MXJ857" s="152"/>
      <c r="MXK857" s="152"/>
      <c r="MXL857" s="152"/>
      <c r="MXM857" s="152"/>
      <c r="MXN857" s="152"/>
      <c r="MXO857" s="152"/>
      <c r="MXP857" s="152"/>
      <c r="MXQ857" s="152"/>
      <c r="MXR857" s="152"/>
      <c r="MXS857" s="152"/>
      <c r="MXT857" s="152"/>
      <c r="MXU857" s="152"/>
      <c r="MXV857" s="152"/>
      <c r="MXW857" s="152"/>
      <c r="MXX857" s="152"/>
      <c r="MXY857" s="152"/>
      <c r="MXZ857" s="152"/>
      <c r="MYA857" s="152"/>
      <c r="MYB857" s="152"/>
      <c r="MYC857" s="152"/>
      <c r="MYD857" s="152"/>
      <c r="MYE857" s="152"/>
      <c r="MYF857" s="152"/>
      <c r="MYG857" s="152"/>
      <c r="MYH857" s="152"/>
      <c r="MYI857" s="152"/>
      <c r="MYJ857" s="152"/>
      <c r="MYK857" s="152"/>
      <c r="MYL857" s="152"/>
      <c r="MYM857" s="152"/>
      <c r="MYN857" s="152"/>
      <c r="MYO857" s="152"/>
      <c r="MYP857" s="152"/>
      <c r="MYQ857" s="152"/>
      <c r="MYR857" s="152"/>
      <c r="MYS857" s="152"/>
      <c r="MYT857" s="152"/>
      <c r="MYU857" s="152"/>
      <c r="MYV857" s="152"/>
      <c r="MYW857" s="152"/>
      <c r="MYX857" s="152"/>
      <c r="MYY857" s="152"/>
      <c r="MYZ857" s="152"/>
      <c r="MZA857" s="152"/>
      <c r="MZB857" s="152"/>
      <c r="MZC857" s="152"/>
      <c r="MZD857" s="152"/>
      <c r="MZE857" s="152"/>
      <c r="MZF857" s="152"/>
      <c r="MZG857" s="152"/>
      <c r="MZH857" s="152"/>
      <c r="MZI857" s="152"/>
      <c r="MZJ857" s="152"/>
      <c r="MZK857" s="152"/>
      <c r="MZL857" s="152"/>
      <c r="MZM857" s="152"/>
      <c r="MZN857" s="152"/>
      <c r="MZO857" s="152"/>
      <c r="MZP857" s="152"/>
      <c r="MZQ857" s="152"/>
      <c r="MZR857" s="152"/>
      <c r="MZS857" s="152"/>
      <c r="MZT857" s="152"/>
      <c r="MZU857" s="152"/>
      <c r="MZV857" s="152"/>
      <c r="MZW857" s="152"/>
      <c r="MZX857" s="152"/>
      <c r="MZY857" s="152"/>
      <c r="MZZ857" s="152"/>
      <c r="NAA857" s="152"/>
      <c r="NAB857" s="152"/>
      <c r="NAC857" s="152"/>
      <c r="NAD857" s="152"/>
      <c r="NAE857" s="152"/>
      <c r="NAF857" s="152"/>
      <c r="NAG857" s="152"/>
      <c r="NAH857" s="152"/>
      <c r="NAI857" s="152"/>
      <c r="NAJ857" s="152"/>
      <c r="NAK857" s="152"/>
      <c r="NAL857" s="152"/>
      <c r="NAM857" s="152"/>
      <c r="NAN857" s="152"/>
      <c r="NAO857" s="152"/>
      <c r="NAP857" s="152"/>
      <c r="NAQ857" s="152"/>
      <c r="NAR857" s="152"/>
      <c r="NAS857" s="152"/>
      <c r="NAT857" s="152"/>
      <c r="NAU857" s="152"/>
      <c r="NAV857" s="152"/>
      <c r="NAW857" s="152"/>
      <c r="NAX857" s="152"/>
      <c r="NAY857" s="152"/>
      <c r="NAZ857" s="152"/>
      <c r="NBA857" s="152"/>
      <c r="NBB857" s="152"/>
      <c r="NBC857" s="152"/>
      <c r="NBD857" s="152"/>
      <c r="NBE857" s="152"/>
      <c r="NBF857" s="152"/>
      <c r="NBG857" s="152"/>
      <c r="NBH857" s="152"/>
      <c r="NBI857" s="152"/>
      <c r="NBJ857" s="152"/>
      <c r="NBK857" s="152"/>
      <c r="NBL857" s="152"/>
      <c r="NBM857" s="152"/>
      <c r="NBN857" s="152"/>
      <c r="NBO857" s="152"/>
      <c r="NBP857" s="152"/>
      <c r="NBQ857" s="152"/>
      <c r="NBR857" s="152"/>
      <c r="NBS857" s="152"/>
      <c r="NBT857" s="152"/>
      <c r="NBU857" s="152"/>
      <c r="NBV857" s="152"/>
      <c r="NBW857" s="152"/>
      <c r="NBX857" s="152"/>
      <c r="NBY857" s="152"/>
      <c r="NBZ857" s="152"/>
      <c r="NCA857" s="152"/>
      <c r="NCB857" s="152"/>
      <c r="NCC857" s="152"/>
      <c r="NCD857" s="152"/>
      <c r="NCE857" s="152"/>
      <c r="NCF857" s="152"/>
      <c r="NCG857" s="152"/>
      <c r="NCH857" s="152"/>
      <c r="NCI857" s="152"/>
      <c r="NCJ857" s="152"/>
      <c r="NCK857" s="152"/>
      <c r="NCL857" s="152"/>
      <c r="NCM857" s="152"/>
      <c r="NCN857" s="152"/>
      <c r="NCO857" s="152"/>
      <c r="NCP857" s="152"/>
      <c r="NCQ857" s="152"/>
      <c r="NCR857" s="152"/>
      <c r="NCS857" s="152"/>
      <c r="NCT857" s="152"/>
      <c r="NCU857" s="152"/>
      <c r="NCV857" s="152"/>
      <c r="NCW857" s="152"/>
      <c r="NCX857" s="152"/>
      <c r="NCY857" s="152"/>
      <c r="NCZ857" s="152"/>
      <c r="NDA857" s="152"/>
      <c r="NDB857" s="152"/>
      <c r="NDC857" s="152"/>
      <c r="NDD857" s="152"/>
      <c r="NDE857" s="152"/>
      <c r="NDF857" s="152"/>
      <c r="NDG857" s="152"/>
      <c r="NDH857" s="152"/>
      <c r="NDI857" s="152"/>
      <c r="NDJ857" s="152"/>
      <c r="NDK857" s="152"/>
      <c r="NDL857" s="152"/>
      <c r="NDM857" s="152"/>
      <c r="NDN857" s="152"/>
      <c r="NDO857" s="152"/>
      <c r="NDP857" s="152"/>
      <c r="NDQ857" s="152"/>
      <c r="NDR857" s="152"/>
      <c r="NDS857" s="152"/>
      <c r="NDT857" s="152"/>
      <c r="NDU857" s="152"/>
      <c r="NDV857" s="152"/>
      <c r="NDW857" s="152"/>
      <c r="NDX857" s="152"/>
      <c r="NDY857" s="152"/>
      <c r="NDZ857" s="152"/>
      <c r="NEA857" s="152"/>
      <c r="NEB857" s="152"/>
      <c r="NEC857" s="152"/>
      <c r="NED857" s="152"/>
      <c r="NEE857" s="152"/>
      <c r="NEF857" s="152"/>
      <c r="NEG857" s="152"/>
      <c r="NEH857" s="152"/>
      <c r="NEI857" s="152"/>
      <c r="NEJ857" s="152"/>
      <c r="NEK857" s="152"/>
      <c r="NEL857" s="152"/>
      <c r="NEM857" s="152"/>
      <c r="NEN857" s="152"/>
      <c r="NEO857" s="152"/>
      <c r="NEP857" s="152"/>
      <c r="NEQ857" s="152"/>
      <c r="NER857" s="152"/>
      <c r="NES857" s="152"/>
      <c r="NET857" s="152"/>
      <c r="NEU857" s="152"/>
      <c r="NEV857" s="152"/>
      <c r="NEW857" s="152"/>
      <c r="NEX857" s="152"/>
      <c r="NEY857" s="152"/>
      <c r="NEZ857" s="152"/>
      <c r="NFA857" s="152"/>
      <c r="NFB857" s="152"/>
      <c r="NFC857" s="152"/>
      <c r="NFD857" s="152"/>
      <c r="NFE857" s="152"/>
      <c r="NFF857" s="152"/>
      <c r="NFG857" s="152"/>
      <c r="NFH857" s="152"/>
      <c r="NFI857" s="152"/>
      <c r="NFJ857" s="152"/>
      <c r="NFK857" s="152"/>
      <c r="NFL857" s="152"/>
      <c r="NFM857" s="152"/>
      <c r="NFN857" s="152"/>
      <c r="NFO857" s="152"/>
      <c r="NFP857" s="152"/>
      <c r="NFQ857" s="152"/>
      <c r="NFR857" s="152"/>
      <c r="NFS857" s="152"/>
      <c r="NFT857" s="152"/>
      <c r="NFU857" s="152"/>
      <c r="NFV857" s="152"/>
      <c r="NFW857" s="152"/>
      <c r="NFX857" s="152"/>
      <c r="NFY857" s="152"/>
      <c r="NFZ857" s="152"/>
      <c r="NGA857" s="152"/>
      <c r="NGB857" s="152"/>
      <c r="NGC857" s="152"/>
      <c r="NGD857" s="152"/>
      <c r="NGE857" s="152"/>
      <c r="NGF857" s="152"/>
      <c r="NGG857" s="152"/>
      <c r="NGH857" s="152"/>
      <c r="NGI857" s="152"/>
      <c r="NGJ857" s="152"/>
      <c r="NGK857" s="152"/>
      <c r="NGL857" s="152"/>
      <c r="NGM857" s="152"/>
      <c r="NGN857" s="152"/>
      <c r="NGO857" s="152"/>
      <c r="NGP857" s="152"/>
      <c r="NGQ857" s="152"/>
      <c r="NGR857" s="152"/>
      <c r="NGS857" s="152"/>
      <c r="NGT857" s="152"/>
      <c r="NGU857" s="152"/>
      <c r="NGV857" s="152"/>
      <c r="NGW857" s="152"/>
      <c r="NGX857" s="152"/>
      <c r="NGY857" s="152"/>
      <c r="NGZ857" s="152"/>
      <c r="NHA857" s="152"/>
      <c r="NHB857" s="152"/>
      <c r="NHC857" s="152"/>
      <c r="NHD857" s="152"/>
      <c r="NHE857" s="152"/>
      <c r="NHF857" s="152"/>
      <c r="NHG857" s="152"/>
      <c r="NHH857" s="152"/>
      <c r="NHI857" s="152"/>
      <c r="NHJ857" s="152"/>
      <c r="NHK857" s="152"/>
      <c r="NHL857" s="152"/>
      <c r="NHM857" s="152"/>
      <c r="NHN857" s="152"/>
      <c r="NHO857" s="152"/>
      <c r="NHP857" s="152"/>
      <c r="NHQ857" s="152"/>
      <c r="NHR857" s="152"/>
      <c r="NHS857" s="152"/>
      <c r="NHT857" s="152"/>
      <c r="NHU857" s="152"/>
      <c r="NHV857" s="152"/>
      <c r="NHW857" s="152"/>
      <c r="NHX857" s="152"/>
      <c r="NHY857" s="152"/>
      <c r="NHZ857" s="152"/>
      <c r="NIA857" s="152"/>
      <c r="NIB857" s="152"/>
      <c r="NIC857" s="152"/>
      <c r="NID857" s="152"/>
      <c r="NIE857" s="152"/>
      <c r="NIF857" s="152"/>
      <c r="NIG857" s="152"/>
      <c r="NIH857" s="152"/>
      <c r="NII857" s="152"/>
      <c r="NIJ857" s="152"/>
      <c r="NIK857" s="152"/>
      <c r="NIL857" s="152"/>
      <c r="NIM857" s="152"/>
      <c r="NIN857" s="152"/>
      <c r="NIO857" s="152"/>
      <c r="NIP857" s="152"/>
      <c r="NIQ857" s="152"/>
      <c r="NIR857" s="152"/>
      <c r="NIS857" s="152"/>
      <c r="NIT857" s="152"/>
      <c r="NIU857" s="152"/>
      <c r="NIV857" s="152"/>
      <c r="NIW857" s="152"/>
      <c r="NIX857" s="152"/>
      <c r="NIY857" s="152"/>
      <c r="NIZ857" s="152"/>
      <c r="NJA857" s="152"/>
      <c r="NJB857" s="152"/>
      <c r="NJC857" s="152"/>
      <c r="NJD857" s="152"/>
      <c r="NJE857" s="152"/>
      <c r="NJF857" s="152"/>
      <c r="NJG857" s="152"/>
      <c r="NJH857" s="152"/>
      <c r="NJI857" s="152"/>
      <c r="NJJ857" s="152"/>
      <c r="NJK857" s="152"/>
      <c r="NJL857" s="152"/>
      <c r="NJM857" s="152"/>
      <c r="NJN857" s="152"/>
      <c r="NJO857" s="152"/>
      <c r="NJP857" s="152"/>
      <c r="NJQ857" s="152"/>
      <c r="NJR857" s="152"/>
      <c r="NJS857" s="152"/>
      <c r="NJT857" s="152"/>
      <c r="NJU857" s="152"/>
      <c r="NJV857" s="152"/>
      <c r="NJW857" s="152"/>
      <c r="NJX857" s="152"/>
      <c r="NJY857" s="152"/>
      <c r="NJZ857" s="152"/>
      <c r="NKA857" s="152"/>
      <c r="NKB857" s="152"/>
      <c r="NKC857" s="152"/>
      <c r="NKD857" s="152"/>
      <c r="NKE857" s="152"/>
      <c r="NKF857" s="152"/>
      <c r="NKG857" s="152"/>
      <c r="NKH857" s="152"/>
      <c r="NKI857" s="152"/>
      <c r="NKJ857" s="152"/>
      <c r="NKK857" s="152"/>
      <c r="NKL857" s="152"/>
      <c r="NKM857" s="152"/>
      <c r="NKN857" s="152"/>
      <c r="NKO857" s="152"/>
      <c r="NKP857" s="152"/>
      <c r="NKQ857" s="152"/>
      <c r="NKR857" s="152"/>
      <c r="NKS857" s="152"/>
      <c r="NKT857" s="152"/>
      <c r="NKU857" s="152"/>
      <c r="NKV857" s="152"/>
      <c r="NKW857" s="152"/>
      <c r="NKX857" s="152"/>
      <c r="NKY857" s="152"/>
      <c r="NKZ857" s="152"/>
      <c r="NLA857" s="152"/>
      <c r="NLB857" s="152"/>
      <c r="NLC857" s="152"/>
      <c r="NLD857" s="152"/>
      <c r="NLE857" s="152"/>
      <c r="NLF857" s="152"/>
      <c r="NLG857" s="152"/>
      <c r="NLH857" s="152"/>
      <c r="NLI857" s="152"/>
      <c r="NLJ857" s="152"/>
      <c r="NLK857" s="152"/>
      <c r="NLL857" s="152"/>
      <c r="NLM857" s="152"/>
      <c r="NLN857" s="152"/>
      <c r="NLO857" s="152"/>
      <c r="NLP857" s="152"/>
      <c r="NLQ857" s="152"/>
      <c r="NLR857" s="152"/>
      <c r="NLS857" s="152"/>
      <c r="NLT857" s="152"/>
      <c r="NLU857" s="152"/>
      <c r="NLV857" s="152"/>
      <c r="NLW857" s="152"/>
      <c r="NLX857" s="152"/>
      <c r="NLY857" s="152"/>
      <c r="NLZ857" s="152"/>
      <c r="NMA857" s="152"/>
      <c r="NMB857" s="152"/>
      <c r="NMC857" s="152"/>
      <c r="NMD857" s="152"/>
      <c r="NME857" s="152"/>
      <c r="NMF857" s="152"/>
      <c r="NMG857" s="152"/>
      <c r="NMH857" s="152"/>
      <c r="NMI857" s="152"/>
      <c r="NMJ857" s="152"/>
      <c r="NMK857" s="152"/>
      <c r="NML857" s="152"/>
      <c r="NMM857" s="152"/>
      <c r="NMN857" s="152"/>
      <c r="NMO857" s="152"/>
      <c r="NMP857" s="152"/>
      <c r="NMQ857" s="152"/>
      <c r="NMR857" s="152"/>
      <c r="NMS857" s="152"/>
      <c r="NMT857" s="152"/>
      <c r="NMU857" s="152"/>
      <c r="NMV857" s="152"/>
      <c r="NMW857" s="152"/>
      <c r="NMX857" s="152"/>
      <c r="NMY857" s="152"/>
      <c r="NMZ857" s="152"/>
      <c r="NNA857" s="152"/>
      <c r="NNB857" s="152"/>
      <c r="NNC857" s="152"/>
      <c r="NND857" s="152"/>
      <c r="NNE857" s="152"/>
      <c r="NNF857" s="152"/>
      <c r="NNG857" s="152"/>
      <c r="NNH857" s="152"/>
      <c r="NNI857" s="152"/>
      <c r="NNJ857" s="152"/>
      <c r="NNK857" s="152"/>
      <c r="NNL857" s="152"/>
      <c r="NNM857" s="152"/>
      <c r="NNN857" s="152"/>
      <c r="NNO857" s="152"/>
      <c r="NNP857" s="152"/>
      <c r="NNQ857" s="152"/>
      <c r="NNR857" s="152"/>
      <c r="NNS857" s="152"/>
      <c r="NNT857" s="152"/>
      <c r="NNU857" s="152"/>
      <c r="NNV857" s="152"/>
      <c r="NNW857" s="152"/>
      <c r="NNX857" s="152"/>
      <c r="NNY857" s="152"/>
      <c r="NNZ857" s="152"/>
      <c r="NOA857" s="152"/>
      <c r="NOB857" s="152"/>
      <c r="NOC857" s="152"/>
      <c r="NOD857" s="152"/>
      <c r="NOE857" s="152"/>
      <c r="NOF857" s="152"/>
      <c r="NOG857" s="152"/>
      <c r="NOH857" s="152"/>
      <c r="NOI857" s="152"/>
      <c r="NOJ857" s="152"/>
      <c r="NOK857" s="152"/>
      <c r="NOL857" s="152"/>
      <c r="NOM857" s="152"/>
      <c r="NON857" s="152"/>
      <c r="NOO857" s="152"/>
      <c r="NOP857" s="152"/>
      <c r="NOQ857" s="152"/>
      <c r="NOR857" s="152"/>
      <c r="NOS857" s="152"/>
      <c r="NOT857" s="152"/>
      <c r="NOU857" s="152"/>
      <c r="NOV857" s="152"/>
      <c r="NOW857" s="152"/>
      <c r="NOX857" s="152"/>
      <c r="NOY857" s="152"/>
      <c r="NOZ857" s="152"/>
      <c r="NPA857" s="152"/>
      <c r="NPB857" s="152"/>
      <c r="NPC857" s="152"/>
      <c r="NPD857" s="152"/>
      <c r="NPE857" s="152"/>
      <c r="NPF857" s="152"/>
      <c r="NPG857" s="152"/>
      <c r="NPH857" s="152"/>
      <c r="NPI857" s="152"/>
      <c r="NPJ857" s="152"/>
      <c r="NPK857" s="152"/>
      <c r="NPL857" s="152"/>
      <c r="NPM857" s="152"/>
      <c r="NPN857" s="152"/>
      <c r="NPO857" s="152"/>
      <c r="NPP857" s="152"/>
      <c r="NPQ857" s="152"/>
      <c r="NPR857" s="152"/>
      <c r="NPS857" s="152"/>
      <c r="NPT857" s="152"/>
      <c r="NPU857" s="152"/>
      <c r="NPV857" s="152"/>
      <c r="NPW857" s="152"/>
      <c r="NPX857" s="152"/>
      <c r="NPY857" s="152"/>
      <c r="NPZ857" s="152"/>
      <c r="NQA857" s="152"/>
      <c r="NQB857" s="152"/>
      <c r="NQC857" s="152"/>
      <c r="NQD857" s="152"/>
      <c r="NQE857" s="152"/>
      <c r="NQF857" s="152"/>
      <c r="NQG857" s="152"/>
      <c r="NQH857" s="152"/>
      <c r="NQI857" s="152"/>
      <c r="NQJ857" s="152"/>
      <c r="NQK857" s="152"/>
      <c r="NQL857" s="152"/>
      <c r="NQM857" s="152"/>
      <c r="NQN857" s="152"/>
      <c r="NQO857" s="152"/>
      <c r="NQP857" s="152"/>
      <c r="NQQ857" s="152"/>
      <c r="NQR857" s="152"/>
      <c r="NQS857" s="152"/>
      <c r="NQT857" s="152"/>
      <c r="NQU857" s="152"/>
      <c r="NQV857" s="152"/>
      <c r="NQW857" s="152"/>
      <c r="NQX857" s="152"/>
      <c r="NQY857" s="152"/>
      <c r="NQZ857" s="152"/>
      <c r="NRA857" s="152"/>
      <c r="NRB857" s="152"/>
      <c r="NRC857" s="152"/>
      <c r="NRD857" s="152"/>
      <c r="NRE857" s="152"/>
      <c r="NRF857" s="152"/>
      <c r="NRG857" s="152"/>
      <c r="NRH857" s="152"/>
      <c r="NRI857" s="152"/>
      <c r="NRJ857" s="152"/>
      <c r="NRK857" s="152"/>
      <c r="NRL857" s="152"/>
      <c r="NRM857" s="152"/>
      <c r="NRN857" s="152"/>
      <c r="NRO857" s="152"/>
      <c r="NRP857" s="152"/>
      <c r="NRQ857" s="152"/>
      <c r="NRR857" s="152"/>
      <c r="NRS857" s="152"/>
      <c r="NRT857" s="152"/>
      <c r="NRU857" s="152"/>
      <c r="NRV857" s="152"/>
      <c r="NRW857" s="152"/>
      <c r="NRX857" s="152"/>
      <c r="NRY857" s="152"/>
      <c r="NRZ857" s="152"/>
      <c r="NSA857" s="152"/>
      <c r="NSB857" s="152"/>
      <c r="NSC857" s="152"/>
      <c r="NSD857" s="152"/>
      <c r="NSE857" s="152"/>
      <c r="NSF857" s="152"/>
      <c r="NSG857" s="152"/>
      <c r="NSH857" s="152"/>
      <c r="NSI857" s="152"/>
      <c r="NSJ857" s="152"/>
      <c r="NSK857" s="152"/>
      <c r="NSL857" s="152"/>
      <c r="NSM857" s="152"/>
      <c r="NSN857" s="152"/>
      <c r="NSO857" s="152"/>
      <c r="NSP857" s="152"/>
      <c r="NSQ857" s="152"/>
      <c r="NSR857" s="152"/>
      <c r="NSS857" s="152"/>
      <c r="NST857" s="152"/>
      <c r="NSU857" s="152"/>
      <c r="NSV857" s="152"/>
      <c r="NSW857" s="152"/>
      <c r="NSX857" s="152"/>
      <c r="NSY857" s="152"/>
      <c r="NSZ857" s="152"/>
      <c r="NTA857" s="152"/>
      <c r="NTB857" s="152"/>
      <c r="NTC857" s="152"/>
      <c r="NTD857" s="152"/>
      <c r="NTE857" s="152"/>
      <c r="NTF857" s="152"/>
      <c r="NTG857" s="152"/>
      <c r="NTH857" s="152"/>
      <c r="NTI857" s="152"/>
      <c r="NTJ857" s="152"/>
      <c r="NTK857" s="152"/>
      <c r="NTL857" s="152"/>
      <c r="NTM857" s="152"/>
      <c r="NTN857" s="152"/>
      <c r="NTO857" s="152"/>
      <c r="NTP857" s="152"/>
      <c r="NTQ857" s="152"/>
      <c r="NTR857" s="152"/>
      <c r="NTS857" s="152"/>
      <c r="NTT857" s="152"/>
      <c r="NTU857" s="152"/>
      <c r="NTV857" s="152"/>
      <c r="NTW857" s="152"/>
      <c r="NTX857" s="152"/>
      <c r="NTY857" s="152"/>
      <c r="NTZ857" s="152"/>
      <c r="NUA857" s="152"/>
      <c r="NUB857" s="152"/>
      <c r="NUC857" s="152"/>
      <c r="NUD857" s="152"/>
      <c r="NUE857" s="152"/>
      <c r="NUF857" s="152"/>
      <c r="NUG857" s="152"/>
      <c r="NUH857" s="152"/>
      <c r="NUI857" s="152"/>
      <c r="NUJ857" s="152"/>
      <c r="NUK857" s="152"/>
      <c r="NUL857" s="152"/>
      <c r="NUM857" s="152"/>
      <c r="NUN857" s="152"/>
      <c r="NUO857" s="152"/>
      <c r="NUP857" s="152"/>
      <c r="NUQ857" s="152"/>
      <c r="NUR857" s="152"/>
      <c r="NUS857" s="152"/>
      <c r="NUT857" s="152"/>
      <c r="NUU857" s="152"/>
      <c r="NUV857" s="152"/>
      <c r="NUW857" s="152"/>
      <c r="NUX857" s="152"/>
      <c r="NUY857" s="152"/>
      <c r="NUZ857" s="152"/>
      <c r="NVA857" s="152"/>
      <c r="NVB857" s="152"/>
      <c r="NVC857" s="152"/>
      <c r="NVD857" s="152"/>
      <c r="NVE857" s="152"/>
      <c r="NVF857" s="152"/>
      <c r="NVG857" s="152"/>
      <c r="NVH857" s="152"/>
      <c r="NVI857" s="152"/>
      <c r="NVJ857" s="152"/>
      <c r="NVK857" s="152"/>
      <c r="NVL857" s="152"/>
      <c r="NVM857" s="152"/>
      <c r="NVN857" s="152"/>
      <c r="NVO857" s="152"/>
      <c r="NVP857" s="152"/>
      <c r="NVQ857" s="152"/>
      <c r="NVR857" s="152"/>
      <c r="NVS857" s="152"/>
      <c r="NVT857" s="152"/>
      <c r="NVU857" s="152"/>
      <c r="NVV857" s="152"/>
      <c r="NVW857" s="152"/>
      <c r="NVX857" s="152"/>
      <c r="NVY857" s="152"/>
      <c r="NVZ857" s="152"/>
      <c r="NWA857" s="152"/>
      <c r="NWB857" s="152"/>
      <c r="NWC857" s="152"/>
      <c r="NWD857" s="152"/>
      <c r="NWE857" s="152"/>
      <c r="NWF857" s="152"/>
      <c r="NWG857" s="152"/>
      <c r="NWH857" s="152"/>
      <c r="NWI857" s="152"/>
      <c r="NWJ857" s="152"/>
      <c r="NWK857" s="152"/>
      <c r="NWL857" s="152"/>
      <c r="NWM857" s="152"/>
      <c r="NWN857" s="152"/>
      <c r="NWO857" s="152"/>
      <c r="NWP857" s="152"/>
      <c r="NWQ857" s="152"/>
      <c r="NWR857" s="152"/>
      <c r="NWS857" s="152"/>
      <c r="NWT857" s="152"/>
      <c r="NWU857" s="152"/>
      <c r="NWV857" s="152"/>
      <c r="NWW857" s="152"/>
      <c r="NWX857" s="152"/>
      <c r="NWY857" s="152"/>
      <c r="NWZ857" s="152"/>
      <c r="NXA857" s="152"/>
      <c r="NXB857" s="152"/>
      <c r="NXC857" s="152"/>
      <c r="NXD857" s="152"/>
      <c r="NXE857" s="152"/>
      <c r="NXF857" s="152"/>
      <c r="NXG857" s="152"/>
      <c r="NXH857" s="152"/>
      <c r="NXI857" s="152"/>
      <c r="NXJ857" s="152"/>
      <c r="NXK857" s="152"/>
      <c r="NXL857" s="152"/>
      <c r="NXM857" s="152"/>
      <c r="NXN857" s="152"/>
      <c r="NXO857" s="152"/>
      <c r="NXP857" s="152"/>
      <c r="NXQ857" s="152"/>
      <c r="NXR857" s="152"/>
      <c r="NXS857" s="152"/>
      <c r="NXT857" s="152"/>
      <c r="NXU857" s="152"/>
      <c r="NXV857" s="152"/>
      <c r="NXW857" s="152"/>
      <c r="NXX857" s="152"/>
      <c r="NXY857" s="152"/>
      <c r="NXZ857" s="152"/>
      <c r="NYA857" s="152"/>
      <c r="NYB857" s="152"/>
      <c r="NYC857" s="152"/>
      <c r="NYD857" s="152"/>
      <c r="NYE857" s="152"/>
      <c r="NYF857" s="152"/>
      <c r="NYG857" s="152"/>
      <c r="NYH857" s="152"/>
      <c r="NYI857" s="152"/>
      <c r="NYJ857" s="152"/>
      <c r="NYK857" s="152"/>
      <c r="NYL857" s="152"/>
      <c r="NYM857" s="152"/>
      <c r="NYN857" s="152"/>
      <c r="NYO857" s="152"/>
      <c r="NYP857" s="152"/>
      <c r="NYQ857" s="152"/>
      <c r="NYR857" s="152"/>
      <c r="NYS857" s="152"/>
      <c r="NYT857" s="152"/>
      <c r="NYU857" s="152"/>
      <c r="NYV857" s="152"/>
      <c r="NYW857" s="152"/>
      <c r="NYX857" s="152"/>
      <c r="NYY857" s="152"/>
      <c r="NYZ857" s="152"/>
      <c r="NZA857" s="152"/>
      <c r="NZB857" s="152"/>
      <c r="NZC857" s="152"/>
      <c r="NZD857" s="152"/>
      <c r="NZE857" s="152"/>
      <c r="NZF857" s="152"/>
      <c r="NZG857" s="152"/>
      <c r="NZH857" s="152"/>
      <c r="NZI857" s="152"/>
      <c r="NZJ857" s="152"/>
      <c r="NZK857" s="152"/>
      <c r="NZL857" s="152"/>
      <c r="NZM857" s="152"/>
      <c r="NZN857" s="152"/>
      <c r="NZO857" s="152"/>
      <c r="NZP857" s="152"/>
      <c r="NZQ857" s="152"/>
      <c r="NZR857" s="152"/>
      <c r="NZS857" s="152"/>
      <c r="NZT857" s="152"/>
      <c r="NZU857" s="152"/>
      <c r="NZV857" s="152"/>
      <c r="NZW857" s="152"/>
      <c r="NZX857" s="152"/>
      <c r="NZY857" s="152"/>
      <c r="NZZ857" s="152"/>
      <c r="OAA857" s="152"/>
      <c r="OAB857" s="152"/>
      <c r="OAC857" s="152"/>
      <c r="OAD857" s="152"/>
      <c r="OAE857" s="152"/>
      <c r="OAF857" s="152"/>
      <c r="OAG857" s="152"/>
      <c r="OAH857" s="152"/>
      <c r="OAI857" s="152"/>
      <c r="OAJ857" s="152"/>
      <c r="OAK857" s="152"/>
      <c r="OAL857" s="152"/>
      <c r="OAM857" s="152"/>
      <c r="OAN857" s="152"/>
      <c r="OAO857" s="152"/>
      <c r="OAP857" s="152"/>
      <c r="OAQ857" s="152"/>
      <c r="OAR857" s="152"/>
      <c r="OAS857" s="152"/>
      <c r="OAT857" s="152"/>
      <c r="OAU857" s="152"/>
      <c r="OAV857" s="152"/>
      <c r="OAW857" s="152"/>
      <c r="OAX857" s="152"/>
      <c r="OAY857" s="152"/>
      <c r="OAZ857" s="152"/>
      <c r="OBA857" s="152"/>
      <c r="OBB857" s="152"/>
      <c r="OBC857" s="152"/>
      <c r="OBD857" s="152"/>
      <c r="OBE857" s="152"/>
      <c r="OBF857" s="152"/>
      <c r="OBG857" s="152"/>
      <c r="OBH857" s="152"/>
      <c r="OBI857" s="152"/>
      <c r="OBJ857" s="152"/>
      <c r="OBK857" s="152"/>
      <c r="OBL857" s="152"/>
      <c r="OBM857" s="152"/>
      <c r="OBN857" s="152"/>
      <c r="OBO857" s="152"/>
      <c r="OBP857" s="152"/>
      <c r="OBQ857" s="152"/>
      <c r="OBR857" s="152"/>
      <c r="OBS857" s="152"/>
      <c r="OBT857" s="152"/>
      <c r="OBU857" s="152"/>
      <c r="OBV857" s="152"/>
      <c r="OBW857" s="152"/>
      <c r="OBX857" s="152"/>
      <c r="OBY857" s="152"/>
      <c r="OBZ857" s="152"/>
      <c r="OCA857" s="152"/>
      <c r="OCB857" s="152"/>
      <c r="OCC857" s="152"/>
      <c r="OCD857" s="152"/>
      <c r="OCE857" s="152"/>
      <c r="OCF857" s="152"/>
      <c r="OCG857" s="152"/>
      <c r="OCH857" s="152"/>
      <c r="OCI857" s="152"/>
      <c r="OCJ857" s="152"/>
      <c r="OCK857" s="152"/>
      <c r="OCL857" s="152"/>
      <c r="OCM857" s="152"/>
      <c r="OCN857" s="152"/>
      <c r="OCO857" s="152"/>
      <c r="OCP857" s="152"/>
      <c r="OCQ857" s="152"/>
      <c r="OCR857" s="152"/>
      <c r="OCS857" s="152"/>
      <c r="OCT857" s="152"/>
      <c r="OCU857" s="152"/>
      <c r="OCV857" s="152"/>
      <c r="OCW857" s="152"/>
      <c r="OCX857" s="152"/>
      <c r="OCY857" s="152"/>
      <c r="OCZ857" s="152"/>
      <c r="ODA857" s="152"/>
      <c r="ODB857" s="152"/>
      <c r="ODC857" s="152"/>
      <c r="ODD857" s="152"/>
      <c r="ODE857" s="152"/>
      <c r="ODF857" s="152"/>
      <c r="ODG857" s="152"/>
      <c r="ODH857" s="152"/>
      <c r="ODI857" s="152"/>
      <c r="ODJ857" s="152"/>
      <c r="ODK857" s="152"/>
      <c r="ODL857" s="152"/>
      <c r="ODM857" s="152"/>
      <c r="ODN857" s="152"/>
      <c r="ODO857" s="152"/>
      <c r="ODP857" s="152"/>
      <c r="ODQ857" s="152"/>
      <c r="ODR857" s="152"/>
      <c r="ODS857" s="152"/>
      <c r="ODT857" s="152"/>
      <c r="ODU857" s="152"/>
      <c r="ODV857" s="152"/>
      <c r="ODW857" s="152"/>
      <c r="ODX857" s="152"/>
      <c r="ODY857" s="152"/>
      <c r="ODZ857" s="152"/>
      <c r="OEA857" s="152"/>
      <c r="OEB857" s="152"/>
      <c r="OEC857" s="152"/>
      <c r="OED857" s="152"/>
      <c r="OEE857" s="152"/>
      <c r="OEF857" s="152"/>
      <c r="OEG857" s="152"/>
      <c r="OEH857" s="152"/>
      <c r="OEI857" s="152"/>
      <c r="OEJ857" s="152"/>
      <c r="OEK857" s="152"/>
      <c r="OEL857" s="152"/>
      <c r="OEM857" s="152"/>
      <c r="OEN857" s="152"/>
      <c r="OEO857" s="152"/>
      <c r="OEP857" s="152"/>
      <c r="OEQ857" s="152"/>
      <c r="OER857" s="152"/>
      <c r="OES857" s="152"/>
      <c r="OET857" s="152"/>
      <c r="OEU857" s="152"/>
      <c r="OEV857" s="152"/>
      <c r="OEW857" s="152"/>
      <c r="OEX857" s="152"/>
      <c r="OEY857" s="152"/>
      <c r="OEZ857" s="152"/>
      <c r="OFA857" s="152"/>
      <c r="OFB857" s="152"/>
      <c r="OFC857" s="152"/>
      <c r="OFD857" s="152"/>
      <c r="OFE857" s="152"/>
      <c r="OFF857" s="152"/>
      <c r="OFG857" s="152"/>
      <c r="OFH857" s="152"/>
      <c r="OFI857" s="152"/>
      <c r="OFJ857" s="152"/>
      <c r="OFK857" s="152"/>
      <c r="OFL857" s="152"/>
      <c r="OFM857" s="152"/>
      <c r="OFN857" s="152"/>
      <c r="OFO857" s="152"/>
      <c r="OFP857" s="152"/>
      <c r="OFQ857" s="152"/>
      <c r="OFR857" s="152"/>
      <c r="OFS857" s="152"/>
      <c r="OFT857" s="152"/>
      <c r="OFU857" s="152"/>
      <c r="OFV857" s="152"/>
      <c r="OFW857" s="152"/>
      <c r="OFX857" s="152"/>
      <c r="OFY857" s="152"/>
      <c r="OFZ857" s="152"/>
      <c r="OGA857" s="152"/>
      <c r="OGB857" s="152"/>
      <c r="OGC857" s="152"/>
      <c r="OGD857" s="152"/>
      <c r="OGE857" s="152"/>
      <c r="OGF857" s="152"/>
      <c r="OGG857" s="152"/>
      <c r="OGH857" s="152"/>
      <c r="OGI857" s="152"/>
      <c r="OGJ857" s="152"/>
      <c r="OGK857" s="152"/>
      <c r="OGL857" s="152"/>
      <c r="OGM857" s="152"/>
      <c r="OGN857" s="152"/>
      <c r="OGO857" s="152"/>
      <c r="OGP857" s="152"/>
      <c r="OGQ857" s="152"/>
      <c r="OGR857" s="152"/>
      <c r="OGS857" s="152"/>
      <c r="OGT857" s="152"/>
      <c r="OGU857" s="152"/>
      <c r="OGV857" s="152"/>
      <c r="OGW857" s="152"/>
      <c r="OGX857" s="152"/>
      <c r="OGY857" s="152"/>
      <c r="OGZ857" s="152"/>
      <c r="OHA857" s="152"/>
      <c r="OHB857" s="152"/>
      <c r="OHC857" s="152"/>
      <c r="OHD857" s="152"/>
      <c r="OHE857" s="152"/>
      <c r="OHF857" s="152"/>
      <c r="OHG857" s="152"/>
      <c r="OHH857" s="152"/>
      <c r="OHI857" s="152"/>
      <c r="OHJ857" s="152"/>
      <c r="OHK857" s="152"/>
      <c r="OHL857" s="152"/>
      <c r="OHM857" s="152"/>
      <c r="OHN857" s="152"/>
      <c r="OHO857" s="152"/>
      <c r="OHP857" s="152"/>
      <c r="OHQ857" s="152"/>
      <c r="OHR857" s="152"/>
      <c r="OHS857" s="152"/>
      <c r="OHT857" s="152"/>
      <c r="OHU857" s="152"/>
      <c r="OHV857" s="152"/>
      <c r="OHW857" s="152"/>
      <c r="OHX857" s="152"/>
      <c r="OHY857" s="152"/>
      <c r="OHZ857" s="152"/>
      <c r="OIA857" s="152"/>
      <c r="OIB857" s="152"/>
      <c r="OIC857" s="152"/>
      <c r="OID857" s="152"/>
      <c r="OIE857" s="152"/>
      <c r="OIF857" s="152"/>
      <c r="OIG857" s="152"/>
      <c r="OIH857" s="152"/>
      <c r="OII857" s="152"/>
      <c r="OIJ857" s="152"/>
      <c r="OIK857" s="152"/>
      <c r="OIL857" s="152"/>
      <c r="OIM857" s="152"/>
      <c r="OIN857" s="152"/>
      <c r="OIO857" s="152"/>
      <c r="OIP857" s="152"/>
      <c r="OIQ857" s="152"/>
      <c r="OIR857" s="152"/>
      <c r="OIS857" s="152"/>
      <c r="OIT857" s="152"/>
      <c r="OIU857" s="152"/>
      <c r="OIV857" s="152"/>
      <c r="OIW857" s="152"/>
      <c r="OIX857" s="152"/>
      <c r="OIY857" s="152"/>
      <c r="OIZ857" s="152"/>
      <c r="OJA857" s="152"/>
      <c r="OJB857" s="152"/>
      <c r="OJC857" s="152"/>
      <c r="OJD857" s="152"/>
      <c r="OJE857" s="152"/>
      <c r="OJF857" s="152"/>
      <c r="OJG857" s="152"/>
      <c r="OJH857" s="152"/>
      <c r="OJI857" s="152"/>
      <c r="OJJ857" s="152"/>
      <c r="OJK857" s="152"/>
      <c r="OJL857" s="152"/>
      <c r="OJM857" s="152"/>
      <c r="OJN857" s="152"/>
      <c r="OJO857" s="152"/>
      <c r="OJP857" s="152"/>
      <c r="OJQ857" s="152"/>
      <c r="OJR857" s="152"/>
      <c r="OJS857" s="152"/>
      <c r="OJT857" s="152"/>
      <c r="OJU857" s="152"/>
      <c r="OJV857" s="152"/>
      <c r="OJW857" s="152"/>
      <c r="OJX857" s="152"/>
      <c r="OJY857" s="152"/>
      <c r="OJZ857" s="152"/>
      <c r="OKA857" s="152"/>
      <c r="OKB857" s="152"/>
      <c r="OKC857" s="152"/>
      <c r="OKD857" s="152"/>
      <c r="OKE857" s="152"/>
      <c r="OKF857" s="152"/>
      <c r="OKG857" s="152"/>
      <c r="OKH857" s="152"/>
      <c r="OKI857" s="152"/>
      <c r="OKJ857" s="152"/>
      <c r="OKK857" s="152"/>
      <c r="OKL857" s="152"/>
      <c r="OKM857" s="152"/>
      <c r="OKN857" s="152"/>
      <c r="OKO857" s="152"/>
      <c r="OKP857" s="152"/>
      <c r="OKQ857" s="152"/>
      <c r="OKR857" s="152"/>
      <c r="OKS857" s="152"/>
      <c r="OKT857" s="152"/>
      <c r="OKU857" s="152"/>
      <c r="OKV857" s="152"/>
      <c r="OKW857" s="152"/>
      <c r="OKX857" s="152"/>
      <c r="OKY857" s="152"/>
      <c r="OKZ857" s="152"/>
      <c r="OLA857" s="152"/>
      <c r="OLB857" s="152"/>
      <c r="OLC857" s="152"/>
      <c r="OLD857" s="152"/>
      <c r="OLE857" s="152"/>
      <c r="OLF857" s="152"/>
      <c r="OLG857" s="152"/>
      <c r="OLH857" s="152"/>
      <c r="OLI857" s="152"/>
      <c r="OLJ857" s="152"/>
      <c r="OLK857" s="152"/>
      <c r="OLL857" s="152"/>
      <c r="OLM857" s="152"/>
      <c r="OLN857" s="152"/>
      <c r="OLO857" s="152"/>
      <c r="OLP857" s="152"/>
      <c r="OLQ857" s="152"/>
      <c r="OLR857" s="152"/>
      <c r="OLS857" s="152"/>
      <c r="OLT857" s="152"/>
      <c r="OLU857" s="152"/>
      <c r="OLV857" s="152"/>
      <c r="OLW857" s="152"/>
      <c r="OLX857" s="152"/>
      <c r="OLY857" s="152"/>
      <c r="OLZ857" s="152"/>
      <c r="OMA857" s="152"/>
      <c r="OMB857" s="152"/>
      <c r="OMC857" s="152"/>
      <c r="OMD857" s="152"/>
      <c r="OME857" s="152"/>
      <c r="OMF857" s="152"/>
      <c r="OMG857" s="152"/>
      <c r="OMH857" s="152"/>
      <c r="OMI857" s="152"/>
      <c r="OMJ857" s="152"/>
      <c r="OMK857" s="152"/>
      <c r="OML857" s="152"/>
      <c r="OMM857" s="152"/>
      <c r="OMN857" s="152"/>
      <c r="OMO857" s="152"/>
      <c r="OMP857" s="152"/>
      <c r="OMQ857" s="152"/>
      <c r="OMR857" s="152"/>
      <c r="OMS857" s="152"/>
      <c r="OMT857" s="152"/>
      <c r="OMU857" s="152"/>
      <c r="OMV857" s="152"/>
      <c r="OMW857" s="152"/>
      <c r="OMX857" s="152"/>
      <c r="OMY857" s="152"/>
      <c r="OMZ857" s="152"/>
      <c r="ONA857" s="152"/>
      <c r="ONB857" s="152"/>
      <c r="ONC857" s="152"/>
      <c r="OND857" s="152"/>
      <c r="ONE857" s="152"/>
      <c r="ONF857" s="152"/>
      <c r="ONG857" s="152"/>
      <c r="ONH857" s="152"/>
      <c r="ONI857" s="152"/>
      <c r="ONJ857" s="152"/>
      <c r="ONK857" s="152"/>
      <c r="ONL857" s="152"/>
      <c r="ONM857" s="152"/>
      <c r="ONN857" s="152"/>
      <c r="ONO857" s="152"/>
      <c r="ONP857" s="152"/>
      <c r="ONQ857" s="152"/>
      <c r="ONR857" s="152"/>
      <c r="ONS857" s="152"/>
      <c r="ONT857" s="152"/>
      <c r="ONU857" s="152"/>
      <c r="ONV857" s="152"/>
      <c r="ONW857" s="152"/>
      <c r="ONX857" s="152"/>
      <c r="ONY857" s="152"/>
      <c r="ONZ857" s="152"/>
      <c r="OOA857" s="152"/>
      <c r="OOB857" s="152"/>
      <c r="OOC857" s="152"/>
      <c r="OOD857" s="152"/>
      <c r="OOE857" s="152"/>
      <c r="OOF857" s="152"/>
      <c r="OOG857" s="152"/>
      <c r="OOH857" s="152"/>
      <c r="OOI857" s="152"/>
      <c r="OOJ857" s="152"/>
      <c r="OOK857" s="152"/>
      <c r="OOL857" s="152"/>
      <c r="OOM857" s="152"/>
      <c r="OON857" s="152"/>
      <c r="OOO857" s="152"/>
      <c r="OOP857" s="152"/>
      <c r="OOQ857" s="152"/>
      <c r="OOR857" s="152"/>
      <c r="OOS857" s="152"/>
      <c r="OOT857" s="152"/>
      <c r="OOU857" s="152"/>
      <c r="OOV857" s="152"/>
      <c r="OOW857" s="152"/>
      <c r="OOX857" s="152"/>
      <c r="OOY857" s="152"/>
      <c r="OOZ857" s="152"/>
      <c r="OPA857" s="152"/>
      <c r="OPB857" s="152"/>
      <c r="OPC857" s="152"/>
      <c r="OPD857" s="152"/>
      <c r="OPE857" s="152"/>
      <c r="OPF857" s="152"/>
      <c r="OPG857" s="152"/>
      <c r="OPH857" s="152"/>
      <c r="OPI857" s="152"/>
      <c r="OPJ857" s="152"/>
      <c r="OPK857" s="152"/>
      <c r="OPL857" s="152"/>
      <c r="OPM857" s="152"/>
      <c r="OPN857" s="152"/>
      <c r="OPO857" s="152"/>
      <c r="OPP857" s="152"/>
      <c r="OPQ857" s="152"/>
      <c r="OPR857" s="152"/>
      <c r="OPS857" s="152"/>
      <c r="OPT857" s="152"/>
      <c r="OPU857" s="152"/>
      <c r="OPV857" s="152"/>
      <c r="OPW857" s="152"/>
      <c r="OPX857" s="152"/>
      <c r="OPY857" s="152"/>
      <c r="OPZ857" s="152"/>
      <c r="OQA857" s="152"/>
      <c r="OQB857" s="152"/>
      <c r="OQC857" s="152"/>
      <c r="OQD857" s="152"/>
      <c r="OQE857" s="152"/>
      <c r="OQF857" s="152"/>
      <c r="OQG857" s="152"/>
      <c r="OQH857" s="152"/>
      <c r="OQI857" s="152"/>
      <c r="OQJ857" s="152"/>
      <c r="OQK857" s="152"/>
      <c r="OQL857" s="152"/>
      <c r="OQM857" s="152"/>
      <c r="OQN857" s="152"/>
      <c r="OQO857" s="152"/>
      <c r="OQP857" s="152"/>
      <c r="OQQ857" s="152"/>
      <c r="OQR857" s="152"/>
      <c r="OQS857" s="152"/>
      <c r="OQT857" s="152"/>
      <c r="OQU857" s="152"/>
      <c r="OQV857" s="152"/>
      <c r="OQW857" s="152"/>
      <c r="OQX857" s="152"/>
      <c r="OQY857" s="152"/>
      <c r="OQZ857" s="152"/>
      <c r="ORA857" s="152"/>
      <c r="ORB857" s="152"/>
      <c r="ORC857" s="152"/>
      <c r="ORD857" s="152"/>
      <c r="ORE857" s="152"/>
      <c r="ORF857" s="152"/>
      <c r="ORG857" s="152"/>
      <c r="ORH857" s="152"/>
      <c r="ORI857" s="152"/>
      <c r="ORJ857" s="152"/>
      <c r="ORK857" s="152"/>
      <c r="ORL857" s="152"/>
      <c r="ORM857" s="152"/>
      <c r="ORN857" s="152"/>
      <c r="ORO857" s="152"/>
      <c r="ORP857" s="152"/>
      <c r="ORQ857" s="152"/>
      <c r="ORR857" s="152"/>
      <c r="ORS857" s="152"/>
      <c r="ORT857" s="152"/>
      <c r="ORU857" s="152"/>
      <c r="ORV857" s="152"/>
      <c r="ORW857" s="152"/>
      <c r="ORX857" s="152"/>
      <c r="ORY857" s="152"/>
      <c r="ORZ857" s="152"/>
      <c r="OSA857" s="152"/>
      <c r="OSB857" s="152"/>
      <c r="OSC857" s="152"/>
      <c r="OSD857" s="152"/>
      <c r="OSE857" s="152"/>
      <c r="OSF857" s="152"/>
      <c r="OSG857" s="152"/>
      <c r="OSH857" s="152"/>
      <c r="OSI857" s="152"/>
      <c r="OSJ857" s="152"/>
      <c r="OSK857" s="152"/>
      <c r="OSL857" s="152"/>
      <c r="OSM857" s="152"/>
      <c r="OSN857" s="152"/>
      <c r="OSO857" s="152"/>
      <c r="OSP857" s="152"/>
      <c r="OSQ857" s="152"/>
      <c r="OSR857" s="152"/>
      <c r="OSS857" s="152"/>
      <c r="OST857" s="152"/>
      <c r="OSU857" s="152"/>
      <c r="OSV857" s="152"/>
      <c r="OSW857" s="152"/>
      <c r="OSX857" s="152"/>
      <c r="OSY857" s="152"/>
      <c r="OSZ857" s="152"/>
      <c r="OTA857" s="152"/>
      <c r="OTB857" s="152"/>
      <c r="OTC857" s="152"/>
      <c r="OTD857" s="152"/>
      <c r="OTE857" s="152"/>
      <c r="OTF857" s="152"/>
      <c r="OTG857" s="152"/>
      <c r="OTH857" s="152"/>
      <c r="OTI857" s="152"/>
      <c r="OTJ857" s="152"/>
      <c r="OTK857" s="152"/>
      <c r="OTL857" s="152"/>
      <c r="OTM857" s="152"/>
      <c r="OTN857" s="152"/>
      <c r="OTO857" s="152"/>
      <c r="OTP857" s="152"/>
      <c r="OTQ857" s="152"/>
      <c r="OTR857" s="152"/>
      <c r="OTS857" s="152"/>
      <c r="OTT857" s="152"/>
      <c r="OTU857" s="152"/>
      <c r="OTV857" s="152"/>
      <c r="OTW857" s="152"/>
      <c r="OTX857" s="152"/>
      <c r="OTY857" s="152"/>
      <c r="OTZ857" s="152"/>
      <c r="OUA857" s="152"/>
      <c r="OUB857" s="152"/>
      <c r="OUC857" s="152"/>
      <c r="OUD857" s="152"/>
      <c r="OUE857" s="152"/>
      <c r="OUF857" s="152"/>
      <c r="OUG857" s="152"/>
      <c r="OUH857" s="152"/>
      <c r="OUI857" s="152"/>
      <c r="OUJ857" s="152"/>
      <c r="OUK857" s="152"/>
      <c r="OUL857" s="152"/>
      <c r="OUM857" s="152"/>
      <c r="OUN857" s="152"/>
      <c r="OUO857" s="152"/>
      <c r="OUP857" s="152"/>
      <c r="OUQ857" s="152"/>
      <c r="OUR857" s="152"/>
      <c r="OUS857" s="152"/>
      <c r="OUT857" s="152"/>
      <c r="OUU857" s="152"/>
      <c r="OUV857" s="152"/>
      <c r="OUW857" s="152"/>
      <c r="OUX857" s="152"/>
      <c r="OUY857" s="152"/>
      <c r="OUZ857" s="152"/>
      <c r="OVA857" s="152"/>
      <c r="OVB857" s="152"/>
      <c r="OVC857" s="152"/>
      <c r="OVD857" s="152"/>
      <c r="OVE857" s="152"/>
      <c r="OVF857" s="152"/>
      <c r="OVG857" s="152"/>
      <c r="OVH857" s="152"/>
      <c r="OVI857" s="152"/>
      <c r="OVJ857" s="152"/>
      <c r="OVK857" s="152"/>
      <c r="OVL857" s="152"/>
      <c r="OVM857" s="152"/>
      <c r="OVN857" s="152"/>
      <c r="OVO857" s="152"/>
      <c r="OVP857" s="152"/>
      <c r="OVQ857" s="152"/>
      <c r="OVR857" s="152"/>
      <c r="OVS857" s="152"/>
      <c r="OVT857" s="152"/>
      <c r="OVU857" s="152"/>
      <c r="OVV857" s="152"/>
      <c r="OVW857" s="152"/>
      <c r="OVX857" s="152"/>
      <c r="OVY857" s="152"/>
      <c r="OVZ857" s="152"/>
      <c r="OWA857" s="152"/>
      <c r="OWB857" s="152"/>
      <c r="OWC857" s="152"/>
      <c r="OWD857" s="152"/>
      <c r="OWE857" s="152"/>
      <c r="OWF857" s="152"/>
      <c r="OWG857" s="152"/>
      <c r="OWH857" s="152"/>
      <c r="OWI857" s="152"/>
      <c r="OWJ857" s="152"/>
      <c r="OWK857" s="152"/>
      <c r="OWL857" s="152"/>
      <c r="OWM857" s="152"/>
      <c r="OWN857" s="152"/>
      <c r="OWO857" s="152"/>
      <c r="OWP857" s="152"/>
      <c r="OWQ857" s="152"/>
      <c r="OWR857" s="152"/>
      <c r="OWS857" s="152"/>
      <c r="OWT857" s="152"/>
      <c r="OWU857" s="152"/>
      <c r="OWV857" s="152"/>
      <c r="OWW857" s="152"/>
      <c r="OWX857" s="152"/>
      <c r="OWY857" s="152"/>
      <c r="OWZ857" s="152"/>
      <c r="OXA857" s="152"/>
      <c r="OXB857" s="152"/>
      <c r="OXC857" s="152"/>
      <c r="OXD857" s="152"/>
      <c r="OXE857" s="152"/>
      <c r="OXF857" s="152"/>
      <c r="OXG857" s="152"/>
      <c r="OXH857" s="152"/>
      <c r="OXI857" s="152"/>
      <c r="OXJ857" s="152"/>
      <c r="OXK857" s="152"/>
      <c r="OXL857" s="152"/>
      <c r="OXM857" s="152"/>
      <c r="OXN857" s="152"/>
      <c r="OXO857" s="152"/>
      <c r="OXP857" s="152"/>
      <c r="OXQ857" s="152"/>
      <c r="OXR857" s="152"/>
      <c r="OXS857" s="152"/>
      <c r="OXT857" s="152"/>
      <c r="OXU857" s="152"/>
      <c r="OXV857" s="152"/>
      <c r="OXW857" s="152"/>
      <c r="OXX857" s="152"/>
      <c r="OXY857" s="152"/>
      <c r="OXZ857" s="152"/>
      <c r="OYA857" s="152"/>
      <c r="OYB857" s="152"/>
      <c r="OYC857" s="152"/>
      <c r="OYD857" s="152"/>
      <c r="OYE857" s="152"/>
      <c r="OYF857" s="152"/>
      <c r="OYG857" s="152"/>
      <c r="OYH857" s="152"/>
      <c r="OYI857" s="152"/>
      <c r="OYJ857" s="152"/>
      <c r="OYK857" s="152"/>
      <c r="OYL857" s="152"/>
      <c r="OYM857" s="152"/>
      <c r="OYN857" s="152"/>
      <c r="OYO857" s="152"/>
      <c r="OYP857" s="152"/>
      <c r="OYQ857" s="152"/>
      <c r="OYR857" s="152"/>
      <c r="OYS857" s="152"/>
      <c r="OYT857" s="152"/>
      <c r="OYU857" s="152"/>
      <c r="OYV857" s="152"/>
      <c r="OYW857" s="152"/>
      <c r="OYX857" s="152"/>
      <c r="OYY857" s="152"/>
      <c r="OYZ857" s="152"/>
      <c r="OZA857" s="152"/>
      <c r="OZB857" s="152"/>
      <c r="OZC857" s="152"/>
      <c r="OZD857" s="152"/>
      <c r="OZE857" s="152"/>
      <c r="OZF857" s="152"/>
      <c r="OZG857" s="152"/>
      <c r="OZH857" s="152"/>
      <c r="OZI857" s="152"/>
      <c r="OZJ857" s="152"/>
      <c r="OZK857" s="152"/>
      <c r="OZL857" s="152"/>
      <c r="OZM857" s="152"/>
      <c r="OZN857" s="152"/>
      <c r="OZO857" s="152"/>
      <c r="OZP857" s="152"/>
      <c r="OZQ857" s="152"/>
      <c r="OZR857" s="152"/>
      <c r="OZS857" s="152"/>
      <c r="OZT857" s="152"/>
      <c r="OZU857" s="152"/>
      <c r="OZV857" s="152"/>
      <c r="OZW857" s="152"/>
      <c r="OZX857" s="152"/>
      <c r="OZY857" s="152"/>
      <c r="OZZ857" s="152"/>
      <c r="PAA857" s="152"/>
      <c r="PAB857" s="152"/>
      <c r="PAC857" s="152"/>
      <c r="PAD857" s="152"/>
      <c r="PAE857" s="152"/>
      <c r="PAF857" s="152"/>
      <c r="PAG857" s="152"/>
      <c r="PAH857" s="152"/>
      <c r="PAI857" s="152"/>
      <c r="PAJ857" s="152"/>
      <c r="PAK857" s="152"/>
      <c r="PAL857" s="152"/>
      <c r="PAM857" s="152"/>
      <c r="PAN857" s="152"/>
      <c r="PAO857" s="152"/>
      <c r="PAP857" s="152"/>
      <c r="PAQ857" s="152"/>
      <c r="PAR857" s="152"/>
      <c r="PAS857" s="152"/>
      <c r="PAT857" s="152"/>
      <c r="PAU857" s="152"/>
      <c r="PAV857" s="152"/>
      <c r="PAW857" s="152"/>
      <c r="PAX857" s="152"/>
      <c r="PAY857" s="152"/>
      <c r="PAZ857" s="152"/>
      <c r="PBA857" s="152"/>
      <c r="PBB857" s="152"/>
      <c r="PBC857" s="152"/>
      <c r="PBD857" s="152"/>
      <c r="PBE857" s="152"/>
      <c r="PBF857" s="152"/>
      <c r="PBG857" s="152"/>
      <c r="PBH857" s="152"/>
      <c r="PBI857" s="152"/>
      <c r="PBJ857" s="152"/>
      <c r="PBK857" s="152"/>
      <c r="PBL857" s="152"/>
      <c r="PBM857" s="152"/>
      <c r="PBN857" s="152"/>
      <c r="PBO857" s="152"/>
      <c r="PBP857" s="152"/>
      <c r="PBQ857" s="152"/>
      <c r="PBR857" s="152"/>
      <c r="PBS857" s="152"/>
      <c r="PBT857" s="152"/>
      <c r="PBU857" s="152"/>
      <c r="PBV857" s="152"/>
      <c r="PBW857" s="152"/>
      <c r="PBX857" s="152"/>
      <c r="PBY857" s="152"/>
      <c r="PBZ857" s="152"/>
      <c r="PCA857" s="152"/>
      <c r="PCB857" s="152"/>
      <c r="PCC857" s="152"/>
      <c r="PCD857" s="152"/>
      <c r="PCE857" s="152"/>
      <c r="PCF857" s="152"/>
      <c r="PCG857" s="152"/>
      <c r="PCH857" s="152"/>
      <c r="PCI857" s="152"/>
      <c r="PCJ857" s="152"/>
      <c r="PCK857" s="152"/>
      <c r="PCL857" s="152"/>
      <c r="PCM857" s="152"/>
      <c r="PCN857" s="152"/>
      <c r="PCO857" s="152"/>
      <c r="PCP857" s="152"/>
      <c r="PCQ857" s="152"/>
      <c r="PCR857" s="152"/>
      <c r="PCS857" s="152"/>
      <c r="PCT857" s="152"/>
      <c r="PCU857" s="152"/>
      <c r="PCV857" s="152"/>
      <c r="PCW857" s="152"/>
      <c r="PCX857" s="152"/>
      <c r="PCY857" s="152"/>
      <c r="PCZ857" s="152"/>
      <c r="PDA857" s="152"/>
      <c r="PDB857" s="152"/>
      <c r="PDC857" s="152"/>
      <c r="PDD857" s="152"/>
      <c r="PDE857" s="152"/>
      <c r="PDF857" s="152"/>
      <c r="PDG857" s="152"/>
      <c r="PDH857" s="152"/>
      <c r="PDI857" s="152"/>
      <c r="PDJ857" s="152"/>
      <c r="PDK857" s="152"/>
      <c r="PDL857" s="152"/>
      <c r="PDM857" s="152"/>
      <c r="PDN857" s="152"/>
      <c r="PDO857" s="152"/>
      <c r="PDP857" s="152"/>
      <c r="PDQ857" s="152"/>
      <c r="PDR857" s="152"/>
      <c r="PDS857" s="152"/>
      <c r="PDT857" s="152"/>
      <c r="PDU857" s="152"/>
      <c r="PDV857" s="152"/>
      <c r="PDW857" s="152"/>
      <c r="PDX857" s="152"/>
      <c r="PDY857" s="152"/>
      <c r="PDZ857" s="152"/>
      <c r="PEA857" s="152"/>
      <c r="PEB857" s="152"/>
      <c r="PEC857" s="152"/>
      <c r="PED857" s="152"/>
      <c r="PEE857" s="152"/>
      <c r="PEF857" s="152"/>
      <c r="PEG857" s="152"/>
      <c r="PEH857" s="152"/>
      <c r="PEI857" s="152"/>
      <c r="PEJ857" s="152"/>
      <c r="PEK857" s="152"/>
      <c r="PEL857" s="152"/>
      <c r="PEM857" s="152"/>
      <c r="PEN857" s="152"/>
      <c r="PEO857" s="152"/>
      <c r="PEP857" s="152"/>
      <c r="PEQ857" s="152"/>
      <c r="PER857" s="152"/>
      <c r="PES857" s="152"/>
      <c r="PET857" s="152"/>
      <c r="PEU857" s="152"/>
      <c r="PEV857" s="152"/>
      <c r="PEW857" s="152"/>
      <c r="PEX857" s="152"/>
      <c r="PEY857" s="152"/>
      <c r="PEZ857" s="152"/>
      <c r="PFA857" s="152"/>
      <c r="PFB857" s="152"/>
      <c r="PFC857" s="152"/>
      <c r="PFD857" s="152"/>
      <c r="PFE857" s="152"/>
      <c r="PFF857" s="152"/>
      <c r="PFG857" s="152"/>
      <c r="PFH857" s="152"/>
      <c r="PFI857" s="152"/>
      <c r="PFJ857" s="152"/>
      <c r="PFK857" s="152"/>
      <c r="PFL857" s="152"/>
      <c r="PFM857" s="152"/>
      <c r="PFN857" s="152"/>
      <c r="PFO857" s="152"/>
      <c r="PFP857" s="152"/>
      <c r="PFQ857" s="152"/>
      <c r="PFR857" s="152"/>
      <c r="PFS857" s="152"/>
      <c r="PFT857" s="152"/>
      <c r="PFU857" s="152"/>
      <c r="PFV857" s="152"/>
      <c r="PFW857" s="152"/>
      <c r="PFX857" s="152"/>
      <c r="PFY857" s="152"/>
      <c r="PFZ857" s="152"/>
      <c r="PGA857" s="152"/>
      <c r="PGB857" s="152"/>
      <c r="PGC857" s="152"/>
      <c r="PGD857" s="152"/>
      <c r="PGE857" s="152"/>
      <c r="PGF857" s="152"/>
      <c r="PGG857" s="152"/>
      <c r="PGH857" s="152"/>
      <c r="PGI857" s="152"/>
      <c r="PGJ857" s="152"/>
      <c r="PGK857" s="152"/>
      <c r="PGL857" s="152"/>
      <c r="PGM857" s="152"/>
      <c r="PGN857" s="152"/>
      <c r="PGO857" s="152"/>
      <c r="PGP857" s="152"/>
      <c r="PGQ857" s="152"/>
      <c r="PGR857" s="152"/>
      <c r="PGS857" s="152"/>
      <c r="PGT857" s="152"/>
      <c r="PGU857" s="152"/>
      <c r="PGV857" s="152"/>
      <c r="PGW857" s="152"/>
      <c r="PGX857" s="152"/>
      <c r="PGY857" s="152"/>
      <c r="PGZ857" s="152"/>
      <c r="PHA857" s="152"/>
      <c r="PHB857" s="152"/>
      <c r="PHC857" s="152"/>
      <c r="PHD857" s="152"/>
      <c r="PHE857" s="152"/>
      <c r="PHF857" s="152"/>
      <c r="PHG857" s="152"/>
      <c r="PHH857" s="152"/>
      <c r="PHI857" s="152"/>
      <c r="PHJ857" s="152"/>
      <c r="PHK857" s="152"/>
      <c r="PHL857" s="152"/>
      <c r="PHM857" s="152"/>
      <c r="PHN857" s="152"/>
      <c r="PHO857" s="152"/>
      <c r="PHP857" s="152"/>
      <c r="PHQ857" s="152"/>
      <c r="PHR857" s="152"/>
      <c r="PHS857" s="152"/>
      <c r="PHT857" s="152"/>
      <c r="PHU857" s="152"/>
      <c r="PHV857" s="152"/>
      <c r="PHW857" s="152"/>
      <c r="PHX857" s="152"/>
      <c r="PHY857" s="152"/>
      <c r="PHZ857" s="152"/>
      <c r="PIA857" s="152"/>
      <c r="PIB857" s="152"/>
      <c r="PIC857" s="152"/>
      <c r="PID857" s="152"/>
      <c r="PIE857" s="152"/>
      <c r="PIF857" s="152"/>
      <c r="PIG857" s="152"/>
      <c r="PIH857" s="152"/>
      <c r="PII857" s="152"/>
      <c r="PIJ857" s="152"/>
      <c r="PIK857" s="152"/>
      <c r="PIL857" s="152"/>
      <c r="PIM857" s="152"/>
      <c r="PIN857" s="152"/>
      <c r="PIO857" s="152"/>
      <c r="PIP857" s="152"/>
      <c r="PIQ857" s="152"/>
      <c r="PIR857" s="152"/>
      <c r="PIS857" s="152"/>
      <c r="PIT857" s="152"/>
      <c r="PIU857" s="152"/>
      <c r="PIV857" s="152"/>
      <c r="PIW857" s="152"/>
      <c r="PIX857" s="152"/>
      <c r="PIY857" s="152"/>
      <c r="PIZ857" s="152"/>
      <c r="PJA857" s="152"/>
      <c r="PJB857" s="152"/>
      <c r="PJC857" s="152"/>
      <c r="PJD857" s="152"/>
      <c r="PJE857" s="152"/>
      <c r="PJF857" s="152"/>
      <c r="PJG857" s="152"/>
      <c r="PJH857" s="152"/>
      <c r="PJI857" s="152"/>
      <c r="PJJ857" s="152"/>
      <c r="PJK857" s="152"/>
      <c r="PJL857" s="152"/>
      <c r="PJM857" s="152"/>
      <c r="PJN857" s="152"/>
      <c r="PJO857" s="152"/>
      <c r="PJP857" s="152"/>
      <c r="PJQ857" s="152"/>
      <c r="PJR857" s="152"/>
      <c r="PJS857" s="152"/>
      <c r="PJT857" s="152"/>
      <c r="PJU857" s="152"/>
      <c r="PJV857" s="152"/>
      <c r="PJW857" s="152"/>
      <c r="PJX857" s="152"/>
      <c r="PJY857" s="152"/>
      <c r="PJZ857" s="152"/>
      <c r="PKA857" s="152"/>
      <c r="PKB857" s="152"/>
      <c r="PKC857" s="152"/>
      <c r="PKD857" s="152"/>
      <c r="PKE857" s="152"/>
      <c r="PKF857" s="152"/>
      <c r="PKG857" s="152"/>
      <c r="PKH857" s="152"/>
      <c r="PKI857" s="152"/>
      <c r="PKJ857" s="152"/>
      <c r="PKK857" s="152"/>
      <c r="PKL857" s="152"/>
      <c r="PKM857" s="152"/>
      <c r="PKN857" s="152"/>
      <c r="PKO857" s="152"/>
      <c r="PKP857" s="152"/>
      <c r="PKQ857" s="152"/>
      <c r="PKR857" s="152"/>
      <c r="PKS857" s="152"/>
      <c r="PKT857" s="152"/>
      <c r="PKU857" s="152"/>
      <c r="PKV857" s="152"/>
      <c r="PKW857" s="152"/>
      <c r="PKX857" s="152"/>
      <c r="PKY857" s="152"/>
      <c r="PKZ857" s="152"/>
      <c r="PLA857" s="152"/>
      <c r="PLB857" s="152"/>
      <c r="PLC857" s="152"/>
      <c r="PLD857" s="152"/>
      <c r="PLE857" s="152"/>
      <c r="PLF857" s="152"/>
      <c r="PLG857" s="152"/>
      <c r="PLH857" s="152"/>
      <c r="PLI857" s="152"/>
      <c r="PLJ857" s="152"/>
      <c r="PLK857" s="152"/>
      <c r="PLL857" s="152"/>
      <c r="PLM857" s="152"/>
      <c r="PLN857" s="152"/>
      <c r="PLO857" s="152"/>
      <c r="PLP857" s="152"/>
      <c r="PLQ857" s="152"/>
      <c r="PLR857" s="152"/>
      <c r="PLS857" s="152"/>
      <c r="PLT857" s="152"/>
      <c r="PLU857" s="152"/>
      <c r="PLV857" s="152"/>
      <c r="PLW857" s="152"/>
      <c r="PLX857" s="152"/>
      <c r="PLY857" s="152"/>
      <c r="PLZ857" s="152"/>
      <c r="PMA857" s="152"/>
      <c r="PMB857" s="152"/>
      <c r="PMC857" s="152"/>
      <c r="PMD857" s="152"/>
      <c r="PME857" s="152"/>
      <c r="PMF857" s="152"/>
      <c r="PMG857" s="152"/>
      <c r="PMH857" s="152"/>
      <c r="PMI857" s="152"/>
      <c r="PMJ857" s="152"/>
      <c r="PMK857" s="152"/>
      <c r="PML857" s="152"/>
      <c r="PMM857" s="152"/>
      <c r="PMN857" s="152"/>
      <c r="PMO857" s="152"/>
      <c r="PMP857" s="152"/>
      <c r="PMQ857" s="152"/>
      <c r="PMR857" s="152"/>
      <c r="PMS857" s="152"/>
      <c r="PMT857" s="152"/>
      <c r="PMU857" s="152"/>
      <c r="PMV857" s="152"/>
      <c r="PMW857" s="152"/>
      <c r="PMX857" s="152"/>
      <c r="PMY857" s="152"/>
      <c r="PMZ857" s="152"/>
      <c r="PNA857" s="152"/>
      <c r="PNB857" s="152"/>
      <c r="PNC857" s="152"/>
      <c r="PND857" s="152"/>
      <c r="PNE857" s="152"/>
      <c r="PNF857" s="152"/>
      <c r="PNG857" s="152"/>
      <c r="PNH857" s="152"/>
      <c r="PNI857" s="152"/>
      <c r="PNJ857" s="152"/>
      <c r="PNK857" s="152"/>
      <c r="PNL857" s="152"/>
      <c r="PNM857" s="152"/>
      <c r="PNN857" s="152"/>
      <c r="PNO857" s="152"/>
      <c r="PNP857" s="152"/>
      <c r="PNQ857" s="152"/>
      <c r="PNR857" s="152"/>
      <c r="PNS857" s="152"/>
      <c r="PNT857" s="152"/>
      <c r="PNU857" s="152"/>
      <c r="PNV857" s="152"/>
      <c r="PNW857" s="152"/>
      <c r="PNX857" s="152"/>
      <c r="PNY857" s="152"/>
      <c r="PNZ857" s="152"/>
      <c r="POA857" s="152"/>
      <c r="POB857" s="152"/>
      <c r="POC857" s="152"/>
      <c r="POD857" s="152"/>
      <c r="POE857" s="152"/>
      <c r="POF857" s="152"/>
      <c r="POG857" s="152"/>
      <c r="POH857" s="152"/>
      <c r="POI857" s="152"/>
      <c r="POJ857" s="152"/>
      <c r="POK857" s="152"/>
      <c r="POL857" s="152"/>
      <c r="POM857" s="152"/>
      <c r="PON857" s="152"/>
      <c r="POO857" s="152"/>
      <c r="POP857" s="152"/>
      <c r="POQ857" s="152"/>
      <c r="POR857" s="152"/>
      <c r="POS857" s="152"/>
      <c r="POT857" s="152"/>
      <c r="POU857" s="152"/>
      <c r="POV857" s="152"/>
      <c r="POW857" s="152"/>
      <c r="POX857" s="152"/>
      <c r="POY857" s="152"/>
      <c r="POZ857" s="152"/>
      <c r="PPA857" s="152"/>
      <c r="PPB857" s="152"/>
      <c r="PPC857" s="152"/>
      <c r="PPD857" s="152"/>
      <c r="PPE857" s="152"/>
      <c r="PPF857" s="152"/>
      <c r="PPG857" s="152"/>
      <c r="PPH857" s="152"/>
      <c r="PPI857" s="152"/>
      <c r="PPJ857" s="152"/>
      <c r="PPK857" s="152"/>
      <c r="PPL857" s="152"/>
      <c r="PPM857" s="152"/>
      <c r="PPN857" s="152"/>
      <c r="PPO857" s="152"/>
      <c r="PPP857" s="152"/>
      <c r="PPQ857" s="152"/>
      <c r="PPR857" s="152"/>
      <c r="PPS857" s="152"/>
      <c r="PPT857" s="152"/>
      <c r="PPU857" s="152"/>
      <c r="PPV857" s="152"/>
      <c r="PPW857" s="152"/>
      <c r="PPX857" s="152"/>
      <c r="PPY857" s="152"/>
      <c r="PPZ857" s="152"/>
      <c r="PQA857" s="152"/>
      <c r="PQB857" s="152"/>
      <c r="PQC857" s="152"/>
      <c r="PQD857" s="152"/>
      <c r="PQE857" s="152"/>
      <c r="PQF857" s="152"/>
      <c r="PQG857" s="152"/>
      <c r="PQH857" s="152"/>
      <c r="PQI857" s="152"/>
      <c r="PQJ857" s="152"/>
      <c r="PQK857" s="152"/>
      <c r="PQL857" s="152"/>
      <c r="PQM857" s="152"/>
      <c r="PQN857" s="152"/>
      <c r="PQO857" s="152"/>
      <c r="PQP857" s="152"/>
      <c r="PQQ857" s="152"/>
      <c r="PQR857" s="152"/>
      <c r="PQS857" s="152"/>
      <c r="PQT857" s="152"/>
      <c r="PQU857" s="152"/>
      <c r="PQV857" s="152"/>
      <c r="PQW857" s="152"/>
      <c r="PQX857" s="152"/>
      <c r="PQY857" s="152"/>
      <c r="PQZ857" s="152"/>
      <c r="PRA857" s="152"/>
      <c r="PRB857" s="152"/>
      <c r="PRC857" s="152"/>
      <c r="PRD857" s="152"/>
      <c r="PRE857" s="152"/>
      <c r="PRF857" s="152"/>
      <c r="PRG857" s="152"/>
      <c r="PRH857" s="152"/>
      <c r="PRI857" s="152"/>
      <c r="PRJ857" s="152"/>
      <c r="PRK857" s="152"/>
      <c r="PRL857" s="152"/>
      <c r="PRM857" s="152"/>
      <c r="PRN857" s="152"/>
      <c r="PRO857" s="152"/>
      <c r="PRP857" s="152"/>
      <c r="PRQ857" s="152"/>
      <c r="PRR857" s="152"/>
      <c r="PRS857" s="152"/>
      <c r="PRT857" s="152"/>
      <c r="PRU857" s="152"/>
      <c r="PRV857" s="152"/>
      <c r="PRW857" s="152"/>
      <c r="PRX857" s="152"/>
      <c r="PRY857" s="152"/>
      <c r="PRZ857" s="152"/>
      <c r="PSA857" s="152"/>
      <c r="PSB857" s="152"/>
      <c r="PSC857" s="152"/>
      <c r="PSD857" s="152"/>
      <c r="PSE857" s="152"/>
      <c r="PSF857" s="152"/>
      <c r="PSG857" s="152"/>
      <c r="PSH857" s="152"/>
      <c r="PSI857" s="152"/>
      <c r="PSJ857" s="152"/>
      <c r="PSK857" s="152"/>
      <c r="PSL857" s="152"/>
      <c r="PSM857" s="152"/>
      <c r="PSN857" s="152"/>
      <c r="PSO857" s="152"/>
      <c r="PSP857" s="152"/>
      <c r="PSQ857" s="152"/>
      <c r="PSR857" s="152"/>
      <c r="PSS857" s="152"/>
      <c r="PST857" s="152"/>
      <c r="PSU857" s="152"/>
      <c r="PSV857" s="152"/>
      <c r="PSW857" s="152"/>
      <c r="PSX857" s="152"/>
      <c r="PSY857" s="152"/>
      <c r="PSZ857" s="152"/>
      <c r="PTA857" s="152"/>
      <c r="PTB857" s="152"/>
      <c r="PTC857" s="152"/>
      <c r="PTD857" s="152"/>
      <c r="PTE857" s="152"/>
      <c r="PTF857" s="152"/>
      <c r="PTG857" s="152"/>
      <c r="PTH857" s="152"/>
      <c r="PTI857" s="152"/>
      <c r="PTJ857" s="152"/>
      <c r="PTK857" s="152"/>
      <c r="PTL857" s="152"/>
      <c r="PTM857" s="152"/>
      <c r="PTN857" s="152"/>
      <c r="PTO857" s="152"/>
      <c r="PTP857" s="152"/>
      <c r="PTQ857" s="152"/>
      <c r="PTR857" s="152"/>
      <c r="PTS857" s="152"/>
      <c r="PTT857" s="152"/>
      <c r="PTU857" s="152"/>
      <c r="PTV857" s="152"/>
      <c r="PTW857" s="152"/>
      <c r="PTX857" s="152"/>
      <c r="PTY857" s="152"/>
      <c r="PTZ857" s="152"/>
      <c r="PUA857" s="152"/>
      <c r="PUB857" s="152"/>
      <c r="PUC857" s="152"/>
      <c r="PUD857" s="152"/>
      <c r="PUE857" s="152"/>
      <c r="PUF857" s="152"/>
      <c r="PUG857" s="152"/>
      <c r="PUH857" s="152"/>
      <c r="PUI857" s="152"/>
      <c r="PUJ857" s="152"/>
      <c r="PUK857" s="152"/>
      <c r="PUL857" s="152"/>
      <c r="PUM857" s="152"/>
      <c r="PUN857" s="152"/>
      <c r="PUO857" s="152"/>
      <c r="PUP857" s="152"/>
      <c r="PUQ857" s="152"/>
      <c r="PUR857" s="152"/>
      <c r="PUS857" s="152"/>
      <c r="PUT857" s="152"/>
      <c r="PUU857" s="152"/>
      <c r="PUV857" s="152"/>
      <c r="PUW857" s="152"/>
      <c r="PUX857" s="152"/>
      <c r="PUY857" s="152"/>
      <c r="PUZ857" s="152"/>
      <c r="PVA857" s="152"/>
      <c r="PVB857" s="152"/>
      <c r="PVC857" s="152"/>
      <c r="PVD857" s="152"/>
      <c r="PVE857" s="152"/>
      <c r="PVF857" s="152"/>
      <c r="PVG857" s="152"/>
      <c r="PVH857" s="152"/>
      <c r="PVI857" s="152"/>
      <c r="PVJ857" s="152"/>
      <c r="PVK857" s="152"/>
      <c r="PVL857" s="152"/>
      <c r="PVM857" s="152"/>
      <c r="PVN857" s="152"/>
      <c r="PVO857" s="152"/>
      <c r="PVP857" s="152"/>
      <c r="PVQ857" s="152"/>
      <c r="PVR857" s="152"/>
      <c r="PVS857" s="152"/>
      <c r="PVT857" s="152"/>
      <c r="PVU857" s="152"/>
      <c r="PVV857" s="152"/>
      <c r="PVW857" s="152"/>
      <c r="PVX857" s="152"/>
      <c r="PVY857" s="152"/>
      <c r="PVZ857" s="152"/>
      <c r="PWA857" s="152"/>
      <c r="PWB857" s="152"/>
      <c r="PWC857" s="152"/>
      <c r="PWD857" s="152"/>
      <c r="PWE857" s="152"/>
      <c r="PWF857" s="152"/>
      <c r="PWG857" s="152"/>
      <c r="PWH857" s="152"/>
      <c r="PWI857" s="152"/>
      <c r="PWJ857" s="152"/>
      <c r="PWK857" s="152"/>
      <c r="PWL857" s="152"/>
      <c r="PWM857" s="152"/>
      <c r="PWN857" s="152"/>
      <c r="PWO857" s="152"/>
      <c r="PWP857" s="152"/>
      <c r="PWQ857" s="152"/>
      <c r="PWR857" s="152"/>
      <c r="PWS857" s="152"/>
      <c r="PWT857" s="152"/>
      <c r="PWU857" s="152"/>
      <c r="PWV857" s="152"/>
      <c r="PWW857" s="152"/>
      <c r="PWX857" s="152"/>
      <c r="PWY857" s="152"/>
      <c r="PWZ857" s="152"/>
      <c r="PXA857" s="152"/>
      <c r="PXB857" s="152"/>
      <c r="PXC857" s="152"/>
      <c r="PXD857" s="152"/>
      <c r="PXE857" s="152"/>
      <c r="PXF857" s="152"/>
      <c r="PXG857" s="152"/>
      <c r="PXH857" s="152"/>
      <c r="PXI857" s="152"/>
      <c r="PXJ857" s="152"/>
      <c r="PXK857" s="152"/>
      <c r="PXL857" s="152"/>
      <c r="PXM857" s="152"/>
      <c r="PXN857" s="152"/>
      <c r="PXO857" s="152"/>
      <c r="PXP857" s="152"/>
      <c r="PXQ857" s="152"/>
      <c r="PXR857" s="152"/>
      <c r="PXS857" s="152"/>
      <c r="PXT857" s="152"/>
      <c r="PXU857" s="152"/>
      <c r="PXV857" s="152"/>
      <c r="PXW857" s="152"/>
      <c r="PXX857" s="152"/>
      <c r="PXY857" s="152"/>
      <c r="PXZ857" s="152"/>
      <c r="PYA857" s="152"/>
      <c r="PYB857" s="152"/>
      <c r="PYC857" s="152"/>
      <c r="PYD857" s="152"/>
      <c r="PYE857" s="152"/>
      <c r="PYF857" s="152"/>
      <c r="PYG857" s="152"/>
      <c r="PYH857" s="152"/>
      <c r="PYI857" s="152"/>
      <c r="PYJ857" s="152"/>
      <c r="PYK857" s="152"/>
      <c r="PYL857" s="152"/>
      <c r="PYM857" s="152"/>
      <c r="PYN857" s="152"/>
      <c r="PYO857" s="152"/>
      <c r="PYP857" s="152"/>
      <c r="PYQ857" s="152"/>
      <c r="PYR857" s="152"/>
      <c r="PYS857" s="152"/>
      <c r="PYT857" s="152"/>
      <c r="PYU857" s="152"/>
      <c r="PYV857" s="152"/>
      <c r="PYW857" s="152"/>
      <c r="PYX857" s="152"/>
      <c r="PYY857" s="152"/>
      <c r="PYZ857" s="152"/>
      <c r="PZA857" s="152"/>
      <c r="PZB857" s="152"/>
      <c r="PZC857" s="152"/>
      <c r="PZD857" s="152"/>
      <c r="PZE857" s="152"/>
      <c r="PZF857" s="152"/>
      <c r="PZG857" s="152"/>
      <c r="PZH857" s="152"/>
      <c r="PZI857" s="152"/>
      <c r="PZJ857" s="152"/>
      <c r="PZK857" s="152"/>
      <c r="PZL857" s="152"/>
      <c r="PZM857" s="152"/>
      <c r="PZN857" s="152"/>
      <c r="PZO857" s="152"/>
      <c r="PZP857" s="152"/>
      <c r="PZQ857" s="152"/>
      <c r="PZR857" s="152"/>
      <c r="PZS857" s="152"/>
      <c r="PZT857" s="152"/>
      <c r="PZU857" s="152"/>
      <c r="PZV857" s="152"/>
      <c r="PZW857" s="152"/>
      <c r="PZX857" s="152"/>
      <c r="PZY857" s="152"/>
      <c r="PZZ857" s="152"/>
      <c r="QAA857" s="152"/>
      <c r="QAB857" s="152"/>
      <c r="QAC857" s="152"/>
      <c r="QAD857" s="152"/>
      <c r="QAE857" s="152"/>
      <c r="QAF857" s="152"/>
      <c r="QAG857" s="152"/>
      <c r="QAH857" s="152"/>
      <c r="QAI857" s="152"/>
      <c r="QAJ857" s="152"/>
      <c r="QAK857" s="152"/>
      <c r="QAL857" s="152"/>
      <c r="QAM857" s="152"/>
      <c r="QAN857" s="152"/>
      <c r="QAO857" s="152"/>
      <c r="QAP857" s="152"/>
      <c r="QAQ857" s="152"/>
      <c r="QAR857" s="152"/>
      <c r="QAS857" s="152"/>
      <c r="QAT857" s="152"/>
      <c r="QAU857" s="152"/>
      <c r="QAV857" s="152"/>
      <c r="QAW857" s="152"/>
      <c r="QAX857" s="152"/>
      <c r="QAY857" s="152"/>
      <c r="QAZ857" s="152"/>
      <c r="QBA857" s="152"/>
      <c r="QBB857" s="152"/>
      <c r="QBC857" s="152"/>
      <c r="QBD857" s="152"/>
      <c r="QBE857" s="152"/>
      <c r="QBF857" s="152"/>
      <c r="QBG857" s="152"/>
      <c r="QBH857" s="152"/>
      <c r="QBI857" s="152"/>
      <c r="QBJ857" s="152"/>
      <c r="QBK857" s="152"/>
      <c r="QBL857" s="152"/>
      <c r="QBM857" s="152"/>
      <c r="QBN857" s="152"/>
      <c r="QBO857" s="152"/>
      <c r="QBP857" s="152"/>
      <c r="QBQ857" s="152"/>
      <c r="QBR857" s="152"/>
      <c r="QBS857" s="152"/>
      <c r="QBT857" s="152"/>
      <c r="QBU857" s="152"/>
      <c r="QBV857" s="152"/>
      <c r="QBW857" s="152"/>
      <c r="QBX857" s="152"/>
      <c r="QBY857" s="152"/>
      <c r="QBZ857" s="152"/>
      <c r="QCA857" s="152"/>
      <c r="QCB857" s="152"/>
      <c r="QCC857" s="152"/>
      <c r="QCD857" s="152"/>
      <c r="QCE857" s="152"/>
      <c r="QCF857" s="152"/>
      <c r="QCG857" s="152"/>
      <c r="QCH857" s="152"/>
      <c r="QCI857" s="152"/>
      <c r="QCJ857" s="152"/>
      <c r="QCK857" s="152"/>
      <c r="QCL857" s="152"/>
      <c r="QCM857" s="152"/>
      <c r="QCN857" s="152"/>
      <c r="QCO857" s="152"/>
      <c r="QCP857" s="152"/>
      <c r="QCQ857" s="152"/>
      <c r="QCR857" s="152"/>
      <c r="QCS857" s="152"/>
      <c r="QCT857" s="152"/>
      <c r="QCU857" s="152"/>
      <c r="QCV857" s="152"/>
      <c r="QCW857" s="152"/>
      <c r="QCX857" s="152"/>
      <c r="QCY857" s="152"/>
      <c r="QCZ857" s="152"/>
      <c r="QDA857" s="152"/>
      <c r="QDB857" s="152"/>
      <c r="QDC857" s="152"/>
      <c r="QDD857" s="152"/>
      <c r="QDE857" s="152"/>
      <c r="QDF857" s="152"/>
      <c r="QDG857" s="152"/>
      <c r="QDH857" s="152"/>
      <c r="QDI857" s="152"/>
      <c r="QDJ857" s="152"/>
      <c r="QDK857" s="152"/>
      <c r="QDL857" s="152"/>
      <c r="QDM857" s="152"/>
      <c r="QDN857" s="152"/>
      <c r="QDO857" s="152"/>
      <c r="QDP857" s="152"/>
      <c r="QDQ857" s="152"/>
      <c r="QDR857" s="152"/>
      <c r="QDS857" s="152"/>
      <c r="QDT857" s="152"/>
      <c r="QDU857" s="152"/>
      <c r="QDV857" s="152"/>
      <c r="QDW857" s="152"/>
      <c r="QDX857" s="152"/>
      <c r="QDY857" s="152"/>
      <c r="QDZ857" s="152"/>
      <c r="QEA857" s="152"/>
      <c r="QEB857" s="152"/>
      <c r="QEC857" s="152"/>
      <c r="QED857" s="152"/>
      <c r="QEE857" s="152"/>
      <c r="QEF857" s="152"/>
      <c r="QEG857" s="152"/>
      <c r="QEH857" s="152"/>
      <c r="QEI857" s="152"/>
      <c r="QEJ857" s="152"/>
      <c r="QEK857" s="152"/>
      <c r="QEL857" s="152"/>
      <c r="QEM857" s="152"/>
      <c r="QEN857" s="152"/>
      <c r="QEO857" s="152"/>
      <c r="QEP857" s="152"/>
      <c r="QEQ857" s="152"/>
      <c r="QER857" s="152"/>
      <c r="QES857" s="152"/>
      <c r="QET857" s="152"/>
      <c r="QEU857" s="152"/>
      <c r="QEV857" s="152"/>
      <c r="QEW857" s="152"/>
      <c r="QEX857" s="152"/>
      <c r="QEY857" s="152"/>
      <c r="QEZ857" s="152"/>
      <c r="QFA857" s="152"/>
      <c r="QFB857" s="152"/>
      <c r="QFC857" s="152"/>
      <c r="QFD857" s="152"/>
      <c r="QFE857" s="152"/>
      <c r="QFF857" s="152"/>
      <c r="QFG857" s="152"/>
      <c r="QFH857" s="152"/>
      <c r="QFI857" s="152"/>
      <c r="QFJ857" s="152"/>
      <c r="QFK857" s="152"/>
      <c r="QFL857" s="152"/>
      <c r="QFM857" s="152"/>
      <c r="QFN857" s="152"/>
      <c r="QFO857" s="152"/>
      <c r="QFP857" s="152"/>
      <c r="QFQ857" s="152"/>
      <c r="QFR857" s="152"/>
      <c r="QFS857" s="152"/>
      <c r="QFT857" s="152"/>
      <c r="QFU857" s="152"/>
      <c r="QFV857" s="152"/>
      <c r="QFW857" s="152"/>
      <c r="QFX857" s="152"/>
      <c r="QFY857" s="152"/>
      <c r="QFZ857" s="152"/>
      <c r="QGA857" s="152"/>
      <c r="QGB857" s="152"/>
      <c r="QGC857" s="152"/>
      <c r="QGD857" s="152"/>
      <c r="QGE857" s="152"/>
      <c r="QGF857" s="152"/>
      <c r="QGG857" s="152"/>
      <c r="QGH857" s="152"/>
      <c r="QGI857" s="152"/>
      <c r="QGJ857" s="152"/>
      <c r="QGK857" s="152"/>
      <c r="QGL857" s="152"/>
      <c r="QGM857" s="152"/>
      <c r="QGN857" s="152"/>
      <c r="QGO857" s="152"/>
      <c r="QGP857" s="152"/>
      <c r="QGQ857" s="152"/>
      <c r="QGR857" s="152"/>
      <c r="QGS857" s="152"/>
      <c r="QGT857" s="152"/>
      <c r="QGU857" s="152"/>
      <c r="QGV857" s="152"/>
      <c r="QGW857" s="152"/>
      <c r="QGX857" s="152"/>
      <c r="QGY857" s="152"/>
      <c r="QGZ857" s="152"/>
      <c r="QHA857" s="152"/>
      <c r="QHB857" s="152"/>
      <c r="QHC857" s="152"/>
      <c r="QHD857" s="152"/>
      <c r="QHE857" s="152"/>
      <c r="QHF857" s="152"/>
      <c r="QHG857" s="152"/>
      <c r="QHH857" s="152"/>
      <c r="QHI857" s="152"/>
      <c r="QHJ857" s="152"/>
      <c r="QHK857" s="152"/>
      <c r="QHL857" s="152"/>
      <c r="QHM857" s="152"/>
      <c r="QHN857" s="152"/>
      <c r="QHO857" s="152"/>
      <c r="QHP857" s="152"/>
      <c r="QHQ857" s="152"/>
      <c r="QHR857" s="152"/>
      <c r="QHS857" s="152"/>
      <c r="QHT857" s="152"/>
      <c r="QHU857" s="152"/>
      <c r="QHV857" s="152"/>
      <c r="QHW857" s="152"/>
      <c r="QHX857" s="152"/>
      <c r="QHY857" s="152"/>
      <c r="QHZ857" s="152"/>
      <c r="QIA857" s="152"/>
      <c r="QIB857" s="152"/>
      <c r="QIC857" s="152"/>
      <c r="QID857" s="152"/>
      <c r="QIE857" s="152"/>
      <c r="QIF857" s="152"/>
      <c r="QIG857" s="152"/>
      <c r="QIH857" s="152"/>
      <c r="QII857" s="152"/>
      <c r="QIJ857" s="152"/>
      <c r="QIK857" s="152"/>
      <c r="QIL857" s="152"/>
      <c r="QIM857" s="152"/>
      <c r="QIN857" s="152"/>
      <c r="QIO857" s="152"/>
      <c r="QIP857" s="152"/>
      <c r="QIQ857" s="152"/>
      <c r="QIR857" s="152"/>
      <c r="QIS857" s="152"/>
      <c r="QIT857" s="152"/>
      <c r="QIU857" s="152"/>
      <c r="QIV857" s="152"/>
      <c r="QIW857" s="152"/>
      <c r="QIX857" s="152"/>
      <c r="QIY857" s="152"/>
      <c r="QIZ857" s="152"/>
      <c r="QJA857" s="152"/>
      <c r="QJB857" s="152"/>
      <c r="QJC857" s="152"/>
      <c r="QJD857" s="152"/>
      <c r="QJE857" s="152"/>
      <c r="QJF857" s="152"/>
      <c r="QJG857" s="152"/>
      <c r="QJH857" s="152"/>
      <c r="QJI857" s="152"/>
      <c r="QJJ857" s="152"/>
      <c r="QJK857" s="152"/>
      <c r="QJL857" s="152"/>
      <c r="QJM857" s="152"/>
      <c r="QJN857" s="152"/>
      <c r="QJO857" s="152"/>
      <c r="QJP857" s="152"/>
      <c r="QJQ857" s="152"/>
      <c r="QJR857" s="152"/>
      <c r="QJS857" s="152"/>
      <c r="QJT857" s="152"/>
      <c r="QJU857" s="152"/>
      <c r="QJV857" s="152"/>
      <c r="QJW857" s="152"/>
      <c r="QJX857" s="152"/>
      <c r="QJY857" s="152"/>
      <c r="QJZ857" s="152"/>
      <c r="QKA857" s="152"/>
      <c r="QKB857" s="152"/>
      <c r="QKC857" s="152"/>
      <c r="QKD857" s="152"/>
      <c r="QKE857" s="152"/>
      <c r="QKF857" s="152"/>
      <c r="QKG857" s="152"/>
      <c r="QKH857" s="152"/>
      <c r="QKI857" s="152"/>
      <c r="QKJ857" s="152"/>
      <c r="QKK857" s="152"/>
      <c r="QKL857" s="152"/>
      <c r="QKM857" s="152"/>
      <c r="QKN857" s="152"/>
      <c r="QKO857" s="152"/>
      <c r="QKP857" s="152"/>
      <c r="QKQ857" s="152"/>
      <c r="QKR857" s="152"/>
      <c r="QKS857" s="152"/>
      <c r="QKT857" s="152"/>
      <c r="QKU857" s="152"/>
      <c r="QKV857" s="152"/>
      <c r="QKW857" s="152"/>
      <c r="QKX857" s="152"/>
      <c r="QKY857" s="152"/>
      <c r="QKZ857" s="152"/>
      <c r="QLA857" s="152"/>
      <c r="QLB857" s="152"/>
      <c r="QLC857" s="152"/>
      <c r="QLD857" s="152"/>
      <c r="QLE857" s="152"/>
      <c r="QLF857" s="152"/>
      <c r="QLG857" s="152"/>
      <c r="QLH857" s="152"/>
      <c r="QLI857" s="152"/>
      <c r="QLJ857" s="152"/>
      <c r="QLK857" s="152"/>
      <c r="QLL857" s="152"/>
      <c r="QLM857" s="152"/>
      <c r="QLN857" s="152"/>
      <c r="QLO857" s="152"/>
      <c r="QLP857" s="152"/>
      <c r="QLQ857" s="152"/>
      <c r="QLR857" s="152"/>
      <c r="QLS857" s="152"/>
      <c r="QLT857" s="152"/>
      <c r="QLU857" s="152"/>
      <c r="QLV857" s="152"/>
      <c r="QLW857" s="152"/>
      <c r="QLX857" s="152"/>
      <c r="QLY857" s="152"/>
      <c r="QLZ857" s="152"/>
      <c r="QMA857" s="152"/>
      <c r="QMB857" s="152"/>
      <c r="QMC857" s="152"/>
      <c r="QMD857" s="152"/>
      <c r="QME857" s="152"/>
      <c r="QMF857" s="152"/>
      <c r="QMG857" s="152"/>
      <c r="QMH857" s="152"/>
      <c r="QMI857" s="152"/>
      <c r="QMJ857" s="152"/>
      <c r="QMK857" s="152"/>
      <c r="QML857" s="152"/>
      <c r="QMM857" s="152"/>
      <c r="QMN857" s="152"/>
      <c r="QMO857" s="152"/>
      <c r="QMP857" s="152"/>
      <c r="QMQ857" s="152"/>
      <c r="QMR857" s="152"/>
      <c r="QMS857" s="152"/>
      <c r="QMT857" s="152"/>
      <c r="QMU857" s="152"/>
      <c r="QMV857" s="152"/>
      <c r="QMW857" s="152"/>
      <c r="QMX857" s="152"/>
      <c r="QMY857" s="152"/>
      <c r="QMZ857" s="152"/>
      <c r="QNA857" s="152"/>
      <c r="QNB857" s="152"/>
      <c r="QNC857" s="152"/>
      <c r="QND857" s="152"/>
      <c r="QNE857" s="152"/>
      <c r="QNF857" s="152"/>
      <c r="QNG857" s="152"/>
      <c r="QNH857" s="152"/>
      <c r="QNI857" s="152"/>
      <c r="QNJ857" s="152"/>
      <c r="QNK857" s="152"/>
      <c r="QNL857" s="152"/>
      <c r="QNM857" s="152"/>
      <c r="QNN857" s="152"/>
      <c r="QNO857" s="152"/>
      <c r="QNP857" s="152"/>
      <c r="QNQ857" s="152"/>
      <c r="QNR857" s="152"/>
      <c r="QNS857" s="152"/>
      <c r="QNT857" s="152"/>
      <c r="QNU857" s="152"/>
      <c r="QNV857" s="152"/>
      <c r="QNW857" s="152"/>
      <c r="QNX857" s="152"/>
      <c r="QNY857" s="152"/>
      <c r="QNZ857" s="152"/>
      <c r="QOA857" s="152"/>
      <c r="QOB857" s="152"/>
      <c r="QOC857" s="152"/>
      <c r="QOD857" s="152"/>
      <c r="QOE857" s="152"/>
      <c r="QOF857" s="152"/>
      <c r="QOG857" s="152"/>
      <c r="QOH857" s="152"/>
      <c r="QOI857" s="152"/>
      <c r="QOJ857" s="152"/>
      <c r="QOK857" s="152"/>
      <c r="QOL857" s="152"/>
      <c r="QOM857" s="152"/>
      <c r="QON857" s="152"/>
      <c r="QOO857" s="152"/>
      <c r="QOP857" s="152"/>
      <c r="QOQ857" s="152"/>
      <c r="QOR857" s="152"/>
      <c r="QOS857" s="152"/>
      <c r="QOT857" s="152"/>
      <c r="QOU857" s="152"/>
      <c r="QOV857" s="152"/>
      <c r="QOW857" s="152"/>
      <c r="QOX857" s="152"/>
      <c r="QOY857" s="152"/>
      <c r="QOZ857" s="152"/>
      <c r="QPA857" s="152"/>
      <c r="QPB857" s="152"/>
      <c r="QPC857" s="152"/>
      <c r="QPD857" s="152"/>
      <c r="QPE857" s="152"/>
      <c r="QPF857" s="152"/>
      <c r="QPG857" s="152"/>
      <c r="QPH857" s="152"/>
      <c r="QPI857" s="152"/>
      <c r="QPJ857" s="152"/>
      <c r="QPK857" s="152"/>
      <c r="QPL857" s="152"/>
      <c r="QPM857" s="152"/>
      <c r="QPN857" s="152"/>
      <c r="QPO857" s="152"/>
      <c r="QPP857" s="152"/>
      <c r="QPQ857" s="152"/>
      <c r="QPR857" s="152"/>
      <c r="QPS857" s="152"/>
      <c r="QPT857" s="152"/>
      <c r="QPU857" s="152"/>
      <c r="QPV857" s="152"/>
      <c r="QPW857" s="152"/>
      <c r="QPX857" s="152"/>
      <c r="QPY857" s="152"/>
      <c r="QPZ857" s="152"/>
      <c r="QQA857" s="152"/>
      <c r="QQB857" s="152"/>
      <c r="QQC857" s="152"/>
      <c r="QQD857" s="152"/>
      <c r="QQE857" s="152"/>
      <c r="QQF857" s="152"/>
      <c r="QQG857" s="152"/>
      <c r="QQH857" s="152"/>
      <c r="QQI857" s="152"/>
      <c r="QQJ857" s="152"/>
      <c r="QQK857" s="152"/>
      <c r="QQL857" s="152"/>
      <c r="QQM857" s="152"/>
      <c r="QQN857" s="152"/>
      <c r="QQO857" s="152"/>
      <c r="QQP857" s="152"/>
      <c r="QQQ857" s="152"/>
      <c r="QQR857" s="152"/>
      <c r="QQS857" s="152"/>
      <c r="QQT857" s="152"/>
      <c r="QQU857" s="152"/>
      <c r="QQV857" s="152"/>
      <c r="QQW857" s="152"/>
      <c r="QQX857" s="152"/>
      <c r="QQY857" s="152"/>
      <c r="QQZ857" s="152"/>
      <c r="QRA857" s="152"/>
      <c r="QRB857" s="152"/>
      <c r="QRC857" s="152"/>
      <c r="QRD857" s="152"/>
      <c r="QRE857" s="152"/>
      <c r="QRF857" s="152"/>
      <c r="QRG857" s="152"/>
      <c r="QRH857" s="152"/>
      <c r="QRI857" s="152"/>
      <c r="QRJ857" s="152"/>
      <c r="QRK857" s="152"/>
      <c r="QRL857" s="152"/>
      <c r="QRM857" s="152"/>
      <c r="QRN857" s="152"/>
      <c r="QRO857" s="152"/>
      <c r="QRP857" s="152"/>
      <c r="QRQ857" s="152"/>
      <c r="QRR857" s="152"/>
      <c r="QRS857" s="152"/>
      <c r="QRT857" s="152"/>
      <c r="QRU857" s="152"/>
      <c r="QRV857" s="152"/>
      <c r="QRW857" s="152"/>
      <c r="QRX857" s="152"/>
      <c r="QRY857" s="152"/>
      <c r="QRZ857" s="152"/>
      <c r="QSA857" s="152"/>
      <c r="QSB857" s="152"/>
      <c r="QSC857" s="152"/>
      <c r="QSD857" s="152"/>
      <c r="QSE857" s="152"/>
      <c r="QSF857" s="152"/>
      <c r="QSG857" s="152"/>
      <c r="QSH857" s="152"/>
      <c r="QSI857" s="152"/>
      <c r="QSJ857" s="152"/>
      <c r="QSK857" s="152"/>
      <c r="QSL857" s="152"/>
      <c r="QSM857" s="152"/>
      <c r="QSN857" s="152"/>
      <c r="QSO857" s="152"/>
      <c r="QSP857" s="152"/>
      <c r="QSQ857" s="152"/>
      <c r="QSR857" s="152"/>
      <c r="QSS857" s="152"/>
      <c r="QST857" s="152"/>
      <c r="QSU857" s="152"/>
      <c r="QSV857" s="152"/>
      <c r="QSW857" s="152"/>
      <c r="QSX857" s="152"/>
      <c r="QSY857" s="152"/>
      <c r="QSZ857" s="152"/>
      <c r="QTA857" s="152"/>
      <c r="QTB857" s="152"/>
      <c r="QTC857" s="152"/>
      <c r="QTD857" s="152"/>
      <c r="QTE857" s="152"/>
      <c r="QTF857" s="152"/>
      <c r="QTG857" s="152"/>
      <c r="QTH857" s="152"/>
      <c r="QTI857" s="152"/>
      <c r="QTJ857" s="152"/>
      <c r="QTK857" s="152"/>
      <c r="QTL857" s="152"/>
      <c r="QTM857" s="152"/>
      <c r="QTN857" s="152"/>
      <c r="QTO857" s="152"/>
      <c r="QTP857" s="152"/>
      <c r="QTQ857" s="152"/>
      <c r="QTR857" s="152"/>
      <c r="QTS857" s="152"/>
      <c r="QTT857" s="152"/>
      <c r="QTU857" s="152"/>
      <c r="QTV857" s="152"/>
      <c r="QTW857" s="152"/>
      <c r="QTX857" s="152"/>
      <c r="QTY857" s="152"/>
      <c r="QTZ857" s="152"/>
      <c r="QUA857" s="152"/>
      <c r="QUB857" s="152"/>
      <c r="QUC857" s="152"/>
      <c r="QUD857" s="152"/>
      <c r="QUE857" s="152"/>
      <c r="QUF857" s="152"/>
      <c r="QUG857" s="152"/>
      <c r="QUH857" s="152"/>
      <c r="QUI857" s="152"/>
      <c r="QUJ857" s="152"/>
      <c r="QUK857" s="152"/>
      <c r="QUL857" s="152"/>
      <c r="QUM857" s="152"/>
      <c r="QUN857" s="152"/>
      <c r="QUO857" s="152"/>
      <c r="QUP857" s="152"/>
      <c r="QUQ857" s="152"/>
      <c r="QUR857" s="152"/>
      <c r="QUS857" s="152"/>
      <c r="QUT857" s="152"/>
      <c r="QUU857" s="152"/>
      <c r="QUV857" s="152"/>
      <c r="QUW857" s="152"/>
      <c r="QUX857" s="152"/>
      <c r="QUY857" s="152"/>
      <c r="QUZ857" s="152"/>
      <c r="QVA857" s="152"/>
      <c r="QVB857" s="152"/>
      <c r="QVC857" s="152"/>
      <c r="QVD857" s="152"/>
      <c r="QVE857" s="152"/>
      <c r="QVF857" s="152"/>
      <c r="QVG857" s="152"/>
      <c r="QVH857" s="152"/>
      <c r="QVI857" s="152"/>
      <c r="QVJ857" s="152"/>
      <c r="QVK857" s="152"/>
      <c r="QVL857" s="152"/>
      <c r="QVM857" s="152"/>
      <c r="QVN857" s="152"/>
      <c r="QVO857" s="152"/>
      <c r="QVP857" s="152"/>
      <c r="QVQ857" s="152"/>
      <c r="QVR857" s="152"/>
      <c r="QVS857" s="152"/>
      <c r="QVT857" s="152"/>
      <c r="QVU857" s="152"/>
      <c r="QVV857" s="152"/>
      <c r="QVW857" s="152"/>
      <c r="QVX857" s="152"/>
      <c r="QVY857" s="152"/>
      <c r="QVZ857" s="152"/>
      <c r="QWA857" s="152"/>
      <c r="QWB857" s="152"/>
      <c r="QWC857" s="152"/>
      <c r="QWD857" s="152"/>
      <c r="QWE857" s="152"/>
      <c r="QWF857" s="152"/>
      <c r="QWG857" s="152"/>
      <c r="QWH857" s="152"/>
      <c r="QWI857" s="152"/>
      <c r="QWJ857" s="152"/>
      <c r="QWK857" s="152"/>
      <c r="QWL857" s="152"/>
      <c r="QWM857" s="152"/>
      <c r="QWN857" s="152"/>
      <c r="QWO857" s="152"/>
      <c r="QWP857" s="152"/>
      <c r="QWQ857" s="152"/>
      <c r="QWR857" s="152"/>
      <c r="QWS857" s="152"/>
      <c r="QWT857" s="152"/>
      <c r="QWU857" s="152"/>
      <c r="QWV857" s="152"/>
      <c r="QWW857" s="152"/>
      <c r="QWX857" s="152"/>
      <c r="QWY857" s="152"/>
      <c r="QWZ857" s="152"/>
      <c r="QXA857" s="152"/>
      <c r="QXB857" s="152"/>
      <c r="QXC857" s="152"/>
      <c r="QXD857" s="152"/>
      <c r="QXE857" s="152"/>
      <c r="QXF857" s="152"/>
      <c r="QXG857" s="152"/>
      <c r="QXH857" s="152"/>
      <c r="QXI857" s="152"/>
      <c r="QXJ857" s="152"/>
      <c r="QXK857" s="152"/>
      <c r="QXL857" s="152"/>
      <c r="QXM857" s="152"/>
      <c r="QXN857" s="152"/>
      <c r="QXO857" s="152"/>
      <c r="QXP857" s="152"/>
      <c r="QXQ857" s="152"/>
      <c r="QXR857" s="152"/>
      <c r="QXS857" s="152"/>
      <c r="QXT857" s="152"/>
      <c r="QXU857" s="152"/>
      <c r="QXV857" s="152"/>
      <c r="QXW857" s="152"/>
      <c r="QXX857" s="152"/>
      <c r="QXY857" s="152"/>
      <c r="QXZ857" s="152"/>
      <c r="QYA857" s="152"/>
      <c r="QYB857" s="152"/>
      <c r="QYC857" s="152"/>
      <c r="QYD857" s="152"/>
      <c r="QYE857" s="152"/>
      <c r="QYF857" s="152"/>
      <c r="QYG857" s="152"/>
      <c r="QYH857" s="152"/>
      <c r="QYI857" s="152"/>
      <c r="QYJ857" s="152"/>
      <c r="QYK857" s="152"/>
      <c r="QYL857" s="152"/>
      <c r="QYM857" s="152"/>
      <c r="QYN857" s="152"/>
      <c r="QYO857" s="152"/>
      <c r="QYP857" s="152"/>
      <c r="QYQ857" s="152"/>
      <c r="QYR857" s="152"/>
      <c r="QYS857" s="152"/>
      <c r="QYT857" s="152"/>
      <c r="QYU857" s="152"/>
      <c r="QYV857" s="152"/>
      <c r="QYW857" s="152"/>
      <c r="QYX857" s="152"/>
      <c r="QYY857" s="152"/>
      <c r="QYZ857" s="152"/>
      <c r="QZA857" s="152"/>
      <c r="QZB857" s="152"/>
      <c r="QZC857" s="152"/>
      <c r="QZD857" s="152"/>
      <c r="QZE857" s="152"/>
      <c r="QZF857" s="152"/>
      <c r="QZG857" s="152"/>
      <c r="QZH857" s="152"/>
      <c r="QZI857" s="152"/>
      <c r="QZJ857" s="152"/>
      <c r="QZK857" s="152"/>
      <c r="QZL857" s="152"/>
      <c r="QZM857" s="152"/>
      <c r="QZN857" s="152"/>
      <c r="QZO857" s="152"/>
      <c r="QZP857" s="152"/>
      <c r="QZQ857" s="152"/>
      <c r="QZR857" s="152"/>
      <c r="QZS857" s="152"/>
      <c r="QZT857" s="152"/>
      <c r="QZU857" s="152"/>
      <c r="QZV857" s="152"/>
      <c r="QZW857" s="152"/>
      <c r="QZX857" s="152"/>
      <c r="QZY857" s="152"/>
      <c r="QZZ857" s="152"/>
      <c r="RAA857" s="152"/>
      <c r="RAB857" s="152"/>
      <c r="RAC857" s="152"/>
      <c r="RAD857" s="152"/>
      <c r="RAE857" s="152"/>
      <c r="RAF857" s="152"/>
      <c r="RAG857" s="152"/>
      <c r="RAH857" s="152"/>
      <c r="RAI857" s="152"/>
      <c r="RAJ857" s="152"/>
      <c r="RAK857" s="152"/>
      <c r="RAL857" s="152"/>
      <c r="RAM857" s="152"/>
      <c r="RAN857" s="152"/>
      <c r="RAO857" s="152"/>
      <c r="RAP857" s="152"/>
      <c r="RAQ857" s="152"/>
      <c r="RAR857" s="152"/>
      <c r="RAS857" s="152"/>
      <c r="RAT857" s="152"/>
      <c r="RAU857" s="152"/>
      <c r="RAV857" s="152"/>
      <c r="RAW857" s="152"/>
      <c r="RAX857" s="152"/>
      <c r="RAY857" s="152"/>
      <c r="RAZ857" s="152"/>
      <c r="RBA857" s="152"/>
      <c r="RBB857" s="152"/>
      <c r="RBC857" s="152"/>
      <c r="RBD857" s="152"/>
      <c r="RBE857" s="152"/>
      <c r="RBF857" s="152"/>
      <c r="RBG857" s="152"/>
      <c r="RBH857" s="152"/>
      <c r="RBI857" s="152"/>
      <c r="RBJ857" s="152"/>
      <c r="RBK857" s="152"/>
      <c r="RBL857" s="152"/>
      <c r="RBM857" s="152"/>
      <c r="RBN857" s="152"/>
      <c r="RBO857" s="152"/>
      <c r="RBP857" s="152"/>
      <c r="RBQ857" s="152"/>
      <c r="RBR857" s="152"/>
      <c r="RBS857" s="152"/>
      <c r="RBT857" s="152"/>
      <c r="RBU857" s="152"/>
      <c r="RBV857" s="152"/>
      <c r="RBW857" s="152"/>
      <c r="RBX857" s="152"/>
      <c r="RBY857" s="152"/>
      <c r="RBZ857" s="152"/>
      <c r="RCA857" s="152"/>
      <c r="RCB857" s="152"/>
      <c r="RCC857" s="152"/>
      <c r="RCD857" s="152"/>
      <c r="RCE857" s="152"/>
      <c r="RCF857" s="152"/>
      <c r="RCG857" s="152"/>
      <c r="RCH857" s="152"/>
      <c r="RCI857" s="152"/>
      <c r="RCJ857" s="152"/>
      <c r="RCK857" s="152"/>
      <c r="RCL857" s="152"/>
      <c r="RCM857" s="152"/>
      <c r="RCN857" s="152"/>
      <c r="RCO857" s="152"/>
      <c r="RCP857" s="152"/>
      <c r="RCQ857" s="152"/>
      <c r="RCR857" s="152"/>
      <c r="RCS857" s="152"/>
      <c r="RCT857" s="152"/>
      <c r="RCU857" s="152"/>
      <c r="RCV857" s="152"/>
      <c r="RCW857" s="152"/>
      <c r="RCX857" s="152"/>
      <c r="RCY857" s="152"/>
      <c r="RCZ857" s="152"/>
      <c r="RDA857" s="152"/>
      <c r="RDB857" s="152"/>
      <c r="RDC857" s="152"/>
      <c r="RDD857" s="152"/>
      <c r="RDE857" s="152"/>
      <c r="RDF857" s="152"/>
      <c r="RDG857" s="152"/>
      <c r="RDH857" s="152"/>
      <c r="RDI857" s="152"/>
      <c r="RDJ857" s="152"/>
      <c r="RDK857" s="152"/>
      <c r="RDL857" s="152"/>
      <c r="RDM857" s="152"/>
      <c r="RDN857" s="152"/>
      <c r="RDO857" s="152"/>
      <c r="RDP857" s="152"/>
      <c r="RDQ857" s="152"/>
      <c r="RDR857" s="152"/>
      <c r="RDS857" s="152"/>
      <c r="RDT857" s="152"/>
      <c r="RDU857" s="152"/>
      <c r="RDV857" s="152"/>
      <c r="RDW857" s="152"/>
      <c r="RDX857" s="152"/>
      <c r="RDY857" s="152"/>
      <c r="RDZ857" s="152"/>
      <c r="REA857" s="152"/>
      <c r="REB857" s="152"/>
      <c r="REC857" s="152"/>
      <c r="RED857" s="152"/>
      <c r="REE857" s="152"/>
      <c r="REF857" s="152"/>
      <c r="REG857" s="152"/>
      <c r="REH857" s="152"/>
      <c r="REI857" s="152"/>
      <c r="REJ857" s="152"/>
      <c r="REK857" s="152"/>
      <c r="REL857" s="152"/>
      <c r="REM857" s="152"/>
      <c r="REN857" s="152"/>
      <c r="REO857" s="152"/>
      <c r="REP857" s="152"/>
      <c r="REQ857" s="152"/>
      <c r="RER857" s="152"/>
      <c r="RES857" s="152"/>
      <c r="RET857" s="152"/>
      <c r="REU857" s="152"/>
      <c r="REV857" s="152"/>
      <c r="REW857" s="152"/>
      <c r="REX857" s="152"/>
      <c r="REY857" s="152"/>
      <c r="REZ857" s="152"/>
      <c r="RFA857" s="152"/>
      <c r="RFB857" s="152"/>
      <c r="RFC857" s="152"/>
      <c r="RFD857" s="152"/>
      <c r="RFE857" s="152"/>
      <c r="RFF857" s="152"/>
      <c r="RFG857" s="152"/>
      <c r="RFH857" s="152"/>
      <c r="RFI857" s="152"/>
      <c r="RFJ857" s="152"/>
      <c r="RFK857" s="152"/>
      <c r="RFL857" s="152"/>
      <c r="RFM857" s="152"/>
      <c r="RFN857" s="152"/>
      <c r="RFO857" s="152"/>
      <c r="RFP857" s="152"/>
      <c r="RFQ857" s="152"/>
      <c r="RFR857" s="152"/>
      <c r="RFS857" s="152"/>
      <c r="RFT857" s="152"/>
      <c r="RFU857" s="152"/>
      <c r="RFV857" s="152"/>
      <c r="RFW857" s="152"/>
      <c r="RFX857" s="152"/>
      <c r="RFY857" s="152"/>
      <c r="RFZ857" s="152"/>
      <c r="RGA857" s="152"/>
      <c r="RGB857" s="152"/>
      <c r="RGC857" s="152"/>
      <c r="RGD857" s="152"/>
      <c r="RGE857" s="152"/>
      <c r="RGF857" s="152"/>
      <c r="RGG857" s="152"/>
      <c r="RGH857" s="152"/>
      <c r="RGI857" s="152"/>
      <c r="RGJ857" s="152"/>
      <c r="RGK857" s="152"/>
      <c r="RGL857" s="152"/>
      <c r="RGM857" s="152"/>
      <c r="RGN857" s="152"/>
      <c r="RGO857" s="152"/>
      <c r="RGP857" s="152"/>
      <c r="RGQ857" s="152"/>
      <c r="RGR857" s="152"/>
      <c r="RGS857" s="152"/>
      <c r="RGT857" s="152"/>
      <c r="RGU857" s="152"/>
      <c r="RGV857" s="152"/>
      <c r="RGW857" s="152"/>
      <c r="RGX857" s="152"/>
      <c r="RGY857" s="152"/>
      <c r="RGZ857" s="152"/>
      <c r="RHA857" s="152"/>
      <c r="RHB857" s="152"/>
      <c r="RHC857" s="152"/>
      <c r="RHD857" s="152"/>
      <c r="RHE857" s="152"/>
      <c r="RHF857" s="152"/>
      <c r="RHG857" s="152"/>
      <c r="RHH857" s="152"/>
      <c r="RHI857" s="152"/>
      <c r="RHJ857" s="152"/>
      <c r="RHK857" s="152"/>
      <c r="RHL857" s="152"/>
      <c r="RHM857" s="152"/>
      <c r="RHN857" s="152"/>
      <c r="RHO857" s="152"/>
      <c r="RHP857" s="152"/>
      <c r="RHQ857" s="152"/>
      <c r="RHR857" s="152"/>
      <c r="RHS857" s="152"/>
      <c r="RHT857" s="152"/>
      <c r="RHU857" s="152"/>
      <c r="RHV857" s="152"/>
      <c r="RHW857" s="152"/>
      <c r="RHX857" s="152"/>
      <c r="RHY857" s="152"/>
      <c r="RHZ857" s="152"/>
      <c r="RIA857" s="152"/>
      <c r="RIB857" s="152"/>
      <c r="RIC857" s="152"/>
      <c r="RID857" s="152"/>
      <c r="RIE857" s="152"/>
      <c r="RIF857" s="152"/>
      <c r="RIG857" s="152"/>
      <c r="RIH857" s="152"/>
      <c r="RII857" s="152"/>
      <c r="RIJ857" s="152"/>
      <c r="RIK857" s="152"/>
      <c r="RIL857" s="152"/>
      <c r="RIM857" s="152"/>
      <c r="RIN857" s="152"/>
      <c r="RIO857" s="152"/>
      <c r="RIP857" s="152"/>
      <c r="RIQ857" s="152"/>
      <c r="RIR857" s="152"/>
      <c r="RIS857" s="152"/>
      <c r="RIT857" s="152"/>
      <c r="RIU857" s="152"/>
      <c r="RIV857" s="152"/>
      <c r="RIW857" s="152"/>
      <c r="RIX857" s="152"/>
      <c r="RIY857" s="152"/>
      <c r="RIZ857" s="152"/>
      <c r="RJA857" s="152"/>
      <c r="RJB857" s="152"/>
      <c r="RJC857" s="152"/>
      <c r="RJD857" s="152"/>
      <c r="RJE857" s="152"/>
      <c r="RJF857" s="152"/>
      <c r="RJG857" s="152"/>
      <c r="RJH857" s="152"/>
      <c r="RJI857" s="152"/>
      <c r="RJJ857" s="152"/>
      <c r="RJK857" s="152"/>
      <c r="RJL857" s="152"/>
      <c r="RJM857" s="152"/>
      <c r="RJN857" s="152"/>
      <c r="RJO857" s="152"/>
      <c r="RJP857" s="152"/>
      <c r="RJQ857" s="152"/>
      <c r="RJR857" s="152"/>
      <c r="RJS857" s="152"/>
      <c r="RJT857" s="152"/>
      <c r="RJU857" s="152"/>
      <c r="RJV857" s="152"/>
      <c r="RJW857" s="152"/>
      <c r="RJX857" s="152"/>
      <c r="RJY857" s="152"/>
      <c r="RJZ857" s="152"/>
      <c r="RKA857" s="152"/>
      <c r="RKB857" s="152"/>
      <c r="RKC857" s="152"/>
      <c r="RKD857" s="152"/>
      <c r="RKE857" s="152"/>
      <c r="RKF857" s="152"/>
      <c r="RKG857" s="152"/>
      <c r="RKH857" s="152"/>
      <c r="RKI857" s="152"/>
      <c r="RKJ857" s="152"/>
      <c r="RKK857" s="152"/>
      <c r="RKL857" s="152"/>
      <c r="RKM857" s="152"/>
      <c r="RKN857" s="152"/>
      <c r="RKO857" s="152"/>
      <c r="RKP857" s="152"/>
      <c r="RKQ857" s="152"/>
      <c r="RKR857" s="152"/>
      <c r="RKS857" s="152"/>
      <c r="RKT857" s="152"/>
      <c r="RKU857" s="152"/>
      <c r="RKV857" s="152"/>
      <c r="RKW857" s="152"/>
      <c r="RKX857" s="152"/>
      <c r="RKY857" s="152"/>
      <c r="RKZ857" s="152"/>
      <c r="RLA857" s="152"/>
      <c r="RLB857" s="152"/>
      <c r="RLC857" s="152"/>
      <c r="RLD857" s="152"/>
      <c r="RLE857" s="152"/>
      <c r="RLF857" s="152"/>
      <c r="RLG857" s="152"/>
      <c r="RLH857" s="152"/>
      <c r="RLI857" s="152"/>
      <c r="RLJ857" s="152"/>
      <c r="RLK857" s="152"/>
      <c r="RLL857" s="152"/>
      <c r="RLM857" s="152"/>
      <c r="RLN857" s="152"/>
      <c r="RLO857" s="152"/>
      <c r="RLP857" s="152"/>
      <c r="RLQ857" s="152"/>
      <c r="RLR857" s="152"/>
      <c r="RLS857" s="152"/>
      <c r="RLT857" s="152"/>
      <c r="RLU857" s="152"/>
      <c r="RLV857" s="152"/>
      <c r="RLW857" s="152"/>
      <c r="RLX857" s="152"/>
      <c r="RLY857" s="152"/>
      <c r="RLZ857" s="152"/>
      <c r="RMA857" s="152"/>
      <c r="RMB857" s="152"/>
      <c r="RMC857" s="152"/>
      <c r="RMD857" s="152"/>
      <c r="RME857" s="152"/>
      <c r="RMF857" s="152"/>
      <c r="RMG857" s="152"/>
      <c r="RMH857" s="152"/>
      <c r="RMI857" s="152"/>
      <c r="RMJ857" s="152"/>
      <c r="RMK857" s="152"/>
      <c r="RML857" s="152"/>
      <c r="RMM857" s="152"/>
      <c r="RMN857" s="152"/>
      <c r="RMO857" s="152"/>
      <c r="RMP857" s="152"/>
      <c r="RMQ857" s="152"/>
      <c r="RMR857" s="152"/>
      <c r="RMS857" s="152"/>
      <c r="RMT857" s="152"/>
      <c r="RMU857" s="152"/>
      <c r="RMV857" s="152"/>
      <c r="RMW857" s="152"/>
      <c r="RMX857" s="152"/>
      <c r="RMY857" s="152"/>
      <c r="RMZ857" s="152"/>
      <c r="RNA857" s="152"/>
      <c r="RNB857" s="152"/>
      <c r="RNC857" s="152"/>
      <c r="RND857" s="152"/>
      <c r="RNE857" s="152"/>
      <c r="RNF857" s="152"/>
      <c r="RNG857" s="152"/>
      <c r="RNH857" s="152"/>
      <c r="RNI857" s="152"/>
      <c r="RNJ857" s="152"/>
      <c r="RNK857" s="152"/>
      <c r="RNL857" s="152"/>
      <c r="RNM857" s="152"/>
      <c r="RNN857" s="152"/>
      <c r="RNO857" s="152"/>
      <c r="RNP857" s="152"/>
      <c r="RNQ857" s="152"/>
      <c r="RNR857" s="152"/>
      <c r="RNS857" s="152"/>
      <c r="RNT857" s="152"/>
      <c r="RNU857" s="152"/>
      <c r="RNV857" s="152"/>
      <c r="RNW857" s="152"/>
      <c r="RNX857" s="152"/>
      <c r="RNY857" s="152"/>
      <c r="RNZ857" s="152"/>
      <c r="ROA857" s="152"/>
      <c r="ROB857" s="152"/>
      <c r="ROC857" s="152"/>
      <c r="ROD857" s="152"/>
      <c r="ROE857" s="152"/>
      <c r="ROF857" s="152"/>
      <c r="ROG857" s="152"/>
      <c r="ROH857" s="152"/>
      <c r="ROI857" s="152"/>
      <c r="ROJ857" s="152"/>
      <c r="ROK857" s="152"/>
      <c r="ROL857" s="152"/>
      <c r="ROM857" s="152"/>
      <c r="RON857" s="152"/>
      <c r="ROO857" s="152"/>
      <c r="ROP857" s="152"/>
      <c r="ROQ857" s="152"/>
      <c r="ROR857" s="152"/>
      <c r="ROS857" s="152"/>
      <c r="ROT857" s="152"/>
      <c r="ROU857" s="152"/>
      <c r="ROV857" s="152"/>
      <c r="ROW857" s="152"/>
      <c r="ROX857" s="152"/>
      <c r="ROY857" s="152"/>
      <c r="ROZ857" s="152"/>
      <c r="RPA857" s="152"/>
      <c r="RPB857" s="152"/>
      <c r="RPC857" s="152"/>
      <c r="RPD857" s="152"/>
      <c r="RPE857" s="152"/>
      <c r="RPF857" s="152"/>
      <c r="RPG857" s="152"/>
      <c r="RPH857" s="152"/>
      <c r="RPI857" s="152"/>
      <c r="RPJ857" s="152"/>
      <c r="RPK857" s="152"/>
      <c r="RPL857" s="152"/>
      <c r="RPM857" s="152"/>
      <c r="RPN857" s="152"/>
      <c r="RPO857" s="152"/>
      <c r="RPP857" s="152"/>
      <c r="RPQ857" s="152"/>
      <c r="RPR857" s="152"/>
      <c r="RPS857" s="152"/>
      <c r="RPT857" s="152"/>
      <c r="RPU857" s="152"/>
      <c r="RPV857" s="152"/>
      <c r="RPW857" s="152"/>
      <c r="RPX857" s="152"/>
      <c r="RPY857" s="152"/>
      <c r="RPZ857" s="152"/>
      <c r="RQA857" s="152"/>
      <c r="RQB857" s="152"/>
      <c r="RQC857" s="152"/>
      <c r="RQD857" s="152"/>
      <c r="RQE857" s="152"/>
      <c r="RQF857" s="152"/>
      <c r="RQG857" s="152"/>
      <c r="RQH857" s="152"/>
      <c r="RQI857" s="152"/>
      <c r="RQJ857" s="152"/>
      <c r="RQK857" s="152"/>
      <c r="RQL857" s="152"/>
      <c r="RQM857" s="152"/>
      <c r="RQN857" s="152"/>
      <c r="RQO857" s="152"/>
      <c r="RQP857" s="152"/>
      <c r="RQQ857" s="152"/>
      <c r="RQR857" s="152"/>
      <c r="RQS857" s="152"/>
      <c r="RQT857" s="152"/>
      <c r="RQU857" s="152"/>
      <c r="RQV857" s="152"/>
      <c r="RQW857" s="152"/>
      <c r="RQX857" s="152"/>
      <c r="RQY857" s="152"/>
      <c r="RQZ857" s="152"/>
      <c r="RRA857" s="152"/>
      <c r="RRB857" s="152"/>
      <c r="RRC857" s="152"/>
      <c r="RRD857" s="152"/>
      <c r="RRE857" s="152"/>
      <c r="RRF857" s="152"/>
      <c r="RRG857" s="152"/>
      <c r="RRH857" s="152"/>
      <c r="RRI857" s="152"/>
      <c r="RRJ857" s="152"/>
      <c r="RRK857" s="152"/>
      <c r="RRL857" s="152"/>
      <c r="RRM857" s="152"/>
      <c r="RRN857" s="152"/>
      <c r="RRO857" s="152"/>
      <c r="RRP857" s="152"/>
      <c r="RRQ857" s="152"/>
      <c r="RRR857" s="152"/>
      <c r="RRS857" s="152"/>
      <c r="RRT857" s="152"/>
      <c r="RRU857" s="152"/>
      <c r="RRV857" s="152"/>
      <c r="RRW857" s="152"/>
      <c r="RRX857" s="152"/>
      <c r="RRY857" s="152"/>
      <c r="RRZ857" s="152"/>
      <c r="RSA857" s="152"/>
      <c r="RSB857" s="152"/>
      <c r="RSC857" s="152"/>
      <c r="RSD857" s="152"/>
      <c r="RSE857" s="152"/>
      <c r="RSF857" s="152"/>
      <c r="RSG857" s="152"/>
      <c r="RSH857" s="152"/>
      <c r="RSI857" s="152"/>
      <c r="RSJ857" s="152"/>
      <c r="RSK857" s="152"/>
      <c r="RSL857" s="152"/>
      <c r="RSM857" s="152"/>
      <c r="RSN857" s="152"/>
      <c r="RSO857" s="152"/>
      <c r="RSP857" s="152"/>
      <c r="RSQ857" s="152"/>
      <c r="RSR857" s="152"/>
      <c r="RSS857" s="152"/>
      <c r="RST857" s="152"/>
      <c r="RSU857" s="152"/>
      <c r="RSV857" s="152"/>
      <c r="RSW857" s="152"/>
      <c r="RSX857" s="152"/>
      <c r="RSY857" s="152"/>
      <c r="RSZ857" s="152"/>
      <c r="RTA857" s="152"/>
      <c r="RTB857" s="152"/>
      <c r="RTC857" s="152"/>
      <c r="RTD857" s="152"/>
      <c r="RTE857" s="152"/>
      <c r="RTF857" s="152"/>
      <c r="RTG857" s="152"/>
      <c r="RTH857" s="152"/>
      <c r="RTI857" s="152"/>
      <c r="RTJ857" s="152"/>
      <c r="RTK857" s="152"/>
      <c r="RTL857" s="152"/>
      <c r="RTM857" s="152"/>
      <c r="RTN857" s="152"/>
      <c r="RTO857" s="152"/>
      <c r="RTP857" s="152"/>
      <c r="RTQ857" s="152"/>
      <c r="RTR857" s="152"/>
      <c r="RTS857" s="152"/>
      <c r="RTT857" s="152"/>
      <c r="RTU857" s="152"/>
      <c r="RTV857" s="152"/>
      <c r="RTW857" s="152"/>
      <c r="RTX857" s="152"/>
      <c r="RTY857" s="152"/>
      <c r="RTZ857" s="152"/>
      <c r="RUA857" s="152"/>
      <c r="RUB857" s="152"/>
      <c r="RUC857" s="152"/>
      <c r="RUD857" s="152"/>
      <c r="RUE857" s="152"/>
      <c r="RUF857" s="152"/>
      <c r="RUG857" s="152"/>
      <c r="RUH857" s="152"/>
      <c r="RUI857" s="152"/>
      <c r="RUJ857" s="152"/>
      <c r="RUK857" s="152"/>
      <c r="RUL857" s="152"/>
      <c r="RUM857" s="152"/>
      <c r="RUN857" s="152"/>
      <c r="RUO857" s="152"/>
      <c r="RUP857" s="152"/>
      <c r="RUQ857" s="152"/>
      <c r="RUR857" s="152"/>
      <c r="RUS857" s="152"/>
      <c r="RUT857" s="152"/>
      <c r="RUU857" s="152"/>
      <c r="RUV857" s="152"/>
      <c r="RUW857" s="152"/>
      <c r="RUX857" s="152"/>
      <c r="RUY857" s="152"/>
      <c r="RUZ857" s="152"/>
      <c r="RVA857" s="152"/>
      <c r="RVB857" s="152"/>
      <c r="RVC857" s="152"/>
      <c r="RVD857" s="152"/>
      <c r="RVE857" s="152"/>
      <c r="RVF857" s="152"/>
      <c r="RVG857" s="152"/>
      <c r="RVH857" s="152"/>
      <c r="RVI857" s="152"/>
      <c r="RVJ857" s="152"/>
      <c r="RVK857" s="152"/>
      <c r="RVL857" s="152"/>
      <c r="RVM857" s="152"/>
      <c r="RVN857" s="152"/>
      <c r="RVO857" s="152"/>
      <c r="RVP857" s="152"/>
      <c r="RVQ857" s="152"/>
      <c r="RVR857" s="152"/>
      <c r="RVS857" s="152"/>
      <c r="RVT857" s="152"/>
      <c r="RVU857" s="152"/>
      <c r="RVV857" s="152"/>
      <c r="RVW857" s="152"/>
      <c r="RVX857" s="152"/>
      <c r="RVY857" s="152"/>
      <c r="RVZ857" s="152"/>
      <c r="RWA857" s="152"/>
      <c r="RWB857" s="152"/>
      <c r="RWC857" s="152"/>
      <c r="RWD857" s="152"/>
      <c r="RWE857" s="152"/>
      <c r="RWF857" s="152"/>
      <c r="RWG857" s="152"/>
      <c r="RWH857" s="152"/>
      <c r="RWI857" s="152"/>
      <c r="RWJ857" s="152"/>
      <c r="RWK857" s="152"/>
      <c r="RWL857" s="152"/>
      <c r="RWM857" s="152"/>
      <c r="RWN857" s="152"/>
      <c r="RWO857" s="152"/>
      <c r="RWP857" s="152"/>
      <c r="RWQ857" s="152"/>
      <c r="RWR857" s="152"/>
      <c r="RWS857" s="152"/>
      <c r="RWT857" s="152"/>
      <c r="RWU857" s="152"/>
      <c r="RWV857" s="152"/>
      <c r="RWW857" s="152"/>
      <c r="RWX857" s="152"/>
      <c r="RWY857" s="152"/>
      <c r="RWZ857" s="152"/>
      <c r="RXA857" s="152"/>
      <c r="RXB857" s="152"/>
      <c r="RXC857" s="152"/>
      <c r="RXD857" s="152"/>
      <c r="RXE857" s="152"/>
      <c r="RXF857" s="152"/>
      <c r="RXG857" s="152"/>
      <c r="RXH857" s="152"/>
      <c r="RXI857" s="152"/>
      <c r="RXJ857" s="152"/>
      <c r="RXK857" s="152"/>
      <c r="RXL857" s="152"/>
      <c r="RXM857" s="152"/>
      <c r="RXN857" s="152"/>
      <c r="RXO857" s="152"/>
      <c r="RXP857" s="152"/>
      <c r="RXQ857" s="152"/>
      <c r="RXR857" s="152"/>
      <c r="RXS857" s="152"/>
      <c r="RXT857" s="152"/>
      <c r="RXU857" s="152"/>
      <c r="RXV857" s="152"/>
      <c r="RXW857" s="152"/>
      <c r="RXX857" s="152"/>
      <c r="RXY857" s="152"/>
      <c r="RXZ857" s="152"/>
      <c r="RYA857" s="152"/>
      <c r="RYB857" s="152"/>
      <c r="RYC857" s="152"/>
      <c r="RYD857" s="152"/>
      <c r="RYE857" s="152"/>
      <c r="RYF857" s="152"/>
      <c r="RYG857" s="152"/>
      <c r="RYH857" s="152"/>
      <c r="RYI857" s="152"/>
      <c r="RYJ857" s="152"/>
      <c r="RYK857" s="152"/>
      <c r="RYL857" s="152"/>
      <c r="RYM857" s="152"/>
      <c r="RYN857" s="152"/>
      <c r="RYO857" s="152"/>
      <c r="RYP857" s="152"/>
      <c r="RYQ857" s="152"/>
      <c r="RYR857" s="152"/>
      <c r="RYS857" s="152"/>
      <c r="RYT857" s="152"/>
      <c r="RYU857" s="152"/>
      <c r="RYV857" s="152"/>
      <c r="RYW857" s="152"/>
      <c r="RYX857" s="152"/>
      <c r="RYY857" s="152"/>
      <c r="RYZ857" s="152"/>
      <c r="RZA857" s="152"/>
      <c r="RZB857" s="152"/>
      <c r="RZC857" s="152"/>
      <c r="RZD857" s="152"/>
      <c r="RZE857" s="152"/>
      <c r="RZF857" s="152"/>
      <c r="RZG857" s="152"/>
      <c r="RZH857" s="152"/>
      <c r="RZI857" s="152"/>
      <c r="RZJ857" s="152"/>
      <c r="RZK857" s="152"/>
      <c r="RZL857" s="152"/>
      <c r="RZM857" s="152"/>
      <c r="RZN857" s="152"/>
      <c r="RZO857" s="152"/>
      <c r="RZP857" s="152"/>
      <c r="RZQ857" s="152"/>
      <c r="RZR857" s="152"/>
      <c r="RZS857" s="152"/>
      <c r="RZT857" s="152"/>
      <c r="RZU857" s="152"/>
      <c r="RZV857" s="152"/>
      <c r="RZW857" s="152"/>
      <c r="RZX857" s="152"/>
      <c r="RZY857" s="152"/>
      <c r="RZZ857" s="152"/>
      <c r="SAA857" s="152"/>
      <c r="SAB857" s="152"/>
      <c r="SAC857" s="152"/>
      <c r="SAD857" s="152"/>
      <c r="SAE857" s="152"/>
      <c r="SAF857" s="152"/>
      <c r="SAG857" s="152"/>
      <c r="SAH857" s="152"/>
      <c r="SAI857" s="152"/>
      <c r="SAJ857" s="152"/>
      <c r="SAK857" s="152"/>
      <c r="SAL857" s="152"/>
      <c r="SAM857" s="152"/>
      <c r="SAN857" s="152"/>
      <c r="SAO857" s="152"/>
      <c r="SAP857" s="152"/>
      <c r="SAQ857" s="152"/>
      <c r="SAR857" s="152"/>
      <c r="SAS857" s="152"/>
      <c r="SAT857" s="152"/>
      <c r="SAU857" s="152"/>
      <c r="SAV857" s="152"/>
      <c r="SAW857" s="152"/>
      <c r="SAX857" s="152"/>
      <c r="SAY857" s="152"/>
      <c r="SAZ857" s="152"/>
      <c r="SBA857" s="152"/>
      <c r="SBB857" s="152"/>
      <c r="SBC857" s="152"/>
      <c r="SBD857" s="152"/>
      <c r="SBE857" s="152"/>
      <c r="SBF857" s="152"/>
      <c r="SBG857" s="152"/>
      <c r="SBH857" s="152"/>
      <c r="SBI857" s="152"/>
      <c r="SBJ857" s="152"/>
      <c r="SBK857" s="152"/>
      <c r="SBL857" s="152"/>
      <c r="SBM857" s="152"/>
      <c r="SBN857" s="152"/>
      <c r="SBO857" s="152"/>
      <c r="SBP857" s="152"/>
      <c r="SBQ857" s="152"/>
      <c r="SBR857" s="152"/>
      <c r="SBS857" s="152"/>
      <c r="SBT857" s="152"/>
      <c r="SBU857" s="152"/>
      <c r="SBV857" s="152"/>
      <c r="SBW857" s="152"/>
      <c r="SBX857" s="152"/>
      <c r="SBY857" s="152"/>
      <c r="SBZ857" s="152"/>
      <c r="SCA857" s="152"/>
      <c r="SCB857" s="152"/>
      <c r="SCC857" s="152"/>
      <c r="SCD857" s="152"/>
      <c r="SCE857" s="152"/>
      <c r="SCF857" s="152"/>
      <c r="SCG857" s="152"/>
      <c r="SCH857" s="152"/>
      <c r="SCI857" s="152"/>
      <c r="SCJ857" s="152"/>
      <c r="SCK857" s="152"/>
      <c r="SCL857" s="152"/>
      <c r="SCM857" s="152"/>
      <c r="SCN857" s="152"/>
      <c r="SCO857" s="152"/>
      <c r="SCP857" s="152"/>
      <c r="SCQ857" s="152"/>
      <c r="SCR857" s="152"/>
      <c r="SCS857" s="152"/>
      <c r="SCT857" s="152"/>
      <c r="SCU857" s="152"/>
      <c r="SCV857" s="152"/>
      <c r="SCW857" s="152"/>
      <c r="SCX857" s="152"/>
      <c r="SCY857" s="152"/>
      <c r="SCZ857" s="152"/>
      <c r="SDA857" s="152"/>
      <c r="SDB857" s="152"/>
      <c r="SDC857" s="152"/>
      <c r="SDD857" s="152"/>
      <c r="SDE857" s="152"/>
      <c r="SDF857" s="152"/>
      <c r="SDG857" s="152"/>
      <c r="SDH857" s="152"/>
      <c r="SDI857" s="152"/>
      <c r="SDJ857" s="152"/>
      <c r="SDK857" s="152"/>
      <c r="SDL857" s="152"/>
      <c r="SDM857" s="152"/>
      <c r="SDN857" s="152"/>
      <c r="SDO857" s="152"/>
      <c r="SDP857" s="152"/>
      <c r="SDQ857" s="152"/>
      <c r="SDR857" s="152"/>
      <c r="SDS857" s="152"/>
      <c r="SDT857" s="152"/>
      <c r="SDU857" s="152"/>
      <c r="SDV857" s="152"/>
      <c r="SDW857" s="152"/>
      <c r="SDX857" s="152"/>
      <c r="SDY857" s="152"/>
      <c r="SDZ857" s="152"/>
      <c r="SEA857" s="152"/>
      <c r="SEB857" s="152"/>
      <c r="SEC857" s="152"/>
      <c r="SED857" s="152"/>
      <c r="SEE857" s="152"/>
      <c r="SEF857" s="152"/>
      <c r="SEG857" s="152"/>
      <c r="SEH857" s="152"/>
      <c r="SEI857" s="152"/>
      <c r="SEJ857" s="152"/>
      <c r="SEK857" s="152"/>
      <c r="SEL857" s="152"/>
      <c r="SEM857" s="152"/>
      <c r="SEN857" s="152"/>
      <c r="SEO857" s="152"/>
      <c r="SEP857" s="152"/>
      <c r="SEQ857" s="152"/>
      <c r="SER857" s="152"/>
      <c r="SES857" s="152"/>
      <c r="SET857" s="152"/>
      <c r="SEU857" s="152"/>
      <c r="SEV857" s="152"/>
      <c r="SEW857" s="152"/>
      <c r="SEX857" s="152"/>
      <c r="SEY857" s="152"/>
      <c r="SEZ857" s="152"/>
      <c r="SFA857" s="152"/>
      <c r="SFB857" s="152"/>
      <c r="SFC857" s="152"/>
      <c r="SFD857" s="152"/>
      <c r="SFE857" s="152"/>
      <c r="SFF857" s="152"/>
      <c r="SFG857" s="152"/>
      <c r="SFH857" s="152"/>
      <c r="SFI857" s="152"/>
      <c r="SFJ857" s="152"/>
      <c r="SFK857" s="152"/>
      <c r="SFL857" s="152"/>
      <c r="SFM857" s="152"/>
      <c r="SFN857" s="152"/>
      <c r="SFO857" s="152"/>
      <c r="SFP857" s="152"/>
      <c r="SFQ857" s="152"/>
      <c r="SFR857" s="152"/>
      <c r="SFS857" s="152"/>
      <c r="SFT857" s="152"/>
      <c r="SFU857" s="152"/>
      <c r="SFV857" s="152"/>
      <c r="SFW857" s="152"/>
      <c r="SFX857" s="152"/>
      <c r="SFY857" s="152"/>
      <c r="SFZ857" s="152"/>
      <c r="SGA857" s="152"/>
      <c r="SGB857" s="152"/>
      <c r="SGC857" s="152"/>
      <c r="SGD857" s="152"/>
      <c r="SGE857" s="152"/>
      <c r="SGF857" s="152"/>
      <c r="SGG857" s="152"/>
      <c r="SGH857" s="152"/>
      <c r="SGI857" s="152"/>
      <c r="SGJ857" s="152"/>
      <c r="SGK857" s="152"/>
      <c r="SGL857" s="152"/>
      <c r="SGM857" s="152"/>
      <c r="SGN857" s="152"/>
      <c r="SGO857" s="152"/>
      <c r="SGP857" s="152"/>
      <c r="SGQ857" s="152"/>
      <c r="SGR857" s="152"/>
      <c r="SGS857" s="152"/>
      <c r="SGT857" s="152"/>
      <c r="SGU857" s="152"/>
      <c r="SGV857" s="152"/>
      <c r="SGW857" s="152"/>
      <c r="SGX857" s="152"/>
      <c r="SGY857" s="152"/>
      <c r="SGZ857" s="152"/>
      <c r="SHA857" s="152"/>
      <c r="SHB857" s="152"/>
      <c r="SHC857" s="152"/>
      <c r="SHD857" s="152"/>
      <c r="SHE857" s="152"/>
      <c r="SHF857" s="152"/>
      <c r="SHG857" s="152"/>
      <c r="SHH857" s="152"/>
      <c r="SHI857" s="152"/>
      <c r="SHJ857" s="152"/>
      <c r="SHK857" s="152"/>
      <c r="SHL857" s="152"/>
      <c r="SHM857" s="152"/>
      <c r="SHN857" s="152"/>
      <c r="SHO857" s="152"/>
      <c r="SHP857" s="152"/>
      <c r="SHQ857" s="152"/>
      <c r="SHR857" s="152"/>
      <c r="SHS857" s="152"/>
      <c r="SHT857" s="152"/>
      <c r="SHU857" s="152"/>
      <c r="SHV857" s="152"/>
      <c r="SHW857" s="152"/>
      <c r="SHX857" s="152"/>
      <c r="SHY857" s="152"/>
      <c r="SHZ857" s="152"/>
      <c r="SIA857" s="152"/>
      <c r="SIB857" s="152"/>
      <c r="SIC857" s="152"/>
      <c r="SID857" s="152"/>
      <c r="SIE857" s="152"/>
      <c r="SIF857" s="152"/>
      <c r="SIG857" s="152"/>
      <c r="SIH857" s="152"/>
      <c r="SII857" s="152"/>
      <c r="SIJ857" s="152"/>
      <c r="SIK857" s="152"/>
      <c r="SIL857" s="152"/>
      <c r="SIM857" s="152"/>
      <c r="SIN857" s="152"/>
      <c r="SIO857" s="152"/>
      <c r="SIP857" s="152"/>
      <c r="SIQ857" s="152"/>
      <c r="SIR857" s="152"/>
      <c r="SIS857" s="152"/>
      <c r="SIT857" s="152"/>
      <c r="SIU857" s="152"/>
      <c r="SIV857" s="152"/>
      <c r="SIW857" s="152"/>
      <c r="SIX857" s="152"/>
      <c r="SIY857" s="152"/>
      <c r="SIZ857" s="152"/>
      <c r="SJA857" s="152"/>
      <c r="SJB857" s="152"/>
      <c r="SJC857" s="152"/>
      <c r="SJD857" s="152"/>
      <c r="SJE857" s="152"/>
      <c r="SJF857" s="152"/>
      <c r="SJG857" s="152"/>
      <c r="SJH857" s="152"/>
      <c r="SJI857" s="152"/>
      <c r="SJJ857" s="152"/>
      <c r="SJK857" s="152"/>
      <c r="SJL857" s="152"/>
      <c r="SJM857" s="152"/>
      <c r="SJN857" s="152"/>
      <c r="SJO857" s="152"/>
      <c r="SJP857" s="152"/>
      <c r="SJQ857" s="152"/>
      <c r="SJR857" s="152"/>
      <c r="SJS857" s="152"/>
      <c r="SJT857" s="152"/>
      <c r="SJU857" s="152"/>
      <c r="SJV857" s="152"/>
      <c r="SJW857" s="152"/>
      <c r="SJX857" s="152"/>
      <c r="SJY857" s="152"/>
      <c r="SJZ857" s="152"/>
      <c r="SKA857" s="152"/>
      <c r="SKB857" s="152"/>
      <c r="SKC857" s="152"/>
      <c r="SKD857" s="152"/>
      <c r="SKE857" s="152"/>
      <c r="SKF857" s="152"/>
      <c r="SKG857" s="152"/>
      <c r="SKH857" s="152"/>
      <c r="SKI857" s="152"/>
      <c r="SKJ857" s="152"/>
      <c r="SKK857" s="152"/>
      <c r="SKL857" s="152"/>
      <c r="SKM857" s="152"/>
      <c r="SKN857" s="152"/>
      <c r="SKO857" s="152"/>
      <c r="SKP857" s="152"/>
      <c r="SKQ857" s="152"/>
      <c r="SKR857" s="152"/>
      <c r="SKS857" s="152"/>
      <c r="SKT857" s="152"/>
      <c r="SKU857" s="152"/>
      <c r="SKV857" s="152"/>
      <c r="SKW857" s="152"/>
      <c r="SKX857" s="152"/>
      <c r="SKY857" s="152"/>
      <c r="SKZ857" s="152"/>
      <c r="SLA857" s="152"/>
      <c r="SLB857" s="152"/>
      <c r="SLC857" s="152"/>
      <c r="SLD857" s="152"/>
      <c r="SLE857" s="152"/>
      <c r="SLF857" s="152"/>
      <c r="SLG857" s="152"/>
      <c r="SLH857" s="152"/>
      <c r="SLI857" s="152"/>
      <c r="SLJ857" s="152"/>
      <c r="SLK857" s="152"/>
      <c r="SLL857" s="152"/>
      <c r="SLM857" s="152"/>
      <c r="SLN857" s="152"/>
      <c r="SLO857" s="152"/>
      <c r="SLP857" s="152"/>
      <c r="SLQ857" s="152"/>
      <c r="SLR857" s="152"/>
      <c r="SLS857" s="152"/>
      <c r="SLT857" s="152"/>
      <c r="SLU857" s="152"/>
      <c r="SLV857" s="152"/>
      <c r="SLW857" s="152"/>
      <c r="SLX857" s="152"/>
      <c r="SLY857" s="152"/>
      <c r="SLZ857" s="152"/>
      <c r="SMA857" s="152"/>
      <c r="SMB857" s="152"/>
      <c r="SMC857" s="152"/>
      <c r="SMD857" s="152"/>
      <c r="SME857" s="152"/>
      <c r="SMF857" s="152"/>
      <c r="SMG857" s="152"/>
      <c r="SMH857" s="152"/>
      <c r="SMI857" s="152"/>
      <c r="SMJ857" s="152"/>
      <c r="SMK857" s="152"/>
      <c r="SML857" s="152"/>
      <c r="SMM857" s="152"/>
      <c r="SMN857" s="152"/>
      <c r="SMO857" s="152"/>
      <c r="SMP857" s="152"/>
      <c r="SMQ857" s="152"/>
      <c r="SMR857" s="152"/>
      <c r="SMS857" s="152"/>
      <c r="SMT857" s="152"/>
      <c r="SMU857" s="152"/>
      <c r="SMV857" s="152"/>
      <c r="SMW857" s="152"/>
      <c r="SMX857" s="152"/>
      <c r="SMY857" s="152"/>
      <c r="SMZ857" s="152"/>
      <c r="SNA857" s="152"/>
      <c r="SNB857" s="152"/>
      <c r="SNC857" s="152"/>
      <c r="SND857" s="152"/>
      <c r="SNE857" s="152"/>
      <c r="SNF857" s="152"/>
      <c r="SNG857" s="152"/>
      <c r="SNH857" s="152"/>
      <c r="SNI857" s="152"/>
      <c r="SNJ857" s="152"/>
      <c r="SNK857" s="152"/>
      <c r="SNL857" s="152"/>
      <c r="SNM857" s="152"/>
      <c r="SNN857" s="152"/>
      <c r="SNO857" s="152"/>
      <c r="SNP857" s="152"/>
      <c r="SNQ857" s="152"/>
      <c r="SNR857" s="152"/>
      <c r="SNS857" s="152"/>
      <c r="SNT857" s="152"/>
      <c r="SNU857" s="152"/>
      <c r="SNV857" s="152"/>
      <c r="SNW857" s="152"/>
      <c r="SNX857" s="152"/>
      <c r="SNY857" s="152"/>
      <c r="SNZ857" s="152"/>
      <c r="SOA857" s="152"/>
      <c r="SOB857" s="152"/>
      <c r="SOC857" s="152"/>
      <c r="SOD857" s="152"/>
      <c r="SOE857" s="152"/>
      <c r="SOF857" s="152"/>
      <c r="SOG857" s="152"/>
      <c r="SOH857" s="152"/>
      <c r="SOI857" s="152"/>
      <c r="SOJ857" s="152"/>
      <c r="SOK857" s="152"/>
      <c r="SOL857" s="152"/>
      <c r="SOM857" s="152"/>
      <c r="SON857" s="152"/>
      <c r="SOO857" s="152"/>
      <c r="SOP857" s="152"/>
      <c r="SOQ857" s="152"/>
      <c r="SOR857" s="152"/>
      <c r="SOS857" s="152"/>
      <c r="SOT857" s="152"/>
      <c r="SOU857" s="152"/>
      <c r="SOV857" s="152"/>
      <c r="SOW857" s="152"/>
      <c r="SOX857" s="152"/>
      <c r="SOY857" s="152"/>
      <c r="SOZ857" s="152"/>
      <c r="SPA857" s="152"/>
      <c r="SPB857" s="152"/>
      <c r="SPC857" s="152"/>
      <c r="SPD857" s="152"/>
      <c r="SPE857" s="152"/>
      <c r="SPF857" s="152"/>
      <c r="SPG857" s="152"/>
      <c r="SPH857" s="152"/>
      <c r="SPI857" s="152"/>
      <c r="SPJ857" s="152"/>
      <c r="SPK857" s="152"/>
      <c r="SPL857" s="152"/>
      <c r="SPM857" s="152"/>
      <c r="SPN857" s="152"/>
      <c r="SPO857" s="152"/>
      <c r="SPP857" s="152"/>
      <c r="SPQ857" s="152"/>
      <c r="SPR857" s="152"/>
      <c r="SPS857" s="152"/>
      <c r="SPT857" s="152"/>
      <c r="SPU857" s="152"/>
      <c r="SPV857" s="152"/>
      <c r="SPW857" s="152"/>
      <c r="SPX857" s="152"/>
      <c r="SPY857" s="152"/>
      <c r="SPZ857" s="152"/>
      <c r="SQA857" s="152"/>
      <c r="SQB857" s="152"/>
      <c r="SQC857" s="152"/>
      <c r="SQD857" s="152"/>
      <c r="SQE857" s="152"/>
      <c r="SQF857" s="152"/>
      <c r="SQG857" s="152"/>
      <c r="SQH857" s="152"/>
      <c r="SQI857" s="152"/>
      <c r="SQJ857" s="152"/>
      <c r="SQK857" s="152"/>
      <c r="SQL857" s="152"/>
      <c r="SQM857" s="152"/>
      <c r="SQN857" s="152"/>
      <c r="SQO857" s="152"/>
      <c r="SQP857" s="152"/>
      <c r="SQQ857" s="152"/>
      <c r="SQR857" s="152"/>
      <c r="SQS857" s="152"/>
      <c r="SQT857" s="152"/>
      <c r="SQU857" s="152"/>
      <c r="SQV857" s="152"/>
      <c r="SQW857" s="152"/>
      <c r="SQX857" s="152"/>
      <c r="SQY857" s="152"/>
      <c r="SQZ857" s="152"/>
      <c r="SRA857" s="152"/>
      <c r="SRB857" s="152"/>
      <c r="SRC857" s="152"/>
      <c r="SRD857" s="152"/>
      <c r="SRE857" s="152"/>
      <c r="SRF857" s="152"/>
      <c r="SRG857" s="152"/>
      <c r="SRH857" s="152"/>
      <c r="SRI857" s="152"/>
      <c r="SRJ857" s="152"/>
      <c r="SRK857" s="152"/>
      <c r="SRL857" s="152"/>
      <c r="SRM857" s="152"/>
      <c r="SRN857" s="152"/>
      <c r="SRO857" s="152"/>
      <c r="SRP857" s="152"/>
      <c r="SRQ857" s="152"/>
      <c r="SRR857" s="152"/>
      <c r="SRS857" s="152"/>
      <c r="SRT857" s="152"/>
      <c r="SRU857" s="152"/>
      <c r="SRV857" s="152"/>
      <c r="SRW857" s="152"/>
      <c r="SRX857" s="152"/>
      <c r="SRY857" s="152"/>
      <c r="SRZ857" s="152"/>
      <c r="SSA857" s="152"/>
      <c r="SSB857" s="152"/>
      <c r="SSC857" s="152"/>
      <c r="SSD857" s="152"/>
      <c r="SSE857" s="152"/>
      <c r="SSF857" s="152"/>
      <c r="SSG857" s="152"/>
      <c r="SSH857" s="152"/>
      <c r="SSI857" s="152"/>
      <c r="SSJ857" s="152"/>
      <c r="SSK857" s="152"/>
      <c r="SSL857" s="152"/>
      <c r="SSM857" s="152"/>
      <c r="SSN857" s="152"/>
      <c r="SSO857" s="152"/>
      <c r="SSP857" s="152"/>
      <c r="SSQ857" s="152"/>
      <c r="SSR857" s="152"/>
      <c r="SSS857" s="152"/>
      <c r="SST857" s="152"/>
      <c r="SSU857" s="152"/>
      <c r="SSV857" s="152"/>
      <c r="SSW857" s="152"/>
      <c r="SSX857" s="152"/>
      <c r="SSY857" s="152"/>
      <c r="SSZ857" s="152"/>
      <c r="STA857" s="152"/>
      <c r="STB857" s="152"/>
      <c r="STC857" s="152"/>
      <c r="STD857" s="152"/>
      <c r="STE857" s="152"/>
      <c r="STF857" s="152"/>
      <c r="STG857" s="152"/>
      <c r="STH857" s="152"/>
      <c r="STI857" s="152"/>
      <c r="STJ857" s="152"/>
      <c r="STK857" s="152"/>
      <c r="STL857" s="152"/>
      <c r="STM857" s="152"/>
      <c r="STN857" s="152"/>
      <c r="STO857" s="152"/>
      <c r="STP857" s="152"/>
      <c r="STQ857" s="152"/>
      <c r="STR857" s="152"/>
      <c r="STS857" s="152"/>
      <c r="STT857" s="152"/>
      <c r="STU857" s="152"/>
      <c r="STV857" s="152"/>
      <c r="STW857" s="152"/>
      <c r="STX857" s="152"/>
      <c r="STY857" s="152"/>
      <c r="STZ857" s="152"/>
      <c r="SUA857" s="152"/>
      <c r="SUB857" s="152"/>
      <c r="SUC857" s="152"/>
      <c r="SUD857" s="152"/>
      <c r="SUE857" s="152"/>
      <c r="SUF857" s="152"/>
      <c r="SUG857" s="152"/>
      <c r="SUH857" s="152"/>
      <c r="SUI857" s="152"/>
      <c r="SUJ857" s="152"/>
      <c r="SUK857" s="152"/>
      <c r="SUL857" s="152"/>
      <c r="SUM857" s="152"/>
      <c r="SUN857" s="152"/>
      <c r="SUO857" s="152"/>
      <c r="SUP857" s="152"/>
      <c r="SUQ857" s="152"/>
      <c r="SUR857" s="152"/>
      <c r="SUS857" s="152"/>
      <c r="SUT857" s="152"/>
      <c r="SUU857" s="152"/>
      <c r="SUV857" s="152"/>
      <c r="SUW857" s="152"/>
      <c r="SUX857" s="152"/>
      <c r="SUY857" s="152"/>
      <c r="SUZ857" s="152"/>
      <c r="SVA857" s="152"/>
      <c r="SVB857" s="152"/>
      <c r="SVC857" s="152"/>
      <c r="SVD857" s="152"/>
      <c r="SVE857" s="152"/>
      <c r="SVF857" s="152"/>
      <c r="SVG857" s="152"/>
      <c r="SVH857" s="152"/>
      <c r="SVI857" s="152"/>
      <c r="SVJ857" s="152"/>
      <c r="SVK857" s="152"/>
      <c r="SVL857" s="152"/>
      <c r="SVM857" s="152"/>
      <c r="SVN857" s="152"/>
      <c r="SVO857" s="152"/>
      <c r="SVP857" s="152"/>
      <c r="SVQ857" s="152"/>
      <c r="SVR857" s="152"/>
      <c r="SVS857" s="152"/>
      <c r="SVT857" s="152"/>
      <c r="SVU857" s="152"/>
      <c r="SVV857" s="152"/>
      <c r="SVW857" s="152"/>
      <c r="SVX857" s="152"/>
      <c r="SVY857" s="152"/>
      <c r="SVZ857" s="152"/>
      <c r="SWA857" s="152"/>
      <c r="SWB857" s="152"/>
      <c r="SWC857" s="152"/>
      <c r="SWD857" s="152"/>
      <c r="SWE857" s="152"/>
      <c r="SWF857" s="152"/>
      <c r="SWG857" s="152"/>
      <c r="SWH857" s="152"/>
      <c r="SWI857" s="152"/>
      <c r="SWJ857" s="152"/>
      <c r="SWK857" s="152"/>
      <c r="SWL857" s="152"/>
      <c r="SWM857" s="152"/>
      <c r="SWN857" s="152"/>
      <c r="SWO857" s="152"/>
      <c r="SWP857" s="152"/>
      <c r="SWQ857" s="152"/>
      <c r="SWR857" s="152"/>
      <c r="SWS857" s="152"/>
      <c r="SWT857" s="152"/>
      <c r="SWU857" s="152"/>
      <c r="SWV857" s="152"/>
      <c r="SWW857" s="152"/>
      <c r="SWX857" s="152"/>
      <c r="SWY857" s="152"/>
      <c r="SWZ857" s="152"/>
      <c r="SXA857" s="152"/>
      <c r="SXB857" s="152"/>
      <c r="SXC857" s="152"/>
      <c r="SXD857" s="152"/>
      <c r="SXE857" s="152"/>
      <c r="SXF857" s="152"/>
      <c r="SXG857" s="152"/>
      <c r="SXH857" s="152"/>
      <c r="SXI857" s="152"/>
      <c r="SXJ857" s="152"/>
      <c r="SXK857" s="152"/>
      <c r="SXL857" s="152"/>
      <c r="SXM857" s="152"/>
      <c r="SXN857" s="152"/>
      <c r="SXO857" s="152"/>
      <c r="SXP857" s="152"/>
      <c r="SXQ857" s="152"/>
      <c r="SXR857" s="152"/>
      <c r="SXS857" s="152"/>
      <c r="SXT857" s="152"/>
      <c r="SXU857" s="152"/>
      <c r="SXV857" s="152"/>
      <c r="SXW857" s="152"/>
      <c r="SXX857" s="152"/>
      <c r="SXY857" s="152"/>
      <c r="SXZ857" s="152"/>
      <c r="SYA857" s="152"/>
      <c r="SYB857" s="152"/>
      <c r="SYC857" s="152"/>
      <c r="SYD857" s="152"/>
      <c r="SYE857" s="152"/>
      <c r="SYF857" s="152"/>
      <c r="SYG857" s="152"/>
      <c r="SYH857" s="152"/>
      <c r="SYI857" s="152"/>
      <c r="SYJ857" s="152"/>
      <c r="SYK857" s="152"/>
      <c r="SYL857" s="152"/>
      <c r="SYM857" s="152"/>
      <c r="SYN857" s="152"/>
      <c r="SYO857" s="152"/>
      <c r="SYP857" s="152"/>
      <c r="SYQ857" s="152"/>
      <c r="SYR857" s="152"/>
      <c r="SYS857" s="152"/>
      <c r="SYT857" s="152"/>
      <c r="SYU857" s="152"/>
      <c r="SYV857" s="152"/>
      <c r="SYW857" s="152"/>
      <c r="SYX857" s="152"/>
      <c r="SYY857" s="152"/>
      <c r="SYZ857" s="152"/>
      <c r="SZA857" s="152"/>
      <c r="SZB857" s="152"/>
      <c r="SZC857" s="152"/>
      <c r="SZD857" s="152"/>
      <c r="SZE857" s="152"/>
      <c r="SZF857" s="152"/>
      <c r="SZG857" s="152"/>
      <c r="SZH857" s="152"/>
      <c r="SZI857" s="152"/>
      <c r="SZJ857" s="152"/>
      <c r="SZK857" s="152"/>
      <c r="SZL857" s="152"/>
      <c r="SZM857" s="152"/>
      <c r="SZN857" s="152"/>
      <c r="SZO857" s="152"/>
      <c r="SZP857" s="152"/>
      <c r="SZQ857" s="152"/>
      <c r="SZR857" s="152"/>
      <c r="SZS857" s="152"/>
      <c r="SZT857" s="152"/>
      <c r="SZU857" s="152"/>
      <c r="SZV857" s="152"/>
      <c r="SZW857" s="152"/>
      <c r="SZX857" s="152"/>
      <c r="SZY857" s="152"/>
      <c r="SZZ857" s="152"/>
      <c r="TAA857" s="152"/>
      <c r="TAB857" s="152"/>
      <c r="TAC857" s="152"/>
      <c r="TAD857" s="152"/>
      <c r="TAE857" s="152"/>
      <c r="TAF857" s="152"/>
      <c r="TAG857" s="152"/>
      <c r="TAH857" s="152"/>
      <c r="TAI857" s="152"/>
      <c r="TAJ857" s="152"/>
      <c r="TAK857" s="152"/>
      <c r="TAL857" s="152"/>
      <c r="TAM857" s="152"/>
      <c r="TAN857" s="152"/>
      <c r="TAO857" s="152"/>
      <c r="TAP857" s="152"/>
      <c r="TAQ857" s="152"/>
      <c r="TAR857" s="152"/>
      <c r="TAS857" s="152"/>
      <c r="TAT857" s="152"/>
      <c r="TAU857" s="152"/>
      <c r="TAV857" s="152"/>
      <c r="TAW857" s="152"/>
      <c r="TAX857" s="152"/>
      <c r="TAY857" s="152"/>
      <c r="TAZ857" s="152"/>
      <c r="TBA857" s="152"/>
      <c r="TBB857" s="152"/>
      <c r="TBC857" s="152"/>
      <c r="TBD857" s="152"/>
      <c r="TBE857" s="152"/>
      <c r="TBF857" s="152"/>
      <c r="TBG857" s="152"/>
      <c r="TBH857" s="152"/>
      <c r="TBI857" s="152"/>
      <c r="TBJ857" s="152"/>
      <c r="TBK857" s="152"/>
      <c r="TBL857" s="152"/>
      <c r="TBM857" s="152"/>
      <c r="TBN857" s="152"/>
      <c r="TBO857" s="152"/>
      <c r="TBP857" s="152"/>
      <c r="TBQ857" s="152"/>
      <c r="TBR857" s="152"/>
      <c r="TBS857" s="152"/>
      <c r="TBT857" s="152"/>
      <c r="TBU857" s="152"/>
      <c r="TBV857" s="152"/>
      <c r="TBW857" s="152"/>
      <c r="TBX857" s="152"/>
      <c r="TBY857" s="152"/>
      <c r="TBZ857" s="152"/>
      <c r="TCA857" s="152"/>
      <c r="TCB857" s="152"/>
      <c r="TCC857" s="152"/>
      <c r="TCD857" s="152"/>
      <c r="TCE857" s="152"/>
      <c r="TCF857" s="152"/>
      <c r="TCG857" s="152"/>
      <c r="TCH857" s="152"/>
      <c r="TCI857" s="152"/>
      <c r="TCJ857" s="152"/>
      <c r="TCK857" s="152"/>
      <c r="TCL857" s="152"/>
      <c r="TCM857" s="152"/>
      <c r="TCN857" s="152"/>
      <c r="TCO857" s="152"/>
      <c r="TCP857" s="152"/>
      <c r="TCQ857" s="152"/>
      <c r="TCR857" s="152"/>
      <c r="TCS857" s="152"/>
      <c r="TCT857" s="152"/>
      <c r="TCU857" s="152"/>
      <c r="TCV857" s="152"/>
      <c r="TCW857" s="152"/>
      <c r="TCX857" s="152"/>
      <c r="TCY857" s="152"/>
      <c r="TCZ857" s="152"/>
      <c r="TDA857" s="152"/>
      <c r="TDB857" s="152"/>
      <c r="TDC857" s="152"/>
      <c r="TDD857" s="152"/>
      <c r="TDE857" s="152"/>
      <c r="TDF857" s="152"/>
      <c r="TDG857" s="152"/>
      <c r="TDH857" s="152"/>
      <c r="TDI857" s="152"/>
      <c r="TDJ857" s="152"/>
      <c r="TDK857" s="152"/>
      <c r="TDL857" s="152"/>
      <c r="TDM857" s="152"/>
      <c r="TDN857" s="152"/>
      <c r="TDO857" s="152"/>
      <c r="TDP857" s="152"/>
      <c r="TDQ857" s="152"/>
      <c r="TDR857" s="152"/>
      <c r="TDS857" s="152"/>
      <c r="TDT857" s="152"/>
      <c r="TDU857" s="152"/>
      <c r="TDV857" s="152"/>
      <c r="TDW857" s="152"/>
      <c r="TDX857" s="152"/>
      <c r="TDY857" s="152"/>
      <c r="TDZ857" s="152"/>
      <c r="TEA857" s="152"/>
      <c r="TEB857" s="152"/>
      <c r="TEC857" s="152"/>
      <c r="TED857" s="152"/>
      <c r="TEE857" s="152"/>
      <c r="TEF857" s="152"/>
      <c r="TEG857" s="152"/>
      <c r="TEH857" s="152"/>
      <c r="TEI857" s="152"/>
      <c r="TEJ857" s="152"/>
      <c r="TEK857" s="152"/>
      <c r="TEL857" s="152"/>
      <c r="TEM857" s="152"/>
      <c r="TEN857" s="152"/>
      <c r="TEO857" s="152"/>
      <c r="TEP857" s="152"/>
      <c r="TEQ857" s="152"/>
      <c r="TER857" s="152"/>
      <c r="TES857" s="152"/>
      <c r="TET857" s="152"/>
      <c r="TEU857" s="152"/>
      <c r="TEV857" s="152"/>
      <c r="TEW857" s="152"/>
      <c r="TEX857" s="152"/>
      <c r="TEY857" s="152"/>
      <c r="TEZ857" s="152"/>
      <c r="TFA857" s="152"/>
      <c r="TFB857" s="152"/>
      <c r="TFC857" s="152"/>
      <c r="TFD857" s="152"/>
      <c r="TFE857" s="152"/>
      <c r="TFF857" s="152"/>
      <c r="TFG857" s="152"/>
      <c r="TFH857" s="152"/>
      <c r="TFI857" s="152"/>
      <c r="TFJ857" s="152"/>
      <c r="TFK857" s="152"/>
      <c r="TFL857" s="152"/>
      <c r="TFM857" s="152"/>
      <c r="TFN857" s="152"/>
      <c r="TFO857" s="152"/>
      <c r="TFP857" s="152"/>
      <c r="TFQ857" s="152"/>
      <c r="TFR857" s="152"/>
      <c r="TFS857" s="152"/>
      <c r="TFT857" s="152"/>
      <c r="TFU857" s="152"/>
      <c r="TFV857" s="152"/>
      <c r="TFW857" s="152"/>
      <c r="TFX857" s="152"/>
      <c r="TFY857" s="152"/>
      <c r="TFZ857" s="152"/>
      <c r="TGA857" s="152"/>
      <c r="TGB857" s="152"/>
      <c r="TGC857" s="152"/>
      <c r="TGD857" s="152"/>
      <c r="TGE857" s="152"/>
      <c r="TGF857" s="152"/>
      <c r="TGG857" s="152"/>
      <c r="TGH857" s="152"/>
      <c r="TGI857" s="152"/>
      <c r="TGJ857" s="152"/>
      <c r="TGK857" s="152"/>
      <c r="TGL857" s="152"/>
      <c r="TGM857" s="152"/>
      <c r="TGN857" s="152"/>
      <c r="TGO857" s="152"/>
      <c r="TGP857" s="152"/>
      <c r="TGQ857" s="152"/>
      <c r="TGR857" s="152"/>
      <c r="TGS857" s="152"/>
      <c r="TGT857" s="152"/>
      <c r="TGU857" s="152"/>
      <c r="TGV857" s="152"/>
      <c r="TGW857" s="152"/>
      <c r="TGX857" s="152"/>
      <c r="TGY857" s="152"/>
      <c r="TGZ857" s="152"/>
      <c r="THA857" s="152"/>
      <c r="THB857" s="152"/>
      <c r="THC857" s="152"/>
      <c r="THD857" s="152"/>
      <c r="THE857" s="152"/>
      <c r="THF857" s="152"/>
      <c r="THG857" s="152"/>
      <c r="THH857" s="152"/>
      <c r="THI857" s="152"/>
      <c r="THJ857" s="152"/>
      <c r="THK857" s="152"/>
      <c r="THL857" s="152"/>
      <c r="THM857" s="152"/>
      <c r="THN857" s="152"/>
      <c r="THO857" s="152"/>
      <c r="THP857" s="152"/>
      <c r="THQ857" s="152"/>
      <c r="THR857" s="152"/>
      <c r="THS857" s="152"/>
      <c r="THT857" s="152"/>
      <c r="THU857" s="152"/>
      <c r="THV857" s="152"/>
      <c r="THW857" s="152"/>
      <c r="THX857" s="152"/>
      <c r="THY857" s="152"/>
      <c r="THZ857" s="152"/>
      <c r="TIA857" s="152"/>
      <c r="TIB857" s="152"/>
      <c r="TIC857" s="152"/>
      <c r="TID857" s="152"/>
      <c r="TIE857" s="152"/>
      <c r="TIF857" s="152"/>
      <c r="TIG857" s="152"/>
      <c r="TIH857" s="152"/>
      <c r="TII857" s="152"/>
      <c r="TIJ857" s="152"/>
      <c r="TIK857" s="152"/>
      <c r="TIL857" s="152"/>
      <c r="TIM857" s="152"/>
      <c r="TIN857" s="152"/>
      <c r="TIO857" s="152"/>
      <c r="TIP857" s="152"/>
      <c r="TIQ857" s="152"/>
      <c r="TIR857" s="152"/>
      <c r="TIS857" s="152"/>
      <c r="TIT857" s="152"/>
      <c r="TIU857" s="152"/>
      <c r="TIV857" s="152"/>
      <c r="TIW857" s="152"/>
      <c r="TIX857" s="152"/>
      <c r="TIY857" s="152"/>
      <c r="TIZ857" s="152"/>
      <c r="TJA857" s="152"/>
      <c r="TJB857" s="152"/>
      <c r="TJC857" s="152"/>
      <c r="TJD857" s="152"/>
      <c r="TJE857" s="152"/>
      <c r="TJF857" s="152"/>
      <c r="TJG857" s="152"/>
      <c r="TJH857" s="152"/>
      <c r="TJI857" s="152"/>
      <c r="TJJ857" s="152"/>
      <c r="TJK857" s="152"/>
      <c r="TJL857" s="152"/>
      <c r="TJM857" s="152"/>
      <c r="TJN857" s="152"/>
      <c r="TJO857" s="152"/>
      <c r="TJP857" s="152"/>
      <c r="TJQ857" s="152"/>
      <c r="TJR857" s="152"/>
      <c r="TJS857" s="152"/>
      <c r="TJT857" s="152"/>
      <c r="TJU857" s="152"/>
      <c r="TJV857" s="152"/>
      <c r="TJW857" s="152"/>
      <c r="TJX857" s="152"/>
      <c r="TJY857" s="152"/>
      <c r="TJZ857" s="152"/>
      <c r="TKA857" s="152"/>
      <c r="TKB857" s="152"/>
      <c r="TKC857" s="152"/>
      <c r="TKD857" s="152"/>
      <c r="TKE857" s="152"/>
      <c r="TKF857" s="152"/>
      <c r="TKG857" s="152"/>
      <c r="TKH857" s="152"/>
      <c r="TKI857" s="152"/>
      <c r="TKJ857" s="152"/>
      <c r="TKK857" s="152"/>
      <c r="TKL857" s="152"/>
      <c r="TKM857" s="152"/>
      <c r="TKN857" s="152"/>
      <c r="TKO857" s="152"/>
      <c r="TKP857" s="152"/>
      <c r="TKQ857" s="152"/>
      <c r="TKR857" s="152"/>
      <c r="TKS857" s="152"/>
      <c r="TKT857" s="152"/>
      <c r="TKU857" s="152"/>
      <c r="TKV857" s="152"/>
      <c r="TKW857" s="152"/>
      <c r="TKX857" s="152"/>
      <c r="TKY857" s="152"/>
      <c r="TKZ857" s="152"/>
      <c r="TLA857" s="152"/>
      <c r="TLB857" s="152"/>
      <c r="TLC857" s="152"/>
      <c r="TLD857" s="152"/>
      <c r="TLE857" s="152"/>
      <c r="TLF857" s="152"/>
      <c r="TLG857" s="152"/>
      <c r="TLH857" s="152"/>
      <c r="TLI857" s="152"/>
      <c r="TLJ857" s="152"/>
      <c r="TLK857" s="152"/>
      <c r="TLL857" s="152"/>
      <c r="TLM857" s="152"/>
      <c r="TLN857" s="152"/>
      <c r="TLO857" s="152"/>
      <c r="TLP857" s="152"/>
      <c r="TLQ857" s="152"/>
      <c r="TLR857" s="152"/>
      <c r="TLS857" s="152"/>
      <c r="TLT857" s="152"/>
      <c r="TLU857" s="152"/>
      <c r="TLV857" s="152"/>
      <c r="TLW857" s="152"/>
      <c r="TLX857" s="152"/>
      <c r="TLY857" s="152"/>
      <c r="TLZ857" s="152"/>
      <c r="TMA857" s="152"/>
      <c r="TMB857" s="152"/>
      <c r="TMC857" s="152"/>
      <c r="TMD857" s="152"/>
      <c r="TME857" s="152"/>
      <c r="TMF857" s="152"/>
      <c r="TMG857" s="152"/>
      <c r="TMH857" s="152"/>
      <c r="TMI857" s="152"/>
      <c r="TMJ857" s="152"/>
      <c r="TMK857" s="152"/>
      <c r="TML857" s="152"/>
      <c r="TMM857" s="152"/>
      <c r="TMN857" s="152"/>
      <c r="TMO857" s="152"/>
      <c r="TMP857" s="152"/>
      <c r="TMQ857" s="152"/>
      <c r="TMR857" s="152"/>
      <c r="TMS857" s="152"/>
      <c r="TMT857" s="152"/>
      <c r="TMU857" s="152"/>
      <c r="TMV857" s="152"/>
      <c r="TMW857" s="152"/>
      <c r="TMX857" s="152"/>
      <c r="TMY857" s="152"/>
      <c r="TMZ857" s="152"/>
      <c r="TNA857" s="152"/>
      <c r="TNB857" s="152"/>
      <c r="TNC857" s="152"/>
      <c r="TND857" s="152"/>
      <c r="TNE857" s="152"/>
      <c r="TNF857" s="152"/>
      <c r="TNG857" s="152"/>
      <c r="TNH857" s="152"/>
      <c r="TNI857" s="152"/>
      <c r="TNJ857" s="152"/>
      <c r="TNK857" s="152"/>
      <c r="TNL857" s="152"/>
      <c r="TNM857" s="152"/>
      <c r="TNN857" s="152"/>
      <c r="TNO857" s="152"/>
      <c r="TNP857" s="152"/>
      <c r="TNQ857" s="152"/>
      <c r="TNR857" s="152"/>
      <c r="TNS857" s="152"/>
      <c r="TNT857" s="152"/>
      <c r="TNU857" s="152"/>
      <c r="TNV857" s="152"/>
      <c r="TNW857" s="152"/>
      <c r="TNX857" s="152"/>
      <c r="TNY857" s="152"/>
      <c r="TNZ857" s="152"/>
      <c r="TOA857" s="152"/>
      <c r="TOB857" s="152"/>
      <c r="TOC857" s="152"/>
      <c r="TOD857" s="152"/>
      <c r="TOE857" s="152"/>
      <c r="TOF857" s="152"/>
      <c r="TOG857" s="152"/>
      <c r="TOH857" s="152"/>
      <c r="TOI857" s="152"/>
      <c r="TOJ857" s="152"/>
      <c r="TOK857" s="152"/>
      <c r="TOL857" s="152"/>
      <c r="TOM857" s="152"/>
      <c r="TON857" s="152"/>
      <c r="TOO857" s="152"/>
      <c r="TOP857" s="152"/>
      <c r="TOQ857" s="152"/>
      <c r="TOR857" s="152"/>
      <c r="TOS857" s="152"/>
      <c r="TOT857" s="152"/>
      <c r="TOU857" s="152"/>
      <c r="TOV857" s="152"/>
      <c r="TOW857" s="152"/>
      <c r="TOX857" s="152"/>
      <c r="TOY857" s="152"/>
      <c r="TOZ857" s="152"/>
      <c r="TPA857" s="152"/>
      <c r="TPB857" s="152"/>
      <c r="TPC857" s="152"/>
      <c r="TPD857" s="152"/>
      <c r="TPE857" s="152"/>
      <c r="TPF857" s="152"/>
      <c r="TPG857" s="152"/>
      <c r="TPH857" s="152"/>
      <c r="TPI857" s="152"/>
      <c r="TPJ857" s="152"/>
      <c r="TPK857" s="152"/>
      <c r="TPL857" s="152"/>
      <c r="TPM857" s="152"/>
      <c r="TPN857" s="152"/>
      <c r="TPO857" s="152"/>
      <c r="TPP857" s="152"/>
      <c r="TPQ857" s="152"/>
      <c r="TPR857" s="152"/>
      <c r="TPS857" s="152"/>
      <c r="TPT857" s="152"/>
      <c r="TPU857" s="152"/>
      <c r="TPV857" s="152"/>
      <c r="TPW857" s="152"/>
      <c r="TPX857" s="152"/>
      <c r="TPY857" s="152"/>
      <c r="TPZ857" s="152"/>
      <c r="TQA857" s="152"/>
      <c r="TQB857" s="152"/>
      <c r="TQC857" s="152"/>
      <c r="TQD857" s="152"/>
      <c r="TQE857" s="152"/>
      <c r="TQF857" s="152"/>
      <c r="TQG857" s="152"/>
      <c r="TQH857" s="152"/>
      <c r="TQI857" s="152"/>
      <c r="TQJ857" s="152"/>
      <c r="TQK857" s="152"/>
      <c r="TQL857" s="152"/>
      <c r="TQM857" s="152"/>
      <c r="TQN857" s="152"/>
      <c r="TQO857" s="152"/>
      <c r="TQP857" s="152"/>
      <c r="TQQ857" s="152"/>
      <c r="TQR857" s="152"/>
      <c r="TQS857" s="152"/>
      <c r="TQT857" s="152"/>
      <c r="TQU857" s="152"/>
      <c r="TQV857" s="152"/>
      <c r="TQW857" s="152"/>
      <c r="TQX857" s="152"/>
      <c r="TQY857" s="152"/>
      <c r="TQZ857" s="152"/>
      <c r="TRA857" s="152"/>
      <c r="TRB857" s="152"/>
      <c r="TRC857" s="152"/>
      <c r="TRD857" s="152"/>
      <c r="TRE857" s="152"/>
      <c r="TRF857" s="152"/>
      <c r="TRG857" s="152"/>
      <c r="TRH857" s="152"/>
      <c r="TRI857" s="152"/>
      <c r="TRJ857" s="152"/>
      <c r="TRK857" s="152"/>
      <c r="TRL857" s="152"/>
      <c r="TRM857" s="152"/>
      <c r="TRN857" s="152"/>
      <c r="TRO857" s="152"/>
      <c r="TRP857" s="152"/>
      <c r="TRQ857" s="152"/>
      <c r="TRR857" s="152"/>
      <c r="TRS857" s="152"/>
      <c r="TRT857" s="152"/>
      <c r="TRU857" s="152"/>
      <c r="TRV857" s="152"/>
      <c r="TRW857" s="152"/>
      <c r="TRX857" s="152"/>
      <c r="TRY857" s="152"/>
      <c r="TRZ857" s="152"/>
      <c r="TSA857" s="152"/>
      <c r="TSB857" s="152"/>
      <c r="TSC857" s="152"/>
      <c r="TSD857" s="152"/>
      <c r="TSE857" s="152"/>
      <c r="TSF857" s="152"/>
      <c r="TSG857" s="152"/>
      <c r="TSH857" s="152"/>
      <c r="TSI857" s="152"/>
      <c r="TSJ857" s="152"/>
      <c r="TSK857" s="152"/>
      <c r="TSL857" s="152"/>
      <c r="TSM857" s="152"/>
      <c r="TSN857" s="152"/>
      <c r="TSO857" s="152"/>
      <c r="TSP857" s="152"/>
      <c r="TSQ857" s="152"/>
      <c r="TSR857" s="152"/>
      <c r="TSS857" s="152"/>
      <c r="TST857" s="152"/>
      <c r="TSU857" s="152"/>
      <c r="TSV857" s="152"/>
      <c r="TSW857" s="152"/>
      <c r="TSX857" s="152"/>
      <c r="TSY857" s="152"/>
      <c r="TSZ857" s="152"/>
      <c r="TTA857" s="152"/>
      <c r="TTB857" s="152"/>
      <c r="TTC857" s="152"/>
      <c r="TTD857" s="152"/>
      <c r="TTE857" s="152"/>
      <c r="TTF857" s="152"/>
      <c r="TTG857" s="152"/>
      <c r="TTH857" s="152"/>
      <c r="TTI857" s="152"/>
      <c r="TTJ857" s="152"/>
      <c r="TTK857" s="152"/>
      <c r="TTL857" s="152"/>
      <c r="TTM857" s="152"/>
      <c r="TTN857" s="152"/>
      <c r="TTO857" s="152"/>
      <c r="TTP857" s="152"/>
      <c r="TTQ857" s="152"/>
      <c r="TTR857" s="152"/>
      <c r="TTS857" s="152"/>
      <c r="TTT857" s="152"/>
      <c r="TTU857" s="152"/>
      <c r="TTV857" s="152"/>
      <c r="TTW857" s="152"/>
      <c r="TTX857" s="152"/>
      <c r="TTY857" s="152"/>
      <c r="TTZ857" s="152"/>
      <c r="TUA857" s="152"/>
      <c r="TUB857" s="152"/>
      <c r="TUC857" s="152"/>
      <c r="TUD857" s="152"/>
      <c r="TUE857" s="152"/>
      <c r="TUF857" s="152"/>
      <c r="TUG857" s="152"/>
      <c r="TUH857" s="152"/>
      <c r="TUI857" s="152"/>
      <c r="TUJ857" s="152"/>
      <c r="TUK857" s="152"/>
      <c r="TUL857" s="152"/>
      <c r="TUM857" s="152"/>
      <c r="TUN857" s="152"/>
      <c r="TUO857" s="152"/>
      <c r="TUP857" s="152"/>
      <c r="TUQ857" s="152"/>
      <c r="TUR857" s="152"/>
      <c r="TUS857" s="152"/>
      <c r="TUT857" s="152"/>
      <c r="TUU857" s="152"/>
      <c r="TUV857" s="152"/>
      <c r="TUW857" s="152"/>
      <c r="TUX857" s="152"/>
      <c r="TUY857" s="152"/>
      <c r="TUZ857" s="152"/>
      <c r="TVA857" s="152"/>
      <c r="TVB857" s="152"/>
      <c r="TVC857" s="152"/>
      <c r="TVD857" s="152"/>
      <c r="TVE857" s="152"/>
      <c r="TVF857" s="152"/>
      <c r="TVG857" s="152"/>
      <c r="TVH857" s="152"/>
      <c r="TVI857" s="152"/>
      <c r="TVJ857" s="152"/>
      <c r="TVK857" s="152"/>
      <c r="TVL857" s="152"/>
      <c r="TVM857" s="152"/>
      <c r="TVN857" s="152"/>
      <c r="TVO857" s="152"/>
      <c r="TVP857" s="152"/>
      <c r="TVQ857" s="152"/>
      <c r="TVR857" s="152"/>
      <c r="TVS857" s="152"/>
      <c r="TVT857" s="152"/>
      <c r="TVU857" s="152"/>
      <c r="TVV857" s="152"/>
      <c r="TVW857" s="152"/>
      <c r="TVX857" s="152"/>
      <c r="TVY857" s="152"/>
      <c r="TVZ857" s="152"/>
      <c r="TWA857" s="152"/>
      <c r="TWB857" s="152"/>
      <c r="TWC857" s="152"/>
      <c r="TWD857" s="152"/>
      <c r="TWE857" s="152"/>
      <c r="TWF857" s="152"/>
      <c r="TWG857" s="152"/>
      <c r="TWH857" s="152"/>
      <c r="TWI857" s="152"/>
      <c r="TWJ857" s="152"/>
      <c r="TWK857" s="152"/>
      <c r="TWL857" s="152"/>
      <c r="TWM857" s="152"/>
      <c r="TWN857" s="152"/>
      <c r="TWO857" s="152"/>
      <c r="TWP857" s="152"/>
      <c r="TWQ857" s="152"/>
      <c r="TWR857" s="152"/>
      <c r="TWS857" s="152"/>
      <c r="TWT857" s="152"/>
      <c r="TWU857" s="152"/>
      <c r="TWV857" s="152"/>
      <c r="TWW857" s="152"/>
      <c r="TWX857" s="152"/>
      <c r="TWY857" s="152"/>
      <c r="TWZ857" s="152"/>
      <c r="TXA857" s="152"/>
      <c r="TXB857" s="152"/>
      <c r="TXC857" s="152"/>
      <c r="TXD857" s="152"/>
      <c r="TXE857" s="152"/>
      <c r="TXF857" s="152"/>
      <c r="TXG857" s="152"/>
      <c r="TXH857" s="152"/>
      <c r="TXI857" s="152"/>
      <c r="TXJ857" s="152"/>
      <c r="TXK857" s="152"/>
      <c r="TXL857" s="152"/>
      <c r="TXM857" s="152"/>
      <c r="TXN857" s="152"/>
      <c r="TXO857" s="152"/>
      <c r="TXP857" s="152"/>
      <c r="TXQ857" s="152"/>
      <c r="TXR857" s="152"/>
      <c r="TXS857" s="152"/>
      <c r="TXT857" s="152"/>
      <c r="TXU857" s="152"/>
      <c r="TXV857" s="152"/>
      <c r="TXW857" s="152"/>
      <c r="TXX857" s="152"/>
      <c r="TXY857" s="152"/>
      <c r="TXZ857" s="152"/>
      <c r="TYA857" s="152"/>
      <c r="TYB857" s="152"/>
      <c r="TYC857" s="152"/>
      <c r="TYD857" s="152"/>
      <c r="TYE857" s="152"/>
      <c r="TYF857" s="152"/>
      <c r="TYG857" s="152"/>
      <c r="TYH857" s="152"/>
      <c r="TYI857" s="152"/>
      <c r="TYJ857" s="152"/>
      <c r="TYK857" s="152"/>
      <c r="TYL857" s="152"/>
      <c r="TYM857" s="152"/>
      <c r="TYN857" s="152"/>
      <c r="TYO857" s="152"/>
      <c r="TYP857" s="152"/>
      <c r="TYQ857" s="152"/>
      <c r="TYR857" s="152"/>
      <c r="TYS857" s="152"/>
      <c r="TYT857" s="152"/>
      <c r="TYU857" s="152"/>
      <c r="TYV857" s="152"/>
      <c r="TYW857" s="152"/>
      <c r="TYX857" s="152"/>
      <c r="TYY857" s="152"/>
      <c r="TYZ857" s="152"/>
      <c r="TZA857" s="152"/>
      <c r="TZB857" s="152"/>
      <c r="TZC857" s="152"/>
      <c r="TZD857" s="152"/>
      <c r="TZE857" s="152"/>
      <c r="TZF857" s="152"/>
      <c r="TZG857" s="152"/>
      <c r="TZH857" s="152"/>
      <c r="TZI857" s="152"/>
      <c r="TZJ857" s="152"/>
      <c r="TZK857" s="152"/>
      <c r="TZL857" s="152"/>
      <c r="TZM857" s="152"/>
      <c r="TZN857" s="152"/>
      <c r="TZO857" s="152"/>
      <c r="TZP857" s="152"/>
      <c r="TZQ857" s="152"/>
      <c r="TZR857" s="152"/>
      <c r="TZS857" s="152"/>
      <c r="TZT857" s="152"/>
      <c r="TZU857" s="152"/>
      <c r="TZV857" s="152"/>
      <c r="TZW857" s="152"/>
      <c r="TZX857" s="152"/>
      <c r="TZY857" s="152"/>
      <c r="TZZ857" s="152"/>
      <c r="UAA857" s="152"/>
      <c r="UAB857" s="152"/>
      <c r="UAC857" s="152"/>
      <c r="UAD857" s="152"/>
      <c r="UAE857" s="152"/>
      <c r="UAF857" s="152"/>
      <c r="UAG857" s="152"/>
      <c r="UAH857" s="152"/>
      <c r="UAI857" s="152"/>
      <c r="UAJ857" s="152"/>
      <c r="UAK857" s="152"/>
      <c r="UAL857" s="152"/>
      <c r="UAM857" s="152"/>
      <c r="UAN857" s="152"/>
      <c r="UAO857" s="152"/>
      <c r="UAP857" s="152"/>
      <c r="UAQ857" s="152"/>
      <c r="UAR857" s="152"/>
      <c r="UAS857" s="152"/>
      <c r="UAT857" s="152"/>
      <c r="UAU857" s="152"/>
      <c r="UAV857" s="152"/>
      <c r="UAW857" s="152"/>
      <c r="UAX857" s="152"/>
      <c r="UAY857" s="152"/>
      <c r="UAZ857" s="152"/>
      <c r="UBA857" s="152"/>
      <c r="UBB857" s="152"/>
      <c r="UBC857" s="152"/>
      <c r="UBD857" s="152"/>
      <c r="UBE857" s="152"/>
      <c r="UBF857" s="152"/>
      <c r="UBG857" s="152"/>
      <c r="UBH857" s="152"/>
      <c r="UBI857" s="152"/>
      <c r="UBJ857" s="152"/>
      <c r="UBK857" s="152"/>
      <c r="UBL857" s="152"/>
      <c r="UBM857" s="152"/>
      <c r="UBN857" s="152"/>
      <c r="UBO857" s="152"/>
      <c r="UBP857" s="152"/>
      <c r="UBQ857" s="152"/>
      <c r="UBR857" s="152"/>
      <c r="UBS857" s="152"/>
      <c r="UBT857" s="152"/>
      <c r="UBU857" s="152"/>
      <c r="UBV857" s="152"/>
      <c r="UBW857" s="152"/>
      <c r="UBX857" s="152"/>
      <c r="UBY857" s="152"/>
      <c r="UBZ857" s="152"/>
      <c r="UCA857" s="152"/>
      <c r="UCB857" s="152"/>
      <c r="UCC857" s="152"/>
      <c r="UCD857" s="152"/>
      <c r="UCE857" s="152"/>
      <c r="UCF857" s="152"/>
      <c r="UCG857" s="152"/>
      <c r="UCH857" s="152"/>
      <c r="UCI857" s="152"/>
      <c r="UCJ857" s="152"/>
      <c r="UCK857" s="152"/>
      <c r="UCL857" s="152"/>
      <c r="UCM857" s="152"/>
      <c r="UCN857" s="152"/>
      <c r="UCO857" s="152"/>
      <c r="UCP857" s="152"/>
      <c r="UCQ857" s="152"/>
      <c r="UCR857" s="152"/>
      <c r="UCS857" s="152"/>
      <c r="UCT857" s="152"/>
      <c r="UCU857" s="152"/>
      <c r="UCV857" s="152"/>
      <c r="UCW857" s="152"/>
      <c r="UCX857" s="152"/>
      <c r="UCY857" s="152"/>
      <c r="UCZ857" s="152"/>
      <c r="UDA857" s="152"/>
      <c r="UDB857" s="152"/>
      <c r="UDC857" s="152"/>
      <c r="UDD857" s="152"/>
      <c r="UDE857" s="152"/>
      <c r="UDF857" s="152"/>
      <c r="UDG857" s="152"/>
      <c r="UDH857" s="152"/>
      <c r="UDI857" s="152"/>
      <c r="UDJ857" s="152"/>
      <c r="UDK857" s="152"/>
      <c r="UDL857" s="152"/>
      <c r="UDM857" s="152"/>
      <c r="UDN857" s="152"/>
      <c r="UDO857" s="152"/>
      <c r="UDP857" s="152"/>
      <c r="UDQ857" s="152"/>
      <c r="UDR857" s="152"/>
      <c r="UDS857" s="152"/>
      <c r="UDT857" s="152"/>
      <c r="UDU857" s="152"/>
      <c r="UDV857" s="152"/>
      <c r="UDW857" s="152"/>
      <c r="UDX857" s="152"/>
      <c r="UDY857" s="152"/>
      <c r="UDZ857" s="152"/>
      <c r="UEA857" s="152"/>
      <c r="UEB857" s="152"/>
      <c r="UEC857" s="152"/>
      <c r="UED857" s="152"/>
      <c r="UEE857" s="152"/>
      <c r="UEF857" s="152"/>
      <c r="UEG857" s="152"/>
      <c r="UEH857" s="152"/>
      <c r="UEI857" s="152"/>
      <c r="UEJ857" s="152"/>
      <c r="UEK857" s="152"/>
      <c r="UEL857" s="152"/>
      <c r="UEM857" s="152"/>
      <c r="UEN857" s="152"/>
      <c r="UEO857" s="152"/>
      <c r="UEP857" s="152"/>
      <c r="UEQ857" s="152"/>
      <c r="UER857" s="152"/>
      <c r="UES857" s="152"/>
      <c r="UET857" s="152"/>
      <c r="UEU857" s="152"/>
      <c r="UEV857" s="152"/>
      <c r="UEW857" s="152"/>
      <c r="UEX857" s="152"/>
      <c r="UEY857" s="152"/>
      <c r="UEZ857" s="152"/>
      <c r="UFA857" s="152"/>
      <c r="UFB857" s="152"/>
      <c r="UFC857" s="152"/>
      <c r="UFD857" s="152"/>
      <c r="UFE857" s="152"/>
      <c r="UFF857" s="152"/>
      <c r="UFG857" s="152"/>
      <c r="UFH857" s="152"/>
      <c r="UFI857" s="152"/>
      <c r="UFJ857" s="152"/>
      <c r="UFK857" s="152"/>
      <c r="UFL857" s="152"/>
      <c r="UFM857" s="152"/>
      <c r="UFN857" s="152"/>
      <c r="UFO857" s="152"/>
      <c r="UFP857" s="152"/>
      <c r="UFQ857" s="152"/>
      <c r="UFR857" s="152"/>
      <c r="UFS857" s="152"/>
      <c r="UFT857" s="152"/>
      <c r="UFU857" s="152"/>
      <c r="UFV857" s="152"/>
      <c r="UFW857" s="152"/>
      <c r="UFX857" s="152"/>
      <c r="UFY857" s="152"/>
      <c r="UFZ857" s="152"/>
      <c r="UGA857" s="152"/>
      <c r="UGB857" s="152"/>
      <c r="UGC857" s="152"/>
      <c r="UGD857" s="152"/>
      <c r="UGE857" s="152"/>
      <c r="UGF857" s="152"/>
      <c r="UGG857" s="152"/>
      <c r="UGH857" s="152"/>
      <c r="UGI857" s="152"/>
      <c r="UGJ857" s="152"/>
      <c r="UGK857" s="152"/>
      <c r="UGL857" s="152"/>
      <c r="UGM857" s="152"/>
      <c r="UGN857" s="152"/>
      <c r="UGO857" s="152"/>
      <c r="UGP857" s="152"/>
      <c r="UGQ857" s="152"/>
      <c r="UGR857" s="152"/>
      <c r="UGS857" s="152"/>
      <c r="UGT857" s="152"/>
      <c r="UGU857" s="152"/>
      <c r="UGV857" s="152"/>
      <c r="UGW857" s="152"/>
      <c r="UGX857" s="152"/>
      <c r="UGY857" s="152"/>
      <c r="UGZ857" s="152"/>
      <c r="UHA857" s="152"/>
      <c r="UHB857" s="152"/>
      <c r="UHC857" s="152"/>
      <c r="UHD857" s="152"/>
      <c r="UHE857" s="152"/>
      <c r="UHF857" s="152"/>
      <c r="UHG857" s="152"/>
      <c r="UHH857" s="152"/>
      <c r="UHI857" s="152"/>
      <c r="UHJ857" s="152"/>
      <c r="UHK857" s="152"/>
      <c r="UHL857" s="152"/>
      <c r="UHM857" s="152"/>
      <c r="UHN857" s="152"/>
      <c r="UHO857" s="152"/>
      <c r="UHP857" s="152"/>
      <c r="UHQ857" s="152"/>
      <c r="UHR857" s="152"/>
      <c r="UHS857" s="152"/>
      <c r="UHT857" s="152"/>
      <c r="UHU857" s="152"/>
      <c r="UHV857" s="152"/>
      <c r="UHW857" s="152"/>
      <c r="UHX857" s="152"/>
      <c r="UHY857" s="152"/>
      <c r="UHZ857" s="152"/>
      <c r="UIA857" s="152"/>
      <c r="UIB857" s="152"/>
      <c r="UIC857" s="152"/>
      <c r="UID857" s="152"/>
      <c r="UIE857" s="152"/>
      <c r="UIF857" s="152"/>
      <c r="UIG857" s="152"/>
      <c r="UIH857" s="152"/>
      <c r="UII857" s="152"/>
      <c r="UIJ857" s="152"/>
      <c r="UIK857" s="152"/>
      <c r="UIL857" s="152"/>
      <c r="UIM857" s="152"/>
      <c r="UIN857" s="152"/>
      <c r="UIO857" s="152"/>
      <c r="UIP857" s="152"/>
      <c r="UIQ857" s="152"/>
      <c r="UIR857" s="152"/>
      <c r="UIS857" s="152"/>
      <c r="UIT857" s="152"/>
      <c r="UIU857" s="152"/>
      <c r="UIV857" s="152"/>
      <c r="UIW857" s="152"/>
      <c r="UIX857" s="152"/>
      <c r="UIY857" s="152"/>
      <c r="UIZ857" s="152"/>
      <c r="UJA857" s="152"/>
      <c r="UJB857" s="152"/>
      <c r="UJC857" s="152"/>
      <c r="UJD857" s="152"/>
      <c r="UJE857" s="152"/>
      <c r="UJF857" s="152"/>
      <c r="UJG857" s="152"/>
      <c r="UJH857" s="152"/>
      <c r="UJI857" s="152"/>
      <c r="UJJ857" s="152"/>
      <c r="UJK857" s="152"/>
      <c r="UJL857" s="152"/>
      <c r="UJM857" s="152"/>
      <c r="UJN857" s="152"/>
      <c r="UJO857" s="152"/>
      <c r="UJP857" s="152"/>
      <c r="UJQ857" s="152"/>
      <c r="UJR857" s="152"/>
      <c r="UJS857" s="152"/>
      <c r="UJT857" s="152"/>
      <c r="UJU857" s="152"/>
      <c r="UJV857" s="152"/>
      <c r="UJW857" s="152"/>
      <c r="UJX857" s="152"/>
      <c r="UJY857" s="152"/>
      <c r="UJZ857" s="152"/>
      <c r="UKA857" s="152"/>
      <c r="UKB857" s="152"/>
      <c r="UKC857" s="152"/>
      <c r="UKD857" s="152"/>
      <c r="UKE857" s="152"/>
      <c r="UKF857" s="152"/>
      <c r="UKG857" s="152"/>
      <c r="UKH857" s="152"/>
      <c r="UKI857" s="152"/>
      <c r="UKJ857" s="152"/>
      <c r="UKK857" s="152"/>
      <c r="UKL857" s="152"/>
      <c r="UKM857" s="152"/>
      <c r="UKN857" s="152"/>
      <c r="UKO857" s="152"/>
      <c r="UKP857" s="152"/>
      <c r="UKQ857" s="152"/>
      <c r="UKR857" s="152"/>
      <c r="UKS857" s="152"/>
      <c r="UKT857" s="152"/>
      <c r="UKU857" s="152"/>
      <c r="UKV857" s="152"/>
      <c r="UKW857" s="152"/>
      <c r="UKX857" s="152"/>
      <c r="UKY857" s="152"/>
      <c r="UKZ857" s="152"/>
      <c r="ULA857" s="152"/>
      <c r="ULB857" s="152"/>
      <c r="ULC857" s="152"/>
      <c r="ULD857" s="152"/>
      <c r="ULE857" s="152"/>
      <c r="ULF857" s="152"/>
      <c r="ULG857" s="152"/>
      <c r="ULH857" s="152"/>
      <c r="ULI857" s="152"/>
      <c r="ULJ857" s="152"/>
      <c r="ULK857" s="152"/>
      <c r="ULL857" s="152"/>
      <c r="ULM857" s="152"/>
      <c r="ULN857" s="152"/>
      <c r="ULO857" s="152"/>
      <c r="ULP857" s="152"/>
      <c r="ULQ857" s="152"/>
      <c r="ULR857" s="152"/>
      <c r="ULS857" s="152"/>
      <c r="ULT857" s="152"/>
      <c r="ULU857" s="152"/>
      <c r="ULV857" s="152"/>
      <c r="ULW857" s="152"/>
      <c r="ULX857" s="152"/>
      <c r="ULY857" s="152"/>
      <c r="ULZ857" s="152"/>
      <c r="UMA857" s="152"/>
      <c r="UMB857" s="152"/>
      <c r="UMC857" s="152"/>
      <c r="UMD857" s="152"/>
      <c r="UME857" s="152"/>
      <c r="UMF857" s="152"/>
      <c r="UMG857" s="152"/>
      <c r="UMH857" s="152"/>
      <c r="UMI857" s="152"/>
      <c r="UMJ857" s="152"/>
      <c r="UMK857" s="152"/>
      <c r="UML857" s="152"/>
      <c r="UMM857" s="152"/>
      <c r="UMN857" s="152"/>
      <c r="UMO857" s="152"/>
      <c r="UMP857" s="152"/>
      <c r="UMQ857" s="152"/>
      <c r="UMR857" s="152"/>
      <c r="UMS857" s="152"/>
      <c r="UMT857" s="152"/>
      <c r="UMU857" s="152"/>
      <c r="UMV857" s="152"/>
      <c r="UMW857" s="152"/>
      <c r="UMX857" s="152"/>
      <c r="UMY857" s="152"/>
      <c r="UMZ857" s="152"/>
      <c r="UNA857" s="152"/>
      <c r="UNB857" s="152"/>
      <c r="UNC857" s="152"/>
      <c r="UND857" s="152"/>
      <c r="UNE857" s="152"/>
      <c r="UNF857" s="152"/>
      <c r="UNG857" s="152"/>
      <c r="UNH857" s="152"/>
      <c r="UNI857" s="152"/>
      <c r="UNJ857" s="152"/>
      <c r="UNK857" s="152"/>
      <c r="UNL857" s="152"/>
      <c r="UNM857" s="152"/>
      <c r="UNN857" s="152"/>
      <c r="UNO857" s="152"/>
      <c r="UNP857" s="152"/>
      <c r="UNQ857" s="152"/>
      <c r="UNR857" s="152"/>
      <c r="UNS857" s="152"/>
      <c r="UNT857" s="152"/>
      <c r="UNU857" s="152"/>
      <c r="UNV857" s="152"/>
      <c r="UNW857" s="152"/>
      <c r="UNX857" s="152"/>
      <c r="UNY857" s="152"/>
      <c r="UNZ857" s="152"/>
      <c r="UOA857" s="152"/>
      <c r="UOB857" s="152"/>
      <c r="UOC857" s="152"/>
      <c r="UOD857" s="152"/>
      <c r="UOE857" s="152"/>
      <c r="UOF857" s="152"/>
      <c r="UOG857" s="152"/>
      <c r="UOH857" s="152"/>
      <c r="UOI857" s="152"/>
      <c r="UOJ857" s="152"/>
      <c r="UOK857" s="152"/>
      <c r="UOL857" s="152"/>
      <c r="UOM857" s="152"/>
      <c r="UON857" s="152"/>
      <c r="UOO857" s="152"/>
      <c r="UOP857" s="152"/>
      <c r="UOQ857" s="152"/>
      <c r="UOR857" s="152"/>
      <c r="UOS857" s="152"/>
      <c r="UOT857" s="152"/>
      <c r="UOU857" s="152"/>
      <c r="UOV857" s="152"/>
      <c r="UOW857" s="152"/>
      <c r="UOX857" s="152"/>
      <c r="UOY857" s="152"/>
      <c r="UOZ857" s="152"/>
      <c r="UPA857" s="152"/>
      <c r="UPB857" s="152"/>
      <c r="UPC857" s="152"/>
      <c r="UPD857" s="152"/>
      <c r="UPE857" s="152"/>
      <c r="UPF857" s="152"/>
      <c r="UPG857" s="152"/>
      <c r="UPH857" s="152"/>
      <c r="UPI857" s="152"/>
      <c r="UPJ857" s="152"/>
      <c r="UPK857" s="152"/>
      <c r="UPL857" s="152"/>
      <c r="UPM857" s="152"/>
      <c r="UPN857" s="152"/>
      <c r="UPO857" s="152"/>
      <c r="UPP857" s="152"/>
      <c r="UPQ857" s="152"/>
      <c r="UPR857" s="152"/>
      <c r="UPS857" s="152"/>
      <c r="UPT857" s="152"/>
      <c r="UPU857" s="152"/>
      <c r="UPV857" s="152"/>
      <c r="UPW857" s="152"/>
      <c r="UPX857" s="152"/>
      <c r="UPY857" s="152"/>
      <c r="UPZ857" s="152"/>
      <c r="UQA857" s="152"/>
      <c r="UQB857" s="152"/>
      <c r="UQC857" s="152"/>
      <c r="UQD857" s="152"/>
      <c r="UQE857" s="152"/>
      <c r="UQF857" s="152"/>
      <c r="UQG857" s="152"/>
      <c r="UQH857" s="152"/>
      <c r="UQI857" s="152"/>
      <c r="UQJ857" s="152"/>
      <c r="UQK857" s="152"/>
      <c r="UQL857" s="152"/>
      <c r="UQM857" s="152"/>
      <c r="UQN857" s="152"/>
      <c r="UQO857" s="152"/>
      <c r="UQP857" s="152"/>
      <c r="UQQ857" s="152"/>
      <c r="UQR857" s="152"/>
      <c r="UQS857" s="152"/>
      <c r="UQT857" s="152"/>
      <c r="UQU857" s="152"/>
      <c r="UQV857" s="152"/>
      <c r="UQW857" s="152"/>
      <c r="UQX857" s="152"/>
      <c r="UQY857" s="152"/>
      <c r="UQZ857" s="152"/>
      <c r="URA857" s="152"/>
      <c r="URB857" s="152"/>
      <c r="URC857" s="152"/>
      <c r="URD857" s="152"/>
      <c r="URE857" s="152"/>
      <c r="URF857" s="152"/>
      <c r="URG857" s="152"/>
      <c r="URH857" s="152"/>
      <c r="URI857" s="152"/>
      <c r="URJ857" s="152"/>
      <c r="URK857" s="152"/>
      <c r="URL857" s="152"/>
      <c r="URM857" s="152"/>
      <c r="URN857" s="152"/>
      <c r="URO857" s="152"/>
      <c r="URP857" s="152"/>
      <c r="URQ857" s="152"/>
      <c r="URR857" s="152"/>
      <c r="URS857" s="152"/>
      <c r="URT857" s="152"/>
      <c r="URU857" s="152"/>
      <c r="URV857" s="152"/>
      <c r="URW857" s="152"/>
      <c r="URX857" s="152"/>
      <c r="URY857" s="152"/>
      <c r="URZ857" s="152"/>
      <c r="USA857" s="152"/>
      <c r="USB857" s="152"/>
      <c r="USC857" s="152"/>
      <c r="USD857" s="152"/>
      <c r="USE857" s="152"/>
      <c r="USF857" s="152"/>
      <c r="USG857" s="152"/>
      <c r="USH857" s="152"/>
      <c r="USI857" s="152"/>
      <c r="USJ857" s="152"/>
      <c r="USK857" s="152"/>
      <c r="USL857" s="152"/>
      <c r="USM857" s="152"/>
      <c r="USN857" s="152"/>
      <c r="USO857" s="152"/>
      <c r="USP857" s="152"/>
      <c r="USQ857" s="152"/>
      <c r="USR857" s="152"/>
      <c r="USS857" s="152"/>
      <c r="UST857" s="152"/>
      <c r="USU857" s="152"/>
      <c r="USV857" s="152"/>
      <c r="USW857" s="152"/>
      <c r="USX857" s="152"/>
      <c r="USY857" s="152"/>
      <c r="USZ857" s="152"/>
      <c r="UTA857" s="152"/>
      <c r="UTB857" s="152"/>
      <c r="UTC857" s="152"/>
      <c r="UTD857" s="152"/>
      <c r="UTE857" s="152"/>
      <c r="UTF857" s="152"/>
      <c r="UTG857" s="152"/>
      <c r="UTH857" s="152"/>
      <c r="UTI857" s="152"/>
      <c r="UTJ857" s="152"/>
      <c r="UTK857" s="152"/>
      <c r="UTL857" s="152"/>
      <c r="UTM857" s="152"/>
      <c r="UTN857" s="152"/>
      <c r="UTO857" s="152"/>
      <c r="UTP857" s="152"/>
      <c r="UTQ857" s="152"/>
      <c r="UTR857" s="152"/>
      <c r="UTS857" s="152"/>
      <c r="UTT857" s="152"/>
      <c r="UTU857" s="152"/>
      <c r="UTV857" s="152"/>
      <c r="UTW857" s="152"/>
      <c r="UTX857" s="152"/>
      <c r="UTY857" s="152"/>
      <c r="UTZ857" s="152"/>
      <c r="UUA857" s="152"/>
      <c r="UUB857" s="152"/>
      <c r="UUC857" s="152"/>
      <c r="UUD857" s="152"/>
      <c r="UUE857" s="152"/>
      <c r="UUF857" s="152"/>
      <c r="UUG857" s="152"/>
      <c r="UUH857" s="152"/>
      <c r="UUI857" s="152"/>
      <c r="UUJ857" s="152"/>
      <c r="UUK857" s="152"/>
      <c r="UUL857" s="152"/>
      <c r="UUM857" s="152"/>
      <c r="UUN857" s="152"/>
      <c r="UUO857" s="152"/>
      <c r="UUP857" s="152"/>
      <c r="UUQ857" s="152"/>
      <c r="UUR857" s="152"/>
      <c r="UUS857" s="152"/>
      <c r="UUT857" s="152"/>
      <c r="UUU857" s="152"/>
      <c r="UUV857" s="152"/>
      <c r="UUW857" s="152"/>
      <c r="UUX857" s="152"/>
      <c r="UUY857" s="152"/>
      <c r="UUZ857" s="152"/>
      <c r="UVA857" s="152"/>
      <c r="UVB857" s="152"/>
      <c r="UVC857" s="152"/>
      <c r="UVD857" s="152"/>
      <c r="UVE857" s="152"/>
      <c r="UVF857" s="152"/>
      <c r="UVG857" s="152"/>
      <c r="UVH857" s="152"/>
      <c r="UVI857" s="152"/>
      <c r="UVJ857" s="152"/>
      <c r="UVK857" s="152"/>
      <c r="UVL857" s="152"/>
      <c r="UVM857" s="152"/>
      <c r="UVN857" s="152"/>
      <c r="UVO857" s="152"/>
      <c r="UVP857" s="152"/>
      <c r="UVQ857" s="152"/>
      <c r="UVR857" s="152"/>
      <c r="UVS857" s="152"/>
      <c r="UVT857" s="152"/>
      <c r="UVU857" s="152"/>
      <c r="UVV857" s="152"/>
      <c r="UVW857" s="152"/>
      <c r="UVX857" s="152"/>
      <c r="UVY857" s="152"/>
      <c r="UVZ857" s="152"/>
      <c r="UWA857" s="152"/>
      <c r="UWB857" s="152"/>
      <c r="UWC857" s="152"/>
      <c r="UWD857" s="152"/>
      <c r="UWE857" s="152"/>
      <c r="UWF857" s="152"/>
      <c r="UWG857" s="152"/>
      <c r="UWH857" s="152"/>
      <c r="UWI857" s="152"/>
      <c r="UWJ857" s="152"/>
      <c r="UWK857" s="152"/>
      <c r="UWL857" s="152"/>
      <c r="UWM857" s="152"/>
      <c r="UWN857" s="152"/>
      <c r="UWO857" s="152"/>
      <c r="UWP857" s="152"/>
      <c r="UWQ857" s="152"/>
      <c r="UWR857" s="152"/>
      <c r="UWS857" s="152"/>
      <c r="UWT857" s="152"/>
      <c r="UWU857" s="152"/>
      <c r="UWV857" s="152"/>
      <c r="UWW857" s="152"/>
      <c r="UWX857" s="152"/>
      <c r="UWY857" s="152"/>
      <c r="UWZ857" s="152"/>
      <c r="UXA857" s="152"/>
      <c r="UXB857" s="152"/>
      <c r="UXC857" s="152"/>
      <c r="UXD857" s="152"/>
      <c r="UXE857" s="152"/>
      <c r="UXF857" s="152"/>
      <c r="UXG857" s="152"/>
      <c r="UXH857" s="152"/>
      <c r="UXI857" s="152"/>
      <c r="UXJ857" s="152"/>
      <c r="UXK857" s="152"/>
      <c r="UXL857" s="152"/>
      <c r="UXM857" s="152"/>
      <c r="UXN857" s="152"/>
      <c r="UXO857" s="152"/>
      <c r="UXP857" s="152"/>
      <c r="UXQ857" s="152"/>
      <c r="UXR857" s="152"/>
      <c r="UXS857" s="152"/>
      <c r="UXT857" s="152"/>
      <c r="UXU857" s="152"/>
      <c r="UXV857" s="152"/>
      <c r="UXW857" s="152"/>
      <c r="UXX857" s="152"/>
      <c r="UXY857" s="152"/>
      <c r="UXZ857" s="152"/>
      <c r="UYA857" s="152"/>
      <c r="UYB857" s="152"/>
      <c r="UYC857" s="152"/>
      <c r="UYD857" s="152"/>
      <c r="UYE857" s="152"/>
      <c r="UYF857" s="152"/>
      <c r="UYG857" s="152"/>
      <c r="UYH857" s="152"/>
      <c r="UYI857" s="152"/>
      <c r="UYJ857" s="152"/>
      <c r="UYK857" s="152"/>
      <c r="UYL857" s="152"/>
      <c r="UYM857" s="152"/>
      <c r="UYN857" s="152"/>
      <c r="UYO857" s="152"/>
      <c r="UYP857" s="152"/>
      <c r="UYQ857" s="152"/>
      <c r="UYR857" s="152"/>
      <c r="UYS857" s="152"/>
      <c r="UYT857" s="152"/>
      <c r="UYU857" s="152"/>
      <c r="UYV857" s="152"/>
      <c r="UYW857" s="152"/>
      <c r="UYX857" s="152"/>
      <c r="UYY857" s="152"/>
      <c r="UYZ857" s="152"/>
      <c r="UZA857" s="152"/>
      <c r="UZB857" s="152"/>
      <c r="UZC857" s="152"/>
      <c r="UZD857" s="152"/>
      <c r="UZE857" s="152"/>
      <c r="UZF857" s="152"/>
      <c r="UZG857" s="152"/>
      <c r="UZH857" s="152"/>
      <c r="UZI857" s="152"/>
      <c r="UZJ857" s="152"/>
      <c r="UZK857" s="152"/>
      <c r="UZL857" s="152"/>
      <c r="UZM857" s="152"/>
      <c r="UZN857" s="152"/>
      <c r="UZO857" s="152"/>
      <c r="UZP857" s="152"/>
      <c r="UZQ857" s="152"/>
      <c r="UZR857" s="152"/>
      <c r="UZS857" s="152"/>
      <c r="UZT857" s="152"/>
      <c r="UZU857" s="152"/>
      <c r="UZV857" s="152"/>
      <c r="UZW857" s="152"/>
      <c r="UZX857" s="152"/>
      <c r="UZY857" s="152"/>
      <c r="UZZ857" s="152"/>
      <c r="VAA857" s="152"/>
      <c r="VAB857" s="152"/>
      <c r="VAC857" s="152"/>
      <c r="VAD857" s="152"/>
      <c r="VAE857" s="152"/>
      <c r="VAF857" s="152"/>
      <c r="VAG857" s="152"/>
      <c r="VAH857" s="152"/>
      <c r="VAI857" s="152"/>
      <c r="VAJ857" s="152"/>
      <c r="VAK857" s="152"/>
      <c r="VAL857" s="152"/>
      <c r="VAM857" s="152"/>
      <c r="VAN857" s="152"/>
      <c r="VAO857" s="152"/>
      <c r="VAP857" s="152"/>
      <c r="VAQ857" s="152"/>
      <c r="VAR857" s="152"/>
      <c r="VAS857" s="152"/>
      <c r="VAT857" s="152"/>
      <c r="VAU857" s="152"/>
      <c r="VAV857" s="152"/>
      <c r="VAW857" s="152"/>
      <c r="VAX857" s="152"/>
      <c r="VAY857" s="152"/>
      <c r="VAZ857" s="152"/>
      <c r="VBA857" s="152"/>
      <c r="VBB857" s="152"/>
      <c r="VBC857" s="152"/>
      <c r="VBD857" s="152"/>
      <c r="VBE857" s="152"/>
      <c r="VBF857" s="152"/>
      <c r="VBG857" s="152"/>
      <c r="VBH857" s="152"/>
      <c r="VBI857" s="152"/>
      <c r="VBJ857" s="152"/>
      <c r="VBK857" s="152"/>
      <c r="VBL857" s="152"/>
      <c r="VBM857" s="152"/>
      <c r="VBN857" s="152"/>
      <c r="VBO857" s="152"/>
      <c r="VBP857" s="152"/>
      <c r="VBQ857" s="152"/>
      <c r="VBR857" s="152"/>
      <c r="VBS857" s="152"/>
      <c r="VBT857" s="152"/>
      <c r="VBU857" s="152"/>
      <c r="VBV857" s="152"/>
      <c r="VBW857" s="152"/>
      <c r="VBX857" s="152"/>
      <c r="VBY857" s="152"/>
      <c r="VBZ857" s="152"/>
      <c r="VCA857" s="152"/>
      <c r="VCB857" s="152"/>
      <c r="VCC857" s="152"/>
      <c r="VCD857" s="152"/>
      <c r="VCE857" s="152"/>
      <c r="VCF857" s="152"/>
      <c r="VCG857" s="152"/>
      <c r="VCH857" s="152"/>
      <c r="VCI857" s="152"/>
      <c r="VCJ857" s="152"/>
      <c r="VCK857" s="152"/>
      <c r="VCL857" s="152"/>
      <c r="VCM857" s="152"/>
      <c r="VCN857" s="152"/>
      <c r="VCO857" s="152"/>
      <c r="VCP857" s="152"/>
      <c r="VCQ857" s="152"/>
      <c r="VCR857" s="152"/>
      <c r="VCS857" s="152"/>
      <c r="VCT857" s="152"/>
      <c r="VCU857" s="152"/>
      <c r="VCV857" s="152"/>
      <c r="VCW857" s="152"/>
      <c r="VCX857" s="152"/>
      <c r="VCY857" s="152"/>
      <c r="VCZ857" s="152"/>
      <c r="VDA857" s="152"/>
      <c r="VDB857" s="152"/>
      <c r="VDC857" s="152"/>
      <c r="VDD857" s="152"/>
      <c r="VDE857" s="152"/>
      <c r="VDF857" s="152"/>
      <c r="VDG857" s="152"/>
      <c r="VDH857" s="152"/>
      <c r="VDI857" s="152"/>
      <c r="VDJ857" s="152"/>
      <c r="VDK857" s="152"/>
      <c r="VDL857" s="152"/>
      <c r="VDM857" s="152"/>
      <c r="VDN857" s="152"/>
      <c r="VDO857" s="152"/>
      <c r="VDP857" s="152"/>
      <c r="VDQ857" s="152"/>
      <c r="VDR857" s="152"/>
      <c r="VDS857" s="152"/>
      <c r="VDT857" s="152"/>
      <c r="VDU857" s="152"/>
      <c r="VDV857" s="152"/>
      <c r="VDW857" s="152"/>
      <c r="VDX857" s="152"/>
      <c r="VDY857" s="152"/>
      <c r="VDZ857" s="152"/>
      <c r="VEA857" s="152"/>
      <c r="VEB857" s="152"/>
      <c r="VEC857" s="152"/>
      <c r="VED857" s="152"/>
      <c r="VEE857" s="152"/>
      <c r="VEF857" s="152"/>
      <c r="VEG857" s="152"/>
      <c r="VEH857" s="152"/>
      <c r="VEI857" s="152"/>
      <c r="VEJ857" s="152"/>
      <c r="VEK857" s="152"/>
      <c r="VEL857" s="152"/>
      <c r="VEM857" s="152"/>
      <c r="VEN857" s="152"/>
      <c r="VEO857" s="152"/>
      <c r="VEP857" s="152"/>
      <c r="VEQ857" s="152"/>
      <c r="VER857" s="152"/>
      <c r="VES857" s="152"/>
      <c r="VET857" s="152"/>
      <c r="VEU857" s="152"/>
      <c r="VEV857" s="152"/>
      <c r="VEW857" s="152"/>
      <c r="VEX857" s="152"/>
      <c r="VEY857" s="152"/>
      <c r="VEZ857" s="152"/>
      <c r="VFA857" s="152"/>
      <c r="VFB857" s="152"/>
      <c r="VFC857" s="152"/>
      <c r="VFD857" s="152"/>
      <c r="VFE857" s="152"/>
      <c r="VFF857" s="152"/>
      <c r="VFG857" s="152"/>
      <c r="VFH857" s="152"/>
      <c r="VFI857" s="152"/>
      <c r="VFJ857" s="152"/>
      <c r="VFK857" s="152"/>
      <c r="VFL857" s="152"/>
      <c r="VFM857" s="152"/>
      <c r="VFN857" s="152"/>
      <c r="VFO857" s="152"/>
      <c r="VFP857" s="152"/>
      <c r="VFQ857" s="152"/>
      <c r="VFR857" s="152"/>
      <c r="VFS857" s="152"/>
      <c r="VFT857" s="152"/>
      <c r="VFU857" s="152"/>
      <c r="VFV857" s="152"/>
      <c r="VFW857" s="152"/>
      <c r="VFX857" s="152"/>
      <c r="VFY857" s="152"/>
      <c r="VFZ857" s="152"/>
      <c r="VGA857" s="152"/>
      <c r="VGB857" s="152"/>
      <c r="VGC857" s="152"/>
      <c r="VGD857" s="152"/>
      <c r="VGE857" s="152"/>
      <c r="VGF857" s="152"/>
      <c r="VGG857" s="152"/>
      <c r="VGH857" s="152"/>
      <c r="VGI857" s="152"/>
      <c r="VGJ857" s="152"/>
      <c r="VGK857" s="152"/>
      <c r="VGL857" s="152"/>
      <c r="VGM857" s="152"/>
      <c r="VGN857" s="152"/>
      <c r="VGO857" s="152"/>
      <c r="VGP857" s="152"/>
      <c r="VGQ857" s="152"/>
      <c r="VGR857" s="152"/>
      <c r="VGS857" s="152"/>
      <c r="VGT857" s="152"/>
      <c r="VGU857" s="152"/>
      <c r="VGV857" s="152"/>
      <c r="VGW857" s="152"/>
      <c r="VGX857" s="152"/>
      <c r="VGY857" s="152"/>
      <c r="VGZ857" s="152"/>
      <c r="VHA857" s="152"/>
      <c r="VHB857" s="152"/>
      <c r="VHC857" s="152"/>
      <c r="VHD857" s="152"/>
      <c r="VHE857" s="152"/>
      <c r="VHF857" s="152"/>
      <c r="VHG857" s="152"/>
      <c r="VHH857" s="152"/>
      <c r="VHI857" s="152"/>
      <c r="VHJ857" s="152"/>
      <c r="VHK857" s="152"/>
      <c r="VHL857" s="152"/>
      <c r="VHM857" s="152"/>
      <c r="VHN857" s="152"/>
      <c r="VHO857" s="152"/>
      <c r="VHP857" s="152"/>
      <c r="VHQ857" s="152"/>
      <c r="VHR857" s="152"/>
      <c r="VHS857" s="152"/>
      <c r="VHT857" s="152"/>
      <c r="VHU857" s="152"/>
      <c r="VHV857" s="152"/>
      <c r="VHW857" s="152"/>
      <c r="VHX857" s="152"/>
      <c r="VHY857" s="152"/>
      <c r="VHZ857" s="152"/>
      <c r="VIA857" s="152"/>
      <c r="VIB857" s="152"/>
      <c r="VIC857" s="152"/>
      <c r="VID857" s="152"/>
      <c r="VIE857" s="152"/>
      <c r="VIF857" s="152"/>
      <c r="VIG857" s="152"/>
      <c r="VIH857" s="152"/>
      <c r="VII857" s="152"/>
      <c r="VIJ857" s="152"/>
      <c r="VIK857" s="152"/>
      <c r="VIL857" s="152"/>
      <c r="VIM857" s="152"/>
      <c r="VIN857" s="152"/>
      <c r="VIO857" s="152"/>
      <c r="VIP857" s="152"/>
      <c r="VIQ857" s="152"/>
      <c r="VIR857" s="152"/>
      <c r="VIS857" s="152"/>
      <c r="VIT857" s="152"/>
      <c r="VIU857" s="152"/>
      <c r="VIV857" s="152"/>
      <c r="VIW857" s="152"/>
      <c r="VIX857" s="152"/>
      <c r="VIY857" s="152"/>
      <c r="VIZ857" s="152"/>
      <c r="VJA857" s="152"/>
      <c r="VJB857" s="152"/>
      <c r="VJC857" s="152"/>
      <c r="VJD857" s="152"/>
      <c r="VJE857" s="152"/>
      <c r="VJF857" s="152"/>
      <c r="VJG857" s="152"/>
      <c r="VJH857" s="152"/>
      <c r="VJI857" s="152"/>
      <c r="VJJ857" s="152"/>
      <c r="VJK857" s="152"/>
      <c r="VJL857" s="152"/>
      <c r="VJM857" s="152"/>
      <c r="VJN857" s="152"/>
      <c r="VJO857" s="152"/>
      <c r="VJP857" s="152"/>
      <c r="VJQ857" s="152"/>
      <c r="VJR857" s="152"/>
      <c r="VJS857" s="152"/>
      <c r="VJT857" s="152"/>
      <c r="VJU857" s="152"/>
      <c r="VJV857" s="152"/>
      <c r="VJW857" s="152"/>
      <c r="VJX857" s="152"/>
      <c r="VJY857" s="152"/>
      <c r="VJZ857" s="152"/>
      <c r="VKA857" s="152"/>
      <c r="VKB857" s="152"/>
      <c r="VKC857" s="152"/>
      <c r="VKD857" s="152"/>
      <c r="VKE857" s="152"/>
      <c r="VKF857" s="152"/>
      <c r="VKG857" s="152"/>
      <c r="VKH857" s="152"/>
      <c r="VKI857" s="152"/>
      <c r="VKJ857" s="152"/>
      <c r="VKK857" s="152"/>
      <c r="VKL857" s="152"/>
      <c r="VKM857" s="152"/>
      <c r="VKN857" s="152"/>
      <c r="VKO857" s="152"/>
      <c r="VKP857" s="152"/>
      <c r="VKQ857" s="152"/>
      <c r="VKR857" s="152"/>
      <c r="VKS857" s="152"/>
      <c r="VKT857" s="152"/>
      <c r="VKU857" s="152"/>
      <c r="VKV857" s="152"/>
      <c r="VKW857" s="152"/>
      <c r="VKX857" s="152"/>
      <c r="VKY857" s="152"/>
      <c r="VKZ857" s="152"/>
      <c r="VLA857" s="152"/>
      <c r="VLB857" s="152"/>
      <c r="VLC857" s="152"/>
      <c r="VLD857" s="152"/>
      <c r="VLE857" s="152"/>
      <c r="VLF857" s="152"/>
      <c r="VLG857" s="152"/>
      <c r="VLH857" s="152"/>
      <c r="VLI857" s="152"/>
      <c r="VLJ857" s="152"/>
      <c r="VLK857" s="152"/>
      <c r="VLL857" s="152"/>
      <c r="VLM857" s="152"/>
      <c r="VLN857" s="152"/>
      <c r="VLO857" s="152"/>
      <c r="VLP857" s="152"/>
      <c r="VLQ857" s="152"/>
      <c r="VLR857" s="152"/>
      <c r="VLS857" s="152"/>
      <c r="VLT857" s="152"/>
      <c r="VLU857" s="152"/>
      <c r="VLV857" s="152"/>
      <c r="VLW857" s="152"/>
      <c r="VLX857" s="152"/>
      <c r="VLY857" s="152"/>
      <c r="VLZ857" s="152"/>
      <c r="VMA857" s="152"/>
      <c r="VMB857" s="152"/>
      <c r="VMC857" s="152"/>
      <c r="VMD857" s="152"/>
      <c r="VME857" s="152"/>
      <c r="VMF857" s="152"/>
      <c r="VMG857" s="152"/>
      <c r="VMH857" s="152"/>
      <c r="VMI857" s="152"/>
      <c r="VMJ857" s="152"/>
      <c r="VMK857" s="152"/>
      <c r="VML857" s="152"/>
      <c r="VMM857" s="152"/>
      <c r="VMN857" s="152"/>
      <c r="VMO857" s="152"/>
      <c r="VMP857" s="152"/>
      <c r="VMQ857" s="152"/>
      <c r="VMR857" s="152"/>
      <c r="VMS857" s="152"/>
      <c r="VMT857" s="152"/>
      <c r="VMU857" s="152"/>
      <c r="VMV857" s="152"/>
      <c r="VMW857" s="152"/>
      <c r="VMX857" s="152"/>
      <c r="VMY857" s="152"/>
      <c r="VMZ857" s="152"/>
      <c r="VNA857" s="152"/>
      <c r="VNB857" s="152"/>
      <c r="VNC857" s="152"/>
      <c r="VND857" s="152"/>
      <c r="VNE857" s="152"/>
      <c r="VNF857" s="152"/>
      <c r="VNG857" s="152"/>
      <c r="VNH857" s="152"/>
      <c r="VNI857" s="152"/>
      <c r="VNJ857" s="152"/>
      <c r="VNK857" s="152"/>
      <c r="VNL857" s="152"/>
      <c r="VNM857" s="152"/>
      <c r="VNN857" s="152"/>
      <c r="VNO857" s="152"/>
      <c r="VNP857" s="152"/>
      <c r="VNQ857" s="152"/>
      <c r="VNR857" s="152"/>
      <c r="VNS857" s="152"/>
      <c r="VNT857" s="152"/>
      <c r="VNU857" s="152"/>
      <c r="VNV857" s="152"/>
      <c r="VNW857" s="152"/>
      <c r="VNX857" s="152"/>
      <c r="VNY857" s="152"/>
      <c r="VNZ857" s="152"/>
      <c r="VOA857" s="152"/>
      <c r="VOB857" s="152"/>
      <c r="VOC857" s="152"/>
      <c r="VOD857" s="152"/>
      <c r="VOE857" s="152"/>
      <c r="VOF857" s="152"/>
      <c r="VOG857" s="152"/>
      <c r="VOH857" s="152"/>
      <c r="VOI857" s="152"/>
      <c r="VOJ857" s="152"/>
      <c r="VOK857" s="152"/>
      <c r="VOL857" s="152"/>
      <c r="VOM857" s="152"/>
      <c r="VON857" s="152"/>
      <c r="VOO857" s="152"/>
      <c r="VOP857" s="152"/>
      <c r="VOQ857" s="152"/>
      <c r="VOR857" s="152"/>
      <c r="VOS857" s="152"/>
      <c r="VOT857" s="152"/>
      <c r="VOU857" s="152"/>
      <c r="VOV857" s="152"/>
      <c r="VOW857" s="152"/>
      <c r="VOX857" s="152"/>
      <c r="VOY857" s="152"/>
      <c r="VOZ857" s="152"/>
      <c r="VPA857" s="152"/>
      <c r="VPB857" s="152"/>
      <c r="VPC857" s="152"/>
      <c r="VPD857" s="152"/>
      <c r="VPE857" s="152"/>
      <c r="VPF857" s="152"/>
      <c r="VPG857" s="152"/>
      <c r="VPH857" s="152"/>
      <c r="VPI857" s="152"/>
      <c r="VPJ857" s="152"/>
      <c r="VPK857" s="152"/>
      <c r="VPL857" s="152"/>
      <c r="VPM857" s="152"/>
      <c r="VPN857" s="152"/>
      <c r="VPO857" s="152"/>
      <c r="VPP857" s="152"/>
      <c r="VPQ857" s="152"/>
      <c r="VPR857" s="152"/>
      <c r="VPS857" s="152"/>
      <c r="VPT857" s="152"/>
      <c r="VPU857" s="152"/>
      <c r="VPV857" s="152"/>
      <c r="VPW857" s="152"/>
      <c r="VPX857" s="152"/>
      <c r="VPY857" s="152"/>
      <c r="VPZ857" s="152"/>
      <c r="VQA857" s="152"/>
      <c r="VQB857" s="152"/>
      <c r="VQC857" s="152"/>
      <c r="VQD857" s="152"/>
      <c r="VQE857" s="152"/>
      <c r="VQF857" s="152"/>
      <c r="VQG857" s="152"/>
      <c r="VQH857" s="152"/>
      <c r="VQI857" s="152"/>
      <c r="VQJ857" s="152"/>
      <c r="VQK857" s="152"/>
      <c r="VQL857" s="152"/>
      <c r="VQM857" s="152"/>
      <c r="VQN857" s="152"/>
      <c r="VQO857" s="152"/>
      <c r="VQP857" s="152"/>
      <c r="VQQ857" s="152"/>
      <c r="VQR857" s="152"/>
      <c r="VQS857" s="152"/>
      <c r="VQT857" s="152"/>
      <c r="VQU857" s="152"/>
      <c r="VQV857" s="152"/>
      <c r="VQW857" s="152"/>
      <c r="VQX857" s="152"/>
      <c r="VQY857" s="152"/>
      <c r="VQZ857" s="152"/>
      <c r="VRA857" s="152"/>
      <c r="VRB857" s="152"/>
      <c r="VRC857" s="152"/>
      <c r="VRD857" s="152"/>
      <c r="VRE857" s="152"/>
      <c r="VRF857" s="152"/>
      <c r="VRG857" s="152"/>
      <c r="VRH857" s="152"/>
      <c r="VRI857" s="152"/>
      <c r="VRJ857" s="152"/>
      <c r="VRK857" s="152"/>
      <c r="VRL857" s="152"/>
      <c r="VRM857" s="152"/>
      <c r="VRN857" s="152"/>
      <c r="VRO857" s="152"/>
      <c r="VRP857" s="152"/>
      <c r="VRQ857" s="152"/>
      <c r="VRR857" s="152"/>
      <c r="VRS857" s="152"/>
      <c r="VRT857" s="152"/>
      <c r="VRU857" s="152"/>
      <c r="VRV857" s="152"/>
      <c r="VRW857" s="152"/>
      <c r="VRX857" s="152"/>
      <c r="VRY857" s="152"/>
      <c r="VRZ857" s="152"/>
      <c r="VSA857" s="152"/>
      <c r="VSB857" s="152"/>
      <c r="VSC857" s="152"/>
      <c r="VSD857" s="152"/>
      <c r="VSE857" s="152"/>
      <c r="VSF857" s="152"/>
      <c r="VSG857" s="152"/>
      <c r="VSH857" s="152"/>
      <c r="VSI857" s="152"/>
      <c r="VSJ857" s="152"/>
      <c r="VSK857" s="152"/>
      <c r="VSL857" s="152"/>
      <c r="VSM857" s="152"/>
      <c r="VSN857" s="152"/>
      <c r="VSO857" s="152"/>
      <c r="VSP857" s="152"/>
      <c r="VSQ857" s="152"/>
      <c r="VSR857" s="152"/>
      <c r="VSS857" s="152"/>
      <c r="VST857" s="152"/>
      <c r="VSU857" s="152"/>
      <c r="VSV857" s="152"/>
      <c r="VSW857" s="152"/>
      <c r="VSX857" s="152"/>
      <c r="VSY857" s="152"/>
      <c r="VSZ857" s="152"/>
      <c r="VTA857" s="152"/>
      <c r="VTB857" s="152"/>
      <c r="VTC857" s="152"/>
      <c r="VTD857" s="152"/>
      <c r="VTE857" s="152"/>
      <c r="VTF857" s="152"/>
      <c r="VTG857" s="152"/>
      <c r="VTH857" s="152"/>
      <c r="VTI857" s="152"/>
      <c r="VTJ857" s="152"/>
      <c r="VTK857" s="152"/>
      <c r="VTL857" s="152"/>
      <c r="VTM857" s="152"/>
      <c r="VTN857" s="152"/>
      <c r="VTO857" s="152"/>
      <c r="VTP857" s="152"/>
      <c r="VTQ857" s="152"/>
      <c r="VTR857" s="152"/>
      <c r="VTS857" s="152"/>
      <c r="VTT857" s="152"/>
      <c r="VTU857" s="152"/>
      <c r="VTV857" s="152"/>
      <c r="VTW857" s="152"/>
      <c r="VTX857" s="152"/>
      <c r="VTY857" s="152"/>
      <c r="VTZ857" s="152"/>
      <c r="VUA857" s="152"/>
      <c r="VUB857" s="152"/>
      <c r="VUC857" s="152"/>
      <c r="VUD857" s="152"/>
      <c r="VUE857" s="152"/>
      <c r="VUF857" s="152"/>
      <c r="VUG857" s="152"/>
      <c r="VUH857" s="152"/>
      <c r="VUI857" s="152"/>
      <c r="VUJ857" s="152"/>
      <c r="VUK857" s="152"/>
      <c r="VUL857" s="152"/>
      <c r="VUM857" s="152"/>
      <c r="VUN857" s="152"/>
      <c r="VUO857" s="152"/>
      <c r="VUP857" s="152"/>
      <c r="VUQ857" s="152"/>
      <c r="VUR857" s="152"/>
      <c r="VUS857" s="152"/>
      <c r="VUT857" s="152"/>
      <c r="VUU857" s="152"/>
      <c r="VUV857" s="152"/>
      <c r="VUW857" s="152"/>
      <c r="VUX857" s="152"/>
      <c r="VUY857" s="152"/>
      <c r="VUZ857" s="152"/>
      <c r="VVA857" s="152"/>
      <c r="VVB857" s="152"/>
      <c r="VVC857" s="152"/>
      <c r="VVD857" s="152"/>
      <c r="VVE857" s="152"/>
      <c r="VVF857" s="152"/>
      <c r="VVG857" s="152"/>
      <c r="VVH857" s="152"/>
      <c r="VVI857" s="152"/>
      <c r="VVJ857" s="152"/>
      <c r="VVK857" s="152"/>
      <c r="VVL857" s="152"/>
      <c r="VVM857" s="152"/>
      <c r="VVN857" s="152"/>
      <c r="VVO857" s="152"/>
      <c r="VVP857" s="152"/>
      <c r="VVQ857" s="152"/>
      <c r="VVR857" s="152"/>
      <c r="VVS857" s="152"/>
      <c r="VVT857" s="152"/>
      <c r="VVU857" s="152"/>
      <c r="VVV857" s="152"/>
      <c r="VVW857" s="152"/>
      <c r="VVX857" s="152"/>
      <c r="VVY857" s="152"/>
      <c r="VVZ857" s="152"/>
      <c r="VWA857" s="152"/>
      <c r="VWB857" s="152"/>
      <c r="VWC857" s="152"/>
      <c r="VWD857" s="152"/>
      <c r="VWE857" s="152"/>
      <c r="VWF857" s="152"/>
      <c r="VWG857" s="152"/>
      <c r="VWH857" s="152"/>
      <c r="VWI857" s="152"/>
      <c r="VWJ857" s="152"/>
      <c r="VWK857" s="152"/>
      <c r="VWL857" s="152"/>
      <c r="VWM857" s="152"/>
      <c r="VWN857" s="152"/>
      <c r="VWO857" s="152"/>
      <c r="VWP857" s="152"/>
      <c r="VWQ857" s="152"/>
      <c r="VWR857" s="152"/>
      <c r="VWS857" s="152"/>
      <c r="VWT857" s="152"/>
      <c r="VWU857" s="152"/>
      <c r="VWV857" s="152"/>
      <c r="VWW857" s="152"/>
      <c r="VWX857" s="152"/>
      <c r="VWY857" s="152"/>
      <c r="VWZ857" s="152"/>
      <c r="VXA857" s="152"/>
      <c r="VXB857" s="152"/>
      <c r="VXC857" s="152"/>
      <c r="VXD857" s="152"/>
      <c r="VXE857" s="152"/>
      <c r="VXF857" s="152"/>
      <c r="VXG857" s="152"/>
      <c r="VXH857" s="152"/>
      <c r="VXI857" s="152"/>
      <c r="VXJ857" s="152"/>
      <c r="VXK857" s="152"/>
      <c r="VXL857" s="152"/>
      <c r="VXM857" s="152"/>
      <c r="VXN857" s="152"/>
      <c r="VXO857" s="152"/>
      <c r="VXP857" s="152"/>
      <c r="VXQ857" s="152"/>
      <c r="VXR857" s="152"/>
      <c r="VXS857" s="152"/>
      <c r="VXT857" s="152"/>
      <c r="VXU857" s="152"/>
      <c r="VXV857" s="152"/>
      <c r="VXW857" s="152"/>
      <c r="VXX857" s="152"/>
      <c r="VXY857" s="152"/>
      <c r="VXZ857" s="152"/>
      <c r="VYA857" s="152"/>
      <c r="VYB857" s="152"/>
      <c r="VYC857" s="152"/>
      <c r="VYD857" s="152"/>
      <c r="VYE857" s="152"/>
      <c r="VYF857" s="152"/>
      <c r="VYG857" s="152"/>
      <c r="VYH857" s="152"/>
      <c r="VYI857" s="152"/>
      <c r="VYJ857" s="152"/>
      <c r="VYK857" s="152"/>
      <c r="VYL857" s="152"/>
      <c r="VYM857" s="152"/>
      <c r="VYN857" s="152"/>
      <c r="VYO857" s="152"/>
      <c r="VYP857" s="152"/>
      <c r="VYQ857" s="152"/>
      <c r="VYR857" s="152"/>
      <c r="VYS857" s="152"/>
      <c r="VYT857" s="152"/>
      <c r="VYU857" s="152"/>
      <c r="VYV857" s="152"/>
      <c r="VYW857" s="152"/>
      <c r="VYX857" s="152"/>
      <c r="VYY857" s="152"/>
      <c r="VYZ857" s="152"/>
      <c r="VZA857" s="152"/>
      <c r="VZB857" s="152"/>
      <c r="VZC857" s="152"/>
      <c r="VZD857" s="152"/>
      <c r="VZE857" s="152"/>
      <c r="VZF857" s="152"/>
      <c r="VZG857" s="152"/>
      <c r="VZH857" s="152"/>
      <c r="VZI857" s="152"/>
      <c r="VZJ857" s="152"/>
      <c r="VZK857" s="152"/>
      <c r="VZL857" s="152"/>
      <c r="VZM857" s="152"/>
      <c r="VZN857" s="152"/>
      <c r="VZO857" s="152"/>
      <c r="VZP857" s="152"/>
      <c r="VZQ857" s="152"/>
      <c r="VZR857" s="152"/>
      <c r="VZS857" s="152"/>
      <c r="VZT857" s="152"/>
      <c r="VZU857" s="152"/>
      <c r="VZV857" s="152"/>
      <c r="VZW857" s="152"/>
      <c r="VZX857" s="152"/>
      <c r="VZY857" s="152"/>
      <c r="VZZ857" s="152"/>
      <c r="WAA857" s="152"/>
      <c r="WAB857" s="152"/>
      <c r="WAC857" s="152"/>
      <c r="WAD857" s="152"/>
      <c r="WAE857" s="152"/>
      <c r="WAF857" s="152"/>
      <c r="WAG857" s="152"/>
      <c r="WAH857" s="152"/>
      <c r="WAI857" s="152"/>
      <c r="WAJ857" s="152"/>
      <c r="WAK857" s="152"/>
      <c r="WAL857" s="152"/>
      <c r="WAM857" s="152"/>
      <c r="WAN857" s="152"/>
      <c r="WAO857" s="152"/>
      <c r="WAP857" s="152"/>
      <c r="WAQ857" s="152"/>
      <c r="WAR857" s="152"/>
      <c r="WAS857" s="152"/>
      <c r="WAT857" s="152"/>
      <c r="WAU857" s="152"/>
      <c r="WAV857" s="152"/>
      <c r="WAW857" s="152"/>
      <c r="WAX857" s="152"/>
      <c r="WAY857" s="152"/>
      <c r="WAZ857" s="152"/>
      <c r="WBA857" s="152"/>
      <c r="WBB857" s="152"/>
      <c r="WBC857" s="152"/>
      <c r="WBD857" s="152"/>
      <c r="WBE857" s="152"/>
      <c r="WBF857" s="152"/>
      <c r="WBG857" s="152"/>
      <c r="WBH857" s="152"/>
      <c r="WBI857" s="152"/>
      <c r="WBJ857" s="152"/>
      <c r="WBK857" s="152"/>
      <c r="WBL857" s="152"/>
      <c r="WBM857" s="152"/>
      <c r="WBN857" s="152"/>
      <c r="WBO857" s="152"/>
      <c r="WBP857" s="152"/>
      <c r="WBQ857" s="152"/>
      <c r="WBR857" s="152"/>
      <c r="WBS857" s="152"/>
      <c r="WBT857" s="152"/>
      <c r="WBU857" s="152"/>
      <c r="WBV857" s="152"/>
      <c r="WBW857" s="152"/>
      <c r="WBX857" s="152"/>
      <c r="WBY857" s="152"/>
      <c r="WBZ857" s="152"/>
      <c r="WCA857" s="152"/>
      <c r="WCB857" s="152"/>
      <c r="WCC857" s="152"/>
      <c r="WCD857" s="152"/>
      <c r="WCE857" s="152"/>
      <c r="WCF857" s="152"/>
      <c r="WCG857" s="152"/>
      <c r="WCH857" s="152"/>
      <c r="WCI857" s="152"/>
      <c r="WCJ857" s="152"/>
      <c r="WCK857" s="152"/>
      <c r="WCL857" s="152"/>
      <c r="WCM857" s="152"/>
      <c r="WCN857" s="152"/>
      <c r="WCO857" s="152"/>
      <c r="WCP857" s="152"/>
      <c r="WCQ857" s="152"/>
      <c r="WCR857" s="152"/>
      <c r="WCS857" s="152"/>
      <c r="WCT857" s="152"/>
      <c r="WCU857" s="152"/>
      <c r="WCV857" s="152"/>
      <c r="WCW857" s="152"/>
      <c r="WCX857" s="152"/>
      <c r="WCY857" s="152"/>
      <c r="WCZ857" s="152"/>
      <c r="WDA857" s="152"/>
      <c r="WDB857" s="152"/>
      <c r="WDC857" s="152"/>
      <c r="WDD857" s="152"/>
      <c r="WDE857" s="152"/>
      <c r="WDF857" s="152"/>
      <c r="WDG857" s="152"/>
      <c r="WDH857" s="152"/>
      <c r="WDI857" s="152"/>
      <c r="WDJ857" s="152"/>
      <c r="WDK857" s="152"/>
      <c r="WDL857" s="152"/>
      <c r="WDM857" s="152"/>
      <c r="WDN857" s="152"/>
      <c r="WDO857" s="152"/>
      <c r="WDP857" s="152"/>
      <c r="WDQ857" s="152"/>
      <c r="WDR857" s="152"/>
      <c r="WDS857" s="152"/>
      <c r="WDT857" s="152"/>
      <c r="WDU857" s="152"/>
      <c r="WDV857" s="152"/>
      <c r="WDW857" s="152"/>
      <c r="WDX857" s="152"/>
      <c r="WDY857" s="152"/>
      <c r="WDZ857" s="152"/>
      <c r="WEA857" s="152"/>
      <c r="WEB857" s="152"/>
      <c r="WEC857" s="152"/>
      <c r="WED857" s="152"/>
      <c r="WEE857" s="152"/>
      <c r="WEF857" s="152"/>
      <c r="WEG857" s="152"/>
      <c r="WEH857" s="152"/>
      <c r="WEI857" s="152"/>
      <c r="WEJ857" s="152"/>
      <c r="WEK857" s="152"/>
      <c r="WEL857" s="152"/>
      <c r="WEM857" s="152"/>
      <c r="WEN857" s="152"/>
      <c r="WEO857" s="152"/>
      <c r="WEP857" s="152"/>
      <c r="WEQ857" s="152"/>
      <c r="WER857" s="152"/>
      <c r="WES857" s="152"/>
      <c r="WET857" s="152"/>
      <c r="WEU857" s="152"/>
      <c r="WEV857" s="152"/>
      <c r="WEW857" s="152"/>
      <c r="WEX857" s="152"/>
      <c r="WEY857" s="152"/>
      <c r="WEZ857" s="152"/>
      <c r="WFA857" s="152"/>
      <c r="WFB857" s="152"/>
      <c r="WFC857" s="152"/>
      <c r="WFD857" s="152"/>
      <c r="WFE857" s="152"/>
      <c r="WFF857" s="152"/>
      <c r="WFG857" s="152"/>
      <c r="WFH857" s="152"/>
      <c r="WFI857" s="152"/>
      <c r="WFJ857" s="152"/>
      <c r="WFK857" s="152"/>
      <c r="WFL857" s="152"/>
      <c r="WFM857" s="152"/>
      <c r="WFN857" s="152"/>
      <c r="WFO857" s="152"/>
      <c r="WFP857" s="152"/>
      <c r="WFQ857" s="152"/>
      <c r="WFR857" s="152"/>
      <c r="WFS857" s="152"/>
      <c r="WFT857" s="152"/>
      <c r="WFU857" s="152"/>
      <c r="WFV857" s="152"/>
      <c r="WFW857" s="152"/>
      <c r="WFX857" s="152"/>
      <c r="WFY857" s="152"/>
      <c r="WFZ857" s="152"/>
      <c r="WGA857" s="152"/>
      <c r="WGB857" s="152"/>
      <c r="WGC857" s="152"/>
      <c r="WGD857" s="152"/>
      <c r="WGE857" s="152"/>
      <c r="WGF857" s="152"/>
      <c r="WGG857" s="152"/>
      <c r="WGH857" s="152"/>
      <c r="WGI857" s="152"/>
      <c r="WGJ857" s="152"/>
      <c r="WGK857" s="152"/>
      <c r="WGL857" s="152"/>
      <c r="WGM857" s="152"/>
      <c r="WGN857" s="152"/>
      <c r="WGO857" s="152"/>
      <c r="WGP857" s="152"/>
      <c r="WGQ857" s="152"/>
      <c r="WGR857" s="152"/>
      <c r="WGS857" s="152"/>
      <c r="WGT857" s="152"/>
      <c r="WGU857" s="152"/>
      <c r="WGV857" s="152"/>
      <c r="WGW857" s="152"/>
      <c r="WGX857" s="152"/>
      <c r="WGY857" s="152"/>
      <c r="WGZ857" s="152"/>
      <c r="WHA857" s="152"/>
      <c r="WHB857" s="152"/>
      <c r="WHC857" s="152"/>
      <c r="WHD857" s="152"/>
      <c r="WHE857" s="152"/>
      <c r="WHF857" s="152"/>
      <c r="WHG857" s="152"/>
      <c r="WHH857" s="152"/>
      <c r="WHI857" s="152"/>
      <c r="WHJ857" s="152"/>
      <c r="WHK857" s="152"/>
      <c r="WHL857" s="152"/>
      <c r="WHM857" s="152"/>
      <c r="WHN857" s="152"/>
      <c r="WHO857" s="152"/>
      <c r="WHP857" s="152"/>
      <c r="WHQ857" s="152"/>
      <c r="WHR857" s="152"/>
      <c r="WHS857" s="152"/>
      <c r="WHT857" s="152"/>
      <c r="WHU857" s="152"/>
      <c r="WHV857" s="152"/>
      <c r="WHW857" s="152"/>
      <c r="WHX857" s="152"/>
      <c r="WHY857" s="152"/>
      <c r="WHZ857" s="152"/>
      <c r="WIA857" s="152"/>
      <c r="WIB857" s="152"/>
      <c r="WIC857" s="152"/>
      <c r="WID857" s="152"/>
      <c r="WIE857" s="152"/>
      <c r="WIF857" s="152"/>
      <c r="WIG857" s="152"/>
      <c r="WIH857" s="152"/>
      <c r="WII857" s="152"/>
      <c r="WIJ857" s="152"/>
      <c r="WIK857" s="152"/>
      <c r="WIL857" s="152"/>
      <c r="WIM857" s="152"/>
      <c r="WIN857" s="152"/>
      <c r="WIO857" s="152"/>
      <c r="WIP857" s="152"/>
      <c r="WIQ857" s="152"/>
      <c r="WIR857" s="152"/>
      <c r="WIS857" s="152"/>
      <c r="WIT857" s="152"/>
      <c r="WIU857" s="152"/>
      <c r="WIV857" s="152"/>
      <c r="WIW857" s="152"/>
      <c r="WIX857" s="152"/>
      <c r="WIY857" s="152"/>
      <c r="WIZ857" s="152"/>
      <c r="WJA857" s="152"/>
      <c r="WJB857" s="152"/>
      <c r="WJC857" s="152"/>
      <c r="WJD857" s="152"/>
      <c r="WJE857" s="152"/>
      <c r="WJF857" s="152"/>
      <c r="WJG857" s="152"/>
      <c r="WJH857" s="152"/>
      <c r="WJI857" s="152"/>
      <c r="WJJ857" s="152"/>
      <c r="WJK857" s="152"/>
      <c r="WJL857" s="152"/>
      <c r="WJM857" s="152"/>
      <c r="WJN857" s="152"/>
      <c r="WJO857" s="152"/>
      <c r="WJP857" s="152"/>
      <c r="WJQ857" s="152"/>
      <c r="WJR857" s="152"/>
      <c r="WJS857" s="152"/>
      <c r="WJT857" s="152"/>
      <c r="WJU857" s="152"/>
      <c r="WJV857" s="152"/>
      <c r="WJW857" s="152"/>
      <c r="WJX857" s="152"/>
      <c r="WJY857" s="152"/>
      <c r="WJZ857" s="152"/>
      <c r="WKA857" s="152"/>
      <c r="WKB857" s="152"/>
      <c r="WKC857" s="152"/>
      <c r="WKD857" s="152"/>
      <c r="WKE857" s="152"/>
      <c r="WKF857" s="152"/>
      <c r="WKG857" s="152"/>
      <c r="WKH857" s="152"/>
      <c r="WKI857" s="152"/>
      <c r="WKJ857" s="152"/>
      <c r="WKK857" s="152"/>
      <c r="WKL857" s="152"/>
      <c r="WKM857" s="152"/>
      <c r="WKN857" s="152"/>
      <c r="WKO857" s="152"/>
      <c r="WKP857" s="152"/>
      <c r="WKQ857" s="152"/>
      <c r="WKR857" s="152"/>
      <c r="WKS857" s="152"/>
      <c r="WKT857" s="152"/>
      <c r="WKU857" s="152"/>
      <c r="WKV857" s="152"/>
      <c r="WKW857" s="152"/>
      <c r="WKX857" s="152"/>
      <c r="WKY857" s="152"/>
      <c r="WKZ857" s="152"/>
      <c r="WLA857" s="152"/>
      <c r="WLB857" s="152"/>
      <c r="WLC857" s="152"/>
      <c r="WLD857" s="152"/>
      <c r="WLE857" s="152"/>
      <c r="WLF857" s="152"/>
      <c r="WLG857" s="152"/>
      <c r="WLH857" s="152"/>
      <c r="WLI857" s="152"/>
      <c r="WLJ857" s="152"/>
      <c r="WLK857" s="152"/>
      <c r="WLL857" s="152"/>
      <c r="WLM857" s="152"/>
      <c r="WLN857" s="152"/>
      <c r="WLO857" s="152"/>
      <c r="WLP857" s="152"/>
      <c r="WLQ857" s="152"/>
      <c r="WLR857" s="152"/>
      <c r="WLS857" s="152"/>
      <c r="WLT857" s="152"/>
      <c r="WLU857" s="152"/>
      <c r="WLV857" s="152"/>
      <c r="WLW857" s="152"/>
      <c r="WLX857" s="152"/>
      <c r="WLY857" s="152"/>
      <c r="WLZ857" s="152"/>
      <c r="WMA857" s="152"/>
      <c r="WMB857" s="152"/>
      <c r="WMC857" s="152"/>
      <c r="WMD857" s="152"/>
      <c r="WME857" s="152"/>
      <c r="WMF857" s="152"/>
      <c r="WMG857" s="152"/>
      <c r="WMH857" s="152"/>
      <c r="WMI857" s="152"/>
      <c r="WMJ857" s="152"/>
      <c r="WMK857" s="152"/>
      <c r="WML857" s="152"/>
      <c r="WMM857" s="152"/>
      <c r="WMN857" s="152"/>
      <c r="WMO857" s="152"/>
      <c r="WMP857" s="152"/>
      <c r="WMQ857" s="152"/>
      <c r="WMR857" s="152"/>
      <c r="WMS857" s="152"/>
      <c r="WMT857" s="152"/>
      <c r="WMU857" s="152"/>
      <c r="WMV857" s="152"/>
      <c r="WMW857" s="152"/>
      <c r="WMX857" s="152"/>
      <c r="WMY857" s="152"/>
      <c r="WMZ857" s="152"/>
      <c r="WNA857" s="152"/>
      <c r="WNB857" s="152"/>
      <c r="WNC857" s="152"/>
      <c r="WND857" s="152"/>
      <c r="WNE857" s="152"/>
      <c r="WNF857" s="152"/>
      <c r="WNG857" s="152"/>
      <c r="WNH857" s="152"/>
      <c r="WNI857" s="152"/>
      <c r="WNJ857" s="152"/>
      <c r="WNK857" s="152"/>
      <c r="WNL857" s="152"/>
      <c r="WNM857" s="152"/>
      <c r="WNN857" s="152"/>
      <c r="WNO857" s="152"/>
      <c r="WNP857" s="152"/>
      <c r="WNQ857" s="152"/>
      <c r="WNR857" s="152"/>
      <c r="WNS857" s="152"/>
      <c r="WNT857" s="152"/>
      <c r="WNU857" s="152"/>
      <c r="WNV857" s="152"/>
      <c r="WNW857" s="152"/>
      <c r="WNX857" s="152"/>
      <c r="WNY857" s="152"/>
      <c r="WNZ857" s="152"/>
      <c r="WOA857" s="152"/>
      <c r="WOB857" s="152"/>
      <c r="WOC857" s="152"/>
      <c r="WOD857" s="152"/>
      <c r="WOE857" s="152"/>
      <c r="WOF857" s="152"/>
      <c r="WOG857" s="152"/>
      <c r="WOH857" s="152"/>
      <c r="WOI857" s="152"/>
      <c r="WOJ857" s="152"/>
      <c r="WOK857" s="152"/>
      <c r="WOL857" s="152"/>
      <c r="WOM857" s="152"/>
      <c r="WON857" s="152"/>
      <c r="WOO857" s="152"/>
      <c r="WOP857" s="152"/>
      <c r="WOQ857" s="152"/>
      <c r="WOR857" s="152"/>
      <c r="WOS857" s="152"/>
      <c r="WOT857" s="152"/>
      <c r="WOU857" s="152"/>
      <c r="WOV857" s="152"/>
      <c r="WOW857" s="152"/>
      <c r="WOX857" s="152"/>
      <c r="WOY857" s="152"/>
      <c r="WOZ857" s="152"/>
      <c r="WPA857" s="152"/>
      <c r="WPB857" s="152"/>
      <c r="WPC857" s="152"/>
      <c r="WPD857" s="152"/>
      <c r="WPE857" s="152"/>
      <c r="WPF857" s="152"/>
      <c r="WPG857" s="152"/>
      <c r="WPH857" s="152"/>
      <c r="WPI857" s="152"/>
      <c r="WPJ857" s="152"/>
      <c r="WPK857" s="152"/>
      <c r="WPL857" s="152"/>
      <c r="WPM857" s="152"/>
      <c r="WPN857" s="152"/>
      <c r="WPO857" s="152"/>
      <c r="WPP857" s="152"/>
      <c r="WPQ857" s="152"/>
      <c r="WPR857" s="152"/>
      <c r="WPS857" s="152"/>
      <c r="WPT857" s="152"/>
      <c r="WPU857" s="152"/>
      <c r="WPV857" s="152"/>
      <c r="WPW857" s="152"/>
      <c r="WPX857" s="152"/>
      <c r="WPY857" s="152"/>
      <c r="WPZ857" s="152"/>
      <c r="WQA857" s="152"/>
      <c r="WQB857" s="152"/>
      <c r="WQC857" s="152"/>
      <c r="WQD857" s="152"/>
      <c r="WQE857" s="152"/>
      <c r="WQF857" s="152"/>
      <c r="WQG857" s="152"/>
      <c r="WQH857" s="152"/>
      <c r="WQI857" s="152"/>
      <c r="WQJ857" s="152"/>
      <c r="WQK857" s="152"/>
      <c r="WQL857" s="152"/>
      <c r="WQM857" s="152"/>
      <c r="WQN857" s="152"/>
      <c r="WQO857" s="152"/>
      <c r="WQP857" s="152"/>
      <c r="WQQ857" s="152"/>
      <c r="WQR857" s="152"/>
      <c r="WQS857" s="152"/>
      <c r="WQT857" s="152"/>
      <c r="WQU857" s="152"/>
      <c r="WQV857" s="152"/>
      <c r="WQW857" s="152"/>
      <c r="WQX857" s="152"/>
      <c r="WQY857" s="152"/>
      <c r="WQZ857" s="152"/>
      <c r="WRA857" s="152"/>
      <c r="WRB857" s="152"/>
      <c r="WRC857" s="152"/>
      <c r="WRD857" s="152"/>
      <c r="WRE857" s="152"/>
      <c r="WRF857" s="152"/>
      <c r="WRG857" s="152"/>
      <c r="WRH857" s="152"/>
      <c r="WRI857" s="152"/>
      <c r="WRJ857" s="152"/>
      <c r="WRK857" s="152"/>
      <c r="WRL857" s="152"/>
      <c r="WRM857" s="152"/>
      <c r="WRN857" s="152"/>
      <c r="WRO857" s="152"/>
      <c r="WRP857" s="152"/>
      <c r="WRQ857" s="152"/>
      <c r="WRR857" s="152"/>
      <c r="WRS857" s="152"/>
      <c r="WRT857" s="152"/>
      <c r="WRU857" s="152"/>
      <c r="WRV857" s="152"/>
      <c r="WRW857" s="152"/>
      <c r="WRX857" s="152"/>
      <c r="WRY857" s="152"/>
      <c r="WRZ857" s="152"/>
      <c r="WSA857" s="152"/>
      <c r="WSB857" s="152"/>
      <c r="WSC857" s="152"/>
      <c r="WSD857" s="152"/>
      <c r="WSE857" s="152"/>
      <c r="WSF857" s="152"/>
      <c r="WSG857" s="152"/>
      <c r="WSH857" s="152"/>
      <c r="WSI857" s="152"/>
      <c r="WSJ857" s="152"/>
      <c r="WSK857" s="152"/>
      <c r="WSL857" s="152"/>
      <c r="WSM857" s="152"/>
      <c r="WSN857" s="152"/>
      <c r="WSO857" s="152"/>
      <c r="WSP857" s="152"/>
      <c r="WSQ857" s="152"/>
      <c r="WSR857" s="152"/>
      <c r="WSS857" s="152"/>
      <c r="WST857" s="152"/>
      <c r="WSU857" s="152"/>
      <c r="WSV857" s="152"/>
      <c r="WSW857" s="152"/>
      <c r="WSX857" s="152"/>
      <c r="WSY857" s="152"/>
      <c r="WSZ857" s="152"/>
      <c r="WTA857" s="152"/>
      <c r="WTB857" s="152"/>
      <c r="WTC857" s="152"/>
      <c r="WTD857" s="152"/>
      <c r="WTE857" s="152"/>
      <c r="WTF857" s="152"/>
      <c r="WTG857" s="152"/>
      <c r="WTH857" s="152"/>
      <c r="WTI857" s="152"/>
      <c r="WTJ857" s="152"/>
      <c r="WTK857" s="152"/>
      <c r="WTL857" s="152"/>
      <c r="WTM857" s="152"/>
      <c r="WTN857" s="152"/>
      <c r="WTO857" s="152"/>
      <c r="WTP857" s="152"/>
      <c r="WTQ857" s="152"/>
      <c r="WTR857" s="152"/>
      <c r="WTS857" s="152"/>
      <c r="WTT857" s="152"/>
      <c r="WTU857" s="152"/>
      <c r="WTV857" s="152"/>
      <c r="WTW857" s="152"/>
      <c r="WTX857" s="152"/>
      <c r="WTY857" s="152"/>
      <c r="WTZ857" s="152"/>
      <c r="WUA857" s="152"/>
      <c r="WUB857" s="152"/>
      <c r="WUC857" s="152"/>
      <c r="WUD857" s="152"/>
      <c r="WUE857" s="152"/>
      <c r="WUF857" s="152"/>
      <c r="WUG857" s="152"/>
      <c r="WUH857" s="152"/>
      <c r="WUI857" s="152"/>
      <c r="WUJ857" s="152"/>
      <c r="WUK857" s="152"/>
      <c r="WUL857" s="152"/>
      <c r="WUM857" s="152"/>
      <c r="WUN857" s="152"/>
      <c r="WUO857" s="152"/>
      <c r="WUP857" s="152"/>
      <c r="WUQ857" s="152"/>
      <c r="WUR857" s="152"/>
      <c r="WUS857" s="152"/>
      <c r="WUT857" s="152"/>
      <c r="WUU857" s="152"/>
      <c r="WUV857" s="152"/>
      <c r="WUW857" s="152"/>
      <c r="WUX857" s="152"/>
      <c r="WUY857" s="152"/>
      <c r="WUZ857" s="152"/>
      <c r="WVA857" s="152"/>
      <c r="WVB857" s="152"/>
      <c r="WVC857" s="152"/>
      <c r="WVD857" s="152"/>
      <c r="WVE857" s="152"/>
      <c r="WVF857" s="152"/>
      <c r="WVG857" s="152"/>
      <c r="WVH857" s="152"/>
      <c r="WVI857" s="152"/>
      <c r="WVJ857" s="152"/>
      <c r="WVK857" s="152"/>
      <c r="WVL857" s="152"/>
      <c r="WVM857" s="152"/>
      <c r="WVN857" s="152"/>
      <c r="WVO857" s="152"/>
      <c r="WVP857" s="152"/>
      <c r="WVQ857" s="152"/>
      <c r="WVR857" s="152"/>
      <c r="WVS857" s="152"/>
      <c r="WVT857" s="152"/>
      <c r="WVU857" s="152"/>
      <c r="WVV857" s="152"/>
      <c r="WVW857" s="152"/>
      <c r="WVX857" s="152"/>
      <c r="WVY857" s="152"/>
      <c r="WVZ857" s="152"/>
      <c r="WWA857" s="152"/>
      <c r="WWB857" s="152"/>
      <c r="WWC857" s="152"/>
      <c r="WWD857" s="152"/>
      <c r="WWE857" s="152"/>
      <c r="WWF857" s="152"/>
      <c r="WWG857" s="152"/>
      <c r="WWH857" s="152"/>
      <c r="WWI857" s="152"/>
      <c r="WWJ857" s="152"/>
      <c r="WWK857" s="152"/>
      <c r="WWL857" s="152"/>
      <c r="WWM857" s="152"/>
      <c r="WWN857" s="152"/>
      <c r="WWO857" s="152"/>
      <c r="WWP857" s="152"/>
      <c r="WWQ857" s="152"/>
      <c r="WWR857" s="152"/>
      <c r="WWS857" s="152"/>
      <c r="WWT857" s="152"/>
      <c r="WWU857" s="152"/>
      <c r="WWV857" s="152"/>
      <c r="WWW857" s="152"/>
      <c r="WWX857" s="152"/>
      <c r="WWY857" s="152"/>
      <c r="WWZ857" s="152"/>
      <c r="WXA857" s="152"/>
      <c r="WXB857" s="152"/>
      <c r="WXC857" s="152"/>
      <c r="WXD857" s="152"/>
      <c r="WXE857" s="152"/>
      <c r="WXF857" s="152"/>
      <c r="WXG857" s="152"/>
      <c r="WXH857" s="152"/>
      <c r="WXI857" s="152"/>
      <c r="WXJ857" s="152"/>
      <c r="WXK857" s="152"/>
      <c r="WXL857" s="152"/>
      <c r="WXM857" s="152"/>
      <c r="WXN857" s="152"/>
      <c r="WXO857" s="152"/>
      <c r="WXP857" s="152"/>
      <c r="WXQ857" s="152"/>
      <c r="WXR857" s="152"/>
      <c r="WXS857" s="152"/>
      <c r="WXT857" s="152"/>
      <c r="WXU857" s="152"/>
      <c r="WXV857" s="152"/>
      <c r="WXW857" s="152"/>
      <c r="WXX857" s="152"/>
      <c r="WXY857" s="152"/>
      <c r="WXZ857" s="152"/>
      <c r="WYA857" s="152"/>
      <c r="WYB857" s="152"/>
      <c r="WYC857" s="152"/>
      <c r="WYD857" s="152"/>
      <c r="WYE857" s="152"/>
      <c r="WYF857" s="152"/>
      <c r="WYG857" s="152"/>
      <c r="WYH857" s="152"/>
      <c r="WYI857" s="152"/>
      <c r="WYJ857" s="152"/>
      <c r="WYK857" s="152"/>
      <c r="WYL857" s="152"/>
      <c r="WYM857" s="152"/>
      <c r="WYN857" s="152"/>
      <c r="WYO857" s="152"/>
      <c r="WYP857" s="152"/>
      <c r="WYQ857" s="152"/>
      <c r="WYR857" s="152"/>
      <c r="WYS857" s="152"/>
      <c r="WYT857" s="152"/>
      <c r="WYU857" s="152"/>
      <c r="WYV857" s="152"/>
      <c r="WYW857" s="152"/>
      <c r="WYX857" s="152"/>
      <c r="WYY857" s="152"/>
      <c r="WYZ857" s="152"/>
      <c r="WZA857" s="152"/>
      <c r="WZB857" s="152"/>
      <c r="WZC857" s="152"/>
      <c r="WZD857" s="152"/>
      <c r="WZE857" s="152"/>
      <c r="WZF857" s="152"/>
      <c r="WZG857" s="152"/>
      <c r="WZH857" s="152"/>
      <c r="WZI857" s="152"/>
      <c r="WZJ857" s="152"/>
      <c r="WZK857" s="152"/>
      <c r="WZL857" s="152"/>
      <c r="WZM857" s="152"/>
      <c r="WZN857" s="152"/>
      <c r="WZO857" s="152"/>
      <c r="WZP857" s="152"/>
      <c r="WZQ857" s="152"/>
      <c r="WZR857" s="152"/>
      <c r="WZS857" s="152"/>
      <c r="WZT857" s="152"/>
      <c r="WZU857" s="152"/>
      <c r="WZV857" s="152"/>
      <c r="WZW857" s="152"/>
      <c r="WZX857" s="152"/>
      <c r="WZY857" s="152"/>
      <c r="WZZ857" s="152"/>
      <c r="XAA857" s="152"/>
      <c r="XAB857" s="152"/>
      <c r="XAC857" s="152"/>
      <c r="XAD857" s="152"/>
      <c r="XAE857" s="152"/>
      <c r="XAF857" s="152"/>
      <c r="XAG857" s="152"/>
      <c r="XAH857" s="152"/>
      <c r="XAI857" s="152"/>
      <c r="XAJ857" s="152"/>
      <c r="XAK857" s="152"/>
      <c r="XAL857" s="152"/>
      <c r="XAM857" s="152"/>
      <c r="XAN857" s="152"/>
      <c r="XAO857" s="152"/>
      <c r="XAP857" s="152"/>
      <c r="XAQ857" s="152"/>
      <c r="XAR857" s="152"/>
      <c r="XAS857" s="152"/>
      <c r="XAT857" s="152"/>
      <c r="XAU857" s="152"/>
      <c r="XAV857" s="152"/>
      <c r="XAW857" s="152"/>
      <c r="XAX857" s="152"/>
      <c r="XAY857" s="152"/>
      <c r="XAZ857" s="152"/>
      <c r="XBA857" s="152"/>
      <c r="XBB857" s="152"/>
      <c r="XBC857" s="152"/>
      <c r="XBD857" s="152"/>
      <c r="XBE857" s="152"/>
      <c r="XBF857" s="152"/>
      <c r="XBG857" s="152"/>
      <c r="XBH857" s="152"/>
      <c r="XBI857" s="152"/>
      <c r="XBJ857" s="152"/>
      <c r="XBK857" s="152"/>
      <c r="XBL857" s="152"/>
      <c r="XBM857" s="152"/>
      <c r="XBN857" s="152"/>
      <c r="XBO857" s="152"/>
      <c r="XBP857" s="152"/>
      <c r="XBQ857" s="152"/>
      <c r="XBR857" s="152"/>
      <c r="XBS857" s="152"/>
      <c r="XBT857" s="152"/>
      <c r="XBU857" s="152"/>
      <c r="XBV857" s="152"/>
      <c r="XBW857" s="152"/>
      <c r="XBX857" s="152"/>
      <c r="XBY857" s="152"/>
      <c r="XBZ857" s="152"/>
      <c r="XCA857" s="152"/>
      <c r="XCB857" s="152"/>
      <c r="XCC857" s="152"/>
      <c r="XCD857" s="152"/>
      <c r="XCE857" s="152"/>
      <c r="XCF857" s="152"/>
      <c r="XCG857" s="152"/>
      <c r="XCH857" s="152"/>
      <c r="XCI857" s="152"/>
      <c r="XCJ857" s="152"/>
      <c r="XCK857" s="152"/>
      <c r="XCL857" s="152"/>
      <c r="XCM857" s="152"/>
      <c r="XCN857" s="152"/>
      <c r="XCO857" s="152"/>
      <c r="XCP857" s="152"/>
      <c r="XCQ857" s="152"/>
      <c r="XCR857" s="152"/>
      <c r="XCS857" s="152"/>
      <c r="XCT857" s="152"/>
      <c r="XCU857" s="152"/>
      <c r="XCV857" s="152"/>
      <c r="XCW857" s="152"/>
      <c r="XCX857" s="152"/>
      <c r="XCY857" s="152"/>
      <c r="XCZ857" s="152"/>
      <c r="XDA857" s="152"/>
      <c r="XDB857" s="152"/>
      <c r="XDC857" s="152"/>
      <c r="XDD857" s="152"/>
      <c r="XDE857" s="152"/>
      <c r="XDF857" s="152"/>
      <c r="XDG857" s="152"/>
      <c r="XDH857" s="152"/>
      <c r="XDI857" s="152"/>
      <c r="XDJ857" s="152"/>
      <c r="XDK857" s="152"/>
      <c r="XDL857" s="152"/>
      <c r="XDM857" s="152"/>
      <c r="XDN857" s="152"/>
      <c r="XDO857" s="152"/>
      <c r="XDP857" s="152"/>
      <c r="XDQ857" s="152"/>
      <c r="XDR857" s="152"/>
      <c r="XDS857" s="152"/>
      <c r="XDT857" s="152"/>
      <c r="XDU857" s="152"/>
      <c r="XDV857" s="152"/>
      <c r="XDW857" s="152"/>
      <c r="XDX857" s="152"/>
      <c r="XDY857" s="152"/>
      <c r="XDZ857" s="152"/>
      <c r="XEA857" s="152"/>
      <c r="XEB857" s="152"/>
    </row>
    <row r="858" s="13" customFormat="1" ht="36" spans="1:16356">
      <c r="A858" s="32">
        <v>849</v>
      </c>
      <c r="B858" s="33" t="s">
        <v>2580</v>
      </c>
      <c r="C858" s="33" t="s">
        <v>31</v>
      </c>
      <c r="D858" s="33" t="s">
        <v>34</v>
      </c>
      <c r="E858" s="33" t="s">
        <v>496</v>
      </c>
      <c r="F858" s="34">
        <v>44348</v>
      </c>
      <c r="G858" s="34">
        <v>44440</v>
      </c>
      <c r="H858" s="33" t="s">
        <v>2484</v>
      </c>
      <c r="I858" s="33" t="s">
        <v>2585</v>
      </c>
      <c r="J858" s="48">
        <v>228</v>
      </c>
      <c r="K858" s="48"/>
      <c r="L858" s="48">
        <v>228</v>
      </c>
      <c r="M858" s="48"/>
      <c r="N858" s="48"/>
      <c r="O858" s="48">
        <v>1</v>
      </c>
      <c r="P858" s="33">
        <v>83</v>
      </c>
      <c r="Q858" s="33">
        <v>294</v>
      </c>
      <c r="R858" s="48"/>
      <c r="S858" s="33">
        <v>83</v>
      </c>
      <c r="T858" s="33">
        <v>294</v>
      </c>
      <c r="U858" s="33" t="s">
        <v>2586</v>
      </c>
      <c r="V858" s="37" t="s">
        <v>39</v>
      </c>
      <c r="W858" s="33" t="s">
        <v>54</v>
      </c>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c r="BD858" s="152"/>
      <c r="BE858" s="152"/>
      <c r="BF858" s="152"/>
      <c r="BG858" s="152"/>
      <c r="BH858" s="152"/>
      <c r="BI858" s="152"/>
      <c r="BJ858" s="152"/>
      <c r="BK858" s="152"/>
      <c r="BL858" s="152"/>
      <c r="BM858" s="152"/>
      <c r="BN858" s="152"/>
      <c r="BO858" s="152"/>
      <c r="BP858" s="152"/>
      <c r="BQ858" s="152"/>
      <c r="BR858" s="152"/>
      <c r="BS858" s="152"/>
      <c r="BT858" s="152"/>
      <c r="BU858" s="152"/>
      <c r="BV858" s="152"/>
      <c r="BW858" s="152"/>
      <c r="BX858" s="152"/>
      <c r="BY858" s="152"/>
      <c r="BZ858" s="152"/>
      <c r="CA858" s="152"/>
      <c r="CB858" s="152"/>
      <c r="CC858" s="152"/>
      <c r="CD858" s="152"/>
      <c r="CE858" s="152"/>
      <c r="CF858" s="152"/>
      <c r="CG858" s="152"/>
      <c r="CH858" s="152"/>
      <c r="CI858" s="152"/>
      <c r="CJ858" s="152"/>
      <c r="CK858" s="152"/>
      <c r="CL858" s="152"/>
      <c r="CM858" s="152"/>
      <c r="CN858" s="152"/>
      <c r="CO858" s="152"/>
      <c r="CP858" s="152"/>
      <c r="CQ858" s="152"/>
      <c r="CR858" s="152"/>
      <c r="CS858" s="152"/>
      <c r="CT858" s="152"/>
      <c r="CU858" s="152"/>
      <c r="CV858" s="152"/>
      <c r="CW858" s="152"/>
      <c r="CX858" s="152"/>
      <c r="CY858" s="152"/>
      <c r="CZ858" s="152"/>
      <c r="DA858" s="152"/>
      <c r="DB858" s="152"/>
      <c r="DC858" s="152"/>
      <c r="DD858" s="152"/>
      <c r="DE858" s="152"/>
      <c r="DF858" s="152"/>
      <c r="DG858" s="152"/>
      <c r="DH858" s="152"/>
      <c r="DI858" s="152"/>
      <c r="DJ858" s="152"/>
      <c r="DK858" s="152"/>
      <c r="DL858" s="152"/>
      <c r="DM858" s="152"/>
      <c r="DN858" s="152"/>
      <c r="DO858" s="152"/>
      <c r="DP858" s="152"/>
      <c r="DQ858" s="152"/>
      <c r="DR858" s="152"/>
      <c r="DS858" s="152"/>
      <c r="DT858" s="152"/>
      <c r="DU858" s="152"/>
      <c r="DV858" s="152"/>
      <c r="DW858" s="152"/>
      <c r="DX858" s="152"/>
      <c r="DY858" s="152"/>
      <c r="DZ858" s="152"/>
      <c r="EA858" s="152"/>
      <c r="EB858" s="152"/>
      <c r="EC858" s="152"/>
      <c r="ED858" s="152"/>
      <c r="EE858" s="152"/>
      <c r="EF858" s="152"/>
      <c r="EG858" s="152"/>
      <c r="EH858" s="152"/>
      <c r="EI858" s="152"/>
      <c r="EJ858" s="152"/>
      <c r="EK858" s="152"/>
      <c r="EL858" s="152"/>
      <c r="EM858" s="152"/>
      <c r="EN858" s="152"/>
      <c r="EO858" s="152"/>
      <c r="EP858" s="152"/>
      <c r="EQ858" s="152"/>
      <c r="ER858" s="152"/>
      <c r="ES858" s="152"/>
      <c r="ET858" s="152"/>
      <c r="EU858" s="152"/>
      <c r="EV858" s="152"/>
      <c r="EW858" s="152"/>
      <c r="EX858" s="152"/>
      <c r="EY858" s="152"/>
      <c r="EZ858" s="152"/>
      <c r="FA858" s="152"/>
      <c r="FB858" s="152"/>
      <c r="FC858" s="152"/>
      <c r="FD858" s="152"/>
      <c r="FE858" s="152"/>
      <c r="FF858" s="152"/>
      <c r="FG858" s="152"/>
      <c r="FH858" s="152"/>
      <c r="FI858" s="152"/>
      <c r="FJ858" s="152"/>
      <c r="FK858" s="152"/>
      <c r="FL858" s="152"/>
      <c r="FM858" s="152"/>
      <c r="FN858" s="152"/>
      <c r="FO858" s="152"/>
      <c r="FP858" s="152"/>
      <c r="FQ858" s="152"/>
      <c r="FR858" s="152"/>
      <c r="FS858" s="152"/>
      <c r="FT858" s="152"/>
      <c r="FU858" s="152"/>
      <c r="FV858" s="152"/>
      <c r="FW858" s="152"/>
      <c r="FX858" s="152"/>
      <c r="FY858" s="152"/>
      <c r="FZ858" s="152"/>
      <c r="GA858" s="152"/>
      <c r="GB858" s="152"/>
      <c r="GC858" s="152"/>
      <c r="GD858" s="152"/>
      <c r="GE858" s="152"/>
      <c r="GF858" s="152"/>
      <c r="GG858" s="152"/>
      <c r="GH858" s="152"/>
      <c r="GI858" s="152"/>
      <c r="GJ858" s="152"/>
      <c r="GK858" s="152"/>
      <c r="GL858" s="152"/>
      <c r="GM858" s="152"/>
      <c r="GN858" s="152"/>
      <c r="GO858" s="152"/>
      <c r="GP858" s="152"/>
      <c r="GQ858" s="152"/>
      <c r="GR858" s="152"/>
      <c r="GS858" s="152"/>
      <c r="GT858" s="152"/>
      <c r="GU858" s="152"/>
      <c r="GV858" s="152"/>
      <c r="GW858" s="152"/>
      <c r="GX858" s="152"/>
      <c r="GY858" s="152"/>
      <c r="GZ858" s="152"/>
      <c r="HA858" s="152"/>
      <c r="HB858" s="152"/>
      <c r="HC858" s="152"/>
      <c r="HD858" s="152"/>
      <c r="HE858" s="152"/>
      <c r="HF858" s="152"/>
      <c r="HG858" s="152"/>
      <c r="HH858" s="152"/>
      <c r="HI858" s="152"/>
      <c r="HJ858" s="152"/>
      <c r="HK858" s="152"/>
      <c r="HL858" s="152"/>
      <c r="HM858" s="152"/>
      <c r="HN858" s="152"/>
      <c r="HO858" s="152"/>
      <c r="HP858" s="152"/>
      <c r="HQ858" s="152"/>
      <c r="HR858" s="152"/>
      <c r="HS858" s="152"/>
      <c r="HT858" s="152"/>
      <c r="HU858" s="152"/>
      <c r="HV858" s="152"/>
      <c r="HW858" s="152"/>
      <c r="HX858" s="152"/>
      <c r="HY858" s="152"/>
      <c r="HZ858" s="152"/>
      <c r="IA858" s="152"/>
      <c r="IB858" s="152"/>
      <c r="IC858" s="152"/>
      <c r="ID858" s="152"/>
      <c r="IE858" s="152"/>
      <c r="IF858" s="152"/>
      <c r="IG858" s="152"/>
      <c r="IH858" s="152"/>
      <c r="II858" s="152"/>
      <c r="IJ858" s="152"/>
      <c r="IK858" s="152"/>
      <c r="IL858" s="152"/>
      <c r="IM858" s="152"/>
      <c r="IN858" s="152"/>
      <c r="IO858" s="152"/>
      <c r="IP858" s="152"/>
      <c r="IQ858" s="152"/>
      <c r="IR858" s="152"/>
      <c r="IS858" s="152"/>
      <c r="IT858" s="152"/>
      <c r="IU858" s="152"/>
      <c r="IV858" s="152"/>
      <c r="IW858" s="152"/>
      <c r="IX858" s="152"/>
      <c r="IY858" s="152"/>
      <c r="IZ858" s="152"/>
      <c r="JA858" s="152"/>
      <c r="JB858" s="152"/>
      <c r="JC858" s="152"/>
      <c r="JD858" s="152"/>
      <c r="JE858" s="152"/>
      <c r="JF858" s="152"/>
      <c r="JG858" s="152"/>
      <c r="JH858" s="152"/>
      <c r="JI858" s="152"/>
      <c r="JJ858" s="152"/>
      <c r="JK858" s="152"/>
      <c r="JL858" s="152"/>
      <c r="JM858" s="152"/>
      <c r="JN858" s="152"/>
      <c r="JO858" s="152"/>
      <c r="JP858" s="152"/>
      <c r="JQ858" s="152"/>
      <c r="JR858" s="152"/>
      <c r="JS858" s="152"/>
      <c r="JT858" s="152"/>
      <c r="JU858" s="152"/>
      <c r="JV858" s="152"/>
      <c r="JW858" s="152"/>
      <c r="JX858" s="152"/>
      <c r="JY858" s="152"/>
      <c r="JZ858" s="152"/>
      <c r="KA858" s="152"/>
      <c r="KB858" s="152"/>
      <c r="KC858" s="152"/>
      <c r="KD858" s="152"/>
      <c r="KE858" s="152"/>
      <c r="KF858" s="152"/>
      <c r="KG858" s="152"/>
      <c r="KH858" s="152"/>
      <c r="KI858" s="152"/>
      <c r="KJ858" s="152"/>
      <c r="KK858" s="152"/>
      <c r="KL858" s="152"/>
      <c r="KM858" s="152"/>
      <c r="KN858" s="152"/>
      <c r="KO858" s="152"/>
      <c r="KP858" s="152"/>
      <c r="KQ858" s="152"/>
      <c r="KR858" s="152"/>
      <c r="KS858" s="152"/>
      <c r="KT858" s="152"/>
      <c r="KU858" s="152"/>
      <c r="KV858" s="152"/>
      <c r="KW858" s="152"/>
      <c r="KX858" s="152"/>
      <c r="KY858" s="152"/>
      <c r="KZ858" s="152"/>
      <c r="LA858" s="152"/>
      <c r="LB858" s="152"/>
      <c r="LC858" s="152"/>
      <c r="LD858" s="152"/>
      <c r="LE858" s="152"/>
      <c r="LF858" s="152"/>
      <c r="LG858" s="152"/>
      <c r="LH858" s="152"/>
      <c r="LI858" s="152"/>
      <c r="LJ858" s="152"/>
      <c r="LK858" s="152"/>
      <c r="LL858" s="152"/>
      <c r="LM858" s="152"/>
      <c r="LN858" s="152"/>
      <c r="LO858" s="152"/>
      <c r="LP858" s="152"/>
      <c r="LQ858" s="152"/>
      <c r="LR858" s="152"/>
      <c r="LS858" s="152"/>
      <c r="LT858" s="152"/>
      <c r="LU858" s="152"/>
      <c r="LV858" s="152"/>
      <c r="LW858" s="152"/>
      <c r="LX858" s="152"/>
      <c r="LY858" s="152"/>
      <c r="LZ858" s="152"/>
      <c r="MA858" s="152"/>
      <c r="MB858" s="152"/>
      <c r="MC858" s="152"/>
      <c r="MD858" s="152"/>
      <c r="ME858" s="152"/>
      <c r="MF858" s="152"/>
      <c r="MG858" s="152"/>
      <c r="MH858" s="152"/>
      <c r="MI858" s="152"/>
      <c r="MJ858" s="152"/>
      <c r="MK858" s="152"/>
      <c r="ML858" s="152"/>
      <c r="MM858" s="152"/>
      <c r="MN858" s="152"/>
      <c r="MO858" s="152"/>
      <c r="MP858" s="152"/>
      <c r="MQ858" s="152"/>
      <c r="MR858" s="152"/>
      <c r="MS858" s="152"/>
      <c r="MT858" s="152"/>
      <c r="MU858" s="152"/>
      <c r="MV858" s="152"/>
      <c r="MW858" s="152"/>
      <c r="MX858" s="152"/>
      <c r="MY858" s="152"/>
      <c r="MZ858" s="152"/>
      <c r="NA858" s="152"/>
      <c r="NB858" s="152"/>
      <c r="NC858" s="152"/>
      <c r="ND858" s="152"/>
      <c r="NE858" s="152"/>
      <c r="NF858" s="152"/>
      <c r="NG858" s="152"/>
      <c r="NH858" s="152"/>
      <c r="NI858" s="152"/>
      <c r="NJ858" s="152"/>
      <c r="NK858" s="152"/>
      <c r="NL858" s="152"/>
      <c r="NM858" s="152"/>
      <c r="NN858" s="152"/>
      <c r="NO858" s="152"/>
      <c r="NP858" s="152"/>
      <c r="NQ858" s="152"/>
      <c r="NR858" s="152"/>
      <c r="NS858" s="152"/>
      <c r="NT858" s="152"/>
      <c r="NU858" s="152"/>
      <c r="NV858" s="152"/>
      <c r="NW858" s="152"/>
      <c r="NX858" s="152"/>
      <c r="NY858" s="152"/>
      <c r="NZ858" s="152"/>
      <c r="OA858" s="152"/>
      <c r="OB858" s="152"/>
      <c r="OC858" s="152"/>
      <c r="OD858" s="152"/>
      <c r="OE858" s="152"/>
      <c r="OF858" s="152"/>
      <c r="OG858" s="152"/>
      <c r="OH858" s="152"/>
      <c r="OI858" s="152"/>
      <c r="OJ858" s="152"/>
      <c r="OK858" s="152"/>
      <c r="OL858" s="152"/>
      <c r="OM858" s="152"/>
      <c r="ON858" s="152"/>
      <c r="OO858" s="152"/>
      <c r="OP858" s="152"/>
      <c r="OQ858" s="152"/>
      <c r="OR858" s="152"/>
      <c r="OS858" s="152"/>
      <c r="OT858" s="152"/>
      <c r="OU858" s="152"/>
      <c r="OV858" s="152"/>
      <c r="OW858" s="152"/>
      <c r="OX858" s="152"/>
      <c r="OY858" s="152"/>
      <c r="OZ858" s="152"/>
      <c r="PA858" s="152"/>
      <c r="PB858" s="152"/>
      <c r="PC858" s="152"/>
      <c r="PD858" s="152"/>
      <c r="PE858" s="152"/>
      <c r="PF858" s="152"/>
      <c r="PG858" s="152"/>
      <c r="PH858" s="152"/>
      <c r="PI858" s="152"/>
      <c r="PJ858" s="152"/>
      <c r="PK858" s="152"/>
      <c r="PL858" s="152"/>
      <c r="PM858" s="152"/>
      <c r="PN858" s="152"/>
      <c r="PO858" s="152"/>
      <c r="PP858" s="152"/>
      <c r="PQ858" s="152"/>
      <c r="PR858" s="152"/>
      <c r="PS858" s="152"/>
      <c r="PT858" s="152"/>
      <c r="PU858" s="152"/>
      <c r="PV858" s="152"/>
      <c r="PW858" s="152"/>
      <c r="PX858" s="152"/>
      <c r="PY858" s="152"/>
      <c r="PZ858" s="152"/>
      <c r="QA858" s="152"/>
      <c r="QB858" s="152"/>
      <c r="QC858" s="152"/>
      <c r="QD858" s="152"/>
      <c r="QE858" s="152"/>
      <c r="QF858" s="152"/>
      <c r="QG858" s="152"/>
      <c r="QH858" s="152"/>
      <c r="QI858" s="152"/>
      <c r="QJ858" s="152"/>
      <c r="QK858" s="152"/>
      <c r="QL858" s="152"/>
      <c r="QM858" s="152"/>
      <c r="QN858" s="152"/>
      <c r="QO858" s="152"/>
      <c r="QP858" s="152"/>
      <c r="QQ858" s="152"/>
      <c r="QR858" s="152"/>
      <c r="QS858" s="152"/>
      <c r="QT858" s="152"/>
      <c r="QU858" s="152"/>
      <c r="QV858" s="152"/>
      <c r="QW858" s="152"/>
      <c r="QX858" s="152"/>
      <c r="QY858" s="152"/>
      <c r="QZ858" s="152"/>
      <c r="RA858" s="152"/>
      <c r="RB858" s="152"/>
      <c r="RC858" s="152"/>
      <c r="RD858" s="152"/>
      <c r="RE858" s="152"/>
      <c r="RF858" s="152"/>
      <c r="RG858" s="152"/>
      <c r="RH858" s="152"/>
      <c r="RI858" s="152"/>
      <c r="RJ858" s="152"/>
      <c r="RK858" s="152"/>
      <c r="RL858" s="152"/>
      <c r="RM858" s="152"/>
      <c r="RN858" s="152"/>
      <c r="RO858" s="152"/>
      <c r="RP858" s="152"/>
      <c r="RQ858" s="152"/>
      <c r="RR858" s="152"/>
      <c r="RS858" s="152"/>
      <c r="RT858" s="152"/>
      <c r="RU858" s="152"/>
      <c r="RV858" s="152"/>
      <c r="RW858" s="152"/>
      <c r="RX858" s="152"/>
      <c r="RY858" s="152"/>
      <c r="RZ858" s="152"/>
      <c r="SA858" s="152"/>
      <c r="SB858" s="152"/>
      <c r="SC858" s="152"/>
      <c r="SD858" s="152"/>
      <c r="SE858" s="152"/>
      <c r="SF858" s="152"/>
      <c r="SG858" s="152"/>
      <c r="SH858" s="152"/>
      <c r="SI858" s="152"/>
      <c r="SJ858" s="152"/>
      <c r="SK858" s="152"/>
      <c r="SL858" s="152"/>
      <c r="SM858" s="152"/>
      <c r="SN858" s="152"/>
      <c r="SO858" s="152"/>
      <c r="SP858" s="152"/>
      <c r="SQ858" s="152"/>
      <c r="SR858" s="152"/>
      <c r="SS858" s="152"/>
      <c r="ST858" s="152"/>
      <c r="SU858" s="152"/>
      <c r="SV858" s="152"/>
      <c r="SW858" s="152"/>
      <c r="SX858" s="152"/>
      <c r="SY858" s="152"/>
      <c r="SZ858" s="152"/>
      <c r="TA858" s="152"/>
      <c r="TB858" s="152"/>
      <c r="TC858" s="152"/>
      <c r="TD858" s="152"/>
      <c r="TE858" s="152"/>
      <c r="TF858" s="152"/>
      <c r="TG858" s="152"/>
      <c r="TH858" s="152"/>
      <c r="TI858" s="152"/>
      <c r="TJ858" s="152"/>
      <c r="TK858" s="152"/>
      <c r="TL858" s="152"/>
      <c r="TM858" s="152"/>
      <c r="TN858" s="152"/>
      <c r="TO858" s="152"/>
      <c r="TP858" s="152"/>
      <c r="TQ858" s="152"/>
      <c r="TR858" s="152"/>
      <c r="TS858" s="152"/>
      <c r="TT858" s="152"/>
      <c r="TU858" s="152"/>
      <c r="TV858" s="152"/>
      <c r="TW858" s="152"/>
      <c r="TX858" s="152"/>
      <c r="TY858" s="152"/>
      <c r="TZ858" s="152"/>
      <c r="UA858" s="152"/>
      <c r="UB858" s="152"/>
      <c r="UC858" s="152"/>
      <c r="UD858" s="152"/>
      <c r="UE858" s="152"/>
      <c r="UF858" s="152"/>
      <c r="UG858" s="152"/>
      <c r="UH858" s="152"/>
      <c r="UI858" s="152"/>
      <c r="UJ858" s="152"/>
      <c r="UK858" s="152"/>
      <c r="UL858" s="152"/>
      <c r="UM858" s="152"/>
      <c r="UN858" s="152"/>
      <c r="UO858" s="152"/>
      <c r="UP858" s="152"/>
      <c r="UQ858" s="152"/>
      <c r="UR858" s="152"/>
      <c r="US858" s="152"/>
      <c r="UT858" s="152"/>
      <c r="UU858" s="152"/>
      <c r="UV858" s="152"/>
      <c r="UW858" s="152"/>
      <c r="UX858" s="152"/>
      <c r="UY858" s="152"/>
      <c r="UZ858" s="152"/>
      <c r="VA858" s="152"/>
      <c r="VB858" s="152"/>
      <c r="VC858" s="152"/>
      <c r="VD858" s="152"/>
      <c r="VE858" s="152"/>
      <c r="VF858" s="152"/>
      <c r="VG858" s="152"/>
      <c r="VH858" s="152"/>
      <c r="VI858" s="152"/>
      <c r="VJ858" s="152"/>
      <c r="VK858" s="152"/>
      <c r="VL858" s="152"/>
      <c r="VM858" s="152"/>
      <c r="VN858" s="152"/>
      <c r="VO858" s="152"/>
      <c r="VP858" s="152"/>
      <c r="VQ858" s="152"/>
      <c r="VR858" s="152"/>
      <c r="VS858" s="152"/>
      <c r="VT858" s="152"/>
      <c r="VU858" s="152"/>
      <c r="VV858" s="152"/>
      <c r="VW858" s="152"/>
      <c r="VX858" s="152"/>
      <c r="VY858" s="152"/>
      <c r="VZ858" s="152"/>
      <c r="WA858" s="152"/>
      <c r="WB858" s="152"/>
      <c r="WC858" s="152"/>
      <c r="WD858" s="152"/>
      <c r="WE858" s="152"/>
      <c r="WF858" s="152"/>
      <c r="WG858" s="152"/>
      <c r="WH858" s="152"/>
      <c r="WI858" s="152"/>
      <c r="WJ858" s="152"/>
      <c r="WK858" s="152"/>
      <c r="WL858" s="152"/>
      <c r="WM858" s="152"/>
      <c r="WN858" s="152"/>
      <c r="WO858" s="152"/>
      <c r="WP858" s="152"/>
      <c r="WQ858" s="152"/>
      <c r="WR858" s="152"/>
      <c r="WS858" s="152"/>
      <c r="WT858" s="152"/>
      <c r="WU858" s="152"/>
      <c r="WV858" s="152"/>
      <c r="WW858" s="152"/>
      <c r="WX858" s="152"/>
      <c r="WY858" s="152"/>
      <c r="WZ858" s="152"/>
      <c r="XA858" s="152"/>
      <c r="XB858" s="152"/>
      <c r="XC858" s="152"/>
      <c r="XD858" s="152"/>
      <c r="XE858" s="152"/>
      <c r="XF858" s="152"/>
      <c r="XG858" s="152"/>
      <c r="XH858" s="152"/>
      <c r="XI858" s="152"/>
      <c r="XJ858" s="152"/>
      <c r="XK858" s="152"/>
      <c r="XL858" s="152"/>
      <c r="XM858" s="152"/>
      <c r="XN858" s="152"/>
      <c r="XO858" s="152"/>
      <c r="XP858" s="152"/>
      <c r="XQ858" s="152"/>
      <c r="XR858" s="152"/>
      <c r="XS858" s="152"/>
      <c r="XT858" s="152"/>
      <c r="XU858" s="152"/>
      <c r="XV858" s="152"/>
      <c r="XW858" s="152"/>
      <c r="XX858" s="152"/>
      <c r="XY858" s="152"/>
      <c r="XZ858" s="152"/>
      <c r="YA858" s="152"/>
      <c r="YB858" s="152"/>
      <c r="YC858" s="152"/>
      <c r="YD858" s="152"/>
      <c r="YE858" s="152"/>
      <c r="YF858" s="152"/>
      <c r="YG858" s="152"/>
      <c r="YH858" s="152"/>
      <c r="YI858" s="152"/>
      <c r="YJ858" s="152"/>
      <c r="YK858" s="152"/>
      <c r="YL858" s="152"/>
      <c r="YM858" s="152"/>
      <c r="YN858" s="152"/>
      <c r="YO858" s="152"/>
      <c r="YP858" s="152"/>
      <c r="YQ858" s="152"/>
      <c r="YR858" s="152"/>
      <c r="YS858" s="152"/>
      <c r="YT858" s="152"/>
      <c r="YU858" s="152"/>
      <c r="YV858" s="152"/>
      <c r="YW858" s="152"/>
      <c r="YX858" s="152"/>
      <c r="YY858" s="152"/>
      <c r="YZ858" s="152"/>
      <c r="ZA858" s="152"/>
      <c r="ZB858" s="152"/>
      <c r="ZC858" s="152"/>
      <c r="ZD858" s="152"/>
      <c r="ZE858" s="152"/>
      <c r="ZF858" s="152"/>
      <c r="ZG858" s="152"/>
      <c r="ZH858" s="152"/>
      <c r="ZI858" s="152"/>
      <c r="ZJ858" s="152"/>
      <c r="ZK858" s="152"/>
      <c r="ZL858" s="152"/>
      <c r="ZM858" s="152"/>
      <c r="ZN858" s="152"/>
      <c r="ZO858" s="152"/>
      <c r="ZP858" s="152"/>
      <c r="ZQ858" s="152"/>
      <c r="ZR858" s="152"/>
      <c r="ZS858" s="152"/>
      <c r="ZT858" s="152"/>
      <c r="ZU858" s="152"/>
      <c r="ZV858" s="152"/>
      <c r="ZW858" s="152"/>
      <c r="ZX858" s="152"/>
      <c r="ZY858" s="152"/>
      <c r="ZZ858" s="152"/>
      <c r="AAA858" s="152"/>
      <c r="AAB858" s="152"/>
      <c r="AAC858" s="152"/>
      <c r="AAD858" s="152"/>
      <c r="AAE858" s="152"/>
      <c r="AAF858" s="152"/>
      <c r="AAG858" s="152"/>
      <c r="AAH858" s="152"/>
      <c r="AAI858" s="152"/>
      <c r="AAJ858" s="152"/>
      <c r="AAK858" s="152"/>
      <c r="AAL858" s="152"/>
      <c r="AAM858" s="152"/>
      <c r="AAN858" s="152"/>
      <c r="AAO858" s="152"/>
      <c r="AAP858" s="152"/>
      <c r="AAQ858" s="152"/>
      <c r="AAR858" s="152"/>
      <c r="AAS858" s="152"/>
      <c r="AAT858" s="152"/>
      <c r="AAU858" s="152"/>
      <c r="AAV858" s="152"/>
      <c r="AAW858" s="152"/>
      <c r="AAX858" s="152"/>
      <c r="AAY858" s="152"/>
      <c r="AAZ858" s="152"/>
      <c r="ABA858" s="152"/>
      <c r="ABB858" s="152"/>
      <c r="ABC858" s="152"/>
      <c r="ABD858" s="152"/>
      <c r="ABE858" s="152"/>
      <c r="ABF858" s="152"/>
      <c r="ABG858" s="152"/>
      <c r="ABH858" s="152"/>
      <c r="ABI858" s="152"/>
      <c r="ABJ858" s="152"/>
      <c r="ABK858" s="152"/>
      <c r="ABL858" s="152"/>
      <c r="ABM858" s="152"/>
      <c r="ABN858" s="152"/>
      <c r="ABO858" s="152"/>
      <c r="ABP858" s="152"/>
      <c r="ABQ858" s="152"/>
      <c r="ABR858" s="152"/>
      <c r="ABS858" s="152"/>
      <c r="ABT858" s="152"/>
      <c r="ABU858" s="152"/>
      <c r="ABV858" s="152"/>
      <c r="ABW858" s="152"/>
      <c r="ABX858" s="152"/>
      <c r="ABY858" s="152"/>
      <c r="ABZ858" s="152"/>
      <c r="ACA858" s="152"/>
      <c r="ACB858" s="152"/>
      <c r="ACC858" s="152"/>
      <c r="ACD858" s="152"/>
      <c r="ACE858" s="152"/>
      <c r="ACF858" s="152"/>
      <c r="ACG858" s="152"/>
      <c r="ACH858" s="152"/>
      <c r="ACI858" s="152"/>
      <c r="ACJ858" s="152"/>
      <c r="ACK858" s="152"/>
      <c r="ACL858" s="152"/>
      <c r="ACM858" s="152"/>
      <c r="ACN858" s="152"/>
      <c r="ACO858" s="152"/>
      <c r="ACP858" s="152"/>
      <c r="ACQ858" s="152"/>
      <c r="ACR858" s="152"/>
      <c r="ACS858" s="152"/>
      <c r="ACT858" s="152"/>
      <c r="ACU858" s="152"/>
      <c r="ACV858" s="152"/>
      <c r="ACW858" s="152"/>
      <c r="ACX858" s="152"/>
      <c r="ACY858" s="152"/>
      <c r="ACZ858" s="152"/>
      <c r="ADA858" s="152"/>
      <c r="ADB858" s="152"/>
      <c r="ADC858" s="152"/>
      <c r="ADD858" s="152"/>
      <c r="ADE858" s="152"/>
      <c r="ADF858" s="152"/>
      <c r="ADG858" s="152"/>
      <c r="ADH858" s="152"/>
      <c r="ADI858" s="152"/>
      <c r="ADJ858" s="152"/>
      <c r="ADK858" s="152"/>
      <c r="ADL858" s="152"/>
      <c r="ADM858" s="152"/>
      <c r="ADN858" s="152"/>
      <c r="ADO858" s="152"/>
      <c r="ADP858" s="152"/>
      <c r="ADQ858" s="152"/>
      <c r="ADR858" s="152"/>
      <c r="ADS858" s="152"/>
      <c r="ADT858" s="152"/>
      <c r="ADU858" s="152"/>
      <c r="ADV858" s="152"/>
      <c r="ADW858" s="152"/>
      <c r="ADX858" s="152"/>
      <c r="ADY858" s="152"/>
      <c r="ADZ858" s="152"/>
      <c r="AEA858" s="152"/>
      <c r="AEB858" s="152"/>
      <c r="AEC858" s="152"/>
      <c r="AED858" s="152"/>
      <c r="AEE858" s="152"/>
      <c r="AEF858" s="152"/>
      <c r="AEG858" s="152"/>
      <c r="AEH858" s="152"/>
      <c r="AEI858" s="152"/>
      <c r="AEJ858" s="152"/>
      <c r="AEK858" s="152"/>
      <c r="AEL858" s="152"/>
      <c r="AEM858" s="152"/>
      <c r="AEN858" s="152"/>
      <c r="AEO858" s="152"/>
      <c r="AEP858" s="152"/>
      <c r="AEQ858" s="152"/>
      <c r="AER858" s="152"/>
      <c r="AES858" s="152"/>
      <c r="AET858" s="152"/>
      <c r="AEU858" s="152"/>
      <c r="AEV858" s="152"/>
      <c r="AEW858" s="152"/>
      <c r="AEX858" s="152"/>
      <c r="AEY858" s="152"/>
      <c r="AEZ858" s="152"/>
      <c r="AFA858" s="152"/>
      <c r="AFB858" s="152"/>
      <c r="AFC858" s="152"/>
      <c r="AFD858" s="152"/>
      <c r="AFE858" s="152"/>
      <c r="AFF858" s="152"/>
      <c r="AFG858" s="152"/>
      <c r="AFH858" s="152"/>
      <c r="AFI858" s="152"/>
      <c r="AFJ858" s="152"/>
      <c r="AFK858" s="152"/>
      <c r="AFL858" s="152"/>
      <c r="AFM858" s="152"/>
      <c r="AFN858" s="152"/>
      <c r="AFO858" s="152"/>
      <c r="AFP858" s="152"/>
      <c r="AFQ858" s="152"/>
      <c r="AFR858" s="152"/>
      <c r="AFS858" s="152"/>
      <c r="AFT858" s="152"/>
      <c r="AFU858" s="152"/>
      <c r="AFV858" s="152"/>
      <c r="AFW858" s="152"/>
      <c r="AFX858" s="152"/>
      <c r="AFY858" s="152"/>
      <c r="AFZ858" s="152"/>
      <c r="AGA858" s="152"/>
      <c r="AGB858" s="152"/>
      <c r="AGC858" s="152"/>
      <c r="AGD858" s="152"/>
      <c r="AGE858" s="152"/>
      <c r="AGF858" s="152"/>
      <c r="AGG858" s="152"/>
      <c r="AGH858" s="152"/>
      <c r="AGI858" s="152"/>
      <c r="AGJ858" s="152"/>
      <c r="AGK858" s="152"/>
      <c r="AGL858" s="152"/>
      <c r="AGM858" s="152"/>
      <c r="AGN858" s="152"/>
      <c r="AGO858" s="152"/>
      <c r="AGP858" s="152"/>
      <c r="AGQ858" s="152"/>
      <c r="AGR858" s="152"/>
      <c r="AGS858" s="152"/>
      <c r="AGT858" s="152"/>
      <c r="AGU858" s="152"/>
      <c r="AGV858" s="152"/>
      <c r="AGW858" s="152"/>
      <c r="AGX858" s="152"/>
      <c r="AGY858" s="152"/>
      <c r="AGZ858" s="152"/>
      <c r="AHA858" s="152"/>
      <c r="AHB858" s="152"/>
      <c r="AHC858" s="152"/>
      <c r="AHD858" s="152"/>
      <c r="AHE858" s="152"/>
      <c r="AHF858" s="152"/>
      <c r="AHG858" s="152"/>
      <c r="AHH858" s="152"/>
      <c r="AHI858" s="152"/>
      <c r="AHJ858" s="152"/>
      <c r="AHK858" s="152"/>
      <c r="AHL858" s="152"/>
      <c r="AHM858" s="152"/>
      <c r="AHN858" s="152"/>
      <c r="AHO858" s="152"/>
      <c r="AHP858" s="152"/>
      <c r="AHQ858" s="152"/>
      <c r="AHR858" s="152"/>
      <c r="AHS858" s="152"/>
      <c r="AHT858" s="152"/>
      <c r="AHU858" s="152"/>
      <c r="AHV858" s="152"/>
      <c r="AHW858" s="152"/>
      <c r="AHX858" s="152"/>
      <c r="AHY858" s="152"/>
      <c r="AHZ858" s="152"/>
      <c r="AIA858" s="152"/>
      <c r="AIB858" s="152"/>
      <c r="AIC858" s="152"/>
      <c r="AID858" s="152"/>
      <c r="AIE858" s="152"/>
      <c r="AIF858" s="152"/>
      <c r="AIG858" s="152"/>
      <c r="AIH858" s="152"/>
      <c r="AII858" s="152"/>
      <c r="AIJ858" s="152"/>
      <c r="AIK858" s="152"/>
      <c r="AIL858" s="152"/>
      <c r="AIM858" s="152"/>
      <c r="AIN858" s="152"/>
      <c r="AIO858" s="152"/>
      <c r="AIP858" s="152"/>
      <c r="AIQ858" s="152"/>
      <c r="AIR858" s="152"/>
      <c r="AIS858" s="152"/>
      <c r="AIT858" s="152"/>
      <c r="AIU858" s="152"/>
      <c r="AIV858" s="152"/>
      <c r="AIW858" s="152"/>
      <c r="AIX858" s="152"/>
      <c r="AIY858" s="152"/>
      <c r="AIZ858" s="152"/>
      <c r="AJA858" s="152"/>
      <c r="AJB858" s="152"/>
      <c r="AJC858" s="152"/>
      <c r="AJD858" s="152"/>
      <c r="AJE858" s="152"/>
      <c r="AJF858" s="152"/>
      <c r="AJG858" s="152"/>
      <c r="AJH858" s="152"/>
      <c r="AJI858" s="152"/>
      <c r="AJJ858" s="152"/>
      <c r="AJK858" s="152"/>
      <c r="AJL858" s="152"/>
      <c r="AJM858" s="152"/>
      <c r="AJN858" s="152"/>
      <c r="AJO858" s="152"/>
      <c r="AJP858" s="152"/>
      <c r="AJQ858" s="152"/>
      <c r="AJR858" s="152"/>
      <c r="AJS858" s="152"/>
      <c r="AJT858" s="152"/>
      <c r="AJU858" s="152"/>
      <c r="AJV858" s="152"/>
      <c r="AJW858" s="152"/>
      <c r="AJX858" s="152"/>
      <c r="AJY858" s="152"/>
      <c r="AJZ858" s="152"/>
      <c r="AKA858" s="152"/>
      <c r="AKB858" s="152"/>
      <c r="AKC858" s="152"/>
      <c r="AKD858" s="152"/>
      <c r="AKE858" s="152"/>
      <c r="AKF858" s="152"/>
      <c r="AKG858" s="152"/>
      <c r="AKH858" s="152"/>
      <c r="AKI858" s="152"/>
      <c r="AKJ858" s="152"/>
      <c r="AKK858" s="152"/>
      <c r="AKL858" s="152"/>
      <c r="AKM858" s="152"/>
      <c r="AKN858" s="152"/>
      <c r="AKO858" s="152"/>
      <c r="AKP858" s="152"/>
      <c r="AKQ858" s="152"/>
      <c r="AKR858" s="152"/>
      <c r="AKS858" s="152"/>
      <c r="AKT858" s="152"/>
      <c r="AKU858" s="152"/>
      <c r="AKV858" s="152"/>
      <c r="AKW858" s="152"/>
      <c r="AKX858" s="152"/>
      <c r="AKY858" s="152"/>
      <c r="AKZ858" s="152"/>
      <c r="ALA858" s="152"/>
      <c r="ALB858" s="152"/>
      <c r="ALC858" s="152"/>
      <c r="ALD858" s="152"/>
      <c r="ALE858" s="152"/>
      <c r="ALF858" s="152"/>
      <c r="ALG858" s="152"/>
      <c r="ALH858" s="152"/>
      <c r="ALI858" s="152"/>
      <c r="ALJ858" s="152"/>
      <c r="ALK858" s="152"/>
      <c r="ALL858" s="152"/>
      <c r="ALM858" s="152"/>
      <c r="ALN858" s="152"/>
      <c r="ALO858" s="152"/>
      <c r="ALP858" s="152"/>
      <c r="ALQ858" s="152"/>
      <c r="ALR858" s="152"/>
      <c r="ALS858" s="152"/>
      <c r="ALT858" s="152"/>
      <c r="ALU858" s="152"/>
      <c r="ALV858" s="152"/>
      <c r="ALW858" s="152"/>
      <c r="ALX858" s="152"/>
      <c r="ALY858" s="152"/>
      <c r="ALZ858" s="152"/>
      <c r="AMA858" s="152"/>
      <c r="AMB858" s="152"/>
      <c r="AMC858" s="152"/>
      <c r="AMD858" s="152"/>
      <c r="AME858" s="152"/>
      <c r="AMF858" s="152"/>
      <c r="AMG858" s="152"/>
      <c r="AMH858" s="152"/>
      <c r="AMI858" s="152"/>
      <c r="AMJ858" s="152"/>
      <c r="AMK858" s="152"/>
      <c r="AML858" s="152"/>
      <c r="AMM858" s="152"/>
      <c r="AMN858" s="152"/>
      <c r="AMO858" s="152"/>
      <c r="AMP858" s="152"/>
      <c r="AMQ858" s="152"/>
      <c r="AMR858" s="152"/>
      <c r="AMS858" s="152"/>
      <c r="AMT858" s="152"/>
      <c r="AMU858" s="152"/>
      <c r="AMV858" s="152"/>
      <c r="AMW858" s="152"/>
      <c r="AMX858" s="152"/>
      <c r="AMY858" s="152"/>
      <c r="AMZ858" s="152"/>
      <c r="ANA858" s="152"/>
      <c r="ANB858" s="152"/>
      <c r="ANC858" s="152"/>
      <c r="AND858" s="152"/>
      <c r="ANE858" s="152"/>
      <c r="ANF858" s="152"/>
      <c r="ANG858" s="152"/>
      <c r="ANH858" s="152"/>
      <c r="ANI858" s="152"/>
      <c r="ANJ858" s="152"/>
      <c r="ANK858" s="152"/>
      <c r="ANL858" s="152"/>
      <c r="ANM858" s="152"/>
      <c r="ANN858" s="152"/>
      <c r="ANO858" s="152"/>
      <c r="ANP858" s="152"/>
      <c r="ANQ858" s="152"/>
      <c r="ANR858" s="152"/>
      <c r="ANS858" s="152"/>
      <c r="ANT858" s="152"/>
      <c r="ANU858" s="152"/>
      <c r="ANV858" s="152"/>
      <c r="ANW858" s="152"/>
      <c r="ANX858" s="152"/>
      <c r="ANY858" s="152"/>
      <c r="ANZ858" s="152"/>
      <c r="AOA858" s="152"/>
      <c r="AOB858" s="152"/>
      <c r="AOC858" s="152"/>
      <c r="AOD858" s="152"/>
      <c r="AOE858" s="152"/>
      <c r="AOF858" s="152"/>
      <c r="AOG858" s="152"/>
      <c r="AOH858" s="152"/>
      <c r="AOI858" s="152"/>
      <c r="AOJ858" s="152"/>
      <c r="AOK858" s="152"/>
      <c r="AOL858" s="152"/>
      <c r="AOM858" s="152"/>
      <c r="AON858" s="152"/>
      <c r="AOO858" s="152"/>
      <c r="AOP858" s="152"/>
      <c r="AOQ858" s="152"/>
      <c r="AOR858" s="152"/>
      <c r="AOS858" s="152"/>
      <c r="AOT858" s="152"/>
      <c r="AOU858" s="152"/>
      <c r="AOV858" s="152"/>
      <c r="AOW858" s="152"/>
      <c r="AOX858" s="152"/>
      <c r="AOY858" s="152"/>
      <c r="AOZ858" s="152"/>
      <c r="APA858" s="152"/>
      <c r="APB858" s="152"/>
      <c r="APC858" s="152"/>
      <c r="APD858" s="152"/>
      <c r="APE858" s="152"/>
      <c r="APF858" s="152"/>
      <c r="APG858" s="152"/>
      <c r="APH858" s="152"/>
      <c r="API858" s="152"/>
      <c r="APJ858" s="152"/>
      <c r="APK858" s="152"/>
      <c r="APL858" s="152"/>
      <c r="APM858" s="152"/>
      <c r="APN858" s="152"/>
      <c r="APO858" s="152"/>
      <c r="APP858" s="152"/>
      <c r="APQ858" s="152"/>
      <c r="APR858" s="152"/>
      <c r="APS858" s="152"/>
      <c r="APT858" s="152"/>
      <c r="APU858" s="152"/>
      <c r="APV858" s="152"/>
      <c r="APW858" s="152"/>
      <c r="APX858" s="152"/>
      <c r="APY858" s="152"/>
      <c r="APZ858" s="152"/>
      <c r="AQA858" s="152"/>
      <c r="AQB858" s="152"/>
      <c r="AQC858" s="152"/>
      <c r="AQD858" s="152"/>
      <c r="AQE858" s="152"/>
      <c r="AQF858" s="152"/>
      <c r="AQG858" s="152"/>
      <c r="AQH858" s="152"/>
      <c r="AQI858" s="152"/>
      <c r="AQJ858" s="152"/>
      <c r="AQK858" s="152"/>
      <c r="AQL858" s="152"/>
      <c r="AQM858" s="152"/>
      <c r="AQN858" s="152"/>
      <c r="AQO858" s="152"/>
      <c r="AQP858" s="152"/>
      <c r="AQQ858" s="152"/>
      <c r="AQR858" s="152"/>
      <c r="AQS858" s="152"/>
      <c r="AQT858" s="152"/>
      <c r="AQU858" s="152"/>
      <c r="AQV858" s="152"/>
      <c r="AQW858" s="152"/>
      <c r="AQX858" s="152"/>
      <c r="AQY858" s="152"/>
      <c r="AQZ858" s="152"/>
      <c r="ARA858" s="152"/>
      <c r="ARB858" s="152"/>
      <c r="ARC858" s="152"/>
      <c r="ARD858" s="152"/>
      <c r="ARE858" s="152"/>
      <c r="ARF858" s="152"/>
      <c r="ARG858" s="152"/>
      <c r="ARH858" s="152"/>
      <c r="ARI858" s="152"/>
      <c r="ARJ858" s="152"/>
      <c r="ARK858" s="152"/>
      <c r="ARL858" s="152"/>
      <c r="ARM858" s="152"/>
      <c r="ARN858" s="152"/>
      <c r="ARO858" s="152"/>
      <c r="ARP858" s="152"/>
      <c r="ARQ858" s="152"/>
      <c r="ARR858" s="152"/>
      <c r="ARS858" s="152"/>
      <c r="ART858" s="152"/>
      <c r="ARU858" s="152"/>
      <c r="ARV858" s="152"/>
      <c r="ARW858" s="152"/>
      <c r="ARX858" s="152"/>
      <c r="ARY858" s="152"/>
      <c r="ARZ858" s="152"/>
      <c r="ASA858" s="152"/>
      <c r="ASB858" s="152"/>
      <c r="ASC858" s="152"/>
      <c r="ASD858" s="152"/>
      <c r="ASE858" s="152"/>
      <c r="ASF858" s="152"/>
      <c r="ASG858" s="152"/>
      <c r="ASH858" s="152"/>
      <c r="ASI858" s="152"/>
      <c r="ASJ858" s="152"/>
      <c r="ASK858" s="152"/>
      <c r="ASL858" s="152"/>
      <c r="ASM858" s="152"/>
      <c r="ASN858" s="152"/>
      <c r="ASO858" s="152"/>
      <c r="ASP858" s="152"/>
      <c r="ASQ858" s="152"/>
      <c r="ASR858" s="152"/>
      <c r="ASS858" s="152"/>
      <c r="AST858" s="152"/>
      <c r="ASU858" s="152"/>
      <c r="ASV858" s="152"/>
      <c r="ASW858" s="152"/>
      <c r="ASX858" s="152"/>
      <c r="ASY858" s="152"/>
      <c r="ASZ858" s="152"/>
      <c r="ATA858" s="152"/>
      <c r="ATB858" s="152"/>
      <c r="ATC858" s="152"/>
      <c r="ATD858" s="152"/>
      <c r="ATE858" s="152"/>
      <c r="ATF858" s="152"/>
      <c r="ATG858" s="152"/>
      <c r="ATH858" s="152"/>
      <c r="ATI858" s="152"/>
      <c r="ATJ858" s="152"/>
      <c r="ATK858" s="152"/>
      <c r="ATL858" s="152"/>
      <c r="ATM858" s="152"/>
      <c r="ATN858" s="152"/>
      <c r="ATO858" s="152"/>
      <c r="ATP858" s="152"/>
      <c r="ATQ858" s="152"/>
      <c r="ATR858" s="152"/>
      <c r="ATS858" s="152"/>
      <c r="ATT858" s="152"/>
      <c r="ATU858" s="152"/>
      <c r="ATV858" s="152"/>
      <c r="ATW858" s="152"/>
      <c r="ATX858" s="152"/>
      <c r="ATY858" s="152"/>
      <c r="ATZ858" s="152"/>
      <c r="AUA858" s="152"/>
      <c r="AUB858" s="152"/>
      <c r="AUC858" s="152"/>
      <c r="AUD858" s="152"/>
      <c r="AUE858" s="152"/>
      <c r="AUF858" s="152"/>
      <c r="AUG858" s="152"/>
      <c r="AUH858" s="152"/>
      <c r="AUI858" s="152"/>
      <c r="AUJ858" s="152"/>
      <c r="AUK858" s="152"/>
      <c r="AUL858" s="152"/>
      <c r="AUM858" s="152"/>
      <c r="AUN858" s="152"/>
      <c r="AUO858" s="152"/>
      <c r="AUP858" s="152"/>
      <c r="AUQ858" s="152"/>
      <c r="AUR858" s="152"/>
      <c r="AUS858" s="152"/>
      <c r="AUT858" s="152"/>
      <c r="AUU858" s="152"/>
      <c r="AUV858" s="152"/>
      <c r="AUW858" s="152"/>
      <c r="AUX858" s="152"/>
      <c r="AUY858" s="152"/>
      <c r="AUZ858" s="152"/>
      <c r="AVA858" s="152"/>
      <c r="AVB858" s="152"/>
      <c r="AVC858" s="152"/>
      <c r="AVD858" s="152"/>
      <c r="AVE858" s="152"/>
      <c r="AVF858" s="152"/>
      <c r="AVG858" s="152"/>
      <c r="AVH858" s="152"/>
      <c r="AVI858" s="152"/>
      <c r="AVJ858" s="152"/>
      <c r="AVK858" s="152"/>
      <c r="AVL858" s="152"/>
      <c r="AVM858" s="152"/>
      <c r="AVN858" s="152"/>
      <c r="AVO858" s="152"/>
      <c r="AVP858" s="152"/>
      <c r="AVQ858" s="152"/>
      <c r="AVR858" s="152"/>
      <c r="AVS858" s="152"/>
      <c r="AVT858" s="152"/>
      <c r="AVU858" s="152"/>
      <c r="AVV858" s="152"/>
      <c r="AVW858" s="152"/>
      <c r="AVX858" s="152"/>
      <c r="AVY858" s="152"/>
      <c r="AVZ858" s="152"/>
      <c r="AWA858" s="152"/>
      <c r="AWB858" s="152"/>
      <c r="AWC858" s="152"/>
      <c r="AWD858" s="152"/>
      <c r="AWE858" s="152"/>
      <c r="AWF858" s="152"/>
      <c r="AWG858" s="152"/>
      <c r="AWH858" s="152"/>
      <c r="AWI858" s="152"/>
      <c r="AWJ858" s="152"/>
      <c r="AWK858" s="152"/>
      <c r="AWL858" s="152"/>
      <c r="AWM858" s="152"/>
      <c r="AWN858" s="152"/>
      <c r="AWO858" s="152"/>
      <c r="AWP858" s="152"/>
      <c r="AWQ858" s="152"/>
      <c r="AWR858" s="152"/>
      <c r="AWS858" s="152"/>
      <c r="AWT858" s="152"/>
      <c r="AWU858" s="152"/>
      <c r="AWV858" s="152"/>
      <c r="AWW858" s="152"/>
      <c r="AWX858" s="152"/>
      <c r="AWY858" s="152"/>
      <c r="AWZ858" s="152"/>
      <c r="AXA858" s="152"/>
      <c r="AXB858" s="152"/>
      <c r="AXC858" s="152"/>
      <c r="AXD858" s="152"/>
      <c r="AXE858" s="152"/>
      <c r="AXF858" s="152"/>
      <c r="AXG858" s="152"/>
      <c r="AXH858" s="152"/>
      <c r="AXI858" s="152"/>
      <c r="AXJ858" s="152"/>
      <c r="AXK858" s="152"/>
      <c r="AXL858" s="152"/>
      <c r="AXM858" s="152"/>
      <c r="AXN858" s="152"/>
      <c r="AXO858" s="152"/>
      <c r="AXP858" s="152"/>
      <c r="AXQ858" s="152"/>
      <c r="AXR858" s="152"/>
      <c r="AXS858" s="152"/>
      <c r="AXT858" s="152"/>
      <c r="AXU858" s="152"/>
      <c r="AXV858" s="152"/>
      <c r="AXW858" s="152"/>
      <c r="AXX858" s="152"/>
      <c r="AXY858" s="152"/>
      <c r="AXZ858" s="152"/>
      <c r="AYA858" s="152"/>
      <c r="AYB858" s="152"/>
      <c r="AYC858" s="152"/>
      <c r="AYD858" s="152"/>
      <c r="AYE858" s="152"/>
      <c r="AYF858" s="152"/>
      <c r="AYG858" s="152"/>
      <c r="AYH858" s="152"/>
      <c r="AYI858" s="152"/>
      <c r="AYJ858" s="152"/>
      <c r="AYK858" s="152"/>
      <c r="AYL858" s="152"/>
      <c r="AYM858" s="152"/>
      <c r="AYN858" s="152"/>
      <c r="AYO858" s="152"/>
      <c r="AYP858" s="152"/>
      <c r="AYQ858" s="152"/>
      <c r="AYR858" s="152"/>
      <c r="AYS858" s="152"/>
      <c r="AYT858" s="152"/>
      <c r="AYU858" s="152"/>
      <c r="AYV858" s="152"/>
      <c r="AYW858" s="152"/>
      <c r="AYX858" s="152"/>
      <c r="AYY858" s="152"/>
      <c r="AYZ858" s="152"/>
      <c r="AZA858" s="152"/>
      <c r="AZB858" s="152"/>
      <c r="AZC858" s="152"/>
      <c r="AZD858" s="152"/>
      <c r="AZE858" s="152"/>
      <c r="AZF858" s="152"/>
      <c r="AZG858" s="152"/>
      <c r="AZH858" s="152"/>
      <c r="AZI858" s="152"/>
      <c r="AZJ858" s="152"/>
      <c r="AZK858" s="152"/>
      <c r="AZL858" s="152"/>
      <c r="AZM858" s="152"/>
      <c r="AZN858" s="152"/>
      <c r="AZO858" s="152"/>
      <c r="AZP858" s="152"/>
      <c r="AZQ858" s="152"/>
      <c r="AZR858" s="152"/>
      <c r="AZS858" s="152"/>
      <c r="AZT858" s="152"/>
      <c r="AZU858" s="152"/>
      <c r="AZV858" s="152"/>
      <c r="AZW858" s="152"/>
      <c r="AZX858" s="152"/>
      <c r="AZY858" s="152"/>
      <c r="AZZ858" s="152"/>
      <c r="BAA858" s="152"/>
      <c r="BAB858" s="152"/>
      <c r="BAC858" s="152"/>
      <c r="BAD858" s="152"/>
      <c r="BAE858" s="152"/>
      <c r="BAF858" s="152"/>
      <c r="BAG858" s="152"/>
      <c r="BAH858" s="152"/>
      <c r="BAI858" s="152"/>
      <c r="BAJ858" s="152"/>
      <c r="BAK858" s="152"/>
      <c r="BAL858" s="152"/>
      <c r="BAM858" s="152"/>
      <c r="BAN858" s="152"/>
      <c r="BAO858" s="152"/>
      <c r="BAP858" s="152"/>
      <c r="BAQ858" s="152"/>
      <c r="BAR858" s="152"/>
      <c r="BAS858" s="152"/>
      <c r="BAT858" s="152"/>
      <c r="BAU858" s="152"/>
      <c r="BAV858" s="152"/>
      <c r="BAW858" s="152"/>
      <c r="BAX858" s="152"/>
      <c r="BAY858" s="152"/>
      <c r="BAZ858" s="152"/>
      <c r="BBA858" s="152"/>
      <c r="BBB858" s="152"/>
      <c r="BBC858" s="152"/>
      <c r="BBD858" s="152"/>
      <c r="BBE858" s="152"/>
      <c r="BBF858" s="152"/>
      <c r="BBG858" s="152"/>
      <c r="BBH858" s="152"/>
      <c r="BBI858" s="152"/>
      <c r="BBJ858" s="152"/>
      <c r="BBK858" s="152"/>
      <c r="BBL858" s="152"/>
      <c r="BBM858" s="152"/>
      <c r="BBN858" s="152"/>
      <c r="BBO858" s="152"/>
      <c r="BBP858" s="152"/>
      <c r="BBQ858" s="152"/>
      <c r="BBR858" s="152"/>
      <c r="BBS858" s="152"/>
      <c r="BBT858" s="152"/>
      <c r="BBU858" s="152"/>
      <c r="BBV858" s="152"/>
      <c r="BBW858" s="152"/>
      <c r="BBX858" s="152"/>
      <c r="BBY858" s="152"/>
      <c r="BBZ858" s="152"/>
      <c r="BCA858" s="152"/>
      <c r="BCB858" s="152"/>
      <c r="BCC858" s="152"/>
      <c r="BCD858" s="152"/>
      <c r="BCE858" s="152"/>
      <c r="BCF858" s="152"/>
      <c r="BCG858" s="152"/>
      <c r="BCH858" s="152"/>
      <c r="BCI858" s="152"/>
      <c r="BCJ858" s="152"/>
      <c r="BCK858" s="152"/>
      <c r="BCL858" s="152"/>
      <c r="BCM858" s="152"/>
      <c r="BCN858" s="152"/>
      <c r="BCO858" s="152"/>
      <c r="BCP858" s="152"/>
      <c r="BCQ858" s="152"/>
      <c r="BCR858" s="152"/>
      <c r="BCS858" s="152"/>
      <c r="BCT858" s="152"/>
      <c r="BCU858" s="152"/>
      <c r="BCV858" s="152"/>
      <c r="BCW858" s="152"/>
      <c r="BCX858" s="152"/>
      <c r="BCY858" s="152"/>
      <c r="BCZ858" s="152"/>
      <c r="BDA858" s="152"/>
      <c r="BDB858" s="152"/>
      <c r="BDC858" s="152"/>
      <c r="BDD858" s="152"/>
      <c r="BDE858" s="152"/>
      <c r="BDF858" s="152"/>
      <c r="BDG858" s="152"/>
      <c r="BDH858" s="152"/>
      <c r="BDI858" s="152"/>
      <c r="BDJ858" s="152"/>
      <c r="BDK858" s="152"/>
      <c r="BDL858" s="152"/>
      <c r="BDM858" s="152"/>
      <c r="BDN858" s="152"/>
      <c r="BDO858" s="152"/>
      <c r="BDP858" s="152"/>
      <c r="BDQ858" s="152"/>
      <c r="BDR858" s="152"/>
      <c r="BDS858" s="152"/>
      <c r="BDT858" s="152"/>
      <c r="BDU858" s="152"/>
      <c r="BDV858" s="152"/>
      <c r="BDW858" s="152"/>
      <c r="BDX858" s="152"/>
      <c r="BDY858" s="152"/>
      <c r="BDZ858" s="152"/>
      <c r="BEA858" s="152"/>
      <c r="BEB858" s="152"/>
      <c r="BEC858" s="152"/>
      <c r="BED858" s="152"/>
      <c r="BEE858" s="152"/>
      <c r="BEF858" s="152"/>
      <c r="BEG858" s="152"/>
      <c r="BEH858" s="152"/>
      <c r="BEI858" s="152"/>
      <c r="BEJ858" s="152"/>
      <c r="BEK858" s="152"/>
      <c r="BEL858" s="152"/>
      <c r="BEM858" s="152"/>
      <c r="BEN858" s="152"/>
      <c r="BEO858" s="152"/>
      <c r="BEP858" s="152"/>
      <c r="BEQ858" s="152"/>
      <c r="BER858" s="152"/>
      <c r="BES858" s="152"/>
      <c r="BET858" s="152"/>
      <c r="BEU858" s="152"/>
      <c r="BEV858" s="152"/>
      <c r="BEW858" s="152"/>
      <c r="BEX858" s="152"/>
      <c r="BEY858" s="152"/>
      <c r="BEZ858" s="152"/>
      <c r="BFA858" s="152"/>
      <c r="BFB858" s="152"/>
      <c r="BFC858" s="152"/>
      <c r="BFD858" s="152"/>
      <c r="BFE858" s="152"/>
      <c r="BFF858" s="152"/>
      <c r="BFG858" s="152"/>
      <c r="BFH858" s="152"/>
      <c r="BFI858" s="152"/>
      <c r="BFJ858" s="152"/>
      <c r="BFK858" s="152"/>
      <c r="BFL858" s="152"/>
      <c r="BFM858" s="152"/>
      <c r="BFN858" s="152"/>
      <c r="BFO858" s="152"/>
      <c r="BFP858" s="152"/>
      <c r="BFQ858" s="152"/>
      <c r="BFR858" s="152"/>
      <c r="BFS858" s="152"/>
      <c r="BFT858" s="152"/>
      <c r="BFU858" s="152"/>
      <c r="BFV858" s="152"/>
      <c r="BFW858" s="152"/>
      <c r="BFX858" s="152"/>
      <c r="BFY858" s="152"/>
      <c r="BFZ858" s="152"/>
      <c r="BGA858" s="152"/>
      <c r="BGB858" s="152"/>
      <c r="BGC858" s="152"/>
      <c r="BGD858" s="152"/>
      <c r="BGE858" s="152"/>
      <c r="BGF858" s="152"/>
      <c r="BGG858" s="152"/>
      <c r="BGH858" s="152"/>
      <c r="BGI858" s="152"/>
      <c r="BGJ858" s="152"/>
      <c r="BGK858" s="152"/>
      <c r="BGL858" s="152"/>
      <c r="BGM858" s="152"/>
      <c r="BGN858" s="152"/>
      <c r="BGO858" s="152"/>
      <c r="BGP858" s="152"/>
      <c r="BGQ858" s="152"/>
      <c r="BGR858" s="152"/>
      <c r="BGS858" s="152"/>
      <c r="BGT858" s="152"/>
      <c r="BGU858" s="152"/>
      <c r="BGV858" s="152"/>
      <c r="BGW858" s="152"/>
      <c r="BGX858" s="152"/>
      <c r="BGY858" s="152"/>
      <c r="BGZ858" s="152"/>
      <c r="BHA858" s="152"/>
      <c r="BHB858" s="152"/>
      <c r="BHC858" s="152"/>
      <c r="BHD858" s="152"/>
      <c r="BHE858" s="152"/>
      <c r="BHF858" s="152"/>
      <c r="BHG858" s="152"/>
      <c r="BHH858" s="152"/>
      <c r="BHI858" s="152"/>
      <c r="BHJ858" s="152"/>
      <c r="BHK858" s="152"/>
      <c r="BHL858" s="152"/>
      <c r="BHM858" s="152"/>
      <c r="BHN858" s="152"/>
      <c r="BHO858" s="152"/>
      <c r="BHP858" s="152"/>
      <c r="BHQ858" s="152"/>
      <c r="BHR858" s="152"/>
      <c r="BHS858" s="152"/>
      <c r="BHT858" s="152"/>
      <c r="BHU858" s="152"/>
      <c r="BHV858" s="152"/>
      <c r="BHW858" s="152"/>
      <c r="BHX858" s="152"/>
      <c r="BHY858" s="152"/>
      <c r="BHZ858" s="152"/>
      <c r="BIA858" s="152"/>
      <c r="BIB858" s="152"/>
      <c r="BIC858" s="152"/>
      <c r="BID858" s="152"/>
      <c r="BIE858" s="152"/>
      <c r="BIF858" s="152"/>
      <c r="BIG858" s="152"/>
      <c r="BIH858" s="152"/>
      <c r="BII858" s="152"/>
      <c r="BIJ858" s="152"/>
      <c r="BIK858" s="152"/>
      <c r="BIL858" s="152"/>
      <c r="BIM858" s="152"/>
      <c r="BIN858" s="152"/>
      <c r="BIO858" s="152"/>
      <c r="BIP858" s="152"/>
      <c r="BIQ858" s="152"/>
      <c r="BIR858" s="152"/>
      <c r="BIS858" s="152"/>
      <c r="BIT858" s="152"/>
      <c r="BIU858" s="152"/>
      <c r="BIV858" s="152"/>
      <c r="BIW858" s="152"/>
      <c r="BIX858" s="152"/>
      <c r="BIY858" s="152"/>
      <c r="BIZ858" s="152"/>
      <c r="BJA858" s="152"/>
      <c r="BJB858" s="152"/>
      <c r="BJC858" s="152"/>
      <c r="BJD858" s="152"/>
      <c r="BJE858" s="152"/>
      <c r="BJF858" s="152"/>
      <c r="BJG858" s="152"/>
      <c r="BJH858" s="152"/>
      <c r="BJI858" s="152"/>
      <c r="BJJ858" s="152"/>
      <c r="BJK858" s="152"/>
      <c r="BJL858" s="152"/>
      <c r="BJM858" s="152"/>
      <c r="BJN858" s="152"/>
      <c r="BJO858" s="152"/>
      <c r="BJP858" s="152"/>
      <c r="BJQ858" s="152"/>
      <c r="BJR858" s="152"/>
      <c r="BJS858" s="152"/>
      <c r="BJT858" s="152"/>
      <c r="BJU858" s="152"/>
      <c r="BJV858" s="152"/>
      <c r="BJW858" s="152"/>
      <c r="BJX858" s="152"/>
      <c r="BJY858" s="152"/>
      <c r="BJZ858" s="152"/>
      <c r="BKA858" s="152"/>
      <c r="BKB858" s="152"/>
      <c r="BKC858" s="152"/>
      <c r="BKD858" s="152"/>
      <c r="BKE858" s="152"/>
      <c r="BKF858" s="152"/>
      <c r="BKG858" s="152"/>
      <c r="BKH858" s="152"/>
      <c r="BKI858" s="152"/>
      <c r="BKJ858" s="152"/>
      <c r="BKK858" s="152"/>
      <c r="BKL858" s="152"/>
      <c r="BKM858" s="152"/>
      <c r="BKN858" s="152"/>
      <c r="BKO858" s="152"/>
      <c r="BKP858" s="152"/>
      <c r="BKQ858" s="152"/>
      <c r="BKR858" s="152"/>
      <c r="BKS858" s="152"/>
      <c r="BKT858" s="152"/>
      <c r="BKU858" s="152"/>
      <c r="BKV858" s="152"/>
      <c r="BKW858" s="152"/>
      <c r="BKX858" s="152"/>
      <c r="BKY858" s="152"/>
      <c r="BKZ858" s="152"/>
      <c r="BLA858" s="152"/>
      <c r="BLB858" s="152"/>
      <c r="BLC858" s="152"/>
      <c r="BLD858" s="152"/>
      <c r="BLE858" s="152"/>
      <c r="BLF858" s="152"/>
      <c r="BLG858" s="152"/>
      <c r="BLH858" s="152"/>
      <c r="BLI858" s="152"/>
      <c r="BLJ858" s="152"/>
      <c r="BLK858" s="152"/>
      <c r="BLL858" s="152"/>
      <c r="BLM858" s="152"/>
      <c r="BLN858" s="152"/>
      <c r="BLO858" s="152"/>
      <c r="BLP858" s="152"/>
      <c r="BLQ858" s="152"/>
      <c r="BLR858" s="152"/>
      <c r="BLS858" s="152"/>
      <c r="BLT858" s="152"/>
      <c r="BLU858" s="152"/>
      <c r="BLV858" s="152"/>
      <c r="BLW858" s="152"/>
      <c r="BLX858" s="152"/>
      <c r="BLY858" s="152"/>
      <c r="BLZ858" s="152"/>
      <c r="BMA858" s="152"/>
      <c r="BMB858" s="152"/>
      <c r="BMC858" s="152"/>
      <c r="BMD858" s="152"/>
      <c r="BME858" s="152"/>
      <c r="BMF858" s="152"/>
      <c r="BMG858" s="152"/>
      <c r="BMH858" s="152"/>
      <c r="BMI858" s="152"/>
      <c r="BMJ858" s="152"/>
      <c r="BMK858" s="152"/>
      <c r="BML858" s="152"/>
      <c r="BMM858" s="152"/>
      <c r="BMN858" s="152"/>
      <c r="BMO858" s="152"/>
      <c r="BMP858" s="152"/>
      <c r="BMQ858" s="152"/>
      <c r="BMR858" s="152"/>
      <c r="BMS858" s="152"/>
      <c r="BMT858" s="152"/>
      <c r="BMU858" s="152"/>
      <c r="BMV858" s="152"/>
      <c r="BMW858" s="152"/>
      <c r="BMX858" s="152"/>
      <c r="BMY858" s="152"/>
      <c r="BMZ858" s="152"/>
      <c r="BNA858" s="152"/>
      <c r="BNB858" s="152"/>
      <c r="BNC858" s="152"/>
      <c r="BND858" s="152"/>
      <c r="BNE858" s="152"/>
      <c r="BNF858" s="152"/>
      <c r="BNG858" s="152"/>
      <c r="BNH858" s="152"/>
      <c r="BNI858" s="152"/>
      <c r="BNJ858" s="152"/>
      <c r="BNK858" s="152"/>
      <c r="BNL858" s="152"/>
      <c r="BNM858" s="152"/>
      <c r="BNN858" s="152"/>
      <c r="BNO858" s="152"/>
      <c r="BNP858" s="152"/>
      <c r="BNQ858" s="152"/>
      <c r="BNR858" s="152"/>
      <c r="BNS858" s="152"/>
      <c r="BNT858" s="152"/>
      <c r="BNU858" s="152"/>
      <c r="BNV858" s="152"/>
      <c r="BNW858" s="152"/>
      <c r="BNX858" s="152"/>
      <c r="BNY858" s="152"/>
      <c r="BNZ858" s="152"/>
      <c r="BOA858" s="152"/>
      <c r="BOB858" s="152"/>
      <c r="BOC858" s="152"/>
      <c r="BOD858" s="152"/>
      <c r="BOE858" s="152"/>
      <c r="BOF858" s="152"/>
      <c r="BOG858" s="152"/>
      <c r="BOH858" s="152"/>
      <c r="BOI858" s="152"/>
      <c r="BOJ858" s="152"/>
      <c r="BOK858" s="152"/>
      <c r="BOL858" s="152"/>
      <c r="BOM858" s="152"/>
      <c r="BON858" s="152"/>
      <c r="BOO858" s="152"/>
      <c r="BOP858" s="152"/>
      <c r="BOQ858" s="152"/>
      <c r="BOR858" s="152"/>
      <c r="BOS858" s="152"/>
      <c r="BOT858" s="152"/>
      <c r="BOU858" s="152"/>
      <c r="BOV858" s="152"/>
      <c r="BOW858" s="152"/>
      <c r="BOX858" s="152"/>
      <c r="BOY858" s="152"/>
      <c r="BOZ858" s="152"/>
      <c r="BPA858" s="152"/>
      <c r="BPB858" s="152"/>
      <c r="BPC858" s="152"/>
      <c r="BPD858" s="152"/>
      <c r="BPE858" s="152"/>
      <c r="BPF858" s="152"/>
      <c r="BPG858" s="152"/>
      <c r="BPH858" s="152"/>
      <c r="BPI858" s="152"/>
      <c r="BPJ858" s="152"/>
      <c r="BPK858" s="152"/>
      <c r="BPL858" s="152"/>
      <c r="BPM858" s="152"/>
      <c r="BPN858" s="152"/>
      <c r="BPO858" s="152"/>
      <c r="BPP858" s="152"/>
      <c r="BPQ858" s="152"/>
      <c r="BPR858" s="152"/>
      <c r="BPS858" s="152"/>
      <c r="BPT858" s="152"/>
      <c r="BPU858" s="152"/>
      <c r="BPV858" s="152"/>
      <c r="BPW858" s="152"/>
      <c r="BPX858" s="152"/>
      <c r="BPY858" s="152"/>
      <c r="BPZ858" s="152"/>
      <c r="BQA858" s="152"/>
      <c r="BQB858" s="152"/>
      <c r="BQC858" s="152"/>
      <c r="BQD858" s="152"/>
      <c r="BQE858" s="152"/>
      <c r="BQF858" s="152"/>
      <c r="BQG858" s="152"/>
      <c r="BQH858" s="152"/>
      <c r="BQI858" s="152"/>
      <c r="BQJ858" s="152"/>
      <c r="BQK858" s="152"/>
      <c r="BQL858" s="152"/>
      <c r="BQM858" s="152"/>
      <c r="BQN858" s="152"/>
      <c r="BQO858" s="152"/>
      <c r="BQP858" s="152"/>
      <c r="BQQ858" s="152"/>
      <c r="BQR858" s="152"/>
      <c r="BQS858" s="152"/>
      <c r="BQT858" s="152"/>
      <c r="BQU858" s="152"/>
      <c r="BQV858" s="152"/>
      <c r="BQW858" s="152"/>
      <c r="BQX858" s="152"/>
      <c r="BQY858" s="152"/>
      <c r="BQZ858" s="152"/>
      <c r="BRA858" s="152"/>
      <c r="BRB858" s="152"/>
      <c r="BRC858" s="152"/>
      <c r="BRD858" s="152"/>
      <c r="BRE858" s="152"/>
      <c r="BRF858" s="152"/>
      <c r="BRG858" s="152"/>
      <c r="BRH858" s="152"/>
      <c r="BRI858" s="152"/>
      <c r="BRJ858" s="152"/>
      <c r="BRK858" s="152"/>
      <c r="BRL858" s="152"/>
      <c r="BRM858" s="152"/>
      <c r="BRN858" s="152"/>
      <c r="BRO858" s="152"/>
      <c r="BRP858" s="152"/>
      <c r="BRQ858" s="152"/>
      <c r="BRR858" s="152"/>
      <c r="BRS858" s="152"/>
      <c r="BRT858" s="152"/>
      <c r="BRU858" s="152"/>
      <c r="BRV858" s="152"/>
      <c r="BRW858" s="152"/>
      <c r="BRX858" s="152"/>
      <c r="BRY858" s="152"/>
      <c r="BRZ858" s="152"/>
      <c r="BSA858" s="152"/>
      <c r="BSB858" s="152"/>
      <c r="BSC858" s="152"/>
      <c r="BSD858" s="152"/>
      <c r="BSE858" s="152"/>
      <c r="BSF858" s="152"/>
      <c r="BSG858" s="152"/>
      <c r="BSH858" s="152"/>
      <c r="BSI858" s="152"/>
      <c r="BSJ858" s="152"/>
      <c r="BSK858" s="152"/>
      <c r="BSL858" s="152"/>
      <c r="BSM858" s="152"/>
      <c r="BSN858" s="152"/>
      <c r="BSO858" s="152"/>
      <c r="BSP858" s="152"/>
      <c r="BSQ858" s="152"/>
      <c r="BSR858" s="152"/>
      <c r="BSS858" s="152"/>
      <c r="BST858" s="152"/>
      <c r="BSU858" s="152"/>
      <c r="BSV858" s="152"/>
      <c r="BSW858" s="152"/>
      <c r="BSX858" s="152"/>
      <c r="BSY858" s="152"/>
      <c r="BSZ858" s="152"/>
      <c r="BTA858" s="152"/>
      <c r="BTB858" s="152"/>
      <c r="BTC858" s="152"/>
      <c r="BTD858" s="152"/>
      <c r="BTE858" s="152"/>
      <c r="BTF858" s="152"/>
      <c r="BTG858" s="152"/>
      <c r="BTH858" s="152"/>
      <c r="BTI858" s="152"/>
      <c r="BTJ858" s="152"/>
      <c r="BTK858" s="152"/>
      <c r="BTL858" s="152"/>
      <c r="BTM858" s="152"/>
      <c r="BTN858" s="152"/>
      <c r="BTO858" s="152"/>
      <c r="BTP858" s="152"/>
      <c r="BTQ858" s="152"/>
      <c r="BTR858" s="152"/>
      <c r="BTS858" s="152"/>
      <c r="BTT858" s="152"/>
      <c r="BTU858" s="152"/>
      <c r="BTV858" s="152"/>
      <c r="BTW858" s="152"/>
      <c r="BTX858" s="152"/>
      <c r="BTY858" s="152"/>
      <c r="BTZ858" s="152"/>
      <c r="BUA858" s="152"/>
      <c r="BUB858" s="152"/>
      <c r="BUC858" s="152"/>
      <c r="BUD858" s="152"/>
      <c r="BUE858" s="152"/>
      <c r="BUF858" s="152"/>
      <c r="BUG858" s="152"/>
      <c r="BUH858" s="152"/>
      <c r="BUI858" s="152"/>
      <c r="BUJ858" s="152"/>
      <c r="BUK858" s="152"/>
      <c r="BUL858" s="152"/>
      <c r="BUM858" s="152"/>
      <c r="BUN858" s="152"/>
      <c r="BUO858" s="152"/>
      <c r="BUP858" s="152"/>
      <c r="BUQ858" s="152"/>
      <c r="BUR858" s="152"/>
      <c r="BUS858" s="152"/>
      <c r="BUT858" s="152"/>
      <c r="BUU858" s="152"/>
      <c r="BUV858" s="152"/>
      <c r="BUW858" s="152"/>
      <c r="BUX858" s="152"/>
      <c r="BUY858" s="152"/>
      <c r="BUZ858" s="152"/>
      <c r="BVA858" s="152"/>
      <c r="BVB858" s="152"/>
      <c r="BVC858" s="152"/>
      <c r="BVD858" s="152"/>
      <c r="BVE858" s="152"/>
      <c r="BVF858" s="152"/>
      <c r="BVG858" s="152"/>
      <c r="BVH858" s="152"/>
      <c r="BVI858" s="152"/>
      <c r="BVJ858" s="152"/>
      <c r="BVK858" s="152"/>
      <c r="BVL858" s="152"/>
      <c r="BVM858" s="152"/>
      <c r="BVN858" s="152"/>
      <c r="BVO858" s="152"/>
      <c r="BVP858" s="152"/>
      <c r="BVQ858" s="152"/>
      <c r="BVR858" s="152"/>
      <c r="BVS858" s="152"/>
      <c r="BVT858" s="152"/>
      <c r="BVU858" s="152"/>
      <c r="BVV858" s="152"/>
      <c r="BVW858" s="152"/>
      <c r="BVX858" s="152"/>
      <c r="BVY858" s="152"/>
      <c r="BVZ858" s="152"/>
      <c r="BWA858" s="152"/>
      <c r="BWB858" s="152"/>
      <c r="BWC858" s="152"/>
      <c r="BWD858" s="152"/>
      <c r="BWE858" s="152"/>
      <c r="BWF858" s="152"/>
      <c r="BWG858" s="152"/>
      <c r="BWH858" s="152"/>
      <c r="BWI858" s="152"/>
      <c r="BWJ858" s="152"/>
      <c r="BWK858" s="152"/>
      <c r="BWL858" s="152"/>
      <c r="BWM858" s="152"/>
      <c r="BWN858" s="152"/>
      <c r="BWO858" s="152"/>
      <c r="BWP858" s="152"/>
      <c r="BWQ858" s="152"/>
      <c r="BWR858" s="152"/>
      <c r="BWS858" s="152"/>
      <c r="BWT858" s="152"/>
      <c r="BWU858" s="152"/>
      <c r="BWV858" s="152"/>
      <c r="BWW858" s="152"/>
      <c r="BWX858" s="152"/>
      <c r="BWY858" s="152"/>
      <c r="BWZ858" s="152"/>
      <c r="BXA858" s="152"/>
      <c r="BXB858" s="152"/>
      <c r="BXC858" s="152"/>
      <c r="BXD858" s="152"/>
      <c r="BXE858" s="152"/>
      <c r="BXF858" s="152"/>
      <c r="BXG858" s="152"/>
      <c r="BXH858" s="152"/>
      <c r="BXI858" s="152"/>
      <c r="BXJ858" s="152"/>
      <c r="BXK858" s="152"/>
      <c r="BXL858" s="152"/>
      <c r="BXM858" s="152"/>
      <c r="BXN858" s="152"/>
      <c r="BXO858" s="152"/>
      <c r="BXP858" s="152"/>
      <c r="BXQ858" s="152"/>
      <c r="BXR858" s="152"/>
      <c r="BXS858" s="152"/>
      <c r="BXT858" s="152"/>
      <c r="BXU858" s="152"/>
      <c r="BXV858" s="152"/>
      <c r="BXW858" s="152"/>
      <c r="BXX858" s="152"/>
      <c r="BXY858" s="152"/>
      <c r="BXZ858" s="152"/>
      <c r="BYA858" s="152"/>
      <c r="BYB858" s="152"/>
      <c r="BYC858" s="152"/>
      <c r="BYD858" s="152"/>
      <c r="BYE858" s="152"/>
      <c r="BYF858" s="152"/>
      <c r="BYG858" s="152"/>
      <c r="BYH858" s="152"/>
      <c r="BYI858" s="152"/>
      <c r="BYJ858" s="152"/>
      <c r="BYK858" s="152"/>
      <c r="BYL858" s="152"/>
      <c r="BYM858" s="152"/>
      <c r="BYN858" s="152"/>
      <c r="BYO858" s="152"/>
      <c r="BYP858" s="152"/>
      <c r="BYQ858" s="152"/>
      <c r="BYR858" s="152"/>
      <c r="BYS858" s="152"/>
      <c r="BYT858" s="152"/>
      <c r="BYU858" s="152"/>
      <c r="BYV858" s="152"/>
      <c r="BYW858" s="152"/>
      <c r="BYX858" s="152"/>
      <c r="BYY858" s="152"/>
      <c r="BYZ858" s="152"/>
      <c r="BZA858" s="152"/>
      <c r="BZB858" s="152"/>
      <c r="BZC858" s="152"/>
      <c r="BZD858" s="152"/>
      <c r="BZE858" s="152"/>
      <c r="BZF858" s="152"/>
      <c r="BZG858" s="152"/>
      <c r="BZH858" s="152"/>
      <c r="BZI858" s="152"/>
      <c r="BZJ858" s="152"/>
      <c r="BZK858" s="152"/>
      <c r="BZL858" s="152"/>
      <c r="BZM858" s="152"/>
      <c r="BZN858" s="152"/>
      <c r="BZO858" s="152"/>
      <c r="BZP858" s="152"/>
      <c r="BZQ858" s="152"/>
      <c r="BZR858" s="152"/>
      <c r="BZS858" s="152"/>
      <c r="BZT858" s="152"/>
      <c r="BZU858" s="152"/>
      <c r="BZV858" s="152"/>
      <c r="BZW858" s="152"/>
      <c r="BZX858" s="152"/>
      <c r="BZY858" s="152"/>
      <c r="BZZ858" s="152"/>
      <c r="CAA858" s="152"/>
      <c r="CAB858" s="152"/>
      <c r="CAC858" s="152"/>
      <c r="CAD858" s="152"/>
      <c r="CAE858" s="152"/>
      <c r="CAF858" s="152"/>
      <c r="CAG858" s="152"/>
      <c r="CAH858" s="152"/>
      <c r="CAI858" s="152"/>
      <c r="CAJ858" s="152"/>
      <c r="CAK858" s="152"/>
      <c r="CAL858" s="152"/>
      <c r="CAM858" s="152"/>
      <c r="CAN858" s="152"/>
      <c r="CAO858" s="152"/>
      <c r="CAP858" s="152"/>
      <c r="CAQ858" s="152"/>
      <c r="CAR858" s="152"/>
      <c r="CAS858" s="152"/>
      <c r="CAT858" s="152"/>
      <c r="CAU858" s="152"/>
      <c r="CAV858" s="152"/>
      <c r="CAW858" s="152"/>
      <c r="CAX858" s="152"/>
      <c r="CAY858" s="152"/>
      <c r="CAZ858" s="152"/>
      <c r="CBA858" s="152"/>
      <c r="CBB858" s="152"/>
      <c r="CBC858" s="152"/>
      <c r="CBD858" s="152"/>
      <c r="CBE858" s="152"/>
      <c r="CBF858" s="152"/>
      <c r="CBG858" s="152"/>
      <c r="CBH858" s="152"/>
      <c r="CBI858" s="152"/>
      <c r="CBJ858" s="152"/>
      <c r="CBK858" s="152"/>
      <c r="CBL858" s="152"/>
      <c r="CBM858" s="152"/>
      <c r="CBN858" s="152"/>
      <c r="CBO858" s="152"/>
      <c r="CBP858" s="152"/>
      <c r="CBQ858" s="152"/>
      <c r="CBR858" s="152"/>
      <c r="CBS858" s="152"/>
      <c r="CBT858" s="152"/>
      <c r="CBU858" s="152"/>
      <c r="CBV858" s="152"/>
      <c r="CBW858" s="152"/>
      <c r="CBX858" s="152"/>
      <c r="CBY858" s="152"/>
      <c r="CBZ858" s="152"/>
      <c r="CCA858" s="152"/>
      <c r="CCB858" s="152"/>
      <c r="CCC858" s="152"/>
      <c r="CCD858" s="152"/>
      <c r="CCE858" s="152"/>
      <c r="CCF858" s="152"/>
      <c r="CCG858" s="152"/>
      <c r="CCH858" s="152"/>
      <c r="CCI858" s="152"/>
      <c r="CCJ858" s="152"/>
      <c r="CCK858" s="152"/>
      <c r="CCL858" s="152"/>
      <c r="CCM858" s="152"/>
      <c r="CCN858" s="152"/>
      <c r="CCO858" s="152"/>
      <c r="CCP858" s="152"/>
      <c r="CCQ858" s="152"/>
      <c r="CCR858" s="152"/>
      <c r="CCS858" s="152"/>
      <c r="CCT858" s="152"/>
      <c r="CCU858" s="152"/>
      <c r="CCV858" s="152"/>
      <c r="CCW858" s="152"/>
      <c r="CCX858" s="152"/>
      <c r="CCY858" s="152"/>
      <c r="CCZ858" s="152"/>
      <c r="CDA858" s="152"/>
      <c r="CDB858" s="152"/>
      <c r="CDC858" s="152"/>
      <c r="CDD858" s="152"/>
      <c r="CDE858" s="152"/>
      <c r="CDF858" s="152"/>
      <c r="CDG858" s="152"/>
      <c r="CDH858" s="152"/>
      <c r="CDI858" s="152"/>
      <c r="CDJ858" s="152"/>
      <c r="CDK858" s="152"/>
      <c r="CDL858" s="152"/>
      <c r="CDM858" s="152"/>
      <c r="CDN858" s="152"/>
      <c r="CDO858" s="152"/>
      <c r="CDP858" s="152"/>
      <c r="CDQ858" s="152"/>
      <c r="CDR858" s="152"/>
      <c r="CDS858" s="152"/>
      <c r="CDT858" s="152"/>
      <c r="CDU858" s="152"/>
      <c r="CDV858" s="152"/>
      <c r="CDW858" s="152"/>
      <c r="CDX858" s="152"/>
      <c r="CDY858" s="152"/>
      <c r="CDZ858" s="152"/>
      <c r="CEA858" s="152"/>
      <c r="CEB858" s="152"/>
      <c r="CEC858" s="152"/>
      <c r="CED858" s="152"/>
      <c r="CEE858" s="152"/>
      <c r="CEF858" s="152"/>
      <c r="CEG858" s="152"/>
      <c r="CEH858" s="152"/>
      <c r="CEI858" s="152"/>
      <c r="CEJ858" s="152"/>
      <c r="CEK858" s="152"/>
      <c r="CEL858" s="152"/>
      <c r="CEM858" s="152"/>
      <c r="CEN858" s="152"/>
      <c r="CEO858" s="152"/>
      <c r="CEP858" s="152"/>
      <c r="CEQ858" s="152"/>
      <c r="CER858" s="152"/>
      <c r="CES858" s="152"/>
      <c r="CET858" s="152"/>
      <c r="CEU858" s="152"/>
      <c r="CEV858" s="152"/>
      <c r="CEW858" s="152"/>
      <c r="CEX858" s="152"/>
      <c r="CEY858" s="152"/>
      <c r="CEZ858" s="152"/>
      <c r="CFA858" s="152"/>
      <c r="CFB858" s="152"/>
      <c r="CFC858" s="152"/>
      <c r="CFD858" s="152"/>
      <c r="CFE858" s="152"/>
      <c r="CFF858" s="152"/>
      <c r="CFG858" s="152"/>
      <c r="CFH858" s="152"/>
      <c r="CFI858" s="152"/>
      <c r="CFJ858" s="152"/>
      <c r="CFK858" s="152"/>
      <c r="CFL858" s="152"/>
      <c r="CFM858" s="152"/>
      <c r="CFN858" s="152"/>
      <c r="CFO858" s="152"/>
      <c r="CFP858" s="152"/>
      <c r="CFQ858" s="152"/>
      <c r="CFR858" s="152"/>
      <c r="CFS858" s="152"/>
      <c r="CFT858" s="152"/>
      <c r="CFU858" s="152"/>
      <c r="CFV858" s="152"/>
      <c r="CFW858" s="152"/>
      <c r="CFX858" s="152"/>
      <c r="CFY858" s="152"/>
      <c r="CFZ858" s="152"/>
      <c r="CGA858" s="152"/>
      <c r="CGB858" s="152"/>
      <c r="CGC858" s="152"/>
      <c r="CGD858" s="152"/>
      <c r="CGE858" s="152"/>
      <c r="CGF858" s="152"/>
      <c r="CGG858" s="152"/>
      <c r="CGH858" s="152"/>
      <c r="CGI858" s="152"/>
      <c r="CGJ858" s="152"/>
      <c r="CGK858" s="152"/>
      <c r="CGL858" s="152"/>
      <c r="CGM858" s="152"/>
      <c r="CGN858" s="152"/>
      <c r="CGO858" s="152"/>
      <c r="CGP858" s="152"/>
      <c r="CGQ858" s="152"/>
      <c r="CGR858" s="152"/>
      <c r="CGS858" s="152"/>
      <c r="CGT858" s="152"/>
      <c r="CGU858" s="152"/>
      <c r="CGV858" s="152"/>
      <c r="CGW858" s="152"/>
      <c r="CGX858" s="152"/>
      <c r="CGY858" s="152"/>
      <c r="CGZ858" s="152"/>
      <c r="CHA858" s="152"/>
      <c r="CHB858" s="152"/>
      <c r="CHC858" s="152"/>
      <c r="CHD858" s="152"/>
      <c r="CHE858" s="152"/>
      <c r="CHF858" s="152"/>
      <c r="CHG858" s="152"/>
      <c r="CHH858" s="152"/>
      <c r="CHI858" s="152"/>
      <c r="CHJ858" s="152"/>
      <c r="CHK858" s="152"/>
      <c r="CHL858" s="152"/>
      <c r="CHM858" s="152"/>
      <c r="CHN858" s="152"/>
      <c r="CHO858" s="152"/>
      <c r="CHP858" s="152"/>
      <c r="CHQ858" s="152"/>
      <c r="CHR858" s="152"/>
      <c r="CHS858" s="152"/>
      <c r="CHT858" s="152"/>
      <c r="CHU858" s="152"/>
      <c r="CHV858" s="152"/>
      <c r="CHW858" s="152"/>
      <c r="CHX858" s="152"/>
      <c r="CHY858" s="152"/>
      <c r="CHZ858" s="152"/>
      <c r="CIA858" s="152"/>
      <c r="CIB858" s="152"/>
      <c r="CIC858" s="152"/>
      <c r="CID858" s="152"/>
      <c r="CIE858" s="152"/>
      <c r="CIF858" s="152"/>
      <c r="CIG858" s="152"/>
      <c r="CIH858" s="152"/>
      <c r="CII858" s="152"/>
      <c r="CIJ858" s="152"/>
      <c r="CIK858" s="152"/>
      <c r="CIL858" s="152"/>
      <c r="CIM858" s="152"/>
      <c r="CIN858" s="152"/>
      <c r="CIO858" s="152"/>
      <c r="CIP858" s="152"/>
      <c r="CIQ858" s="152"/>
      <c r="CIR858" s="152"/>
      <c r="CIS858" s="152"/>
      <c r="CIT858" s="152"/>
      <c r="CIU858" s="152"/>
      <c r="CIV858" s="152"/>
      <c r="CIW858" s="152"/>
      <c r="CIX858" s="152"/>
      <c r="CIY858" s="152"/>
      <c r="CIZ858" s="152"/>
      <c r="CJA858" s="152"/>
      <c r="CJB858" s="152"/>
      <c r="CJC858" s="152"/>
      <c r="CJD858" s="152"/>
      <c r="CJE858" s="152"/>
      <c r="CJF858" s="152"/>
      <c r="CJG858" s="152"/>
      <c r="CJH858" s="152"/>
      <c r="CJI858" s="152"/>
      <c r="CJJ858" s="152"/>
      <c r="CJK858" s="152"/>
      <c r="CJL858" s="152"/>
      <c r="CJM858" s="152"/>
      <c r="CJN858" s="152"/>
      <c r="CJO858" s="152"/>
      <c r="CJP858" s="152"/>
      <c r="CJQ858" s="152"/>
      <c r="CJR858" s="152"/>
      <c r="CJS858" s="152"/>
      <c r="CJT858" s="152"/>
      <c r="CJU858" s="152"/>
      <c r="CJV858" s="152"/>
      <c r="CJW858" s="152"/>
      <c r="CJX858" s="152"/>
      <c r="CJY858" s="152"/>
      <c r="CJZ858" s="152"/>
      <c r="CKA858" s="152"/>
      <c r="CKB858" s="152"/>
      <c r="CKC858" s="152"/>
      <c r="CKD858" s="152"/>
      <c r="CKE858" s="152"/>
      <c r="CKF858" s="152"/>
      <c r="CKG858" s="152"/>
      <c r="CKH858" s="152"/>
      <c r="CKI858" s="152"/>
      <c r="CKJ858" s="152"/>
      <c r="CKK858" s="152"/>
      <c r="CKL858" s="152"/>
      <c r="CKM858" s="152"/>
      <c r="CKN858" s="152"/>
      <c r="CKO858" s="152"/>
      <c r="CKP858" s="152"/>
      <c r="CKQ858" s="152"/>
      <c r="CKR858" s="152"/>
      <c r="CKS858" s="152"/>
      <c r="CKT858" s="152"/>
      <c r="CKU858" s="152"/>
      <c r="CKV858" s="152"/>
      <c r="CKW858" s="152"/>
      <c r="CKX858" s="152"/>
      <c r="CKY858" s="152"/>
      <c r="CKZ858" s="152"/>
      <c r="CLA858" s="152"/>
      <c r="CLB858" s="152"/>
      <c r="CLC858" s="152"/>
      <c r="CLD858" s="152"/>
      <c r="CLE858" s="152"/>
      <c r="CLF858" s="152"/>
      <c r="CLG858" s="152"/>
      <c r="CLH858" s="152"/>
      <c r="CLI858" s="152"/>
      <c r="CLJ858" s="152"/>
      <c r="CLK858" s="152"/>
      <c r="CLL858" s="152"/>
      <c r="CLM858" s="152"/>
      <c r="CLN858" s="152"/>
      <c r="CLO858" s="152"/>
      <c r="CLP858" s="152"/>
      <c r="CLQ858" s="152"/>
      <c r="CLR858" s="152"/>
      <c r="CLS858" s="152"/>
      <c r="CLT858" s="152"/>
      <c r="CLU858" s="152"/>
      <c r="CLV858" s="152"/>
      <c r="CLW858" s="152"/>
      <c r="CLX858" s="152"/>
      <c r="CLY858" s="152"/>
      <c r="CLZ858" s="152"/>
      <c r="CMA858" s="152"/>
      <c r="CMB858" s="152"/>
      <c r="CMC858" s="152"/>
      <c r="CMD858" s="152"/>
      <c r="CME858" s="152"/>
      <c r="CMF858" s="152"/>
      <c r="CMG858" s="152"/>
      <c r="CMH858" s="152"/>
      <c r="CMI858" s="152"/>
      <c r="CMJ858" s="152"/>
      <c r="CMK858" s="152"/>
      <c r="CML858" s="152"/>
      <c r="CMM858" s="152"/>
      <c r="CMN858" s="152"/>
      <c r="CMO858" s="152"/>
      <c r="CMP858" s="152"/>
      <c r="CMQ858" s="152"/>
      <c r="CMR858" s="152"/>
      <c r="CMS858" s="152"/>
      <c r="CMT858" s="152"/>
      <c r="CMU858" s="152"/>
      <c r="CMV858" s="152"/>
      <c r="CMW858" s="152"/>
      <c r="CMX858" s="152"/>
      <c r="CMY858" s="152"/>
      <c r="CMZ858" s="152"/>
      <c r="CNA858" s="152"/>
      <c r="CNB858" s="152"/>
      <c r="CNC858" s="152"/>
      <c r="CND858" s="152"/>
      <c r="CNE858" s="152"/>
      <c r="CNF858" s="152"/>
      <c r="CNG858" s="152"/>
      <c r="CNH858" s="152"/>
      <c r="CNI858" s="152"/>
      <c r="CNJ858" s="152"/>
      <c r="CNK858" s="152"/>
      <c r="CNL858" s="152"/>
      <c r="CNM858" s="152"/>
      <c r="CNN858" s="152"/>
      <c r="CNO858" s="152"/>
      <c r="CNP858" s="152"/>
      <c r="CNQ858" s="152"/>
      <c r="CNR858" s="152"/>
      <c r="CNS858" s="152"/>
      <c r="CNT858" s="152"/>
      <c r="CNU858" s="152"/>
      <c r="CNV858" s="152"/>
      <c r="CNW858" s="152"/>
      <c r="CNX858" s="152"/>
      <c r="CNY858" s="152"/>
      <c r="CNZ858" s="152"/>
      <c r="COA858" s="152"/>
      <c r="COB858" s="152"/>
      <c r="COC858" s="152"/>
      <c r="COD858" s="152"/>
      <c r="COE858" s="152"/>
      <c r="COF858" s="152"/>
      <c r="COG858" s="152"/>
      <c r="COH858" s="152"/>
      <c r="COI858" s="152"/>
      <c r="COJ858" s="152"/>
      <c r="COK858" s="152"/>
      <c r="COL858" s="152"/>
      <c r="COM858" s="152"/>
      <c r="CON858" s="152"/>
      <c r="COO858" s="152"/>
      <c r="COP858" s="152"/>
      <c r="COQ858" s="152"/>
      <c r="COR858" s="152"/>
      <c r="COS858" s="152"/>
      <c r="COT858" s="152"/>
      <c r="COU858" s="152"/>
      <c r="COV858" s="152"/>
      <c r="COW858" s="152"/>
      <c r="COX858" s="152"/>
      <c r="COY858" s="152"/>
      <c r="COZ858" s="152"/>
      <c r="CPA858" s="152"/>
      <c r="CPB858" s="152"/>
      <c r="CPC858" s="152"/>
      <c r="CPD858" s="152"/>
      <c r="CPE858" s="152"/>
      <c r="CPF858" s="152"/>
      <c r="CPG858" s="152"/>
      <c r="CPH858" s="152"/>
      <c r="CPI858" s="152"/>
      <c r="CPJ858" s="152"/>
      <c r="CPK858" s="152"/>
      <c r="CPL858" s="152"/>
      <c r="CPM858" s="152"/>
      <c r="CPN858" s="152"/>
      <c r="CPO858" s="152"/>
      <c r="CPP858" s="152"/>
      <c r="CPQ858" s="152"/>
      <c r="CPR858" s="152"/>
      <c r="CPS858" s="152"/>
      <c r="CPT858" s="152"/>
      <c r="CPU858" s="152"/>
      <c r="CPV858" s="152"/>
      <c r="CPW858" s="152"/>
      <c r="CPX858" s="152"/>
      <c r="CPY858" s="152"/>
      <c r="CPZ858" s="152"/>
      <c r="CQA858" s="152"/>
      <c r="CQB858" s="152"/>
      <c r="CQC858" s="152"/>
      <c r="CQD858" s="152"/>
      <c r="CQE858" s="152"/>
      <c r="CQF858" s="152"/>
      <c r="CQG858" s="152"/>
      <c r="CQH858" s="152"/>
      <c r="CQI858" s="152"/>
      <c r="CQJ858" s="152"/>
      <c r="CQK858" s="152"/>
      <c r="CQL858" s="152"/>
      <c r="CQM858" s="152"/>
      <c r="CQN858" s="152"/>
      <c r="CQO858" s="152"/>
      <c r="CQP858" s="152"/>
      <c r="CQQ858" s="152"/>
      <c r="CQR858" s="152"/>
      <c r="CQS858" s="152"/>
      <c r="CQT858" s="152"/>
      <c r="CQU858" s="152"/>
      <c r="CQV858" s="152"/>
      <c r="CQW858" s="152"/>
      <c r="CQX858" s="152"/>
      <c r="CQY858" s="152"/>
      <c r="CQZ858" s="152"/>
      <c r="CRA858" s="152"/>
      <c r="CRB858" s="152"/>
      <c r="CRC858" s="152"/>
      <c r="CRD858" s="152"/>
      <c r="CRE858" s="152"/>
      <c r="CRF858" s="152"/>
      <c r="CRG858" s="152"/>
      <c r="CRH858" s="152"/>
      <c r="CRI858" s="152"/>
      <c r="CRJ858" s="152"/>
      <c r="CRK858" s="152"/>
      <c r="CRL858" s="152"/>
      <c r="CRM858" s="152"/>
      <c r="CRN858" s="152"/>
      <c r="CRO858" s="152"/>
      <c r="CRP858" s="152"/>
      <c r="CRQ858" s="152"/>
      <c r="CRR858" s="152"/>
      <c r="CRS858" s="152"/>
      <c r="CRT858" s="152"/>
      <c r="CRU858" s="152"/>
      <c r="CRV858" s="152"/>
      <c r="CRW858" s="152"/>
      <c r="CRX858" s="152"/>
      <c r="CRY858" s="152"/>
      <c r="CRZ858" s="152"/>
      <c r="CSA858" s="152"/>
      <c r="CSB858" s="152"/>
      <c r="CSC858" s="152"/>
      <c r="CSD858" s="152"/>
      <c r="CSE858" s="152"/>
      <c r="CSF858" s="152"/>
      <c r="CSG858" s="152"/>
      <c r="CSH858" s="152"/>
      <c r="CSI858" s="152"/>
      <c r="CSJ858" s="152"/>
      <c r="CSK858" s="152"/>
      <c r="CSL858" s="152"/>
      <c r="CSM858" s="152"/>
      <c r="CSN858" s="152"/>
      <c r="CSO858" s="152"/>
      <c r="CSP858" s="152"/>
      <c r="CSQ858" s="152"/>
      <c r="CSR858" s="152"/>
      <c r="CSS858" s="152"/>
      <c r="CST858" s="152"/>
      <c r="CSU858" s="152"/>
      <c r="CSV858" s="152"/>
      <c r="CSW858" s="152"/>
      <c r="CSX858" s="152"/>
      <c r="CSY858" s="152"/>
      <c r="CSZ858" s="152"/>
      <c r="CTA858" s="152"/>
      <c r="CTB858" s="152"/>
      <c r="CTC858" s="152"/>
      <c r="CTD858" s="152"/>
      <c r="CTE858" s="152"/>
      <c r="CTF858" s="152"/>
      <c r="CTG858" s="152"/>
      <c r="CTH858" s="152"/>
      <c r="CTI858" s="152"/>
      <c r="CTJ858" s="152"/>
      <c r="CTK858" s="152"/>
      <c r="CTL858" s="152"/>
      <c r="CTM858" s="152"/>
      <c r="CTN858" s="152"/>
      <c r="CTO858" s="152"/>
      <c r="CTP858" s="152"/>
      <c r="CTQ858" s="152"/>
      <c r="CTR858" s="152"/>
      <c r="CTS858" s="152"/>
      <c r="CTT858" s="152"/>
      <c r="CTU858" s="152"/>
      <c r="CTV858" s="152"/>
      <c r="CTW858" s="152"/>
      <c r="CTX858" s="152"/>
      <c r="CTY858" s="152"/>
      <c r="CTZ858" s="152"/>
      <c r="CUA858" s="152"/>
      <c r="CUB858" s="152"/>
      <c r="CUC858" s="152"/>
      <c r="CUD858" s="152"/>
      <c r="CUE858" s="152"/>
      <c r="CUF858" s="152"/>
      <c r="CUG858" s="152"/>
      <c r="CUH858" s="152"/>
      <c r="CUI858" s="152"/>
      <c r="CUJ858" s="152"/>
      <c r="CUK858" s="152"/>
      <c r="CUL858" s="152"/>
      <c r="CUM858" s="152"/>
      <c r="CUN858" s="152"/>
      <c r="CUO858" s="152"/>
      <c r="CUP858" s="152"/>
      <c r="CUQ858" s="152"/>
      <c r="CUR858" s="152"/>
      <c r="CUS858" s="152"/>
      <c r="CUT858" s="152"/>
      <c r="CUU858" s="152"/>
      <c r="CUV858" s="152"/>
      <c r="CUW858" s="152"/>
      <c r="CUX858" s="152"/>
      <c r="CUY858" s="152"/>
      <c r="CUZ858" s="152"/>
      <c r="CVA858" s="152"/>
      <c r="CVB858" s="152"/>
      <c r="CVC858" s="152"/>
      <c r="CVD858" s="152"/>
      <c r="CVE858" s="152"/>
      <c r="CVF858" s="152"/>
      <c r="CVG858" s="152"/>
      <c r="CVH858" s="152"/>
      <c r="CVI858" s="152"/>
      <c r="CVJ858" s="152"/>
      <c r="CVK858" s="152"/>
      <c r="CVL858" s="152"/>
      <c r="CVM858" s="152"/>
      <c r="CVN858" s="152"/>
      <c r="CVO858" s="152"/>
      <c r="CVP858" s="152"/>
      <c r="CVQ858" s="152"/>
      <c r="CVR858" s="152"/>
      <c r="CVS858" s="152"/>
      <c r="CVT858" s="152"/>
      <c r="CVU858" s="152"/>
      <c r="CVV858" s="152"/>
      <c r="CVW858" s="152"/>
      <c r="CVX858" s="152"/>
      <c r="CVY858" s="152"/>
      <c r="CVZ858" s="152"/>
      <c r="CWA858" s="152"/>
      <c r="CWB858" s="152"/>
      <c r="CWC858" s="152"/>
      <c r="CWD858" s="152"/>
      <c r="CWE858" s="152"/>
      <c r="CWF858" s="152"/>
      <c r="CWG858" s="152"/>
      <c r="CWH858" s="152"/>
      <c r="CWI858" s="152"/>
      <c r="CWJ858" s="152"/>
      <c r="CWK858" s="152"/>
      <c r="CWL858" s="152"/>
      <c r="CWM858" s="152"/>
      <c r="CWN858" s="152"/>
      <c r="CWO858" s="152"/>
      <c r="CWP858" s="152"/>
      <c r="CWQ858" s="152"/>
      <c r="CWR858" s="152"/>
      <c r="CWS858" s="152"/>
      <c r="CWT858" s="152"/>
      <c r="CWU858" s="152"/>
      <c r="CWV858" s="152"/>
      <c r="CWW858" s="152"/>
      <c r="CWX858" s="152"/>
      <c r="CWY858" s="152"/>
      <c r="CWZ858" s="152"/>
      <c r="CXA858" s="152"/>
      <c r="CXB858" s="152"/>
      <c r="CXC858" s="152"/>
      <c r="CXD858" s="152"/>
      <c r="CXE858" s="152"/>
      <c r="CXF858" s="152"/>
      <c r="CXG858" s="152"/>
      <c r="CXH858" s="152"/>
      <c r="CXI858" s="152"/>
      <c r="CXJ858" s="152"/>
      <c r="CXK858" s="152"/>
      <c r="CXL858" s="152"/>
      <c r="CXM858" s="152"/>
      <c r="CXN858" s="152"/>
      <c r="CXO858" s="152"/>
      <c r="CXP858" s="152"/>
      <c r="CXQ858" s="152"/>
      <c r="CXR858" s="152"/>
      <c r="CXS858" s="152"/>
      <c r="CXT858" s="152"/>
      <c r="CXU858" s="152"/>
      <c r="CXV858" s="152"/>
      <c r="CXW858" s="152"/>
      <c r="CXX858" s="152"/>
      <c r="CXY858" s="152"/>
      <c r="CXZ858" s="152"/>
      <c r="CYA858" s="152"/>
      <c r="CYB858" s="152"/>
      <c r="CYC858" s="152"/>
      <c r="CYD858" s="152"/>
      <c r="CYE858" s="152"/>
      <c r="CYF858" s="152"/>
      <c r="CYG858" s="152"/>
      <c r="CYH858" s="152"/>
      <c r="CYI858" s="152"/>
      <c r="CYJ858" s="152"/>
      <c r="CYK858" s="152"/>
      <c r="CYL858" s="152"/>
      <c r="CYM858" s="152"/>
      <c r="CYN858" s="152"/>
      <c r="CYO858" s="152"/>
      <c r="CYP858" s="152"/>
      <c r="CYQ858" s="152"/>
      <c r="CYR858" s="152"/>
      <c r="CYS858" s="152"/>
      <c r="CYT858" s="152"/>
      <c r="CYU858" s="152"/>
      <c r="CYV858" s="152"/>
      <c r="CYW858" s="152"/>
      <c r="CYX858" s="152"/>
      <c r="CYY858" s="152"/>
      <c r="CYZ858" s="152"/>
      <c r="CZA858" s="152"/>
      <c r="CZB858" s="152"/>
      <c r="CZC858" s="152"/>
      <c r="CZD858" s="152"/>
      <c r="CZE858" s="152"/>
      <c r="CZF858" s="152"/>
      <c r="CZG858" s="152"/>
      <c r="CZH858" s="152"/>
      <c r="CZI858" s="152"/>
      <c r="CZJ858" s="152"/>
      <c r="CZK858" s="152"/>
      <c r="CZL858" s="152"/>
      <c r="CZM858" s="152"/>
      <c r="CZN858" s="152"/>
      <c r="CZO858" s="152"/>
      <c r="CZP858" s="152"/>
      <c r="CZQ858" s="152"/>
      <c r="CZR858" s="152"/>
      <c r="CZS858" s="152"/>
      <c r="CZT858" s="152"/>
      <c r="CZU858" s="152"/>
      <c r="CZV858" s="152"/>
      <c r="CZW858" s="152"/>
      <c r="CZX858" s="152"/>
      <c r="CZY858" s="152"/>
      <c r="CZZ858" s="152"/>
      <c r="DAA858" s="152"/>
      <c r="DAB858" s="152"/>
      <c r="DAC858" s="152"/>
      <c r="DAD858" s="152"/>
      <c r="DAE858" s="152"/>
      <c r="DAF858" s="152"/>
      <c r="DAG858" s="152"/>
      <c r="DAH858" s="152"/>
      <c r="DAI858" s="152"/>
      <c r="DAJ858" s="152"/>
      <c r="DAK858" s="152"/>
      <c r="DAL858" s="152"/>
      <c r="DAM858" s="152"/>
      <c r="DAN858" s="152"/>
      <c r="DAO858" s="152"/>
      <c r="DAP858" s="152"/>
      <c r="DAQ858" s="152"/>
      <c r="DAR858" s="152"/>
      <c r="DAS858" s="152"/>
      <c r="DAT858" s="152"/>
      <c r="DAU858" s="152"/>
      <c r="DAV858" s="152"/>
      <c r="DAW858" s="152"/>
      <c r="DAX858" s="152"/>
      <c r="DAY858" s="152"/>
      <c r="DAZ858" s="152"/>
      <c r="DBA858" s="152"/>
      <c r="DBB858" s="152"/>
      <c r="DBC858" s="152"/>
      <c r="DBD858" s="152"/>
      <c r="DBE858" s="152"/>
      <c r="DBF858" s="152"/>
      <c r="DBG858" s="152"/>
      <c r="DBH858" s="152"/>
      <c r="DBI858" s="152"/>
      <c r="DBJ858" s="152"/>
      <c r="DBK858" s="152"/>
      <c r="DBL858" s="152"/>
      <c r="DBM858" s="152"/>
      <c r="DBN858" s="152"/>
      <c r="DBO858" s="152"/>
      <c r="DBP858" s="152"/>
      <c r="DBQ858" s="152"/>
      <c r="DBR858" s="152"/>
      <c r="DBS858" s="152"/>
      <c r="DBT858" s="152"/>
      <c r="DBU858" s="152"/>
      <c r="DBV858" s="152"/>
      <c r="DBW858" s="152"/>
      <c r="DBX858" s="152"/>
      <c r="DBY858" s="152"/>
      <c r="DBZ858" s="152"/>
      <c r="DCA858" s="152"/>
      <c r="DCB858" s="152"/>
      <c r="DCC858" s="152"/>
      <c r="DCD858" s="152"/>
      <c r="DCE858" s="152"/>
      <c r="DCF858" s="152"/>
      <c r="DCG858" s="152"/>
      <c r="DCH858" s="152"/>
      <c r="DCI858" s="152"/>
      <c r="DCJ858" s="152"/>
      <c r="DCK858" s="152"/>
      <c r="DCL858" s="152"/>
      <c r="DCM858" s="152"/>
      <c r="DCN858" s="152"/>
      <c r="DCO858" s="152"/>
      <c r="DCP858" s="152"/>
      <c r="DCQ858" s="152"/>
      <c r="DCR858" s="152"/>
      <c r="DCS858" s="152"/>
      <c r="DCT858" s="152"/>
      <c r="DCU858" s="152"/>
      <c r="DCV858" s="152"/>
      <c r="DCW858" s="152"/>
      <c r="DCX858" s="152"/>
      <c r="DCY858" s="152"/>
      <c r="DCZ858" s="152"/>
      <c r="DDA858" s="152"/>
      <c r="DDB858" s="152"/>
      <c r="DDC858" s="152"/>
      <c r="DDD858" s="152"/>
      <c r="DDE858" s="152"/>
      <c r="DDF858" s="152"/>
      <c r="DDG858" s="152"/>
      <c r="DDH858" s="152"/>
      <c r="DDI858" s="152"/>
      <c r="DDJ858" s="152"/>
      <c r="DDK858" s="152"/>
      <c r="DDL858" s="152"/>
      <c r="DDM858" s="152"/>
      <c r="DDN858" s="152"/>
      <c r="DDO858" s="152"/>
      <c r="DDP858" s="152"/>
      <c r="DDQ858" s="152"/>
      <c r="DDR858" s="152"/>
      <c r="DDS858" s="152"/>
      <c r="DDT858" s="152"/>
      <c r="DDU858" s="152"/>
      <c r="DDV858" s="152"/>
      <c r="DDW858" s="152"/>
      <c r="DDX858" s="152"/>
      <c r="DDY858" s="152"/>
      <c r="DDZ858" s="152"/>
      <c r="DEA858" s="152"/>
      <c r="DEB858" s="152"/>
      <c r="DEC858" s="152"/>
      <c r="DED858" s="152"/>
      <c r="DEE858" s="152"/>
      <c r="DEF858" s="152"/>
      <c r="DEG858" s="152"/>
      <c r="DEH858" s="152"/>
      <c r="DEI858" s="152"/>
      <c r="DEJ858" s="152"/>
      <c r="DEK858" s="152"/>
      <c r="DEL858" s="152"/>
      <c r="DEM858" s="152"/>
      <c r="DEN858" s="152"/>
      <c r="DEO858" s="152"/>
      <c r="DEP858" s="152"/>
      <c r="DEQ858" s="152"/>
      <c r="DER858" s="152"/>
      <c r="DES858" s="152"/>
      <c r="DET858" s="152"/>
      <c r="DEU858" s="152"/>
      <c r="DEV858" s="152"/>
      <c r="DEW858" s="152"/>
      <c r="DEX858" s="152"/>
      <c r="DEY858" s="152"/>
      <c r="DEZ858" s="152"/>
      <c r="DFA858" s="152"/>
      <c r="DFB858" s="152"/>
      <c r="DFC858" s="152"/>
      <c r="DFD858" s="152"/>
      <c r="DFE858" s="152"/>
      <c r="DFF858" s="152"/>
      <c r="DFG858" s="152"/>
      <c r="DFH858" s="152"/>
      <c r="DFI858" s="152"/>
      <c r="DFJ858" s="152"/>
      <c r="DFK858" s="152"/>
      <c r="DFL858" s="152"/>
      <c r="DFM858" s="152"/>
      <c r="DFN858" s="152"/>
      <c r="DFO858" s="152"/>
      <c r="DFP858" s="152"/>
      <c r="DFQ858" s="152"/>
      <c r="DFR858" s="152"/>
      <c r="DFS858" s="152"/>
      <c r="DFT858" s="152"/>
      <c r="DFU858" s="152"/>
      <c r="DFV858" s="152"/>
      <c r="DFW858" s="152"/>
      <c r="DFX858" s="152"/>
      <c r="DFY858" s="152"/>
      <c r="DFZ858" s="152"/>
      <c r="DGA858" s="152"/>
      <c r="DGB858" s="152"/>
      <c r="DGC858" s="152"/>
      <c r="DGD858" s="152"/>
      <c r="DGE858" s="152"/>
      <c r="DGF858" s="152"/>
      <c r="DGG858" s="152"/>
      <c r="DGH858" s="152"/>
      <c r="DGI858" s="152"/>
      <c r="DGJ858" s="152"/>
      <c r="DGK858" s="152"/>
      <c r="DGL858" s="152"/>
      <c r="DGM858" s="152"/>
      <c r="DGN858" s="152"/>
      <c r="DGO858" s="152"/>
      <c r="DGP858" s="152"/>
      <c r="DGQ858" s="152"/>
      <c r="DGR858" s="152"/>
      <c r="DGS858" s="152"/>
      <c r="DGT858" s="152"/>
      <c r="DGU858" s="152"/>
      <c r="DGV858" s="152"/>
      <c r="DGW858" s="152"/>
      <c r="DGX858" s="152"/>
      <c r="DGY858" s="152"/>
      <c r="DGZ858" s="152"/>
      <c r="DHA858" s="152"/>
      <c r="DHB858" s="152"/>
      <c r="DHC858" s="152"/>
      <c r="DHD858" s="152"/>
      <c r="DHE858" s="152"/>
      <c r="DHF858" s="152"/>
      <c r="DHG858" s="152"/>
      <c r="DHH858" s="152"/>
      <c r="DHI858" s="152"/>
      <c r="DHJ858" s="152"/>
      <c r="DHK858" s="152"/>
      <c r="DHL858" s="152"/>
      <c r="DHM858" s="152"/>
      <c r="DHN858" s="152"/>
      <c r="DHO858" s="152"/>
      <c r="DHP858" s="152"/>
      <c r="DHQ858" s="152"/>
      <c r="DHR858" s="152"/>
      <c r="DHS858" s="152"/>
      <c r="DHT858" s="152"/>
      <c r="DHU858" s="152"/>
      <c r="DHV858" s="152"/>
      <c r="DHW858" s="152"/>
      <c r="DHX858" s="152"/>
      <c r="DHY858" s="152"/>
      <c r="DHZ858" s="152"/>
      <c r="DIA858" s="152"/>
      <c r="DIB858" s="152"/>
      <c r="DIC858" s="152"/>
      <c r="DID858" s="152"/>
      <c r="DIE858" s="152"/>
      <c r="DIF858" s="152"/>
      <c r="DIG858" s="152"/>
      <c r="DIH858" s="152"/>
      <c r="DII858" s="152"/>
      <c r="DIJ858" s="152"/>
      <c r="DIK858" s="152"/>
      <c r="DIL858" s="152"/>
      <c r="DIM858" s="152"/>
      <c r="DIN858" s="152"/>
      <c r="DIO858" s="152"/>
      <c r="DIP858" s="152"/>
      <c r="DIQ858" s="152"/>
      <c r="DIR858" s="152"/>
      <c r="DIS858" s="152"/>
      <c r="DIT858" s="152"/>
      <c r="DIU858" s="152"/>
      <c r="DIV858" s="152"/>
      <c r="DIW858" s="152"/>
      <c r="DIX858" s="152"/>
      <c r="DIY858" s="152"/>
      <c r="DIZ858" s="152"/>
      <c r="DJA858" s="152"/>
      <c r="DJB858" s="152"/>
      <c r="DJC858" s="152"/>
      <c r="DJD858" s="152"/>
      <c r="DJE858" s="152"/>
      <c r="DJF858" s="152"/>
      <c r="DJG858" s="152"/>
      <c r="DJH858" s="152"/>
      <c r="DJI858" s="152"/>
      <c r="DJJ858" s="152"/>
      <c r="DJK858" s="152"/>
      <c r="DJL858" s="152"/>
      <c r="DJM858" s="152"/>
      <c r="DJN858" s="152"/>
      <c r="DJO858" s="152"/>
      <c r="DJP858" s="152"/>
      <c r="DJQ858" s="152"/>
      <c r="DJR858" s="152"/>
      <c r="DJS858" s="152"/>
      <c r="DJT858" s="152"/>
      <c r="DJU858" s="152"/>
      <c r="DJV858" s="152"/>
      <c r="DJW858" s="152"/>
      <c r="DJX858" s="152"/>
      <c r="DJY858" s="152"/>
      <c r="DJZ858" s="152"/>
      <c r="DKA858" s="152"/>
      <c r="DKB858" s="152"/>
      <c r="DKC858" s="152"/>
      <c r="DKD858" s="152"/>
      <c r="DKE858" s="152"/>
      <c r="DKF858" s="152"/>
      <c r="DKG858" s="152"/>
      <c r="DKH858" s="152"/>
      <c r="DKI858" s="152"/>
      <c r="DKJ858" s="152"/>
      <c r="DKK858" s="152"/>
      <c r="DKL858" s="152"/>
      <c r="DKM858" s="152"/>
      <c r="DKN858" s="152"/>
      <c r="DKO858" s="152"/>
      <c r="DKP858" s="152"/>
      <c r="DKQ858" s="152"/>
      <c r="DKR858" s="152"/>
      <c r="DKS858" s="152"/>
      <c r="DKT858" s="152"/>
      <c r="DKU858" s="152"/>
      <c r="DKV858" s="152"/>
      <c r="DKW858" s="152"/>
      <c r="DKX858" s="152"/>
      <c r="DKY858" s="152"/>
      <c r="DKZ858" s="152"/>
      <c r="DLA858" s="152"/>
      <c r="DLB858" s="152"/>
      <c r="DLC858" s="152"/>
      <c r="DLD858" s="152"/>
      <c r="DLE858" s="152"/>
      <c r="DLF858" s="152"/>
      <c r="DLG858" s="152"/>
      <c r="DLH858" s="152"/>
      <c r="DLI858" s="152"/>
      <c r="DLJ858" s="152"/>
      <c r="DLK858" s="152"/>
      <c r="DLL858" s="152"/>
      <c r="DLM858" s="152"/>
      <c r="DLN858" s="152"/>
      <c r="DLO858" s="152"/>
      <c r="DLP858" s="152"/>
      <c r="DLQ858" s="152"/>
      <c r="DLR858" s="152"/>
      <c r="DLS858" s="152"/>
      <c r="DLT858" s="152"/>
      <c r="DLU858" s="152"/>
      <c r="DLV858" s="152"/>
      <c r="DLW858" s="152"/>
      <c r="DLX858" s="152"/>
      <c r="DLY858" s="152"/>
      <c r="DLZ858" s="152"/>
      <c r="DMA858" s="152"/>
      <c r="DMB858" s="152"/>
      <c r="DMC858" s="152"/>
      <c r="DMD858" s="152"/>
      <c r="DME858" s="152"/>
      <c r="DMF858" s="152"/>
      <c r="DMG858" s="152"/>
      <c r="DMH858" s="152"/>
      <c r="DMI858" s="152"/>
      <c r="DMJ858" s="152"/>
      <c r="DMK858" s="152"/>
      <c r="DML858" s="152"/>
      <c r="DMM858" s="152"/>
      <c r="DMN858" s="152"/>
      <c r="DMO858" s="152"/>
      <c r="DMP858" s="152"/>
      <c r="DMQ858" s="152"/>
      <c r="DMR858" s="152"/>
      <c r="DMS858" s="152"/>
      <c r="DMT858" s="152"/>
      <c r="DMU858" s="152"/>
      <c r="DMV858" s="152"/>
      <c r="DMW858" s="152"/>
      <c r="DMX858" s="152"/>
      <c r="DMY858" s="152"/>
      <c r="DMZ858" s="152"/>
      <c r="DNA858" s="152"/>
      <c r="DNB858" s="152"/>
      <c r="DNC858" s="152"/>
      <c r="DND858" s="152"/>
      <c r="DNE858" s="152"/>
      <c r="DNF858" s="152"/>
      <c r="DNG858" s="152"/>
      <c r="DNH858" s="152"/>
      <c r="DNI858" s="152"/>
      <c r="DNJ858" s="152"/>
      <c r="DNK858" s="152"/>
      <c r="DNL858" s="152"/>
      <c r="DNM858" s="152"/>
      <c r="DNN858" s="152"/>
      <c r="DNO858" s="152"/>
      <c r="DNP858" s="152"/>
      <c r="DNQ858" s="152"/>
      <c r="DNR858" s="152"/>
      <c r="DNS858" s="152"/>
      <c r="DNT858" s="152"/>
      <c r="DNU858" s="152"/>
      <c r="DNV858" s="152"/>
      <c r="DNW858" s="152"/>
      <c r="DNX858" s="152"/>
      <c r="DNY858" s="152"/>
      <c r="DNZ858" s="152"/>
      <c r="DOA858" s="152"/>
      <c r="DOB858" s="152"/>
      <c r="DOC858" s="152"/>
      <c r="DOD858" s="152"/>
      <c r="DOE858" s="152"/>
      <c r="DOF858" s="152"/>
      <c r="DOG858" s="152"/>
      <c r="DOH858" s="152"/>
      <c r="DOI858" s="152"/>
      <c r="DOJ858" s="152"/>
      <c r="DOK858" s="152"/>
      <c r="DOL858" s="152"/>
      <c r="DOM858" s="152"/>
      <c r="DON858" s="152"/>
      <c r="DOO858" s="152"/>
      <c r="DOP858" s="152"/>
      <c r="DOQ858" s="152"/>
      <c r="DOR858" s="152"/>
      <c r="DOS858" s="152"/>
      <c r="DOT858" s="152"/>
      <c r="DOU858" s="152"/>
      <c r="DOV858" s="152"/>
      <c r="DOW858" s="152"/>
      <c r="DOX858" s="152"/>
      <c r="DOY858" s="152"/>
      <c r="DOZ858" s="152"/>
      <c r="DPA858" s="152"/>
      <c r="DPB858" s="152"/>
      <c r="DPC858" s="152"/>
      <c r="DPD858" s="152"/>
      <c r="DPE858" s="152"/>
      <c r="DPF858" s="152"/>
      <c r="DPG858" s="152"/>
      <c r="DPH858" s="152"/>
      <c r="DPI858" s="152"/>
      <c r="DPJ858" s="152"/>
      <c r="DPK858" s="152"/>
      <c r="DPL858" s="152"/>
      <c r="DPM858" s="152"/>
      <c r="DPN858" s="152"/>
      <c r="DPO858" s="152"/>
      <c r="DPP858" s="152"/>
      <c r="DPQ858" s="152"/>
      <c r="DPR858" s="152"/>
      <c r="DPS858" s="152"/>
      <c r="DPT858" s="152"/>
      <c r="DPU858" s="152"/>
      <c r="DPV858" s="152"/>
      <c r="DPW858" s="152"/>
      <c r="DPX858" s="152"/>
      <c r="DPY858" s="152"/>
      <c r="DPZ858" s="152"/>
      <c r="DQA858" s="152"/>
      <c r="DQB858" s="152"/>
      <c r="DQC858" s="152"/>
      <c r="DQD858" s="152"/>
      <c r="DQE858" s="152"/>
      <c r="DQF858" s="152"/>
      <c r="DQG858" s="152"/>
      <c r="DQH858" s="152"/>
      <c r="DQI858" s="152"/>
      <c r="DQJ858" s="152"/>
      <c r="DQK858" s="152"/>
      <c r="DQL858" s="152"/>
      <c r="DQM858" s="152"/>
      <c r="DQN858" s="152"/>
      <c r="DQO858" s="152"/>
      <c r="DQP858" s="152"/>
      <c r="DQQ858" s="152"/>
      <c r="DQR858" s="152"/>
      <c r="DQS858" s="152"/>
      <c r="DQT858" s="152"/>
      <c r="DQU858" s="152"/>
      <c r="DQV858" s="152"/>
      <c r="DQW858" s="152"/>
      <c r="DQX858" s="152"/>
      <c r="DQY858" s="152"/>
      <c r="DQZ858" s="152"/>
      <c r="DRA858" s="152"/>
      <c r="DRB858" s="152"/>
      <c r="DRC858" s="152"/>
      <c r="DRD858" s="152"/>
      <c r="DRE858" s="152"/>
      <c r="DRF858" s="152"/>
      <c r="DRG858" s="152"/>
      <c r="DRH858" s="152"/>
      <c r="DRI858" s="152"/>
      <c r="DRJ858" s="152"/>
      <c r="DRK858" s="152"/>
      <c r="DRL858" s="152"/>
      <c r="DRM858" s="152"/>
      <c r="DRN858" s="152"/>
      <c r="DRO858" s="152"/>
      <c r="DRP858" s="152"/>
      <c r="DRQ858" s="152"/>
      <c r="DRR858" s="152"/>
      <c r="DRS858" s="152"/>
      <c r="DRT858" s="152"/>
      <c r="DRU858" s="152"/>
      <c r="DRV858" s="152"/>
      <c r="DRW858" s="152"/>
      <c r="DRX858" s="152"/>
      <c r="DRY858" s="152"/>
      <c r="DRZ858" s="152"/>
      <c r="DSA858" s="152"/>
      <c r="DSB858" s="152"/>
      <c r="DSC858" s="152"/>
      <c r="DSD858" s="152"/>
      <c r="DSE858" s="152"/>
      <c r="DSF858" s="152"/>
      <c r="DSG858" s="152"/>
      <c r="DSH858" s="152"/>
      <c r="DSI858" s="152"/>
      <c r="DSJ858" s="152"/>
      <c r="DSK858" s="152"/>
      <c r="DSL858" s="152"/>
      <c r="DSM858" s="152"/>
      <c r="DSN858" s="152"/>
      <c r="DSO858" s="152"/>
      <c r="DSP858" s="152"/>
      <c r="DSQ858" s="152"/>
      <c r="DSR858" s="152"/>
      <c r="DSS858" s="152"/>
      <c r="DST858" s="152"/>
      <c r="DSU858" s="152"/>
      <c r="DSV858" s="152"/>
      <c r="DSW858" s="152"/>
      <c r="DSX858" s="152"/>
      <c r="DSY858" s="152"/>
      <c r="DSZ858" s="152"/>
      <c r="DTA858" s="152"/>
      <c r="DTB858" s="152"/>
      <c r="DTC858" s="152"/>
      <c r="DTD858" s="152"/>
      <c r="DTE858" s="152"/>
      <c r="DTF858" s="152"/>
      <c r="DTG858" s="152"/>
      <c r="DTH858" s="152"/>
      <c r="DTI858" s="152"/>
      <c r="DTJ858" s="152"/>
      <c r="DTK858" s="152"/>
      <c r="DTL858" s="152"/>
      <c r="DTM858" s="152"/>
      <c r="DTN858" s="152"/>
      <c r="DTO858" s="152"/>
      <c r="DTP858" s="152"/>
      <c r="DTQ858" s="152"/>
      <c r="DTR858" s="152"/>
      <c r="DTS858" s="152"/>
      <c r="DTT858" s="152"/>
      <c r="DTU858" s="152"/>
      <c r="DTV858" s="152"/>
      <c r="DTW858" s="152"/>
      <c r="DTX858" s="152"/>
      <c r="DTY858" s="152"/>
      <c r="DTZ858" s="152"/>
      <c r="DUA858" s="152"/>
      <c r="DUB858" s="152"/>
      <c r="DUC858" s="152"/>
      <c r="DUD858" s="152"/>
      <c r="DUE858" s="152"/>
      <c r="DUF858" s="152"/>
      <c r="DUG858" s="152"/>
      <c r="DUH858" s="152"/>
      <c r="DUI858" s="152"/>
      <c r="DUJ858" s="152"/>
      <c r="DUK858" s="152"/>
      <c r="DUL858" s="152"/>
      <c r="DUM858" s="152"/>
      <c r="DUN858" s="152"/>
      <c r="DUO858" s="152"/>
      <c r="DUP858" s="152"/>
      <c r="DUQ858" s="152"/>
      <c r="DUR858" s="152"/>
      <c r="DUS858" s="152"/>
      <c r="DUT858" s="152"/>
      <c r="DUU858" s="152"/>
      <c r="DUV858" s="152"/>
      <c r="DUW858" s="152"/>
      <c r="DUX858" s="152"/>
      <c r="DUY858" s="152"/>
      <c r="DUZ858" s="152"/>
      <c r="DVA858" s="152"/>
      <c r="DVB858" s="152"/>
      <c r="DVC858" s="152"/>
      <c r="DVD858" s="152"/>
      <c r="DVE858" s="152"/>
      <c r="DVF858" s="152"/>
      <c r="DVG858" s="152"/>
      <c r="DVH858" s="152"/>
      <c r="DVI858" s="152"/>
      <c r="DVJ858" s="152"/>
      <c r="DVK858" s="152"/>
      <c r="DVL858" s="152"/>
      <c r="DVM858" s="152"/>
      <c r="DVN858" s="152"/>
      <c r="DVO858" s="152"/>
      <c r="DVP858" s="152"/>
      <c r="DVQ858" s="152"/>
      <c r="DVR858" s="152"/>
      <c r="DVS858" s="152"/>
      <c r="DVT858" s="152"/>
      <c r="DVU858" s="152"/>
      <c r="DVV858" s="152"/>
      <c r="DVW858" s="152"/>
      <c r="DVX858" s="152"/>
      <c r="DVY858" s="152"/>
      <c r="DVZ858" s="152"/>
      <c r="DWA858" s="152"/>
      <c r="DWB858" s="152"/>
      <c r="DWC858" s="152"/>
      <c r="DWD858" s="152"/>
      <c r="DWE858" s="152"/>
      <c r="DWF858" s="152"/>
      <c r="DWG858" s="152"/>
      <c r="DWH858" s="152"/>
      <c r="DWI858" s="152"/>
      <c r="DWJ858" s="152"/>
      <c r="DWK858" s="152"/>
      <c r="DWL858" s="152"/>
      <c r="DWM858" s="152"/>
      <c r="DWN858" s="152"/>
      <c r="DWO858" s="152"/>
      <c r="DWP858" s="152"/>
      <c r="DWQ858" s="152"/>
      <c r="DWR858" s="152"/>
      <c r="DWS858" s="152"/>
      <c r="DWT858" s="152"/>
      <c r="DWU858" s="152"/>
      <c r="DWV858" s="152"/>
      <c r="DWW858" s="152"/>
      <c r="DWX858" s="152"/>
      <c r="DWY858" s="152"/>
      <c r="DWZ858" s="152"/>
      <c r="DXA858" s="152"/>
      <c r="DXB858" s="152"/>
      <c r="DXC858" s="152"/>
      <c r="DXD858" s="152"/>
      <c r="DXE858" s="152"/>
      <c r="DXF858" s="152"/>
      <c r="DXG858" s="152"/>
      <c r="DXH858" s="152"/>
      <c r="DXI858" s="152"/>
      <c r="DXJ858" s="152"/>
      <c r="DXK858" s="152"/>
      <c r="DXL858" s="152"/>
      <c r="DXM858" s="152"/>
      <c r="DXN858" s="152"/>
      <c r="DXO858" s="152"/>
      <c r="DXP858" s="152"/>
      <c r="DXQ858" s="152"/>
      <c r="DXR858" s="152"/>
      <c r="DXS858" s="152"/>
      <c r="DXT858" s="152"/>
      <c r="DXU858" s="152"/>
      <c r="DXV858" s="152"/>
      <c r="DXW858" s="152"/>
      <c r="DXX858" s="152"/>
      <c r="DXY858" s="152"/>
      <c r="DXZ858" s="152"/>
      <c r="DYA858" s="152"/>
      <c r="DYB858" s="152"/>
      <c r="DYC858" s="152"/>
      <c r="DYD858" s="152"/>
      <c r="DYE858" s="152"/>
      <c r="DYF858" s="152"/>
      <c r="DYG858" s="152"/>
      <c r="DYH858" s="152"/>
      <c r="DYI858" s="152"/>
      <c r="DYJ858" s="152"/>
      <c r="DYK858" s="152"/>
      <c r="DYL858" s="152"/>
      <c r="DYM858" s="152"/>
      <c r="DYN858" s="152"/>
      <c r="DYO858" s="152"/>
      <c r="DYP858" s="152"/>
      <c r="DYQ858" s="152"/>
      <c r="DYR858" s="152"/>
      <c r="DYS858" s="152"/>
      <c r="DYT858" s="152"/>
      <c r="DYU858" s="152"/>
      <c r="DYV858" s="152"/>
      <c r="DYW858" s="152"/>
      <c r="DYX858" s="152"/>
      <c r="DYY858" s="152"/>
      <c r="DYZ858" s="152"/>
      <c r="DZA858" s="152"/>
      <c r="DZB858" s="152"/>
      <c r="DZC858" s="152"/>
      <c r="DZD858" s="152"/>
      <c r="DZE858" s="152"/>
      <c r="DZF858" s="152"/>
      <c r="DZG858" s="152"/>
      <c r="DZH858" s="152"/>
      <c r="DZI858" s="152"/>
      <c r="DZJ858" s="152"/>
      <c r="DZK858" s="152"/>
      <c r="DZL858" s="152"/>
      <c r="DZM858" s="152"/>
      <c r="DZN858" s="152"/>
      <c r="DZO858" s="152"/>
      <c r="DZP858" s="152"/>
      <c r="DZQ858" s="152"/>
      <c r="DZR858" s="152"/>
      <c r="DZS858" s="152"/>
      <c r="DZT858" s="152"/>
      <c r="DZU858" s="152"/>
      <c r="DZV858" s="152"/>
      <c r="DZW858" s="152"/>
      <c r="DZX858" s="152"/>
      <c r="DZY858" s="152"/>
      <c r="DZZ858" s="152"/>
      <c r="EAA858" s="152"/>
      <c r="EAB858" s="152"/>
      <c r="EAC858" s="152"/>
      <c r="EAD858" s="152"/>
      <c r="EAE858" s="152"/>
      <c r="EAF858" s="152"/>
      <c r="EAG858" s="152"/>
      <c r="EAH858" s="152"/>
      <c r="EAI858" s="152"/>
      <c r="EAJ858" s="152"/>
      <c r="EAK858" s="152"/>
      <c r="EAL858" s="152"/>
      <c r="EAM858" s="152"/>
      <c r="EAN858" s="152"/>
      <c r="EAO858" s="152"/>
      <c r="EAP858" s="152"/>
      <c r="EAQ858" s="152"/>
      <c r="EAR858" s="152"/>
      <c r="EAS858" s="152"/>
      <c r="EAT858" s="152"/>
      <c r="EAU858" s="152"/>
      <c r="EAV858" s="152"/>
      <c r="EAW858" s="152"/>
      <c r="EAX858" s="152"/>
      <c r="EAY858" s="152"/>
      <c r="EAZ858" s="152"/>
      <c r="EBA858" s="152"/>
      <c r="EBB858" s="152"/>
      <c r="EBC858" s="152"/>
      <c r="EBD858" s="152"/>
      <c r="EBE858" s="152"/>
      <c r="EBF858" s="152"/>
      <c r="EBG858" s="152"/>
      <c r="EBH858" s="152"/>
      <c r="EBI858" s="152"/>
      <c r="EBJ858" s="152"/>
      <c r="EBK858" s="152"/>
      <c r="EBL858" s="152"/>
      <c r="EBM858" s="152"/>
      <c r="EBN858" s="152"/>
      <c r="EBO858" s="152"/>
      <c r="EBP858" s="152"/>
      <c r="EBQ858" s="152"/>
      <c r="EBR858" s="152"/>
      <c r="EBS858" s="152"/>
      <c r="EBT858" s="152"/>
      <c r="EBU858" s="152"/>
      <c r="EBV858" s="152"/>
      <c r="EBW858" s="152"/>
      <c r="EBX858" s="152"/>
      <c r="EBY858" s="152"/>
      <c r="EBZ858" s="152"/>
      <c r="ECA858" s="152"/>
      <c r="ECB858" s="152"/>
      <c r="ECC858" s="152"/>
      <c r="ECD858" s="152"/>
      <c r="ECE858" s="152"/>
      <c r="ECF858" s="152"/>
      <c r="ECG858" s="152"/>
      <c r="ECH858" s="152"/>
      <c r="ECI858" s="152"/>
      <c r="ECJ858" s="152"/>
      <c r="ECK858" s="152"/>
      <c r="ECL858" s="152"/>
      <c r="ECM858" s="152"/>
      <c r="ECN858" s="152"/>
      <c r="ECO858" s="152"/>
      <c r="ECP858" s="152"/>
      <c r="ECQ858" s="152"/>
      <c r="ECR858" s="152"/>
      <c r="ECS858" s="152"/>
      <c r="ECT858" s="152"/>
      <c r="ECU858" s="152"/>
      <c r="ECV858" s="152"/>
      <c r="ECW858" s="152"/>
      <c r="ECX858" s="152"/>
      <c r="ECY858" s="152"/>
      <c r="ECZ858" s="152"/>
      <c r="EDA858" s="152"/>
      <c r="EDB858" s="152"/>
      <c r="EDC858" s="152"/>
      <c r="EDD858" s="152"/>
      <c r="EDE858" s="152"/>
      <c r="EDF858" s="152"/>
      <c r="EDG858" s="152"/>
      <c r="EDH858" s="152"/>
      <c r="EDI858" s="152"/>
      <c r="EDJ858" s="152"/>
      <c r="EDK858" s="152"/>
      <c r="EDL858" s="152"/>
      <c r="EDM858" s="152"/>
      <c r="EDN858" s="152"/>
      <c r="EDO858" s="152"/>
      <c r="EDP858" s="152"/>
      <c r="EDQ858" s="152"/>
      <c r="EDR858" s="152"/>
      <c r="EDS858" s="152"/>
      <c r="EDT858" s="152"/>
      <c r="EDU858" s="152"/>
      <c r="EDV858" s="152"/>
      <c r="EDW858" s="152"/>
      <c r="EDX858" s="152"/>
      <c r="EDY858" s="152"/>
      <c r="EDZ858" s="152"/>
      <c r="EEA858" s="152"/>
      <c r="EEB858" s="152"/>
      <c r="EEC858" s="152"/>
      <c r="EED858" s="152"/>
      <c r="EEE858" s="152"/>
      <c r="EEF858" s="152"/>
      <c r="EEG858" s="152"/>
      <c r="EEH858" s="152"/>
      <c r="EEI858" s="152"/>
      <c r="EEJ858" s="152"/>
      <c r="EEK858" s="152"/>
      <c r="EEL858" s="152"/>
      <c r="EEM858" s="152"/>
      <c r="EEN858" s="152"/>
      <c r="EEO858" s="152"/>
      <c r="EEP858" s="152"/>
      <c r="EEQ858" s="152"/>
      <c r="EER858" s="152"/>
      <c r="EES858" s="152"/>
      <c r="EET858" s="152"/>
      <c r="EEU858" s="152"/>
      <c r="EEV858" s="152"/>
      <c r="EEW858" s="152"/>
      <c r="EEX858" s="152"/>
      <c r="EEY858" s="152"/>
      <c r="EEZ858" s="152"/>
      <c r="EFA858" s="152"/>
      <c r="EFB858" s="152"/>
      <c r="EFC858" s="152"/>
      <c r="EFD858" s="152"/>
      <c r="EFE858" s="152"/>
      <c r="EFF858" s="152"/>
      <c r="EFG858" s="152"/>
      <c r="EFH858" s="152"/>
      <c r="EFI858" s="152"/>
      <c r="EFJ858" s="152"/>
      <c r="EFK858" s="152"/>
      <c r="EFL858" s="152"/>
      <c r="EFM858" s="152"/>
      <c r="EFN858" s="152"/>
      <c r="EFO858" s="152"/>
      <c r="EFP858" s="152"/>
      <c r="EFQ858" s="152"/>
      <c r="EFR858" s="152"/>
      <c r="EFS858" s="152"/>
      <c r="EFT858" s="152"/>
      <c r="EFU858" s="152"/>
      <c r="EFV858" s="152"/>
      <c r="EFW858" s="152"/>
      <c r="EFX858" s="152"/>
      <c r="EFY858" s="152"/>
      <c r="EFZ858" s="152"/>
      <c r="EGA858" s="152"/>
      <c r="EGB858" s="152"/>
      <c r="EGC858" s="152"/>
      <c r="EGD858" s="152"/>
      <c r="EGE858" s="152"/>
      <c r="EGF858" s="152"/>
      <c r="EGG858" s="152"/>
      <c r="EGH858" s="152"/>
      <c r="EGI858" s="152"/>
      <c r="EGJ858" s="152"/>
      <c r="EGK858" s="152"/>
      <c r="EGL858" s="152"/>
      <c r="EGM858" s="152"/>
      <c r="EGN858" s="152"/>
      <c r="EGO858" s="152"/>
      <c r="EGP858" s="152"/>
      <c r="EGQ858" s="152"/>
      <c r="EGR858" s="152"/>
      <c r="EGS858" s="152"/>
      <c r="EGT858" s="152"/>
      <c r="EGU858" s="152"/>
      <c r="EGV858" s="152"/>
      <c r="EGW858" s="152"/>
      <c r="EGX858" s="152"/>
      <c r="EGY858" s="152"/>
      <c r="EGZ858" s="152"/>
      <c r="EHA858" s="152"/>
      <c r="EHB858" s="152"/>
      <c r="EHC858" s="152"/>
      <c r="EHD858" s="152"/>
      <c r="EHE858" s="152"/>
      <c r="EHF858" s="152"/>
      <c r="EHG858" s="152"/>
      <c r="EHH858" s="152"/>
      <c r="EHI858" s="152"/>
      <c r="EHJ858" s="152"/>
      <c r="EHK858" s="152"/>
      <c r="EHL858" s="152"/>
      <c r="EHM858" s="152"/>
      <c r="EHN858" s="152"/>
      <c r="EHO858" s="152"/>
      <c r="EHP858" s="152"/>
      <c r="EHQ858" s="152"/>
      <c r="EHR858" s="152"/>
      <c r="EHS858" s="152"/>
      <c r="EHT858" s="152"/>
      <c r="EHU858" s="152"/>
      <c r="EHV858" s="152"/>
      <c r="EHW858" s="152"/>
      <c r="EHX858" s="152"/>
      <c r="EHY858" s="152"/>
      <c r="EHZ858" s="152"/>
      <c r="EIA858" s="152"/>
      <c r="EIB858" s="152"/>
      <c r="EIC858" s="152"/>
      <c r="EID858" s="152"/>
      <c r="EIE858" s="152"/>
      <c r="EIF858" s="152"/>
      <c r="EIG858" s="152"/>
      <c r="EIH858" s="152"/>
      <c r="EII858" s="152"/>
      <c r="EIJ858" s="152"/>
      <c r="EIK858" s="152"/>
      <c r="EIL858" s="152"/>
      <c r="EIM858" s="152"/>
      <c r="EIN858" s="152"/>
      <c r="EIO858" s="152"/>
      <c r="EIP858" s="152"/>
      <c r="EIQ858" s="152"/>
      <c r="EIR858" s="152"/>
      <c r="EIS858" s="152"/>
      <c r="EIT858" s="152"/>
      <c r="EIU858" s="152"/>
      <c r="EIV858" s="152"/>
      <c r="EIW858" s="152"/>
      <c r="EIX858" s="152"/>
      <c r="EIY858" s="152"/>
      <c r="EIZ858" s="152"/>
      <c r="EJA858" s="152"/>
      <c r="EJB858" s="152"/>
      <c r="EJC858" s="152"/>
      <c r="EJD858" s="152"/>
      <c r="EJE858" s="152"/>
      <c r="EJF858" s="152"/>
      <c r="EJG858" s="152"/>
      <c r="EJH858" s="152"/>
      <c r="EJI858" s="152"/>
      <c r="EJJ858" s="152"/>
      <c r="EJK858" s="152"/>
      <c r="EJL858" s="152"/>
      <c r="EJM858" s="152"/>
      <c r="EJN858" s="152"/>
      <c r="EJO858" s="152"/>
      <c r="EJP858" s="152"/>
      <c r="EJQ858" s="152"/>
      <c r="EJR858" s="152"/>
      <c r="EJS858" s="152"/>
      <c r="EJT858" s="152"/>
      <c r="EJU858" s="152"/>
      <c r="EJV858" s="152"/>
      <c r="EJW858" s="152"/>
      <c r="EJX858" s="152"/>
      <c r="EJY858" s="152"/>
      <c r="EJZ858" s="152"/>
      <c r="EKA858" s="152"/>
      <c r="EKB858" s="152"/>
      <c r="EKC858" s="152"/>
      <c r="EKD858" s="152"/>
      <c r="EKE858" s="152"/>
      <c r="EKF858" s="152"/>
      <c r="EKG858" s="152"/>
      <c r="EKH858" s="152"/>
      <c r="EKI858" s="152"/>
      <c r="EKJ858" s="152"/>
      <c r="EKK858" s="152"/>
      <c r="EKL858" s="152"/>
      <c r="EKM858" s="152"/>
      <c r="EKN858" s="152"/>
      <c r="EKO858" s="152"/>
      <c r="EKP858" s="152"/>
      <c r="EKQ858" s="152"/>
      <c r="EKR858" s="152"/>
      <c r="EKS858" s="152"/>
      <c r="EKT858" s="152"/>
      <c r="EKU858" s="152"/>
      <c r="EKV858" s="152"/>
      <c r="EKW858" s="152"/>
      <c r="EKX858" s="152"/>
      <c r="EKY858" s="152"/>
      <c r="EKZ858" s="152"/>
      <c r="ELA858" s="152"/>
      <c r="ELB858" s="152"/>
      <c r="ELC858" s="152"/>
      <c r="ELD858" s="152"/>
      <c r="ELE858" s="152"/>
      <c r="ELF858" s="152"/>
      <c r="ELG858" s="152"/>
      <c r="ELH858" s="152"/>
      <c r="ELI858" s="152"/>
      <c r="ELJ858" s="152"/>
      <c r="ELK858" s="152"/>
      <c r="ELL858" s="152"/>
      <c r="ELM858" s="152"/>
      <c r="ELN858" s="152"/>
      <c r="ELO858" s="152"/>
      <c r="ELP858" s="152"/>
      <c r="ELQ858" s="152"/>
      <c r="ELR858" s="152"/>
      <c r="ELS858" s="152"/>
      <c r="ELT858" s="152"/>
      <c r="ELU858" s="152"/>
      <c r="ELV858" s="152"/>
      <c r="ELW858" s="152"/>
      <c r="ELX858" s="152"/>
      <c r="ELY858" s="152"/>
      <c r="ELZ858" s="152"/>
      <c r="EMA858" s="152"/>
      <c r="EMB858" s="152"/>
      <c r="EMC858" s="152"/>
      <c r="EMD858" s="152"/>
      <c r="EME858" s="152"/>
      <c r="EMF858" s="152"/>
      <c r="EMG858" s="152"/>
      <c r="EMH858" s="152"/>
      <c r="EMI858" s="152"/>
      <c r="EMJ858" s="152"/>
      <c r="EMK858" s="152"/>
      <c r="EML858" s="152"/>
      <c r="EMM858" s="152"/>
      <c r="EMN858" s="152"/>
      <c r="EMO858" s="152"/>
      <c r="EMP858" s="152"/>
      <c r="EMQ858" s="152"/>
      <c r="EMR858" s="152"/>
      <c r="EMS858" s="152"/>
      <c r="EMT858" s="152"/>
      <c r="EMU858" s="152"/>
      <c r="EMV858" s="152"/>
      <c r="EMW858" s="152"/>
      <c r="EMX858" s="152"/>
      <c r="EMY858" s="152"/>
      <c r="EMZ858" s="152"/>
      <c r="ENA858" s="152"/>
      <c r="ENB858" s="152"/>
      <c r="ENC858" s="152"/>
      <c r="END858" s="152"/>
      <c r="ENE858" s="152"/>
      <c r="ENF858" s="152"/>
      <c r="ENG858" s="152"/>
      <c r="ENH858" s="152"/>
      <c r="ENI858" s="152"/>
      <c r="ENJ858" s="152"/>
      <c r="ENK858" s="152"/>
      <c r="ENL858" s="152"/>
      <c r="ENM858" s="152"/>
      <c r="ENN858" s="152"/>
      <c r="ENO858" s="152"/>
      <c r="ENP858" s="152"/>
      <c r="ENQ858" s="152"/>
      <c r="ENR858" s="152"/>
      <c r="ENS858" s="152"/>
      <c r="ENT858" s="152"/>
      <c r="ENU858" s="152"/>
      <c r="ENV858" s="152"/>
      <c r="ENW858" s="152"/>
      <c r="ENX858" s="152"/>
      <c r="ENY858" s="152"/>
      <c r="ENZ858" s="152"/>
      <c r="EOA858" s="152"/>
      <c r="EOB858" s="152"/>
      <c r="EOC858" s="152"/>
      <c r="EOD858" s="152"/>
      <c r="EOE858" s="152"/>
      <c r="EOF858" s="152"/>
      <c r="EOG858" s="152"/>
      <c r="EOH858" s="152"/>
      <c r="EOI858" s="152"/>
      <c r="EOJ858" s="152"/>
      <c r="EOK858" s="152"/>
      <c r="EOL858" s="152"/>
      <c r="EOM858" s="152"/>
      <c r="EON858" s="152"/>
      <c r="EOO858" s="152"/>
      <c r="EOP858" s="152"/>
      <c r="EOQ858" s="152"/>
      <c r="EOR858" s="152"/>
      <c r="EOS858" s="152"/>
      <c r="EOT858" s="152"/>
      <c r="EOU858" s="152"/>
      <c r="EOV858" s="152"/>
      <c r="EOW858" s="152"/>
      <c r="EOX858" s="152"/>
      <c r="EOY858" s="152"/>
      <c r="EOZ858" s="152"/>
      <c r="EPA858" s="152"/>
      <c r="EPB858" s="152"/>
      <c r="EPC858" s="152"/>
      <c r="EPD858" s="152"/>
      <c r="EPE858" s="152"/>
      <c r="EPF858" s="152"/>
      <c r="EPG858" s="152"/>
      <c r="EPH858" s="152"/>
      <c r="EPI858" s="152"/>
      <c r="EPJ858" s="152"/>
      <c r="EPK858" s="152"/>
      <c r="EPL858" s="152"/>
      <c r="EPM858" s="152"/>
      <c r="EPN858" s="152"/>
      <c r="EPO858" s="152"/>
      <c r="EPP858" s="152"/>
      <c r="EPQ858" s="152"/>
      <c r="EPR858" s="152"/>
      <c r="EPS858" s="152"/>
      <c r="EPT858" s="152"/>
      <c r="EPU858" s="152"/>
      <c r="EPV858" s="152"/>
      <c r="EPW858" s="152"/>
      <c r="EPX858" s="152"/>
      <c r="EPY858" s="152"/>
      <c r="EPZ858" s="152"/>
      <c r="EQA858" s="152"/>
      <c r="EQB858" s="152"/>
      <c r="EQC858" s="152"/>
      <c r="EQD858" s="152"/>
      <c r="EQE858" s="152"/>
      <c r="EQF858" s="152"/>
      <c r="EQG858" s="152"/>
      <c r="EQH858" s="152"/>
      <c r="EQI858" s="152"/>
      <c r="EQJ858" s="152"/>
      <c r="EQK858" s="152"/>
      <c r="EQL858" s="152"/>
      <c r="EQM858" s="152"/>
      <c r="EQN858" s="152"/>
      <c r="EQO858" s="152"/>
      <c r="EQP858" s="152"/>
      <c r="EQQ858" s="152"/>
      <c r="EQR858" s="152"/>
      <c r="EQS858" s="152"/>
      <c r="EQT858" s="152"/>
      <c r="EQU858" s="152"/>
      <c r="EQV858" s="152"/>
      <c r="EQW858" s="152"/>
      <c r="EQX858" s="152"/>
      <c r="EQY858" s="152"/>
      <c r="EQZ858" s="152"/>
      <c r="ERA858" s="152"/>
      <c r="ERB858" s="152"/>
      <c r="ERC858" s="152"/>
      <c r="ERD858" s="152"/>
      <c r="ERE858" s="152"/>
      <c r="ERF858" s="152"/>
      <c r="ERG858" s="152"/>
      <c r="ERH858" s="152"/>
      <c r="ERI858" s="152"/>
      <c r="ERJ858" s="152"/>
      <c r="ERK858" s="152"/>
      <c r="ERL858" s="152"/>
      <c r="ERM858" s="152"/>
      <c r="ERN858" s="152"/>
      <c r="ERO858" s="152"/>
      <c r="ERP858" s="152"/>
      <c r="ERQ858" s="152"/>
      <c r="ERR858" s="152"/>
      <c r="ERS858" s="152"/>
      <c r="ERT858" s="152"/>
      <c r="ERU858" s="152"/>
      <c r="ERV858" s="152"/>
      <c r="ERW858" s="152"/>
      <c r="ERX858" s="152"/>
      <c r="ERY858" s="152"/>
      <c r="ERZ858" s="152"/>
      <c r="ESA858" s="152"/>
      <c r="ESB858" s="152"/>
      <c r="ESC858" s="152"/>
      <c r="ESD858" s="152"/>
      <c r="ESE858" s="152"/>
      <c r="ESF858" s="152"/>
      <c r="ESG858" s="152"/>
      <c r="ESH858" s="152"/>
      <c r="ESI858" s="152"/>
      <c r="ESJ858" s="152"/>
      <c r="ESK858" s="152"/>
      <c r="ESL858" s="152"/>
      <c r="ESM858" s="152"/>
      <c r="ESN858" s="152"/>
      <c r="ESO858" s="152"/>
      <c r="ESP858" s="152"/>
      <c r="ESQ858" s="152"/>
      <c r="ESR858" s="152"/>
      <c r="ESS858" s="152"/>
      <c r="EST858" s="152"/>
      <c r="ESU858" s="152"/>
      <c r="ESV858" s="152"/>
      <c r="ESW858" s="152"/>
      <c r="ESX858" s="152"/>
      <c r="ESY858" s="152"/>
      <c r="ESZ858" s="152"/>
      <c r="ETA858" s="152"/>
      <c r="ETB858" s="152"/>
      <c r="ETC858" s="152"/>
      <c r="ETD858" s="152"/>
      <c r="ETE858" s="152"/>
      <c r="ETF858" s="152"/>
      <c r="ETG858" s="152"/>
      <c r="ETH858" s="152"/>
      <c r="ETI858" s="152"/>
      <c r="ETJ858" s="152"/>
      <c r="ETK858" s="152"/>
      <c r="ETL858" s="152"/>
      <c r="ETM858" s="152"/>
      <c r="ETN858" s="152"/>
      <c r="ETO858" s="152"/>
      <c r="ETP858" s="152"/>
      <c r="ETQ858" s="152"/>
      <c r="ETR858" s="152"/>
      <c r="ETS858" s="152"/>
      <c r="ETT858" s="152"/>
      <c r="ETU858" s="152"/>
      <c r="ETV858" s="152"/>
      <c r="ETW858" s="152"/>
      <c r="ETX858" s="152"/>
      <c r="ETY858" s="152"/>
      <c r="ETZ858" s="152"/>
      <c r="EUA858" s="152"/>
      <c r="EUB858" s="152"/>
      <c r="EUC858" s="152"/>
      <c r="EUD858" s="152"/>
      <c r="EUE858" s="152"/>
      <c r="EUF858" s="152"/>
      <c r="EUG858" s="152"/>
      <c r="EUH858" s="152"/>
      <c r="EUI858" s="152"/>
      <c r="EUJ858" s="152"/>
      <c r="EUK858" s="152"/>
      <c r="EUL858" s="152"/>
      <c r="EUM858" s="152"/>
      <c r="EUN858" s="152"/>
      <c r="EUO858" s="152"/>
      <c r="EUP858" s="152"/>
      <c r="EUQ858" s="152"/>
      <c r="EUR858" s="152"/>
      <c r="EUS858" s="152"/>
      <c r="EUT858" s="152"/>
      <c r="EUU858" s="152"/>
      <c r="EUV858" s="152"/>
      <c r="EUW858" s="152"/>
      <c r="EUX858" s="152"/>
      <c r="EUY858" s="152"/>
      <c r="EUZ858" s="152"/>
      <c r="EVA858" s="152"/>
      <c r="EVB858" s="152"/>
      <c r="EVC858" s="152"/>
      <c r="EVD858" s="152"/>
      <c r="EVE858" s="152"/>
      <c r="EVF858" s="152"/>
      <c r="EVG858" s="152"/>
      <c r="EVH858" s="152"/>
      <c r="EVI858" s="152"/>
      <c r="EVJ858" s="152"/>
      <c r="EVK858" s="152"/>
      <c r="EVL858" s="152"/>
      <c r="EVM858" s="152"/>
      <c r="EVN858" s="152"/>
      <c r="EVO858" s="152"/>
      <c r="EVP858" s="152"/>
      <c r="EVQ858" s="152"/>
      <c r="EVR858" s="152"/>
      <c r="EVS858" s="152"/>
      <c r="EVT858" s="152"/>
      <c r="EVU858" s="152"/>
      <c r="EVV858" s="152"/>
      <c r="EVW858" s="152"/>
      <c r="EVX858" s="152"/>
      <c r="EVY858" s="152"/>
      <c r="EVZ858" s="152"/>
      <c r="EWA858" s="152"/>
      <c r="EWB858" s="152"/>
      <c r="EWC858" s="152"/>
      <c r="EWD858" s="152"/>
      <c r="EWE858" s="152"/>
      <c r="EWF858" s="152"/>
      <c r="EWG858" s="152"/>
      <c r="EWH858" s="152"/>
      <c r="EWI858" s="152"/>
      <c r="EWJ858" s="152"/>
      <c r="EWK858" s="152"/>
      <c r="EWL858" s="152"/>
      <c r="EWM858" s="152"/>
      <c r="EWN858" s="152"/>
      <c r="EWO858" s="152"/>
      <c r="EWP858" s="152"/>
      <c r="EWQ858" s="152"/>
      <c r="EWR858" s="152"/>
      <c r="EWS858" s="152"/>
      <c r="EWT858" s="152"/>
      <c r="EWU858" s="152"/>
      <c r="EWV858" s="152"/>
      <c r="EWW858" s="152"/>
      <c r="EWX858" s="152"/>
      <c r="EWY858" s="152"/>
      <c r="EWZ858" s="152"/>
      <c r="EXA858" s="152"/>
      <c r="EXB858" s="152"/>
      <c r="EXC858" s="152"/>
      <c r="EXD858" s="152"/>
      <c r="EXE858" s="152"/>
      <c r="EXF858" s="152"/>
      <c r="EXG858" s="152"/>
      <c r="EXH858" s="152"/>
      <c r="EXI858" s="152"/>
      <c r="EXJ858" s="152"/>
      <c r="EXK858" s="152"/>
      <c r="EXL858" s="152"/>
      <c r="EXM858" s="152"/>
      <c r="EXN858" s="152"/>
      <c r="EXO858" s="152"/>
      <c r="EXP858" s="152"/>
      <c r="EXQ858" s="152"/>
      <c r="EXR858" s="152"/>
      <c r="EXS858" s="152"/>
      <c r="EXT858" s="152"/>
      <c r="EXU858" s="152"/>
      <c r="EXV858" s="152"/>
      <c r="EXW858" s="152"/>
      <c r="EXX858" s="152"/>
      <c r="EXY858" s="152"/>
      <c r="EXZ858" s="152"/>
      <c r="EYA858" s="152"/>
      <c r="EYB858" s="152"/>
      <c r="EYC858" s="152"/>
      <c r="EYD858" s="152"/>
      <c r="EYE858" s="152"/>
      <c r="EYF858" s="152"/>
      <c r="EYG858" s="152"/>
      <c r="EYH858" s="152"/>
      <c r="EYI858" s="152"/>
      <c r="EYJ858" s="152"/>
      <c r="EYK858" s="152"/>
      <c r="EYL858" s="152"/>
      <c r="EYM858" s="152"/>
      <c r="EYN858" s="152"/>
      <c r="EYO858" s="152"/>
      <c r="EYP858" s="152"/>
      <c r="EYQ858" s="152"/>
      <c r="EYR858" s="152"/>
      <c r="EYS858" s="152"/>
      <c r="EYT858" s="152"/>
      <c r="EYU858" s="152"/>
      <c r="EYV858" s="152"/>
      <c r="EYW858" s="152"/>
      <c r="EYX858" s="152"/>
      <c r="EYY858" s="152"/>
      <c r="EYZ858" s="152"/>
      <c r="EZA858" s="152"/>
      <c r="EZB858" s="152"/>
      <c r="EZC858" s="152"/>
      <c r="EZD858" s="152"/>
      <c r="EZE858" s="152"/>
      <c r="EZF858" s="152"/>
      <c r="EZG858" s="152"/>
      <c r="EZH858" s="152"/>
      <c r="EZI858" s="152"/>
      <c r="EZJ858" s="152"/>
      <c r="EZK858" s="152"/>
      <c r="EZL858" s="152"/>
      <c r="EZM858" s="152"/>
      <c r="EZN858" s="152"/>
      <c r="EZO858" s="152"/>
      <c r="EZP858" s="152"/>
      <c r="EZQ858" s="152"/>
      <c r="EZR858" s="152"/>
      <c r="EZS858" s="152"/>
      <c r="EZT858" s="152"/>
      <c r="EZU858" s="152"/>
      <c r="EZV858" s="152"/>
      <c r="EZW858" s="152"/>
      <c r="EZX858" s="152"/>
      <c r="EZY858" s="152"/>
      <c r="EZZ858" s="152"/>
      <c r="FAA858" s="152"/>
      <c r="FAB858" s="152"/>
      <c r="FAC858" s="152"/>
      <c r="FAD858" s="152"/>
      <c r="FAE858" s="152"/>
      <c r="FAF858" s="152"/>
      <c r="FAG858" s="152"/>
      <c r="FAH858" s="152"/>
      <c r="FAI858" s="152"/>
      <c r="FAJ858" s="152"/>
      <c r="FAK858" s="152"/>
      <c r="FAL858" s="152"/>
      <c r="FAM858" s="152"/>
      <c r="FAN858" s="152"/>
      <c r="FAO858" s="152"/>
      <c r="FAP858" s="152"/>
      <c r="FAQ858" s="152"/>
      <c r="FAR858" s="152"/>
      <c r="FAS858" s="152"/>
      <c r="FAT858" s="152"/>
      <c r="FAU858" s="152"/>
      <c r="FAV858" s="152"/>
      <c r="FAW858" s="152"/>
      <c r="FAX858" s="152"/>
      <c r="FAY858" s="152"/>
      <c r="FAZ858" s="152"/>
      <c r="FBA858" s="152"/>
      <c r="FBB858" s="152"/>
      <c r="FBC858" s="152"/>
      <c r="FBD858" s="152"/>
      <c r="FBE858" s="152"/>
      <c r="FBF858" s="152"/>
      <c r="FBG858" s="152"/>
      <c r="FBH858" s="152"/>
      <c r="FBI858" s="152"/>
      <c r="FBJ858" s="152"/>
      <c r="FBK858" s="152"/>
      <c r="FBL858" s="152"/>
      <c r="FBM858" s="152"/>
      <c r="FBN858" s="152"/>
      <c r="FBO858" s="152"/>
      <c r="FBP858" s="152"/>
      <c r="FBQ858" s="152"/>
      <c r="FBR858" s="152"/>
      <c r="FBS858" s="152"/>
      <c r="FBT858" s="152"/>
      <c r="FBU858" s="152"/>
      <c r="FBV858" s="152"/>
      <c r="FBW858" s="152"/>
      <c r="FBX858" s="152"/>
      <c r="FBY858" s="152"/>
      <c r="FBZ858" s="152"/>
      <c r="FCA858" s="152"/>
      <c r="FCB858" s="152"/>
      <c r="FCC858" s="152"/>
      <c r="FCD858" s="152"/>
      <c r="FCE858" s="152"/>
      <c r="FCF858" s="152"/>
      <c r="FCG858" s="152"/>
      <c r="FCH858" s="152"/>
      <c r="FCI858" s="152"/>
      <c r="FCJ858" s="152"/>
      <c r="FCK858" s="152"/>
      <c r="FCL858" s="152"/>
      <c r="FCM858" s="152"/>
      <c r="FCN858" s="152"/>
      <c r="FCO858" s="152"/>
      <c r="FCP858" s="152"/>
      <c r="FCQ858" s="152"/>
      <c r="FCR858" s="152"/>
      <c r="FCS858" s="152"/>
      <c r="FCT858" s="152"/>
      <c r="FCU858" s="152"/>
      <c r="FCV858" s="152"/>
      <c r="FCW858" s="152"/>
      <c r="FCX858" s="152"/>
      <c r="FCY858" s="152"/>
      <c r="FCZ858" s="152"/>
      <c r="FDA858" s="152"/>
      <c r="FDB858" s="152"/>
      <c r="FDC858" s="152"/>
      <c r="FDD858" s="152"/>
      <c r="FDE858" s="152"/>
      <c r="FDF858" s="152"/>
      <c r="FDG858" s="152"/>
      <c r="FDH858" s="152"/>
      <c r="FDI858" s="152"/>
      <c r="FDJ858" s="152"/>
      <c r="FDK858" s="152"/>
      <c r="FDL858" s="152"/>
      <c r="FDM858" s="152"/>
      <c r="FDN858" s="152"/>
      <c r="FDO858" s="152"/>
      <c r="FDP858" s="152"/>
      <c r="FDQ858" s="152"/>
      <c r="FDR858" s="152"/>
      <c r="FDS858" s="152"/>
      <c r="FDT858" s="152"/>
      <c r="FDU858" s="152"/>
      <c r="FDV858" s="152"/>
      <c r="FDW858" s="152"/>
      <c r="FDX858" s="152"/>
      <c r="FDY858" s="152"/>
      <c r="FDZ858" s="152"/>
      <c r="FEA858" s="152"/>
      <c r="FEB858" s="152"/>
      <c r="FEC858" s="152"/>
      <c r="FED858" s="152"/>
      <c r="FEE858" s="152"/>
      <c r="FEF858" s="152"/>
      <c r="FEG858" s="152"/>
      <c r="FEH858" s="152"/>
      <c r="FEI858" s="152"/>
      <c r="FEJ858" s="152"/>
      <c r="FEK858" s="152"/>
      <c r="FEL858" s="152"/>
      <c r="FEM858" s="152"/>
      <c r="FEN858" s="152"/>
      <c r="FEO858" s="152"/>
      <c r="FEP858" s="152"/>
      <c r="FEQ858" s="152"/>
      <c r="FER858" s="152"/>
      <c r="FES858" s="152"/>
      <c r="FET858" s="152"/>
      <c r="FEU858" s="152"/>
      <c r="FEV858" s="152"/>
      <c r="FEW858" s="152"/>
      <c r="FEX858" s="152"/>
      <c r="FEY858" s="152"/>
      <c r="FEZ858" s="152"/>
      <c r="FFA858" s="152"/>
      <c r="FFB858" s="152"/>
      <c r="FFC858" s="152"/>
      <c r="FFD858" s="152"/>
      <c r="FFE858" s="152"/>
      <c r="FFF858" s="152"/>
      <c r="FFG858" s="152"/>
      <c r="FFH858" s="152"/>
      <c r="FFI858" s="152"/>
      <c r="FFJ858" s="152"/>
      <c r="FFK858" s="152"/>
      <c r="FFL858" s="152"/>
      <c r="FFM858" s="152"/>
      <c r="FFN858" s="152"/>
      <c r="FFO858" s="152"/>
      <c r="FFP858" s="152"/>
      <c r="FFQ858" s="152"/>
      <c r="FFR858" s="152"/>
      <c r="FFS858" s="152"/>
      <c r="FFT858" s="152"/>
      <c r="FFU858" s="152"/>
      <c r="FFV858" s="152"/>
      <c r="FFW858" s="152"/>
      <c r="FFX858" s="152"/>
      <c r="FFY858" s="152"/>
      <c r="FFZ858" s="152"/>
      <c r="FGA858" s="152"/>
      <c r="FGB858" s="152"/>
      <c r="FGC858" s="152"/>
      <c r="FGD858" s="152"/>
      <c r="FGE858" s="152"/>
      <c r="FGF858" s="152"/>
      <c r="FGG858" s="152"/>
      <c r="FGH858" s="152"/>
      <c r="FGI858" s="152"/>
      <c r="FGJ858" s="152"/>
      <c r="FGK858" s="152"/>
      <c r="FGL858" s="152"/>
      <c r="FGM858" s="152"/>
      <c r="FGN858" s="152"/>
      <c r="FGO858" s="152"/>
      <c r="FGP858" s="152"/>
      <c r="FGQ858" s="152"/>
      <c r="FGR858" s="152"/>
      <c r="FGS858" s="152"/>
      <c r="FGT858" s="152"/>
      <c r="FGU858" s="152"/>
      <c r="FGV858" s="152"/>
      <c r="FGW858" s="152"/>
      <c r="FGX858" s="152"/>
      <c r="FGY858" s="152"/>
      <c r="FGZ858" s="152"/>
      <c r="FHA858" s="152"/>
      <c r="FHB858" s="152"/>
      <c r="FHC858" s="152"/>
      <c r="FHD858" s="152"/>
      <c r="FHE858" s="152"/>
      <c r="FHF858" s="152"/>
      <c r="FHG858" s="152"/>
      <c r="FHH858" s="152"/>
      <c r="FHI858" s="152"/>
      <c r="FHJ858" s="152"/>
      <c r="FHK858" s="152"/>
      <c r="FHL858" s="152"/>
      <c r="FHM858" s="152"/>
      <c r="FHN858" s="152"/>
      <c r="FHO858" s="152"/>
      <c r="FHP858" s="152"/>
      <c r="FHQ858" s="152"/>
      <c r="FHR858" s="152"/>
      <c r="FHS858" s="152"/>
      <c r="FHT858" s="152"/>
      <c r="FHU858" s="152"/>
      <c r="FHV858" s="152"/>
      <c r="FHW858" s="152"/>
      <c r="FHX858" s="152"/>
      <c r="FHY858" s="152"/>
      <c r="FHZ858" s="152"/>
      <c r="FIA858" s="152"/>
      <c r="FIB858" s="152"/>
      <c r="FIC858" s="152"/>
      <c r="FID858" s="152"/>
      <c r="FIE858" s="152"/>
      <c r="FIF858" s="152"/>
      <c r="FIG858" s="152"/>
      <c r="FIH858" s="152"/>
      <c r="FII858" s="152"/>
      <c r="FIJ858" s="152"/>
      <c r="FIK858" s="152"/>
      <c r="FIL858" s="152"/>
      <c r="FIM858" s="152"/>
      <c r="FIN858" s="152"/>
      <c r="FIO858" s="152"/>
      <c r="FIP858" s="152"/>
      <c r="FIQ858" s="152"/>
      <c r="FIR858" s="152"/>
      <c r="FIS858" s="152"/>
      <c r="FIT858" s="152"/>
      <c r="FIU858" s="152"/>
      <c r="FIV858" s="152"/>
      <c r="FIW858" s="152"/>
      <c r="FIX858" s="152"/>
      <c r="FIY858" s="152"/>
      <c r="FIZ858" s="152"/>
      <c r="FJA858" s="152"/>
      <c r="FJB858" s="152"/>
      <c r="FJC858" s="152"/>
      <c r="FJD858" s="152"/>
      <c r="FJE858" s="152"/>
      <c r="FJF858" s="152"/>
      <c r="FJG858" s="152"/>
      <c r="FJH858" s="152"/>
      <c r="FJI858" s="152"/>
      <c r="FJJ858" s="152"/>
      <c r="FJK858" s="152"/>
      <c r="FJL858" s="152"/>
      <c r="FJM858" s="152"/>
      <c r="FJN858" s="152"/>
      <c r="FJO858" s="152"/>
      <c r="FJP858" s="152"/>
      <c r="FJQ858" s="152"/>
      <c r="FJR858" s="152"/>
      <c r="FJS858" s="152"/>
      <c r="FJT858" s="152"/>
      <c r="FJU858" s="152"/>
      <c r="FJV858" s="152"/>
      <c r="FJW858" s="152"/>
      <c r="FJX858" s="152"/>
      <c r="FJY858" s="152"/>
      <c r="FJZ858" s="152"/>
      <c r="FKA858" s="152"/>
      <c r="FKB858" s="152"/>
      <c r="FKC858" s="152"/>
      <c r="FKD858" s="152"/>
      <c r="FKE858" s="152"/>
      <c r="FKF858" s="152"/>
      <c r="FKG858" s="152"/>
      <c r="FKH858" s="152"/>
      <c r="FKI858" s="152"/>
      <c r="FKJ858" s="152"/>
      <c r="FKK858" s="152"/>
      <c r="FKL858" s="152"/>
      <c r="FKM858" s="152"/>
      <c r="FKN858" s="152"/>
      <c r="FKO858" s="152"/>
      <c r="FKP858" s="152"/>
      <c r="FKQ858" s="152"/>
      <c r="FKR858" s="152"/>
      <c r="FKS858" s="152"/>
      <c r="FKT858" s="152"/>
      <c r="FKU858" s="152"/>
      <c r="FKV858" s="152"/>
      <c r="FKW858" s="152"/>
      <c r="FKX858" s="152"/>
      <c r="FKY858" s="152"/>
      <c r="FKZ858" s="152"/>
      <c r="FLA858" s="152"/>
      <c r="FLB858" s="152"/>
      <c r="FLC858" s="152"/>
      <c r="FLD858" s="152"/>
      <c r="FLE858" s="152"/>
      <c r="FLF858" s="152"/>
      <c r="FLG858" s="152"/>
      <c r="FLH858" s="152"/>
      <c r="FLI858" s="152"/>
      <c r="FLJ858" s="152"/>
      <c r="FLK858" s="152"/>
      <c r="FLL858" s="152"/>
      <c r="FLM858" s="152"/>
      <c r="FLN858" s="152"/>
      <c r="FLO858" s="152"/>
      <c r="FLP858" s="152"/>
      <c r="FLQ858" s="152"/>
      <c r="FLR858" s="152"/>
      <c r="FLS858" s="152"/>
      <c r="FLT858" s="152"/>
      <c r="FLU858" s="152"/>
      <c r="FLV858" s="152"/>
      <c r="FLW858" s="152"/>
      <c r="FLX858" s="152"/>
      <c r="FLY858" s="152"/>
      <c r="FLZ858" s="152"/>
      <c r="FMA858" s="152"/>
      <c r="FMB858" s="152"/>
      <c r="FMC858" s="152"/>
      <c r="FMD858" s="152"/>
      <c r="FME858" s="152"/>
      <c r="FMF858" s="152"/>
      <c r="FMG858" s="152"/>
      <c r="FMH858" s="152"/>
      <c r="FMI858" s="152"/>
      <c r="FMJ858" s="152"/>
      <c r="FMK858" s="152"/>
      <c r="FML858" s="152"/>
      <c r="FMM858" s="152"/>
      <c r="FMN858" s="152"/>
      <c r="FMO858" s="152"/>
      <c r="FMP858" s="152"/>
      <c r="FMQ858" s="152"/>
      <c r="FMR858" s="152"/>
      <c r="FMS858" s="152"/>
      <c r="FMT858" s="152"/>
      <c r="FMU858" s="152"/>
      <c r="FMV858" s="152"/>
      <c r="FMW858" s="152"/>
      <c r="FMX858" s="152"/>
      <c r="FMY858" s="152"/>
      <c r="FMZ858" s="152"/>
      <c r="FNA858" s="152"/>
      <c r="FNB858" s="152"/>
      <c r="FNC858" s="152"/>
      <c r="FND858" s="152"/>
      <c r="FNE858" s="152"/>
      <c r="FNF858" s="152"/>
      <c r="FNG858" s="152"/>
      <c r="FNH858" s="152"/>
      <c r="FNI858" s="152"/>
      <c r="FNJ858" s="152"/>
      <c r="FNK858" s="152"/>
      <c r="FNL858" s="152"/>
      <c r="FNM858" s="152"/>
      <c r="FNN858" s="152"/>
      <c r="FNO858" s="152"/>
      <c r="FNP858" s="152"/>
      <c r="FNQ858" s="152"/>
      <c r="FNR858" s="152"/>
      <c r="FNS858" s="152"/>
      <c r="FNT858" s="152"/>
      <c r="FNU858" s="152"/>
      <c r="FNV858" s="152"/>
      <c r="FNW858" s="152"/>
      <c r="FNX858" s="152"/>
      <c r="FNY858" s="152"/>
      <c r="FNZ858" s="152"/>
      <c r="FOA858" s="152"/>
      <c r="FOB858" s="152"/>
      <c r="FOC858" s="152"/>
      <c r="FOD858" s="152"/>
      <c r="FOE858" s="152"/>
      <c r="FOF858" s="152"/>
      <c r="FOG858" s="152"/>
      <c r="FOH858" s="152"/>
      <c r="FOI858" s="152"/>
      <c r="FOJ858" s="152"/>
      <c r="FOK858" s="152"/>
      <c r="FOL858" s="152"/>
      <c r="FOM858" s="152"/>
      <c r="FON858" s="152"/>
      <c r="FOO858" s="152"/>
      <c r="FOP858" s="152"/>
      <c r="FOQ858" s="152"/>
      <c r="FOR858" s="152"/>
      <c r="FOS858" s="152"/>
      <c r="FOT858" s="152"/>
      <c r="FOU858" s="152"/>
      <c r="FOV858" s="152"/>
      <c r="FOW858" s="152"/>
      <c r="FOX858" s="152"/>
      <c r="FOY858" s="152"/>
      <c r="FOZ858" s="152"/>
      <c r="FPA858" s="152"/>
      <c r="FPB858" s="152"/>
      <c r="FPC858" s="152"/>
      <c r="FPD858" s="152"/>
      <c r="FPE858" s="152"/>
      <c r="FPF858" s="152"/>
      <c r="FPG858" s="152"/>
      <c r="FPH858" s="152"/>
      <c r="FPI858" s="152"/>
      <c r="FPJ858" s="152"/>
      <c r="FPK858" s="152"/>
      <c r="FPL858" s="152"/>
      <c r="FPM858" s="152"/>
      <c r="FPN858" s="152"/>
      <c r="FPO858" s="152"/>
      <c r="FPP858" s="152"/>
      <c r="FPQ858" s="152"/>
      <c r="FPR858" s="152"/>
      <c r="FPS858" s="152"/>
      <c r="FPT858" s="152"/>
      <c r="FPU858" s="152"/>
      <c r="FPV858" s="152"/>
      <c r="FPW858" s="152"/>
      <c r="FPX858" s="152"/>
      <c r="FPY858" s="152"/>
      <c r="FPZ858" s="152"/>
      <c r="FQA858" s="152"/>
      <c r="FQB858" s="152"/>
      <c r="FQC858" s="152"/>
      <c r="FQD858" s="152"/>
      <c r="FQE858" s="152"/>
      <c r="FQF858" s="152"/>
      <c r="FQG858" s="152"/>
      <c r="FQH858" s="152"/>
      <c r="FQI858" s="152"/>
      <c r="FQJ858" s="152"/>
      <c r="FQK858" s="152"/>
      <c r="FQL858" s="152"/>
      <c r="FQM858" s="152"/>
      <c r="FQN858" s="152"/>
      <c r="FQO858" s="152"/>
      <c r="FQP858" s="152"/>
      <c r="FQQ858" s="152"/>
      <c r="FQR858" s="152"/>
      <c r="FQS858" s="152"/>
      <c r="FQT858" s="152"/>
      <c r="FQU858" s="152"/>
      <c r="FQV858" s="152"/>
      <c r="FQW858" s="152"/>
      <c r="FQX858" s="152"/>
      <c r="FQY858" s="152"/>
      <c r="FQZ858" s="152"/>
      <c r="FRA858" s="152"/>
      <c r="FRB858" s="152"/>
      <c r="FRC858" s="152"/>
      <c r="FRD858" s="152"/>
      <c r="FRE858" s="152"/>
      <c r="FRF858" s="152"/>
      <c r="FRG858" s="152"/>
      <c r="FRH858" s="152"/>
      <c r="FRI858" s="152"/>
      <c r="FRJ858" s="152"/>
      <c r="FRK858" s="152"/>
      <c r="FRL858" s="152"/>
      <c r="FRM858" s="152"/>
      <c r="FRN858" s="152"/>
      <c r="FRO858" s="152"/>
      <c r="FRP858" s="152"/>
      <c r="FRQ858" s="152"/>
      <c r="FRR858" s="152"/>
      <c r="FRS858" s="152"/>
      <c r="FRT858" s="152"/>
      <c r="FRU858" s="152"/>
      <c r="FRV858" s="152"/>
      <c r="FRW858" s="152"/>
      <c r="FRX858" s="152"/>
      <c r="FRY858" s="152"/>
      <c r="FRZ858" s="152"/>
      <c r="FSA858" s="152"/>
      <c r="FSB858" s="152"/>
      <c r="FSC858" s="152"/>
      <c r="FSD858" s="152"/>
      <c r="FSE858" s="152"/>
      <c r="FSF858" s="152"/>
      <c r="FSG858" s="152"/>
      <c r="FSH858" s="152"/>
      <c r="FSI858" s="152"/>
      <c r="FSJ858" s="152"/>
      <c r="FSK858" s="152"/>
      <c r="FSL858" s="152"/>
      <c r="FSM858" s="152"/>
      <c r="FSN858" s="152"/>
      <c r="FSO858" s="152"/>
      <c r="FSP858" s="152"/>
      <c r="FSQ858" s="152"/>
      <c r="FSR858" s="152"/>
      <c r="FSS858" s="152"/>
      <c r="FST858" s="152"/>
      <c r="FSU858" s="152"/>
      <c r="FSV858" s="152"/>
      <c r="FSW858" s="152"/>
      <c r="FSX858" s="152"/>
      <c r="FSY858" s="152"/>
      <c r="FSZ858" s="152"/>
      <c r="FTA858" s="152"/>
      <c r="FTB858" s="152"/>
      <c r="FTC858" s="152"/>
      <c r="FTD858" s="152"/>
      <c r="FTE858" s="152"/>
      <c r="FTF858" s="152"/>
      <c r="FTG858" s="152"/>
      <c r="FTH858" s="152"/>
      <c r="FTI858" s="152"/>
      <c r="FTJ858" s="152"/>
      <c r="FTK858" s="152"/>
      <c r="FTL858" s="152"/>
      <c r="FTM858" s="152"/>
      <c r="FTN858" s="152"/>
      <c r="FTO858" s="152"/>
      <c r="FTP858" s="152"/>
      <c r="FTQ858" s="152"/>
      <c r="FTR858" s="152"/>
      <c r="FTS858" s="152"/>
      <c r="FTT858" s="152"/>
      <c r="FTU858" s="152"/>
      <c r="FTV858" s="152"/>
      <c r="FTW858" s="152"/>
      <c r="FTX858" s="152"/>
      <c r="FTY858" s="152"/>
      <c r="FTZ858" s="152"/>
      <c r="FUA858" s="152"/>
      <c r="FUB858" s="152"/>
      <c r="FUC858" s="152"/>
      <c r="FUD858" s="152"/>
      <c r="FUE858" s="152"/>
      <c r="FUF858" s="152"/>
      <c r="FUG858" s="152"/>
      <c r="FUH858" s="152"/>
      <c r="FUI858" s="152"/>
      <c r="FUJ858" s="152"/>
      <c r="FUK858" s="152"/>
      <c r="FUL858" s="152"/>
      <c r="FUM858" s="152"/>
      <c r="FUN858" s="152"/>
      <c r="FUO858" s="152"/>
      <c r="FUP858" s="152"/>
      <c r="FUQ858" s="152"/>
      <c r="FUR858" s="152"/>
      <c r="FUS858" s="152"/>
      <c r="FUT858" s="152"/>
      <c r="FUU858" s="152"/>
      <c r="FUV858" s="152"/>
      <c r="FUW858" s="152"/>
      <c r="FUX858" s="152"/>
      <c r="FUY858" s="152"/>
      <c r="FUZ858" s="152"/>
      <c r="FVA858" s="152"/>
      <c r="FVB858" s="152"/>
      <c r="FVC858" s="152"/>
      <c r="FVD858" s="152"/>
      <c r="FVE858" s="152"/>
      <c r="FVF858" s="152"/>
      <c r="FVG858" s="152"/>
      <c r="FVH858" s="152"/>
      <c r="FVI858" s="152"/>
      <c r="FVJ858" s="152"/>
      <c r="FVK858" s="152"/>
      <c r="FVL858" s="152"/>
      <c r="FVM858" s="152"/>
      <c r="FVN858" s="152"/>
      <c r="FVO858" s="152"/>
      <c r="FVP858" s="152"/>
      <c r="FVQ858" s="152"/>
      <c r="FVR858" s="152"/>
      <c r="FVS858" s="152"/>
      <c r="FVT858" s="152"/>
      <c r="FVU858" s="152"/>
      <c r="FVV858" s="152"/>
      <c r="FVW858" s="152"/>
      <c r="FVX858" s="152"/>
      <c r="FVY858" s="152"/>
      <c r="FVZ858" s="152"/>
      <c r="FWA858" s="152"/>
      <c r="FWB858" s="152"/>
      <c r="FWC858" s="152"/>
      <c r="FWD858" s="152"/>
      <c r="FWE858" s="152"/>
      <c r="FWF858" s="152"/>
      <c r="FWG858" s="152"/>
      <c r="FWH858" s="152"/>
      <c r="FWI858" s="152"/>
      <c r="FWJ858" s="152"/>
      <c r="FWK858" s="152"/>
      <c r="FWL858" s="152"/>
      <c r="FWM858" s="152"/>
      <c r="FWN858" s="152"/>
      <c r="FWO858" s="152"/>
      <c r="FWP858" s="152"/>
      <c r="FWQ858" s="152"/>
      <c r="FWR858" s="152"/>
      <c r="FWS858" s="152"/>
      <c r="FWT858" s="152"/>
      <c r="FWU858" s="152"/>
      <c r="FWV858" s="152"/>
      <c r="FWW858" s="152"/>
      <c r="FWX858" s="152"/>
      <c r="FWY858" s="152"/>
      <c r="FWZ858" s="152"/>
      <c r="FXA858" s="152"/>
      <c r="FXB858" s="152"/>
      <c r="FXC858" s="152"/>
      <c r="FXD858" s="152"/>
      <c r="FXE858" s="152"/>
      <c r="FXF858" s="152"/>
      <c r="FXG858" s="152"/>
      <c r="FXH858" s="152"/>
      <c r="FXI858" s="152"/>
      <c r="FXJ858" s="152"/>
      <c r="FXK858" s="152"/>
      <c r="FXL858" s="152"/>
      <c r="FXM858" s="152"/>
      <c r="FXN858" s="152"/>
      <c r="FXO858" s="152"/>
      <c r="FXP858" s="152"/>
      <c r="FXQ858" s="152"/>
      <c r="FXR858" s="152"/>
      <c r="FXS858" s="152"/>
      <c r="FXT858" s="152"/>
      <c r="FXU858" s="152"/>
      <c r="FXV858" s="152"/>
      <c r="FXW858" s="152"/>
      <c r="FXX858" s="152"/>
      <c r="FXY858" s="152"/>
      <c r="FXZ858" s="152"/>
      <c r="FYA858" s="152"/>
      <c r="FYB858" s="152"/>
      <c r="FYC858" s="152"/>
      <c r="FYD858" s="152"/>
      <c r="FYE858" s="152"/>
      <c r="FYF858" s="152"/>
      <c r="FYG858" s="152"/>
      <c r="FYH858" s="152"/>
      <c r="FYI858" s="152"/>
      <c r="FYJ858" s="152"/>
      <c r="FYK858" s="152"/>
      <c r="FYL858" s="152"/>
      <c r="FYM858" s="152"/>
      <c r="FYN858" s="152"/>
      <c r="FYO858" s="152"/>
      <c r="FYP858" s="152"/>
      <c r="FYQ858" s="152"/>
      <c r="FYR858" s="152"/>
      <c r="FYS858" s="152"/>
      <c r="FYT858" s="152"/>
      <c r="FYU858" s="152"/>
      <c r="FYV858" s="152"/>
      <c r="FYW858" s="152"/>
      <c r="FYX858" s="152"/>
      <c r="FYY858" s="152"/>
      <c r="FYZ858" s="152"/>
      <c r="FZA858" s="152"/>
      <c r="FZB858" s="152"/>
      <c r="FZC858" s="152"/>
      <c r="FZD858" s="152"/>
      <c r="FZE858" s="152"/>
      <c r="FZF858" s="152"/>
      <c r="FZG858" s="152"/>
      <c r="FZH858" s="152"/>
      <c r="FZI858" s="152"/>
      <c r="FZJ858" s="152"/>
      <c r="FZK858" s="152"/>
      <c r="FZL858" s="152"/>
      <c r="FZM858" s="152"/>
      <c r="FZN858" s="152"/>
      <c r="FZO858" s="152"/>
      <c r="FZP858" s="152"/>
      <c r="FZQ858" s="152"/>
      <c r="FZR858" s="152"/>
      <c r="FZS858" s="152"/>
      <c r="FZT858" s="152"/>
      <c r="FZU858" s="152"/>
      <c r="FZV858" s="152"/>
      <c r="FZW858" s="152"/>
      <c r="FZX858" s="152"/>
      <c r="FZY858" s="152"/>
      <c r="FZZ858" s="152"/>
      <c r="GAA858" s="152"/>
      <c r="GAB858" s="152"/>
      <c r="GAC858" s="152"/>
      <c r="GAD858" s="152"/>
      <c r="GAE858" s="152"/>
      <c r="GAF858" s="152"/>
      <c r="GAG858" s="152"/>
      <c r="GAH858" s="152"/>
      <c r="GAI858" s="152"/>
      <c r="GAJ858" s="152"/>
      <c r="GAK858" s="152"/>
      <c r="GAL858" s="152"/>
      <c r="GAM858" s="152"/>
      <c r="GAN858" s="152"/>
      <c r="GAO858" s="152"/>
      <c r="GAP858" s="152"/>
      <c r="GAQ858" s="152"/>
      <c r="GAR858" s="152"/>
      <c r="GAS858" s="152"/>
      <c r="GAT858" s="152"/>
      <c r="GAU858" s="152"/>
      <c r="GAV858" s="152"/>
      <c r="GAW858" s="152"/>
      <c r="GAX858" s="152"/>
      <c r="GAY858" s="152"/>
      <c r="GAZ858" s="152"/>
      <c r="GBA858" s="152"/>
      <c r="GBB858" s="152"/>
      <c r="GBC858" s="152"/>
      <c r="GBD858" s="152"/>
      <c r="GBE858" s="152"/>
      <c r="GBF858" s="152"/>
      <c r="GBG858" s="152"/>
      <c r="GBH858" s="152"/>
      <c r="GBI858" s="152"/>
      <c r="GBJ858" s="152"/>
      <c r="GBK858" s="152"/>
      <c r="GBL858" s="152"/>
      <c r="GBM858" s="152"/>
      <c r="GBN858" s="152"/>
      <c r="GBO858" s="152"/>
      <c r="GBP858" s="152"/>
      <c r="GBQ858" s="152"/>
      <c r="GBR858" s="152"/>
      <c r="GBS858" s="152"/>
      <c r="GBT858" s="152"/>
      <c r="GBU858" s="152"/>
      <c r="GBV858" s="152"/>
      <c r="GBW858" s="152"/>
      <c r="GBX858" s="152"/>
      <c r="GBY858" s="152"/>
      <c r="GBZ858" s="152"/>
      <c r="GCA858" s="152"/>
      <c r="GCB858" s="152"/>
      <c r="GCC858" s="152"/>
      <c r="GCD858" s="152"/>
      <c r="GCE858" s="152"/>
      <c r="GCF858" s="152"/>
      <c r="GCG858" s="152"/>
      <c r="GCH858" s="152"/>
      <c r="GCI858" s="152"/>
      <c r="GCJ858" s="152"/>
      <c r="GCK858" s="152"/>
      <c r="GCL858" s="152"/>
      <c r="GCM858" s="152"/>
      <c r="GCN858" s="152"/>
      <c r="GCO858" s="152"/>
      <c r="GCP858" s="152"/>
      <c r="GCQ858" s="152"/>
      <c r="GCR858" s="152"/>
      <c r="GCS858" s="152"/>
      <c r="GCT858" s="152"/>
      <c r="GCU858" s="152"/>
      <c r="GCV858" s="152"/>
      <c r="GCW858" s="152"/>
      <c r="GCX858" s="152"/>
      <c r="GCY858" s="152"/>
      <c r="GCZ858" s="152"/>
      <c r="GDA858" s="152"/>
      <c r="GDB858" s="152"/>
      <c r="GDC858" s="152"/>
      <c r="GDD858" s="152"/>
      <c r="GDE858" s="152"/>
      <c r="GDF858" s="152"/>
      <c r="GDG858" s="152"/>
      <c r="GDH858" s="152"/>
      <c r="GDI858" s="152"/>
      <c r="GDJ858" s="152"/>
      <c r="GDK858" s="152"/>
      <c r="GDL858" s="152"/>
      <c r="GDM858" s="152"/>
      <c r="GDN858" s="152"/>
      <c r="GDO858" s="152"/>
      <c r="GDP858" s="152"/>
      <c r="GDQ858" s="152"/>
      <c r="GDR858" s="152"/>
      <c r="GDS858" s="152"/>
      <c r="GDT858" s="152"/>
      <c r="GDU858" s="152"/>
      <c r="GDV858" s="152"/>
      <c r="GDW858" s="152"/>
      <c r="GDX858" s="152"/>
      <c r="GDY858" s="152"/>
      <c r="GDZ858" s="152"/>
      <c r="GEA858" s="152"/>
      <c r="GEB858" s="152"/>
      <c r="GEC858" s="152"/>
      <c r="GED858" s="152"/>
      <c r="GEE858" s="152"/>
      <c r="GEF858" s="152"/>
      <c r="GEG858" s="152"/>
      <c r="GEH858" s="152"/>
      <c r="GEI858" s="152"/>
      <c r="GEJ858" s="152"/>
      <c r="GEK858" s="152"/>
      <c r="GEL858" s="152"/>
      <c r="GEM858" s="152"/>
      <c r="GEN858" s="152"/>
      <c r="GEO858" s="152"/>
      <c r="GEP858" s="152"/>
      <c r="GEQ858" s="152"/>
      <c r="GER858" s="152"/>
      <c r="GES858" s="152"/>
      <c r="GET858" s="152"/>
      <c r="GEU858" s="152"/>
      <c r="GEV858" s="152"/>
      <c r="GEW858" s="152"/>
      <c r="GEX858" s="152"/>
      <c r="GEY858" s="152"/>
      <c r="GEZ858" s="152"/>
      <c r="GFA858" s="152"/>
      <c r="GFB858" s="152"/>
      <c r="GFC858" s="152"/>
      <c r="GFD858" s="152"/>
      <c r="GFE858" s="152"/>
      <c r="GFF858" s="152"/>
      <c r="GFG858" s="152"/>
      <c r="GFH858" s="152"/>
      <c r="GFI858" s="152"/>
      <c r="GFJ858" s="152"/>
      <c r="GFK858" s="152"/>
      <c r="GFL858" s="152"/>
      <c r="GFM858" s="152"/>
      <c r="GFN858" s="152"/>
      <c r="GFO858" s="152"/>
      <c r="GFP858" s="152"/>
      <c r="GFQ858" s="152"/>
      <c r="GFR858" s="152"/>
      <c r="GFS858" s="152"/>
      <c r="GFT858" s="152"/>
      <c r="GFU858" s="152"/>
      <c r="GFV858" s="152"/>
      <c r="GFW858" s="152"/>
      <c r="GFX858" s="152"/>
      <c r="GFY858" s="152"/>
      <c r="GFZ858" s="152"/>
      <c r="GGA858" s="152"/>
      <c r="GGB858" s="152"/>
      <c r="GGC858" s="152"/>
      <c r="GGD858" s="152"/>
      <c r="GGE858" s="152"/>
      <c r="GGF858" s="152"/>
      <c r="GGG858" s="152"/>
      <c r="GGH858" s="152"/>
      <c r="GGI858" s="152"/>
      <c r="GGJ858" s="152"/>
      <c r="GGK858" s="152"/>
      <c r="GGL858" s="152"/>
      <c r="GGM858" s="152"/>
      <c r="GGN858" s="152"/>
      <c r="GGO858" s="152"/>
      <c r="GGP858" s="152"/>
      <c r="GGQ858" s="152"/>
      <c r="GGR858" s="152"/>
      <c r="GGS858" s="152"/>
      <c r="GGT858" s="152"/>
      <c r="GGU858" s="152"/>
      <c r="GGV858" s="152"/>
      <c r="GGW858" s="152"/>
      <c r="GGX858" s="152"/>
      <c r="GGY858" s="152"/>
      <c r="GGZ858" s="152"/>
      <c r="GHA858" s="152"/>
      <c r="GHB858" s="152"/>
      <c r="GHC858" s="152"/>
      <c r="GHD858" s="152"/>
      <c r="GHE858" s="152"/>
      <c r="GHF858" s="152"/>
      <c r="GHG858" s="152"/>
      <c r="GHH858" s="152"/>
      <c r="GHI858" s="152"/>
      <c r="GHJ858" s="152"/>
      <c r="GHK858" s="152"/>
      <c r="GHL858" s="152"/>
      <c r="GHM858" s="152"/>
      <c r="GHN858" s="152"/>
      <c r="GHO858" s="152"/>
      <c r="GHP858" s="152"/>
      <c r="GHQ858" s="152"/>
      <c r="GHR858" s="152"/>
      <c r="GHS858" s="152"/>
      <c r="GHT858" s="152"/>
      <c r="GHU858" s="152"/>
      <c r="GHV858" s="152"/>
      <c r="GHW858" s="152"/>
      <c r="GHX858" s="152"/>
      <c r="GHY858" s="152"/>
      <c r="GHZ858" s="152"/>
      <c r="GIA858" s="152"/>
      <c r="GIB858" s="152"/>
      <c r="GIC858" s="152"/>
      <c r="GID858" s="152"/>
      <c r="GIE858" s="152"/>
      <c r="GIF858" s="152"/>
      <c r="GIG858" s="152"/>
      <c r="GIH858" s="152"/>
      <c r="GII858" s="152"/>
      <c r="GIJ858" s="152"/>
      <c r="GIK858" s="152"/>
      <c r="GIL858" s="152"/>
      <c r="GIM858" s="152"/>
      <c r="GIN858" s="152"/>
      <c r="GIO858" s="152"/>
      <c r="GIP858" s="152"/>
      <c r="GIQ858" s="152"/>
      <c r="GIR858" s="152"/>
      <c r="GIS858" s="152"/>
      <c r="GIT858" s="152"/>
      <c r="GIU858" s="152"/>
      <c r="GIV858" s="152"/>
      <c r="GIW858" s="152"/>
      <c r="GIX858" s="152"/>
      <c r="GIY858" s="152"/>
      <c r="GIZ858" s="152"/>
      <c r="GJA858" s="152"/>
      <c r="GJB858" s="152"/>
      <c r="GJC858" s="152"/>
      <c r="GJD858" s="152"/>
      <c r="GJE858" s="152"/>
      <c r="GJF858" s="152"/>
      <c r="GJG858" s="152"/>
      <c r="GJH858" s="152"/>
      <c r="GJI858" s="152"/>
      <c r="GJJ858" s="152"/>
      <c r="GJK858" s="152"/>
      <c r="GJL858" s="152"/>
      <c r="GJM858" s="152"/>
      <c r="GJN858" s="152"/>
      <c r="GJO858" s="152"/>
      <c r="GJP858" s="152"/>
      <c r="GJQ858" s="152"/>
      <c r="GJR858" s="152"/>
      <c r="GJS858" s="152"/>
      <c r="GJT858" s="152"/>
      <c r="GJU858" s="152"/>
      <c r="GJV858" s="152"/>
      <c r="GJW858" s="152"/>
      <c r="GJX858" s="152"/>
      <c r="GJY858" s="152"/>
      <c r="GJZ858" s="152"/>
      <c r="GKA858" s="152"/>
      <c r="GKB858" s="152"/>
      <c r="GKC858" s="152"/>
      <c r="GKD858" s="152"/>
      <c r="GKE858" s="152"/>
      <c r="GKF858" s="152"/>
      <c r="GKG858" s="152"/>
      <c r="GKH858" s="152"/>
      <c r="GKI858" s="152"/>
      <c r="GKJ858" s="152"/>
      <c r="GKK858" s="152"/>
      <c r="GKL858" s="152"/>
      <c r="GKM858" s="152"/>
      <c r="GKN858" s="152"/>
      <c r="GKO858" s="152"/>
      <c r="GKP858" s="152"/>
      <c r="GKQ858" s="152"/>
      <c r="GKR858" s="152"/>
      <c r="GKS858" s="152"/>
      <c r="GKT858" s="152"/>
      <c r="GKU858" s="152"/>
      <c r="GKV858" s="152"/>
      <c r="GKW858" s="152"/>
      <c r="GKX858" s="152"/>
      <c r="GKY858" s="152"/>
      <c r="GKZ858" s="152"/>
      <c r="GLA858" s="152"/>
      <c r="GLB858" s="152"/>
      <c r="GLC858" s="152"/>
      <c r="GLD858" s="152"/>
      <c r="GLE858" s="152"/>
      <c r="GLF858" s="152"/>
      <c r="GLG858" s="152"/>
      <c r="GLH858" s="152"/>
      <c r="GLI858" s="152"/>
      <c r="GLJ858" s="152"/>
      <c r="GLK858" s="152"/>
      <c r="GLL858" s="152"/>
      <c r="GLM858" s="152"/>
      <c r="GLN858" s="152"/>
      <c r="GLO858" s="152"/>
      <c r="GLP858" s="152"/>
      <c r="GLQ858" s="152"/>
      <c r="GLR858" s="152"/>
      <c r="GLS858" s="152"/>
      <c r="GLT858" s="152"/>
      <c r="GLU858" s="152"/>
      <c r="GLV858" s="152"/>
      <c r="GLW858" s="152"/>
      <c r="GLX858" s="152"/>
      <c r="GLY858" s="152"/>
      <c r="GLZ858" s="152"/>
      <c r="GMA858" s="152"/>
      <c r="GMB858" s="152"/>
      <c r="GMC858" s="152"/>
      <c r="GMD858" s="152"/>
      <c r="GME858" s="152"/>
      <c r="GMF858" s="152"/>
      <c r="GMG858" s="152"/>
      <c r="GMH858" s="152"/>
      <c r="GMI858" s="152"/>
      <c r="GMJ858" s="152"/>
      <c r="GMK858" s="152"/>
      <c r="GML858" s="152"/>
      <c r="GMM858" s="152"/>
      <c r="GMN858" s="152"/>
      <c r="GMO858" s="152"/>
      <c r="GMP858" s="152"/>
      <c r="GMQ858" s="152"/>
      <c r="GMR858" s="152"/>
      <c r="GMS858" s="152"/>
      <c r="GMT858" s="152"/>
      <c r="GMU858" s="152"/>
      <c r="GMV858" s="152"/>
      <c r="GMW858" s="152"/>
      <c r="GMX858" s="152"/>
      <c r="GMY858" s="152"/>
      <c r="GMZ858" s="152"/>
      <c r="GNA858" s="152"/>
      <c r="GNB858" s="152"/>
      <c r="GNC858" s="152"/>
      <c r="GND858" s="152"/>
      <c r="GNE858" s="152"/>
      <c r="GNF858" s="152"/>
      <c r="GNG858" s="152"/>
      <c r="GNH858" s="152"/>
      <c r="GNI858" s="152"/>
      <c r="GNJ858" s="152"/>
      <c r="GNK858" s="152"/>
      <c r="GNL858" s="152"/>
      <c r="GNM858" s="152"/>
      <c r="GNN858" s="152"/>
      <c r="GNO858" s="152"/>
      <c r="GNP858" s="152"/>
      <c r="GNQ858" s="152"/>
      <c r="GNR858" s="152"/>
      <c r="GNS858" s="152"/>
      <c r="GNT858" s="152"/>
      <c r="GNU858" s="152"/>
      <c r="GNV858" s="152"/>
      <c r="GNW858" s="152"/>
      <c r="GNX858" s="152"/>
      <c r="GNY858" s="152"/>
      <c r="GNZ858" s="152"/>
      <c r="GOA858" s="152"/>
      <c r="GOB858" s="152"/>
      <c r="GOC858" s="152"/>
      <c r="GOD858" s="152"/>
      <c r="GOE858" s="152"/>
      <c r="GOF858" s="152"/>
      <c r="GOG858" s="152"/>
      <c r="GOH858" s="152"/>
      <c r="GOI858" s="152"/>
      <c r="GOJ858" s="152"/>
      <c r="GOK858" s="152"/>
      <c r="GOL858" s="152"/>
      <c r="GOM858" s="152"/>
      <c r="GON858" s="152"/>
      <c r="GOO858" s="152"/>
      <c r="GOP858" s="152"/>
      <c r="GOQ858" s="152"/>
      <c r="GOR858" s="152"/>
      <c r="GOS858" s="152"/>
      <c r="GOT858" s="152"/>
      <c r="GOU858" s="152"/>
      <c r="GOV858" s="152"/>
      <c r="GOW858" s="152"/>
      <c r="GOX858" s="152"/>
      <c r="GOY858" s="152"/>
      <c r="GOZ858" s="152"/>
      <c r="GPA858" s="152"/>
      <c r="GPB858" s="152"/>
      <c r="GPC858" s="152"/>
      <c r="GPD858" s="152"/>
      <c r="GPE858" s="152"/>
      <c r="GPF858" s="152"/>
      <c r="GPG858" s="152"/>
      <c r="GPH858" s="152"/>
      <c r="GPI858" s="152"/>
      <c r="GPJ858" s="152"/>
      <c r="GPK858" s="152"/>
      <c r="GPL858" s="152"/>
      <c r="GPM858" s="152"/>
      <c r="GPN858" s="152"/>
      <c r="GPO858" s="152"/>
      <c r="GPP858" s="152"/>
      <c r="GPQ858" s="152"/>
      <c r="GPR858" s="152"/>
      <c r="GPS858" s="152"/>
      <c r="GPT858" s="152"/>
      <c r="GPU858" s="152"/>
      <c r="GPV858" s="152"/>
      <c r="GPW858" s="152"/>
      <c r="GPX858" s="152"/>
      <c r="GPY858" s="152"/>
      <c r="GPZ858" s="152"/>
      <c r="GQA858" s="152"/>
      <c r="GQB858" s="152"/>
      <c r="GQC858" s="152"/>
      <c r="GQD858" s="152"/>
      <c r="GQE858" s="152"/>
      <c r="GQF858" s="152"/>
      <c r="GQG858" s="152"/>
      <c r="GQH858" s="152"/>
      <c r="GQI858" s="152"/>
      <c r="GQJ858" s="152"/>
      <c r="GQK858" s="152"/>
      <c r="GQL858" s="152"/>
      <c r="GQM858" s="152"/>
      <c r="GQN858" s="152"/>
      <c r="GQO858" s="152"/>
      <c r="GQP858" s="152"/>
      <c r="GQQ858" s="152"/>
      <c r="GQR858" s="152"/>
      <c r="GQS858" s="152"/>
      <c r="GQT858" s="152"/>
      <c r="GQU858" s="152"/>
      <c r="GQV858" s="152"/>
      <c r="GQW858" s="152"/>
      <c r="GQX858" s="152"/>
      <c r="GQY858" s="152"/>
      <c r="GQZ858" s="152"/>
      <c r="GRA858" s="152"/>
      <c r="GRB858" s="152"/>
      <c r="GRC858" s="152"/>
      <c r="GRD858" s="152"/>
      <c r="GRE858" s="152"/>
      <c r="GRF858" s="152"/>
      <c r="GRG858" s="152"/>
      <c r="GRH858" s="152"/>
      <c r="GRI858" s="152"/>
      <c r="GRJ858" s="152"/>
      <c r="GRK858" s="152"/>
      <c r="GRL858" s="152"/>
      <c r="GRM858" s="152"/>
      <c r="GRN858" s="152"/>
      <c r="GRO858" s="152"/>
      <c r="GRP858" s="152"/>
      <c r="GRQ858" s="152"/>
      <c r="GRR858" s="152"/>
      <c r="GRS858" s="152"/>
      <c r="GRT858" s="152"/>
      <c r="GRU858" s="152"/>
      <c r="GRV858" s="152"/>
      <c r="GRW858" s="152"/>
      <c r="GRX858" s="152"/>
      <c r="GRY858" s="152"/>
      <c r="GRZ858" s="152"/>
      <c r="GSA858" s="152"/>
      <c r="GSB858" s="152"/>
      <c r="GSC858" s="152"/>
      <c r="GSD858" s="152"/>
      <c r="GSE858" s="152"/>
      <c r="GSF858" s="152"/>
      <c r="GSG858" s="152"/>
      <c r="GSH858" s="152"/>
      <c r="GSI858" s="152"/>
      <c r="GSJ858" s="152"/>
      <c r="GSK858" s="152"/>
      <c r="GSL858" s="152"/>
      <c r="GSM858" s="152"/>
      <c r="GSN858" s="152"/>
      <c r="GSO858" s="152"/>
      <c r="GSP858" s="152"/>
      <c r="GSQ858" s="152"/>
      <c r="GSR858" s="152"/>
      <c r="GSS858" s="152"/>
      <c r="GST858" s="152"/>
      <c r="GSU858" s="152"/>
      <c r="GSV858" s="152"/>
      <c r="GSW858" s="152"/>
      <c r="GSX858" s="152"/>
      <c r="GSY858" s="152"/>
      <c r="GSZ858" s="152"/>
      <c r="GTA858" s="152"/>
      <c r="GTB858" s="152"/>
      <c r="GTC858" s="152"/>
      <c r="GTD858" s="152"/>
      <c r="GTE858" s="152"/>
      <c r="GTF858" s="152"/>
      <c r="GTG858" s="152"/>
      <c r="GTH858" s="152"/>
      <c r="GTI858" s="152"/>
      <c r="GTJ858" s="152"/>
      <c r="GTK858" s="152"/>
      <c r="GTL858" s="152"/>
      <c r="GTM858" s="152"/>
      <c r="GTN858" s="152"/>
      <c r="GTO858" s="152"/>
      <c r="GTP858" s="152"/>
      <c r="GTQ858" s="152"/>
      <c r="GTR858" s="152"/>
      <c r="GTS858" s="152"/>
      <c r="GTT858" s="152"/>
      <c r="GTU858" s="152"/>
      <c r="GTV858" s="152"/>
      <c r="GTW858" s="152"/>
      <c r="GTX858" s="152"/>
      <c r="GTY858" s="152"/>
      <c r="GTZ858" s="152"/>
      <c r="GUA858" s="152"/>
      <c r="GUB858" s="152"/>
      <c r="GUC858" s="152"/>
      <c r="GUD858" s="152"/>
      <c r="GUE858" s="152"/>
      <c r="GUF858" s="152"/>
      <c r="GUG858" s="152"/>
      <c r="GUH858" s="152"/>
      <c r="GUI858" s="152"/>
      <c r="GUJ858" s="152"/>
      <c r="GUK858" s="152"/>
      <c r="GUL858" s="152"/>
      <c r="GUM858" s="152"/>
      <c r="GUN858" s="152"/>
      <c r="GUO858" s="152"/>
      <c r="GUP858" s="152"/>
      <c r="GUQ858" s="152"/>
      <c r="GUR858" s="152"/>
      <c r="GUS858" s="152"/>
      <c r="GUT858" s="152"/>
      <c r="GUU858" s="152"/>
      <c r="GUV858" s="152"/>
      <c r="GUW858" s="152"/>
      <c r="GUX858" s="152"/>
      <c r="GUY858" s="152"/>
      <c r="GUZ858" s="152"/>
      <c r="GVA858" s="152"/>
      <c r="GVB858" s="152"/>
      <c r="GVC858" s="152"/>
      <c r="GVD858" s="152"/>
      <c r="GVE858" s="152"/>
      <c r="GVF858" s="152"/>
      <c r="GVG858" s="152"/>
      <c r="GVH858" s="152"/>
      <c r="GVI858" s="152"/>
      <c r="GVJ858" s="152"/>
      <c r="GVK858" s="152"/>
      <c r="GVL858" s="152"/>
      <c r="GVM858" s="152"/>
      <c r="GVN858" s="152"/>
      <c r="GVO858" s="152"/>
      <c r="GVP858" s="152"/>
      <c r="GVQ858" s="152"/>
      <c r="GVR858" s="152"/>
      <c r="GVS858" s="152"/>
      <c r="GVT858" s="152"/>
      <c r="GVU858" s="152"/>
      <c r="GVV858" s="152"/>
      <c r="GVW858" s="152"/>
      <c r="GVX858" s="152"/>
      <c r="GVY858" s="152"/>
      <c r="GVZ858" s="152"/>
      <c r="GWA858" s="152"/>
      <c r="GWB858" s="152"/>
      <c r="GWC858" s="152"/>
      <c r="GWD858" s="152"/>
      <c r="GWE858" s="152"/>
      <c r="GWF858" s="152"/>
      <c r="GWG858" s="152"/>
      <c r="GWH858" s="152"/>
      <c r="GWI858" s="152"/>
      <c r="GWJ858" s="152"/>
      <c r="GWK858" s="152"/>
      <c r="GWL858" s="152"/>
      <c r="GWM858" s="152"/>
      <c r="GWN858" s="152"/>
      <c r="GWO858" s="152"/>
      <c r="GWP858" s="152"/>
      <c r="GWQ858" s="152"/>
      <c r="GWR858" s="152"/>
      <c r="GWS858" s="152"/>
      <c r="GWT858" s="152"/>
      <c r="GWU858" s="152"/>
      <c r="GWV858" s="152"/>
      <c r="GWW858" s="152"/>
      <c r="GWX858" s="152"/>
      <c r="GWY858" s="152"/>
      <c r="GWZ858" s="152"/>
      <c r="GXA858" s="152"/>
      <c r="GXB858" s="152"/>
      <c r="GXC858" s="152"/>
      <c r="GXD858" s="152"/>
      <c r="GXE858" s="152"/>
      <c r="GXF858" s="152"/>
      <c r="GXG858" s="152"/>
      <c r="GXH858" s="152"/>
      <c r="GXI858" s="152"/>
      <c r="GXJ858" s="152"/>
      <c r="GXK858" s="152"/>
      <c r="GXL858" s="152"/>
      <c r="GXM858" s="152"/>
      <c r="GXN858" s="152"/>
      <c r="GXO858" s="152"/>
      <c r="GXP858" s="152"/>
      <c r="GXQ858" s="152"/>
      <c r="GXR858" s="152"/>
      <c r="GXS858" s="152"/>
      <c r="GXT858" s="152"/>
      <c r="GXU858" s="152"/>
      <c r="GXV858" s="152"/>
      <c r="GXW858" s="152"/>
      <c r="GXX858" s="152"/>
      <c r="GXY858" s="152"/>
      <c r="GXZ858" s="152"/>
      <c r="GYA858" s="152"/>
      <c r="GYB858" s="152"/>
      <c r="GYC858" s="152"/>
      <c r="GYD858" s="152"/>
      <c r="GYE858" s="152"/>
      <c r="GYF858" s="152"/>
      <c r="GYG858" s="152"/>
      <c r="GYH858" s="152"/>
      <c r="GYI858" s="152"/>
      <c r="GYJ858" s="152"/>
      <c r="GYK858" s="152"/>
      <c r="GYL858" s="152"/>
      <c r="GYM858" s="152"/>
      <c r="GYN858" s="152"/>
      <c r="GYO858" s="152"/>
      <c r="GYP858" s="152"/>
      <c r="GYQ858" s="152"/>
      <c r="GYR858" s="152"/>
      <c r="GYS858" s="152"/>
      <c r="GYT858" s="152"/>
      <c r="GYU858" s="152"/>
      <c r="GYV858" s="152"/>
      <c r="GYW858" s="152"/>
      <c r="GYX858" s="152"/>
      <c r="GYY858" s="152"/>
      <c r="GYZ858" s="152"/>
      <c r="GZA858" s="152"/>
      <c r="GZB858" s="152"/>
      <c r="GZC858" s="152"/>
      <c r="GZD858" s="152"/>
      <c r="GZE858" s="152"/>
      <c r="GZF858" s="152"/>
      <c r="GZG858" s="152"/>
      <c r="GZH858" s="152"/>
      <c r="GZI858" s="152"/>
      <c r="GZJ858" s="152"/>
      <c r="GZK858" s="152"/>
      <c r="GZL858" s="152"/>
      <c r="GZM858" s="152"/>
      <c r="GZN858" s="152"/>
      <c r="GZO858" s="152"/>
      <c r="GZP858" s="152"/>
      <c r="GZQ858" s="152"/>
      <c r="GZR858" s="152"/>
      <c r="GZS858" s="152"/>
      <c r="GZT858" s="152"/>
      <c r="GZU858" s="152"/>
      <c r="GZV858" s="152"/>
      <c r="GZW858" s="152"/>
      <c r="GZX858" s="152"/>
      <c r="GZY858" s="152"/>
      <c r="GZZ858" s="152"/>
      <c r="HAA858" s="152"/>
      <c r="HAB858" s="152"/>
      <c r="HAC858" s="152"/>
      <c r="HAD858" s="152"/>
      <c r="HAE858" s="152"/>
      <c r="HAF858" s="152"/>
      <c r="HAG858" s="152"/>
      <c r="HAH858" s="152"/>
      <c r="HAI858" s="152"/>
      <c r="HAJ858" s="152"/>
      <c r="HAK858" s="152"/>
      <c r="HAL858" s="152"/>
      <c r="HAM858" s="152"/>
      <c r="HAN858" s="152"/>
      <c r="HAO858" s="152"/>
      <c r="HAP858" s="152"/>
      <c r="HAQ858" s="152"/>
      <c r="HAR858" s="152"/>
      <c r="HAS858" s="152"/>
      <c r="HAT858" s="152"/>
      <c r="HAU858" s="152"/>
      <c r="HAV858" s="152"/>
      <c r="HAW858" s="152"/>
      <c r="HAX858" s="152"/>
      <c r="HAY858" s="152"/>
      <c r="HAZ858" s="152"/>
      <c r="HBA858" s="152"/>
      <c r="HBB858" s="152"/>
      <c r="HBC858" s="152"/>
      <c r="HBD858" s="152"/>
      <c r="HBE858" s="152"/>
      <c r="HBF858" s="152"/>
      <c r="HBG858" s="152"/>
      <c r="HBH858" s="152"/>
      <c r="HBI858" s="152"/>
      <c r="HBJ858" s="152"/>
      <c r="HBK858" s="152"/>
      <c r="HBL858" s="152"/>
      <c r="HBM858" s="152"/>
      <c r="HBN858" s="152"/>
      <c r="HBO858" s="152"/>
      <c r="HBP858" s="152"/>
      <c r="HBQ858" s="152"/>
      <c r="HBR858" s="152"/>
      <c r="HBS858" s="152"/>
      <c r="HBT858" s="152"/>
      <c r="HBU858" s="152"/>
      <c r="HBV858" s="152"/>
      <c r="HBW858" s="152"/>
      <c r="HBX858" s="152"/>
      <c r="HBY858" s="152"/>
      <c r="HBZ858" s="152"/>
      <c r="HCA858" s="152"/>
      <c r="HCB858" s="152"/>
      <c r="HCC858" s="152"/>
      <c r="HCD858" s="152"/>
      <c r="HCE858" s="152"/>
      <c r="HCF858" s="152"/>
      <c r="HCG858" s="152"/>
      <c r="HCH858" s="152"/>
      <c r="HCI858" s="152"/>
      <c r="HCJ858" s="152"/>
      <c r="HCK858" s="152"/>
      <c r="HCL858" s="152"/>
      <c r="HCM858" s="152"/>
      <c r="HCN858" s="152"/>
      <c r="HCO858" s="152"/>
      <c r="HCP858" s="152"/>
      <c r="HCQ858" s="152"/>
      <c r="HCR858" s="152"/>
      <c r="HCS858" s="152"/>
      <c r="HCT858" s="152"/>
      <c r="HCU858" s="152"/>
      <c r="HCV858" s="152"/>
      <c r="HCW858" s="152"/>
      <c r="HCX858" s="152"/>
      <c r="HCY858" s="152"/>
      <c r="HCZ858" s="152"/>
      <c r="HDA858" s="152"/>
      <c r="HDB858" s="152"/>
      <c r="HDC858" s="152"/>
      <c r="HDD858" s="152"/>
      <c r="HDE858" s="152"/>
      <c r="HDF858" s="152"/>
      <c r="HDG858" s="152"/>
      <c r="HDH858" s="152"/>
      <c r="HDI858" s="152"/>
      <c r="HDJ858" s="152"/>
      <c r="HDK858" s="152"/>
      <c r="HDL858" s="152"/>
      <c r="HDM858" s="152"/>
      <c r="HDN858" s="152"/>
      <c r="HDO858" s="152"/>
      <c r="HDP858" s="152"/>
      <c r="HDQ858" s="152"/>
      <c r="HDR858" s="152"/>
      <c r="HDS858" s="152"/>
      <c r="HDT858" s="152"/>
      <c r="HDU858" s="152"/>
      <c r="HDV858" s="152"/>
      <c r="HDW858" s="152"/>
      <c r="HDX858" s="152"/>
      <c r="HDY858" s="152"/>
      <c r="HDZ858" s="152"/>
      <c r="HEA858" s="152"/>
      <c r="HEB858" s="152"/>
      <c r="HEC858" s="152"/>
      <c r="HED858" s="152"/>
      <c r="HEE858" s="152"/>
      <c r="HEF858" s="152"/>
      <c r="HEG858" s="152"/>
      <c r="HEH858" s="152"/>
      <c r="HEI858" s="152"/>
      <c r="HEJ858" s="152"/>
      <c r="HEK858" s="152"/>
      <c r="HEL858" s="152"/>
      <c r="HEM858" s="152"/>
      <c r="HEN858" s="152"/>
      <c r="HEO858" s="152"/>
      <c r="HEP858" s="152"/>
      <c r="HEQ858" s="152"/>
      <c r="HER858" s="152"/>
      <c r="HES858" s="152"/>
      <c r="HET858" s="152"/>
      <c r="HEU858" s="152"/>
      <c r="HEV858" s="152"/>
      <c r="HEW858" s="152"/>
      <c r="HEX858" s="152"/>
      <c r="HEY858" s="152"/>
      <c r="HEZ858" s="152"/>
      <c r="HFA858" s="152"/>
      <c r="HFB858" s="152"/>
      <c r="HFC858" s="152"/>
      <c r="HFD858" s="152"/>
      <c r="HFE858" s="152"/>
      <c r="HFF858" s="152"/>
      <c r="HFG858" s="152"/>
      <c r="HFH858" s="152"/>
      <c r="HFI858" s="152"/>
      <c r="HFJ858" s="152"/>
      <c r="HFK858" s="152"/>
      <c r="HFL858" s="152"/>
      <c r="HFM858" s="152"/>
      <c r="HFN858" s="152"/>
      <c r="HFO858" s="152"/>
      <c r="HFP858" s="152"/>
      <c r="HFQ858" s="152"/>
      <c r="HFR858" s="152"/>
      <c r="HFS858" s="152"/>
      <c r="HFT858" s="152"/>
      <c r="HFU858" s="152"/>
      <c r="HFV858" s="152"/>
      <c r="HFW858" s="152"/>
      <c r="HFX858" s="152"/>
      <c r="HFY858" s="152"/>
      <c r="HFZ858" s="152"/>
      <c r="HGA858" s="152"/>
      <c r="HGB858" s="152"/>
      <c r="HGC858" s="152"/>
      <c r="HGD858" s="152"/>
      <c r="HGE858" s="152"/>
      <c r="HGF858" s="152"/>
      <c r="HGG858" s="152"/>
      <c r="HGH858" s="152"/>
      <c r="HGI858" s="152"/>
      <c r="HGJ858" s="152"/>
      <c r="HGK858" s="152"/>
      <c r="HGL858" s="152"/>
      <c r="HGM858" s="152"/>
      <c r="HGN858" s="152"/>
      <c r="HGO858" s="152"/>
      <c r="HGP858" s="152"/>
      <c r="HGQ858" s="152"/>
      <c r="HGR858" s="152"/>
      <c r="HGS858" s="152"/>
      <c r="HGT858" s="152"/>
      <c r="HGU858" s="152"/>
      <c r="HGV858" s="152"/>
      <c r="HGW858" s="152"/>
      <c r="HGX858" s="152"/>
      <c r="HGY858" s="152"/>
      <c r="HGZ858" s="152"/>
      <c r="HHA858" s="152"/>
      <c r="HHB858" s="152"/>
      <c r="HHC858" s="152"/>
      <c r="HHD858" s="152"/>
      <c r="HHE858" s="152"/>
      <c r="HHF858" s="152"/>
      <c r="HHG858" s="152"/>
      <c r="HHH858" s="152"/>
      <c r="HHI858" s="152"/>
      <c r="HHJ858" s="152"/>
      <c r="HHK858" s="152"/>
      <c r="HHL858" s="152"/>
      <c r="HHM858" s="152"/>
      <c r="HHN858" s="152"/>
      <c r="HHO858" s="152"/>
      <c r="HHP858" s="152"/>
      <c r="HHQ858" s="152"/>
      <c r="HHR858" s="152"/>
      <c r="HHS858" s="152"/>
      <c r="HHT858" s="152"/>
      <c r="HHU858" s="152"/>
      <c r="HHV858" s="152"/>
      <c r="HHW858" s="152"/>
      <c r="HHX858" s="152"/>
      <c r="HHY858" s="152"/>
      <c r="HHZ858" s="152"/>
      <c r="HIA858" s="152"/>
      <c r="HIB858" s="152"/>
      <c r="HIC858" s="152"/>
      <c r="HID858" s="152"/>
      <c r="HIE858" s="152"/>
      <c r="HIF858" s="152"/>
      <c r="HIG858" s="152"/>
      <c r="HIH858" s="152"/>
      <c r="HII858" s="152"/>
      <c r="HIJ858" s="152"/>
      <c r="HIK858" s="152"/>
      <c r="HIL858" s="152"/>
      <c r="HIM858" s="152"/>
      <c r="HIN858" s="152"/>
      <c r="HIO858" s="152"/>
      <c r="HIP858" s="152"/>
      <c r="HIQ858" s="152"/>
      <c r="HIR858" s="152"/>
      <c r="HIS858" s="152"/>
      <c r="HIT858" s="152"/>
      <c r="HIU858" s="152"/>
      <c r="HIV858" s="152"/>
      <c r="HIW858" s="152"/>
      <c r="HIX858" s="152"/>
      <c r="HIY858" s="152"/>
      <c r="HIZ858" s="152"/>
      <c r="HJA858" s="152"/>
      <c r="HJB858" s="152"/>
      <c r="HJC858" s="152"/>
      <c r="HJD858" s="152"/>
      <c r="HJE858" s="152"/>
      <c r="HJF858" s="152"/>
      <c r="HJG858" s="152"/>
      <c r="HJH858" s="152"/>
      <c r="HJI858" s="152"/>
      <c r="HJJ858" s="152"/>
      <c r="HJK858" s="152"/>
      <c r="HJL858" s="152"/>
      <c r="HJM858" s="152"/>
      <c r="HJN858" s="152"/>
      <c r="HJO858" s="152"/>
      <c r="HJP858" s="152"/>
      <c r="HJQ858" s="152"/>
      <c r="HJR858" s="152"/>
      <c r="HJS858" s="152"/>
      <c r="HJT858" s="152"/>
      <c r="HJU858" s="152"/>
      <c r="HJV858" s="152"/>
      <c r="HJW858" s="152"/>
      <c r="HJX858" s="152"/>
      <c r="HJY858" s="152"/>
      <c r="HJZ858" s="152"/>
      <c r="HKA858" s="152"/>
      <c r="HKB858" s="152"/>
      <c r="HKC858" s="152"/>
      <c r="HKD858" s="152"/>
      <c r="HKE858" s="152"/>
      <c r="HKF858" s="152"/>
      <c r="HKG858" s="152"/>
      <c r="HKH858" s="152"/>
      <c r="HKI858" s="152"/>
      <c r="HKJ858" s="152"/>
      <c r="HKK858" s="152"/>
      <c r="HKL858" s="152"/>
      <c r="HKM858" s="152"/>
      <c r="HKN858" s="152"/>
      <c r="HKO858" s="152"/>
      <c r="HKP858" s="152"/>
      <c r="HKQ858" s="152"/>
      <c r="HKR858" s="152"/>
      <c r="HKS858" s="152"/>
      <c r="HKT858" s="152"/>
      <c r="HKU858" s="152"/>
      <c r="HKV858" s="152"/>
      <c r="HKW858" s="152"/>
      <c r="HKX858" s="152"/>
      <c r="HKY858" s="152"/>
      <c r="HKZ858" s="152"/>
      <c r="HLA858" s="152"/>
      <c r="HLB858" s="152"/>
      <c r="HLC858" s="152"/>
      <c r="HLD858" s="152"/>
      <c r="HLE858" s="152"/>
      <c r="HLF858" s="152"/>
      <c r="HLG858" s="152"/>
      <c r="HLH858" s="152"/>
      <c r="HLI858" s="152"/>
      <c r="HLJ858" s="152"/>
      <c r="HLK858" s="152"/>
      <c r="HLL858" s="152"/>
      <c r="HLM858" s="152"/>
      <c r="HLN858" s="152"/>
      <c r="HLO858" s="152"/>
      <c r="HLP858" s="152"/>
      <c r="HLQ858" s="152"/>
      <c r="HLR858" s="152"/>
      <c r="HLS858" s="152"/>
      <c r="HLT858" s="152"/>
      <c r="HLU858" s="152"/>
      <c r="HLV858" s="152"/>
      <c r="HLW858" s="152"/>
      <c r="HLX858" s="152"/>
      <c r="HLY858" s="152"/>
      <c r="HLZ858" s="152"/>
      <c r="HMA858" s="152"/>
      <c r="HMB858" s="152"/>
      <c r="HMC858" s="152"/>
      <c r="HMD858" s="152"/>
      <c r="HME858" s="152"/>
      <c r="HMF858" s="152"/>
      <c r="HMG858" s="152"/>
      <c r="HMH858" s="152"/>
      <c r="HMI858" s="152"/>
      <c r="HMJ858" s="152"/>
      <c r="HMK858" s="152"/>
      <c r="HML858" s="152"/>
      <c r="HMM858" s="152"/>
      <c r="HMN858" s="152"/>
      <c r="HMO858" s="152"/>
      <c r="HMP858" s="152"/>
      <c r="HMQ858" s="152"/>
      <c r="HMR858" s="152"/>
      <c r="HMS858" s="152"/>
      <c r="HMT858" s="152"/>
      <c r="HMU858" s="152"/>
      <c r="HMV858" s="152"/>
      <c r="HMW858" s="152"/>
      <c r="HMX858" s="152"/>
      <c r="HMY858" s="152"/>
      <c r="HMZ858" s="152"/>
      <c r="HNA858" s="152"/>
      <c r="HNB858" s="152"/>
      <c r="HNC858" s="152"/>
      <c r="HND858" s="152"/>
      <c r="HNE858" s="152"/>
      <c r="HNF858" s="152"/>
      <c r="HNG858" s="152"/>
      <c r="HNH858" s="152"/>
      <c r="HNI858" s="152"/>
      <c r="HNJ858" s="152"/>
      <c r="HNK858" s="152"/>
      <c r="HNL858" s="152"/>
      <c r="HNM858" s="152"/>
      <c r="HNN858" s="152"/>
      <c r="HNO858" s="152"/>
      <c r="HNP858" s="152"/>
      <c r="HNQ858" s="152"/>
      <c r="HNR858" s="152"/>
      <c r="HNS858" s="152"/>
      <c r="HNT858" s="152"/>
      <c r="HNU858" s="152"/>
      <c r="HNV858" s="152"/>
      <c r="HNW858" s="152"/>
      <c r="HNX858" s="152"/>
      <c r="HNY858" s="152"/>
      <c r="HNZ858" s="152"/>
      <c r="HOA858" s="152"/>
      <c r="HOB858" s="152"/>
      <c r="HOC858" s="152"/>
      <c r="HOD858" s="152"/>
      <c r="HOE858" s="152"/>
      <c r="HOF858" s="152"/>
      <c r="HOG858" s="152"/>
      <c r="HOH858" s="152"/>
      <c r="HOI858" s="152"/>
      <c r="HOJ858" s="152"/>
      <c r="HOK858" s="152"/>
      <c r="HOL858" s="152"/>
      <c r="HOM858" s="152"/>
      <c r="HON858" s="152"/>
      <c r="HOO858" s="152"/>
      <c r="HOP858" s="152"/>
      <c r="HOQ858" s="152"/>
      <c r="HOR858" s="152"/>
      <c r="HOS858" s="152"/>
      <c r="HOT858" s="152"/>
      <c r="HOU858" s="152"/>
      <c r="HOV858" s="152"/>
      <c r="HOW858" s="152"/>
      <c r="HOX858" s="152"/>
      <c r="HOY858" s="152"/>
      <c r="HOZ858" s="152"/>
      <c r="HPA858" s="152"/>
      <c r="HPB858" s="152"/>
      <c r="HPC858" s="152"/>
      <c r="HPD858" s="152"/>
      <c r="HPE858" s="152"/>
      <c r="HPF858" s="152"/>
      <c r="HPG858" s="152"/>
      <c r="HPH858" s="152"/>
      <c r="HPI858" s="152"/>
      <c r="HPJ858" s="152"/>
      <c r="HPK858" s="152"/>
      <c r="HPL858" s="152"/>
      <c r="HPM858" s="152"/>
      <c r="HPN858" s="152"/>
      <c r="HPO858" s="152"/>
      <c r="HPP858" s="152"/>
      <c r="HPQ858" s="152"/>
      <c r="HPR858" s="152"/>
      <c r="HPS858" s="152"/>
      <c r="HPT858" s="152"/>
      <c r="HPU858" s="152"/>
      <c r="HPV858" s="152"/>
      <c r="HPW858" s="152"/>
      <c r="HPX858" s="152"/>
      <c r="HPY858" s="152"/>
      <c r="HPZ858" s="152"/>
      <c r="HQA858" s="152"/>
      <c r="HQB858" s="152"/>
      <c r="HQC858" s="152"/>
      <c r="HQD858" s="152"/>
      <c r="HQE858" s="152"/>
      <c r="HQF858" s="152"/>
      <c r="HQG858" s="152"/>
      <c r="HQH858" s="152"/>
      <c r="HQI858" s="152"/>
      <c r="HQJ858" s="152"/>
      <c r="HQK858" s="152"/>
      <c r="HQL858" s="152"/>
      <c r="HQM858" s="152"/>
      <c r="HQN858" s="152"/>
      <c r="HQO858" s="152"/>
      <c r="HQP858" s="152"/>
      <c r="HQQ858" s="152"/>
      <c r="HQR858" s="152"/>
      <c r="HQS858" s="152"/>
      <c r="HQT858" s="152"/>
      <c r="HQU858" s="152"/>
      <c r="HQV858" s="152"/>
      <c r="HQW858" s="152"/>
      <c r="HQX858" s="152"/>
      <c r="HQY858" s="152"/>
      <c r="HQZ858" s="152"/>
      <c r="HRA858" s="152"/>
      <c r="HRB858" s="152"/>
      <c r="HRC858" s="152"/>
      <c r="HRD858" s="152"/>
      <c r="HRE858" s="152"/>
      <c r="HRF858" s="152"/>
      <c r="HRG858" s="152"/>
      <c r="HRH858" s="152"/>
      <c r="HRI858" s="152"/>
      <c r="HRJ858" s="152"/>
      <c r="HRK858" s="152"/>
      <c r="HRL858" s="152"/>
      <c r="HRM858" s="152"/>
      <c r="HRN858" s="152"/>
      <c r="HRO858" s="152"/>
      <c r="HRP858" s="152"/>
      <c r="HRQ858" s="152"/>
      <c r="HRR858" s="152"/>
      <c r="HRS858" s="152"/>
      <c r="HRT858" s="152"/>
      <c r="HRU858" s="152"/>
      <c r="HRV858" s="152"/>
      <c r="HRW858" s="152"/>
      <c r="HRX858" s="152"/>
      <c r="HRY858" s="152"/>
      <c r="HRZ858" s="152"/>
      <c r="HSA858" s="152"/>
      <c r="HSB858" s="152"/>
      <c r="HSC858" s="152"/>
      <c r="HSD858" s="152"/>
      <c r="HSE858" s="152"/>
      <c r="HSF858" s="152"/>
      <c r="HSG858" s="152"/>
      <c r="HSH858" s="152"/>
      <c r="HSI858" s="152"/>
      <c r="HSJ858" s="152"/>
      <c r="HSK858" s="152"/>
      <c r="HSL858" s="152"/>
      <c r="HSM858" s="152"/>
      <c r="HSN858" s="152"/>
      <c r="HSO858" s="152"/>
      <c r="HSP858" s="152"/>
      <c r="HSQ858" s="152"/>
      <c r="HSR858" s="152"/>
      <c r="HSS858" s="152"/>
      <c r="HST858" s="152"/>
      <c r="HSU858" s="152"/>
      <c r="HSV858" s="152"/>
      <c r="HSW858" s="152"/>
      <c r="HSX858" s="152"/>
      <c r="HSY858" s="152"/>
      <c r="HSZ858" s="152"/>
      <c r="HTA858" s="152"/>
      <c r="HTB858" s="152"/>
      <c r="HTC858" s="152"/>
      <c r="HTD858" s="152"/>
      <c r="HTE858" s="152"/>
      <c r="HTF858" s="152"/>
      <c r="HTG858" s="152"/>
      <c r="HTH858" s="152"/>
      <c r="HTI858" s="152"/>
      <c r="HTJ858" s="152"/>
      <c r="HTK858" s="152"/>
      <c r="HTL858" s="152"/>
      <c r="HTM858" s="152"/>
      <c r="HTN858" s="152"/>
      <c r="HTO858" s="152"/>
      <c r="HTP858" s="152"/>
      <c r="HTQ858" s="152"/>
      <c r="HTR858" s="152"/>
      <c r="HTS858" s="152"/>
      <c r="HTT858" s="152"/>
      <c r="HTU858" s="152"/>
      <c r="HTV858" s="152"/>
      <c r="HTW858" s="152"/>
      <c r="HTX858" s="152"/>
      <c r="HTY858" s="152"/>
      <c r="HTZ858" s="152"/>
      <c r="HUA858" s="152"/>
      <c r="HUB858" s="152"/>
      <c r="HUC858" s="152"/>
      <c r="HUD858" s="152"/>
      <c r="HUE858" s="152"/>
      <c r="HUF858" s="152"/>
      <c r="HUG858" s="152"/>
      <c r="HUH858" s="152"/>
      <c r="HUI858" s="152"/>
      <c r="HUJ858" s="152"/>
      <c r="HUK858" s="152"/>
      <c r="HUL858" s="152"/>
      <c r="HUM858" s="152"/>
      <c r="HUN858" s="152"/>
      <c r="HUO858" s="152"/>
      <c r="HUP858" s="152"/>
      <c r="HUQ858" s="152"/>
      <c r="HUR858" s="152"/>
      <c r="HUS858" s="152"/>
      <c r="HUT858" s="152"/>
      <c r="HUU858" s="152"/>
      <c r="HUV858" s="152"/>
      <c r="HUW858" s="152"/>
      <c r="HUX858" s="152"/>
      <c r="HUY858" s="152"/>
      <c r="HUZ858" s="152"/>
      <c r="HVA858" s="152"/>
      <c r="HVB858" s="152"/>
      <c r="HVC858" s="152"/>
      <c r="HVD858" s="152"/>
      <c r="HVE858" s="152"/>
      <c r="HVF858" s="152"/>
      <c r="HVG858" s="152"/>
      <c r="HVH858" s="152"/>
      <c r="HVI858" s="152"/>
      <c r="HVJ858" s="152"/>
      <c r="HVK858" s="152"/>
      <c r="HVL858" s="152"/>
      <c r="HVM858" s="152"/>
      <c r="HVN858" s="152"/>
      <c r="HVO858" s="152"/>
      <c r="HVP858" s="152"/>
      <c r="HVQ858" s="152"/>
      <c r="HVR858" s="152"/>
      <c r="HVS858" s="152"/>
      <c r="HVT858" s="152"/>
      <c r="HVU858" s="152"/>
      <c r="HVV858" s="152"/>
      <c r="HVW858" s="152"/>
      <c r="HVX858" s="152"/>
      <c r="HVY858" s="152"/>
      <c r="HVZ858" s="152"/>
      <c r="HWA858" s="152"/>
      <c r="HWB858" s="152"/>
      <c r="HWC858" s="152"/>
      <c r="HWD858" s="152"/>
      <c r="HWE858" s="152"/>
      <c r="HWF858" s="152"/>
      <c r="HWG858" s="152"/>
      <c r="HWH858" s="152"/>
      <c r="HWI858" s="152"/>
      <c r="HWJ858" s="152"/>
      <c r="HWK858" s="152"/>
      <c r="HWL858" s="152"/>
      <c r="HWM858" s="152"/>
      <c r="HWN858" s="152"/>
      <c r="HWO858" s="152"/>
      <c r="HWP858" s="152"/>
      <c r="HWQ858" s="152"/>
      <c r="HWR858" s="152"/>
      <c r="HWS858" s="152"/>
      <c r="HWT858" s="152"/>
      <c r="HWU858" s="152"/>
      <c r="HWV858" s="152"/>
      <c r="HWW858" s="152"/>
      <c r="HWX858" s="152"/>
      <c r="HWY858" s="152"/>
      <c r="HWZ858" s="152"/>
      <c r="HXA858" s="152"/>
      <c r="HXB858" s="152"/>
      <c r="HXC858" s="152"/>
      <c r="HXD858" s="152"/>
      <c r="HXE858" s="152"/>
      <c r="HXF858" s="152"/>
      <c r="HXG858" s="152"/>
      <c r="HXH858" s="152"/>
      <c r="HXI858" s="152"/>
      <c r="HXJ858" s="152"/>
      <c r="HXK858" s="152"/>
      <c r="HXL858" s="152"/>
      <c r="HXM858" s="152"/>
      <c r="HXN858" s="152"/>
      <c r="HXO858" s="152"/>
      <c r="HXP858" s="152"/>
      <c r="HXQ858" s="152"/>
      <c r="HXR858" s="152"/>
      <c r="HXS858" s="152"/>
      <c r="HXT858" s="152"/>
      <c r="HXU858" s="152"/>
      <c r="HXV858" s="152"/>
      <c r="HXW858" s="152"/>
      <c r="HXX858" s="152"/>
      <c r="HXY858" s="152"/>
      <c r="HXZ858" s="152"/>
      <c r="HYA858" s="152"/>
      <c r="HYB858" s="152"/>
      <c r="HYC858" s="152"/>
      <c r="HYD858" s="152"/>
      <c r="HYE858" s="152"/>
      <c r="HYF858" s="152"/>
      <c r="HYG858" s="152"/>
      <c r="HYH858" s="152"/>
      <c r="HYI858" s="152"/>
      <c r="HYJ858" s="152"/>
      <c r="HYK858" s="152"/>
      <c r="HYL858" s="152"/>
      <c r="HYM858" s="152"/>
      <c r="HYN858" s="152"/>
      <c r="HYO858" s="152"/>
      <c r="HYP858" s="152"/>
      <c r="HYQ858" s="152"/>
      <c r="HYR858" s="152"/>
      <c r="HYS858" s="152"/>
      <c r="HYT858" s="152"/>
      <c r="HYU858" s="152"/>
      <c r="HYV858" s="152"/>
      <c r="HYW858" s="152"/>
      <c r="HYX858" s="152"/>
      <c r="HYY858" s="152"/>
      <c r="HYZ858" s="152"/>
      <c r="HZA858" s="152"/>
      <c r="HZB858" s="152"/>
      <c r="HZC858" s="152"/>
      <c r="HZD858" s="152"/>
      <c r="HZE858" s="152"/>
      <c r="HZF858" s="152"/>
      <c r="HZG858" s="152"/>
      <c r="HZH858" s="152"/>
      <c r="HZI858" s="152"/>
      <c r="HZJ858" s="152"/>
      <c r="HZK858" s="152"/>
      <c r="HZL858" s="152"/>
      <c r="HZM858" s="152"/>
      <c r="HZN858" s="152"/>
      <c r="HZO858" s="152"/>
      <c r="HZP858" s="152"/>
      <c r="HZQ858" s="152"/>
      <c r="HZR858" s="152"/>
      <c r="HZS858" s="152"/>
      <c r="HZT858" s="152"/>
      <c r="HZU858" s="152"/>
      <c r="HZV858" s="152"/>
      <c r="HZW858" s="152"/>
      <c r="HZX858" s="152"/>
      <c r="HZY858" s="152"/>
      <c r="HZZ858" s="152"/>
      <c r="IAA858" s="152"/>
      <c r="IAB858" s="152"/>
      <c r="IAC858" s="152"/>
      <c r="IAD858" s="152"/>
      <c r="IAE858" s="152"/>
      <c r="IAF858" s="152"/>
      <c r="IAG858" s="152"/>
      <c r="IAH858" s="152"/>
      <c r="IAI858" s="152"/>
      <c r="IAJ858" s="152"/>
      <c r="IAK858" s="152"/>
      <c r="IAL858" s="152"/>
      <c r="IAM858" s="152"/>
      <c r="IAN858" s="152"/>
      <c r="IAO858" s="152"/>
      <c r="IAP858" s="152"/>
      <c r="IAQ858" s="152"/>
      <c r="IAR858" s="152"/>
      <c r="IAS858" s="152"/>
      <c r="IAT858" s="152"/>
      <c r="IAU858" s="152"/>
      <c r="IAV858" s="152"/>
      <c r="IAW858" s="152"/>
      <c r="IAX858" s="152"/>
      <c r="IAY858" s="152"/>
      <c r="IAZ858" s="152"/>
      <c r="IBA858" s="152"/>
      <c r="IBB858" s="152"/>
      <c r="IBC858" s="152"/>
      <c r="IBD858" s="152"/>
      <c r="IBE858" s="152"/>
      <c r="IBF858" s="152"/>
      <c r="IBG858" s="152"/>
      <c r="IBH858" s="152"/>
      <c r="IBI858" s="152"/>
      <c r="IBJ858" s="152"/>
      <c r="IBK858" s="152"/>
      <c r="IBL858" s="152"/>
      <c r="IBM858" s="152"/>
      <c r="IBN858" s="152"/>
      <c r="IBO858" s="152"/>
      <c r="IBP858" s="152"/>
      <c r="IBQ858" s="152"/>
      <c r="IBR858" s="152"/>
      <c r="IBS858" s="152"/>
      <c r="IBT858" s="152"/>
      <c r="IBU858" s="152"/>
      <c r="IBV858" s="152"/>
      <c r="IBW858" s="152"/>
      <c r="IBX858" s="152"/>
      <c r="IBY858" s="152"/>
      <c r="IBZ858" s="152"/>
      <c r="ICA858" s="152"/>
      <c r="ICB858" s="152"/>
      <c r="ICC858" s="152"/>
      <c r="ICD858" s="152"/>
      <c r="ICE858" s="152"/>
      <c r="ICF858" s="152"/>
      <c r="ICG858" s="152"/>
      <c r="ICH858" s="152"/>
      <c r="ICI858" s="152"/>
      <c r="ICJ858" s="152"/>
      <c r="ICK858" s="152"/>
      <c r="ICL858" s="152"/>
      <c r="ICM858" s="152"/>
      <c r="ICN858" s="152"/>
      <c r="ICO858" s="152"/>
      <c r="ICP858" s="152"/>
      <c r="ICQ858" s="152"/>
      <c r="ICR858" s="152"/>
      <c r="ICS858" s="152"/>
      <c r="ICT858" s="152"/>
      <c r="ICU858" s="152"/>
      <c r="ICV858" s="152"/>
      <c r="ICW858" s="152"/>
      <c r="ICX858" s="152"/>
      <c r="ICY858" s="152"/>
      <c r="ICZ858" s="152"/>
      <c r="IDA858" s="152"/>
      <c r="IDB858" s="152"/>
      <c r="IDC858" s="152"/>
      <c r="IDD858" s="152"/>
      <c r="IDE858" s="152"/>
      <c r="IDF858" s="152"/>
      <c r="IDG858" s="152"/>
      <c r="IDH858" s="152"/>
      <c r="IDI858" s="152"/>
      <c r="IDJ858" s="152"/>
      <c r="IDK858" s="152"/>
      <c r="IDL858" s="152"/>
      <c r="IDM858" s="152"/>
      <c r="IDN858" s="152"/>
      <c r="IDO858" s="152"/>
      <c r="IDP858" s="152"/>
      <c r="IDQ858" s="152"/>
      <c r="IDR858" s="152"/>
      <c r="IDS858" s="152"/>
      <c r="IDT858" s="152"/>
      <c r="IDU858" s="152"/>
      <c r="IDV858" s="152"/>
      <c r="IDW858" s="152"/>
      <c r="IDX858" s="152"/>
      <c r="IDY858" s="152"/>
      <c r="IDZ858" s="152"/>
      <c r="IEA858" s="152"/>
      <c r="IEB858" s="152"/>
      <c r="IEC858" s="152"/>
      <c r="IED858" s="152"/>
      <c r="IEE858" s="152"/>
      <c r="IEF858" s="152"/>
      <c r="IEG858" s="152"/>
      <c r="IEH858" s="152"/>
      <c r="IEI858" s="152"/>
      <c r="IEJ858" s="152"/>
      <c r="IEK858" s="152"/>
      <c r="IEL858" s="152"/>
      <c r="IEM858" s="152"/>
      <c r="IEN858" s="152"/>
      <c r="IEO858" s="152"/>
      <c r="IEP858" s="152"/>
      <c r="IEQ858" s="152"/>
      <c r="IER858" s="152"/>
      <c r="IES858" s="152"/>
      <c r="IET858" s="152"/>
      <c r="IEU858" s="152"/>
      <c r="IEV858" s="152"/>
      <c r="IEW858" s="152"/>
      <c r="IEX858" s="152"/>
      <c r="IEY858" s="152"/>
      <c r="IEZ858" s="152"/>
      <c r="IFA858" s="152"/>
      <c r="IFB858" s="152"/>
      <c r="IFC858" s="152"/>
      <c r="IFD858" s="152"/>
      <c r="IFE858" s="152"/>
      <c r="IFF858" s="152"/>
      <c r="IFG858" s="152"/>
      <c r="IFH858" s="152"/>
      <c r="IFI858" s="152"/>
      <c r="IFJ858" s="152"/>
      <c r="IFK858" s="152"/>
      <c r="IFL858" s="152"/>
      <c r="IFM858" s="152"/>
      <c r="IFN858" s="152"/>
      <c r="IFO858" s="152"/>
      <c r="IFP858" s="152"/>
      <c r="IFQ858" s="152"/>
      <c r="IFR858" s="152"/>
      <c r="IFS858" s="152"/>
      <c r="IFT858" s="152"/>
      <c r="IFU858" s="152"/>
      <c r="IFV858" s="152"/>
      <c r="IFW858" s="152"/>
      <c r="IFX858" s="152"/>
      <c r="IFY858" s="152"/>
      <c r="IFZ858" s="152"/>
      <c r="IGA858" s="152"/>
      <c r="IGB858" s="152"/>
      <c r="IGC858" s="152"/>
      <c r="IGD858" s="152"/>
      <c r="IGE858" s="152"/>
      <c r="IGF858" s="152"/>
      <c r="IGG858" s="152"/>
      <c r="IGH858" s="152"/>
      <c r="IGI858" s="152"/>
      <c r="IGJ858" s="152"/>
      <c r="IGK858" s="152"/>
      <c r="IGL858" s="152"/>
      <c r="IGM858" s="152"/>
      <c r="IGN858" s="152"/>
      <c r="IGO858" s="152"/>
      <c r="IGP858" s="152"/>
      <c r="IGQ858" s="152"/>
      <c r="IGR858" s="152"/>
      <c r="IGS858" s="152"/>
      <c r="IGT858" s="152"/>
      <c r="IGU858" s="152"/>
      <c r="IGV858" s="152"/>
      <c r="IGW858" s="152"/>
      <c r="IGX858" s="152"/>
      <c r="IGY858" s="152"/>
      <c r="IGZ858" s="152"/>
      <c r="IHA858" s="152"/>
      <c r="IHB858" s="152"/>
      <c r="IHC858" s="152"/>
      <c r="IHD858" s="152"/>
      <c r="IHE858" s="152"/>
      <c r="IHF858" s="152"/>
      <c r="IHG858" s="152"/>
      <c r="IHH858" s="152"/>
      <c r="IHI858" s="152"/>
      <c r="IHJ858" s="152"/>
      <c r="IHK858" s="152"/>
      <c r="IHL858" s="152"/>
      <c r="IHM858" s="152"/>
      <c r="IHN858" s="152"/>
      <c r="IHO858" s="152"/>
      <c r="IHP858" s="152"/>
      <c r="IHQ858" s="152"/>
      <c r="IHR858" s="152"/>
      <c r="IHS858" s="152"/>
      <c r="IHT858" s="152"/>
      <c r="IHU858" s="152"/>
      <c r="IHV858" s="152"/>
      <c r="IHW858" s="152"/>
      <c r="IHX858" s="152"/>
      <c r="IHY858" s="152"/>
      <c r="IHZ858" s="152"/>
      <c r="IIA858" s="152"/>
      <c r="IIB858" s="152"/>
      <c r="IIC858" s="152"/>
      <c r="IID858" s="152"/>
      <c r="IIE858" s="152"/>
      <c r="IIF858" s="152"/>
      <c r="IIG858" s="152"/>
      <c r="IIH858" s="152"/>
      <c r="III858" s="152"/>
      <c r="IIJ858" s="152"/>
      <c r="IIK858" s="152"/>
      <c r="IIL858" s="152"/>
      <c r="IIM858" s="152"/>
      <c r="IIN858" s="152"/>
      <c r="IIO858" s="152"/>
      <c r="IIP858" s="152"/>
      <c r="IIQ858" s="152"/>
      <c r="IIR858" s="152"/>
      <c r="IIS858" s="152"/>
      <c r="IIT858" s="152"/>
      <c r="IIU858" s="152"/>
      <c r="IIV858" s="152"/>
      <c r="IIW858" s="152"/>
      <c r="IIX858" s="152"/>
      <c r="IIY858" s="152"/>
      <c r="IIZ858" s="152"/>
      <c r="IJA858" s="152"/>
      <c r="IJB858" s="152"/>
      <c r="IJC858" s="152"/>
      <c r="IJD858" s="152"/>
      <c r="IJE858" s="152"/>
      <c r="IJF858" s="152"/>
      <c r="IJG858" s="152"/>
      <c r="IJH858" s="152"/>
      <c r="IJI858" s="152"/>
      <c r="IJJ858" s="152"/>
      <c r="IJK858" s="152"/>
      <c r="IJL858" s="152"/>
      <c r="IJM858" s="152"/>
      <c r="IJN858" s="152"/>
      <c r="IJO858" s="152"/>
      <c r="IJP858" s="152"/>
      <c r="IJQ858" s="152"/>
      <c r="IJR858" s="152"/>
      <c r="IJS858" s="152"/>
      <c r="IJT858" s="152"/>
      <c r="IJU858" s="152"/>
      <c r="IJV858" s="152"/>
      <c r="IJW858" s="152"/>
      <c r="IJX858" s="152"/>
      <c r="IJY858" s="152"/>
      <c r="IJZ858" s="152"/>
      <c r="IKA858" s="152"/>
      <c r="IKB858" s="152"/>
      <c r="IKC858" s="152"/>
      <c r="IKD858" s="152"/>
      <c r="IKE858" s="152"/>
      <c r="IKF858" s="152"/>
      <c r="IKG858" s="152"/>
      <c r="IKH858" s="152"/>
      <c r="IKI858" s="152"/>
      <c r="IKJ858" s="152"/>
      <c r="IKK858" s="152"/>
      <c r="IKL858" s="152"/>
      <c r="IKM858" s="152"/>
      <c r="IKN858" s="152"/>
      <c r="IKO858" s="152"/>
      <c r="IKP858" s="152"/>
      <c r="IKQ858" s="152"/>
      <c r="IKR858" s="152"/>
      <c r="IKS858" s="152"/>
      <c r="IKT858" s="152"/>
      <c r="IKU858" s="152"/>
      <c r="IKV858" s="152"/>
      <c r="IKW858" s="152"/>
      <c r="IKX858" s="152"/>
      <c r="IKY858" s="152"/>
      <c r="IKZ858" s="152"/>
      <c r="ILA858" s="152"/>
      <c r="ILB858" s="152"/>
      <c r="ILC858" s="152"/>
      <c r="ILD858" s="152"/>
      <c r="ILE858" s="152"/>
      <c r="ILF858" s="152"/>
      <c r="ILG858" s="152"/>
      <c r="ILH858" s="152"/>
      <c r="ILI858" s="152"/>
      <c r="ILJ858" s="152"/>
      <c r="ILK858" s="152"/>
      <c r="ILL858" s="152"/>
      <c r="ILM858" s="152"/>
      <c r="ILN858" s="152"/>
      <c r="ILO858" s="152"/>
      <c r="ILP858" s="152"/>
      <c r="ILQ858" s="152"/>
      <c r="ILR858" s="152"/>
      <c r="ILS858" s="152"/>
      <c r="ILT858" s="152"/>
      <c r="ILU858" s="152"/>
      <c r="ILV858" s="152"/>
      <c r="ILW858" s="152"/>
      <c r="ILX858" s="152"/>
      <c r="ILY858" s="152"/>
      <c r="ILZ858" s="152"/>
      <c r="IMA858" s="152"/>
      <c r="IMB858" s="152"/>
      <c r="IMC858" s="152"/>
      <c r="IMD858" s="152"/>
      <c r="IME858" s="152"/>
      <c r="IMF858" s="152"/>
      <c r="IMG858" s="152"/>
      <c r="IMH858" s="152"/>
      <c r="IMI858" s="152"/>
      <c r="IMJ858" s="152"/>
      <c r="IMK858" s="152"/>
      <c r="IML858" s="152"/>
      <c r="IMM858" s="152"/>
      <c r="IMN858" s="152"/>
      <c r="IMO858" s="152"/>
      <c r="IMP858" s="152"/>
      <c r="IMQ858" s="152"/>
      <c r="IMR858" s="152"/>
      <c r="IMS858" s="152"/>
      <c r="IMT858" s="152"/>
      <c r="IMU858" s="152"/>
      <c r="IMV858" s="152"/>
      <c r="IMW858" s="152"/>
      <c r="IMX858" s="152"/>
      <c r="IMY858" s="152"/>
      <c r="IMZ858" s="152"/>
      <c r="INA858" s="152"/>
      <c r="INB858" s="152"/>
      <c r="INC858" s="152"/>
      <c r="IND858" s="152"/>
      <c r="INE858" s="152"/>
      <c r="INF858" s="152"/>
      <c r="ING858" s="152"/>
      <c r="INH858" s="152"/>
      <c r="INI858" s="152"/>
      <c r="INJ858" s="152"/>
      <c r="INK858" s="152"/>
      <c r="INL858" s="152"/>
      <c r="INM858" s="152"/>
      <c r="INN858" s="152"/>
      <c r="INO858" s="152"/>
      <c r="INP858" s="152"/>
      <c r="INQ858" s="152"/>
      <c r="INR858" s="152"/>
      <c r="INS858" s="152"/>
      <c r="INT858" s="152"/>
      <c r="INU858" s="152"/>
      <c r="INV858" s="152"/>
      <c r="INW858" s="152"/>
      <c r="INX858" s="152"/>
      <c r="INY858" s="152"/>
      <c r="INZ858" s="152"/>
      <c r="IOA858" s="152"/>
      <c r="IOB858" s="152"/>
      <c r="IOC858" s="152"/>
      <c r="IOD858" s="152"/>
      <c r="IOE858" s="152"/>
      <c r="IOF858" s="152"/>
      <c r="IOG858" s="152"/>
      <c r="IOH858" s="152"/>
      <c r="IOI858" s="152"/>
      <c r="IOJ858" s="152"/>
      <c r="IOK858" s="152"/>
      <c r="IOL858" s="152"/>
      <c r="IOM858" s="152"/>
      <c r="ION858" s="152"/>
      <c r="IOO858" s="152"/>
      <c r="IOP858" s="152"/>
      <c r="IOQ858" s="152"/>
      <c r="IOR858" s="152"/>
      <c r="IOS858" s="152"/>
      <c r="IOT858" s="152"/>
      <c r="IOU858" s="152"/>
      <c r="IOV858" s="152"/>
      <c r="IOW858" s="152"/>
      <c r="IOX858" s="152"/>
      <c r="IOY858" s="152"/>
      <c r="IOZ858" s="152"/>
      <c r="IPA858" s="152"/>
      <c r="IPB858" s="152"/>
      <c r="IPC858" s="152"/>
      <c r="IPD858" s="152"/>
      <c r="IPE858" s="152"/>
      <c r="IPF858" s="152"/>
      <c r="IPG858" s="152"/>
      <c r="IPH858" s="152"/>
      <c r="IPI858" s="152"/>
      <c r="IPJ858" s="152"/>
      <c r="IPK858" s="152"/>
      <c r="IPL858" s="152"/>
      <c r="IPM858" s="152"/>
      <c r="IPN858" s="152"/>
      <c r="IPO858" s="152"/>
      <c r="IPP858" s="152"/>
      <c r="IPQ858" s="152"/>
      <c r="IPR858" s="152"/>
      <c r="IPS858" s="152"/>
      <c r="IPT858" s="152"/>
      <c r="IPU858" s="152"/>
      <c r="IPV858" s="152"/>
      <c r="IPW858" s="152"/>
      <c r="IPX858" s="152"/>
      <c r="IPY858" s="152"/>
      <c r="IPZ858" s="152"/>
      <c r="IQA858" s="152"/>
      <c r="IQB858" s="152"/>
      <c r="IQC858" s="152"/>
      <c r="IQD858" s="152"/>
      <c r="IQE858" s="152"/>
      <c r="IQF858" s="152"/>
      <c r="IQG858" s="152"/>
      <c r="IQH858" s="152"/>
      <c r="IQI858" s="152"/>
      <c r="IQJ858" s="152"/>
      <c r="IQK858" s="152"/>
      <c r="IQL858" s="152"/>
      <c r="IQM858" s="152"/>
      <c r="IQN858" s="152"/>
      <c r="IQO858" s="152"/>
      <c r="IQP858" s="152"/>
      <c r="IQQ858" s="152"/>
      <c r="IQR858" s="152"/>
      <c r="IQS858" s="152"/>
      <c r="IQT858" s="152"/>
      <c r="IQU858" s="152"/>
      <c r="IQV858" s="152"/>
      <c r="IQW858" s="152"/>
      <c r="IQX858" s="152"/>
      <c r="IQY858" s="152"/>
      <c r="IQZ858" s="152"/>
      <c r="IRA858" s="152"/>
      <c r="IRB858" s="152"/>
      <c r="IRC858" s="152"/>
      <c r="IRD858" s="152"/>
      <c r="IRE858" s="152"/>
      <c r="IRF858" s="152"/>
      <c r="IRG858" s="152"/>
      <c r="IRH858" s="152"/>
      <c r="IRI858" s="152"/>
      <c r="IRJ858" s="152"/>
      <c r="IRK858" s="152"/>
      <c r="IRL858" s="152"/>
      <c r="IRM858" s="152"/>
      <c r="IRN858" s="152"/>
      <c r="IRO858" s="152"/>
      <c r="IRP858" s="152"/>
      <c r="IRQ858" s="152"/>
      <c r="IRR858" s="152"/>
      <c r="IRS858" s="152"/>
      <c r="IRT858" s="152"/>
      <c r="IRU858" s="152"/>
      <c r="IRV858" s="152"/>
      <c r="IRW858" s="152"/>
      <c r="IRX858" s="152"/>
      <c r="IRY858" s="152"/>
      <c r="IRZ858" s="152"/>
      <c r="ISA858" s="152"/>
      <c r="ISB858" s="152"/>
      <c r="ISC858" s="152"/>
      <c r="ISD858" s="152"/>
      <c r="ISE858" s="152"/>
      <c r="ISF858" s="152"/>
      <c r="ISG858" s="152"/>
      <c r="ISH858" s="152"/>
      <c r="ISI858" s="152"/>
      <c r="ISJ858" s="152"/>
      <c r="ISK858" s="152"/>
      <c r="ISL858" s="152"/>
      <c r="ISM858" s="152"/>
      <c r="ISN858" s="152"/>
      <c r="ISO858" s="152"/>
      <c r="ISP858" s="152"/>
      <c r="ISQ858" s="152"/>
      <c r="ISR858" s="152"/>
      <c r="ISS858" s="152"/>
      <c r="IST858" s="152"/>
      <c r="ISU858" s="152"/>
      <c r="ISV858" s="152"/>
      <c r="ISW858" s="152"/>
      <c r="ISX858" s="152"/>
      <c r="ISY858" s="152"/>
      <c r="ISZ858" s="152"/>
      <c r="ITA858" s="152"/>
      <c r="ITB858" s="152"/>
      <c r="ITC858" s="152"/>
      <c r="ITD858" s="152"/>
      <c r="ITE858" s="152"/>
      <c r="ITF858" s="152"/>
      <c r="ITG858" s="152"/>
      <c r="ITH858" s="152"/>
      <c r="ITI858" s="152"/>
      <c r="ITJ858" s="152"/>
      <c r="ITK858" s="152"/>
      <c r="ITL858" s="152"/>
      <c r="ITM858" s="152"/>
      <c r="ITN858" s="152"/>
      <c r="ITO858" s="152"/>
      <c r="ITP858" s="152"/>
      <c r="ITQ858" s="152"/>
      <c r="ITR858" s="152"/>
      <c r="ITS858" s="152"/>
      <c r="ITT858" s="152"/>
      <c r="ITU858" s="152"/>
      <c r="ITV858" s="152"/>
      <c r="ITW858" s="152"/>
      <c r="ITX858" s="152"/>
      <c r="ITY858" s="152"/>
      <c r="ITZ858" s="152"/>
      <c r="IUA858" s="152"/>
      <c r="IUB858" s="152"/>
      <c r="IUC858" s="152"/>
      <c r="IUD858" s="152"/>
      <c r="IUE858" s="152"/>
      <c r="IUF858" s="152"/>
      <c r="IUG858" s="152"/>
      <c r="IUH858" s="152"/>
      <c r="IUI858" s="152"/>
      <c r="IUJ858" s="152"/>
      <c r="IUK858" s="152"/>
      <c r="IUL858" s="152"/>
      <c r="IUM858" s="152"/>
      <c r="IUN858" s="152"/>
      <c r="IUO858" s="152"/>
      <c r="IUP858" s="152"/>
      <c r="IUQ858" s="152"/>
      <c r="IUR858" s="152"/>
      <c r="IUS858" s="152"/>
      <c r="IUT858" s="152"/>
      <c r="IUU858" s="152"/>
      <c r="IUV858" s="152"/>
      <c r="IUW858" s="152"/>
      <c r="IUX858" s="152"/>
      <c r="IUY858" s="152"/>
      <c r="IUZ858" s="152"/>
      <c r="IVA858" s="152"/>
      <c r="IVB858" s="152"/>
      <c r="IVC858" s="152"/>
      <c r="IVD858" s="152"/>
      <c r="IVE858" s="152"/>
      <c r="IVF858" s="152"/>
      <c r="IVG858" s="152"/>
      <c r="IVH858" s="152"/>
      <c r="IVI858" s="152"/>
      <c r="IVJ858" s="152"/>
      <c r="IVK858" s="152"/>
      <c r="IVL858" s="152"/>
      <c r="IVM858" s="152"/>
      <c r="IVN858" s="152"/>
      <c r="IVO858" s="152"/>
      <c r="IVP858" s="152"/>
      <c r="IVQ858" s="152"/>
      <c r="IVR858" s="152"/>
      <c r="IVS858" s="152"/>
      <c r="IVT858" s="152"/>
      <c r="IVU858" s="152"/>
      <c r="IVV858" s="152"/>
      <c r="IVW858" s="152"/>
      <c r="IVX858" s="152"/>
      <c r="IVY858" s="152"/>
      <c r="IVZ858" s="152"/>
      <c r="IWA858" s="152"/>
      <c r="IWB858" s="152"/>
      <c r="IWC858" s="152"/>
      <c r="IWD858" s="152"/>
      <c r="IWE858" s="152"/>
      <c r="IWF858" s="152"/>
      <c r="IWG858" s="152"/>
      <c r="IWH858" s="152"/>
      <c r="IWI858" s="152"/>
      <c r="IWJ858" s="152"/>
      <c r="IWK858" s="152"/>
      <c r="IWL858" s="152"/>
      <c r="IWM858" s="152"/>
      <c r="IWN858" s="152"/>
      <c r="IWO858" s="152"/>
      <c r="IWP858" s="152"/>
      <c r="IWQ858" s="152"/>
      <c r="IWR858" s="152"/>
      <c r="IWS858" s="152"/>
      <c r="IWT858" s="152"/>
      <c r="IWU858" s="152"/>
      <c r="IWV858" s="152"/>
      <c r="IWW858" s="152"/>
      <c r="IWX858" s="152"/>
      <c r="IWY858" s="152"/>
      <c r="IWZ858" s="152"/>
      <c r="IXA858" s="152"/>
      <c r="IXB858" s="152"/>
      <c r="IXC858" s="152"/>
      <c r="IXD858" s="152"/>
      <c r="IXE858" s="152"/>
      <c r="IXF858" s="152"/>
      <c r="IXG858" s="152"/>
      <c r="IXH858" s="152"/>
      <c r="IXI858" s="152"/>
      <c r="IXJ858" s="152"/>
      <c r="IXK858" s="152"/>
      <c r="IXL858" s="152"/>
      <c r="IXM858" s="152"/>
      <c r="IXN858" s="152"/>
      <c r="IXO858" s="152"/>
      <c r="IXP858" s="152"/>
      <c r="IXQ858" s="152"/>
      <c r="IXR858" s="152"/>
      <c r="IXS858" s="152"/>
      <c r="IXT858" s="152"/>
      <c r="IXU858" s="152"/>
      <c r="IXV858" s="152"/>
      <c r="IXW858" s="152"/>
      <c r="IXX858" s="152"/>
      <c r="IXY858" s="152"/>
      <c r="IXZ858" s="152"/>
      <c r="IYA858" s="152"/>
      <c r="IYB858" s="152"/>
      <c r="IYC858" s="152"/>
      <c r="IYD858" s="152"/>
      <c r="IYE858" s="152"/>
      <c r="IYF858" s="152"/>
      <c r="IYG858" s="152"/>
      <c r="IYH858" s="152"/>
      <c r="IYI858" s="152"/>
      <c r="IYJ858" s="152"/>
      <c r="IYK858" s="152"/>
      <c r="IYL858" s="152"/>
      <c r="IYM858" s="152"/>
      <c r="IYN858" s="152"/>
      <c r="IYO858" s="152"/>
      <c r="IYP858" s="152"/>
      <c r="IYQ858" s="152"/>
      <c r="IYR858" s="152"/>
      <c r="IYS858" s="152"/>
      <c r="IYT858" s="152"/>
      <c r="IYU858" s="152"/>
      <c r="IYV858" s="152"/>
      <c r="IYW858" s="152"/>
      <c r="IYX858" s="152"/>
      <c r="IYY858" s="152"/>
      <c r="IYZ858" s="152"/>
      <c r="IZA858" s="152"/>
      <c r="IZB858" s="152"/>
      <c r="IZC858" s="152"/>
      <c r="IZD858" s="152"/>
      <c r="IZE858" s="152"/>
      <c r="IZF858" s="152"/>
      <c r="IZG858" s="152"/>
      <c r="IZH858" s="152"/>
      <c r="IZI858" s="152"/>
      <c r="IZJ858" s="152"/>
      <c r="IZK858" s="152"/>
      <c r="IZL858" s="152"/>
      <c r="IZM858" s="152"/>
      <c r="IZN858" s="152"/>
      <c r="IZO858" s="152"/>
      <c r="IZP858" s="152"/>
      <c r="IZQ858" s="152"/>
      <c r="IZR858" s="152"/>
      <c r="IZS858" s="152"/>
      <c r="IZT858" s="152"/>
      <c r="IZU858" s="152"/>
      <c r="IZV858" s="152"/>
      <c r="IZW858" s="152"/>
      <c r="IZX858" s="152"/>
      <c r="IZY858" s="152"/>
      <c r="IZZ858" s="152"/>
      <c r="JAA858" s="152"/>
      <c r="JAB858" s="152"/>
      <c r="JAC858" s="152"/>
      <c r="JAD858" s="152"/>
      <c r="JAE858" s="152"/>
      <c r="JAF858" s="152"/>
      <c r="JAG858" s="152"/>
      <c r="JAH858" s="152"/>
      <c r="JAI858" s="152"/>
      <c r="JAJ858" s="152"/>
      <c r="JAK858" s="152"/>
      <c r="JAL858" s="152"/>
      <c r="JAM858" s="152"/>
      <c r="JAN858" s="152"/>
      <c r="JAO858" s="152"/>
      <c r="JAP858" s="152"/>
      <c r="JAQ858" s="152"/>
      <c r="JAR858" s="152"/>
      <c r="JAS858" s="152"/>
      <c r="JAT858" s="152"/>
      <c r="JAU858" s="152"/>
      <c r="JAV858" s="152"/>
      <c r="JAW858" s="152"/>
      <c r="JAX858" s="152"/>
      <c r="JAY858" s="152"/>
      <c r="JAZ858" s="152"/>
      <c r="JBA858" s="152"/>
      <c r="JBB858" s="152"/>
      <c r="JBC858" s="152"/>
      <c r="JBD858" s="152"/>
      <c r="JBE858" s="152"/>
      <c r="JBF858" s="152"/>
      <c r="JBG858" s="152"/>
      <c r="JBH858" s="152"/>
      <c r="JBI858" s="152"/>
      <c r="JBJ858" s="152"/>
      <c r="JBK858" s="152"/>
      <c r="JBL858" s="152"/>
      <c r="JBM858" s="152"/>
      <c r="JBN858" s="152"/>
      <c r="JBO858" s="152"/>
      <c r="JBP858" s="152"/>
      <c r="JBQ858" s="152"/>
      <c r="JBR858" s="152"/>
      <c r="JBS858" s="152"/>
      <c r="JBT858" s="152"/>
      <c r="JBU858" s="152"/>
      <c r="JBV858" s="152"/>
      <c r="JBW858" s="152"/>
      <c r="JBX858" s="152"/>
      <c r="JBY858" s="152"/>
      <c r="JBZ858" s="152"/>
      <c r="JCA858" s="152"/>
      <c r="JCB858" s="152"/>
      <c r="JCC858" s="152"/>
      <c r="JCD858" s="152"/>
      <c r="JCE858" s="152"/>
      <c r="JCF858" s="152"/>
      <c r="JCG858" s="152"/>
      <c r="JCH858" s="152"/>
      <c r="JCI858" s="152"/>
      <c r="JCJ858" s="152"/>
      <c r="JCK858" s="152"/>
      <c r="JCL858" s="152"/>
      <c r="JCM858" s="152"/>
      <c r="JCN858" s="152"/>
      <c r="JCO858" s="152"/>
      <c r="JCP858" s="152"/>
      <c r="JCQ858" s="152"/>
      <c r="JCR858" s="152"/>
      <c r="JCS858" s="152"/>
      <c r="JCT858" s="152"/>
      <c r="JCU858" s="152"/>
      <c r="JCV858" s="152"/>
      <c r="JCW858" s="152"/>
      <c r="JCX858" s="152"/>
      <c r="JCY858" s="152"/>
      <c r="JCZ858" s="152"/>
      <c r="JDA858" s="152"/>
      <c r="JDB858" s="152"/>
      <c r="JDC858" s="152"/>
      <c r="JDD858" s="152"/>
      <c r="JDE858" s="152"/>
      <c r="JDF858" s="152"/>
      <c r="JDG858" s="152"/>
      <c r="JDH858" s="152"/>
      <c r="JDI858" s="152"/>
      <c r="JDJ858" s="152"/>
      <c r="JDK858" s="152"/>
      <c r="JDL858" s="152"/>
      <c r="JDM858" s="152"/>
      <c r="JDN858" s="152"/>
      <c r="JDO858" s="152"/>
      <c r="JDP858" s="152"/>
      <c r="JDQ858" s="152"/>
      <c r="JDR858" s="152"/>
      <c r="JDS858" s="152"/>
      <c r="JDT858" s="152"/>
      <c r="JDU858" s="152"/>
      <c r="JDV858" s="152"/>
      <c r="JDW858" s="152"/>
      <c r="JDX858" s="152"/>
      <c r="JDY858" s="152"/>
      <c r="JDZ858" s="152"/>
      <c r="JEA858" s="152"/>
      <c r="JEB858" s="152"/>
      <c r="JEC858" s="152"/>
      <c r="JED858" s="152"/>
      <c r="JEE858" s="152"/>
      <c r="JEF858" s="152"/>
      <c r="JEG858" s="152"/>
      <c r="JEH858" s="152"/>
      <c r="JEI858" s="152"/>
      <c r="JEJ858" s="152"/>
      <c r="JEK858" s="152"/>
      <c r="JEL858" s="152"/>
      <c r="JEM858" s="152"/>
      <c r="JEN858" s="152"/>
      <c r="JEO858" s="152"/>
      <c r="JEP858" s="152"/>
      <c r="JEQ858" s="152"/>
      <c r="JER858" s="152"/>
      <c r="JES858" s="152"/>
      <c r="JET858" s="152"/>
      <c r="JEU858" s="152"/>
      <c r="JEV858" s="152"/>
      <c r="JEW858" s="152"/>
      <c r="JEX858" s="152"/>
      <c r="JEY858" s="152"/>
      <c r="JEZ858" s="152"/>
      <c r="JFA858" s="152"/>
      <c r="JFB858" s="152"/>
      <c r="JFC858" s="152"/>
      <c r="JFD858" s="152"/>
      <c r="JFE858" s="152"/>
      <c r="JFF858" s="152"/>
      <c r="JFG858" s="152"/>
      <c r="JFH858" s="152"/>
      <c r="JFI858" s="152"/>
      <c r="JFJ858" s="152"/>
      <c r="JFK858" s="152"/>
      <c r="JFL858" s="152"/>
      <c r="JFM858" s="152"/>
      <c r="JFN858" s="152"/>
      <c r="JFO858" s="152"/>
      <c r="JFP858" s="152"/>
      <c r="JFQ858" s="152"/>
      <c r="JFR858" s="152"/>
      <c r="JFS858" s="152"/>
      <c r="JFT858" s="152"/>
      <c r="JFU858" s="152"/>
      <c r="JFV858" s="152"/>
      <c r="JFW858" s="152"/>
      <c r="JFX858" s="152"/>
      <c r="JFY858" s="152"/>
      <c r="JFZ858" s="152"/>
      <c r="JGA858" s="152"/>
      <c r="JGB858" s="152"/>
      <c r="JGC858" s="152"/>
      <c r="JGD858" s="152"/>
      <c r="JGE858" s="152"/>
      <c r="JGF858" s="152"/>
      <c r="JGG858" s="152"/>
      <c r="JGH858" s="152"/>
      <c r="JGI858" s="152"/>
      <c r="JGJ858" s="152"/>
      <c r="JGK858" s="152"/>
      <c r="JGL858" s="152"/>
      <c r="JGM858" s="152"/>
      <c r="JGN858" s="152"/>
      <c r="JGO858" s="152"/>
      <c r="JGP858" s="152"/>
      <c r="JGQ858" s="152"/>
      <c r="JGR858" s="152"/>
      <c r="JGS858" s="152"/>
      <c r="JGT858" s="152"/>
      <c r="JGU858" s="152"/>
      <c r="JGV858" s="152"/>
      <c r="JGW858" s="152"/>
      <c r="JGX858" s="152"/>
      <c r="JGY858" s="152"/>
      <c r="JGZ858" s="152"/>
      <c r="JHA858" s="152"/>
      <c r="JHB858" s="152"/>
      <c r="JHC858" s="152"/>
      <c r="JHD858" s="152"/>
      <c r="JHE858" s="152"/>
      <c r="JHF858" s="152"/>
      <c r="JHG858" s="152"/>
      <c r="JHH858" s="152"/>
      <c r="JHI858" s="152"/>
      <c r="JHJ858" s="152"/>
      <c r="JHK858" s="152"/>
      <c r="JHL858" s="152"/>
      <c r="JHM858" s="152"/>
      <c r="JHN858" s="152"/>
      <c r="JHO858" s="152"/>
      <c r="JHP858" s="152"/>
      <c r="JHQ858" s="152"/>
      <c r="JHR858" s="152"/>
      <c r="JHS858" s="152"/>
      <c r="JHT858" s="152"/>
      <c r="JHU858" s="152"/>
      <c r="JHV858" s="152"/>
      <c r="JHW858" s="152"/>
      <c r="JHX858" s="152"/>
      <c r="JHY858" s="152"/>
      <c r="JHZ858" s="152"/>
      <c r="JIA858" s="152"/>
      <c r="JIB858" s="152"/>
      <c r="JIC858" s="152"/>
      <c r="JID858" s="152"/>
      <c r="JIE858" s="152"/>
      <c r="JIF858" s="152"/>
      <c r="JIG858" s="152"/>
      <c r="JIH858" s="152"/>
      <c r="JII858" s="152"/>
      <c r="JIJ858" s="152"/>
      <c r="JIK858" s="152"/>
      <c r="JIL858" s="152"/>
      <c r="JIM858" s="152"/>
      <c r="JIN858" s="152"/>
      <c r="JIO858" s="152"/>
      <c r="JIP858" s="152"/>
      <c r="JIQ858" s="152"/>
      <c r="JIR858" s="152"/>
      <c r="JIS858" s="152"/>
      <c r="JIT858" s="152"/>
      <c r="JIU858" s="152"/>
      <c r="JIV858" s="152"/>
      <c r="JIW858" s="152"/>
      <c r="JIX858" s="152"/>
      <c r="JIY858" s="152"/>
      <c r="JIZ858" s="152"/>
      <c r="JJA858" s="152"/>
      <c r="JJB858" s="152"/>
      <c r="JJC858" s="152"/>
      <c r="JJD858" s="152"/>
      <c r="JJE858" s="152"/>
      <c r="JJF858" s="152"/>
      <c r="JJG858" s="152"/>
      <c r="JJH858" s="152"/>
      <c r="JJI858" s="152"/>
      <c r="JJJ858" s="152"/>
      <c r="JJK858" s="152"/>
      <c r="JJL858" s="152"/>
      <c r="JJM858" s="152"/>
      <c r="JJN858" s="152"/>
      <c r="JJO858" s="152"/>
      <c r="JJP858" s="152"/>
      <c r="JJQ858" s="152"/>
      <c r="JJR858" s="152"/>
      <c r="JJS858" s="152"/>
      <c r="JJT858" s="152"/>
      <c r="JJU858" s="152"/>
      <c r="JJV858" s="152"/>
      <c r="JJW858" s="152"/>
      <c r="JJX858" s="152"/>
      <c r="JJY858" s="152"/>
      <c r="JJZ858" s="152"/>
      <c r="JKA858" s="152"/>
      <c r="JKB858" s="152"/>
      <c r="JKC858" s="152"/>
      <c r="JKD858" s="152"/>
      <c r="JKE858" s="152"/>
      <c r="JKF858" s="152"/>
      <c r="JKG858" s="152"/>
      <c r="JKH858" s="152"/>
      <c r="JKI858" s="152"/>
      <c r="JKJ858" s="152"/>
      <c r="JKK858" s="152"/>
      <c r="JKL858" s="152"/>
      <c r="JKM858" s="152"/>
      <c r="JKN858" s="152"/>
      <c r="JKO858" s="152"/>
      <c r="JKP858" s="152"/>
      <c r="JKQ858" s="152"/>
      <c r="JKR858" s="152"/>
      <c r="JKS858" s="152"/>
      <c r="JKT858" s="152"/>
      <c r="JKU858" s="152"/>
      <c r="JKV858" s="152"/>
      <c r="JKW858" s="152"/>
      <c r="JKX858" s="152"/>
      <c r="JKY858" s="152"/>
      <c r="JKZ858" s="152"/>
      <c r="JLA858" s="152"/>
      <c r="JLB858" s="152"/>
      <c r="JLC858" s="152"/>
      <c r="JLD858" s="152"/>
      <c r="JLE858" s="152"/>
      <c r="JLF858" s="152"/>
      <c r="JLG858" s="152"/>
      <c r="JLH858" s="152"/>
      <c r="JLI858" s="152"/>
      <c r="JLJ858" s="152"/>
      <c r="JLK858" s="152"/>
      <c r="JLL858" s="152"/>
      <c r="JLM858" s="152"/>
      <c r="JLN858" s="152"/>
      <c r="JLO858" s="152"/>
      <c r="JLP858" s="152"/>
      <c r="JLQ858" s="152"/>
      <c r="JLR858" s="152"/>
      <c r="JLS858" s="152"/>
      <c r="JLT858" s="152"/>
      <c r="JLU858" s="152"/>
      <c r="JLV858" s="152"/>
      <c r="JLW858" s="152"/>
      <c r="JLX858" s="152"/>
      <c r="JLY858" s="152"/>
      <c r="JLZ858" s="152"/>
      <c r="JMA858" s="152"/>
      <c r="JMB858" s="152"/>
      <c r="JMC858" s="152"/>
      <c r="JMD858" s="152"/>
      <c r="JME858" s="152"/>
      <c r="JMF858" s="152"/>
      <c r="JMG858" s="152"/>
      <c r="JMH858" s="152"/>
      <c r="JMI858" s="152"/>
      <c r="JMJ858" s="152"/>
      <c r="JMK858" s="152"/>
      <c r="JML858" s="152"/>
      <c r="JMM858" s="152"/>
      <c r="JMN858" s="152"/>
      <c r="JMO858" s="152"/>
      <c r="JMP858" s="152"/>
      <c r="JMQ858" s="152"/>
      <c r="JMR858" s="152"/>
      <c r="JMS858" s="152"/>
      <c r="JMT858" s="152"/>
      <c r="JMU858" s="152"/>
      <c r="JMV858" s="152"/>
      <c r="JMW858" s="152"/>
      <c r="JMX858" s="152"/>
      <c r="JMY858" s="152"/>
      <c r="JMZ858" s="152"/>
      <c r="JNA858" s="152"/>
      <c r="JNB858" s="152"/>
      <c r="JNC858" s="152"/>
      <c r="JND858" s="152"/>
      <c r="JNE858" s="152"/>
      <c r="JNF858" s="152"/>
      <c r="JNG858" s="152"/>
      <c r="JNH858" s="152"/>
      <c r="JNI858" s="152"/>
      <c r="JNJ858" s="152"/>
      <c r="JNK858" s="152"/>
      <c r="JNL858" s="152"/>
      <c r="JNM858" s="152"/>
      <c r="JNN858" s="152"/>
      <c r="JNO858" s="152"/>
      <c r="JNP858" s="152"/>
      <c r="JNQ858" s="152"/>
      <c r="JNR858" s="152"/>
      <c r="JNS858" s="152"/>
      <c r="JNT858" s="152"/>
      <c r="JNU858" s="152"/>
      <c r="JNV858" s="152"/>
      <c r="JNW858" s="152"/>
      <c r="JNX858" s="152"/>
      <c r="JNY858" s="152"/>
      <c r="JNZ858" s="152"/>
      <c r="JOA858" s="152"/>
      <c r="JOB858" s="152"/>
      <c r="JOC858" s="152"/>
      <c r="JOD858" s="152"/>
      <c r="JOE858" s="152"/>
      <c r="JOF858" s="152"/>
      <c r="JOG858" s="152"/>
      <c r="JOH858" s="152"/>
      <c r="JOI858" s="152"/>
      <c r="JOJ858" s="152"/>
      <c r="JOK858" s="152"/>
      <c r="JOL858" s="152"/>
      <c r="JOM858" s="152"/>
      <c r="JON858" s="152"/>
      <c r="JOO858" s="152"/>
      <c r="JOP858" s="152"/>
      <c r="JOQ858" s="152"/>
      <c r="JOR858" s="152"/>
      <c r="JOS858" s="152"/>
      <c r="JOT858" s="152"/>
      <c r="JOU858" s="152"/>
      <c r="JOV858" s="152"/>
      <c r="JOW858" s="152"/>
      <c r="JOX858" s="152"/>
      <c r="JOY858" s="152"/>
      <c r="JOZ858" s="152"/>
      <c r="JPA858" s="152"/>
      <c r="JPB858" s="152"/>
      <c r="JPC858" s="152"/>
      <c r="JPD858" s="152"/>
      <c r="JPE858" s="152"/>
      <c r="JPF858" s="152"/>
      <c r="JPG858" s="152"/>
      <c r="JPH858" s="152"/>
      <c r="JPI858" s="152"/>
      <c r="JPJ858" s="152"/>
      <c r="JPK858" s="152"/>
      <c r="JPL858" s="152"/>
      <c r="JPM858" s="152"/>
      <c r="JPN858" s="152"/>
      <c r="JPO858" s="152"/>
      <c r="JPP858" s="152"/>
      <c r="JPQ858" s="152"/>
      <c r="JPR858" s="152"/>
      <c r="JPS858" s="152"/>
      <c r="JPT858" s="152"/>
      <c r="JPU858" s="152"/>
      <c r="JPV858" s="152"/>
      <c r="JPW858" s="152"/>
      <c r="JPX858" s="152"/>
      <c r="JPY858" s="152"/>
      <c r="JPZ858" s="152"/>
      <c r="JQA858" s="152"/>
      <c r="JQB858" s="152"/>
      <c r="JQC858" s="152"/>
      <c r="JQD858" s="152"/>
      <c r="JQE858" s="152"/>
      <c r="JQF858" s="152"/>
      <c r="JQG858" s="152"/>
      <c r="JQH858" s="152"/>
      <c r="JQI858" s="152"/>
      <c r="JQJ858" s="152"/>
      <c r="JQK858" s="152"/>
      <c r="JQL858" s="152"/>
      <c r="JQM858" s="152"/>
      <c r="JQN858" s="152"/>
      <c r="JQO858" s="152"/>
      <c r="JQP858" s="152"/>
      <c r="JQQ858" s="152"/>
      <c r="JQR858" s="152"/>
      <c r="JQS858" s="152"/>
      <c r="JQT858" s="152"/>
      <c r="JQU858" s="152"/>
      <c r="JQV858" s="152"/>
      <c r="JQW858" s="152"/>
      <c r="JQX858" s="152"/>
      <c r="JQY858" s="152"/>
      <c r="JQZ858" s="152"/>
      <c r="JRA858" s="152"/>
      <c r="JRB858" s="152"/>
      <c r="JRC858" s="152"/>
      <c r="JRD858" s="152"/>
      <c r="JRE858" s="152"/>
      <c r="JRF858" s="152"/>
      <c r="JRG858" s="152"/>
      <c r="JRH858" s="152"/>
      <c r="JRI858" s="152"/>
      <c r="JRJ858" s="152"/>
      <c r="JRK858" s="152"/>
      <c r="JRL858" s="152"/>
      <c r="JRM858" s="152"/>
      <c r="JRN858" s="152"/>
      <c r="JRO858" s="152"/>
      <c r="JRP858" s="152"/>
      <c r="JRQ858" s="152"/>
      <c r="JRR858" s="152"/>
      <c r="JRS858" s="152"/>
      <c r="JRT858" s="152"/>
      <c r="JRU858" s="152"/>
      <c r="JRV858" s="152"/>
      <c r="JRW858" s="152"/>
      <c r="JRX858" s="152"/>
      <c r="JRY858" s="152"/>
      <c r="JRZ858" s="152"/>
      <c r="JSA858" s="152"/>
      <c r="JSB858" s="152"/>
      <c r="JSC858" s="152"/>
      <c r="JSD858" s="152"/>
      <c r="JSE858" s="152"/>
      <c r="JSF858" s="152"/>
      <c r="JSG858" s="152"/>
      <c r="JSH858" s="152"/>
      <c r="JSI858" s="152"/>
      <c r="JSJ858" s="152"/>
      <c r="JSK858" s="152"/>
      <c r="JSL858" s="152"/>
      <c r="JSM858" s="152"/>
      <c r="JSN858" s="152"/>
      <c r="JSO858" s="152"/>
      <c r="JSP858" s="152"/>
      <c r="JSQ858" s="152"/>
      <c r="JSR858" s="152"/>
      <c r="JSS858" s="152"/>
      <c r="JST858" s="152"/>
      <c r="JSU858" s="152"/>
      <c r="JSV858" s="152"/>
      <c r="JSW858" s="152"/>
      <c r="JSX858" s="152"/>
      <c r="JSY858" s="152"/>
      <c r="JSZ858" s="152"/>
      <c r="JTA858" s="152"/>
      <c r="JTB858" s="152"/>
      <c r="JTC858" s="152"/>
      <c r="JTD858" s="152"/>
      <c r="JTE858" s="152"/>
      <c r="JTF858" s="152"/>
      <c r="JTG858" s="152"/>
      <c r="JTH858" s="152"/>
      <c r="JTI858" s="152"/>
      <c r="JTJ858" s="152"/>
      <c r="JTK858" s="152"/>
      <c r="JTL858" s="152"/>
      <c r="JTM858" s="152"/>
      <c r="JTN858" s="152"/>
      <c r="JTO858" s="152"/>
      <c r="JTP858" s="152"/>
      <c r="JTQ858" s="152"/>
      <c r="JTR858" s="152"/>
      <c r="JTS858" s="152"/>
      <c r="JTT858" s="152"/>
      <c r="JTU858" s="152"/>
      <c r="JTV858" s="152"/>
      <c r="JTW858" s="152"/>
      <c r="JTX858" s="152"/>
      <c r="JTY858" s="152"/>
      <c r="JTZ858" s="152"/>
      <c r="JUA858" s="152"/>
      <c r="JUB858" s="152"/>
      <c r="JUC858" s="152"/>
      <c r="JUD858" s="152"/>
      <c r="JUE858" s="152"/>
      <c r="JUF858" s="152"/>
      <c r="JUG858" s="152"/>
      <c r="JUH858" s="152"/>
      <c r="JUI858" s="152"/>
      <c r="JUJ858" s="152"/>
      <c r="JUK858" s="152"/>
      <c r="JUL858" s="152"/>
      <c r="JUM858" s="152"/>
      <c r="JUN858" s="152"/>
      <c r="JUO858" s="152"/>
      <c r="JUP858" s="152"/>
      <c r="JUQ858" s="152"/>
      <c r="JUR858" s="152"/>
      <c r="JUS858" s="152"/>
      <c r="JUT858" s="152"/>
      <c r="JUU858" s="152"/>
      <c r="JUV858" s="152"/>
      <c r="JUW858" s="152"/>
      <c r="JUX858" s="152"/>
      <c r="JUY858" s="152"/>
      <c r="JUZ858" s="152"/>
      <c r="JVA858" s="152"/>
      <c r="JVB858" s="152"/>
      <c r="JVC858" s="152"/>
      <c r="JVD858" s="152"/>
      <c r="JVE858" s="152"/>
      <c r="JVF858" s="152"/>
      <c r="JVG858" s="152"/>
      <c r="JVH858" s="152"/>
      <c r="JVI858" s="152"/>
      <c r="JVJ858" s="152"/>
      <c r="JVK858" s="152"/>
      <c r="JVL858" s="152"/>
      <c r="JVM858" s="152"/>
      <c r="JVN858" s="152"/>
      <c r="JVO858" s="152"/>
      <c r="JVP858" s="152"/>
      <c r="JVQ858" s="152"/>
      <c r="JVR858" s="152"/>
      <c r="JVS858" s="152"/>
      <c r="JVT858" s="152"/>
      <c r="JVU858" s="152"/>
      <c r="JVV858" s="152"/>
      <c r="JVW858" s="152"/>
      <c r="JVX858" s="152"/>
      <c r="JVY858" s="152"/>
      <c r="JVZ858" s="152"/>
      <c r="JWA858" s="152"/>
      <c r="JWB858" s="152"/>
      <c r="JWC858" s="152"/>
      <c r="JWD858" s="152"/>
      <c r="JWE858" s="152"/>
      <c r="JWF858" s="152"/>
      <c r="JWG858" s="152"/>
      <c r="JWH858" s="152"/>
      <c r="JWI858" s="152"/>
      <c r="JWJ858" s="152"/>
      <c r="JWK858" s="152"/>
      <c r="JWL858" s="152"/>
      <c r="JWM858" s="152"/>
      <c r="JWN858" s="152"/>
      <c r="JWO858" s="152"/>
      <c r="JWP858" s="152"/>
      <c r="JWQ858" s="152"/>
      <c r="JWR858" s="152"/>
      <c r="JWS858" s="152"/>
      <c r="JWT858" s="152"/>
      <c r="JWU858" s="152"/>
      <c r="JWV858" s="152"/>
      <c r="JWW858" s="152"/>
      <c r="JWX858" s="152"/>
      <c r="JWY858" s="152"/>
      <c r="JWZ858" s="152"/>
      <c r="JXA858" s="152"/>
      <c r="JXB858" s="152"/>
      <c r="JXC858" s="152"/>
      <c r="JXD858" s="152"/>
      <c r="JXE858" s="152"/>
      <c r="JXF858" s="152"/>
      <c r="JXG858" s="152"/>
      <c r="JXH858" s="152"/>
      <c r="JXI858" s="152"/>
      <c r="JXJ858" s="152"/>
      <c r="JXK858" s="152"/>
      <c r="JXL858" s="152"/>
      <c r="JXM858" s="152"/>
      <c r="JXN858" s="152"/>
      <c r="JXO858" s="152"/>
      <c r="JXP858" s="152"/>
      <c r="JXQ858" s="152"/>
      <c r="JXR858" s="152"/>
      <c r="JXS858" s="152"/>
      <c r="JXT858" s="152"/>
      <c r="JXU858" s="152"/>
      <c r="JXV858" s="152"/>
      <c r="JXW858" s="152"/>
      <c r="JXX858" s="152"/>
      <c r="JXY858" s="152"/>
      <c r="JXZ858" s="152"/>
      <c r="JYA858" s="152"/>
      <c r="JYB858" s="152"/>
      <c r="JYC858" s="152"/>
      <c r="JYD858" s="152"/>
      <c r="JYE858" s="152"/>
      <c r="JYF858" s="152"/>
      <c r="JYG858" s="152"/>
      <c r="JYH858" s="152"/>
      <c r="JYI858" s="152"/>
      <c r="JYJ858" s="152"/>
      <c r="JYK858" s="152"/>
      <c r="JYL858" s="152"/>
      <c r="JYM858" s="152"/>
      <c r="JYN858" s="152"/>
      <c r="JYO858" s="152"/>
      <c r="JYP858" s="152"/>
      <c r="JYQ858" s="152"/>
      <c r="JYR858" s="152"/>
      <c r="JYS858" s="152"/>
      <c r="JYT858" s="152"/>
      <c r="JYU858" s="152"/>
      <c r="JYV858" s="152"/>
      <c r="JYW858" s="152"/>
      <c r="JYX858" s="152"/>
      <c r="JYY858" s="152"/>
      <c r="JYZ858" s="152"/>
      <c r="JZA858" s="152"/>
      <c r="JZB858" s="152"/>
      <c r="JZC858" s="152"/>
      <c r="JZD858" s="152"/>
      <c r="JZE858" s="152"/>
      <c r="JZF858" s="152"/>
      <c r="JZG858" s="152"/>
      <c r="JZH858" s="152"/>
      <c r="JZI858" s="152"/>
      <c r="JZJ858" s="152"/>
      <c r="JZK858" s="152"/>
      <c r="JZL858" s="152"/>
      <c r="JZM858" s="152"/>
      <c r="JZN858" s="152"/>
      <c r="JZO858" s="152"/>
      <c r="JZP858" s="152"/>
      <c r="JZQ858" s="152"/>
      <c r="JZR858" s="152"/>
      <c r="JZS858" s="152"/>
      <c r="JZT858" s="152"/>
      <c r="JZU858" s="152"/>
      <c r="JZV858" s="152"/>
      <c r="JZW858" s="152"/>
      <c r="JZX858" s="152"/>
      <c r="JZY858" s="152"/>
      <c r="JZZ858" s="152"/>
      <c r="KAA858" s="152"/>
      <c r="KAB858" s="152"/>
      <c r="KAC858" s="152"/>
      <c r="KAD858" s="152"/>
      <c r="KAE858" s="152"/>
      <c r="KAF858" s="152"/>
      <c r="KAG858" s="152"/>
      <c r="KAH858" s="152"/>
      <c r="KAI858" s="152"/>
      <c r="KAJ858" s="152"/>
      <c r="KAK858" s="152"/>
      <c r="KAL858" s="152"/>
      <c r="KAM858" s="152"/>
      <c r="KAN858" s="152"/>
      <c r="KAO858" s="152"/>
      <c r="KAP858" s="152"/>
      <c r="KAQ858" s="152"/>
      <c r="KAR858" s="152"/>
      <c r="KAS858" s="152"/>
      <c r="KAT858" s="152"/>
      <c r="KAU858" s="152"/>
      <c r="KAV858" s="152"/>
      <c r="KAW858" s="152"/>
      <c r="KAX858" s="152"/>
      <c r="KAY858" s="152"/>
      <c r="KAZ858" s="152"/>
      <c r="KBA858" s="152"/>
      <c r="KBB858" s="152"/>
      <c r="KBC858" s="152"/>
      <c r="KBD858" s="152"/>
      <c r="KBE858" s="152"/>
      <c r="KBF858" s="152"/>
      <c r="KBG858" s="152"/>
      <c r="KBH858" s="152"/>
      <c r="KBI858" s="152"/>
      <c r="KBJ858" s="152"/>
      <c r="KBK858" s="152"/>
      <c r="KBL858" s="152"/>
      <c r="KBM858" s="152"/>
      <c r="KBN858" s="152"/>
      <c r="KBO858" s="152"/>
      <c r="KBP858" s="152"/>
      <c r="KBQ858" s="152"/>
      <c r="KBR858" s="152"/>
      <c r="KBS858" s="152"/>
      <c r="KBT858" s="152"/>
      <c r="KBU858" s="152"/>
      <c r="KBV858" s="152"/>
      <c r="KBW858" s="152"/>
      <c r="KBX858" s="152"/>
      <c r="KBY858" s="152"/>
      <c r="KBZ858" s="152"/>
      <c r="KCA858" s="152"/>
      <c r="KCB858" s="152"/>
      <c r="KCC858" s="152"/>
      <c r="KCD858" s="152"/>
      <c r="KCE858" s="152"/>
      <c r="KCF858" s="152"/>
      <c r="KCG858" s="152"/>
      <c r="KCH858" s="152"/>
      <c r="KCI858" s="152"/>
      <c r="KCJ858" s="152"/>
      <c r="KCK858" s="152"/>
      <c r="KCL858" s="152"/>
      <c r="KCM858" s="152"/>
      <c r="KCN858" s="152"/>
      <c r="KCO858" s="152"/>
      <c r="KCP858" s="152"/>
      <c r="KCQ858" s="152"/>
      <c r="KCR858" s="152"/>
      <c r="KCS858" s="152"/>
      <c r="KCT858" s="152"/>
      <c r="KCU858" s="152"/>
      <c r="KCV858" s="152"/>
      <c r="KCW858" s="152"/>
      <c r="KCX858" s="152"/>
      <c r="KCY858" s="152"/>
      <c r="KCZ858" s="152"/>
      <c r="KDA858" s="152"/>
      <c r="KDB858" s="152"/>
      <c r="KDC858" s="152"/>
      <c r="KDD858" s="152"/>
      <c r="KDE858" s="152"/>
      <c r="KDF858" s="152"/>
      <c r="KDG858" s="152"/>
      <c r="KDH858" s="152"/>
      <c r="KDI858" s="152"/>
      <c r="KDJ858" s="152"/>
      <c r="KDK858" s="152"/>
      <c r="KDL858" s="152"/>
      <c r="KDM858" s="152"/>
      <c r="KDN858" s="152"/>
      <c r="KDO858" s="152"/>
      <c r="KDP858" s="152"/>
      <c r="KDQ858" s="152"/>
      <c r="KDR858" s="152"/>
      <c r="KDS858" s="152"/>
      <c r="KDT858" s="152"/>
      <c r="KDU858" s="152"/>
      <c r="KDV858" s="152"/>
      <c r="KDW858" s="152"/>
      <c r="KDX858" s="152"/>
      <c r="KDY858" s="152"/>
      <c r="KDZ858" s="152"/>
      <c r="KEA858" s="152"/>
      <c r="KEB858" s="152"/>
      <c r="KEC858" s="152"/>
      <c r="KED858" s="152"/>
      <c r="KEE858" s="152"/>
      <c r="KEF858" s="152"/>
      <c r="KEG858" s="152"/>
      <c r="KEH858" s="152"/>
      <c r="KEI858" s="152"/>
      <c r="KEJ858" s="152"/>
      <c r="KEK858" s="152"/>
      <c r="KEL858" s="152"/>
      <c r="KEM858" s="152"/>
      <c r="KEN858" s="152"/>
      <c r="KEO858" s="152"/>
      <c r="KEP858" s="152"/>
      <c r="KEQ858" s="152"/>
      <c r="KER858" s="152"/>
      <c r="KES858" s="152"/>
      <c r="KET858" s="152"/>
      <c r="KEU858" s="152"/>
      <c r="KEV858" s="152"/>
      <c r="KEW858" s="152"/>
      <c r="KEX858" s="152"/>
      <c r="KEY858" s="152"/>
      <c r="KEZ858" s="152"/>
      <c r="KFA858" s="152"/>
      <c r="KFB858" s="152"/>
      <c r="KFC858" s="152"/>
      <c r="KFD858" s="152"/>
      <c r="KFE858" s="152"/>
      <c r="KFF858" s="152"/>
      <c r="KFG858" s="152"/>
      <c r="KFH858" s="152"/>
      <c r="KFI858" s="152"/>
      <c r="KFJ858" s="152"/>
      <c r="KFK858" s="152"/>
      <c r="KFL858" s="152"/>
      <c r="KFM858" s="152"/>
      <c r="KFN858" s="152"/>
      <c r="KFO858" s="152"/>
      <c r="KFP858" s="152"/>
      <c r="KFQ858" s="152"/>
      <c r="KFR858" s="152"/>
      <c r="KFS858" s="152"/>
      <c r="KFT858" s="152"/>
      <c r="KFU858" s="152"/>
      <c r="KFV858" s="152"/>
      <c r="KFW858" s="152"/>
      <c r="KFX858" s="152"/>
      <c r="KFY858" s="152"/>
      <c r="KFZ858" s="152"/>
      <c r="KGA858" s="152"/>
      <c r="KGB858" s="152"/>
      <c r="KGC858" s="152"/>
      <c r="KGD858" s="152"/>
      <c r="KGE858" s="152"/>
      <c r="KGF858" s="152"/>
      <c r="KGG858" s="152"/>
      <c r="KGH858" s="152"/>
      <c r="KGI858" s="152"/>
      <c r="KGJ858" s="152"/>
      <c r="KGK858" s="152"/>
      <c r="KGL858" s="152"/>
      <c r="KGM858" s="152"/>
      <c r="KGN858" s="152"/>
      <c r="KGO858" s="152"/>
      <c r="KGP858" s="152"/>
      <c r="KGQ858" s="152"/>
      <c r="KGR858" s="152"/>
      <c r="KGS858" s="152"/>
      <c r="KGT858" s="152"/>
      <c r="KGU858" s="152"/>
      <c r="KGV858" s="152"/>
      <c r="KGW858" s="152"/>
      <c r="KGX858" s="152"/>
      <c r="KGY858" s="152"/>
      <c r="KGZ858" s="152"/>
      <c r="KHA858" s="152"/>
      <c r="KHB858" s="152"/>
      <c r="KHC858" s="152"/>
      <c r="KHD858" s="152"/>
      <c r="KHE858" s="152"/>
      <c r="KHF858" s="152"/>
      <c r="KHG858" s="152"/>
      <c r="KHH858" s="152"/>
      <c r="KHI858" s="152"/>
      <c r="KHJ858" s="152"/>
      <c r="KHK858" s="152"/>
      <c r="KHL858" s="152"/>
      <c r="KHM858" s="152"/>
      <c r="KHN858" s="152"/>
      <c r="KHO858" s="152"/>
      <c r="KHP858" s="152"/>
      <c r="KHQ858" s="152"/>
      <c r="KHR858" s="152"/>
      <c r="KHS858" s="152"/>
      <c r="KHT858" s="152"/>
      <c r="KHU858" s="152"/>
      <c r="KHV858" s="152"/>
      <c r="KHW858" s="152"/>
      <c r="KHX858" s="152"/>
      <c r="KHY858" s="152"/>
      <c r="KHZ858" s="152"/>
      <c r="KIA858" s="152"/>
      <c r="KIB858" s="152"/>
      <c r="KIC858" s="152"/>
      <c r="KID858" s="152"/>
      <c r="KIE858" s="152"/>
      <c r="KIF858" s="152"/>
      <c r="KIG858" s="152"/>
      <c r="KIH858" s="152"/>
      <c r="KII858" s="152"/>
      <c r="KIJ858" s="152"/>
      <c r="KIK858" s="152"/>
      <c r="KIL858" s="152"/>
      <c r="KIM858" s="152"/>
      <c r="KIN858" s="152"/>
      <c r="KIO858" s="152"/>
      <c r="KIP858" s="152"/>
      <c r="KIQ858" s="152"/>
      <c r="KIR858" s="152"/>
      <c r="KIS858" s="152"/>
      <c r="KIT858" s="152"/>
      <c r="KIU858" s="152"/>
      <c r="KIV858" s="152"/>
      <c r="KIW858" s="152"/>
      <c r="KIX858" s="152"/>
      <c r="KIY858" s="152"/>
      <c r="KIZ858" s="152"/>
      <c r="KJA858" s="152"/>
      <c r="KJB858" s="152"/>
      <c r="KJC858" s="152"/>
      <c r="KJD858" s="152"/>
      <c r="KJE858" s="152"/>
      <c r="KJF858" s="152"/>
      <c r="KJG858" s="152"/>
      <c r="KJH858" s="152"/>
      <c r="KJI858" s="152"/>
      <c r="KJJ858" s="152"/>
      <c r="KJK858" s="152"/>
      <c r="KJL858" s="152"/>
      <c r="KJM858" s="152"/>
      <c r="KJN858" s="152"/>
      <c r="KJO858" s="152"/>
      <c r="KJP858" s="152"/>
      <c r="KJQ858" s="152"/>
      <c r="KJR858" s="152"/>
      <c r="KJS858" s="152"/>
      <c r="KJT858" s="152"/>
      <c r="KJU858" s="152"/>
      <c r="KJV858" s="152"/>
      <c r="KJW858" s="152"/>
      <c r="KJX858" s="152"/>
      <c r="KJY858" s="152"/>
      <c r="KJZ858" s="152"/>
      <c r="KKA858" s="152"/>
      <c r="KKB858" s="152"/>
      <c r="KKC858" s="152"/>
      <c r="KKD858" s="152"/>
      <c r="KKE858" s="152"/>
      <c r="KKF858" s="152"/>
      <c r="KKG858" s="152"/>
      <c r="KKH858" s="152"/>
      <c r="KKI858" s="152"/>
      <c r="KKJ858" s="152"/>
      <c r="KKK858" s="152"/>
      <c r="KKL858" s="152"/>
      <c r="KKM858" s="152"/>
      <c r="KKN858" s="152"/>
      <c r="KKO858" s="152"/>
      <c r="KKP858" s="152"/>
      <c r="KKQ858" s="152"/>
      <c r="KKR858" s="152"/>
      <c r="KKS858" s="152"/>
      <c r="KKT858" s="152"/>
      <c r="KKU858" s="152"/>
      <c r="KKV858" s="152"/>
      <c r="KKW858" s="152"/>
      <c r="KKX858" s="152"/>
      <c r="KKY858" s="152"/>
      <c r="KKZ858" s="152"/>
      <c r="KLA858" s="152"/>
      <c r="KLB858" s="152"/>
      <c r="KLC858" s="152"/>
      <c r="KLD858" s="152"/>
      <c r="KLE858" s="152"/>
      <c r="KLF858" s="152"/>
      <c r="KLG858" s="152"/>
      <c r="KLH858" s="152"/>
      <c r="KLI858" s="152"/>
      <c r="KLJ858" s="152"/>
      <c r="KLK858" s="152"/>
      <c r="KLL858" s="152"/>
      <c r="KLM858" s="152"/>
      <c r="KLN858" s="152"/>
      <c r="KLO858" s="152"/>
      <c r="KLP858" s="152"/>
      <c r="KLQ858" s="152"/>
      <c r="KLR858" s="152"/>
      <c r="KLS858" s="152"/>
      <c r="KLT858" s="152"/>
      <c r="KLU858" s="152"/>
      <c r="KLV858" s="152"/>
      <c r="KLW858" s="152"/>
      <c r="KLX858" s="152"/>
      <c r="KLY858" s="152"/>
      <c r="KLZ858" s="152"/>
      <c r="KMA858" s="152"/>
      <c r="KMB858" s="152"/>
      <c r="KMC858" s="152"/>
      <c r="KMD858" s="152"/>
      <c r="KME858" s="152"/>
      <c r="KMF858" s="152"/>
      <c r="KMG858" s="152"/>
      <c r="KMH858" s="152"/>
      <c r="KMI858" s="152"/>
      <c r="KMJ858" s="152"/>
      <c r="KMK858" s="152"/>
      <c r="KML858" s="152"/>
      <c r="KMM858" s="152"/>
      <c r="KMN858" s="152"/>
      <c r="KMO858" s="152"/>
      <c r="KMP858" s="152"/>
      <c r="KMQ858" s="152"/>
      <c r="KMR858" s="152"/>
      <c r="KMS858" s="152"/>
      <c r="KMT858" s="152"/>
      <c r="KMU858" s="152"/>
      <c r="KMV858" s="152"/>
      <c r="KMW858" s="152"/>
      <c r="KMX858" s="152"/>
      <c r="KMY858" s="152"/>
      <c r="KMZ858" s="152"/>
      <c r="KNA858" s="152"/>
      <c r="KNB858" s="152"/>
      <c r="KNC858" s="152"/>
      <c r="KND858" s="152"/>
      <c r="KNE858" s="152"/>
      <c r="KNF858" s="152"/>
      <c r="KNG858" s="152"/>
      <c r="KNH858" s="152"/>
      <c r="KNI858" s="152"/>
      <c r="KNJ858" s="152"/>
      <c r="KNK858" s="152"/>
      <c r="KNL858" s="152"/>
      <c r="KNM858" s="152"/>
      <c r="KNN858" s="152"/>
      <c r="KNO858" s="152"/>
      <c r="KNP858" s="152"/>
      <c r="KNQ858" s="152"/>
      <c r="KNR858" s="152"/>
      <c r="KNS858" s="152"/>
      <c r="KNT858" s="152"/>
      <c r="KNU858" s="152"/>
      <c r="KNV858" s="152"/>
      <c r="KNW858" s="152"/>
      <c r="KNX858" s="152"/>
      <c r="KNY858" s="152"/>
      <c r="KNZ858" s="152"/>
      <c r="KOA858" s="152"/>
      <c r="KOB858" s="152"/>
      <c r="KOC858" s="152"/>
      <c r="KOD858" s="152"/>
      <c r="KOE858" s="152"/>
      <c r="KOF858" s="152"/>
      <c r="KOG858" s="152"/>
      <c r="KOH858" s="152"/>
      <c r="KOI858" s="152"/>
      <c r="KOJ858" s="152"/>
      <c r="KOK858" s="152"/>
      <c r="KOL858" s="152"/>
      <c r="KOM858" s="152"/>
      <c r="KON858" s="152"/>
      <c r="KOO858" s="152"/>
      <c r="KOP858" s="152"/>
      <c r="KOQ858" s="152"/>
      <c r="KOR858" s="152"/>
      <c r="KOS858" s="152"/>
      <c r="KOT858" s="152"/>
      <c r="KOU858" s="152"/>
      <c r="KOV858" s="152"/>
      <c r="KOW858" s="152"/>
      <c r="KOX858" s="152"/>
      <c r="KOY858" s="152"/>
      <c r="KOZ858" s="152"/>
      <c r="KPA858" s="152"/>
      <c r="KPB858" s="152"/>
      <c r="KPC858" s="152"/>
      <c r="KPD858" s="152"/>
      <c r="KPE858" s="152"/>
      <c r="KPF858" s="152"/>
      <c r="KPG858" s="152"/>
      <c r="KPH858" s="152"/>
      <c r="KPI858" s="152"/>
      <c r="KPJ858" s="152"/>
      <c r="KPK858" s="152"/>
      <c r="KPL858" s="152"/>
      <c r="KPM858" s="152"/>
      <c r="KPN858" s="152"/>
      <c r="KPO858" s="152"/>
      <c r="KPP858" s="152"/>
      <c r="KPQ858" s="152"/>
      <c r="KPR858" s="152"/>
      <c r="KPS858" s="152"/>
      <c r="KPT858" s="152"/>
      <c r="KPU858" s="152"/>
      <c r="KPV858" s="152"/>
      <c r="KPW858" s="152"/>
      <c r="KPX858" s="152"/>
      <c r="KPY858" s="152"/>
      <c r="KPZ858" s="152"/>
      <c r="KQA858" s="152"/>
      <c r="KQB858" s="152"/>
      <c r="KQC858" s="152"/>
      <c r="KQD858" s="152"/>
      <c r="KQE858" s="152"/>
      <c r="KQF858" s="152"/>
      <c r="KQG858" s="152"/>
      <c r="KQH858" s="152"/>
      <c r="KQI858" s="152"/>
      <c r="KQJ858" s="152"/>
      <c r="KQK858" s="152"/>
      <c r="KQL858" s="152"/>
      <c r="KQM858" s="152"/>
      <c r="KQN858" s="152"/>
      <c r="KQO858" s="152"/>
      <c r="KQP858" s="152"/>
      <c r="KQQ858" s="152"/>
      <c r="KQR858" s="152"/>
      <c r="KQS858" s="152"/>
      <c r="KQT858" s="152"/>
      <c r="KQU858" s="152"/>
      <c r="KQV858" s="152"/>
      <c r="KQW858" s="152"/>
      <c r="KQX858" s="152"/>
      <c r="KQY858" s="152"/>
      <c r="KQZ858" s="152"/>
      <c r="KRA858" s="152"/>
      <c r="KRB858" s="152"/>
      <c r="KRC858" s="152"/>
      <c r="KRD858" s="152"/>
      <c r="KRE858" s="152"/>
      <c r="KRF858" s="152"/>
      <c r="KRG858" s="152"/>
      <c r="KRH858" s="152"/>
      <c r="KRI858" s="152"/>
      <c r="KRJ858" s="152"/>
      <c r="KRK858" s="152"/>
      <c r="KRL858" s="152"/>
      <c r="KRM858" s="152"/>
      <c r="KRN858" s="152"/>
      <c r="KRO858" s="152"/>
      <c r="KRP858" s="152"/>
      <c r="KRQ858" s="152"/>
      <c r="KRR858" s="152"/>
      <c r="KRS858" s="152"/>
      <c r="KRT858" s="152"/>
      <c r="KRU858" s="152"/>
      <c r="KRV858" s="152"/>
      <c r="KRW858" s="152"/>
      <c r="KRX858" s="152"/>
      <c r="KRY858" s="152"/>
      <c r="KRZ858" s="152"/>
      <c r="KSA858" s="152"/>
      <c r="KSB858" s="152"/>
      <c r="KSC858" s="152"/>
      <c r="KSD858" s="152"/>
      <c r="KSE858" s="152"/>
      <c r="KSF858" s="152"/>
      <c r="KSG858" s="152"/>
      <c r="KSH858" s="152"/>
      <c r="KSI858" s="152"/>
      <c r="KSJ858" s="152"/>
      <c r="KSK858" s="152"/>
      <c r="KSL858" s="152"/>
      <c r="KSM858" s="152"/>
      <c r="KSN858" s="152"/>
      <c r="KSO858" s="152"/>
      <c r="KSP858" s="152"/>
      <c r="KSQ858" s="152"/>
      <c r="KSR858" s="152"/>
      <c r="KSS858" s="152"/>
      <c r="KST858" s="152"/>
      <c r="KSU858" s="152"/>
      <c r="KSV858" s="152"/>
      <c r="KSW858" s="152"/>
      <c r="KSX858" s="152"/>
      <c r="KSY858" s="152"/>
      <c r="KSZ858" s="152"/>
      <c r="KTA858" s="152"/>
      <c r="KTB858" s="152"/>
      <c r="KTC858" s="152"/>
      <c r="KTD858" s="152"/>
      <c r="KTE858" s="152"/>
      <c r="KTF858" s="152"/>
      <c r="KTG858" s="152"/>
      <c r="KTH858" s="152"/>
      <c r="KTI858" s="152"/>
      <c r="KTJ858" s="152"/>
      <c r="KTK858" s="152"/>
      <c r="KTL858" s="152"/>
      <c r="KTM858" s="152"/>
      <c r="KTN858" s="152"/>
      <c r="KTO858" s="152"/>
      <c r="KTP858" s="152"/>
      <c r="KTQ858" s="152"/>
      <c r="KTR858" s="152"/>
      <c r="KTS858" s="152"/>
      <c r="KTT858" s="152"/>
      <c r="KTU858" s="152"/>
      <c r="KTV858" s="152"/>
      <c r="KTW858" s="152"/>
      <c r="KTX858" s="152"/>
      <c r="KTY858" s="152"/>
      <c r="KTZ858" s="152"/>
      <c r="KUA858" s="152"/>
      <c r="KUB858" s="152"/>
      <c r="KUC858" s="152"/>
      <c r="KUD858" s="152"/>
      <c r="KUE858" s="152"/>
      <c r="KUF858" s="152"/>
      <c r="KUG858" s="152"/>
      <c r="KUH858" s="152"/>
      <c r="KUI858" s="152"/>
      <c r="KUJ858" s="152"/>
      <c r="KUK858" s="152"/>
      <c r="KUL858" s="152"/>
      <c r="KUM858" s="152"/>
      <c r="KUN858" s="152"/>
      <c r="KUO858" s="152"/>
      <c r="KUP858" s="152"/>
      <c r="KUQ858" s="152"/>
      <c r="KUR858" s="152"/>
      <c r="KUS858" s="152"/>
      <c r="KUT858" s="152"/>
      <c r="KUU858" s="152"/>
      <c r="KUV858" s="152"/>
      <c r="KUW858" s="152"/>
      <c r="KUX858" s="152"/>
      <c r="KUY858" s="152"/>
      <c r="KUZ858" s="152"/>
      <c r="KVA858" s="152"/>
      <c r="KVB858" s="152"/>
      <c r="KVC858" s="152"/>
      <c r="KVD858" s="152"/>
      <c r="KVE858" s="152"/>
      <c r="KVF858" s="152"/>
      <c r="KVG858" s="152"/>
      <c r="KVH858" s="152"/>
      <c r="KVI858" s="152"/>
      <c r="KVJ858" s="152"/>
      <c r="KVK858" s="152"/>
      <c r="KVL858" s="152"/>
      <c r="KVM858" s="152"/>
      <c r="KVN858" s="152"/>
      <c r="KVO858" s="152"/>
      <c r="KVP858" s="152"/>
      <c r="KVQ858" s="152"/>
      <c r="KVR858" s="152"/>
      <c r="KVS858" s="152"/>
      <c r="KVT858" s="152"/>
      <c r="KVU858" s="152"/>
      <c r="KVV858" s="152"/>
      <c r="KVW858" s="152"/>
      <c r="KVX858" s="152"/>
      <c r="KVY858" s="152"/>
      <c r="KVZ858" s="152"/>
      <c r="KWA858" s="152"/>
      <c r="KWB858" s="152"/>
      <c r="KWC858" s="152"/>
      <c r="KWD858" s="152"/>
      <c r="KWE858" s="152"/>
      <c r="KWF858" s="152"/>
      <c r="KWG858" s="152"/>
      <c r="KWH858" s="152"/>
      <c r="KWI858" s="152"/>
      <c r="KWJ858" s="152"/>
      <c r="KWK858" s="152"/>
      <c r="KWL858" s="152"/>
      <c r="KWM858" s="152"/>
      <c r="KWN858" s="152"/>
      <c r="KWO858" s="152"/>
      <c r="KWP858" s="152"/>
      <c r="KWQ858" s="152"/>
      <c r="KWR858" s="152"/>
      <c r="KWS858" s="152"/>
      <c r="KWT858" s="152"/>
      <c r="KWU858" s="152"/>
      <c r="KWV858" s="152"/>
      <c r="KWW858" s="152"/>
      <c r="KWX858" s="152"/>
      <c r="KWY858" s="152"/>
      <c r="KWZ858" s="152"/>
      <c r="KXA858" s="152"/>
      <c r="KXB858" s="152"/>
      <c r="KXC858" s="152"/>
      <c r="KXD858" s="152"/>
      <c r="KXE858" s="152"/>
      <c r="KXF858" s="152"/>
      <c r="KXG858" s="152"/>
      <c r="KXH858" s="152"/>
      <c r="KXI858" s="152"/>
      <c r="KXJ858" s="152"/>
      <c r="KXK858" s="152"/>
      <c r="KXL858" s="152"/>
      <c r="KXM858" s="152"/>
      <c r="KXN858" s="152"/>
      <c r="KXO858" s="152"/>
      <c r="KXP858" s="152"/>
      <c r="KXQ858" s="152"/>
      <c r="KXR858" s="152"/>
      <c r="KXS858" s="152"/>
      <c r="KXT858" s="152"/>
      <c r="KXU858" s="152"/>
      <c r="KXV858" s="152"/>
      <c r="KXW858" s="152"/>
      <c r="KXX858" s="152"/>
      <c r="KXY858" s="152"/>
      <c r="KXZ858" s="152"/>
      <c r="KYA858" s="152"/>
      <c r="KYB858" s="152"/>
      <c r="KYC858" s="152"/>
      <c r="KYD858" s="152"/>
      <c r="KYE858" s="152"/>
      <c r="KYF858" s="152"/>
      <c r="KYG858" s="152"/>
      <c r="KYH858" s="152"/>
      <c r="KYI858" s="152"/>
      <c r="KYJ858" s="152"/>
      <c r="KYK858" s="152"/>
      <c r="KYL858" s="152"/>
      <c r="KYM858" s="152"/>
      <c r="KYN858" s="152"/>
      <c r="KYO858" s="152"/>
      <c r="KYP858" s="152"/>
      <c r="KYQ858" s="152"/>
      <c r="KYR858" s="152"/>
      <c r="KYS858" s="152"/>
      <c r="KYT858" s="152"/>
      <c r="KYU858" s="152"/>
      <c r="KYV858" s="152"/>
      <c r="KYW858" s="152"/>
      <c r="KYX858" s="152"/>
      <c r="KYY858" s="152"/>
      <c r="KYZ858" s="152"/>
      <c r="KZA858" s="152"/>
      <c r="KZB858" s="152"/>
      <c r="KZC858" s="152"/>
      <c r="KZD858" s="152"/>
      <c r="KZE858" s="152"/>
      <c r="KZF858" s="152"/>
      <c r="KZG858" s="152"/>
      <c r="KZH858" s="152"/>
      <c r="KZI858" s="152"/>
      <c r="KZJ858" s="152"/>
      <c r="KZK858" s="152"/>
      <c r="KZL858" s="152"/>
      <c r="KZM858" s="152"/>
      <c r="KZN858" s="152"/>
      <c r="KZO858" s="152"/>
      <c r="KZP858" s="152"/>
      <c r="KZQ858" s="152"/>
      <c r="KZR858" s="152"/>
      <c r="KZS858" s="152"/>
      <c r="KZT858" s="152"/>
      <c r="KZU858" s="152"/>
      <c r="KZV858" s="152"/>
      <c r="KZW858" s="152"/>
      <c r="KZX858" s="152"/>
      <c r="KZY858" s="152"/>
      <c r="KZZ858" s="152"/>
      <c r="LAA858" s="152"/>
      <c r="LAB858" s="152"/>
      <c r="LAC858" s="152"/>
      <c r="LAD858" s="152"/>
      <c r="LAE858" s="152"/>
      <c r="LAF858" s="152"/>
      <c r="LAG858" s="152"/>
      <c r="LAH858" s="152"/>
      <c r="LAI858" s="152"/>
      <c r="LAJ858" s="152"/>
      <c r="LAK858" s="152"/>
      <c r="LAL858" s="152"/>
      <c r="LAM858" s="152"/>
      <c r="LAN858" s="152"/>
      <c r="LAO858" s="152"/>
      <c r="LAP858" s="152"/>
      <c r="LAQ858" s="152"/>
      <c r="LAR858" s="152"/>
      <c r="LAS858" s="152"/>
      <c r="LAT858" s="152"/>
      <c r="LAU858" s="152"/>
      <c r="LAV858" s="152"/>
      <c r="LAW858" s="152"/>
      <c r="LAX858" s="152"/>
      <c r="LAY858" s="152"/>
      <c r="LAZ858" s="152"/>
      <c r="LBA858" s="152"/>
      <c r="LBB858" s="152"/>
      <c r="LBC858" s="152"/>
      <c r="LBD858" s="152"/>
      <c r="LBE858" s="152"/>
      <c r="LBF858" s="152"/>
      <c r="LBG858" s="152"/>
      <c r="LBH858" s="152"/>
      <c r="LBI858" s="152"/>
      <c r="LBJ858" s="152"/>
      <c r="LBK858" s="152"/>
      <c r="LBL858" s="152"/>
      <c r="LBM858" s="152"/>
      <c r="LBN858" s="152"/>
      <c r="LBO858" s="152"/>
      <c r="LBP858" s="152"/>
      <c r="LBQ858" s="152"/>
      <c r="LBR858" s="152"/>
      <c r="LBS858" s="152"/>
      <c r="LBT858" s="152"/>
      <c r="LBU858" s="152"/>
      <c r="LBV858" s="152"/>
      <c r="LBW858" s="152"/>
      <c r="LBX858" s="152"/>
      <c r="LBY858" s="152"/>
      <c r="LBZ858" s="152"/>
      <c r="LCA858" s="152"/>
      <c r="LCB858" s="152"/>
      <c r="LCC858" s="152"/>
      <c r="LCD858" s="152"/>
      <c r="LCE858" s="152"/>
      <c r="LCF858" s="152"/>
      <c r="LCG858" s="152"/>
      <c r="LCH858" s="152"/>
      <c r="LCI858" s="152"/>
      <c r="LCJ858" s="152"/>
      <c r="LCK858" s="152"/>
      <c r="LCL858" s="152"/>
      <c r="LCM858" s="152"/>
      <c r="LCN858" s="152"/>
      <c r="LCO858" s="152"/>
      <c r="LCP858" s="152"/>
      <c r="LCQ858" s="152"/>
      <c r="LCR858" s="152"/>
      <c r="LCS858" s="152"/>
      <c r="LCT858" s="152"/>
      <c r="LCU858" s="152"/>
      <c r="LCV858" s="152"/>
      <c r="LCW858" s="152"/>
      <c r="LCX858" s="152"/>
      <c r="LCY858" s="152"/>
      <c r="LCZ858" s="152"/>
      <c r="LDA858" s="152"/>
      <c r="LDB858" s="152"/>
      <c r="LDC858" s="152"/>
      <c r="LDD858" s="152"/>
      <c r="LDE858" s="152"/>
      <c r="LDF858" s="152"/>
      <c r="LDG858" s="152"/>
      <c r="LDH858" s="152"/>
      <c r="LDI858" s="152"/>
      <c r="LDJ858" s="152"/>
      <c r="LDK858" s="152"/>
      <c r="LDL858" s="152"/>
      <c r="LDM858" s="152"/>
      <c r="LDN858" s="152"/>
      <c r="LDO858" s="152"/>
      <c r="LDP858" s="152"/>
      <c r="LDQ858" s="152"/>
      <c r="LDR858" s="152"/>
      <c r="LDS858" s="152"/>
      <c r="LDT858" s="152"/>
      <c r="LDU858" s="152"/>
      <c r="LDV858" s="152"/>
      <c r="LDW858" s="152"/>
      <c r="LDX858" s="152"/>
      <c r="LDY858" s="152"/>
      <c r="LDZ858" s="152"/>
      <c r="LEA858" s="152"/>
      <c r="LEB858" s="152"/>
      <c r="LEC858" s="152"/>
      <c r="LED858" s="152"/>
      <c r="LEE858" s="152"/>
      <c r="LEF858" s="152"/>
      <c r="LEG858" s="152"/>
      <c r="LEH858" s="152"/>
      <c r="LEI858" s="152"/>
      <c r="LEJ858" s="152"/>
      <c r="LEK858" s="152"/>
      <c r="LEL858" s="152"/>
      <c r="LEM858" s="152"/>
      <c r="LEN858" s="152"/>
      <c r="LEO858" s="152"/>
      <c r="LEP858" s="152"/>
      <c r="LEQ858" s="152"/>
      <c r="LER858" s="152"/>
      <c r="LES858" s="152"/>
      <c r="LET858" s="152"/>
      <c r="LEU858" s="152"/>
      <c r="LEV858" s="152"/>
      <c r="LEW858" s="152"/>
      <c r="LEX858" s="152"/>
      <c r="LEY858" s="152"/>
      <c r="LEZ858" s="152"/>
      <c r="LFA858" s="152"/>
      <c r="LFB858" s="152"/>
      <c r="LFC858" s="152"/>
      <c r="LFD858" s="152"/>
      <c r="LFE858" s="152"/>
      <c r="LFF858" s="152"/>
      <c r="LFG858" s="152"/>
      <c r="LFH858" s="152"/>
      <c r="LFI858" s="152"/>
      <c r="LFJ858" s="152"/>
      <c r="LFK858" s="152"/>
      <c r="LFL858" s="152"/>
      <c r="LFM858" s="152"/>
      <c r="LFN858" s="152"/>
      <c r="LFO858" s="152"/>
      <c r="LFP858" s="152"/>
      <c r="LFQ858" s="152"/>
      <c r="LFR858" s="152"/>
      <c r="LFS858" s="152"/>
      <c r="LFT858" s="152"/>
      <c r="LFU858" s="152"/>
      <c r="LFV858" s="152"/>
      <c r="LFW858" s="152"/>
      <c r="LFX858" s="152"/>
      <c r="LFY858" s="152"/>
      <c r="LFZ858" s="152"/>
      <c r="LGA858" s="152"/>
      <c r="LGB858" s="152"/>
      <c r="LGC858" s="152"/>
      <c r="LGD858" s="152"/>
      <c r="LGE858" s="152"/>
      <c r="LGF858" s="152"/>
      <c r="LGG858" s="152"/>
      <c r="LGH858" s="152"/>
      <c r="LGI858" s="152"/>
      <c r="LGJ858" s="152"/>
      <c r="LGK858" s="152"/>
      <c r="LGL858" s="152"/>
      <c r="LGM858" s="152"/>
      <c r="LGN858" s="152"/>
      <c r="LGO858" s="152"/>
      <c r="LGP858" s="152"/>
      <c r="LGQ858" s="152"/>
      <c r="LGR858" s="152"/>
      <c r="LGS858" s="152"/>
      <c r="LGT858" s="152"/>
      <c r="LGU858" s="152"/>
      <c r="LGV858" s="152"/>
      <c r="LGW858" s="152"/>
      <c r="LGX858" s="152"/>
      <c r="LGY858" s="152"/>
      <c r="LGZ858" s="152"/>
      <c r="LHA858" s="152"/>
      <c r="LHB858" s="152"/>
      <c r="LHC858" s="152"/>
      <c r="LHD858" s="152"/>
      <c r="LHE858" s="152"/>
      <c r="LHF858" s="152"/>
      <c r="LHG858" s="152"/>
      <c r="LHH858" s="152"/>
      <c r="LHI858" s="152"/>
      <c r="LHJ858" s="152"/>
      <c r="LHK858" s="152"/>
      <c r="LHL858" s="152"/>
      <c r="LHM858" s="152"/>
      <c r="LHN858" s="152"/>
      <c r="LHO858" s="152"/>
      <c r="LHP858" s="152"/>
      <c r="LHQ858" s="152"/>
      <c r="LHR858" s="152"/>
      <c r="LHS858" s="152"/>
      <c r="LHT858" s="152"/>
      <c r="LHU858" s="152"/>
      <c r="LHV858" s="152"/>
      <c r="LHW858" s="152"/>
      <c r="LHX858" s="152"/>
      <c r="LHY858" s="152"/>
      <c r="LHZ858" s="152"/>
      <c r="LIA858" s="152"/>
      <c r="LIB858" s="152"/>
      <c r="LIC858" s="152"/>
      <c r="LID858" s="152"/>
      <c r="LIE858" s="152"/>
      <c r="LIF858" s="152"/>
      <c r="LIG858" s="152"/>
      <c r="LIH858" s="152"/>
      <c r="LII858" s="152"/>
      <c r="LIJ858" s="152"/>
      <c r="LIK858" s="152"/>
      <c r="LIL858" s="152"/>
      <c r="LIM858" s="152"/>
      <c r="LIN858" s="152"/>
      <c r="LIO858" s="152"/>
      <c r="LIP858" s="152"/>
      <c r="LIQ858" s="152"/>
      <c r="LIR858" s="152"/>
      <c r="LIS858" s="152"/>
      <c r="LIT858" s="152"/>
      <c r="LIU858" s="152"/>
      <c r="LIV858" s="152"/>
      <c r="LIW858" s="152"/>
      <c r="LIX858" s="152"/>
      <c r="LIY858" s="152"/>
      <c r="LIZ858" s="152"/>
      <c r="LJA858" s="152"/>
      <c r="LJB858" s="152"/>
      <c r="LJC858" s="152"/>
      <c r="LJD858" s="152"/>
      <c r="LJE858" s="152"/>
      <c r="LJF858" s="152"/>
      <c r="LJG858" s="152"/>
      <c r="LJH858" s="152"/>
      <c r="LJI858" s="152"/>
      <c r="LJJ858" s="152"/>
      <c r="LJK858" s="152"/>
      <c r="LJL858" s="152"/>
      <c r="LJM858" s="152"/>
      <c r="LJN858" s="152"/>
      <c r="LJO858" s="152"/>
      <c r="LJP858" s="152"/>
      <c r="LJQ858" s="152"/>
      <c r="LJR858" s="152"/>
      <c r="LJS858" s="152"/>
      <c r="LJT858" s="152"/>
      <c r="LJU858" s="152"/>
      <c r="LJV858" s="152"/>
      <c r="LJW858" s="152"/>
      <c r="LJX858" s="152"/>
      <c r="LJY858" s="152"/>
      <c r="LJZ858" s="152"/>
      <c r="LKA858" s="152"/>
      <c r="LKB858" s="152"/>
      <c r="LKC858" s="152"/>
      <c r="LKD858" s="152"/>
      <c r="LKE858" s="152"/>
      <c r="LKF858" s="152"/>
      <c r="LKG858" s="152"/>
      <c r="LKH858" s="152"/>
      <c r="LKI858" s="152"/>
      <c r="LKJ858" s="152"/>
      <c r="LKK858" s="152"/>
      <c r="LKL858" s="152"/>
      <c r="LKM858" s="152"/>
      <c r="LKN858" s="152"/>
      <c r="LKO858" s="152"/>
      <c r="LKP858" s="152"/>
      <c r="LKQ858" s="152"/>
      <c r="LKR858" s="152"/>
      <c r="LKS858" s="152"/>
      <c r="LKT858" s="152"/>
      <c r="LKU858" s="152"/>
      <c r="LKV858" s="152"/>
      <c r="LKW858" s="152"/>
      <c r="LKX858" s="152"/>
      <c r="LKY858" s="152"/>
      <c r="LKZ858" s="152"/>
      <c r="LLA858" s="152"/>
      <c r="LLB858" s="152"/>
      <c r="LLC858" s="152"/>
      <c r="LLD858" s="152"/>
      <c r="LLE858" s="152"/>
      <c r="LLF858" s="152"/>
      <c r="LLG858" s="152"/>
      <c r="LLH858" s="152"/>
      <c r="LLI858" s="152"/>
      <c r="LLJ858" s="152"/>
      <c r="LLK858" s="152"/>
      <c r="LLL858" s="152"/>
      <c r="LLM858" s="152"/>
      <c r="LLN858" s="152"/>
      <c r="LLO858" s="152"/>
      <c r="LLP858" s="152"/>
      <c r="LLQ858" s="152"/>
      <c r="LLR858" s="152"/>
      <c r="LLS858" s="152"/>
      <c r="LLT858" s="152"/>
      <c r="LLU858" s="152"/>
      <c r="LLV858" s="152"/>
      <c r="LLW858" s="152"/>
      <c r="LLX858" s="152"/>
      <c r="LLY858" s="152"/>
      <c r="LLZ858" s="152"/>
      <c r="LMA858" s="152"/>
      <c r="LMB858" s="152"/>
      <c r="LMC858" s="152"/>
      <c r="LMD858" s="152"/>
      <c r="LME858" s="152"/>
      <c r="LMF858" s="152"/>
      <c r="LMG858" s="152"/>
      <c r="LMH858" s="152"/>
      <c r="LMI858" s="152"/>
      <c r="LMJ858" s="152"/>
      <c r="LMK858" s="152"/>
      <c r="LML858" s="152"/>
      <c r="LMM858" s="152"/>
      <c r="LMN858" s="152"/>
      <c r="LMO858" s="152"/>
      <c r="LMP858" s="152"/>
      <c r="LMQ858" s="152"/>
      <c r="LMR858" s="152"/>
      <c r="LMS858" s="152"/>
      <c r="LMT858" s="152"/>
      <c r="LMU858" s="152"/>
      <c r="LMV858" s="152"/>
      <c r="LMW858" s="152"/>
      <c r="LMX858" s="152"/>
      <c r="LMY858" s="152"/>
      <c r="LMZ858" s="152"/>
      <c r="LNA858" s="152"/>
      <c r="LNB858" s="152"/>
      <c r="LNC858" s="152"/>
      <c r="LND858" s="152"/>
      <c r="LNE858" s="152"/>
      <c r="LNF858" s="152"/>
      <c r="LNG858" s="152"/>
      <c r="LNH858" s="152"/>
      <c r="LNI858" s="152"/>
      <c r="LNJ858" s="152"/>
      <c r="LNK858" s="152"/>
      <c r="LNL858" s="152"/>
      <c r="LNM858" s="152"/>
      <c r="LNN858" s="152"/>
      <c r="LNO858" s="152"/>
      <c r="LNP858" s="152"/>
      <c r="LNQ858" s="152"/>
      <c r="LNR858" s="152"/>
      <c r="LNS858" s="152"/>
      <c r="LNT858" s="152"/>
      <c r="LNU858" s="152"/>
      <c r="LNV858" s="152"/>
      <c r="LNW858" s="152"/>
      <c r="LNX858" s="152"/>
      <c r="LNY858" s="152"/>
      <c r="LNZ858" s="152"/>
      <c r="LOA858" s="152"/>
      <c r="LOB858" s="152"/>
      <c r="LOC858" s="152"/>
      <c r="LOD858" s="152"/>
      <c r="LOE858" s="152"/>
      <c r="LOF858" s="152"/>
      <c r="LOG858" s="152"/>
      <c r="LOH858" s="152"/>
      <c r="LOI858" s="152"/>
      <c r="LOJ858" s="152"/>
      <c r="LOK858" s="152"/>
      <c r="LOL858" s="152"/>
      <c r="LOM858" s="152"/>
      <c r="LON858" s="152"/>
      <c r="LOO858" s="152"/>
      <c r="LOP858" s="152"/>
      <c r="LOQ858" s="152"/>
      <c r="LOR858" s="152"/>
      <c r="LOS858" s="152"/>
      <c r="LOT858" s="152"/>
      <c r="LOU858" s="152"/>
      <c r="LOV858" s="152"/>
      <c r="LOW858" s="152"/>
      <c r="LOX858" s="152"/>
      <c r="LOY858" s="152"/>
      <c r="LOZ858" s="152"/>
      <c r="LPA858" s="152"/>
      <c r="LPB858" s="152"/>
      <c r="LPC858" s="152"/>
      <c r="LPD858" s="152"/>
      <c r="LPE858" s="152"/>
      <c r="LPF858" s="152"/>
      <c r="LPG858" s="152"/>
      <c r="LPH858" s="152"/>
      <c r="LPI858" s="152"/>
      <c r="LPJ858" s="152"/>
      <c r="LPK858" s="152"/>
      <c r="LPL858" s="152"/>
      <c r="LPM858" s="152"/>
      <c r="LPN858" s="152"/>
      <c r="LPO858" s="152"/>
      <c r="LPP858" s="152"/>
      <c r="LPQ858" s="152"/>
      <c r="LPR858" s="152"/>
      <c r="LPS858" s="152"/>
      <c r="LPT858" s="152"/>
      <c r="LPU858" s="152"/>
      <c r="LPV858" s="152"/>
      <c r="LPW858" s="152"/>
      <c r="LPX858" s="152"/>
      <c r="LPY858" s="152"/>
      <c r="LPZ858" s="152"/>
      <c r="LQA858" s="152"/>
      <c r="LQB858" s="152"/>
      <c r="LQC858" s="152"/>
      <c r="LQD858" s="152"/>
      <c r="LQE858" s="152"/>
      <c r="LQF858" s="152"/>
      <c r="LQG858" s="152"/>
      <c r="LQH858" s="152"/>
      <c r="LQI858" s="152"/>
      <c r="LQJ858" s="152"/>
      <c r="LQK858" s="152"/>
      <c r="LQL858" s="152"/>
      <c r="LQM858" s="152"/>
      <c r="LQN858" s="152"/>
      <c r="LQO858" s="152"/>
      <c r="LQP858" s="152"/>
      <c r="LQQ858" s="152"/>
      <c r="LQR858" s="152"/>
      <c r="LQS858" s="152"/>
      <c r="LQT858" s="152"/>
      <c r="LQU858" s="152"/>
      <c r="LQV858" s="152"/>
      <c r="LQW858" s="152"/>
      <c r="LQX858" s="152"/>
      <c r="LQY858" s="152"/>
      <c r="LQZ858" s="152"/>
      <c r="LRA858" s="152"/>
      <c r="LRB858" s="152"/>
      <c r="LRC858" s="152"/>
      <c r="LRD858" s="152"/>
      <c r="LRE858" s="152"/>
      <c r="LRF858" s="152"/>
      <c r="LRG858" s="152"/>
      <c r="LRH858" s="152"/>
      <c r="LRI858" s="152"/>
      <c r="LRJ858" s="152"/>
      <c r="LRK858" s="152"/>
      <c r="LRL858" s="152"/>
      <c r="LRM858" s="152"/>
      <c r="LRN858" s="152"/>
      <c r="LRO858" s="152"/>
      <c r="LRP858" s="152"/>
      <c r="LRQ858" s="152"/>
      <c r="LRR858" s="152"/>
      <c r="LRS858" s="152"/>
      <c r="LRT858" s="152"/>
      <c r="LRU858" s="152"/>
      <c r="LRV858" s="152"/>
      <c r="LRW858" s="152"/>
      <c r="LRX858" s="152"/>
      <c r="LRY858" s="152"/>
      <c r="LRZ858" s="152"/>
      <c r="LSA858" s="152"/>
      <c r="LSB858" s="152"/>
      <c r="LSC858" s="152"/>
      <c r="LSD858" s="152"/>
      <c r="LSE858" s="152"/>
      <c r="LSF858" s="152"/>
      <c r="LSG858" s="152"/>
      <c r="LSH858" s="152"/>
      <c r="LSI858" s="152"/>
      <c r="LSJ858" s="152"/>
      <c r="LSK858" s="152"/>
      <c r="LSL858" s="152"/>
      <c r="LSM858" s="152"/>
      <c r="LSN858" s="152"/>
      <c r="LSO858" s="152"/>
      <c r="LSP858" s="152"/>
      <c r="LSQ858" s="152"/>
      <c r="LSR858" s="152"/>
      <c r="LSS858" s="152"/>
      <c r="LST858" s="152"/>
      <c r="LSU858" s="152"/>
      <c r="LSV858" s="152"/>
      <c r="LSW858" s="152"/>
      <c r="LSX858" s="152"/>
      <c r="LSY858" s="152"/>
      <c r="LSZ858" s="152"/>
      <c r="LTA858" s="152"/>
      <c r="LTB858" s="152"/>
      <c r="LTC858" s="152"/>
      <c r="LTD858" s="152"/>
      <c r="LTE858" s="152"/>
      <c r="LTF858" s="152"/>
      <c r="LTG858" s="152"/>
      <c r="LTH858" s="152"/>
      <c r="LTI858" s="152"/>
      <c r="LTJ858" s="152"/>
      <c r="LTK858" s="152"/>
      <c r="LTL858" s="152"/>
      <c r="LTM858" s="152"/>
      <c r="LTN858" s="152"/>
      <c r="LTO858" s="152"/>
      <c r="LTP858" s="152"/>
      <c r="LTQ858" s="152"/>
      <c r="LTR858" s="152"/>
      <c r="LTS858" s="152"/>
      <c r="LTT858" s="152"/>
      <c r="LTU858" s="152"/>
      <c r="LTV858" s="152"/>
      <c r="LTW858" s="152"/>
      <c r="LTX858" s="152"/>
      <c r="LTY858" s="152"/>
      <c r="LTZ858" s="152"/>
      <c r="LUA858" s="152"/>
      <c r="LUB858" s="152"/>
      <c r="LUC858" s="152"/>
      <c r="LUD858" s="152"/>
      <c r="LUE858" s="152"/>
      <c r="LUF858" s="152"/>
      <c r="LUG858" s="152"/>
      <c r="LUH858" s="152"/>
      <c r="LUI858" s="152"/>
      <c r="LUJ858" s="152"/>
      <c r="LUK858" s="152"/>
      <c r="LUL858" s="152"/>
      <c r="LUM858" s="152"/>
      <c r="LUN858" s="152"/>
      <c r="LUO858" s="152"/>
      <c r="LUP858" s="152"/>
      <c r="LUQ858" s="152"/>
      <c r="LUR858" s="152"/>
      <c r="LUS858" s="152"/>
      <c r="LUT858" s="152"/>
      <c r="LUU858" s="152"/>
      <c r="LUV858" s="152"/>
      <c r="LUW858" s="152"/>
      <c r="LUX858" s="152"/>
      <c r="LUY858" s="152"/>
      <c r="LUZ858" s="152"/>
      <c r="LVA858" s="152"/>
      <c r="LVB858" s="152"/>
      <c r="LVC858" s="152"/>
      <c r="LVD858" s="152"/>
      <c r="LVE858" s="152"/>
      <c r="LVF858" s="152"/>
      <c r="LVG858" s="152"/>
      <c r="LVH858" s="152"/>
      <c r="LVI858" s="152"/>
      <c r="LVJ858" s="152"/>
      <c r="LVK858" s="152"/>
      <c r="LVL858" s="152"/>
      <c r="LVM858" s="152"/>
      <c r="LVN858" s="152"/>
      <c r="LVO858" s="152"/>
      <c r="LVP858" s="152"/>
      <c r="LVQ858" s="152"/>
      <c r="LVR858" s="152"/>
      <c r="LVS858" s="152"/>
      <c r="LVT858" s="152"/>
      <c r="LVU858" s="152"/>
      <c r="LVV858" s="152"/>
      <c r="LVW858" s="152"/>
      <c r="LVX858" s="152"/>
      <c r="LVY858" s="152"/>
      <c r="LVZ858" s="152"/>
      <c r="LWA858" s="152"/>
      <c r="LWB858" s="152"/>
      <c r="LWC858" s="152"/>
      <c r="LWD858" s="152"/>
      <c r="LWE858" s="152"/>
      <c r="LWF858" s="152"/>
      <c r="LWG858" s="152"/>
      <c r="LWH858" s="152"/>
      <c r="LWI858" s="152"/>
      <c r="LWJ858" s="152"/>
      <c r="LWK858" s="152"/>
      <c r="LWL858" s="152"/>
      <c r="LWM858" s="152"/>
      <c r="LWN858" s="152"/>
      <c r="LWO858" s="152"/>
      <c r="LWP858" s="152"/>
      <c r="LWQ858" s="152"/>
      <c r="LWR858" s="152"/>
      <c r="LWS858" s="152"/>
      <c r="LWT858" s="152"/>
      <c r="LWU858" s="152"/>
      <c r="LWV858" s="152"/>
      <c r="LWW858" s="152"/>
      <c r="LWX858" s="152"/>
      <c r="LWY858" s="152"/>
      <c r="LWZ858" s="152"/>
      <c r="LXA858" s="152"/>
      <c r="LXB858" s="152"/>
      <c r="LXC858" s="152"/>
      <c r="LXD858" s="152"/>
      <c r="LXE858" s="152"/>
      <c r="LXF858" s="152"/>
      <c r="LXG858" s="152"/>
      <c r="LXH858" s="152"/>
      <c r="LXI858" s="152"/>
      <c r="LXJ858" s="152"/>
      <c r="LXK858" s="152"/>
      <c r="LXL858" s="152"/>
      <c r="LXM858" s="152"/>
      <c r="LXN858" s="152"/>
      <c r="LXO858" s="152"/>
      <c r="LXP858" s="152"/>
      <c r="LXQ858" s="152"/>
      <c r="LXR858" s="152"/>
      <c r="LXS858" s="152"/>
      <c r="LXT858" s="152"/>
      <c r="LXU858" s="152"/>
      <c r="LXV858" s="152"/>
      <c r="LXW858" s="152"/>
      <c r="LXX858" s="152"/>
      <c r="LXY858" s="152"/>
      <c r="LXZ858" s="152"/>
      <c r="LYA858" s="152"/>
      <c r="LYB858" s="152"/>
      <c r="LYC858" s="152"/>
      <c r="LYD858" s="152"/>
      <c r="LYE858" s="152"/>
      <c r="LYF858" s="152"/>
      <c r="LYG858" s="152"/>
      <c r="LYH858" s="152"/>
      <c r="LYI858" s="152"/>
      <c r="LYJ858" s="152"/>
      <c r="LYK858" s="152"/>
      <c r="LYL858" s="152"/>
      <c r="LYM858" s="152"/>
      <c r="LYN858" s="152"/>
      <c r="LYO858" s="152"/>
      <c r="LYP858" s="152"/>
      <c r="LYQ858" s="152"/>
      <c r="LYR858" s="152"/>
      <c r="LYS858" s="152"/>
      <c r="LYT858" s="152"/>
      <c r="LYU858" s="152"/>
      <c r="LYV858" s="152"/>
      <c r="LYW858" s="152"/>
      <c r="LYX858" s="152"/>
      <c r="LYY858" s="152"/>
      <c r="LYZ858" s="152"/>
      <c r="LZA858" s="152"/>
      <c r="LZB858" s="152"/>
      <c r="LZC858" s="152"/>
      <c r="LZD858" s="152"/>
      <c r="LZE858" s="152"/>
      <c r="LZF858" s="152"/>
      <c r="LZG858" s="152"/>
      <c r="LZH858" s="152"/>
      <c r="LZI858" s="152"/>
      <c r="LZJ858" s="152"/>
      <c r="LZK858" s="152"/>
      <c r="LZL858" s="152"/>
      <c r="LZM858" s="152"/>
      <c r="LZN858" s="152"/>
      <c r="LZO858" s="152"/>
      <c r="LZP858" s="152"/>
      <c r="LZQ858" s="152"/>
      <c r="LZR858" s="152"/>
      <c r="LZS858" s="152"/>
      <c r="LZT858" s="152"/>
      <c r="LZU858" s="152"/>
      <c r="LZV858" s="152"/>
      <c r="LZW858" s="152"/>
      <c r="LZX858" s="152"/>
      <c r="LZY858" s="152"/>
      <c r="LZZ858" s="152"/>
      <c r="MAA858" s="152"/>
      <c r="MAB858" s="152"/>
      <c r="MAC858" s="152"/>
      <c r="MAD858" s="152"/>
      <c r="MAE858" s="152"/>
      <c r="MAF858" s="152"/>
      <c r="MAG858" s="152"/>
      <c r="MAH858" s="152"/>
      <c r="MAI858" s="152"/>
      <c r="MAJ858" s="152"/>
      <c r="MAK858" s="152"/>
      <c r="MAL858" s="152"/>
      <c r="MAM858" s="152"/>
      <c r="MAN858" s="152"/>
      <c r="MAO858" s="152"/>
      <c r="MAP858" s="152"/>
      <c r="MAQ858" s="152"/>
      <c r="MAR858" s="152"/>
      <c r="MAS858" s="152"/>
      <c r="MAT858" s="152"/>
      <c r="MAU858" s="152"/>
      <c r="MAV858" s="152"/>
      <c r="MAW858" s="152"/>
      <c r="MAX858" s="152"/>
      <c r="MAY858" s="152"/>
      <c r="MAZ858" s="152"/>
      <c r="MBA858" s="152"/>
      <c r="MBB858" s="152"/>
      <c r="MBC858" s="152"/>
      <c r="MBD858" s="152"/>
      <c r="MBE858" s="152"/>
      <c r="MBF858" s="152"/>
      <c r="MBG858" s="152"/>
      <c r="MBH858" s="152"/>
      <c r="MBI858" s="152"/>
      <c r="MBJ858" s="152"/>
      <c r="MBK858" s="152"/>
      <c r="MBL858" s="152"/>
      <c r="MBM858" s="152"/>
      <c r="MBN858" s="152"/>
      <c r="MBO858" s="152"/>
      <c r="MBP858" s="152"/>
      <c r="MBQ858" s="152"/>
      <c r="MBR858" s="152"/>
      <c r="MBS858" s="152"/>
      <c r="MBT858" s="152"/>
      <c r="MBU858" s="152"/>
      <c r="MBV858" s="152"/>
      <c r="MBW858" s="152"/>
      <c r="MBX858" s="152"/>
      <c r="MBY858" s="152"/>
      <c r="MBZ858" s="152"/>
      <c r="MCA858" s="152"/>
      <c r="MCB858" s="152"/>
      <c r="MCC858" s="152"/>
      <c r="MCD858" s="152"/>
      <c r="MCE858" s="152"/>
      <c r="MCF858" s="152"/>
      <c r="MCG858" s="152"/>
      <c r="MCH858" s="152"/>
      <c r="MCI858" s="152"/>
      <c r="MCJ858" s="152"/>
      <c r="MCK858" s="152"/>
      <c r="MCL858" s="152"/>
      <c r="MCM858" s="152"/>
      <c r="MCN858" s="152"/>
      <c r="MCO858" s="152"/>
      <c r="MCP858" s="152"/>
      <c r="MCQ858" s="152"/>
      <c r="MCR858" s="152"/>
      <c r="MCS858" s="152"/>
      <c r="MCT858" s="152"/>
      <c r="MCU858" s="152"/>
      <c r="MCV858" s="152"/>
      <c r="MCW858" s="152"/>
      <c r="MCX858" s="152"/>
      <c r="MCY858" s="152"/>
      <c r="MCZ858" s="152"/>
      <c r="MDA858" s="152"/>
      <c r="MDB858" s="152"/>
      <c r="MDC858" s="152"/>
      <c r="MDD858" s="152"/>
      <c r="MDE858" s="152"/>
      <c r="MDF858" s="152"/>
      <c r="MDG858" s="152"/>
      <c r="MDH858" s="152"/>
      <c r="MDI858" s="152"/>
      <c r="MDJ858" s="152"/>
      <c r="MDK858" s="152"/>
      <c r="MDL858" s="152"/>
      <c r="MDM858" s="152"/>
      <c r="MDN858" s="152"/>
      <c r="MDO858" s="152"/>
      <c r="MDP858" s="152"/>
      <c r="MDQ858" s="152"/>
      <c r="MDR858" s="152"/>
      <c r="MDS858" s="152"/>
      <c r="MDT858" s="152"/>
      <c r="MDU858" s="152"/>
      <c r="MDV858" s="152"/>
      <c r="MDW858" s="152"/>
      <c r="MDX858" s="152"/>
      <c r="MDY858" s="152"/>
      <c r="MDZ858" s="152"/>
      <c r="MEA858" s="152"/>
      <c r="MEB858" s="152"/>
      <c r="MEC858" s="152"/>
      <c r="MED858" s="152"/>
      <c r="MEE858" s="152"/>
      <c r="MEF858" s="152"/>
      <c r="MEG858" s="152"/>
      <c r="MEH858" s="152"/>
      <c r="MEI858" s="152"/>
      <c r="MEJ858" s="152"/>
      <c r="MEK858" s="152"/>
      <c r="MEL858" s="152"/>
      <c r="MEM858" s="152"/>
      <c r="MEN858" s="152"/>
      <c r="MEO858" s="152"/>
      <c r="MEP858" s="152"/>
      <c r="MEQ858" s="152"/>
      <c r="MER858" s="152"/>
      <c r="MES858" s="152"/>
      <c r="MET858" s="152"/>
      <c r="MEU858" s="152"/>
      <c r="MEV858" s="152"/>
      <c r="MEW858" s="152"/>
      <c r="MEX858" s="152"/>
      <c r="MEY858" s="152"/>
      <c r="MEZ858" s="152"/>
      <c r="MFA858" s="152"/>
      <c r="MFB858" s="152"/>
      <c r="MFC858" s="152"/>
      <c r="MFD858" s="152"/>
      <c r="MFE858" s="152"/>
      <c r="MFF858" s="152"/>
      <c r="MFG858" s="152"/>
      <c r="MFH858" s="152"/>
      <c r="MFI858" s="152"/>
      <c r="MFJ858" s="152"/>
      <c r="MFK858" s="152"/>
      <c r="MFL858" s="152"/>
      <c r="MFM858" s="152"/>
      <c r="MFN858" s="152"/>
      <c r="MFO858" s="152"/>
      <c r="MFP858" s="152"/>
      <c r="MFQ858" s="152"/>
      <c r="MFR858" s="152"/>
      <c r="MFS858" s="152"/>
      <c r="MFT858" s="152"/>
      <c r="MFU858" s="152"/>
      <c r="MFV858" s="152"/>
      <c r="MFW858" s="152"/>
      <c r="MFX858" s="152"/>
      <c r="MFY858" s="152"/>
      <c r="MFZ858" s="152"/>
      <c r="MGA858" s="152"/>
      <c r="MGB858" s="152"/>
      <c r="MGC858" s="152"/>
      <c r="MGD858" s="152"/>
      <c r="MGE858" s="152"/>
      <c r="MGF858" s="152"/>
      <c r="MGG858" s="152"/>
      <c r="MGH858" s="152"/>
      <c r="MGI858" s="152"/>
      <c r="MGJ858" s="152"/>
      <c r="MGK858" s="152"/>
      <c r="MGL858" s="152"/>
      <c r="MGM858" s="152"/>
      <c r="MGN858" s="152"/>
      <c r="MGO858" s="152"/>
      <c r="MGP858" s="152"/>
      <c r="MGQ858" s="152"/>
      <c r="MGR858" s="152"/>
      <c r="MGS858" s="152"/>
      <c r="MGT858" s="152"/>
      <c r="MGU858" s="152"/>
      <c r="MGV858" s="152"/>
      <c r="MGW858" s="152"/>
      <c r="MGX858" s="152"/>
      <c r="MGY858" s="152"/>
      <c r="MGZ858" s="152"/>
      <c r="MHA858" s="152"/>
      <c r="MHB858" s="152"/>
      <c r="MHC858" s="152"/>
      <c r="MHD858" s="152"/>
      <c r="MHE858" s="152"/>
      <c r="MHF858" s="152"/>
      <c r="MHG858" s="152"/>
      <c r="MHH858" s="152"/>
      <c r="MHI858" s="152"/>
      <c r="MHJ858" s="152"/>
      <c r="MHK858" s="152"/>
      <c r="MHL858" s="152"/>
      <c r="MHM858" s="152"/>
      <c r="MHN858" s="152"/>
      <c r="MHO858" s="152"/>
      <c r="MHP858" s="152"/>
      <c r="MHQ858" s="152"/>
      <c r="MHR858" s="152"/>
      <c r="MHS858" s="152"/>
      <c r="MHT858" s="152"/>
      <c r="MHU858" s="152"/>
      <c r="MHV858" s="152"/>
      <c r="MHW858" s="152"/>
      <c r="MHX858" s="152"/>
      <c r="MHY858" s="152"/>
      <c r="MHZ858" s="152"/>
      <c r="MIA858" s="152"/>
      <c r="MIB858" s="152"/>
      <c r="MIC858" s="152"/>
      <c r="MID858" s="152"/>
      <c r="MIE858" s="152"/>
      <c r="MIF858" s="152"/>
      <c r="MIG858" s="152"/>
      <c r="MIH858" s="152"/>
      <c r="MII858" s="152"/>
      <c r="MIJ858" s="152"/>
      <c r="MIK858" s="152"/>
      <c r="MIL858" s="152"/>
      <c r="MIM858" s="152"/>
      <c r="MIN858" s="152"/>
      <c r="MIO858" s="152"/>
      <c r="MIP858" s="152"/>
      <c r="MIQ858" s="152"/>
      <c r="MIR858" s="152"/>
      <c r="MIS858" s="152"/>
      <c r="MIT858" s="152"/>
      <c r="MIU858" s="152"/>
      <c r="MIV858" s="152"/>
      <c r="MIW858" s="152"/>
      <c r="MIX858" s="152"/>
      <c r="MIY858" s="152"/>
      <c r="MIZ858" s="152"/>
      <c r="MJA858" s="152"/>
      <c r="MJB858" s="152"/>
      <c r="MJC858" s="152"/>
      <c r="MJD858" s="152"/>
      <c r="MJE858" s="152"/>
      <c r="MJF858" s="152"/>
      <c r="MJG858" s="152"/>
      <c r="MJH858" s="152"/>
      <c r="MJI858" s="152"/>
      <c r="MJJ858" s="152"/>
      <c r="MJK858" s="152"/>
      <c r="MJL858" s="152"/>
      <c r="MJM858" s="152"/>
      <c r="MJN858" s="152"/>
      <c r="MJO858" s="152"/>
      <c r="MJP858" s="152"/>
      <c r="MJQ858" s="152"/>
      <c r="MJR858" s="152"/>
      <c r="MJS858" s="152"/>
      <c r="MJT858" s="152"/>
      <c r="MJU858" s="152"/>
      <c r="MJV858" s="152"/>
      <c r="MJW858" s="152"/>
      <c r="MJX858" s="152"/>
      <c r="MJY858" s="152"/>
      <c r="MJZ858" s="152"/>
      <c r="MKA858" s="152"/>
      <c r="MKB858" s="152"/>
      <c r="MKC858" s="152"/>
      <c r="MKD858" s="152"/>
      <c r="MKE858" s="152"/>
      <c r="MKF858" s="152"/>
      <c r="MKG858" s="152"/>
      <c r="MKH858" s="152"/>
      <c r="MKI858" s="152"/>
      <c r="MKJ858" s="152"/>
      <c r="MKK858" s="152"/>
      <c r="MKL858" s="152"/>
      <c r="MKM858" s="152"/>
      <c r="MKN858" s="152"/>
      <c r="MKO858" s="152"/>
      <c r="MKP858" s="152"/>
      <c r="MKQ858" s="152"/>
      <c r="MKR858" s="152"/>
      <c r="MKS858" s="152"/>
      <c r="MKT858" s="152"/>
      <c r="MKU858" s="152"/>
      <c r="MKV858" s="152"/>
      <c r="MKW858" s="152"/>
      <c r="MKX858" s="152"/>
      <c r="MKY858" s="152"/>
      <c r="MKZ858" s="152"/>
      <c r="MLA858" s="152"/>
      <c r="MLB858" s="152"/>
      <c r="MLC858" s="152"/>
      <c r="MLD858" s="152"/>
      <c r="MLE858" s="152"/>
      <c r="MLF858" s="152"/>
      <c r="MLG858" s="152"/>
      <c r="MLH858" s="152"/>
      <c r="MLI858" s="152"/>
      <c r="MLJ858" s="152"/>
      <c r="MLK858" s="152"/>
      <c r="MLL858" s="152"/>
      <c r="MLM858" s="152"/>
      <c r="MLN858" s="152"/>
      <c r="MLO858" s="152"/>
      <c r="MLP858" s="152"/>
      <c r="MLQ858" s="152"/>
      <c r="MLR858" s="152"/>
      <c r="MLS858" s="152"/>
      <c r="MLT858" s="152"/>
      <c r="MLU858" s="152"/>
      <c r="MLV858" s="152"/>
      <c r="MLW858" s="152"/>
      <c r="MLX858" s="152"/>
      <c r="MLY858" s="152"/>
      <c r="MLZ858" s="152"/>
      <c r="MMA858" s="152"/>
      <c r="MMB858" s="152"/>
      <c r="MMC858" s="152"/>
      <c r="MMD858" s="152"/>
      <c r="MME858" s="152"/>
      <c r="MMF858" s="152"/>
      <c r="MMG858" s="152"/>
      <c r="MMH858" s="152"/>
      <c r="MMI858" s="152"/>
      <c r="MMJ858" s="152"/>
      <c r="MMK858" s="152"/>
      <c r="MML858" s="152"/>
      <c r="MMM858" s="152"/>
      <c r="MMN858" s="152"/>
      <c r="MMO858" s="152"/>
      <c r="MMP858" s="152"/>
      <c r="MMQ858" s="152"/>
      <c r="MMR858" s="152"/>
      <c r="MMS858" s="152"/>
      <c r="MMT858" s="152"/>
      <c r="MMU858" s="152"/>
      <c r="MMV858" s="152"/>
      <c r="MMW858" s="152"/>
      <c r="MMX858" s="152"/>
      <c r="MMY858" s="152"/>
      <c r="MMZ858" s="152"/>
      <c r="MNA858" s="152"/>
      <c r="MNB858" s="152"/>
      <c r="MNC858" s="152"/>
      <c r="MND858" s="152"/>
      <c r="MNE858" s="152"/>
      <c r="MNF858" s="152"/>
      <c r="MNG858" s="152"/>
      <c r="MNH858" s="152"/>
      <c r="MNI858" s="152"/>
      <c r="MNJ858" s="152"/>
      <c r="MNK858" s="152"/>
      <c r="MNL858" s="152"/>
      <c r="MNM858" s="152"/>
      <c r="MNN858" s="152"/>
      <c r="MNO858" s="152"/>
      <c r="MNP858" s="152"/>
      <c r="MNQ858" s="152"/>
      <c r="MNR858" s="152"/>
      <c r="MNS858" s="152"/>
      <c r="MNT858" s="152"/>
      <c r="MNU858" s="152"/>
      <c r="MNV858" s="152"/>
      <c r="MNW858" s="152"/>
      <c r="MNX858" s="152"/>
      <c r="MNY858" s="152"/>
      <c r="MNZ858" s="152"/>
      <c r="MOA858" s="152"/>
      <c r="MOB858" s="152"/>
      <c r="MOC858" s="152"/>
      <c r="MOD858" s="152"/>
      <c r="MOE858" s="152"/>
      <c r="MOF858" s="152"/>
      <c r="MOG858" s="152"/>
      <c r="MOH858" s="152"/>
      <c r="MOI858" s="152"/>
      <c r="MOJ858" s="152"/>
      <c r="MOK858" s="152"/>
      <c r="MOL858" s="152"/>
      <c r="MOM858" s="152"/>
      <c r="MON858" s="152"/>
      <c r="MOO858" s="152"/>
      <c r="MOP858" s="152"/>
      <c r="MOQ858" s="152"/>
      <c r="MOR858" s="152"/>
      <c r="MOS858" s="152"/>
      <c r="MOT858" s="152"/>
      <c r="MOU858" s="152"/>
      <c r="MOV858" s="152"/>
      <c r="MOW858" s="152"/>
      <c r="MOX858" s="152"/>
      <c r="MOY858" s="152"/>
      <c r="MOZ858" s="152"/>
      <c r="MPA858" s="152"/>
      <c r="MPB858" s="152"/>
      <c r="MPC858" s="152"/>
      <c r="MPD858" s="152"/>
      <c r="MPE858" s="152"/>
      <c r="MPF858" s="152"/>
      <c r="MPG858" s="152"/>
      <c r="MPH858" s="152"/>
      <c r="MPI858" s="152"/>
      <c r="MPJ858" s="152"/>
      <c r="MPK858" s="152"/>
      <c r="MPL858" s="152"/>
      <c r="MPM858" s="152"/>
      <c r="MPN858" s="152"/>
      <c r="MPO858" s="152"/>
      <c r="MPP858" s="152"/>
      <c r="MPQ858" s="152"/>
      <c r="MPR858" s="152"/>
      <c r="MPS858" s="152"/>
      <c r="MPT858" s="152"/>
      <c r="MPU858" s="152"/>
      <c r="MPV858" s="152"/>
      <c r="MPW858" s="152"/>
      <c r="MPX858" s="152"/>
      <c r="MPY858" s="152"/>
      <c r="MPZ858" s="152"/>
      <c r="MQA858" s="152"/>
      <c r="MQB858" s="152"/>
      <c r="MQC858" s="152"/>
      <c r="MQD858" s="152"/>
      <c r="MQE858" s="152"/>
      <c r="MQF858" s="152"/>
      <c r="MQG858" s="152"/>
      <c r="MQH858" s="152"/>
      <c r="MQI858" s="152"/>
      <c r="MQJ858" s="152"/>
      <c r="MQK858" s="152"/>
      <c r="MQL858" s="152"/>
      <c r="MQM858" s="152"/>
      <c r="MQN858" s="152"/>
      <c r="MQO858" s="152"/>
      <c r="MQP858" s="152"/>
      <c r="MQQ858" s="152"/>
      <c r="MQR858" s="152"/>
      <c r="MQS858" s="152"/>
      <c r="MQT858" s="152"/>
      <c r="MQU858" s="152"/>
      <c r="MQV858" s="152"/>
      <c r="MQW858" s="152"/>
      <c r="MQX858" s="152"/>
      <c r="MQY858" s="152"/>
      <c r="MQZ858" s="152"/>
      <c r="MRA858" s="152"/>
      <c r="MRB858" s="152"/>
      <c r="MRC858" s="152"/>
      <c r="MRD858" s="152"/>
      <c r="MRE858" s="152"/>
      <c r="MRF858" s="152"/>
      <c r="MRG858" s="152"/>
      <c r="MRH858" s="152"/>
      <c r="MRI858" s="152"/>
      <c r="MRJ858" s="152"/>
      <c r="MRK858" s="152"/>
      <c r="MRL858" s="152"/>
      <c r="MRM858" s="152"/>
      <c r="MRN858" s="152"/>
      <c r="MRO858" s="152"/>
      <c r="MRP858" s="152"/>
      <c r="MRQ858" s="152"/>
      <c r="MRR858" s="152"/>
      <c r="MRS858" s="152"/>
      <c r="MRT858" s="152"/>
      <c r="MRU858" s="152"/>
      <c r="MRV858" s="152"/>
      <c r="MRW858" s="152"/>
      <c r="MRX858" s="152"/>
      <c r="MRY858" s="152"/>
      <c r="MRZ858" s="152"/>
      <c r="MSA858" s="152"/>
      <c r="MSB858" s="152"/>
      <c r="MSC858" s="152"/>
      <c r="MSD858" s="152"/>
      <c r="MSE858" s="152"/>
      <c r="MSF858" s="152"/>
      <c r="MSG858" s="152"/>
      <c r="MSH858" s="152"/>
      <c r="MSI858" s="152"/>
      <c r="MSJ858" s="152"/>
      <c r="MSK858" s="152"/>
      <c r="MSL858" s="152"/>
      <c r="MSM858" s="152"/>
      <c r="MSN858" s="152"/>
      <c r="MSO858" s="152"/>
      <c r="MSP858" s="152"/>
      <c r="MSQ858" s="152"/>
      <c r="MSR858" s="152"/>
      <c r="MSS858" s="152"/>
      <c r="MST858" s="152"/>
      <c r="MSU858" s="152"/>
      <c r="MSV858" s="152"/>
      <c r="MSW858" s="152"/>
      <c r="MSX858" s="152"/>
      <c r="MSY858" s="152"/>
      <c r="MSZ858" s="152"/>
      <c r="MTA858" s="152"/>
      <c r="MTB858" s="152"/>
      <c r="MTC858" s="152"/>
      <c r="MTD858" s="152"/>
      <c r="MTE858" s="152"/>
      <c r="MTF858" s="152"/>
      <c r="MTG858" s="152"/>
      <c r="MTH858" s="152"/>
      <c r="MTI858" s="152"/>
      <c r="MTJ858" s="152"/>
      <c r="MTK858" s="152"/>
      <c r="MTL858" s="152"/>
      <c r="MTM858" s="152"/>
      <c r="MTN858" s="152"/>
      <c r="MTO858" s="152"/>
      <c r="MTP858" s="152"/>
      <c r="MTQ858" s="152"/>
      <c r="MTR858" s="152"/>
      <c r="MTS858" s="152"/>
      <c r="MTT858" s="152"/>
      <c r="MTU858" s="152"/>
      <c r="MTV858" s="152"/>
      <c r="MTW858" s="152"/>
      <c r="MTX858" s="152"/>
      <c r="MTY858" s="152"/>
      <c r="MTZ858" s="152"/>
      <c r="MUA858" s="152"/>
      <c r="MUB858" s="152"/>
      <c r="MUC858" s="152"/>
      <c r="MUD858" s="152"/>
      <c r="MUE858" s="152"/>
      <c r="MUF858" s="152"/>
      <c r="MUG858" s="152"/>
      <c r="MUH858" s="152"/>
      <c r="MUI858" s="152"/>
      <c r="MUJ858" s="152"/>
      <c r="MUK858" s="152"/>
      <c r="MUL858" s="152"/>
      <c r="MUM858" s="152"/>
      <c r="MUN858" s="152"/>
      <c r="MUO858" s="152"/>
      <c r="MUP858" s="152"/>
      <c r="MUQ858" s="152"/>
      <c r="MUR858" s="152"/>
      <c r="MUS858" s="152"/>
      <c r="MUT858" s="152"/>
      <c r="MUU858" s="152"/>
      <c r="MUV858" s="152"/>
      <c r="MUW858" s="152"/>
      <c r="MUX858" s="152"/>
      <c r="MUY858" s="152"/>
      <c r="MUZ858" s="152"/>
      <c r="MVA858" s="152"/>
      <c r="MVB858" s="152"/>
      <c r="MVC858" s="152"/>
      <c r="MVD858" s="152"/>
      <c r="MVE858" s="152"/>
      <c r="MVF858" s="152"/>
      <c r="MVG858" s="152"/>
      <c r="MVH858" s="152"/>
      <c r="MVI858" s="152"/>
      <c r="MVJ858" s="152"/>
      <c r="MVK858" s="152"/>
      <c r="MVL858" s="152"/>
      <c r="MVM858" s="152"/>
      <c r="MVN858" s="152"/>
      <c r="MVO858" s="152"/>
      <c r="MVP858" s="152"/>
      <c r="MVQ858" s="152"/>
      <c r="MVR858" s="152"/>
      <c r="MVS858" s="152"/>
      <c r="MVT858" s="152"/>
      <c r="MVU858" s="152"/>
      <c r="MVV858" s="152"/>
      <c r="MVW858" s="152"/>
      <c r="MVX858" s="152"/>
      <c r="MVY858" s="152"/>
      <c r="MVZ858" s="152"/>
      <c r="MWA858" s="152"/>
      <c r="MWB858" s="152"/>
      <c r="MWC858" s="152"/>
      <c r="MWD858" s="152"/>
      <c r="MWE858" s="152"/>
      <c r="MWF858" s="152"/>
      <c r="MWG858" s="152"/>
      <c r="MWH858" s="152"/>
      <c r="MWI858" s="152"/>
      <c r="MWJ858" s="152"/>
      <c r="MWK858" s="152"/>
      <c r="MWL858" s="152"/>
      <c r="MWM858" s="152"/>
      <c r="MWN858" s="152"/>
      <c r="MWO858" s="152"/>
      <c r="MWP858" s="152"/>
      <c r="MWQ858" s="152"/>
      <c r="MWR858" s="152"/>
      <c r="MWS858" s="152"/>
      <c r="MWT858" s="152"/>
      <c r="MWU858" s="152"/>
      <c r="MWV858" s="152"/>
      <c r="MWW858" s="152"/>
      <c r="MWX858" s="152"/>
      <c r="MWY858" s="152"/>
      <c r="MWZ858" s="152"/>
      <c r="MXA858" s="152"/>
      <c r="MXB858" s="152"/>
      <c r="MXC858" s="152"/>
      <c r="MXD858" s="152"/>
      <c r="MXE858" s="152"/>
      <c r="MXF858" s="152"/>
      <c r="MXG858" s="152"/>
      <c r="MXH858" s="152"/>
      <c r="MXI858" s="152"/>
      <c r="MXJ858" s="152"/>
      <c r="MXK858" s="152"/>
      <c r="MXL858" s="152"/>
      <c r="MXM858" s="152"/>
      <c r="MXN858" s="152"/>
      <c r="MXO858" s="152"/>
      <c r="MXP858" s="152"/>
      <c r="MXQ858" s="152"/>
      <c r="MXR858" s="152"/>
      <c r="MXS858" s="152"/>
      <c r="MXT858" s="152"/>
      <c r="MXU858" s="152"/>
      <c r="MXV858" s="152"/>
      <c r="MXW858" s="152"/>
      <c r="MXX858" s="152"/>
      <c r="MXY858" s="152"/>
      <c r="MXZ858" s="152"/>
      <c r="MYA858" s="152"/>
      <c r="MYB858" s="152"/>
      <c r="MYC858" s="152"/>
      <c r="MYD858" s="152"/>
      <c r="MYE858" s="152"/>
      <c r="MYF858" s="152"/>
      <c r="MYG858" s="152"/>
      <c r="MYH858" s="152"/>
      <c r="MYI858" s="152"/>
      <c r="MYJ858" s="152"/>
      <c r="MYK858" s="152"/>
      <c r="MYL858" s="152"/>
      <c r="MYM858" s="152"/>
      <c r="MYN858" s="152"/>
      <c r="MYO858" s="152"/>
      <c r="MYP858" s="152"/>
      <c r="MYQ858" s="152"/>
      <c r="MYR858" s="152"/>
      <c r="MYS858" s="152"/>
      <c r="MYT858" s="152"/>
      <c r="MYU858" s="152"/>
      <c r="MYV858" s="152"/>
      <c r="MYW858" s="152"/>
      <c r="MYX858" s="152"/>
      <c r="MYY858" s="152"/>
      <c r="MYZ858" s="152"/>
      <c r="MZA858" s="152"/>
      <c r="MZB858" s="152"/>
      <c r="MZC858" s="152"/>
      <c r="MZD858" s="152"/>
      <c r="MZE858" s="152"/>
      <c r="MZF858" s="152"/>
      <c r="MZG858" s="152"/>
      <c r="MZH858" s="152"/>
      <c r="MZI858" s="152"/>
      <c r="MZJ858" s="152"/>
      <c r="MZK858" s="152"/>
      <c r="MZL858" s="152"/>
      <c r="MZM858" s="152"/>
      <c r="MZN858" s="152"/>
      <c r="MZO858" s="152"/>
      <c r="MZP858" s="152"/>
      <c r="MZQ858" s="152"/>
      <c r="MZR858" s="152"/>
      <c r="MZS858" s="152"/>
      <c r="MZT858" s="152"/>
      <c r="MZU858" s="152"/>
      <c r="MZV858" s="152"/>
      <c r="MZW858" s="152"/>
      <c r="MZX858" s="152"/>
      <c r="MZY858" s="152"/>
      <c r="MZZ858" s="152"/>
      <c r="NAA858" s="152"/>
      <c r="NAB858" s="152"/>
      <c r="NAC858" s="152"/>
      <c r="NAD858" s="152"/>
      <c r="NAE858" s="152"/>
      <c r="NAF858" s="152"/>
      <c r="NAG858" s="152"/>
      <c r="NAH858" s="152"/>
      <c r="NAI858" s="152"/>
      <c r="NAJ858" s="152"/>
      <c r="NAK858" s="152"/>
      <c r="NAL858" s="152"/>
      <c r="NAM858" s="152"/>
      <c r="NAN858" s="152"/>
      <c r="NAO858" s="152"/>
      <c r="NAP858" s="152"/>
      <c r="NAQ858" s="152"/>
      <c r="NAR858" s="152"/>
      <c r="NAS858" s="152"/>
      <c r="NAT858" s="152"/>
      <c r="NAU858" s="152"/>
      <c r="NAV858" s="152"/>
      <c r="NAW858" s="152"/>
      <c r="NAX858" s="152"/>
      <c r="NAY858" s="152"/>
      <c r="NAZ858" s="152"/>
      <c r="NBA858" s="152"/>
      <c r="NBB858" s="152"/>
      <c r="NBC858" s="152"/>
      <c r="NBD858" s="152"/>
      <c r="NBE858" s="152"/>
      <c r="NBF858" s="152"/>
      <c r="NBG858" s="152"/>
      <c r="NBH858" s="152"/>
      <c r="NBI858" s="152"/>
      <c r="NBJ858" s="152"/>
      <c r="NBK858" s="152"/>
      <c r="NBL858" s="152"/>
      <c r="NBM858" s="152"/>
      <c r="NBN858" s="152"/>
      <c r="NBO858" s="152"/>
      <c r="NBP858" s="152"/>
      <c r="NBQ858" s="152"/>
      <c r="NBR858" s="152"/>
      <c r="NBS858" s="152"/>
      <c r="NBT858" s="152"/>
      <c r="NBU858" s="152"/>
      <c r="NBV858" s="152"/>
      <c r="NBW858" s="152"/>
      <c r="NBX858" s="152"/>
      <c r="NBY858" s="152"/>
      <c r="NBZ858" s="152"/>
      <c r="NCA858" s="152"/>
      <c r="NCB858" s="152"/>
      <c r="NCC858" s="152"/>
      <c r="NCD858" s="152"/>
      <c r="NCE858" s="152"/>
      <c r="NCF858" s="152"/>
      <c r="NCG858" s="152"/>
      <c r="NCH858" s="152"/>
      <c r="NCI858" s="152"/>
      <c r="NCJ858" s="152"/>
      <c r="NCK858" s="152"/>
      <c r="NCL858" s="152"/>
      <c r="NCM858" s="152"/>
      <c r="NCN858" s="152"/>
      <c r="NCO858" s="152"/>
      <c r="NCP858" s="152"/>
      <c r="NCQ858" s="152"/>
      <c r="NCR858" s="152"/>
      <c r="NCS858" s="152"/>
      <c r="NCT858" s="152"/>
      <c r="NCU858" s="152"/>
      <c r="NCV858" s="152"/>
      <c r="NCW858" s="152"/>
      <c r="NCX858" s="152"/>
      <c r="NCY858" s="152"/>
      <c r="NCZ858" s="152"/>
      <c r="NDA858" s="152"/>
      <c r="NDB858" s="152"/>
      <c r="NDC858" s="152"/>
      <c r="NDD858" s="152"/>
      <c r="NDE858" s="152"/>
      <c r="NDF858" s="152"/>
      <c r="NDG858" s="152"/>
      <c r="NDH858" s="152"/>
      <c r="NDI858" s="152"/>
      <c r="NDJ858" s="152"/>
      <c r="NDK858" s="152"/>
      <c r="NDL858" s="152"/>
      <c r="NDM858" s="152"/>
      <c r="NDN858" s="152"/>
      <c r="NDO858" s="152"/>
      <c r="NDP858" s="152"/>
      <c r="NDQ858" s="152"/>
      <c r="NDR858" s="152"/>
      <c r="NDS858" s="152"/>
      <c r="NDT858" s="152"/>
      <c r="NDU858" s="152"/>
      <c r="NDV858" s="152"/>
      <c r="NDW858" s="152"/>
      <c r="NDX858" s="152"/>
      <c r="NDY858" s="152"/>
      <c r="NDZ858" s="152"/>
      <c r="NEA858" s="152"/>
      <c r="NEB858" s="152"/>
      <c r="NEC858" s="152"/>
      <c r="NED858" s="152"/>
      <c r="NEE858" s="152"/>
      <c r="NEF858" s="152"/>
      <c r="NEG858" s="152"/>
      <c r="NEH858" s="152"/>
      <c r="NEI858" s="152"/>
      <c r="NEJ858" s="152"/>
      <c r="NEK858" s="152"/>
      <c r="NEL858" s="152"/>
      <c r="NEM858" s="152"/>
      <c r="NEN858" s="152"/>
      <c r="NEO858" s="152"/>
      <c r="NEP858" s="152"/>
      <c r="NEQ858" s="152"/>
      <c r="NER858" s="152"/>
      <c r="NES858" s="152"/>
      <c r="NET858" s="152"/>
      <c r="NEU858" s="152"/>
      <c r="NEV858" s="152"/>
      <c r="NEW858" s="152"/>
      <c r="NEX858" s="152"/>
      <c r="NEY858" s="152"/>
      <c r="NEZ858" s="152"/>
      <c r="NFA858" s="152"/>
      <c r="NFB858" s="152"/>
      <c r="NFC858" s="152"/>
      <c r="NFD858" s="152"/>
      <c r="NFE858" s="152"/>
      <c r="NFF858" s="152"/>
      <c r="NFG858" s="152"/>
      <c r="NFH858" s="152"/>
      <c r="NFI858" s="152"/>
      <c r="NFJ858" s="152"/>
      <c r="NFK858" s="152"/>
      <c r="NFL858" s="152"/>
      <c r="NFM858" s="152"/>
      <c r="NFN858" s="152"/>
      <c r="NFO858" s="152"/>
      <c r="NFP858" s="152"/>
      <c r="NFQ858" s="152"/>
      <c r="NFR858" s="152"/>
      <c r="NFS858" s="152"/>
      <c r="NFT858" s="152"/>
      <c r="NFU858" s="152"/>
      <c r="NFV858" s="152"/>
      <c r="NFW858" s="152"/>
      <c r="NFX858" s="152"/>
      <c r="NFY858" s="152"/>
      <c r="NFZ858" s="152"/>
      <c r="NGA858" s="152"/>
      <c r="NGB858" s="152"/>
      <c r="NGC858" s="152"/>
      <c r="NGD858" s="152"/>
      <c r="NGE858" s="152"/>
      <c r="NGF858" s="152"/>
      <c r="NGG858" s="152"/>
      <c r="NGH858" s="152"/>
      <c r="NGI858" s="152"/>
      <c r="NGJ858" s="152"/>
      <c r="NGK858" s="152"/>
      <c r="NGL858" s="152"/>
      <c r="NGM858" s="152"/>
      <c r="NGN858" s="152"/>
      <c r="NGO858" s="152"/>
      <c r="NGP858" s="152"/>
      <c r="NGQ858" s="152"/>
      <c r="NGR858" s="152"/>
      <c r="NGS858" s="152"/>
      <c r="NGT858" s="152"/>
      <c r="NGU858" s="152"/>
      <c r="NGV858" s="152"/>
      <c r="NGW858" s="152"/>
      <c r="NGX858" s="152"/>
      <c r="NGY858" s="152"/>
      <c r="NGZ858" s="152"/>
      <c r="NHA858" s="152"/>
      <c r="NHB858" s="152"/>
      <c r="NHC858" s="152"/>
      <c r="NHD858" s="152"/>
      <c r="NHE858" s="152"/>
      <c r="NHF858" s="152"/>
      <c r="NHG858" s="152"/>
      <c r="NHH858" s="152"/>
      <c r="NHI858" s="152"/>
      <c r="NHJ858" s="152"/>
      <c r="NHK858" s="152"/>
      <c r="NHL858" s="152"/>
      <c r="NHM858" s="152"/>
      <c r="NHN858" s="152"/>
      <c r="NHO858" s="152"/>
      <c r="NHP858" s="152"/>
      <c r="NHQ858" s="152"/>
      <c r="NHR858" s="152"/>
      <c r="NHS858" s="152"/>
      <c r="NHT858" s="152"/>
      <c r="NHU858" s="152"/>
      <c r="NHV858" s="152"/>
      <c r="NHW858" s="152"/>
      <c r="NHX858" s="152"/>
      <c r="NHY858" s="152"/>
      <c r="NHZ858" s="152"/>
      <c r="NIA858" s="152"/>
      <c r="NIB858" s="152"/>
      <c r="NIC858" s="152"/>
      <c r="NID858" s="152"/>
      <c r="NIE858" s="152"/>
      <c r="NIF858" s="152"/>
      <c r="NIG858" s="152"/>
      <c r="NIH858" s="152"/>
      <c r="NII858" s="152"/>
      <c r="NIJ858" s="152"/>
      <c r="NIK858" s="152"/>
      <c r="NIL858" s="152"/>
      <c r="NIM858" s="152"/>
      <c r="NIN858" s="152"/>
      <c r="NIO858" s="152"/>
      <c r="NIP858" s="152"/>
      <c r="NIQ858" s="152"/>
      <c r="NIR858" s="152"/>
      <c r="NIS858" s="152"/>
      <c r="NIT858" s="152"/>
      <c r="NIU858" s="152"/>
      <c r="NIV858" s="152"/>
      <c r="NIW858" s="152"/>
      <c r="NIX858" s="152"/>
      <c r="NIY858" s="152"/>
      <c r="NIZ858" s="152"/>
      <c r="NJA858" s="152"/>
      <c r="NJB858" s="152"/>
      <c r="NJC858" s="152"/>
      <c r="NJD858" s="152"/>
      <c r="NJE858" s="152"/>
      <c r="NJF858" s="152"/>
      <c r="NJG858" s="152"/>
      <c r="NJH858" s="152"/>
      <c r="NJI858" s="152"/>
      <c r="NJJ858" s="152"/>
      <c r="NJK858" s="152"/>
      <c r="NJL858" s="152"/>
      <c r="NJM858" s="152"/>
      <c r="NJN858" s="152"/>
      <c r="NJO858" s="152"/>
      <c r="NJP858" s="152"/>
      <c r="NJQ858" s="152"/>
      <c r="NJR858" s="152"/>
      <c r="NJS858" s="152"/>
      <c r="NJT858" s="152"/>
      <c r="NJU858" s="152"/>
      <c r="NJV858" s="152"/>
      <c r="NJW858" s="152"/>
      <c r="NJX858" s="152"/>
      <c r="NJY858" s="152"/>
      <c r="NJZ858" s="152"/>
      <c r="NKA858" s="152"/>
      <c r="NKB858" s="152"/>
      <c r="NKC858" s="152"/>
      <c r="NKD858" s="152"/>
      <c r="NKE858" s="152"/>
      <c r="NKF858" s="152"/>
      <c r="NKG858" s="152"/>
      <c r="NKH858" s="152"/>
      <c r="NKI858" s="152"/>
      <c r="NKJ858" s="152"/>
      <c r="NKK858" s="152"/>
      <c r="NKL858" s="152"/>
      <c r="NKM858" s="152"/>
      <c r="NKN858" s="152"/>
      <c r="NKO858" s="152"/>
      <c r="NKP858" s="152"/>
      <c r="NKQ858" s="152"/>
      <c r="NKR858" s="152"/>
      <c r="NKS858" s="152"/>
      <c r="NKT858" s="152"/>
      <c r="NKU858" s="152"/>
      <c r="NKV858" s="152"/>
      <c r="NKW858" s="152"/>
      <c r="NKX858" s="152"/>
      <c r="NKY858" s="152"/>
      <c r="NKZ858" s="152"/>
      <c r="NLA858" s="152"/>
      <c r="NLB858" s="152"/>
      <c r="NLC858" s="152"/>
      <c r="NLD858" s="152"/>
      <c r="NLE858" s="152"/>
      <c r="NLF858" s="152"/>
      <c r="NLG858" s="152"/>
      <c r="NLH858" s="152"/>
      <c r="NLI858" s="152"/>
      <c r="NLJ858" s="152"/>
      <c r="NLK858" s="152"/>
      <c r="NLL858" s="152"/>
      <c r="NLM858" s="152"/>
      <c r="NLN858" s="152"/>
      <c r="NLO858" s="152"/>
      <c r="NLP858" s="152"/>
      <c r="NLQ858" s="152"/>
      <c r="NLR858" s="152"/>
      <c r="NLS858" s="152"/>
      <c r="NLT858" s="152"/>
      <c r="NLU858" s="152"/>
      <c r="NLV858" s="152"/>
      <c r="NLW858" s="152"/>
      <c r="NLX858" s="152"/>
      <c r="NLY858" s="152"/>
      <c r="NLZ858" s="152"/>
      <c r="NMA858" s="152"/>
      <c r="NMB858" s="152"/>
      <c r="NMC858" s="152"/>
      <c r="NMD858" s="152"/>
      <c r="NME858" s="152"/>
      <c r="NMF858" s="152"/>
      <c r="NMG858" s="152"/>
      <c r="NMH858" s="152"/>
      <c r="NMI858" s="152"/>
      <c r="NMJ858" s="152"/>
      <c r="NMK858" s="152"/>
      <c r="NML858" s="152"/>
      <c r="NMM858" s="152"/>
      <c r="NMN858" s="152"/>
      <c r="NMO858" s="152"/>
      <c r="NMP858" s="152"/>
      <c r="NMQ858" s="152"/>
      <c r="NMR858" s="152"/>
      <c r="NMS858" s="152"/>
      <c r="NMT858" s="152"/>
      <c r="NMU858" s="152"/>
      <c r="NMV858" s="152"/>
      <c r="NMW858" s="152"/>
      <c r="NMX858" s="152"/>
      <c r="NMY858" s="152"/>
      <c r="NMZ858" s="152"/>
      <c r="NNA858" s="152"/>
      <c r="NNB858" s="152"/>
      <c r="NNC858" s="152"/>
      <c r="NND858" s="152"/>
      <c r="NNE858" s="152"/>
      <c r="NNF858" s="152"/>
      <c r="NNG858" s="152"/>
      <c r="NNH858" s="152"/>
      <c r="NNI858" s="152"/>
      <c r="NNJ858" s="152"/>
      <c r="NNK858" s="152"/>
      <c r="NNL858" s="152"/>
      <c r="NNM858" s="152"/>
      <c r="NNN858" s="152"/>
      <c r="NNO858" s="152"/>
      <c r="NNP858" s="152"/>
      <c r="NNQ858" s="152"/>
      <c r="NNR858" s="152"/>
      <c r="NNS858" s="152"/>
      <c r="NNT858" s="152"/>
      <c r="NNU858" s="152"/>
      <c r="NNV858" s="152"/>
      <c r="NNW858" s="152"/>
      <c r="NNX858" s="152"/>
      <c r="NNY858" s="152"/>
      <c r="NNZ858" s="152"/>
      <c r="NOA858" s="152"/>
      <c r="NOB858" s="152"/>
      <c r="NOC858" s="152"/>
      <c r="NOD858" s="152"/>
      <c r="NOE858" s="152"/>
      <c r="NOF858" s="152"/>
      <c r="NOG858" s="152"/>
      <c r="NOH858" s="152"/>
      <c r="NOI858" s="152"/>
      <c r="NOJ858" s="152"/>
      <c r="NOK858" s="152"/>
      <c r="NOL858" s="152"/>
      <c r="NOM858" s="152"/>
      <c r="NON858" s="152"/>
      <c r="NOO858" s="152"/>
      <c r="NOP858" s="152"/>
      <c r="NOQ858" s="152"/>
      <c r="NOR858" s="152"/>
      <c r="NOS858" s="152"/>
      <c r="NOT858" s="152"/>
      <c r="NOU858" s="152"/>
      <c r="NOV858" s="152"/>
      <c r="NOW858" s="152"/>
      <c r="NOX858" s="152"/>
      <c r="NOY858" s="152"/>
      <c r="NOZ858" s="152"/>
      <c r="NPA858" s="152"/>
      <c r="NPB858" s="152"/>
      <c r="NPC858" s="152"/>
      <c r="NPD858" s="152"/>
      <c r="NPE858" s="152"/>
      <c r="NPF858" s="152"/>
      <c r="NPG858" s="152"/>
      <c r="NPH858" s="152"/>
      <c r="NPI858" s="152"/>
      <c r="NPJ858" s="152"/>
      <c r="NPK858" s="152"/>
      <c r="NPL858" s="152"/>
      <c r="NPM858" s="152"/>
      <c r="NPN858" s="152"/>
      <c r="NPO858" s="152"/>
      <c r="NPP858" s="152"/>
      <c r="NPQ858" s="152"/>
      <c r="NPR858" s="152"/>
      <c r="NPS858" s="152"/>
      <c r="NPT858" s="152"/>
      <c r="NPU858" s="152"/>
      <c r="NPV858" s="152"/>
      <c r="NPW858" s="152"/>
      <c r="NPX858" s="152"/>
      <c r="NPY858" s="152"/>
      <c r="NPZ858" s="152"/>
      <c r="NQA858" s="152"/>
      <c r="NQB858" s="152"/>
      <c r="NQC858" s="152"/>
      <c r="NQD858" s="152"/>
      <c r="NQE858" s="152"/>
      <c r="NQF858" s="152"/>
      <c r="NQG858" s="152"/>
      <c r="NQH858" s="152"/>
      <c r="NQI858" s="152"/>
      <c r="NQJ858" s="152"/>
      <c r="NQK858" s="152"/>
      <c r="NQL858" s="152"/>
      <c r="NQM858" s="152"/>
      <c r="NQN858" s="152"/>
      <c r="NQO858" s="152"/>
      <c r="NQP858" s="152"/>
      <c r="NQQ858" s="152"/>
      <c r="NQR858" s="152"/>
      <c r="NQS858" s="152"/>
      <c r="NQT858" s="152"/>
      <c r="NQU858" s="152"/>
      <c r="NQV858" s="152"/>
      <c r="NQW858" s="152"/>
      <c r="NQX858" s="152"/>
      <c r="NQY858" s="152"/>
      <c r="NQZ858" s="152"/>
      <c r="NRA858" s="152"/>
      <c r="NRB858" s="152"/>
      <c r="NRC858" s="152"/>
      <c r="NRD858" s="152"/>
      <c r="NRE858" s="152"/>
      <c r="NRF858" s="152"/>
      <c r="NRG858" s="152"/>
      <c r="NRH858" s="152"/>
      <c r="NRI858" s="152"/>
      <c r="NRJ858" s="152"/>
      <c r="NRK858" s="152"/>
      <c r="NRL858" s="152"/>
      <c r="NRM858" s="152"/>
      <c r="NRN858" s="152"/>
      <c r="NRO858" s="152"/>
      <c r="NRP858" s="152"/>
      <c r="NRQ858" s="152"/>
      <c r="NRR858" s="152"/>
      <c r="NRS858" s="152"/>
      <c r="NRT858" s="152"/>
      <c r="NRU858" s="152"/>
      <c r="NRV858" s="152"/>
      <c r="NRW858" s="152"/>
      <c r="NRX858" s="152"/>
      <c r="NRY858" s="152"/>
      <c r="NRZ858" s="152"/>
      <c r="NSA858" s="152"/>
      <c r="NSB858" s="152"/>
      <c r="NSC858" s="152"/>
      <c r="NSD858" s="152"/>
      <c r="NSE858" s="152"/>
      <c r="NSF858" s="152"/>
      <c r="NSG858" s="152"/>
      <c r="NSH858" s="152"/>
      <c r="NSI858" s="152"/>
      <c r="NSJ858" s="152"/>
      <c r="NSK858" s="152"/>
      <c r="NSL858" s="152"/>
      <c r="NSM858" s="152"/>
      <c r="NSN858" s="152"/>
      <c r="NSO858" s="152"/>
      <c r="NSP858" s="152"/>
      <c r="NSQ858" s="152"/>
      <c r="NSR858" s="152"/>
      <c r="NSS858" s="152"/>
      <c r="NST858" s="152"/>
      <c r="NSU858" s="152"/>
      <c r="NSV858" s="152"/>
      <c r="NSW858" s="152"/>
      <c r="NSX858" s="152"/>
      <c r="NSY858" s="152"/>
      <c r="NSZ858" s="152"/>
      <c r="NTA858" s="152"/>
      <c r="NTB858" s="152"/>
      <c r="NTC858" s="152"/>
      <c r="NTD858" s="152"/>
      <c r="NTE858" s="152"/>
      <c r="NTF858" s="152"/>
      <c r="NTG858" s="152"/>
      <c r="NTH858" s="152"/>
      <c r="NTI858" s="152"/>
      <c r="NTJ858" s="152"/>
      <c r="NTK858" s="152"/>
      <c r="NTL858" s="152"/>
      <c r="NTM858" s="152"/>
      <c r="NTN858" s="152"/>
      <c r="NTO858" s="152"/>
      <c r="NTP858" s="152"/>
      <c r="NTQ858" s="152"/>
      <c r="NTR858" s="152"/>
      <c r="NTS858" s="152"/>
      <c r="NTT858" s="152"/>
      <c r="NTU858" s="152"/>
      <c r="NTV858" s="152"/>
      <c r="NTW858" s="152"/>
      <c r="NTX858" s="152"/>
      <c r="NTY858" s="152"/>
      <c r="NTZ858" s="152"/>
      <c r="NUA858" s="152"/>
      <c r="NUB858" s="152"/>
      <c r="NUC858" s="152"/>
      <c r="NUD858" s="152"/>
      <c r="NUE858" s="152"/>
      <c r="NUF858" s="152"/>
      <c r="NUG858" s="152"/>
      <c r="NUH858" s="152"/>
      <c r="NUI858" s="152"/>
      <c r="NUJ858" s="152"/>
      <c r="NUK858" s="152"/>
      <c r="NUL858" s="152"/>
      <c r="NUM858" s="152"/>
      <c r="NUN858" s="152"/>
      <c r="NUO858" s="152"/>
      <c r="NUP858" s="152"/>
      <c r="NUQ858" s="152"/>
      <c r="NUR858" s="152"/>
      <c r="NUS858" s="152"/>
      <c r="NUT858" s="152"/>
      <c r="NUU858" s="152"/>
      <c r="NUV858" s="152"/>
      <c r="NUW858" s="152"/>
      <c r="NUX858" s="152"/>
      <c r="NUY858" s="152"/>
      <c r="NUZ858" s="152"/>
      <c r="NVA858" s="152"/>
      <c r="NVB858" s="152"/>
      <c r="NVC858" s="152"/>
      <c r="NVD858" s="152"/>
      <c r="NVE858" s="152"/>
      <c r="NVF858" s="152"/>
      <c r="NVG858" s="152"/>
      <c r="NVH858" s="152"/>
      <c r="NVI858" s="152"/>
      <c r="NVJ858" s="152"/>
      <c r="NVK858" s="152"/>
      <c r="NVL858" s="152"/>
      <c r="NVM858" s="152"/>
      <c r="NVN858" s="152"/>
      <c r="NVO858" s="152"/>
      <c r="NVP858" s="152"/>
      <c r="NVQ858" s="152"/>
      <c r="NVR858" s="152"/>
      <c r="NVS858" s="152"/>
      <c r="NVT858" s="152"/>
      <c r="NVU858" s="152"/>
      <c r="NVV858" s="152"/>
      <c r="NVW858" s="152"/>
      <c r="NVX858" s="152"/>
      <c r="NVY858" s="152"/>
      <c r="NVZ858" s="152"/>
      <c r="NWA858" s="152"/>
      <c r="NWB858" s="152"/>
      <c r="NWC858" s="152"/>
      <c r="NWD858" s="152"/>
      <c r="NWE858" s="152"/>
      <c r="NWF858" s="152"/>
      <c r="NWG858" s="152"/>
      <c r="NWH858" s="152"/>
      <c r="NWI858" s="152"/>
      <c r="NWJ858" s="152"/>
      <c r="NWK858" s="152"/>
      <c r="NWL858" s="152"/>
      <c r="NWM858" s="152"/>
      <c r="NWN858" s="152"/>
      <c r="NWO858" s="152"/>
      <c r="NWP858" s="152"/>
      <c r="NWQ858" s="152"/>
      <c r="NWR858" s="152"/>
      <c r="NWS858" s="152"/>
      <c r="NWT858" s="152"/>
      <c r="NWU858" s="152"/>
      <c r="NWV858" s="152"/>
      <c r="NWW858" s="152"/>
      <c r="NWX858" s="152"/>
      <c r="NWY858" s="152"/>
      <c r="NWZ858" s="152"/>
      <c r="NXA858" s="152"/>
      <c r="NXB858" s="152"/>
      <c r="NXC858" s="152"/>
      <c r="NXD858" s="152"/>
      <c r="NXE858" s="152"/>
      <c r="NXF858" s="152"/>
      <c r="NXG858" s="152"/>
      <c r="NXH858" s="152"/>
      <c r="NXI858" s="152"/>
      <c r="NXJ858" s="152"/>
      <c r="NXK858" s="152"/>
      <c r="NXL858" s="152"/>
      <c r="NXM858" s="152"/>
      <c r="NXN858" s="152"/>
      <c r="NXO858" s="152"/>
      <c r="NXP858" s="152"/>
      <c r="NXQ858" s="152"/>
      <c r="NXR858" s="152"/>
      <c r="NXS858" s="152"/>
      <c r="NXT858" s="152"/>
      <c r="NXU858" s="152"/>
      <c r="NXV858" s="152"/>
      <c r="NXW858" s="152"/>
      <c r="NXX858" s="152"/>
      <c r="NXY858" s="152"/>
      <c r="NXZ858" s="152"/>
      <c r="NYA858" s="152"/>
      <c r="NYB858" s="152"/>
      <c r="NYC858" s="152"/>
      <c r="NYD858" s="152"/>
      <c r="NYE858" s="152"/>
      <c r="NYF858" s="152"/>
      <c r="NYG858" s="152"/>
      <c r="NYH858" s="152"/>
      <c r="NYI858" s="152"/>
      <c r="NYJ858" s="152"/>
      <c r="NYK858" s="152"/>
      <c r="NYL858" s="152"/>
      <c r="NYM858" s="152"/>
      <c r="NYN858" s="152"/>
      <c r="NYO858" s="152"/>
      <c r="NYP858" s="152"/>
      <c r="NYQ858" s="152"/>
      <c r="NYR858" s="152"/>
      <c r="NYS858" s="152"/>
      <c r="NYT858" s="152"/>
      <c r="NYU858" s="152"/>
      <c r="NYV858" s="152"/>
      <c r="NYW858" s="152"/>
      <c r="NYX858" s="152"/>
      <c r="NYY858" s="152"/>
      <c r="NYZ858" s="152"/>
      <c r="NZA858" s="152"/>
      <c r="NZB858" s="152"/>
      <c r="NZC858" s="152"/>
      <c r="NZD858" s="152"/>
      <c r="NZE858" s="152"/>
      <c r="NZF858" s="152"/>
      <c r="NZG858" s="152"/>
      <c r="NZH858" s="152"/>
      <c r="NZI858" s="152"/>
      <c r="NZJ858" s="152"/>
      <c r="NZK858" s="152"/>
      <c r="NZL858" s="152"/>
      <c r="NZM858" s="152"/>
      <c r="NZN858" s="152"/>
      <c r="NZO858" s="152"/>
      <c r="NZP858" s="152"/>
      <c r="NZQ858" s="152"/>
      <c r="NZR858" s="152"/>
      <c r="NZS858" s="152"/>
      <c r="NZT858" s="152"/>
      <c r="NZU858" s="152"/>
      <c r="NZV858" s="152"/>
      <c r="NZW858" s="152"/>
      <c r="NZX858" s="152"/>
      <c r="NZY858" s="152"/>
      <c r="NZZ858" s="152"/>
      <c r="OAA858" s="152"/>
      <c r="OAB858" s="152"/>
      <c r="OAC858" s="152"/>
      <c r="OAD858" s="152"/>
      <c r="OAE858" s="152"/>
      <c r="OAF858" s="152"/>
      <c r="OAG858" s="152"/>
      <c r="OAH858" s="152"/>
      <c r="OAI858" s="152"/>
      <c r="OAJ858" s="152"/>
      <c r="OAK858" s="152"/>
      <c r="OAL858" s="152"/>
      <c r="OAM858" s="152"/>
      <c r="OAN858" s="152"/>
      <c r="OAO858" s="152"/>
      <c r="OAP858" s="152"/>
      <c r="OAQ858" s="152"/>
      <c r="OAR858" s="152"/>
      <c r="OAS858" s="152"/>
      <c r="OAT858" s="152"/>
      <c r="OAU858" s="152"/>
      <c r="OAV858" s="152"/>
      <c r="OAW858" s="152"/>
      <c r="OAX858" s="152"/>
      <c r="OAY858" s="152"/>
      <c r="OAZ858" s="152"/>
      <c r="OBA858" s="152"/>
      <c r="OBB858" s="152"/>
      <c r="OBC858" s="152"/>
      <c r="OBD858" s="152"/>
      <c r="OBE858" s="152"/>
      <c r="OBF858" s="152"/>
      <c r="OBG858" s="152"/>
      <c r="OBH858" s="152"/>
      <c r="OBI858" s="152"/>
      <c r="OBJ858" s="152"/>
      <c r="OBK858" s="152"/>
      <c r="OBL858" s="152"/>
      <c r="OBM858" s="152"/>
      <c r="OBN858" s="152"/>
      <c r="OBO858" s="152"/>
      <c r="OBP858" s="152"/>
      <c r="OBQ858" s="152"/>
      <c r="OBR858" s="152"/>
      <c r="OBS858" s="152"/>
      <c r="OBT858" s="152"/>
      <c r="OBU858" s="152"/>
      <c r="OBV858" s="152"/>
      <c r="OBW858" s="152"/>
      <c r="OBX858" s="152"/>
      <c r="OBY858" s="152"/>
      <c r="OBZ858" s="152"/>
      <c r="OCA858" s="152"/>
      <c r="OCB858" s="152"/>
      <c r="OCC858" s="152"/>
      <c r="OCD858" s="152"/>
      <c r="OCE858" s="152"/>
      <c r="OCF858" s="152"/>
      <c r="OCG858" s="152"/>
      <c r="OCH858" s="152"/>
      <c r="OCI858" s="152"/>
      <c r="OCJ858" s="152"/>
      <c r="OCK858" s="152"/>
      <c r="OCL858" s="152"/>
      <c r="OCM858" s="152"/>
      <c r="OCN858" s="152"/>
      <c r="OCO858" s="152"/>
      <c r="OCP858" s="152"/>
      <c r="OCQ858" s="152"/>
      <c r="OCR858" s="152"/>
      <c r="OCS858" s="152"/>
      <c r="OCT858" s="152"/>
      <c r="OCU858" s="152"/>
      <c r="OCV858" s="152"/>
      <c r="OCW858" s="152"/>
      <c r="OCX858" s="152"/>
      <c r="OCY858" s="152"/>
      <c r="OCZ858" s="152"/>
      <c r="ODA858" s="152"/>
      <c r="ODB858" s="152"/>
      <c r="ODC858" s="152"/>
      <c r="ODD858" s="152"/>
      <c r="ODE858" s="152"/>
      <c r="ODF858" s="152"/>
      <c r="ODG858" s="152"/>
      <c r="ODH858" s="152"/>
      <c r="ODI858" s="152"/>
      <c r="ODJ858" s="152"/>
      <c r="ODK858" s="152"/>
      <c r="ODL858" s="152"/>
      <c r="ODM858" s="152"/>
      <c r="ODN858" s="152"/>
      <c r="ODO858" s="152"/>
      <c r="ODP858" s="152"/>
      <c r="ODQ858" s="152"/>
      <c r="ODR858" s="152"/>
      <c r="ODS858" s="152"/>
      <c r="ODT858" s="152"/>
      <c r="ODU858" s="152"/>
      <c r="ODV858" s="152"/>
      <c r="ODW858" s="152"/>
      <c r="ODX858" s="152"/>
      <c r="ODY858" s="152"/>
      <c r="ODZ858" s="152"/>
      <c r="OEA858" s="152"/>
      <c r="OEB858" s="152"/>
      <c r="OEC858" s="152"/>
      <c r="OED858" s="152"/>
      <c r="OEE858" s="152"/>
      <c r="OEF858" s="152"/>
      <c r="OEG858" s="152"/>
      <c r="OEH858" s="152"/>
      <c r="OEI858" s="152"/>
      <c r="OEJ858" s="152"/>
      <c r="OEK858" s="152"/>
      <c r="OEL858" s="152"/>
      <c r="OEM858" s="152"/>
      <c r="OEN858" s="152"/>
      <c r="OEO858" s="152"/>
      <c r="OEP858" s="152"/>
      <c r="OEQ858" s="152"/>
      <c r="OER858" s="152"/>
      <c r="OES858" s="152"/>
      <c r="OET858" s="152"/>
      <c r="OEU858" s="152"/>
      <c r="OEV858" s="152"/>
      <c r="OEW858" s="152"/>
      <c r="OEX858" s="152"/>
      <c r="OEY858" s="152"/>
      <c r="OEZ858" s="152"/>
      <c r="OFA858" s="152"/>
      <c r="OFB858" s="152"/>
      <c r="OFC858" s="152"/>
      <c r="OFD858" s="152"/>
      <c r="OFE858" s="152"/>
      <c r="OFF858" s="152"/>
      <c r="OFG858" s="152"/>
      <c r="OFH858" s="152"/>
      <c r="OFI858" s="152"/>
      <c r="OFJ858" s="152"/>
      <c r="OFK858" s="152"/>
      <c r="OFL858" s="152"/>
      <c r="OFM858" s="152"/>
      <c r="OFN858" s="152"/>
      <c r="OFO858" s="152"/>
      <c r="OFP858" s="152"/>
      <c r="OFQ858" s="152"/>
      <c r="OFR858" s="152"/>
      <c r="OFS858" s="152"/>
      <c r="OFT858" s="152"/>
      <c r="OFU858" s="152"/>
      <c r="OFV858" s="152"/>
      <c r="OFW858" s="152"/>
      <c r="OFX858" s="152"/>
      <c r="OFY858" s="152"/>
      <c r="OFZ858" s="152"/>
      <c r="OGA858" s="152"/>
      <c r="OGB858" s="152"/>
      <c r="OGC858" s="152"/>
      <c r="OGD858" s="152"/>
      <c r="OGE858" s="152"/>
      <c r="OGF858" s="152"/>
      <c r="OGG858" s="152"/>
      <c r="OGH858" s="152"/>
      <c r="OGI858" s="152"/>
      <c r="OGJ858" s="152"/>
      <c r="OGK858" s="152"/>
      <c r="OGL858" s="152"/>
      <c r="OGM858" s="152"/>
      <c r="OGN858" s="152"/>
      <c r="OGO858" s="152"/>
      <c r="OGP858" s="152"/>
      <c r="OGQ858" s="152"/>
      <c r="OGR858" s="152"/>
      <c r="OGS858" s="152"/>
      <c r="OGT858" s="152"/>
      <c r="OGU858" s="152"/>
      <c r="OGV858" s="152"/>
      <c r="OGW858" s="152"/>
      <c r="OGX858" s="152"/>
      <c r="OGY858" s="152"/>
      <c r="OGZ858" s="152"/>
      <c r="OHA858" s="152"/>
      <c r="OHB858" s="152"/>
      <c r="OHC858" s="152"/>
      <c r="OHD858" s="152"/>
      <c r="OHE858" s="152"/>
      <c r="OHF858" s="152"/>
      <c r="OHG858" s="152"/>
      <c r="OHH858" s="152"/>
      <c r="OHI858" s="152"/>
      <c r="OHJ858" s="152"/>
      <c r="OHK858" s="152"/>
      <c r="OHL858" s="152"/>
      <c r="OHM858" s="152"/>
      <c r="OHN858" s="152"/>
      <c r="OHO858" s="152"/>
      <c r="OHP858" s="152"/>
      <c r="OHQ858" s="152"/>
      <c r="OHR858" s="152"/>
      <c r="OHS858" s="152"/>
      <c r="OHT858" s="152"/>
      <c r="OHU858" s="152"/>
      <c r="OHV858" s="152"/>
      <c r="OHW858" s="152"/>
      <c r="OHX858" s="152"/>
      <c r="OHY858" s="152"/>
      <c r="OHZ858" s="152"/>
      <c r="OIA858" s="152"/>
      <c r="OIB858" s="152"/>
      <c r="OIC858" s="152"/>
      <c r="OID858" s="152"/>
      <c r="OIE858" s="152"/>
      <c r="OIF858" s="152"/>
      <c r="OIG858" s="152"/>
      <c r="OIH858" s="152"/>
      <c r="OII858" s="152"/>
      <c r="OIJ858" s="152"/>
      <c r="OIK858" s="152"/>
      <c r="OIL858" s="152"/>
      <c r="OIM858" s="152"/>
      <c r="OIN858" s="152"/>
      <c r="OIO858" s="152"/>
      <c r="OIP858" s="152"/>
      <c r="OIQ858" s="152"/>
      <c r="OIR858" s="152"/>
      <c r="OIS858" s="152"/>
      <c r="OIT858" s="152"/>
      <c r="OIU858" s="152"/>
      <c r="OIV858" s="152"/>
      <c r="OIW858" s="152"/>
      <c r="OIX858" s="152"/>
      <c r="OIY858" s="152"/>
      <c r="OIZ858" s="152"/>
      <c r="OJA858" s="152"/>
      <c r="OJB858" s="152"/>
      <c r="OJC858" s="152"/>
      <c r="OJD858" s="152"/>
      <c r="OJE858" s="152"/>
      <c r="OJF858" s="152"/>
      <c r="OJG858" s="152"/>
      <c r="OJH858" s="152"/>
      <c r="OJI858" s="152"/>
      <c r="OJJ858" s="152"/>
      <c r="OJK858" s="152"/>
      <c r="OJL858" s="152"/>
      <c r="OJM858" s="152"/>
      <c r="OJN858" s="152"/>
      <c r="OJO858" s="152"/>
      <c r="OJP858" s="152"/>
      <c r="OJQ858" s="152"/>
      <c r="OJR858" s="152"/>
      <c r="OJS858" s="152"/>
      <c r="OJT858" s="152"/>
      <c r="OJU858" s="152"/>
      <c r="OJV858" s="152"/>
      <c r="OJW858" s="152"/>
      <c r="OJX858" s="152"/>
      <c r="OJY858" s="152"/>
      <c r="OJZ858" s="152"/>
      <c r="OKA858" s="152"/>
      <c r="OKB858" s="152"/>
      <c r="OKC858" s="152"/>
      <c r="OKD858" s="152"/>
      <c r="OKE858" s="152"/>
      <c r="OKF858" s="152"/>
      <c r="OKG858" s="152"/>
      <c r="OKH858" s="152"/>
      <c r="OKI858" s="152"/>
      <c r="OKJ858" s="152"/>
      <c r="OKK858" s="152"/>
      <c r="OKL858" s="152"/>
      <c r="OKM858" s="152"/>
      <c r="OKN858" s="152"/>
      <c r="OKO858" s="152"/>
      <c r="OKP858" s="152"/>
      <c r="OKQ858" s="152"/>
      <c r="OKR858" s="152"/>
      <c r="OKS858" s="152"/>
      <c r="OKT858" s="152"/>
      <c r="OKU858" s="152"/>
      <c r="OKV858" s="152"/>
      <c r="OKW858" s="152"/>
      <c r="OKX858" s="152"/>
      <c r="OKY858" s="152"/>
      <c r="OKZ858" s="152"/>
      <c r="OLA858" s="152"/>
      <c r="OLB858" s="152"/>
      <c r="OLC858" s="152"/>
      <c r="OLD858" s="152"/>
      <c r="OLE858" s="152"/>
      <c r="OLF858" s="152"/>
      <c r="OLG858" s="152"/>
      <c r="OLH858" s="152"/>
      <c r="OLI858" s="152"/>
      <c r="OLJ858" s="152"/>
      <c r="OLK858" s="152"/>
      <c r="OLL858" s="152"/>
      <c r="OLM858" s="152"/>
      <c r="OLN858" s="152"/>
      <c r="OLO858" s="152"/>
      <c r="OLP858" s="152"/>
      <c r="OLQ858" s="152"/>
      <c r="OLR858" s="152"/>
      <c r="OLS858" s="152"/>
      <c r="OLT858" s="152"/>
      <c r="OLU858" s="152"/>
      <c r="OLV858" s="152"/>
      <c r="OLW858" s="152"/>
      <c r="OLX858" s="152"/>
      <c r="OLY858" s="152"/>
      <c r="OLZ858" s="152"/>
      <c r="OMA858" s="152"/>
      <c r="OMB858" s="152"/>
      <c r="OMC858" s="152"/>
      <c r="OMD858" s="152"/>
      <c r="OME858" s="152"/>
      <c r="OMF858" s="152"/>
      <c r="OMG858" s="152"/>
      <c r="OMH858" s="152"/>
      <c r="OMI858" s="152"/>
      <c r="OMJ858" s="152"/>
      <c r="OMK858" s="152"/>
      <c r="OML858" s="152"/>
      <c r="OMM858" s="152"/>
      <c r="OMN858" s="152"/>
      <c r="OMO858" s="152"/>
      <c r="OMP858" s="152"/>
      <c r="OMQ858" s="152"/>
      <c r="OMR858" s="152"/>
      <c r="OMS858" s="152"/>
      <c r="OMT858" s="152"/>
      <c r="OMU858" s="152"/>
      <c r="OMV858" s="152"/>
      <c r="OMW858" s="152"/>
      <c r="OMX858" s="152"/>
      <c r="OMY858" s="152"/>
      <c r="OMZ858" s="152"/>
      <c r="ONA858" s="152"/>
      <c r="ONB858" s="152"/>
      <c r="ONC858" s="152"/>
      <c r="OND858" s="152"/>
      <c r="ONE858" s="152"/>
      <c r="ONF858" s="152"/>
      <c r="ONG858" s="152"/>
      <c r="ONH858" s="152"/>
      <c r="ONI858" s="152"/>
      <c r="ONJ858" s="152"/>
      <c r="ONK858" s="152"/>
      <c r="ONL858" s="152"/>
      <c r="ONM858" s="152"/>
      <c r="ONN858" s="152"/>
      <c r="ONO858" s="152"/>
      <c r="ONP858" s="152"/>
      <c r="ONQ858" s="152"/>
      <c r="ONR858" s="152"/>
      <c r="ONS858" s="152"/>
      <c r="ONT858" s="152"/>
      <c r="ONU858" s="152"/>
      <c r="ONV858" s="152"/>
      <c r="ONW858" s="152"/>
      <c r="ONX858" s="152"/>
      <c r="ONY858" s="152"/>
      <c r="ONZ858" s="152"/>
      <c r="OOA858" s="152"/>
      <c r="OOB858" s="152"/>
      <c r="OOC858" s="152"/>
      <c r="OOD858" s="152"/>
      <c r="OOE858" s="152"/>
      <c r="OOF858" s="152"/>
      <c r="OOG858" s="152"/>
      <c r="OOH858" s="152"/>
      <c r="OOI858" s="152"/>
      <c r="OOJ858" s="152"/>
      <c r="OOK858" s="152"/>
      <c r="OOL858" s="152"/>
      <c r="OOM858" s="152"/>
      <c r="OON858" s="152"/>
      <c r="OOO858" s="152"/>
      <c r="OOP858" s="152"/>
      <c r="OOQ858" s="152"/>
      <c r="OOR858" s="152"/>
      <c r="OOS858" s="152"/>
      <c r="OOT858" s="152"/>
      <c r="OOU858" s="152"/>
      <c r="OOV858" s="152"/>
      <c r="OOW858" s="152"/>
      <c r="OOX858" s="152"/>
      <c r="OOY858" s="152"/>
      <c r="OOZ858" s="152"/>
      <c r="OPA858" s="152"/>
      <c r="OPB858" s="152"/>
      <c r="OPC858" s="152"/>
      <c r="OPD858" s="152"/>
      <c r="OPE858" s="152"/>
      <c r="OPF858" s="152"/>
      <c r="OPG858" s="152"/>
      <c r="OPH858" s="152"/>
      <c r="OPI858" s="152"/>
      <c r="OPJ858" s="152"/>
      <c r="OPK858" s="152"/>
      <c r="OPL858" s="152"/>
      <c r="OPM858" s="152"/>
      <c r="OPN858" s="152"/>
      <c r="OPO858" s="152"/>
      <c r="OPP858" s="152"/>
      <c r="OPQ858" s="152"/>
      <c r="OPR858" s="152"/>
      <c r="OPS858" s="152"/>
      <c r="OPT858" s="152"/>
      <c r="OPU858" s="152"/>
      <c r="OPV858" s="152"/>
      <c r="OPW858" s="152"/>
      <c r="OPX858" s="152"/>
      <c r="OPY858" s="152"/>
      <c r="OPZ858" s="152"/>
      <c r="OQA858" s="152"/>
      <c r="OQB858" s="152"/>
      <c r="OQC858" s="152"/>
      <c r="OQD858" s="152"/>
      <c r="OQE858" s="152"/>
      <c r="OQF858" s="152"/>
      <c r="OQG858" s="152"/>
      <c r="OQH858" s="152"/>
      <c r="OQI858" s="152"/>
      <c r="OQJ858" s="152"/>
      <c r="OQK858" s="152"/>
      <c r="OQL858" s="152"/>
      <c r="OQM858" s="152"/>
      <c r="OQN858" s="152"/>
      <c r="OQO858" s="152"/>
      <c r="OQP858" s="152"/>
      <c r="OQQ858" s="152"/>
      <c r="OQR858" s="152"/>
      <c r="OQS858" s="152"/>
      <c r="OQT858" s="152"/>
      <c r="OQU858" s="152"/>
      <c r="OQV858" s="152"/>
      <c r="OQW858" s="152"/>
      <c r="OQX858" s="152"/>
      <c r="OQY858" s="152"/>
      <c r="OQZ858" s="152"/>
      <c r="ORA858" s="152"/>
      <c r="ORB858" s="152"/>
      <c r="ORC858" s="152"/>
      <c r="ORD858" s="152"/>
      <c r="ORE858" s="152"/>
      <c r="ORF858" s="152"/>
      <c r="ORG858" s="152"/>
      <c r="ORH858" s="152"/>
      <c r="ORI858" s="152"/>
      <c r="ORJ858" s="152"/>
      <c r="ORK858" s="152"/>
      <c r="ORL858" s="152"/>
      <c r="ORM858" s="152"/>
      <c r="ORN858" s="152"/>
      <c r="ORO858" s="152"/>
      <c r="ORP858" s="152"/>
      <c r="ORQ858" s="152"/>
      <c r="ORR858" s="152"/>
      <c r="ORS858" s="152"/>
      <c r="ORT858" s="152"/>
      <c r="ORU858" s="152"/>
      <c r="ORV858" s="152"/>
      <c r="ORW858" s="152"/>
      <c r="ORX858" s="152"/>
      <c r="ORY858" s="152"/>
      <c r="ORZ858" s="152"/>
      <c r="OSA858" s="152"/>
      <c r="OSB858" s="152"/>
      <c r="OSC858" s="152"/>
      <c r="OSD858" s="152"/>
      <c r="OSE858" s="152"/>
      <c r="OSF858" s="152"/>
      <c r="OSG858" s="152"/>
      <c r="OSH858" s="152"/>
      <c r="OSI858" s="152"/>
      <c r="OSJ858" s="152"/>
      <c r="OSK858" s="152"/>
      <c r="OSL858" s="152"/>
      <c r="OSM858" s="152"/>
      <c r="OSN858" s="152"/>
      <c r="OSO858" s="152"/>
      <c r="OSP858" s="152"/>
      <c r="OSQ858" s="152"/>
      <c r="OSR858" s="152"/>
      <c r="OSS858" s="152"/>
      <c r="OST858" s="152"/>
      <c r="OSU858" s="152"/>
      <c r="OSV858" s="152"/>
      <c r="OSW858" s="152"/>
      <c r="OSX858" s="152"/>
      <c r="OSY858" s="152"/>
      <c r="OSZ858" s="152"/>
      <c r="OTA858" s="152"/>
      <c r="OTB858" s="152"/>
      <c r="OTC858" s="152"/>
      <c r="OTD858" s="152"/>
      <c r="OTE858" s="152"/>
      <c r="OTF858" s="152"/>
      <c r="OTG858" s="152"/>
      <c r="OTH858" s="152"/>
      <c r="OTI858" s="152"/>
      <c r="OTJ858" s="152"/>
      <c r="OTK858" s="152"/>
      <c r="OTL858" s="152"/>
      <c r="OTM858" s="152"/>
      <c r="OTN858" s="152"/>
      <c r="OTO858" s="152"/>
      <c r="OTP858" s="152"/>
      <c r="OTQ858" s="152"/>
      <c r="OTR858" s="152"/>
      <c r="OTS858" s="152"/>
      <c r="OTT858" s="152"/>
      <c r="OTU858" s="152"/>
      <c r="OTV858" s="152"/>
      <c r="OTW858" s="152"/>
      <c r="OTX858" s="152"/>
      <c r="OTY858" s="152"/>
      <c r="OTZ858" s="152"/>
      <c r="OUA858" s="152"/>
      <c r="OUB858" s="152"/>
      <c r="OUC858" s="152"/>
      <c r="OUD858" s="152"/>
      <c r="OUE858" s="152"/>
      <c r="OUF858" s="152"/>
      <c r="OUG858" s="152"/>
      <c r="OUH858" s="152"/>
      <c r="OUI858" s="152"/>
      <c r="OUJ858" s="152"/>
      <c r="OUK858" s="152"/>
      <c r="OUL858" s="152"/>
      <c r="OUM858" s="152"/>
      <c r="OUN858" s="152"/>
      <c r="OUO858" s="152"/>
      <c r="OUP858" s="152"/>
      <c r="OUQ858" s="152"/>
      <c r="OUR858" s="152"/>
      <c r="OUS858" s="152"/>
      <c r="OUT858" s="152"/>
      <c r="OUU858" s="152"/>
      <c r="OUV858" s="152"/>
      <c r="OUW858" s="152"/>
      <c r="OUX858" s="152"/>
      <c r="OUY858" s="152"/>
      <c r="OUZ858" s="152"/>
      <c r="OVA858" s="152"/>
      <c r="OVB858" s="152"/>
      <c r="OVC858" s="152"/>
      <c r="OVD858" s="152"/>
      <c r="OVE858" s="152"/>
      <c r="OVF858" s="152"/>
      <c r="OVG858" s="152"/>
      <c r="OVH858" s="152"/>
      <c r="OVI858" s="152"/>
      <c r="OVJ858" s="152"/>
      <c r="OVK858" s="152"/>
      <c r="OVL858" s="152"/>
      <c r="OVM858" s="152"/>
      <c r="OVN858" s="152"/>
      <c r="OVO858" s="152"/>
      <c r="OVP858" s="152"/>
      <c r="OVQ858" s="152"/>
      <c r="OVR858" s="152"/>
      <c r="OVS858" s="152"/>
      <c r="OVT858" s="152"/>
      <c r="OVU858" s="152"/>
      <c r="OVV858" s="152"/>
      <c r="OVW858" s="152"/>
      <c r="OVX858" s="152"/>
      <c r="OVY858" s="152"/>
      <c r="OVZ858" s="152"/>
      <c r="OWA858" s="152"/>
      <c r="OWB858" s="152"/>
      <c r="OWC858" s="152"/>
      <c r="OWD858" s="152"/>
      <c r="OWE858" s="152"/>
      <c r="OWF858" s="152"/>
      <c r="OWG858" s="152"/>
      <c r="OWH858" s="152"/>
      <c r="OWI858" s="152"/>
      <c r="OWJ858" s="152"/>
      <c r="OWK858" s="152"/>
      <c r="OWL858" s="152"/>
      <c r="OWM858" s="152"/>
      <c r="OWN858" s="152"/>
      <c r="OWO858" s="152"/>
      <c r="OWP858" s="152"/>
      <c r="OWQ858" s="152"/>
      <c r="OWR858" s="152"/>
      <c r="OWS858" s="152"/>
      <c r="OWT858" s="152"/>
      <c r="OWU858" s="152"/>
      <c r="OWV858" s="152"/>
      <c r="OWW858" s="152"/>
      <c r="OWX858" s="152"/>
      <c r="OWY858" s="152"/>
      <c r="OWZ858" s="152"/>
      <c r="OXA858" s="152"/>
      <c r="OXB858" s="152"/>
      <c r="OXC858" s="152"/>
      <c r="OXD858" s="152"/>
      <c r="OXE858" s="152"/>
      <c r="OXF858" s="152"/>
      <c r="OXG858" s="152"/>
      <c r="OXH858" s="152"/>
      <c r="OXI858" s="152"/>
      <c r="OXJ858" s="152"/>
      <c r="OXK858" s="152"/>
      <c r="OXL858" s="152"/>
      <c r="OXM858" s="152"/>
      <c r="OXN858" s="152"/>
      <c r="OXO858" s="152"/>
      <c r="OXP858" s="152"/>
      <c r="OXQ858" s="152"/>
      <c r="OXR858" s="152"/>
      <c r="OXS858" s="152"/>
      <c r="OXT858" s="152"/>
      <c r="OXU858" s="152"/>
      <c r="OXV858" s="152"/>
      <c r="OXW858" s="152"/>
      <c r="OXX858" s="152"/>
      <c r="OXY858" s="152"/>
      <c r="OXZ858" s="152"/>
      <c r="OYA858" s="152"/>
      <c r="OYB858" s="152"/>
      <c r="OYC858" s="152"/>
      <c r="OYD858" s="152"/>
      <c r="OYE858" s="152"/>
      <c r="OYF858" s="152"/>
      <c r="OYG858" s="152"/>
      <c r="OYH858" s="152"/>
      <c r="OYI858" s="152"/>
      <c r="OYJ858" s="152"/>
      <c r="OYK858" s="152"/>
      <c r="OYL858" s="152"/>
      <c r="OYM858" s="152"/>
      <c r="OYN858" s="152"/>
      <c r="OYO858" s="152"/>
      <c r="OYP858" s="152"/>
      <c r="OYQ858" s="152"/>
      <c r="OYR858" s="152"/>
      <c r="OYS858" s="152"/>
      <c r="OYT858" s="152"/>
      <c r="OYU858" s="152"/>
      <c r="OYV858" s="152"/>
      <c r="OYW858" s="152"/>
      <c r="OYX858" s="152"/>
      <c r="OYY858" s="152"/>
      <c r="OYZ858" s="152"/>
      <c r="OZA858" s="152"/>
      <c r="OZB858" s="152"/>
      <c r="OZC858" s="152"/>
      <c r="OZD858" s="152"/>
      <c r="OZE858" s="152"/>
      <c r="OZF858" s="152"/>
      <c r="OZG858" s="152"/>
      <c r="OZH858" s="152"/>
      <c r="OZI858" s="152"/>
      <c r="OZJ858" s="152"/>
      <c r="OZK858" s="152"/>
      <c r="OZL858" s="152"/>
      <c r="OZM858" s="152"/>
      <c r="OZN858" s="152"/>
      <c r="OZO858" s="152"/>
      <c r="OZP858" s="152"/>
      <c r="OZQ858" s="152"/>
      <c r="OZR858" s="152"/>
      <c r="OZS858" s="152"/>
      <c r="OZT858" s="152"/>
      <c r="OZU858" s="152"/>
      <c r="OZV858" s="152"/>
      <c r="OZW858" s="152"/>
      <c r="OZX858" s="152"/>
      <c r="OZY858" s="152"/>
      <c r="OZZ858" s="152"/>
      <c r="PAA858" s="152"/>
      <c r="PAB858" s="152"/>
      <c r="PAC858" s="152"/>
      <c r="PAD858" s="152"/>
      <c r="PAE858" s="152"/>
      <c r="PAF858" s="152"/>
      <c r="PAG858" s="152"/>
      <c r="PAH858" s="152"/>
      <c r="PAI858" s="152"/>
      <c r="PAJ858" s="152"/>
      <c r="PAK858" s="152"/>
      <c r="PAL858" s="152"/>
      <c r="PAM858" s="152"/>
      <c r="PAN858" s="152"/>
      <c r="PAO858" s="152"/>
      <c r="PAP858" s="152"/>
      <c r="PAQ858" s="152"/>
      <c r="PAR858" s="152"/>
      <c r="PAS858" s="152"/>
      <c r="PAT858" s="152"/>
      <c r="PAU858" s="152"/>
      <c r="PAV858" s="152"/>
      <c r="PAW858" s="152"/>
      <c r="PAX858" s="152"/>
      <c r="PAY858" s="152"/>
      <c r="PAZ858" s="152"/>
      <c r="PBA858" s="152"/>
      <c r="PBB858" s="152"/>
      <c r="PBC858" s="152"/>
      <c r="PBD858" s="152"/>
      <c r="PBE858" s="152"/>
      <c r="PBF858" s="152"/>
      <c r="PBG858" s="152"/>
      <c r="PBH858" s="152"/>
      <c r="PBI858" s="152"/>
      <c r="PBJ858" s="152"/>
      <c r="PBK858" s="152"/>
      <c r="PBL858" s="152"/>
      <c r="PBM858" s="152"/>
      <c r="PBN858" s="152"/>
      <c r="PBO858" s="152"/>
      <c r="PBP858" s="152"/>
      <c r="PBQ858" s="152"/>
      <c r="PBR858" s="152"/>
      <c r="PBS858" s="152"/>
      <c r="PBT858" s="152"/>
      <c r="PBU858" s="152"/>
      <c r="PBV858" s="152"/>
      <c r="PBW858" s="152"/>
      <c r="PBX858" s="152"/>
      <c r="PBY858" s="152"/>
      <c r="PBZ858" s="152"/>
      <c r="PCA858" s="152"/>
      <c r="PCB858" s="152"/>
      <c r="PCC858" s="152"/>
      <c r="PCD858" s="152"/>
      <c r="PCE858" s="152"/>
      <c r="PCF858" s="152"/>
      <c r="PCG858" s="152"/>
      <c r="PCH858" s="152"/>
      <c r="PCI858" s="152"/>
      <c r="PCJ858" s="152"/>
      <c r="PCK858" s="152"/>
      <c r="PCL858" s="152"/>
      <c r="PCM858" s="152"/>
      <c r="PCN858" s="152"/>
      <c r="PCO858" s="152"/>
      <c r="PCP858" s="152"/>
      <c r="PCQ858" s="152"/>
      <c r="PCR858" s="152"/>
      <c r="PCS858" s="152"/>
      <c r="PCT858" s="152"/>
      <c r="PCU858" s="152"/>
      <c r="PCV858" s="152"/>
      <c r="PCW858" s="152"/>
      <c r="PCX858" s="152"/>
      <c r="PCY858" s="152"/>
      <c r="PCZ858" s="152"/>
      <c r="PDA858" s="152"/>
      <c r="PDB858" s="152"/>
      <c r="PDC858" s="152"/>
      <c r="PDD858" s="152"/>
      <c r="PDE858" s="152"/>
      <c r="PDF858" s="152"/>
      <c r="PDG858" s="152"/>
      <c r="PDH858" s="152"/>
      <c r="PDI858" s="152"/>
      <c r="PDJ858" s="152"/>
      <c r="PDK858" s="152"/>
      <c r="PDL858" s="152"/>
      <c r="PDM858" s="152"/>
      <c r="PDN858" s="152"/>
      <c r="PDO858" s="152"/>
      <c r="PDP858" s="152"/>
      <c r="PDQ858" s="152"/>
      <c r="PDR858" s="152"/>
      <c r="PDS858" s="152"/>
      <c r="PDT858" s="152"/>
      <c r="PDU858" s="152"/>
      <c r="PDV858" s="152"/>
      <c r="PDW858" s="152"/>
      <c r="PDX858" s="152"/>
      <c r="PDY858" s="152"/>
      <c r="PDZ858" s="152"/>
      <c r="PEA858" s="152"/>
      <c r="PEB858" s="152"/>
      <c r="PEC858" s="152"/>
      <c r="PED858" s="152"/>
      <c r="PEE858" s="152"/>
      <c r="PEF858" s="152"/>
      <c r="PEG858" s="152"/>
      <c r="PEH858" s="152"/>
      <c r="PEI858" s="152"/>
      <c r="PEJ858" s="152"/>
      <c r="PEK858" s="152"/>
      <c r="PEL858" s="152"/>
      <c r="PEM858" s="152"/>
      <c r="PEN858" s="152"/>
      <c r="PEO858" s="152"/>
      <c r="PEP858" s="152"/>
      <c r="PEQ858" s="152"/>
      <c r="PER858" s="152"/>
      <c r="PES858" s="152"/>
      <c r="PET858" s="152"/>
      <c r="PEU858" s="152"/>
      <c r="PEV858" s="152"/>
      <c r="PEW858" s="152"/>
      <c r="PEX858" s="152"/>
      <c r="PEY858" s="152"/>
      <c r="PEZ858" s="152"/>
      <c r="PFA858" s="152"/>
      <c r="PFB858" s="152"/>
      <c r="PFC858" s="152"/>
      <c r="PFD858" s="152"/>
      <c r="PFE858" s="152"/>
      <c r="PFF858" s="152"/>
      <c r="PFG858" s="152"/>
      <c r="PFH858" s="152"/>
      <c r="PFI858" s="152"/>
      <c r="PFJ858" s="152"/>
      <c r="PFK858" s="152"/>
      <c r="PFL858" s="152"/>
      <c r="PFM858" s="152"/>
      <c r="PFN858" s="152"/>
      <c r="PFO858" s="152"/>
      <c r="PFP858" s="152"/>
      <c r="PFQ858" s="152"/>
      <c r="PFR858" s="152"/>
      <c r="PFS858" s="152"/>
      <c r="PFT858" s="152"/>
      <c r="PFU858" s="152"/>
      <c r="PFV858" s="152"/>
      <c r="PFW858" s="152"/>
      <c r="PFX858" s="152"/>
      <c r="PFY858" s="152"/>
      <c r="PFZ858" s="152"/>
      <c r="PGA858" s="152"/>
      <c r="PGB858" s="152"/>
      <c r="PGC858" s="152"/>
      <c r="PGD858" s="152"/>
      <c r="PGE858" s="152"/>
      <c r="PGF858" s="152"/>
      <c r="PGG858" s="152"/>
      <c r="PGH858" s="152"/>
      <c r="PGI858" s="152"/>
      <c r="PGJ858" s="152"/>
      <c r="PGK858" s="152"/>
      <c r="PGL858" s="152"/>
      <c r="PGM858" s="152"/>
      <c r="PGN858" s="152"/>
      <c r="PGO858" s="152"/>
      <c r="PGP858" s="152"/>
      <c r="PGQ858" s="152"/>
      <c r="PGR858" s="152"/>
      <c r="PGS858" s="152"/>
      <c r="PGT858" s="152"/>
      <c r="PGU858" s="152"/>
      <c r="PGV858" s="152"/>
      <c r="PGW858" s="152"/>
      <c r="PGX858" s="152"/>
      <c r="PGY858" s="152"/>
      <c r="PGZ858" s="152"/>
      <c r="PHA858" s="152"/>
      <c r="PHB858" s="152"/>
      <c r="PHC858" s="152"/>
      <c r="PHD858" s="152"/>
      <c r="PHE858" s="152"/>
      <c r="PHF858" s="152"/>
      <c r="PHG858" s="152"/>
      <c r="PHH858" s="152"/>
      <c r="PHI858" s="152"/>
      <c r="PHJ858" s="152"/>
      <c r="PHK858" s="152"/>
      <c r="PHL858" s="152"/>
      <c r="PHM858" s="152"/>
      <c r="PHN858" s="152"/>
      <c r="PHO858" s="152"/>
      <c r="PHP858" s="152"/>
      <c r="PHQ858" s="152"/>
      <c r="PHR858" s="152"/>
      <c r="PHS858" s="152"/>
      <c r="PHT858" s="152"/>
      <c r="PHU858" s="152"/>
      <c r="PHV858" s="152"/>
      <c r="PHW858" s="152"/>
      <c r="PHX858" s="152"/>
      <c r="PHY858" s="152"/>
      <c r="PHZ858" s="152"/>
      <c r="PIA858" s="152"/>
      <c r="PIB858" s="152"/>
      <c r="PIC858" s="152"/>
      <c r="PID858" s="152"/>
      <c r="PIE858" s="152"/>
      <c r="PIF858" s="152"/>
      <c r="PIG858" s="152"/>
      <c r="PIH858" s="152"/>
      <c r="PII858" s="152"/>
      <c r="PIJ858" s="152"/>
      <c r="PIK858" s="152"/>
      <c r="PIL858" s="152"/>
      <c r="PIM858" s="152"/>
      <c r="PIN858" s="152"/>
      <c r="PIO858" s="152"/>
      <c r="PIP858" s="152"/>
      <c r="PIQ858" s="152"/>
      <c r="PIR858" s="152"/>
      <c r="PIS858" s="152"/>
      <c r="PIT858" s="152"/>
      <c r="PIU858" s="152"/>
      <c r="PIV858" s="152"/>
      <c r="PIW858" s="152"/>
      <c r="PIX858" s="152"/>
      <c r="PIY858" s="152"/>
      <c r="PIZ858" s="152"/>
      <c r="PJA858" s="152"/>
      <c r="PJB858" s="152"/>
      <c r="PJC858" s="152"/>
      <c r="PJD858" s="152"/>
      <c r="PJE858" s="152"/>
      <c r="PJF858" s="152"/>
      <c r="PJG858" s="152"/>
      <c r="PJH858" s="152"/>
      <c r="PJI858" s="152"/>
      <c r="PJJ858" s="152"/>
      <c r="PJK858" s="152"/>
      <c r="PJL858" s="152"/>
      <c r="PJM858" s="152"/>
      <c r="PJN858" s="152"/>
      <c r="PJO858" s="152"/>
      <c r="PJP858" s="152"/>
      <c r="PJQ858" s="152"/>
      <c r="PJR858" s="152"/>
      <c r="PJS858" s="152"/>
      <c r="PJT858" s="152"/>
      <c r="PJU858" s="152"/>
      <c r="PJV858" s="152"/>
      <c r="PJW858" s="152"/>
      <c r="PJX858" s="152"/>
      <c r="PJY858" s="152"/>
      <c r="PJZ858" s="152"/>
      <c r="PKA858" s="152"/>
      <c r="PKB858" s="152"/>
      <c r="PKC858" s="152"/>
      <c r="PKD858" s="152"/>
      <c r="PKE858" s="152"/>
      <c r="PKF858" s="152"/>
      <c r="PKG858" s="152"/>
      <c r="PKH858" s="152"/>
      <c r="PKI858" s="152"/>
      <c r="PKJ858" s="152"/>
      <c r="PKK858" s="152"/>
      <c r="PKL858" s="152"/>
      <c r="PKM858" s="152"/>
      <c r="PKN858" s="152"/>
      <c r="PKO858" s="152"/>
      <c r="PKP858" s="152"/>
      <c r="PKQ858" s="152"/>
      <c r="PKR858" s="152"/>
      <c r="PKS858" s="152"/>
      <c r="PKT858" s="152"/>
      <c r="PKU858" s="152"/>
      <c r="PKV858" s="152"/>
      <c r="PKW858" s="152"/>
      <c r="PKX858" s="152"/>
      <c r="PKY858" s="152"/>
      <c r="PKZ858" s="152"/>
      <c r="PLA858" s="152"/>
      <c r="PLB858" s="152"/>
      <c r="PLC858" s="152"/>
      <c r="PLD858" s="152"/>
      <c r="PLE858" s="152"/>
      <c r="PLF858" s="152"/>
      <c r="PLG858" s="152"/>
      <c r="PLH858" s="152"/>
      <c r="PLI858" s="152"/>
      <c r="PLJ858" s="152"/>
      <c r="PLK858" s="152"/>
      <c r="PLL858" s="152"/>
      <c r="PLM858" s="152"/>
      <c r="PLN858" s="152"/>
      <c r="PLO858" s="152"/>
      <c r="PLP858" s="152"/>
      <c r="PLQ858" s="152"/>
      <c r="PLR858" s="152"/>
      <c r="PLS858" s="152"/>
      <c r="PLT858" s="152"/>
      <c r="PLU858" s="152"/>
      <c r="PLV858" s="152"/>
      <c r="PLW858" s="152"/>
      <c r="PLX858" s="152"/>
      <c r="PLY858" s="152"/>
      <c r="PLZ858" s="152"/>
      <c r="PMA858" s="152"/>
      <c r="PMB858" s="152"/>
      <c r="PMC858" s="152"/>
      <c r="PMD858" s="152"/>
      <c r="PME858" s="152"/>
      <c r="PMF858" s="152"/>
      <c r="PMG858" s="152"/>
      <c r="PMH858" s="152"/>
      <c r="PMI858" s="152"/>
      <c r="PMJ858" s="152"/>
      <c r="PMK858" s="152"/>
      <c r="PML858" s="152"/>
      <c r="PMM858" s="152"/>
      <c r="PMN858" s="152"/>
      <c r="PMO858" s="152"/>
      <c r="PMP858" s="152"/>
      <c r="PMQ858" s="152"/>
      <c r="PMR858" s="152"/>
      <c r="PMS858" s="152"/>
      <c r="PMT858" s="152"/>
      <c r="PMU858" s="152"/>
      <c r="PMV858" s="152"/>
      <c r="PMW858" s="152"/>
      <c r="PMX858" s="152"/>
      <c r="PMY858" s="152"/>
      <c r="PMZ858" s="152"/>
      <c r="PNA858" s="152"/>
      <c r="PNB858" s="152"/>
      <c r="PNC858" s="152"/>
      <c r="PND858" s="152"/>
      <c r="PNE858" s="152"/>
      <c r="PNF858" s="152"/>
      <c r="PNG858" s="152"/>
      <c r="PNH858" s="152"/>
      <c r="PNI858" s="152"/>
      <c r="PNJ858" s="152"/>
      <c r="PNK858" s="152"/>
      <c r="PNL858" s="152"/>
      <c r="PNM858" s="152"/>
      <c r="PNN858" s="152"/>
      <c r="PNO858" s="152"/>
      <c r="PNP858" s="152"/>
      <c r="PNQ858" s="152"/>
      <c r="PNR858" s="152"/>
      <c r="PNS858" s="152"/>
      <c r="PNT858" s="152"/>
      <c r="PNU858" s="152"/>
      <c r="PNV858" s="152"/>
      <c r="PNW858" s="152"/>
      <c r="PNX858" s="152"/>
      <c r="PNY858" s="152"/>
      <c r="PNZ858" s="152"/>
      <c r="POA858" s="152"/>
      <c r="POB858" s="152"/>
      <c r="POC858" s="152"/>
      <c r="POD858" s="152"/>
      <c r="POE858" s="152"/>
      <c r="POF858" s="152"/>
      <c r="POG858" s="152"/>
      <c r="POH858" s="152"/>
      <c r="POI858" s="152"/>
      <c r="POJ858" s="152"/>
      <c r="POK858" s="152"/>
      <c r="POL858" s="152"/>
      <c r="POM858" s="152"/>
      <c r="PON858" s="152"/>
      <c r="POO858" s="152"/>
      <c r="POP858" s="152"/>
      <c r="POQ858" s="152"/>
      <c r="POR858" s="152"/>
      <c r="POS858" s="152"/>
      <c r="POT858" s="152"/>
      <c r="POU858" s="152"/>
      <c r="POV858" s="152"/>
      <c r="POW858" s="152"/>
      <c r="POX858" s="152"/>
      <c r="POY858" s="152"/>
      <c r="POZ858" s="152"/>
      <c r="PPA858" s="152"/>
      <c r="PPB858" s="152"/>
      <c r="PPC858" s="152"/>
      <c r="PPD858" s="152"/>
      <c r="PPE858" s="152"/>
      <c r="PPF858" s="152"/>
      <c r="PPG858" s="152"/>
      <c r="PPH858" s="152"/>
      <c r="PPI858" s="152"/>
      <c r="PPJ858" s="152"/>
      <c r="PPK858" s="152"/>
      <c r="PPL858" s="152"/>
      <c r="PPM858" s="152"/>
      <c r="PPN858" s="152"/>
      <c r="PPO858" s="152"/>
      <c r="PPP858" s="152"/>
      <c r="PPQ858" s="152"/>
      <c r="PPR858" s="152"/>
      <c r="PPS858" s="152"/>
      <c r="PPT858" s="152"/>
      <c r="PPU858" s="152"/>
      <c r="PPV858" s="152"/>
      <c r="PPW858" s="152"/>
      <c r="PPX858" s="152"/>
      <c r="PPY858" s="152"/>
      <c r="PPZ858" s="152"/>
      <c r="PQA858" s="152"/>
      <c r="PQB858" s="152"/>
      <c r="PQC858" s="152"/>
      <c r="PQD858" s="152"/>
      <c r="PQE858" s="152"/>
      <c r="PQF858" s="152"/>
      <c r="PQG858" s="152"/>
      <c r="PQH858" s="152"/>
      <c r="PQI858" s="152"/>
      <c r="PQJ858" s="152"/>
      <c r="PQK858" s="152"/>
      <c r="PQL858" s="152"/>
      <c r="PQM858" s="152"/>
      <c r="PQN858" s="152"/>
      <c r="PQO858" s="152"/>
      <c r="PQP858" s="152"/>
      <c r="PQQ858" s="152"/>
      <c r="PQR858" s="152"/>
      <c r="PQS858" s="152"/>
      <c r="PQT858" s="152"/>
      <c r="PQU858" s="152"/>
      <c r="PQV858" s="152"/>
      <c r="PQW858" s="152"/>
      <c r="PQX858" s="152"/>
      <c r="PQY858" s="152"/>
      <c r="PQZ858" s="152"/>
      <c r="PRA858" s="152"/>
      <c r="PRB858" s="152"/>
      <c r="PRC858" s="152"/>
      <c r="PRD858" s="152"/>
      <c r="PRE858" s="152"/>
      <c r="PRF858" s="152"/>
      <c r="PRG858" s="152"/>
      <c r="PRH858" s="152"/>
      <c r="PRI858" s="152"/>
      <c r="PRJ858" s="152"/>
      <c r="PRK858" s="152"/>
      <c r="PRL858" s="152"/>
      <c r="PRM858" s="152"/>
      <c r="PRN858" s="152"/>
      <c r="PRO858" s="152"/>
      <c r="PRP858" s="152"/>
      <c r="PRQ858" s="152"/>
      <c r="PRR858" s="152"/>
      <c r="PRS858" s="152"/>
      <c r="PRT858" s="152"/>
      <c r="PRU858" s="152"/>
      <c r="PRV858" s="152"/>
      <c r="PRW858" s="152"/>
      <c r="PRX858" s="152"/>
      <c r="PRY858" s="152"/>
      <c r="PRZ858" s="152"/>
      <c r="PSA858" s="152"/>
      <c r="PSB858" s="152"/>
      <c r="PSC858" s="152"/>
      <c r="PSD858" s="152"/>
      <c r="PSE858" s="152"/>
      <c r="PSF858" s="152"/>
      <c r="PSG858" s="152"/>
      <c r="PSH858" s="152"/>
      <c r="PSI858" s="152"/>
      <c r="PSJ858" s="152"/>
      <c r="PSK858" s="152"/>
      <c r="PSL858" s="152"/>
      <c r="PSM858" s="152"/>
      <c r="PSN858" s="152"/>
      <c r="PSO858" s="152"/>
      <c r="PSP858" s="152"/>
      <c r="PSQ858" s="152"/>
      <c r="PSR858" s="152"/>
      <c r="PSS858" s="152"/>
      <c r="PST858" s="152"/>
      <c r="PSU858" s="152"/>
      <c r="PSV858" s="152"/>
      <c r="PSW858" s="152"/>
      <c r="PSX858" s="152"/>
      <c r="PSY858" s="152"/>
      <c r="PSZ858" s="152"/>
      <c r="PTA858" s="152"/>
      <c r="PTB858" s="152"/>
      <c r="PTC858" s="152"/>
      <c r="PTD858" s="152"/>
      <c r="PTE858" s="152"/>
      <c r="PTF858" s="152"/>
      <c r="PTG858" s="152"/>
      <c r="PTH858" s="152"/>
      <c r="PTI858" s="152"/>
      <c r="PTJ858" s="152"/>
      <c r="PTK858" s="152"/>
      <c r="PTL858" s="152"/>
      <c r="PTM858" s="152"/>
      <c r="PTN858" s="152"/>
      <c r="PTO858" s="152"/>
      <c r="PTP858" s="152"/>
      <c r="PTQ858" s="152"/>
      <c r="PTR858" s="152"/>
      <c r="PTS858" s="152"/>
      <c r="PTT858" s="152"/>
      <c r="PTU858" s="152"/>
      <c r="PTV858" s="152"/>
      <c r="PTW858" s="152"/>
      <c r="PTX858" s="152"/>
      <c r="PTY858" s="152"/>
      <c r="PTZ858" s="152"/>
      <c r="PUA858" s="152"/>
      <c r="PUB858" s="152"/>
      <c r="PUC858" s="152"/>
      <c r="PUD858" s="152"/>
      <c r="PUE858" s="152"/>
      <c r="PUF858" s="152"/>
      <c r="PUG858" s="152"/>
      <c r="PUH858" s="152"/>
      <c r="PUI858" s="152"/>
      <c r="PUJ858" s="152"/>
      <c r="PUK858" s="152"/>
      <c r="PUL858" s="152"/>
      <c r="PUM858" s="152"/>
      <c r="PUN858" s="152"/>
      <c r="PUO858" s="152"/>
      <c r="PUP858" s="152"/>
      <c r="PUQ858" s="152"/>
      <c r="PUR858" s="152"/>
      <c r="PUS858" s="152"/>
      <c r="PUT858" s="152"/>
      <c r="PUU858" s="152"/>
      <c r="PUV858" s="152"/>
      <c r="PUW858" s="152"/>
      <c r="PUX858" s="152"/>
      <c r="PUY858" s="152"/>
      <c r="PUZ858" s="152"/>
      <c r="PVA858" s="152"/>
      <c r="PVB858" s="152"/>
      <c r="PVC858" s="152"/>
      <c r="PVD858" s="152"/>
      <c r="PVE858" s="152"/>
      <c r="PVF858" s="152"/>
      <c r="PVG858" s="152"/>
      <c r="PVH858" s="152"/>
      <c r="PVI858" s="152"/>
      <c r="PVJ858" s="152"/>
      <c r="PVK858" s="152"/>
      <c r="PVL858" s="152"/>
      <c r="PVM858" s="152"/>
      <c r="PVN858" s="152"/>
      <c r="PVO858" s="152"/>
      <c r="PVP858" s="152"/>
      <c r="PVQ858" s="152"/>
      <c r="PVR858" s="152"/>
      <c r="PVS858" s="152"/>
      <c r="PVT858" s="152"/>
      <c r="PVU858" s="152"/>
      <c r="PVV858" s="152"/>
      <c r="PVW858" s="152"/>
      <c r="PVX858" s="152"/>
      <c r="PVY858" s="152"/>
      <c r="PVZ858" s="152"/>
      <c r="PWA858" s="152"/>
      <c r="PWB858" s="152"/>
      <c r="PWC858" s="152"/>
      <c r="PWD858" s="152"/>
      <c r="PWE858" s="152"/>
      <c r="PWF858" s="152"/>
      <c r="PWG858" s="152"/>
      <c r="PWH858" s="152"/>
      <c r="PWI858" s="152"/>
      <c r="PWJ858" s="152"/>
      <c r="PWK858" s="152"/>
      <c r="PWL858" s="152"/>
      <c r="PWM858" s="152"/>
      <c r="PWN858" s="152"/>
      <c r="PWO858" s="152"/>
      <c r="PWP858" s="152"/>
      <c r="PWQ858" s="152"/>
      <c r="PWR858" s="152"/>
      <c r="PWS858" s="152"/>
      <c r="PWT858" s="152"/>
      <c r="PWU858" s="152"/>
      <c r="PWV858" s="152"/>
      <c r="PWW858" s="152"/>
      <c r="PWX858" s="152"/>
      <c r="PWY858" s="152"/>
      <c r="PWZ858" s="152"/>
      <c r="PXA858" s="152"/>
      <c r="PXB858" s="152"/>
      <c r="PXC858" s="152"/>
      <c r="PXD858" s="152"/>
      <c r="PXE858" s="152"/>
      <c r="PXF858" s="152"/>
      <c r="PXG858" s="152"/>
      <c r="PXH858" s="152"/>
      <c r="PXI858" s="152"/>
      <c r="PXJ858" s="152"/>
      <c r="PXK858" s="152"/>
      <c r="PXL858" s="152"/>
      <c r="PXM858" s="152"/>
      <c r="PXN858" s="152"/>
      <c r="PXO858" s="152"/>
      <c r="PXP858" s="152"/>
      <c r="PXQ858" s="152"/>
      <c r="PXR858" s="152"/>
      <c r="PXS858" s="152"/>
      <c r="PXT858" s="152"/>
      <c r="PXU858" s="152"/>
      <c r="PXV858" s="152"/>
      <c r="PXW858" s="152"/>
      <c r="PXX858" s="152"/>
      <c r="PXY858" s="152"/>
      <c r="PXZ858" s="152"/>
      <c r="PYA858" s="152"/>
      <c r="PYB858" s="152"/>
      <c r="PYC858" s="152"/>
      <c r="PYD858" s="152"/>
      <c r="PYE858" s="152"/>
      <c r="PYF858" s="152"/>
      <c r="PYG858" s="152"/>
      <c r="PYH858" s="152"/>
      <c r="PYI858" s="152"/>
      <c r="PYJ858" s="152"/>
      <c r="PYK858" s="152"/>
      <c r="PYL858" s="152"/>
      <c r="PYM858" s="152"/>
      <c r="PYN858" s="152"/>
      <c r="PYO858" s="152"/>
      <c r="PYP858" s="152"/>
      <c r="PYQ858" s="152"/>
      <c r="PYR858" s="152"/>
      <c r="PYS858" s="152"/>
      <c r="PYT858" s="152"/>
      <c r="PYU858" s="152"/>
      <c r="PYV858" s="152"/>
      <c r="PYW858" s="152"/>
      <c r="PYX858" s="152"/>
      <c r="PYY858" s="152"/>
      <c r="PYZ858" s="152"/>
      <c r="PZA858" s="152"/>
      <c r="PZB858" s="152"/>
      <c r="PZC858" s="152"/>
      <c r="PZD858" s="152"/>
      <c r="PZE858" s="152"/>
      <c r="PZF858" s="152"/>
      <c r="PZG858" s="152"/>
      <c r="PZH858" s="152"/>
      <c r="PZI858" s="152"/>
      <c r="PZJ858" s="152"/>
      <c r="PZK858" s="152"/>
      <c r="PZL858" s="152"/>
      <c r="PZM858" s="152"/>
      <c r="PZN858" s="152"/>
      <c r="PZO858" s="152"/>
      <c r="PZP858" s="152"/>
      <c r="PZQ858" s="152"/>
      <c r="PZR858" s="152"/>
      <c r="PZS858" s="152"/>
      <c r="PZT858" s="152"/>
      <c r="PZU858" s="152"/>
      <c r="PZV858" s="152"/>
      <c r="PZW858" s="152"/>
      <c r="PZX858" s="152"/>
      <c r="PZY858" s="152"/>
      <c r="PZZ858" s="152"/>
      <c r="QAA858" s="152"/>
      <c r="QAB858" s="152"/>
      <c r="QAC858" s="152"/>
      <c r="QAD858" s="152"/>
      <c r="QAE858" s="152"/>
      <c r="QAF858" s="152"/>
      <c r="QAG858" s="152"/>
      <c r="QAH858" s="152"/>
      <c r="QAI858" s="152"/>
      <c r="QAJ858" s="152"/>
      <c r="QAK858" s="152"/>
      <c r="QAL858" s="152"/>
      <c r="QAM858" s="152"/>
      <c r="QAN858" s="152"/>
      <c r="QAO858" s="152"/>
      <c r="QAP858" s="152"/>
      <c r="QAQ858" s="152"/>
      <c r="QAR858" s="152"/>
      <c r="QAS858" s="152"/>
      <c r="QAT858" s="152"/>
      <c r="QAU858" s="152"/>
      <c r="QAV858" s="152"/>
      <c r="QAW858" s="152"/>
      <c r="QAX858" s="152"/>
      <c r="QAY858" s="152"/>
      <c r="QAZ858" s="152"/>
      <c r="QBA858" s="152"/>
      <c r="QBB858" s="152"/>
      <c r="QBC858" s="152"/>
      <c r="QBD858" s="152"/>
      <c r="QBE858" s="152"/>
      <c r="QBF858" s="152"/>
      <c r="QBG858" s="152"/>
      <c r="QBH858" s="152"/>
      <c r="QBI858" s="152"/>
      <c r="QBJ858" s="152"/>
      <c r="QBK858" s="152"/>
      <c r="QBL858" s="152"/>
      <c r="QBM858" s="152"/>
      <c r="QBN858" s="152"/>
      <c r="QBO858" s="152"/>
      <c r="QBP858" s="152"/>
      <c r="QBQ858" s="152"/>
      <c r="QBR858" s="152"/>
      <c r="QBS858" s="152"/>
      <c r="QBT858" s="152"/>
      <c r="QBU858" s="152"/>
      <c r="QBV858" s="152"/>
      <c r="QBW858" s="152"/>
      <c r="QBX858" s="152"/>
      <c r="QBY858" s="152"/>
      <c r="QBZ858" s="152"/>
      <c r="QCA858" s="152"/>
      <c r="QCB858" s="152"/>
      <c r="QCC858" s="152"/>
      <c r="QCD858" s="152"/>
      <c r="QCE858" s="152"/>
      <c r="QCF858" s="152"/>
      <c r="QCG858" s="152"/>
      <c r="QCH858" s="152"/>
      <c r="QCI858" s="152"/>
      <c r="QCJ858" s="152"/>
      <c r="QCK858" s="152"/>
      <c r="QCL858" s="152"/>
      <c r="QCM858" s="152"/>
      <c r="QCN858" s="152"/>
      <c r="QCO858" s="152"/>
      <c r="QCP858" s="152"/>
      <c r="QCQ858" s="152"/>
      <c r="QCR858" s="152"/>
      <c r="QCS858" s="152"/>
      <c r="QCT858" s="152"/>
      <c r="QCU858" s="152"/>
      <c r="QCV858" s="152"/>
      <c r="QCW858" s="152"/>
      <c r="QCX858" s="152"/>
      <c r="QCY858" s="152"/>
      <c r="QCZ858" s="152"/>
      <c r="QDA858" s="152"/>
      <c r="QDB858" s="152"/>
      <c r="QDC858" s="152"/>
      <c r="QDD858" s="152"/>
      <c r="QDE858" s="152"/>
      <c r="QDF858" s="152"/>
      <c r="QDG858" s="152"/>
      <c r="QDH858" s="152"/>
      <c r="QDI858" s="152"/>
      <c r="QDJ858" s="152"/>
      <c r="QDK858" s="152"/>
      <c r="QDL858" s="152"/>
      <c r="QDM858" s="152"/>
      <c r="QDN858" s="152"/>
      <c r="QDO858" s="152"/>
      <c r="QDP858" s="152"/>
      <c r="QDQ858" s="152"/>
      <c r="QDR858" s="152"/>
      <c r="QDS858" s="152"/>
      <c r="QDT858" s="152"/>
      <c r="QDU858" s="152"/>
      <c r="QDV858" s="152"/>
      <c r="QDW858" s="152"/>
      <c r="QDX858" s="152"/>
      <c r="QDY858" s="152"/>
      <c r="QDZ858" s="152"/>
      <c r="QEA858" s="152"/>
      <c r="QEB858" s="152"/>
      <c r="QEC858" s="152"/>
      <c r="QED858" s="152"/>
      <c r="QEE858" s="152"/>
      <c r="QEF858" s="152"/>
      <c r="QEG858" s="152"/>
      <c r="QEH858" s="152"/>
      <c r="QEI858" s="152"/>
      <c r="QEJ858" s="152"/>
      <c r="QEK858" s="152"/>
      <c r="QEL858" s="152"/>
      <c r="QEM858" s="152"/>
      <c r="QEN858" s="152"/>
      <c r="QEO858" s="152"/>
      <c r="QEP858" s="152"/>
      <c r="QEQ858" s="152"/>
      <c r="QER858" s="152"/>
      <c r="QES858" s="152"/>
      <c r="QET858" s="152"/>
      <c r="QEU858" s="152"/>
      <c r="QEV858" s="152"/>
      <c r="QEW858" s="152"/>
      <c r="QEX858" s="152"/>
      <c r="QEY858" s="152"/>
      <c r="QEZ858" s="152"/>
      <c r="QFA858" s="152"/>
      <c r="QFB858" s="152"/>
      <c r="QFC858" s="152"/>
      <c r="QFD858" s="152"/>
      <c r="QFE858" s="152"/>
      <c r="QFF858" s="152"/>
      <c r="QFG858" s="152"/>
      <c r="QFH858" s="152"/>
      <c r="QFI858" s="152"/>
      <c r="QFJ858" s="152"/>
      <c r="QFK858" s="152"/>
      <c r="QFL858" s="152"/>
      <c r="QFM858" s="152"/>
      <c r="QFN858" s="152"/>
      <c r="QFO858" s="152"/>
      <c r="QFP858" s="152"/>
      <c r="QFQ858" s="152"/>
      <c r="QFR858" s="152"/>
      <c r="QFS858" s="152"/>
      <c r="QFT858" s="152"/>
      <c r="QFU858" s="152"/>
      <c r="QFV858" s="152"/>
      <c r="QFW858" s="152"/>
      <c r="QFX858" s="152"/>
      <c r="QFY858" s="152"/>
      <c r="QFZ858" s="152"/>
      <c r="QGA858" s="152"/>
      <c r="QGB858" s="152"/>
      <c r="QGC858" s="152"/>
      <c r="QGD858" s="152"/>
      <c r="QGE858" s="152"/>
      <c r="QGF858" s="152"/>
      <c r="QGG858" s="152"/>
      <c r="QGH858" s="152"/>
      <c r="QGI858" s="152"/>
      <c r="QGJ858" s="152"/>
      <c r="QGK858" s="152"/>
      <c r="QGL858" s="152"/>
      <c r="QGM858" s="152"/>
      <c r="QGN858" s="152"/>
      <c r="QGO858" s="152"/>
      <c r="QGP858" s="152"/>
      <c r="QGQ858" s="152"/>
      <c r="QGR858" s="152"/>
      <c r="QGS858" s="152"/>
      <c r="QGT858" s="152"/>
      <c r="QGU858" s="152"/>
      <c r="QGV858" s="152"/>
      <c r="QGW858" s="152"/>
      <c r="QGX858" s="152"/>
      <c r="QGY858" s="152"/>
      <c r="QGZ858" s="152"/>
      <c r="QHA858" s="152"/>
      <c r="QHB858" s="152"/>
      <c r="QHC858" s="152"/>
      <c r="QHD858" s="152"/>
      <c r="QHE858" s="152"/>
      <c r="QHF858" s="152"/>
      <c r="QHG858" s="152"/>
      <c r="QHH858" s="152"/>
      <c r="QHI858" s="152"/>
      <c r="QHJ858" s="152"/>
      <c r="QHK858" s="152"/>
      <c r="QHL858" s="152"/>
      <c r="QHM858" s="152"/>
      <c r="QHN858" s="152"/>
      <c r="QHO858" s="152"/>
      <c r="QHP858" s="152"/>
      <c r="QHQ858" s="152"/>
      <c r="QHR858" s="152"/>
      <c r="QHS858" s="152"/>
      <c r="QHT858" s="152"/>
      <c r="QHU858" s="152"/>
      <c r="QHV858" s="152"/>
      <c r="QHW858" s="152"/>
      <c r="QHX858" s="152"/>
      <c r="QHY858" s="152"/>
      <c r="QHZ858" s="152"/>
      <c r="QIA858" s="152"/>
      <c r="QIB858" s="152"/>
      <c r="QIC858" s="152"/>
      <c r="QID858" s="152"/>
      <c r="QIE858" s="152"/>
      <c r="QIF858" s="152"/>
      <c r="QIG858" s="152"/>
      <c r="QIH858" s="152"/>
      <c r="QII858" s="152"/>
      <c r="QIJ858" s="152"/>
      <c r="QIK858" s="152"/>
      <c r="QIL858" s="152"/>
      <c r="QIM858" s="152"/>
      <c r="QIN858" s="152"/>
      <c r="QIO858" s="152"/>
      <c r="QIP858" s="152"/>
      <c r="QIQ858" s="152"/>
      <c r="QIR858" s="152"/>
      <c r="QIS858" s="152"/>
      <c r="QIT858" s="152"/>
      <c r="QIU858" s="152"/>
      <c r="QIV858" s="152"/>
      <c r="QIW858" s="152"/>
      <c r="QIX858" s="152"/>
      <c r="QIY858" s="152"/>
      <c r="QIZ858" s="152"/>
      <c r="QJA858" s="152"/>
      <c r="QJB858" s="152"/>
      <c r="QJC858" s="152"/>
      <c r="QJD858" s="152"/>
      <c r="QJE858" s="152"/>
      <c r="QJF858" s="152"/>
      <c r="QJG858" s="152"/>
      <c r="QJH858" s="152"/>
      <c r="QJI858" s="152"/>
      <c r="QJJ858" s="152"/>
      <c r="QJK858" s="152"/>
      <c r="QJL858" s="152"/>
      <c r="QJM858" s="152"/>
      <c r="QJN858" s="152"/>
      <c r="QJO858" s="152"/>
      <c r="QJP858" s="152"/>
      <c r="QJQ858" s="152"/>
      <c r="QJR858" s="152"/>
      <c r="QJS858" s="152"/>
      <c r="QJT858" s="152"/>
      <c r="QJU858" s="152"/>
      <c r="QJV858" s="152"/>
      <c r="QJW858" s="152"/>
      <c r="QJX858" s="152"/>
      <c r="QJY858" s="152"/>
      <c r="QJZ858" s="152"/>
      <c r="QKA858" s="152"/>
      <c r="QKB858" s="152"/>
      <c r="QKC858" s="152"/>
      <c r="QKD858" s="152"/>
      <c r="QKE858" s="152"/>
      <c r="QKF858" s="152"/>
      <c r="QKG858" s="152"/>
      <c r="QKH858" s="152"/>
      <c r="QKI858" s="152"/>
      <c r="QKJ858" s="152"/>
      <c r="QKK858" s="152"/>
      <c r="QKL858" s="152"/>
      <c r="QKM858" s="152"/>
      <c r="QKN858" s="152"/>
      <c r="QKO858" s="152"/>
      <c r="QKP858" s="152"/>
      <c r="QKQ858" s="152"/>
      <c r="QKR858" s="152"/>
      <c r="QKS858" s="152"/>
      <c r="QKT858" s="152"/>
      <c r="QKU858" s="152"/>
      <c r="QKV858" s="152"/>
      <c r="QKW858" s="152"/>
      <c r="QKX858" s="152"/>
      <c r="QKY858" s="152"/>
      <c r="QKZ858" s="152"/>
      <c r="QLA858" s="152"/>
      <c r="QLB858" s="152"/>
      <c r="QLC858" s="152"/>
      <c r="QLD858" s="152"/>
      <c r="QLE858" s="152"/>
      <c r="QLF858" s="152"/>
      <c r="QLG858" s="152"/>
      <c r="QLH858" s="152"/>
      <c r="QLI858" s="152"/>
      <c r="QLJ858" s="152"/>
      <c r="QLK858" s="152"/>
      <c r="QLL858" s="152"/>
      <c r="QLM858" s="152"/>
      <c r="QLN858" s="152"/>
      <c r="QLO858" s="152"/>
      <c r="QLP858" s="152"/>
      <c r="QLQ858" s="152"/>
      <c r="QLR858" s="152"/>
      <c r="QLS858" s="152"/>
      <c r="QLT858" s="152"/>
      <c r="QLU858" s="152"/>
      <c r="QLV858" s="152"/>
      <c r="QLW858" s="152"/>
      <c r="QLX858" s="152"/>
      <c r="QLY858" s="152"/>
      <c r="QLZ858" s="152"/>
      <c r="QMA858" s="152"/>
      <c r="QMB858" s="152"/>
      <c r="QMC858" s="152"/>
      <c r="QMD858" s="152"/>
      <c r="QME858" s="152"/>
      <c r="QMF858" s="152"/>
      <c r="QMG858" s="152"/>
      <c r="QMH858" s="152"/>
      <c r="QMI858" s="152"/>
      <c r="QMJ858" s="152"/>
      <c r="QMK858" s="152"/>
      <c r="QML858" s="152"/>
      <c r="QMM858" s="152"/>
      <c r="QMN858" s="152"/>
      <c r="QMO858" s="152"/>
      <c r="QMP858" s="152"/>
      <c r="QMQ858" s="152"/>
      <c r="QMR858" s="152"/>
      <c r="QMS858" s="152"/>
      <c r="QMT858" s="152"/>
      <c r="QMU858" s="152"/>
      <c r="QMV858" s="152"/>
      <c r="QMW858" s="152"/>
      <c r="QMX858" s="152"/>
      <c r="QMY858" s="152"/>
      <c r="QMZ858" s="152"/>
      <c r="QNA858" s="152"/>
      <c r="QNB858" s="152"/>
      <c r="QNC858" s="152"/>
      <c r="QND858" s="152"/>
      <c r="QNE858" s="152"/>
      <c r="QNF858" s="152"/>
      <c r="QNG858" s="152"/>
      <c r="QNH858" s="152"/>
      <c r="QNI858" s="152"/>
      <c r="QNJ858" s="152"/>
      <c r="QNK858" s="152"/>
      <c r="QNL858" s="152"/>
      <c r="QNM858" s="152"/>
      <c r="QNN858" s="152"/>
      <c r="QNO858" s="152"/>
      <c r="QNP858" s="152"/>
      <c r="QNQ858" s="152"/>
      <c r="QNR858" s="152"/>
      <c r="QNS858" s="152"/>
      <c r="QNT858" s="152"/>
      <c r="QNU858" s="152"/>
      <c r="QNV858" s="152"/>
      <c r="QNW858" s="152"/>
      <c r="QNX858" s="152"/>
      <c r="QNY858" s="152"/>
      <c r="QNZ858" s="152"/>
      <c r="QOA858" s="152"/>
      <c r="QOB858" s="152"/>
      <c r="QOC858" s="152"/>
      <c r="QOD858" s="152"/>
      <c r="QOE858" s="152"/>
      <c r="QOF858" s="152"/>
      <c r="QOG858" s="152"/>
      <c r="QOH858" s="152"/>
      <c r="QOI858" s="152"/>
      <c r="QOJ858" s="152"/>
      <c r="QOK858" s="152"/>
      <c r="QOL858" s="152"/>
      <c r="QOM858" s="152"/>
      <c r="QON858" s="152"/>
      <c r="QOO858" s="152"/>
      <c r="QOP858" s="152"/>
      <c r="QOQ858" s="152"/>
      <c r="QOR858" s="152"/>
      <c r="QOS858" s="152"/>
      <c r="QOT858" s="152"/>
      <c r="QOU858" s="152"/>
      <c r="QOV858" s="152"/>
      <c r="QOW858" s="152"/>
      <c r="QOX858" s="152"/>
      <c r="QOY858" s="152"/>
      <c r="QOZ858" s="152"/>
      <c r="QPA858" s="152"/>
      <c r="QPB858" s="152"/>
      <c r="QPC858" s="152"/>
      <c r="QPD858" s="152"/>
      <c r="QPE858" s="152"/>
      <c r="QPF858" s="152"/>
      <c r="QPG858" s="152"/>
      <c r="QPH858" s="152"/>
      <c r="QPI858" s="152"/>
      <c r="QPJ858" s="152"/>
      <c r="QPK858" s="152"/>
      <c r="QPL858" s="152"/>
      <c r="QPM858" s="152"/>
      <c r="QPN858" s="152"/>
      <c r="QPO858" s="152"/>
      <c r="QPP858" s="152"/>
      <c r="QPQ858" s="152"/>
      <c r="QPR858" s="152"/>
      <c r="QPS858" s="152"/>
      <c r="QPT858" s="152"/>
      <c r="QPU858" s="152"/>
      <c r="QPV858" s="152"/>
      <c r="QPW858" s="152"/>
      <c r="QPX858" s="152"/>
      <c r="QPY858" s="152"/>
      <c r="QPZ858" s="152"/>
      <c r="QQA858" s="152"/>
      <c r="QQB858" s="152"/>
      <c r="QQC858" s="152"/>
      <c r="QQD858" s="152"/>
      <c r="QQE858" s="152"/>
      <c r="QQF858" s="152"/>
      <c r="QQG858" s="152"/>
      <c r="QQH858" s="152"/>
      <c r="QQI858" s="152"/>
      <c r="QQJ858" s="152"/>
      <c r="QQK858" s="152"/>
      <c r="QQL858" s="152"/>
      <c r="QQM858" s="152"/>
      <c r="QQN858" s="152"/>
      <c r="QQO858" s="152"/>
      <c r="QQP858" s="152"/>
      <c r="QQQ858" s="152"/>
      <c r="QQR858" s="152"/>
      <c r="QQS858" s="152"/>
      <c r="QQT858" s="152"/>
      <c r="QQU858" s="152"/>
      <c r="QQV858" s="152"/>
      <c r="QQW858" s="152"/>
      <c r="QQX858" s="152"/>
      <c r="QQY858" s="152"/>
      <c r="QQZ858" s="152"/>
      <c r="QRA858" s="152"/>
      <c r="QRB858" s="152"/>
      <c r="QRC858" s="152"/>
      <c r="QRD858" s="152"/>
      <c r="QRE858" s="152"/>
      <c r="QRF858" s="152"/>
      <c r="QRG858" s="152"/>
      <c r="QRH858" s="152"/>
      <c r="QRI858" s="152"/>
      <c r="QRJ858" s="152"/>
      <c r="QRK858" s="152"/>
      <c r="QRL858" s="152"/>
      <c r="QRM858" s="152"/>
      <c r="QRN858" s="152"/>
      <c r="QRO858" s="152"/>
      <c r="QRP858" s="152"/>
      <c r="QRQ858" s="152"/>
      <c r="QRR858" s="152"/>
      <c r="QRS858" s="152"/>
      <c r="QRT858" s="152"/>
      <c r="QRU858" s="152"/>
      <c r="QRV858" s="152"/>
      <c r="QRW858" s="152"/>
      <c r="QRX858" s="152"/>
      <c r="QRY858" s="152"/>
      <c r="QRZ858" s="152"/>
      <c r="QSA858" s="152"/>
      <c r="QSB858" s="152"/>
      <c r="QSC858" s="152"/>
      <c r="QSD858" s="152"/>
      <c r="QSE858" s="152"/>
      <c r="QSF858" s="152"/>
      <c r="QSG858" s="152"/>
      <c r="QSH858" s="152"/>
      <c r="QSI858" s="152"/>
      <c r="QSJ858" s="152"/>
      <c r="QSK858" s="152"/>
      <c r="QSL858" s="152"/>
      <c r="QSM858" s="152"/>
      <c r="QSN858" s="152"/>
      <c r="QSO858" s="152"/>
      <c r="QSP858" s="152"/>
      <c r="QSQ858" s="152"/>
      <c r="QSR858" s="152"/>
      <c r="QSS858" s="152"/>
      <c r="QST858" s="152"/>
      <c r="QSU858" s="152"/>
      <c r="QSV858" s="152"/>
      <c r="QSW858" s="152"/>
      <c r="QSX858" s="152"/>
      <c r="QSY858" s="152"/>
      <c r="QSZ858" s="152"/>
      <c r="QTA858" s="152"/>
      <c r="QTB858" s="152"/>
      <c r="QTC858" s="152"/>
      <c r="QTD858" s="152"/>
      <c r="QTE858" s="152"/>
      <c r="QTF858" s="152"/>
      <c r="QTG858" s="152"/>
      <c r="QTH858" s="152"/>
      <c r="QTI858" s="152"/>
      <c r="QTJ858" s="152"/>
      <c r="QTK858" s="152"/>
      <c r="QTL858" s="152"/>
      <c r="QTM858" s="152"/>
      <c r="QTN858" s="152"/>
      <c r="QTO858" s="152"/>
      <c r="QTP858" s="152"/>
      <c r="QTQ858" s="152"/>
      <c r="QTR858" s="152"/>
      <c r="QTS858" s="152"/>
      <c r="QTT858" s="152"/>
      <c r="QTU858" s="152"/>
      <c r="QTV858" s="152"/>
      <c r="QTW858" s="152"/>
      <c r="QTX858" s="152"/>
      <c r="QTY858" s="152"/>
      <c r="QTZ858" s="152"/>
      <c r="QUA858" s="152"/>
      <c r="QUB858" s="152"/>
      <c r="QUC858" s="152"/>
      <c r="QUD858" s="152"/>
      <c r="QUE858" s="152"/>
      <c r="QUF858" s="152"/>
      <c r="QUG858" s="152"/>
      <c r="QUH858" s="152"/>
      <c r="QUI858" s="152"/>
      <c r="QUJ858" s="152"/>
      <c r="QUK858" s="152"/>
      <c r="QUL858" s="152"/>
      <c r="QUM858" s="152"/>
      <c r="QUN858" s="152"/>
      <c r="QUO858" s="152"/>
      <c r="QUP858" s="152"/>
      <c r="QUQ858" s="152"/>
      <c r="QUR858" s="152"/>
      <c r="QUS858" s="152"/>
      <c r="QUT858" s="152"/>
      <c r="QUU858" s="152"/>
      <c r="QUV858" s="152"/>
      <c r="QUW858" s="152"/>
      <c r="QUX858" s="152"/>
      <c r="QUY858" s="152"/>
      <c r="QUZ858" s="152"/>
      <c r="QVA858" s="152"/>
      <c r="QVB858" s="152"/>
      <c r="QVC858" s="152"/>
      <c r="QVD858" s="152"/>
      <c r="QVE858" s="152"/>
      <c r="QVF858" s="152"/>
      <c r="QVG858" s="152"/>
      <c r="QVH858" s="152"/>
      <c r="QVI858" s="152"/>
      <c r="QVJ858" s="152"/>
      <c r="QVK858" s="152"/>
      <c r="QVL858" s="152"/>
      <c r="QVM858" s="152"/>
      <c r="QVN858" s="152"/>
      <c r="QVO858" s="152"/>
      <c r="QVP858" s="152"/>
      <c r="QVQ858" s="152"/>
      <c r="QVR858" s="152"/>
      <c r="QVS858" s="152"/>
      <c r="QVT858" s="152"/>
      <c r="QVU858" s="152"/>
      <c r="QVV858" s="152"/>
      <c r="QVW858" s="152"/>
      <c r="QVX858" s="152"/>
      <c r="QVY858" s="152"/>
      <c r="QVZ858" s="152"/>
      <c r="QWA858" s="152"/>
      <c r="QWB858" s="152"/>
      <c r="QWC858" s="152"/>
      <c r="QWD858" s="152"/>
      <c r="QWE858" s="152"/>
      <c r="QWF858" s="152"/>
      <c r="QWG858" s="152"/>
      <c r="QWH858" s="152"/>
      <c r="QWI858" s="152"/>
      <c r="QWJ858" s="152"/>
      <c r="QWK858" s="152"/>
      <c r="QWL858" s="152"/>
      <c r="QWM858" s="152"/>
      <c r="QWN858" s="152"/>
      <c r="QWO858" s="152"/>
      <c r="QWP858" s="152"/>
      <c r="QWQ858" s="152"/>
      <c r="QWR858" s="152"/>
      <c r="QWS858" s="152"/>
      <c r="QWT858" s="152"/>
      <c r="QWU858" s="152"/>
      <c r="QWV858" s="152"/>
      <c r="QWW858" s="152"/>
      <c r="QWX858" s="152"/>
      <c r="QWY858" s="152"/>
      <c r="QWZ858" s="152"/>
      <c r="QXA858" s="152"/>
      <c r="QXB858" s="152"/>
      <c r="QXC858" s="152"/>
      <c r="QXD858" s="152"/>
      <c r="QXE858" s="152"/>
      <c r="QXF858" s="152"/>
      <c r="QXG858" s="152"/>
      <c r="QXH858" s="152"/>
      <c r="QXI858" s="152"/>
      <c r="QXJ858" s="152"/>
      <c r="QXK858" s="152"/>
      <c r="QXL858" s="152"/>
      <c r="QXM858" s="152"/>
      <c r="QXN858" s="152"/>
      <c r="QXO858" s="152"/>
      <c r="QXP858" s="152"/>
      <c r="QXQ858" s="152"/>
      <c r="QXR858" s="152"/>
      <c r="QXS858" s="152"/>
      <c r="QXT858" s="152"/>
      <c r="QXU858" s="152"/>
      <c r="QXV858" s="152"/>
      <c r="QXW858" s="152"/>
      <c r="QXX858" s="152"/>
      <c r="QXY858" s="152"/>
      <c r="QXZ858" s="152"/>
      <c r="QYA858" s="152"/>
      <c r="QYB858" s="152"/>
      <c r="QYC858" s="152"/>
      <c r="QYD858" s="152"/>
      <c r="QYE858" s="152"/>
      <c r="QYF858" s="152"/>
      <c r="QYG858" s="152"/>
      <c r="QYH858" s="152"/>
      <c r="QYI858" s="152"/>
      <c r="QYJ858" s="152"/>
      <c r="QYK858" s="152"/>
      <c r="QYL858" s="152"/>
      <c r="QYM858" s="152"/>
      <c r="QYN858" s="152"/>
      <c r="QYO858" s="152"/>
      <c r="QYP858" s="152"/>
      <c r="QYQ858" s="152"/>
      <c r="QYR858" s="152"/>
      <c r="QYS858" s="152"/>
      <c r="QYT858" s="152"/>
      <c r="QYU858" s="152"/>
      <c r="QYV858" s="152"/>
      <c r="QYW858" s="152"/>
      <c r="QYX858" s="152"/>
      <c r="QYY858" s="152"/>
      <c r="QYZ858" s="152"/>
      <c r="QZA858" s="152"/>
      <c r="QZB858" s="152"/>
      <c r="QZC858" s="152"/>
      <c r="QZD858" s="152"/>
      <c r="QZE858" s="152"/>
      <c r="QZF858" s="152"/>
      <c r="QZG858" s="152"/>
      <c r="QZH858" s="152"/>
      <c r="QZI858" s="152"/>
      <c r="QZJ858" s="152"/>
      <c r="QZK858" s="152"/>
      <c r="QZL858" s="152"/>
      <c r="QZM858" s="152"/>
      <c r="QZN858" s="152"/>
      <c r="QZO858" s="152"/>
      <c r="QZP858" s="152"/>
      <c r="QZQ858" s="152"/>
      <c r="QZR858" s="152"/>
      <c r="QZS858" s="152"/>
      <c r="QZT858" s="152"/>
      <c r="QZU858" s="152"/>
      <c r="QZV858" s="152"/>
      <c r="QZW858" s="152"/>
      <c r="QZX858" s="152"/>
      <c r="QZY858" s="152"/>
      <c r="QZZ858" s="152"/>
      <c r="RAA858" s="152"/>
      <c r="RAB858" s="152"/>
      <c r="RAC858" s="152"/>
      <c r="RAD858" s="152"/>
      <c r="RAE858" s="152"/>
      <c r="RAF858" s="152"/>
      <c r="RAG858" s="152"/>
      <c r="RAH858" s="152"/>
      <c r="RAI858" s="152"/>
      <c r="RAJ858" s="152"/>
      <c r="RAK858" s="152"/>
      <c r="RAL858" s="152"/>
      <c r="RAM858" s="152"/>
      <c r="RAN858" s="152"/>
      <c r="RAO858" s="152"/>
      <c r="RAP858" s="152"/>
      <c r="RAQ858" s="152"/>
      <c r="RAR858" s="152"/>
      <c r="RAS858" s="152"/>
      <c r="RAT858" s="152"/>
      <c r="RAU858" s="152"/>
      <c r="RAV858" s="152"/>
      <c r="RAW858" s="152"/>
      <c r="RAX858" s="152"/>
      <c r="RAY858" s="152"/>
      <c r="RAZ858" s="152"/>
      <c r="RBA858" s="152"/>
      <c r="RBB858" s="152"/>
      <c r="RBC858" s="152"/>
      <c r="RBD858" s="152"/>
      <c r="RBE858" s="152"/>
      <c r="RBF858" s="152"/>
      <c r="RBG858" s="152"/>
      <c r="RBH858" s="152"/>
      <c r="RBI858" s="152"/>
      <c r="RBJ858" s="152"/>
      <c r="RBK858" s="152"/>
      <c r="RBL858" s="152"/>
      <c r="RBM858" s="152"/>
      <c r="RBN858" s="152"/>
      <c r="RBO858" s="152"/>
      <c r="RBP858" s="152"/>
      <c r="RBQ858" s="152"/>
      <c r="RBR858" s="152"/>
      <c r="RBS858" s="152"/>
      <c r="RBT858" s="152"/>
      <c r="RBU858" s="152"/>
      <c r="RBV858" s="152"/>
      <c r="RBW858" s="152"/>
      <c r="RBX858" s="152"/>
      <c r="RBY858" s="152"/>
      <c r="RBZ858" s="152"/>
      <c r="RCA858" s="152"/>
      <c r="RCB858" s="152"/>
      <c r="RCC858" s="152"/>
      <c r="RCD858" s="152"/>
      <c r="RCE858" s="152"/>
      <c r="RCF858" s="152"/>
      <c r="RCG858" s="152"/>
      <c r="RCH858" s="152"/>
      <c r="RCI858" s="152"/>
      <c r="RCJ858" s="152"/>
      <c r="RCK858" s="152"/>
      <c r="RCL858" s="152"/>
      <c r="RCM858" s="152"/>
      <c r="RCN858" s="152"/>
      <c r="RCO858" s="152"/>
      <c r="RCP858" s="152"/>
      <c r="RCQ858" s="152"/>
      <c r="RCR858" s="152"/>
      <c r="RCS858" s="152"/>
      <c r="RCT858" s="152"/>
      <c r="RCU858" s="152"/>
      <c r="RCV858" s="152"/>
      <c r="RCW858" s="152"/>
      <c r="RCX858" s="152"/>
      <c r="RCY858" s="152"/>
      <c r="RCZ858" s="152"/>
      <c r="RDA858" s="152"/>
      <c r="RDB858" s="152"/>
      <c r="RDC858" s="152"/>
      <c r="RDD858" s="152"/>
      <c r="RDE858" s="152"/>
      <c r="RDF858" s="152"/>
      <c r="RDG858" s="152"/>
      <c r="RDH858" s="152"/>
      <c r="RDI858" s="152"/>
      <c r="RDJ858" s="152"/>
      <c r="RDK858" s="152"/>
      <c r="RDL858" s="152"/>
      <c r="RDM858" s="152"/>
      <c r="RDN858" s="152"/>
      <c r="RDO858" s="152"/>
      <c r="RDP858" s="152"/>
      <c r="RDQ858" s="152"/>
      <c r="RDR858" s="152"/>
      <c r="RDS858" s="152"/>
      <c r="RDT858" s="152"/>
      <c r="RDU858" s="152"/>
      <c r="RDV858" s="152"/>
      <c r="RDW858" s="152"/>
      <c r="RDX858" s="152"/>
      <c r="RDY858" s="152"/>
      <c r="RDZ858" s="152"/>
      <c r="REA858" s="152"/>
      <c r="REB858" s="152"/>
      <c r="REC858" s="152"/>
      <c r="RED858" s="152"/>
      <c r="REE858" s="152"/>
      <c r="REF858" s="152"/>
      <c r="REG858" s="152"/>
      <c r="REH858" s="152"/>
      <c r="REI858" s="152"/>
      <c r="REJ858" s="152"/>
      <c r="REK858" s="152"/>
      <c r="REL858" s="152"/>
      <c r="REM858" s="152"/>
      <c r="REN858" s="152"/>
      <c r="REO858" s="152"/>
      <c r="REP858" s="152"/>
      <c r="REQ858" s="152"/>
      <c r="RER858" s="152"/>
      <c r="RES858" s="152"/>
      <c r="RET858" s="152"/>
      <c r="REU858" s="152"/>
      <c r="REV858" s="152"/>
      <c r="REW858" s="152"/>
      <c r="REX858" s="152"/>
      <c r="REY858" s="152"/>
      <c r="REZ858" s="152"/>
      <c r="RFA858" s="152"/>
      <c r="RFB858" s="152"/>
      <c r="RFC858" s="152"/>
      <c r="RFD858" s="152"/>
      <c r="RFE858" s="152"/>
      <c r="RFF858" s="152"/>
      <c r="RFG858" s="152"/>
      <c r="RFH858" s="152"/>
      <c r="RFI858" s="152"/>
      <c r="RFJ858" s="152"/>
      <c r="RFK858" s="152"/>
      <c r="RFL858" s="152"/>
      <c r="RFM858" s="152"/>
      <c r="RFN858" s="152"/>
      <c r="RFO858" s="152"/>
      <c r="RFP858" s="152"/>
      <c r="RFQ858" s="152"/>
      <c r="RFR858" s="152"/>
      <c r="RFS858" s="152"/>
      <c r="RFT858" s="152"/>
      <c r="RFU858" s="152"/>
      <c r="RFV858" s="152"/>
      <c r="RFW858" s="152"/>
      <c r="RFX858" s="152"/>
      <c r="RFY858" s="152"/>
      <c r="RFZ858" s="152"/>
      <c r="RGA858" s="152"/>
      <c r="RGB858" s="152"/>
      <c r="RGC858" s="152"/>
      <c r="RGD858" s="152"/>
      <c r="RGE858" s="152"/>
      <c r="RGF858" s="152"/>
      <c r="RGG858" s="152"/>
      <c r="RGH858" s="152"/>
      <c r="RGI858" s="152"/>
      <c r="RGJ858" s="152"/>
      <c r="RGK858" s="152"/>
      <c r="RGL858" s="152"/>
      <c r="RGM858" s="152"/>
      <c r="RGN858" s="152"/>
      <c r="RGO858" s="152"/>
      <c r="RGP858" s="152"/>
      <c r="RGQ858" s="152"/>
      <c r="RGR858" s="152"/>
      <c r="RGS858" s="152"/>
      <c r="RGT858" s="152"/>
      <c r="RGU858" s="152"/>
      <c r="RGV858" s="152"/>
      <c r="RGW858" s="152"/>
      <c r="RGX858" s="152"/>
      <c r="RGY858" s="152"/>
      <c r="RGZ858" s="152"/>
      <c r="RHA858" s="152"/>
      <c r="RHB858" s="152"/>
      <c r="RHC858" s="152"/>
      <c r="RHD858" s="152"/>
      <c r="RHE858" s="152"/>
      <c r="RHF858" s="152"/>
      <c r="RHG858" s="152"/>
      <c r="RHH858" s="152"/>
      <c r="RHI858" s="152"/>
      <c r="RHJ858" s="152"/>
      <c r="RHK858" s="152"/>
      <c r="RHL858" s="152"/>
      <c r="RHM858" s="152"/>
      <c r="RHN858" s="152"/>
      <c r="RHO858" s="152"/>
      <c r="RHP858" s="152"/>
      <c r="RHQ858" s="152"/>
      <c r="RHR858" s="152"/>
      <c r="RHS858" s="152"/>
      <c r="RHT858" s="152"/>
      <c r="RHU858" s="152"/>
      <c r="RHV858" s="152"/>
      <c r="RHW858" s="152"/>
      <c r="RHX858" s="152"/>
      <c r="RHY858" s="152"/>
      <c r="RHZ858" s="152"/>
      <c r="RIA858" s="152"/>
      <c r="RIB858" s="152"/>
      <c r="RIC858" s="152"/>
      <c r="RID858" s="152"/>
      <c r="RIE858" s="152"/>
      <c r="RIF858" s="152"/>
      <c r="RIG858" s="152"/>
      <c r="RIH858" s="152"/>
      <c r="RII858" s="152"/>
      <c r="RIJ858" s="152"/>
      <c r="RIK858" s="152"/>
      <c r="RIL858" s="152"/>
      <c r="RIM858" s="152"/>
      <c r="RIN858" s="152"/>
      <c r="RIO858" s="152"/>
      <c r="RIP858" s="152"/>
      <c r="RIQ858" s="152"/>
      <c r="RIR858" s="152"/>
      <c r="RIS858" s="152"/>
      <c r="RIT858" s="152"/>
      <c r="RIU858" s="152"/>
      <c r="RIV858" s="152"/>
      <c r="RIW858" s="152"/>
      <c r="RIX858" s="152"/>
      <c r="RIY858" s="152"/>
      <c r="RIZ858" s="152"/>
      <c r="RJA858" s="152"/>
      <c r="RJB858" s="152"/>
      <c r="RJC858" s="152"/>
      <c r="RJD858" s="152"/>
      <c r="RJE858" s="152"/>
      <c r="RJF858" s="152"/>
      <c r="RJG858" s="152"/>
      <c r="RJH858" s="152"/>
      <c r="RJI858" s="152"/>
      <c r="RJJ858" s="152"/>
      <c r="RJK858" s="152"/>
      <c r="RJL858" s="152"/>
      <c r="RJM858" s="152"/>
      <c r="RJN858" s="152"/>
      <c r="RJO858" s="152"/>
      <c r="RJP858" s="152"/>
      <c r="RJQ858" s="152"/>
      <c r="RJR858" s="152"/>
      <c r="RJS858" s="152"/>
      <c r="RJT858" s="152"/>
      <c r="RJU858" s="152"/>
      <c r="RJV858" s="152"/>
      <c r="RJW858" s="152"/>
      <c r="RJX858" s="152"/>
      <c r="RJY858" s="152"/>
      <c r="RJZ858" s="152"/>
      <c r="RKA858" s="152"/>
      <c r="RKB858" s="152"/>
      <c r="RKC858" s="152"/>
      <c r="RKD858" s="152"/>
      <c r="RKE858" s="152"/>
      <c r="RKF858" s="152"/>
      <c r="RKG858" s="152"/>
      <c r="RKH858" s="152"/>
      <c r="RKI858" s="152"/>
      <c r="RKJ858" s="152"/>
      <c r="RKK858" s="152"/>
      <c r="RKL858" s="152"/>
      <c r="RKM858" s="152"/>
      <c r="RKN858" s="152"/>
      <c r="RKO858" s="152"/>
      <c r="RKP858" s="152"/>
      <c r="RKQ858" s="152"/>
      <c r="RKR858" s="152"/>
      <c r="RKS858" s="152"/>
      <c r="RKT858" s="152"/>
      <c r="RKU858" s="152"/>
      <c r="RKV858" s="152"/>
      <c r="RKW858" s="152"/>
      <c r="RKX858" s="152"/>
      <c r="RKY858" s="152"/>
      <c r="RKZ858" s="152"/>
      <c r="RLA858" s="152"/>
      <c r="RLB858" s="152"/>
      <c r="RLC858" s="152"/>
      <c r="RLD858" s="152"/>
      <c r="RLE858" s="152"/>
      <c r="RLF858" s="152"/>
      <c r="RLG858" s="152"/>
      <c r="RLH858" s="152"/>
      <c r="RLI858" s="152"/>
      <c r="RLJ858" s="152"/>
      <c r="RLK858" s="152"/>
      <c r="RLL858" s="152"/>
      <c r="RLM858" s="152"/>
      <c r="RLN858" s="152"/>
      <c r="RLO858" s="152"/>
      <c r="RLP858" s="152"/>
      <c r="RLQ858" s="152"/>
      <c r="RLR858" s="152"/>
      <c r="RLS858" s="152"/>
      <c r="RLT858" s="152"/>
      <c r="RLU858" s="152"/>
      <c r="RLV858" s="152"/>
      <c r="RLW858" s="152"/>
      <c r="RLX858" s="152"/>
      <c r="RLY858" s="152"/>
      <c r="RLZ858" s="152"/>
      <c r="RMA858" s="152"/>
      <c r="RMB858" s="152"/>
      <c r="RMC858" s="152"/>
      <c r="RMD858" s="152"/>
      <c r="RME858" s="152"/>
      <c r="RMF858" s="152"/>
      <c r="RMG858" s="152"/>
      <c r="RMH858" s="152"/>
      <c r="RMI858" s="152"/>
      <c r="RMJ858" s="152"/>
      <c r="RMK858" s="152"/>
      <c r="RML858" s="152"/>
      <c r="RMM858" s="152"/>
      <c r="RMN858" s="152"/>
      <c r="RMO858" s="152"/>
      <c r="RMP858" s="152"/>
      <c r="RMQ858" s="152"/>
      <c r="RMR858" s="152"/>
      <c r="RMS858" s="152"/>
      <c r="RMT858" s="152"/>
      <c r="RMU858" s="152"/>
      <c r="RMV858" s="152"/>
      <c r="RMW858" s="152"/>
      <c r="RMX858" s="152"/>
      <c r="RMY858" s="152"/>
      <c r="RMZ858" s="152"/>
      <c r="RNA858" s="152"/>
      <c r="RNB858" s="152"/>
      <c r="RNC858" s="152"/>
      <c r="RND858" s="152"/>
      <c r="RNE858" s="152"/>
      <c r="RNF858" s="152"/>
      <c r="RNG858" s="152"/>
      <c r="RNH858" s="152"/>
      <c r="RNI858" s="152"/>
      <c r="RNJ858" s="152"/>
      <c r="RNK858" s="152"/>
      <c r="RNL858" s="152"/>
      <c r="RNM858" s="152"/>
      <c r="RNN858" s="152"/>
      <c r="RNO858" s="152"/>
      <c r="RNP858" s="152"/>
      <c r="RNQ858" s="152"/>
      <c r="RNR858" s="152"/>
      <c r="RNS858" s="152"/>
      <c r="RNT858" s="152"/>
      <c r="RNU858" s="152"/>
      <c r="RNV858" s="152"/>
      <c r="RNW858" s="152"/>
      <c r="RNX858" s="152"/>
      <c r="RNY858" s="152"/>
      <c r="RNZ858" s="152"/>
      <c r="ROA858" s="152"/>
      <c r="ROB858" s="152"/>
      <c r="ROC858" s="152"/>
      <c r="ROD858" s="152"/>
      <c r="ROE858" s="152"/>
      <c r="ROF858" s="152"/>
      <c r="ROG858" s="152"/>
      <c r="ROH858" s="152"/>
      <c r="ROI858" s="152"/>
      <c r="ROJ858" s="152"/>
      <c r="ROK858" s="152"/>
      <c r="ROL858" s="152"/>
      <c r="ROM858" s="152"/>
      <c r="RON858" s="152"/>
      <c r="ROO858" s="152"/>
      <c r="ROP858" s="152"/>
      <c r="ROQ858" s="152"/>
      <c r="ROR858" s="152"/>
      <c r="ROS858" s="152"/>
      <c r="ROT858" s="152"/>
      <c r="ROU858" s="152"/>
      <c r="ROV858" s="152"/>
      <c r="ROW858" s="152"/>
      <c r="ROX858" s="152"/>
      <c r="ROY858" s="152"/>
      <c r="ROZ858" s="152"/>
      <c r="RPA858" s="152"/>
      <c r="RPB858" s="152"/>
      <c r="RPC858" s="152"/>
      <c r="RPD858" s="152"/>
      <c r="RPE858" s="152"/>
      <c r="RPF858" s="152"/>
      <c r="RPG858" s="152"/>
      <c r="RPH858" s="152"/>
      <c r="RPI858" s="152"/>
      <c r="RPJ858" s="152"/>
      <c r="RPK858" s="152"/>
      <c r="RPL858" s="152"/>
      <c r="RPM858" s="152"/>
      <c r="RPN858" s="152"/>
      <c r="RPO858" s="152"/>
      <c r="RPP858" s="152"/>
      <c r="RPQ858" s="152"/>
      <c r="RPR858" s="152"/>
      <c r="RPS858" s="152"/>
      <c r="RPT858" s="152"/>
      <c r="RPU858" s="152"/>
      <c r="RPV858" s="152"/>
      <c r="RPW858" s="152"/>
      <c r="RPX858" s="152"/>
      <c r="RPY858" s="152"/>
      <c r="RPZ858" s="152"/>
      <c r="RQA858" s="152"/>
      <c r="RQB858" s="152"/>
      <c r="RQC858" s="152"/>
      <c r="RQD858" s="152"/>
      <c r="RQE858" s="152"/>
      <c r="RQF858" s="152"/>
      <c r="RQG858" s="152"/>
      <c r="RQH858" s="152"/>
      <c r="RQI858" s="152"/>
      <c r="RQJ858" s="152"/>
      <c r="RQK858" s="152"/>
      <c r="RQL858" s="152"/>
      <c r="RQM858" s="152"/>
      <c r="RQN858" s="152"/>
      <c r="RQO858" s="152"/>
      <c r="RQP858" s="152"/>
      <c r="RQQ858" s="152"/>
      <c r="RQR858" s="152"/>
      <c r="RQS858" s="152"/>
      <c r="RQT858" s="152"/>
      <c r="RQU858" s="152"/>
      <c r="RQV858" s="152"/>
      <c r="RQW858" s="152"/>
      <c r="RQX858" s="152"/>
      <c r="RQY858" s="152"/>
      <c r="RQZ858" s="152"/>
      <c r="RRA858" s="152"/>
      <c r="RRB858" s="152"/>
      <c r="RRC858" s="152"/>
      <c r="RRD858" s="152"/>
      <c r="RRE858" s="152"/>
      <c r="RRF858" s="152"/>
      <c r="RRG858" s="152"/>
      <c r="RRH858" s="152"/>
      <c r="RRI858" s="152"/>
      <c r="RRJ858" s="152"/>
      <c r="RRK858" s="152"/>
      <c r="RRL858" s="152"/>
      <c r="RRM858" s="152"/>
      <c r="RRN858" s="152"/>
      <c r="RRO858" s="152"/>
      <c r="RRP858" s="152"/>
      <c r="RRQ858" s="152"/>
      <c r="RRR858" s="152"/>
      <c r="RRS858" s="152"/>
      <c r="RRT858" s="152"/>
      <c r="RRU858" s="152"/>
      <c r="RRV858" s="152"/>
      <c r="RRW858" s="152"/>
      <c r="RRX858" s="152"/>
      <c r="RRY858" s="152"/>
      <c r="RRZ858" s="152"/>
      <c r="RSA858" s="152"/>
      <c r="RSB858" s="152"/>
      <c r="RSC858" s="152"/>
      <c r="RSD858" s="152"/>
      <c r="RSE858" s="152"/>
      <c r="RSF858" s="152"/>
      <c r="RSG858" s="152"/>
      <c r="RSH858" s="152"/>
      <c r="RSI858" s="152"/>
      <c r="RSJ858" s="152"/>
      <c r="RSK858" s="152"/>
      <c r="RSL858" s="152"/>
      <c r="RSM858" s="152"/>
      <c r="RSN858" s="152"/>
      <c r="RSO858" s="152"/>
      <c r="RSP858" s="152"/>
      <c r="RSQ858" s="152"/>
      <c r="RSR858" s="152"/>
      <c r="RSS858" s="152"/>
      <c r="RST858" s="152"/>
      <c r="RSU858" s="152"/>
      <c r="RSV858" s="152"/>
      <c r="RSW858" s="152"/>
      <c r="RSX858" s="152"/>
      <c r="RSY858" s="152"/>
      <c r="RSZ858" s="152"/>
      <c r="RTA858" s="152"/>
      <c r="RTB858" s="152"/>
      <c r="RTC858" s="152"/>
      <c r="RTD858" s="152"/>
      <c r="RTE858" s="152"/>
      <c r="RTF858" s="152"/>
      <c r="RTG858" s="152"/>
      <c r="RTH858" s="152"/>
      <c r="RTI858" s="152"/>
      <c r="RTJ858" s="152"/>
      <c r="RTK858" s="152"/>
      <c r="RTL858" s="152"/>
      <c r="RTM858" s="152"/>
      <c r="RTN858" s="152"/>
      <c r="RTO858" s="152"/>
      <c r="RTP858" s="152"/>
      <c r="RTQ858" s="152"/>
      <c r="RTR858" s="152"/>
      <c r="RTS858" s="152"/>
      <c r="RTT858" s="152"/>
      <c r="RTU858" s="152"/>
      <c r="RTV858" s="152"/>
      <c r="RTW858" s="152"/>
      <c r="RTX858" s="152"/>
      <c r="RTY858" s="152"/>
      <c r="RTZ858" s="152"/>
      <c r="RUA858" s="152"/>
      <c r="RUB858" s="152"/>
      <c r="RUC858" s="152"/>
      <c r="RUD858" s="152"/>
      <c r="RUE858" s="152"/>
      <c r="RUF858" s="152"/>
      <c r="RUG858" s="152"/>
      <c r="RUH858" s="152"/>
      <c r="RUI858" s="152"/>
      <c r="RUJ858" s="152"/>
      <c r="RUK858" s="152"/>
      <c r="RUL858" s="152"/>
      <c r="RUM858" s="152"/>
      <c r="RUN858" s="152"/>
      <c r="RUO858" s="152"/>
      <c r="RUP858" s="152"/>
      <c r="RUQ858" s="152"/>
      <c r="RUR858" s="152"/>
      <c r="RUS858" s="152"/>
      <c r="RUT858" s="152"/>
      <c r="RUU858" s="152"/>
      <c r="RUV858" s="152"/>
      <c r="RUW858" s="152"/>
      <c r="RUX858" s="152"/>
      <c r="RUY858" s="152"/>
      <c r="RUZ858" s="152"/>
      <c r="RVA858" s="152"/>
      <c r="RVB858" s="152"/>
      <c r="RVC858" s="152"/>
      <c r="RVD858" s="152"/>
      <c r="RVE858" s="152"/>
      <c r="RVF858" s="152"/>
      <c r="RVG858" s="152"/>
      <c r="RVH858" s="152"/>
      <c r="RVI858" s="152"/>
      <c r="RVJ858" s="152"/>
      <c r="RVK858" s="152"/>
      <c r="RVL858" s="152"/>
      <c r="RVM858" s="152"/>
      <c r="RVN858" s="152"/>
      <c r="RVO858" s="152"/>
      <c r="RVP858" s="152"/>
      <c r="RVQ858" s="152"/>
      <c r="RVR858" s="152"/>
      <c r="RVS858" s="152"/>
      <c r="RVT858" s="152"/>
      <c r="RVU858" s="152"/>
      <c r="RVV858" s="152"/>
      <c r="RVW858" s="152"/>
      <c r="RVX858" s="152"/>
      <c r="RVY858" s="152"/>
      <c r="RVZ858" s="152"/>
      <c r="RWA858" s="152"/>
      <c r="RWB858" s="152"/>
      <c r="RWC858" s="152"/>
      <c r="RWD858" s="152"/>
      <c r="RWE858" s="152"/>
      <c r="RWF858" s="152"/>
      <c r="RWG858" s="152"/>
      <c r="RWH858" s="152"/>
      <c r="RWI858" s="152"/>
      <c r="RWJ858" s="152"/>
      <c r="RWK858" s="152"/>
      <c r="RWL858" s="152"/>
      <c r="RWM858" s="152"/>
      <c r="RWN858" s="152"/>
      <c r="RWO858" s="152"/>
      <c r="RWP858" s="152"/>
      <c r="RWQ858" s="152"/>
      <c r="RWR858" s="152"/>
      <c r="RWS858" s="152"/>
      <c r="RWT858" s="152"/>
      <c r="RWU858" s="152"/>
      <c r="RWV858" s="152"/>
      <c r="RWW858" s="152"/>
      <c r="RWX858" s="152"/>
      <c r="RWY858" s="152"/>
      <c r="RWZ858" s="152"/>
      <c r="RXA858" s="152"/>
      <c r="RXB858" s="152"/>
      <c r="RXC858" s="152"/>
      <c r="RXD858" s="152"/>
      <c r="RXE858" s="152"/>
      <c r="RXF858" s="152"/>
      <c r="RXG858" s="152"/>
      <c r="RXH858" s="152"/>
      <c r="RXI858" s="152"/>
      <c r="RXJ858" s="152"/>
      <c r="RXK858" s="152"/>
      <c r="RXL858" s="152"/>
      <c r="RXM858" s="152"/>
      <c r="RXN858" s="152"/>
      <c r="RXO858" s="152"/>
      <c r="RXP858" s="152"/>
      <c r="RXQ858" s="152"/>
      <c r="RXR858" s="152"/>
      <c r="RXS858" s="152"/>
      <c r="RXT858" s="152"/>
      <c r="RXU858" s="152"/>
      <c r="RXV858" s="152"/>
      <c r="RXW858" s="152"/>
      <c r="RXX858" s="152"/>
      <c r="RXY858" s="152"/>
      <c r="RXZ858" s="152"/>
      <c r="RYA858" s="152"/>
      <c r="RYB858" s="152"/>
      <c r="RYC858" s="152"/>
      <c r="RYD858" s="152"/>
      <c r="RYE858" s="152"/>
      <c r="RYF858" s="152"/>
      <c r="RYG858" s="152"/>
      <c r="RYH858" s="152"/>
      <c r="RYI858" s="152"/>
      <c r="RYJ858" s="152"/>
      <c r="RYK858" s="152"/>
      <c r="RYL858" s="152"/>
      <c r="RYM858" s="152"/>
      <c r="RYN858" s="152"/>
      <c r="RYO858" s="152"/>
      <c r="RYP858" s="152"/>
      <c r="RYQ858" s="152"/>
      <c r="RYR858" s="152"/>
      <c r="RYS858" s="152"/>
      <c r="RYT858" s="152"/>
      <c r="RYU858" s="152"/>
      <c r="RYV858" s="152"/>
      <c r="RYW858" s="152"/>
      <c r="RYX858" s="152"/>
      <c r="RYY858" s="152"/>
      <c r="RYZ858" s="152"/>
      <c r="RZA858" s="152"/>
      <c r="RZB858" s="152"/>
      <c r="RZC858" s="152"/>
      <c r="RZD858" s="152"/>
      <c r="RZE858" s="152"/>
      <c r="RZF858" s="152"/>
      <c r="RZG858" s="152"/>
      <c r="RZH858" s="152"/>
      <c r="RZI858" s="152"/>
      <c r="RZJ858" s="152"/>
      <c r="RZK858" s="152"/>
      <c r="RZL858" s="152"/>
      <c r="RZM858" s="152"/>
      <c r="RZN858" s="152"/>
      <c r="RZO858" s="152"/>
      <c r="RZP858" s="152"/>
      <c r="RZQ858" s="152"/>
      <c r="RZR858" s="152"/>
      <c r="RZS858" s="152"/>
      <c r="RZT858" s="152"/>
      <c r="RZU858" s="152"/>
      <c r="RZV858" s="152"/>
      <c r="RZW858" s="152"/>
      <c r="RZX858" s="152"/>
      <c r="RZY858" s="152"/>
      <c r="RZZ858" s="152"/>
      <c r="SAA858" s="152"/>
      <c r="SAB858" s="152"/>
      <c r="SAC858" s="152"/>
      <c r="SAD858" s="152"/>
      <c r="SAE858" s="152"/>
      <c r="SAF858" s="152"/>
      <c r="SAG858" s="152"/>
      <c r="SAH858" s="152"/>
      <c r="SAI858" s="152"/>
      <c r="SAJ858" s="152"/>
      <c r="SAK858" s="152"/>
      <c r="SAL858" s="152"/>
      <c r="SAM858" s="152"/>
      <c r="SAN858" s="152"/>
      <c r="SAO858" s="152"/>
      <c r="SAP858" s="152"/>
      <c r="SAQ858" s="152"/>
      <c r="SAR858" s="152"/>
      <c r="SAS858" s="152"/>
      <c r="SAT858" s="152"/>
      <c r="SAU858" s="152"/>
      <c r="SAV858" s="152"/>
      <c r="SAW858" s="152"/>
      <c r="SAX858" s="152"/>
      <c r="SAY858" s="152"/>
      <c r="SAZ858" s="152"/>
      <c r="SBA858" s="152"/>
      <c r="SBB858" s="152"/>
      <c r="SBC858" s="152"/>
      <c r="SBD858" s="152"/>
      <c r="SBE858" s="152"/>
      <c r="SBF858" s="152"/>
      <c r="SBG858" s="152"/>
      <c r="SBH858" s="152"/>
      <c r="SBI858" s="152"/>
      <c r="SBJ858" s="152"/>
      <c r="SBK858" s="152"/>
      <c r="SBL858" s="152"/>
      <c r="SBM858" s="152"/>
      <c r="SBN858" s="152"/>
      <c r="SBO858" s="152"/>
      <c r="SBP858" s="152"/>
      <c r="SBQ858" s="152"/>
      <c r="SBR858" s="152"/>
      <c r="SBS858" s="152"/>
      <c r="SBT858" s="152"/>
      <c r="SBU858" s="152"/>
      <c r="SBV858" s="152"/>
      <c r="SBW858" s="152"/>
      <c r="SBX858" s="152"/>
      <c r="SBY858" s="152"/>
      <c r="SBZ858" s="152"/>
      <c r="SCA858" s="152"/>
      <c r="SCB858" s="152"/>
      <c r="SCC858" s="152"/>
      <c r="SCD858" s="152"/>
      <c r="SCE858" s="152"/>
      <c r="SCF858" s="152"/>
      <c r="SCG858" s="152"/>
      <c r="SCH858" s="152"/>
      <c r="SCI858" s="152"/>
      <c r="SCJ858" s="152"/>
      <c r="SCK858" s="152"/>
      <c r="SCL858" s="152"/>
      <c r="SCM858" s="152"/>
      <c r="SCN858" s="152"/>
      <c r="SCO858" s="152"/>
      <c r="SCP858" s="152"/>
      <c r="SCQ858" s="152"/>
      <c r="SCR858" s="152"/>
      <c r="SCS858" s="152"/>
      <c r="SCT858" s="152"/>
      <c r="SCU858" s="152"/>
      <c r="SCV858" s="152"/>
      <c r="SCW858" s="152"/>
      <c r="SCX858" s="152"/>
      <c r="SCY858" s="152"/>
      <c r="SCZ858" s="152"/>
      <c r="SDA858" s="152"/>
      <c r="SDB858" s="152"/>
      <c r="SDC858" s="152"/>
      <c r="SDD858" s="152"/>
      <c r="SDE858" s="152"/>
      <c r="SDF858" s="152"/>
      <c r="SDG858" s="152"/>
      <c r="SDH858" s="152"/>
      <c r="SDI858" s="152"/>
      <c r="SDJ858" s="152"/>
      <c r="SDK858" s="152"/>
      <c r="SDL858" s="152"/>
      <c r="SDM858" s="152"/>
      <c r="SDN858" s="152"/>
      <c r="SDO858" s="152"/>
      <c r="SDP858" s="152"/>
      <c r="SDQ858" s="152"/>
      <c r="SDR858" s="152"/>
      <c r="SDS858" s="152"/>
      <c r="SDT858" s="152"/>
      <c r="SDU858" s="152"/>
      <c r="SDV858" s="152"/>
      <c r="SDW858" s="152"/>
      <c r="SDX858" s="152"/>
      <c r="SDY858" s="152"/>
      <c r="SDZ858" s="152"/>
      <c r="SEA858" s="152"/>
      <c r="SEB858" s="152"/>
      <c r="SEC858" s="152"/>
      <c r="SED858" s="152"/>
      <c r="SEE858" s="152"/>
      <c r="SEF858" s="152"/>
      <c r="SEG858" s="152"/>
      <c r="SEH858" s="152"/>
      <c r="SEI858" s="152"/>
      <c r="SEJ858" s="152"/>
      <c r="SEK858" s="152"/>
      <c r="SEL858" s="152"/>
      <c r="SEM858" s="152"/>
      <c r="SEN858" s="152"/>
      <c r="SEO858" s="152"/>
      <c r="SEP858" s="152"/>
      <c r="SEQ858" s="152"/>
      <c r="SER858" s="152"/>
      <c r="SES858" s="152"/>
      <c r="SET858" s="152"/>
      <c r="SEU858" s="152"/>
      <c r="SEV858" s="152"/>
      <c r="SEW858" s="152"/>
      <c r="SEX858" s="152"/>
      <c r="SEY858" s="152"/>
      <c r="SEZ858" s="152"/>
      <c r="SFA858" s="152"/>
      <c r="SFB858" s="152"/>
      <c r="SFC858" s="152"/>
      <c r="SFD858" s="152"/>
      <c r="SFE858" s="152"/>
      <c r="SFF858" s="152"/>
      <c r="SFG858" s="152"/>
      <c r="SFH858" s="152"/>
      <c r="SFI858" s="152"/>
      <c r="SFJ858" s="152"/>
      <c r="SFK858" s="152"/>
      <c r="SFL858" s="152"/>
      <c r="SFM858" s="152"/>
      <c r="SFN858" s="152"/>
      <c r="SFO858" s="152"/>
      <c r="SFP858" s="152"/>
      <c r="SFQ858" s="152"/>
      <c r="SFR858" s="152"/>
      <c r="SFS858" s="152"/>
      <c r="SFT858" s="152"/>
      <c r="SFU858" s="152"/>
      <c r="SFV858" s="152"/>
      <c r="SFW858" s="152"/>
      <c r="SFX858" s="152"/>
      <c r="SFY858" s="152"/>
      <c r="SFZ858" s="152"/>
      <c r="SGA858" s="152"/>
      <c r="SGB858" s="152"/>
      <c r="SGC858" s="152"/>
      <c r="SGD858" s="152"/>
      <c r="SGE858" s="152"/>
      <c r="SGF858" s="152"/>
      <c r="SGG858" s="152"/>
      <c r="SGH858" s="152"/>
      <c r="SGI858" s="152"/>
      <c r="SGJ858" s="152"/>
      <c r="SGK858" s="152"/>
      <c r="SGL858" s="152"/>
      <c r="SGM858" s="152"/>
      <c r="SGN858" s="152"/>
      <c r="SGO858" s="152"/>
      <c r="SGP858" s="152"/>
      <c r="SGQ858" s="152"/>
      <c r="SGR858" s="152"/>
      <c r="SGS858" s="152"/>
      <c r="SGT858" s="152"/>
      <c r="SGU858" s="152"/>
      <c r="SGV858" s="152"/>
      <c r="SGW858" s="152"/>
      <c r="SGX858" s="152"/>
      <c r="SGY858" s="152"/>
      <c r="SGZ858" s="152"/>
      <c r="SHA858" s="152"/>
      <c r="SHB858" s="152"/>
      <c r="SHC858" s="152"/>
      <c r="SHD858" s="152"/>
      <c r="SHE858" s="152"/>
      <c r="SHF858" s="152"/>
      <c r="SHG858" s="152"/>
      <c r="SHH858" s="152"/>
      <c r="SHI858" s="152"/>
      <c r="SHJ858" s="152"/>
      <c r="SHK858" s="152"/>
      <c r="SHL858" s="152"/>
      <c r="SHM858" s="152"/>
      <c r="SHN858" s="152"/>
      <c r="SHO858" s="152"/>
      <c r="SHP858" s="152"/>
      <c r="SHQ858" s="152"/>
      <c r="SHR858" s="152"/>
      <c r="SHS858" s="152"/>
      <c r="SHT858" s="152"/>
      <c r="SHU858" s="152"/>
      <c r="SHV858" s="152"/>
      <c r="SHW858" s="152"/>
      <c r="SHX858" s="152"/>
      <c r="SHY858" s="152"/>
      <c r="SHZ858" s="152"/>
      <c r="SIA858" s="152"/>
      <c r="SIB858" s="152"/>
      <c r="SIC858" s="152"/>
      <c r="SID858" s="152"/>
      <c r="SIE858" s="152"/>
      <c r="SIF858" s="152"/>
      <c r="SIG858" s="152"/>
      <c r="SIH858" s="152"/>
      <c r="SII858" s="152"/>
      <c r="SIJ858" s="152"/>
      <c r="SIK858" s="152"/>
      <c r="SIL858" s="152"/>
      <c r="SIM858" s="152"/>
      <c r="SIN858" s="152"/>
      <c r="SIO858" s="152"/>
      <c r="SIP858" s="152"/>
      <c r="SIQ858" s="152"/>
      <c r="SIR858" s="152"/>
      <c r="SIS858" s="152"/>
      <c r="SIT858" s="152"/>
      <c r="SIU858" s="152"/>
      <c r="SIV858" s="152"/>
      <c r="SIW858" s="152"/>
      <c r="SIX858" s="152"/>
      <c r="SIY858" s="152"/>
      <c r="SIZ858" s="152"/>
      <c r="SJA858" s="152"/>
      <c r="SJB858" s="152"/>
      <c r="SJC858" s="152"/>
      <c r="SJD858" s="152"/>
      <c r="SJE858" s="152"/>
      <c r="SJF858" s="152"/>
      <c r="SJG858" s="152"/>
      <c r="SJH858" s="152"/>
      <c r="SJI858" s="152"/>
      <c r="SJJ858" s="152"/>
      <c r="SJK858" s="152"/>
      <c r="SJL858" s="152"/>
      <c r="SJM858" s="152"/>
      <c r="SJN858" s="152"/>
      <c r="SJO858" s="152"/>
      <c r="SJP858" s="152"/>
      <c r="SJQ858" s="152"/>
      <c r="SJR858" s="152"/>
      <c r="SJS858" s="152"/>
      <c r="SJT858" s="152"/>
      <c r="SJU858" s="152"/>
      <c r="SJV858" s="152"/>
      <c r="SJW858" s="152"/>
      <c r="SJX858" s="152"/>
      <c r="SJY858" s="152"/>
      <c r="SJZ858" s="152"/>
      <c r="SKA858" s="152"/>
      <c r="SKB858" s="152"/>
      <c r="SKC858" s="152"/>
      <c r="SKD858" s="152"/>
      <c r="SKE858" s="152"/>
      <c r="SKF858" s="152"/>
      <c r="SKG858" s="152"/>
      <c r="SKH858" s="152"/>
      <c r="SKI858" s="152"/>
      <c r="SKJ858" s="152"/>
      <c r="SKK858" s="152"/>
      <c r="SKL858" s="152"/>
      <c r="SKM858" s="152"/>
      <c r="SKN858" s="152"/>
      <c r="SKO858" s="152"/>
      <c r="SKP858" s="152"/>
      <c r="SKQ858" s="152"/>
      <c r="SKR858" s="152"/>
      <c r="SKS858" s="152"/>
      <c r="SKT858" s="152"/>
      <c r="SKU858" s="152"/>
      <c r="SKV858" s="152"/>
      <c r="SKW858" s="152"/>
      <c r="SKX858" s="152"/>
      <c r="SKY858" s="152"/>
      <c r="SKZ858" s="152"/>
      <c r="SLA858" s="152"/>
      <c r="SLB858" s="152"/>
      <c r="SLC858" s="152"/>
      <c r="SLD858" s="152"/>
      <c r="SLE858" s="152"/>
      <c r="SLF858" s="152"/>
      <c r="SLG858" s="152"/>
      <c r="SLH858" s="152"/>
      <c r="SLI858" s="152"/>
      <c r="SLJ858" s="152"/>
      <c r="SLK858" s="152"/>
      <c r="SLL858" s="152"/>
      <c r="SLM858" s="152"/>
      <c r="SLN858" s="152"/>
      <c r="SLO858" s="152"/>
      <c r="SLP858" s="152"/>
      <c r="SLQ858" s="152"/>
      <c r="SLR858" s="152"/>
      <c r="SLS858" s="152"/>
      <c r="SLT858" s="152"/>
      <c r="SLU858" s="152"/>
      <c r="SLV858" s="152"/>
      <c r="SLW858" s="152"/>
      <c r="SLX858" s="152"/>
      <c r="SLY858" s="152"/>
      <c r="SLZ858" s="152"/>
      <c r="SMA858" s="152"/>
      <c r="SMB858" s="152"/>
      <c r="SMC858" s="152"/>
      <c r="SMD858" s="152"/>
      <c r="SME858" s="152"/>
      <c r="SMF858" s="152"/>
      <c r="SMG858" s="152"/>
      <c r="SMH858" s="152"/>
      <c r="SMI858" s="152"/>
      <c r="SMJ858" s="152"/>
      <c r="SMK858" s="152"/>
      <c r="SML858" s="152"/>
      <c r="SMM858" s="152"/>
      <c r="SMN858" s="152"/>
      <c r="SMO858" s="152"/>
      <c r="SMP858" s="152"/>
      <c r="SMQ858" s="152"/>
      <c r="SMR858" s="152"/>
      <c r="SMS858" s="152"/>
      <c r="SMT858" s="152"/>
      <c r="SMU858" s="152"/>
      <c r="SMV858" s="152"/>
      <c r="SMW858" s="152"/>
      <c r="SMX858" s="152"/>
      <c r="SMY858" s="152"/>
      <c r="SMZ858" s="152"/>
      <c r="SNA858" s="152"/>
      <c r="SNB858" s="152"/>
      <c r="SNC858" s="152"/>
      <c r="SND858" s="152"/>
      <c r="SNE858" s="152"/>
      <c r="SNF858" s="152"/>
      <c r="SNG858" s="152"/>
      <c r="SNH858" s="152"/>
      <c r="SNI858" s="152"/>
      <c r="SNJ858" s="152"/>
      <c r="SNK858" s="152"/>
      <c r="SNL858" s="152"/>
      <c r="SNM858" s="152"/>
      <c r="SNN858" s="152"/>
      <c r="SNO858" s="152"/>
      <c r="SNP858" s="152"/>
      <c r="SNQ858" s="152"/>
      <c r="SNR858" s="152"/>
      <c r="SNS858" s="152"/>
      <c r="SNT858" s="152"/>
      <c r="SNU858" s="152"/>
      <c r="SNV858" s="152"/>
      <c r="SNW858" s="152"/>
      <c r="SNX858" s="152"/>
      <c r="SNY858" s="152"/>
      <c r="SNZ858" s="152"/>
      <c r="SOA858" s="152"/>
      <c r="SOB858" s="152"/>
      <c r="SOC858" s="152"/>
      <c r="SOD858" s="152"/>
      <c r="SOE858" s="152"/>
      <c r="SOF858" s="152"/>
      <c r="SOG858" s="152"/>
      <c r="SOH858" s="152"/>
      <c r="SOI858" s="152"/>
      <c r="SOJ858" s="152"/>
      <c r="SOK858" s="152"/>
      <c r="SOL858" s="152"/>
      <c r="SOM858" s="152"/>
      <c r="SON858" s="152"/>
      <c r="SOO858" s="152"/>
      <c r="SOP858" s="152"/>
      <c r="SOQ858" s="152"/>
      <c r="SOR858" s="152"/>
      <c r="SOS858" s="152"/>
      <c r="SOT858" s="152"/>
      <c r="SOU858" s="152"/>
      <c r="SOV858" s="152"/>
      <c r="SOW858" s="152"/>
      <c r="SOX858" s="152"/>
      <c r="SOY858" s="152"/>
      <c r="SOZ858" s="152"/>
      <c r="SPA858" s="152"/>
      <c r="SPB858" s="152"/>
      <c r="SPC858" s="152"/>
      <c r="SPD858" s="152"/>
      <c r="SPE858" s="152"/>
      <c r="SPF858" s="152"/>
      <c r="SPG858" s="152"/>
      <c r="SPH858" s="152"/>
      <c r="SPI858" s="152"/>
      <c r="SPJ858" s="152"/>
      <c r="SPK858" s="152"/>
      <c r="SPL858" s="152"/>
      <c r="SPM858" s="152"/>
      <c r="SPN858" s="152"/>
      <c r="SPO858" s="152"/>
      <c r="SPP858" s="152"/>
      <c r="SPQ858" s="152"/>
      <c r="SPR858" s="152"/>
      <c r="SPS858" s="152"/>
      <c r="SPT858" s="152"/>
      <c r="SPU858" s="152"/>
      <c r="SPV858" s="152"/>
      <c r="SPW858" s="152"/>
      <c r="SPX858" s="152"/>
      <c r="SPY858" s="152"/>
      <c r="SPZ858" s="152"/>
      <c r="SQA858" s="152"/>
      <c r="SQB858" s="152"/>
      <c r="SQC858" s="152"/>
      <c r="SQD858" s="152"/>
      <c r="SQE858" s="152"/>
      <c r="SQF858" s="152"/>
      <c r="SQG858" s="152"/>
      <c r="SQH858" s="152"/>
      <c r="SQI858" s="152"/>
      <c r="SQJ858" s="152"/>
      <c r="SQK858" s="152"/>
      <c r="SQL858" s="152"/>
      <c r="SQM858" s="152"/>
      <c r="SQN858" s="152"/>
      <c r="SQO858" s="152"/>
      <c r="SQP858" s="152"/>
      <c r="SQQ858" s="152"/>
      <c r="SQR858" s="152"/>
      <c r="SQS858" s="152"/>
      <c r="SQT858" s="152"/>
      <c r="SQU858" s="152"/>
      <c r="SQV858" s="152"/>
      <c r="SQW858" s="152"/>
      <c r="SQX858" s="152"/>
      <c r="SQY858" s="152"/>
      <c r="SQZ858" s="152"/>
      <c r="SRA858" s="152"/>
      <c r="SRB858" s="152"/>
      <c r="SRC858" s="152"/>
      <c r="SRD858" s="152"/>
      <c r="SRE858" s="152"/>
      <c r="SRF858" s="152"/>
      <c r="SRG858" s="152"/>
      <c r="SRH858" s="152"/>
      <c r="SRI858" s="152"/>
      <c r="SRJ858" s="152"/>
      <c r="SRK858" s="152"/>
      <c r="SRL858" s="152"/>
      <c r="SRM858" s="152"/>
      <c r="SRN858" s="152"/>
      <c r="SRO858" s="152"/>
      <c r="SRP858" s="152"/>
      <c r="SRQ858" s="152"/>
      <c r="SRR858" s="152"/>
      <c r="SRS858" s="152"/>
      <c r="SRT858" s="152"/>
      <c r="SRU858" s="152"/>
      <c r="SRV858" s="152"/>
      <c r="SRW858" s="152"/>
      <c r="SRX858" s="152"/>
      <c r="SRY858" s="152"/>
      <c r="SRZ858" s="152"/>
      <c r="SSA858" s="152"/>
      <c r="SSB858" s="152"/>
      <c r="SSC858" s="152"/>
      <c r="SSD858" s="152"/>
      <c r="SSE858" s="152"/>
      <c r="SSF858" s="152"/>
      <c r="SSG858" s="152"/>
      <c r="SSH858" s="152"/>
      <c r="SSI858" s="152"/>
      <c r="SSJ858" s="152"/>
      <c r="SSK858" s="152"/>
      <c r="SSL858" s="152"/>
      <c r="SSM858" s="152"/>
      <c r="SSN858" s="152"/>
      <c r="SSO858" s="152"/>
      <c r="SSP858" s="152"/>
      <c r="SSQ858" s="152"/>
      <c r="SSR858" s="152"/>
      <c r="SSS858" s="152"/>
      <c r="SST858" s="152"/>
      <c r="SSU858" s="152"/>
      <c r="SSV858" s="152"/>
      <c r="SSW858" s="152"/>
      <c r="SSX858" s="152"/>
      <c r="SSY858" s="152"/>
      <c r="SSZ858" s="152"/>
      <c r="STA858" s="152"/>
      <c r="STB858" s="152"/>
      <c r="STC858" s="152"/>
      <c r="STD858" s="152"/>
      <c r="STE858" s="152"/>
      <c r="STF858" s="152"/>
      <c r="STG858" s="152"/>
      <c r="STH858" s="152"/>
      <c r="STI858" s="152"/>
      <c r="STJ858" s="152"/>
      <c r="STK858" s="152"/>
      <c r="STL858" s="152"/>
      <c r="STM858" s="152"/>
      <c r="STN858" s="152"/>
      <c r="STO858" s="152"/>
      <c r="STP858" s="152"/>
      <c r="STQ858" s="152"/>
      <c r="STR858" s="152"/>
      <c r="STS858" s="152"/>
      <c r="STT858" s="152"/>
      <c r="STU858" s="152"/>
      <c r="STV858" s="152"/>
      <c r="STW858" s="152"/>
      <c r="STX858" s="152"/>
      <c r="STY858" s="152"/>
      <c r="STZ858" s="152"/>
      <c r="SUA858" s="152"/>
      <c r="SUB858" s="152"/>
      <c r="SUC858" s="152"/>
      <c r="SUD858" s="152"/>
      <c r="SUE858" s="152"/>
      <c r="SUF858" s="152"/>
      <c r="SUG858" s="152"/>
      <c r="SUH858" s="152"/>
      <c r="SUI858" s="152"/>
      <c r="SUJ858" s="152"/>
      <c r="SUK858" s="152"/>
      <c r="SUL858" s="152"/>
      <c r="SUM858" s="152"/>
      <c r="SUN858" s="152"/>
      <c r="SUO858" s="152"/>
      <c r="SUP858" s="152"/>
      <c r="SUQ858" s="152"/>
      <c r="SUR858" s="152"/>
      <c r="SUS858" s="152"/>
      <c r="SUT858" s="152"/>
      <c r="SUU858" s="152"/>
      <c r="SUV858" s="152"/>
      <c r="SUW858" s="152"/>
      <c r="SUX858" s="152"/>
      <c r="SUY858" s="152"/>
      <c r="SUZ858" s="152"/>
      <c r="SVA858" s="152"/>
      <c r="SVB858" s="152"/>
      <c r="SVC858" s="152"/>
      <c r="SVD858" s="152"/>
      <c r="SVE858" s="152"/>
      <c r="SVF858" s="152"/>
      <c r="SVG858" s="152"/>
      <c r="SVH858" s="152"/>
      <c r="SVI858" s="152"/>
      <c r="SVJ858" s="152"/>
      <c r="SVK858" s="152"/>
      <c r="SVL858" s="152"/>
      <c r="SVM858" s="152"/>
      <c r="SVN858" s="152"/>
      <c r="SVO858" s="152"/>
      <c r="SVP858" s="152"/>
      <c r="SVQ858" s="152"/>
      <c r="SVR858" s="152"/>
      <c r="SVS858" s="152"/>
      <c r="SVT858" s="152"/>
      <c r="SVU858" s="152"/>
      <c r="SVV858" s="152"/>
      <c r="SVW858" s="152"/>
      <c r="SVX858" s="152"/>
      <c r="SVY858" s="152"/>
      <c r="SVZ858" s="152"/>
      <c r="SWA858" s="152"/>
      <c r="SWB858" s="152"/>
      <c r="SWC858" s="152"/>
      <c r="SWD858" s="152"/>
      <c r="SWE858" s="152"/>
      <c r="SWF858" s="152"/>
      <c r="SWG858" s="152"/>
      <c r="SWH858" s="152"/>
      <c r="SWI858" s="152"/>
      <c r="SWJ858" s="152"/>
      <c r="SWK858" s="152"/>
      <c r="SWL858" s="152"/>
      <c r="SWM858" s="152"/>
      <c r="SWN858" s="152"/>
      <c r="SWO858" s="152"/>
      <c r="SWP858" s="152"/>
      <c r="SWQ858" s="152"/>
      <c r="SWR858" s="152"/>
      <c r="SWS858" s="152"/>
      <c r="SWT858" s="152"/>
      <c r="SWU858" s="152"/>
      <c r="SWV858" s="152"/>
      <c r="SWW858" s="152"/>
      <c r="SWX858" s="152"/>
      <c r="SWY858" s="152"/>
      <c r="SWZ858" s="152"/>
      <c r="SXA858" s="152"/>
      <c r="SXB858" s="152"/>
      <c r="SXC858" s="152"/>
      <c r="SXD858" s="152"/>
      <c r="SXE858" s="152"/>
      <c r="SXF858" s="152"/>
      <c r="SXG858" s="152"/>
      <c r="SXH858" s="152"/>
      <c r="SXI858" s="152"/>
      <c r="SXJ858" s="152"/>
      <c r="SXK858" s="152"/>
      <c r="SXL858" s="152"/>
      <c r="SXM858" s="152"/>
      <c r="SXN858" s="152"/>
      <c r="SXO858" s="152"/>
      <c r="SXP858" s="152"/>
      <c r="SXQ858" s="152"/>
      <c r="SXR858" s="152"/>
      <c r="SXS858" s="152"/>
      <c r="SXT858" s="152"/>
      <c r="SXU858" s="152"/>
      <c r="SXV858" s="152"/>
      <c r="SXW858" s="152"/>
      <c r="SXX858" s="152"/>
      <c r="SXY858" s="152"/>
      <c r="SXZ858" s="152"/>
      <c r="SYA858" s="152"/>
      <c r="SYB858" s="152"/>
      <c r="SYC858" s="152"/>
      <c r="SYD858" s="152"/>
      <c r="SYE858" s="152"/>
      <c r="SYF858" s="152"/>
      <c r="SYG858" s="152"/>
      <c r="SYH858" s="152"/>
      <c r="SYI858" s="152"/>
      <c r="SYJ858" s="152"/>
      <c r="SYK858" s="152"/>
      <c r="SYL858" s="152"/>
      <c r="SYM858" s="152"/>
      <c r="SYN858" s="152"/>
      <c r="SYO858" s="152"/>
      <c r="SYP858" s="152"/>
      <c r="SYQ858" s="152"/>
      <c r="SYR858" s="152"/>
      <c r="SYS858" s="152"/>
      <c r="SYT858" s="152"/>
      <c r="SYU858" s="152"/>
      <c r="SYV858" s="152"/>
      <c r="SYW858" s="152"/>
      <c r="SYX858" s="152"/>
      <c r="SYY858" s="152"/>
      <c r="SYZ858" s="152"/>
      <c r="SZA858" s="152"/>
      <c r="SZB858" s="152"/>
      <c r="SZC858" s="152"/>
      <c r="SZD858" s="152"/>
      <c r="SZE858" s="152"/>
      <c r="SZF858" s="152"/>
      <c r="SZG858" s="152"/>
      <c r="SZH858" s="152"/>
      <c r="SZI858" s="152"/>
      <c r="SZJ858" s="152"/>
      <c r="SZK858" s="152"/>
      <c r="SZL858" s="152"/>
      <c r="SZM858" s="152"/>
      <c r="SZN858" s="152"/>
      <c r="SZO858" s="152"/>
      <c r="SZP858" s="152"/>
      <c r="SZQ858" s="152"/>
      <c r="SZR858" s="152"/>
      <c r="SZS858" s="152"/>
      <c r="SZT858" s="152"/>
      <c r="SZU858" s="152"/>
      <c r="SZV858" s="152"/>
      <c r="SZW858" s="152"/>
      <c r="SZX858" s="152"/>
      <c r="SZY858" s="152"/>
      <c r="SZZ858" s="152"/>
      <c r="TAA858" s="152"/>
      <c r="TAB858" s="152"/>
      <c r="TAC858" s="152"/>
      <c r="TAD858" s="152"/>
      <c r="TAE858" s="152"/>
      <c r="TAF858" s="152"/>
      <c r="TAG858" s="152"/>
      <c r="TAH858" s="152"/>
      <c r="TAI858" s="152"/>
      <c r="TAJ858" s="152"/>
      <c r="TAK858" s="152"/>
      <c r="TAL858" s="152"/>
      <c r="TAM858" s="152"/>
      <c r="TAN858" s="152"/>
      <c r="TAO858" s="152"/>
      <c r="TAP858" s="152"/>
      <c r="TAQ858" s="152"/>
      <c r="TAR858" s="152"/>
      <c r="TAS858" s="152"/>
      <c r="TAT858" s="152"/>
      <c r="TAU858" s="152"/>
      <c r="TAV858" s="152"/>
      <c r="TAW858" s="152"/>
      <c r="TAX858" s="152"/>
      <c r="TAY858" s="152"/>
      <c r="TAZ858" s="152"/>
      <c r="TBA858" s="152"/>
      <c r="TBB858" s="152"/>
      <c r="TBC858" s="152"/>
      <c r="TBD858" s="152"/>
      <c r="TBE858" s="152"/>
      <c r="TBF858" s="152"/>
      <c r="TBG858" s="152"/>
      <c r="TBH858" s="152"/>
      <c r="TBI858" s="152"/>
      <c r="TBJ858" s="152"/>
      <c r="TBK858" s="152"/>
      <c r="TBL858" s="152"/>
      <c r="TBM858" s="152"/>
      <c r="TBN858" s="152"/>
      <c r="TBO858" s="152"/>
      <c r="TBP858" s="152"/>
      <c r="TBQ858" s="152"/>
      <c r="TBR858" s="152"/>
      <c r="TBS858" s="152"/>
      <c r="TBT858" s="152"/>
      <c r="TBU858" s="152"/>
      <c r="TBV858" s="152"/>
      <c r="TBW858" s="152"/>
      <c r="TBX858" s="152"/>
      <c r="TBY858" s="152"/>
      <c r="TBZ858" s="152"/>
      <c r="TCA858" s="152"/>
      <c r="TCB858" s="152"/>
      <c r="TCC858" s="152"/>
      <c r="TCD858" s="152"/>
      <c r="TCE858" s="152"/>
      <c r="TCF858" s="152"/>
      <c r="TCG858" s="152"/>
      <c r="TCH858" s="152"/>
      <c r="TCI858" s="152"/>
      <c r="TCJ858" s="152"/>
      <c r="TCK858" s="152"/>
      <c r="TCL858" s="152"/>
      <c r="TCM858" s="152"/>
      <c r="TCN858" s="152"/>
      <c r="TCO858" s="152"/>
      <c r="TCP858" s="152"/>
      <c r="TCQ858" s="152"/>
      <c r="TCR858" s="152"/>
      <c r="TCS858" s="152"/>
      <c r="TCT858" s="152"/>
      <c r="TCU858" s="152"/>
      <c r="TCV858" s="152"/>
      <c r="TCW858" s="152"/>
      <c r="TCX858" s="152"/>
      <c r="TCY858" s="152"/>
      <c r="TCZ858" s="152"/>
      <c r="TDA858" s="152"/>
      <c r="TDB858" s="152"/>
      <c r="TDC858" s="152"/>
      <c r="TDD858" s="152"/>
      <c r="TDE858" s="152"/>
      <c r="TDF858" s="152"/>
      <c r="TDG858" s="152"/>
      <c r="TDH858" s="152"/>
      <c r="TDI858" s="152"/>
      <c r="TDJ858" s="152"/>
      <c r="TDK858" s="152"/>
      <c r="TDL858" s="152"/>
      <c r="TDM858" s="152"/>
      <c r="TDN858" s="152"/>
      <c r="TDO858" s="152"/>
      <c r="TDP858" s="152"/>
      <c r="TDQ858" s="152"/>
      <c r="TDR858" s="152"/>
      <c r="TDS858" s="152"/>
      <c r="TDT858" s="152"/>
      <c r="TDU858" s="152"/>
      <c r="TDV858" s="152"/>
      <c r="TDW858" s="152"/>
      <c r="TDX858" s="152"/>
      <c r="TDY858" s="152"/>
      <c r="TDZ858" s="152"/>
      <c r="TEA858" s="152"/>
      <c r="TEB858" s="152"/>
      <c r="TEC858" s="152"/>
      <c r="TED858" s="152"/>
      <c r="TEE858" s="152"/>
      <c r="TEF858" s="152"/>
      <c r="TEG858" s="152"/>
      <c r="TEH858" s="152"/>
      <c r="TEI858" s="152"/>
      <c r="TEJ858" s="152"/>
      <c r="TEK858" s="152"/>
      <c r="TEL858" s="152"/>
      <c r="TEM858" s="152"/>
      <c r="TEN858" s="152"/>
      <c r="TEO858" s="152"/>
      <c r="TEP858" s="152"/>
      <c r="TEQ858" s="152"/>
      <c r="TER858" s="152"/>
      <c r="TES858" s="152"/>
      <c r="TET858" s="152"/>
      <c r="TEU858" s="152"/>
      <c r="TEV858" s="152"/>
      <c r="TEW858" s="152"/>
      <c r="TEX858" s="152"/>
      <c r="TEY858" s="152"/>
      <c r="TEZ858" s="152"/>
      <c r="TFA858" s="152"/>
      <c r="TFB858" s="152"/>
      <c r="TFC858" s="152"/>
      <c r="TFD858" s="152"/>
      <c r="TFE858" s="152"/>
      <c r="TFF858" s="152"/>
      <c r="TFG858" s="152"/>
      <c r="TFH858" s="152"/>
      <c r="TFI858" s="152"/>
      <c r="TFJ858" s="152"/>
      <c r="TFK858" s="152"/>
      <c r="TFL858" s="152"/>
      <c r="TFM858" s="152"/>
      <c r="TFN858" s="152"/>
      <c r="TFO858" s="152"/>
      <c r="TFP858" s="152"/>
      <c r="TFQ858" s="152"/>
      <c r="TFR858" s="152"/>
      <c r="TFS858" s="152"/>
      <c r="TFT858" s="152"/>
      <c r="TFU858" s="152"/>
      <c r="TFV858" s="152"/>
      <c r="TFW858" s="152"/>
      <c r="TFX858" s="152"/>
      <c r="TFY858" s="152"/>
      <c r="TFZ858" s="152"/>
      <c r="TGA858" s="152"/>
      <c r="TGB858" s="152"/>
      <c r="TGC858" s="152"/>
      <c r="TGD858" s="152"/>
      <c r="TGE858" s="152"/>
      <c r="TGF858" s="152"/>
      <c r="TGG858" s="152"/>
      <c r="TGH858" s="152"/>
      <c r="TGI858" s="152"/>
      <c r="TGJ858" s="152"/>
      <c r="TGK858" s="152"/>
      <c r="TGL858" s="152"/>
      <c r="TGM858" s="152"/>
      <c r="TGN858" s="152"/>
      <c r="TGO858" s="152"/>
      <c r="TGP858" s="152"/>
      <c r="TGQ858" s="152"/>
      <c r="TGR858" s="152"/>
      <c r="TGS858" s="152"/>
      <c r="TGT858" s="152"/>
      <c r="TGU858" s="152"/>
      <c r="TGV858" s="152"/>
      <c r="TGW858" s="152"/>
      <c r="TGX858" s="152"/>
      <c r="TGY858" s="152"/>
      <c r="TGZ858" s="152"/>
      <c r="THA858" s="152"/>
      <c r="THB858" s="152"/>
      <c r="THC858" s="152"/>
      <c r="THD858" s="152"/>
      <c r="THE858" s="152"/>
      <c r="THF858" s="152"/>
      <c r="THG858" s="152"/>
      <c r="THH858" s="152"/>
      <c r="THI858" s="152"/>
      <c r="THJ858" s="152"/>
      <c r="THK858" s="152"/>
      <c r="THL858" s="152"/>
      <c r="THM858" s="152"/>
      <c r="THN858" s="152"/>
      <c r="THO858" s="152"/>
      <c r="THP858" s="152"/>
      <c r="THQ858" s="152"/>
      <c r="THR858" s="152"/>
      <c r="THS858" s="152"/>
      <c r="THT858" s="152"/>
      <c r="THU858" s="152"/>
      <c r="THV858" s="152"/>
      <c r="THW858" s="152"/>
      <c r="THX858" s="152"/>
      <c r="THY858" s="152"/>
      <c r="THZ858" s="152"/>
      <c r="TIA858" s="152"/>
      <c r="TIB858" s="152"/>
      <c r="TIC858" s="152"/>
      <c r="TID858" s="152"/>
      <c r="TIE858" s="152"/>
      <c r="TIF858" s="152"/>
      <c r="TIG858" s="152"/>
      <c r="TIH858" s="152"/>
      <c r="TII858" s="152"/>
      <c r="TIJ858" s="152"/>
      <c r="TIK858" s="152"/>
      <c r="TIL858" s="152"/>
      <c r="TIM858" s="152"/>
      <c r="TIN858" s="152"/>
      <c r="TIO858" s="152"/>
      <c r="TIP858" s="152"/>
      <c r="TIQ858" s="152"/>
      <c r="TIR858" s="152"/>
      <c r="TIS858" s="152"/>
      <c r="TIT858" s="152"/>
      <c r="TIU858" s="152"/>
      <c r="TIV858" s="152"/>
      <c r="TIW858" s="152"/>
      <c r="TIX858" s="152"/>
      <c r="TIY858" s="152"/>
      <c r="TIZ858" s="152"/>
      <c r="TJA858" s="152"/>
      <c r="TJB858" s="152"/>
      <c r="TJC858" s="152"/>
      <c r="TJD858" s="152"/>
      <c r="TJE858" s="152"/>
      <c r="TJF858" s="152"/>
      <c r="TJG858" s="152"/>
      <c r="TJH858" s="152"/>
      <c r="TJI858" s="152"/>
      <c r="TJJ858" s="152"/>
      <c r="TJK858" s="152"/>
      <c r="TJL858" s="152"/>
      <c r="TJM858" s="152"/>
      <c r="TJN858" s="152"/>
      <c r="TJO858" s="152"/>
      <c r="TJP858" s="152"/>
      <c r="TJQ858" s="152"/>
      <c r="TJR858" s="152"/>
      <c r="TJS858" s="152"/>
      <c r="TJT858" s="152"/>
      <c r="TJU858" s="152"/>
      <c r="TJV858" s="152"/>
      <c r="TJW858" s="152"/>
      <c r="TJX858" s="152"/>
      <c r="TJY858" s="152"/>
      <c r="TJZ858" s="152"/>
      <c r="TKA858" s="152"/>
      <c r="TKB858" s="152"/>
      <c r="TKC858" s="152"/>
      <c r="TKD858" s="152"/>
      <c r="TKE858" s="152"/>
      <c r="TKF858" s="152"/>
      <c r="TKG858" s="152"/>
      <c r="TKH858" s="152"/>
      <c r="TKI858" s="152"/>
      <c r="TKJ858" s="152"/>
      <c r="TKK858" s="152"/>
      <c r="TKL858" s="152"/>
      <c r="TKM858" s="152"/>
      <c r="TKN858" s="152"/>
      <c r="TKO858" s="152"/>
      <c r="TKP858" s="152"/>
      <c r="TKQ858" s="152"/>
      <c r="TKR858" s="152"/>
      <c r="TKS858" s="152"/>
      <c r="TKT858" s="152"/>
      <c r="TKU858" s="152"/>
      <c r="TKV858" s="152"/>
      <c r="TKW858" s="152"/>
      <c r="TKX858" s="152"/>
      <c r="TKY858" s="152"/>
      <c r="TKZ858" s="152"/>
      <c r="TLA858" s="152"/>
      <c r="TLB858" s="152"/>
      <c r="TLC858" s="152"/>
      <c r="TLD858" s="152"/>
      <c r="TLE858" s="152"/>
      <c r="TLF858" s="152"/>
      <c r="TLG858" s="152"/>
      <c r="TLH858" s="152"/>
      <c r="TLI858" s="152"/>
      <c r="TLJ858" s="152"/>
      <c r="TLK858" s="152"/>
      <c r="TLL858" s="152"/>
      <c r="TLM858" s="152"/>
      <c r="TLN858" s="152"/>
      <c r="TLO858" s="152"/>
      <c r="TLP858" s="152"/>
      <c r="TLQ858" s="152"/>
      <c r="TLR858" s="152"/>
      <c r="TLS858" s="152"/>
      <c r="TLT858" s="152"/>
      <c r="TLU858" s="152"/>
      <c r="TLV858" s="152"/>
      <c r="TLW858" s="152"/>
      <c r="TLX858" s="152"/>
      <c r="TLY858" s="152"/>
      <c r="TLZ858" s="152"/>
      <c r="TMA858" s="152"/>
      <c r="TMB858" s="152"/>
      <c r="TMC858" s="152"/>
      <c r="TMD858" s="152"/>
      <c r="TME858" s="152"/>
      <c r="TMF858" s="152"/>
      <c r="TMG858" s="152"/>
      <c r="TMH858" s="152"/>
      <c r="TMI858" s="152"/>
      <c r="TMJ858" s="152"/>
      <c r="TMK858" s="152"/>
      <c r="TML858" s="152"/>
      <c r="TMM858" s="152"/>
      <c r="TMN858" s="152"/>
      <c r="TMO858" s="152"/>
      <c r="TMP858" s="152"/>
      <c r="TMQ858" s="152"/>
      <c r="TMR858" s="152"/>
      <c r="TMS858" s="152"/>
      <c r="TMT858" s="152"/>
      <c r="TMU858" s="152"/>
      <c r="TMV858" s="152"/>
      <c r="TMW858" s="152"/>
      <c r="TMX858" s="152"/>
      <c r="TMY858" s="152"/>
      <c r="TMZ858" s="152"/>
      <c r="TNA858" s="152"/>
      <c r="TNB858" s="152"/>
      <c r="TNC858" s="152"/>
      <c r="TND858" s="152"/>
      <c r="TNE858" s="152"/>
      <c r="TNF858" s="152"/>
      <c r="TNG858" s="152"/>
      <c r="TNH858" s="152"/>
      <c r="TNI858" s="152"/>
      <c r="TNJ858" s="152"/>
      <c r="TNK858" s="152"/>
      <c r="TNL858" s="152"/>
      <c r="TNM858" s="152"/>
      <c r="TNN858" s="152"/>
      <c r="TNO858" s="152"/>
      <c r="TNP858" s="152"/>
      <c r="TNQ858" s="152"/>
      <c r="TNR858" s="152"/>
      <c r="TNS858" s="152"/>
      <c r="TNT858" s="152"/>
      <c r="TNU858" s="152"/>
      <c r="TNV858" s="152"/>
      <c r="TNW858" s="152"/>
      <c r="TNX858" s="152"/>
      <c r="TNY858" s="152"/>
      <c r="TNZ858" s="152"/>
      <c r="TOA858" s="152"/>
      <c r="TOB858" s="152"/>
      <c r="TOC858" s="152"/>
      <c r="TOD858" s="152"/>
      <c r="TOE858" s="152"/>
      <c r="TOF858" s="152"/>
      <c r="TOG858" s="152"/>
      <c r="TOH858" s="152"/>
      <c r="TOI858" s="152"/>
      <c r="TOJ858" s="152"/>
      <c r="TOK858" s="152"/>
      <c r="TOL858" s="152"/>
      <c r="TOM858" s="152"/>
      <c r="TON858" s="152"/>
      <c r="TOO858" s="152"/>
      <c r="TOP858" s="152"/>
      <c r="TOQ858" s="152"/>
      <c r="TOR858" s="152"/>
      <c r="TOS858" s="152"/>
      <c r="TOT858" s="152"/>
      <c r="TOU858" s="152"/>
      <c r="TOV858" s="152"/>
      <c r="TOW858" s="152"/>
      <c r="TOX858" s="152"/>
      <c r="TOY858" s="152"/>
      <c r="TOZ858" s="152"/>
      <c r="TPA858" s="152"/>
      <c r="TPB858" s="152"/>
      <c r="TPC858" s="152"/>
      <c r="TPD858" s="152"/>
      <c r="TPE858" s="152"/>
      <c r="TPF858" s="152"/>
      <c r="TPG858" s="152"/>
      <c r="TPH858" s="152"/>
      <c r="TPI858" s="152"/>
      <c r="TPJ858" s="152"/>
      <c r="TPK858" s="152"/>
      <c r="TPL858" s="152"/>
      <c r="TPM858" s="152"/>
      <c r="TPN858" s="152"/>
      <c r="TPO858" s="152"/>
      <c r="TPP858" s="152"/>
      <c r="TPQ858" s="152"/>
      <c r="TPR858" s="152"/>
      <c r="TPS858" s="152"/>
      <c r="TPT858" s="152"/>
      <c r="TPU858" s="152"/>
      <c r="TPV858" s="152"/>
      <c r="TPW858" s="152"/>
      <c r="TPX858" s="152"/>
      <c r="TPY858" s="152"/>
      <c r="TPZ858" s="152"/>
      <c r="TQA858" s="152"/>
      <c r="TQB858" s="152"/>
      <c r="TQC858" s="152"/>
      <c r="TQD858" s="152"/>
      <c r="TQE858" s="152"/>
      <c r="TQF858" s="152"/>
      <c r="TQG858" s="152"/>
      <c r="TQH858" s="152"/>
      <c r="TQI858" s="152"/>
      <c r="TQJ858" s="152"/>
      <c r="TQK858" s="152"/>
      <c r="TQL858" s="152"/>
      <c r="TQM858" s="152"/>
      <c r="TQN858" s="152"/>
      <c r="TQO858" s="152"/>
      <c r="TQP858" s="152"/>
      <c r="TQQ858" s="152"/>
      <c r="TQR858" s="152"/>
      <c r="TQS858" s="152"/>
      <c r="TQT858" s="152"/>
      <c r="TQU858" s="152"/>
      <c r="TQV858" s="152"/>
      <c r="TQW858" s="152"/>
      <c r="TQX858" s="152"/>
      <c r="TQY858" s="152"/>
      <c r="TQZ858" s="152"/>
      <c r="TRA858" s="152"/>
      <c r="TRB858" s="152"/>
      <c r="TRC858" s="152"/>
      <c r="TRD858" s="152"/>
      <c r="TRE858" s="152"/>
      <c r="TRF858" s="152"/>
      <c r="TRG858" s="152"/>
      <c r="TRH858" s="152"/>
      <c r="TRI858" s="152"/>
      <c r="TRJ858" s="152"/>
      <c r="TRK858" s="152"/>
      <c r="TRL858" s="152"/>
      <c r="TRM858" s="152"/>
      <c r="TRN858" s="152"/>
      <c r="TRO858" s="152"/>
      <c r="TRP858" s="152"/>
      <c r="TRQ858" s="152"/>
      <c r="TRR858" s="152"/>
      <c r="TRS858" s="152"/>
      <c r="TRT858" s="152"/>
      <c r="TRU858" s="152"/>
      <c r="TRV858" s="152"/>
      <c r="TRW858" s="152"/>
      <c r="TRX858" s="152"/>
      <c r="TRY858" s="152"/>
      <c r="TRZ858" s="152"/>
      <c r="TSA858" s="152"/>
      <c r="TSB858" s="152"/>
      <c r="TSC858" s="152"/>
      <c r="TSD858" s="152"/>
      <c r="TSE858" s="152"/>
      <c r="TSF858" s="152"/>
      <c r="TSG858" s="152"/>
      <c r="TSH858" s="152"/>
      <c r="TSI858" s="152"/>
      <c r="TSJ858" s="152"/>
      <c r="TSK858" s="152"/>
      <c r="TSL858" s="152"/>
      <c r="TSM858" s="152"/>
      <c r="TSN858" s="152"/>
      <c r="TSO858" s="152"/>
      <c r="TSP858" s="152"/>
      <c r="TSQ858" s="152"/>
      <c r="TSR858" s="152"/>
      <c r="TSS858" s="152"/>
      <c r="TST858" s="152"/>
      <c r="TSU858" s="152"/>
      <c r="TSV858" s="152"/>
      <c r="TSW858" s="152"/>
      <c r="TSX858" s="152"/>
      <c r="TSY858" s="152"/>
      <c r="TSZ858" s="152"/>
      <c r="TTA858" s="152"/>
      <c r="TTB858" s="152"/>
      <c r="TTC858" s="152"/>
      <c r="TTD858" s="152"/>
      <c r="TTE858" s="152"/>
      <c r="TTF858" s="152"/>
      <c r="TTG858" s="152"/>
      <c r="TTH858" s="152"/>
      <c r="TTI858" s="152"/>
      <c r="TTJ858" s="152"/>
      <c r="TTK858" s="152"/>
      <c r="TTL858" s="152"/>
      <c r="TTM858" s="152"/>
      <c r="TTN858" s="152"/>
      <c r="TTO858" s="152"/>
      <c r="TTP858" s="152"/>
      <c r="TTQ858" s="152"/>
      <c r="TTR858" s="152"/>
      <c r="TTS858" s="152"/>
      <c r="TTT858" s="152"/>
      <c r="TTU858" s="152"/>
      <c r="TTV858" s="152"/>
      <c r="TTW858" s="152"/>
      <c r="TTX858" s="152"/>
      <c r="TTY858" s="152"/>
      <c r="TTZ858" s="152"/>
      <c r="TUA858" s="152"/>
      <c r="TUB858" s="152"/>
      <c r="TUC858" s="152"/>
      <c r="TUD858" s="152"/>
      <c r="TUE858" s="152"/>
      <c r="TUF858" s="152"/>
      <c r="TUG858" s="152"/>
      <c r="TUH858" s="152"/>
      <c r="TUI858" s="152"/>
      <c r="TUJ858" s="152"/>
      <c r="TUK858" s="152"/>
      <c r="TUL858" s="152"/>
      <c r="TUM858" s="152"/>
      <c r="TUN858" s="152"/>
      <c r="TUO858" s="152"/>
      <c r="TUP858" s="152"/>
      <c r="TUQ858" s="152"/>
      <c r="TUR858" s="152"/>
      <c r="TUS858" s="152"/>
      <c r="TUT858" s="152"/>
      <c r="TUU858" s="152"/>
      <c r="TUV858" s="152"/>
      <c r="TUW858" s="152"/>
      <c r="TUX858" s="152"/>
      <c r="TUY858" s="152"/>
      <c r="TUZ858" s="152"/>
      <c r="TVA858" s="152"/>
      <c r="TVB858" s="152"/>
      <c r="TVC858" s="152"/>
      <c r="TVD858" s="152"/>
      <c r="TVE858" s="152"/>
      <c r="TVF858" s="152"/>
      <c r="TVG858" s="152"/>
      <c r="TVH858" s="152"/>
      <c r="TVI858" s="152"/>
      <c r="TVJ858" s="152"/>
      <c r="TVK858" s="152"/>
      <c r="TVL858" s="152"/>
      <c r="TVM858" s="152"/>
      <c r="TVN858" s="152"/>
      <c r="TVO858" s="152"/>
      <c r="TVP858" s="152"/>
      <c r="TVQ858" s="152"/>
      <c r="TVR858" s="152"/>
      <c r="TVS858" s="152"/>
      <c r="TVT858" s="152"/>
      <c r="TVU858" s="152"/>
      <c r="TVV858" s="152"/>
      <c r="TVW858" s="152"/>
      <c r="TVX858" s="152"/>
      <c r="TVY858" s="152"/>
      <c r="TVZ858" s="152"/>
      <c r="TWA858" s="152"/>
      <c r="TWB858" s="152"/>
      <c r="TWC858" s="152"/>
      <c r="TWD858" s="152"/>
      <c r="TWE858" s="152"/>
      <c r="TWF858" s="152"/>
      <c r="TWG858" s="152"/>
      <c r="TWH858" s="152"/>
      <c r="TWI858" s="152"/>
      <c r="TWJ858" s="152"/>
      <c r="TWK858" s="152"/>
      <c r="TWL858" s="152"/>
      <c r="TWM858" s="152"/>
      <c r="TWN858" s="152"/>
      <c r="TWO858" s="152"/>
      <c r="TWP858" s="152"/>
      <c r="TWQ858" s="152"/>
      <c r="TWR858" s="152"/>
      <c r="TWS858" s="152"/>
      <c r="TWT858" s="152"/>
      <c r="TWU858" s="152"/>
      <c r="TWV858" s="152"/>
      <c r="TWW858" s="152"/>
      <c r="TWX858" s="152"/>
      <c r="TWY858" s="152"/>
      <c r="TWZ858" s="152"/>
      <c r="TXA858" s="152"/>
      <c r="TXB858" s="152"/>
      <c r="TXC858" s="152"/>
      <c r="TXD858" s="152"/>
      <c r="TXE858" s="152"/>
      <c r="TXF858" s="152"/>
      <c r="TXG858" s="152"/>
      <c r="TXH858" s="152"/>
      <c r="TXI858" s="152"/>
      <c r="TXJ858" s="152"/>
      <c r="TXK858" s="152"/>
      <c r="TXL858" s="152"/>
      <c r="TXM858" s="152"/>
      <c r="TXN858" s="152"/>
      <c r="TXO858" s="152"/>
      <c r="TXP858" s="152"/>
      <c r="TXQ858" s="152"/>
      <c r="TXR858" s="152"/>
      <c r="TXS858" s="152"/>
      <c r="TXT858" s="152"/>
      <c r="TXU858" s="152"/>
      <c r="TXV858" s="152"/>
      <c r="TXW858" s="152"/>
      <c r="TXX858" s="152"/>
      <c r="TXY858" s="152"/>
      <c r="TXZ858" s="152"/>
      <c r="TYA858" s="152"/>
      <c r="TYB858" s="152"/>
      <c r="TYC858" s="152"/>
      <c r="TYD858" s="152"/>
      <c r="TYE858" s="152"/>
      <c r="TYF858" s="152"/>
      <c r="TYG858" s="152"/>
      <c r="TYH858" s="152"/>
      <c r="TYI858" s="152"/>
      <c r="TYJ858" s="152"/>
      <c r="TYK858" s="152"/>
      <c r="TYL858" s="152"/>
      <c r="TYM858" s="152"/>
      <c r="TYN858" s="152"/>
      <c r="TYO858" s="152"/>
      <c r="TYP858" s="152"/>
      <c r="TYQ858" s="152"/>
      <c r="TYR858" s="152"/>
      <c r="TYS858" s="152"/>
      <c r="TYT858" s="152"/>
      <c r="TYU858" s="152"/>
      <c r="TYV858" s="152"/>
      <c r="TYW858" s="152"/>
      <c r="TYX858" s="152"/>
      <c r="TYY858" s="152"/>
      <c r="TYZ858" s="152"/>
      <c r="TZA858" s="152"/>
      <c r="TZB858" s="152"/>
      <c r="TZC858" s="152"/>
      <c r="TZD858" s="152"/>
      <c r="TZE858" s="152"/>
      <c r="TZF858" s="152"/>
      <c r="TZG858" s="152"/>
      <c r="TZH858" s="152"/>
      <c r="TZI858" s="152"/>
      <c r="TZJ858" s="152"/>
      <c r="TZK858" s="152"/>
      <c r="TZL858" s="152"/>
      <c r="TZM858" s="152"/>
      <c r="TZN858" s="152"/>
      <c r="TZO858" s="152"/>
      <c r="TZP858" s="152"/>
      <c r="TZQ858" s="152"/>
      <c r="TZR858" s="152"/>
      <c r="TZS858" s="152"/>
      <c r="TZT858" s="152"/>
      <c r="TZU858" s="152"/>
      <c r="TZV858" s="152"/>
      <c r="TZW858" s="152"/>
      <c r="TZX858" s="152"/>
      <c r="TZY858" s="152"/>
      <c r="TZZ858" s="152"/>
      <c r="UAA858" s="152"/>
      <c r="UAB858" s="152"/>
      <c r="UAC858" s="152"/>
      <c r="UAD858" s="152"/>
      <c r="UAE858" s="152"/>
      <c r="UAF858" s="152"/>
      <c r="UAG858" s="152"/>
      <c r="UAH858" s="152"/>
      <c r="UAI858" s="152"/>
      <c r="UAJ858" s="152"/>
      <c r="UAK858" s="152"/>
      <c r="UAL858" s="152"/>
      <c r="UAM858" s="152"/>
      <c r="UAN858" s="152"/>
      <c r="UAO858" s="152"/>
      <c r="UAP858" s="152"/>
      <c r="UAQ858" s="152"/>
      <c r="UAR858" s="152"/>
      <c r="UAS858" s="152"/>
      <c r="UAT858" s="152"/>
      <c r="UAU858" s="152"/>
      <c r="UAV858" s="152"/>
      <c r="UAW858" s="152"/>
      <c r="UAX858" s="152"/>
      <c r="UAY858" s="152"/>
      <c r="UAZ858" s="152"/>
      <c r="UBA858" s="152"/>
      <c r="UBB858" s="152"/>
      <c r="UBC858" s="152"/>
      <c r="UBD858" s="152"/>
      <c r="UBE858" s="152"/>
      <c r="UBF858" s="152"/>
      <c r="UBG858" s="152"/>
      <c r="UBH858" s="152"/>
      <c r="UBI858" s="152"/>
      <c r="UBJ858" s="152"/>
      <c r="UBK858" s="152"/>
      <c r="UBL858" s="152"/>
      <c r="UBM858" s="152"/>
      <c r="UBN858" s="152"/>
      <c r="UBO858" s="152"/>
      <c r="UBP858" s="152"/>
      <c r="UBQ858" s="152"/>
      <c r="UBR858" s="152"/>
      <c r="UBS858" s="152"/>
      <c r="UBT858" s="152"/>
      <c r="UBU858" s="152"/>
      <c r="UBV858" s="152"/>
      <c r="UBW858" s="152"/>
      <c r="UBX858" s="152"/>
      <c r="UBY858" s="152"/>
      <c r="UBZ858" s="152"/>
      <c r="UCA858" s="152"/>
      <c r="UCB858" s="152"/>
      <c r="UCC858" s="152"/>
      <c r="UCD858" s="152"/>
      <c r="UCE858" s="152"/>
      <c r="UCF858" s="152"/>
      <c r="UCG858" s="152"/>
      <c r="UCH858" s="152"/>
      <c r="UCI858" s="152"/>
      <c r="UCJ858" s="152"/>
      <c r="UCK858" s="152"/>
      <c r="UCL858" s="152"/>
      <c r="UCM858" s="152"/>
      <c r="UCN858" s="152"/>
      <c r="UCO858" s="152"/>
      <c r="UCP858" s="152"/>
      <c r="UCQ858" s="152"/>
      <c r="UCR858" s="152"/>
      <c r="UCS858" s="152"/>
      <c r="UCT858" s="152"/>
      <c r="UCU858" s="152"/>
      <c r="UCV858" s="152"/>
      <c r="UCW858" s="152"/>
      <c r="UCX858" s="152"/>
      <c r="UCY858" s="152"/>
      <c r="UCZ858" s="152"/>
      <c r="UDA858" s="152"/>
      <c r="UDB858" s="152"/>
      <c r="UDC858" s="152"/>
      <c r="UDD858" s="152"/>
      <c r="UDE858" s="152"/>
      <c r="UDF858" s="152"/>
      <c r="UDG858" s="152"/>
      <c r="UDH858" s="152"/>
      <c r="UDI858" s="152"/>
      <c r="UDJ858" s="152"/>
      <c r="UDK858" s="152"/>
      <c r="UDL858" s="152"/>
      <c r="UDM858" s="152"/>
      <c r="UDN858" s="152"/>
      <c r="UDO858" s="152"/>
      <c r="UDP858" s="152"/>
      <c r="UDQ858" s="152"/>
      <c r="UDR858" s="152"/>
      <c r="UDS858" s="152"/>
      <c r="UDT858" s="152"/>
      <c r="UDU858" s="152"/>
      <c r="UDV858" s="152"/>
      <c r="UDW858" s="152"/>
      <c r="UDX858" s="152"/>
      <c r="UDY858" s="152"/>
      <c r="UDZ858" s="152"/>
      <c r="UEA858" s="152"/>
      <c r="UEB858" s="152"/>
      <c r="UEC858" s="152"/>
      <c r="UED858" s="152"/>
      <c r="UEE858" s="152"/>
      <c r="UEF858" s="152"/>
      <c r="UEG858" s="152"/>
      <c r="UEH858" s="152"/>
      <c r="UEI858" s="152"/>
      <c r="UEJ858" s="152"/>
      <c r="UEK858" s="152"/>
      <c r="UEL858" s="152"/>
      <c r="UEM858" s="152"/>
      <c r="UEN858" s="152"/>
      <c r="UEO858" s="152"/>
      <c r="UEP858" s="152"/>
      <c r="UEQ858" s="152"/>
      <c r="UER858" s="152"/>
      <c r="UES858" s="152"/>
      <c r="UET858" s="152"/>
      <c r="UEU858" s="152"/>
      <c r="UEV858" s="152"/>
      <c r="UEW858" s="152"/>
      <c r="UEX858" s="152"/>
      <c r="UEY858" s="152"/>
      <c r="UEZ858" s="152"/>
      <c r="UFA858" s="152"/>
      <c r="UFB858" s="152"/>
      <c r="UFC858" s="152"/>
      <c r="UFD858" s="152"/>
      <c r="UFE858" s="152"/>
      <c r="UFF858" s="152"/>
      <c r="UFG858" s="152"/>
      <c r="UFH858" s="152"/>
      <c r="UFI858" s="152"/>
      <c r="UFJ858" s="152"/>
      <c r="UFK858" s="152"/>
      <c r="UFL858" s="152"/>
      <c r="UFM858" s="152"/>
      <c r="UFN858" s="152"/>
      <c r="UFO858" s="152"/>
      <c r="UFP858" s="152"/>
      <c r="UFQ858" s="152"/>
      <c r="UFR858" s="152"/>
      <c r="UFS858" s="152"/>
      <c r="UFT858" s="152"/>
      <c r="UFU858" s="152"/>
      <c r="UFV858" s="152"/>
      <c r="UFW858" s="152"/>
      <c r="UFX858" s="152"/>
      <c r="UFY858" s="152"/>
      <c r="UFZ858" s="152"/>
      <c r="UGA858" s="152"/>
      <c r="UGB858" s="152"/>
      <c r="UGC858" s="152"/>
      <c r="UGD858" s="152"/>
      <c r="UGE858" s="152"/>
      <c r="UGF858" s="152"/>
      <c r="UGG858" s="152"/>
      <c r="UGH858" s="152"/>
      <c r="UGI858" s="152"/>
      <c r="UGJ858" s="152"/>
      <c r="UGK858" s="152"/>
      <c r="UGL858" s="152"/>
      <c r="UGM858" s="152"/>
      <c r="UGN858" s="152"/>
      <c r="UGO858" s="152"/>
      <c r="UGP858" s="152"/>
      <c r="UGQ858" s="152"/>
      <c r="UGR858" s="152"/>
      <c r="UGS858" s="152"/>
      <c r="UGT858" s="152"/>
      <c r="UGU858" s="152"/>
      <c r="UGV858" s="152"/>
      <c r="UGW858" s="152"/>
      <c r="UGX858" s="152"/>
      <c r="UGY858" s="152"/>
      <c r="UGZ858" s="152"/>
      <c r="UHA858" s="152"/>
      <c r="UHB858" s="152"/>
      <c r="UHC858" s="152"/>
      <c r="UHD858" s="152"/>
      <c r="UHE858" s="152"/>
      <c r="UHF858" s="152"/>
      <c r="UHG858" s="152"/>
      <c r="UHH858" s="152"/>
      <c r="UHI858" s="152"/>
      <c r="UHJ858" s="152"/>
      <c r="UHK858" s="152"/>
      <c r="UHL858" s="152"/>
      <c r="UHM858" s="152"/>
      <c r="UHN858" s="152"/>
      <c r="UHO858" s="152"/>
      <c r="UHP858" s="152"/>
      <c r="UHQ858" s="152"/>
      <c r="UHR858" s="152"/>
      <c r="UHS858" s="152"/>
      <c r="UHT858" s="152"/>
      <c r="UHU858" s="152"/>
      <c r="UHV858" s="152"/>
      <c r="UHW858" s="152"/>
      <c r="UHX858" s="152"/>
      <c r="UHY858" s="152"/>
      <c r="UHZ858" s="152"/>
      <c r="UIA858" s="152"/>
      <c r="UIB858" s="152"/>
      <c r="UIC858" s="152"/>
      <c r="UID858" s="152"/>
      <c r="UIE858" s="152"/>
      <c r="UIF858" s="152"/>
      <c r="UIG858" s="152"/>
      <c r="UIH858" s="152"/>
      <c r="UII858" s="152"/>
      <c r="UIJ858" s="152"/>
      <c r="UIK858" s="152"/>
      <c r="UIL858" s="152"/>
      <c r="UIM858" s="152"/>
      <c r="UIN858" s="152"/>
      <c r="UIO858" s="152"/>
      <c r="UIP858" s="152"/>
      <c r="UIQ858" s="152"/>
      <c r="UIR858" s="152"/>
      <c r="UIS858" s="152"/>
      <c r="UIT858" s="152"/>
      <c r="UIU858" s="152"/>
      <c r="UIV858" s="152"/>
      <c r="UIW858" s="152"/>
      <c r="UIX858" s="152"/>
      <c r="UIY858" s="152"/>
      <c r="UIZ858" s="152"/>
      <c r="UJA858" s="152"/>
      <c r="UJB858" s="152"/>
      <c r="UJC858" s="152"/>
      <c r="UJD858" s="152"/>
      <c r="UJE858" s="152"/>
      <c r="UJF858" s="152"/>
      <c r="UJG858" s="152"/>
      <c r="UJH858" s="152"/>
      <c r="UJI858" s="152"/>
      <c r="UJJ858" s="152"/>
      <c r="UJK858" s="152"/>
      <c r="UJL858" s="152"/>
      <c r="UJM858" s="152"/>
      <c r="UJN858" s="152"/>
      <c r="UJO858" s="152"/>
      <c r="UJP858" s="152"/>
      <c r="UJQ858" s="152"/>
      <c r="UJR858" s="152"/>
      <c r="UJS858" s="152"/>
      <c r="UJT858" s="152"/>
      <c r="UJU858" s="152"/>
      <c r="UJV858" s="152"/>
      <c r="UJW858" s="152"/>
      <c r="UJX858" s="152"/>
      <c r="UJY858" s="152"/>
      <c r="UJZ858" s="152"/>
      <c r="UKA858" s="152"/>
      <c r="UKB858" s="152"/>
      <c r="UKC858" s="152"/>
      <c r="UKD858" s="152"/>
      <c r="UKE858" s="152"/>
      <c r="UKF858" s="152"/>
      <c r="UKG858" s="152"/>
      <c r="UKH858" s="152"/>
      <c r="UKI858" s="152"/>
      <c r="UKJ858" s="152"/>
      <c r="UKK858" s="152"/>
      <c r="UKL858" s="152"/>
      <c r="UKM858" s="152"/>
      <c r="UKN858" s="152"/>
      <c r="UKO858" s="152"/>
      <c r="UKP858" s="152"/>
      <c r="UKQ858" s="152"/>
      <c r="UKR858" s="152"/>
      <c r="UKS858" s="152"/>
      <c r="UKT858" s="152"/>
      <c r="UKU858" s="152"/>
      <c r="UKV858" s="152"/>
      <c r="UKW858" s="152"/>
      <c r="UKX858" s="152"/>
      <c r="UKY858" s="152"/>
      <c r="UKZ858" s="152"/>
      <c r="ULA858" s="152"/>
      <c r="ULB858" s="152"/>
      <c r="ULC858" s="152"/>
      <c r="ULD858" s="152"/>
      <c r="ULE858" s="152"/>
      <c r="ULF858" s="152"/>
      <c r="ULG858" s="152"/>
      <c r="ULH858" s="152"/>
      <c r="ULI858" s="152"/>
      <c r="ULJ858" s="152"/>
      <c r="ULK858" s="152"/>
      <c r="ULL858" s="152"/>
      <c r="ULM858" s="152"/>
      <c r="ULN858" s="152"/>
      <c r="ULO858" s="152"/>
      <c r="ULP858" s="152"/>
      <c r="ULQ858" s="152"/>
      <c r="ULR858" s="152"/>
      <c r="ULS858" s="152"/>
      <c r="ULT858" s="152"/>
      <c r="ULU858" s="152"/>
      <c r="ULV858" s="152"/>
      <c r="ULW858" s="152"/>
      <c r="ULX858" s="152"/>
      <c r="ULY858" s="152"/>
      <c r="ULZ858" s="152"/>
      <c r="UMA858" s="152"/>
      <c r="UMB858" s="152"/>
      <c r="UMC858" s="152"/>
      <c r="UMD858" s="152"/>
      <c r="UME858" s="152"/>
      <c r="UMF858" s="152"/>
      <c r="UMG858" s="152"/>
      <c r="UMH858" s="152"/>
      <c r="UMI858" s="152"/>
      <c r="UMJ858" s="152"/>
      <c r="UMK858" s="152"/>
      <c r="UML858" s="152"/>
      <c r="UMM858" s="152"/>
      <c r="UMN858" s="152"/>
      <c r="UMO858" s="152"/>
      <c r="UMP858" s="152"/>
      <c r="UMQ858" s="152"/>
      <c r="UMR858" s="152"/>
      <c r="UMS858" s="152"/>
      <c r="UMT858" s="152"/>
      <c r="UMU858" s="152"/>
      <c r="UMV858" s="152"/>
      <c r="UMW858" s="152"/>
      <c r="UMX858" s="152"/>
      <c r="UMY858" s="152"/>
      <c r="UMZ858" s="152"/>
      <c r="UNA858" s="152"/>
      <c r="UNB858" s="152"/>
      <c r="UNC858" s="152"/>
      <c r="UND858" s="152"/>
      <c r="UNE858" s="152"/>
      <c r="UNF858" s="152"/>
      <c r="UNG858" s="152"/>
      <c r="UNH858" s="152"/>
      <c r="UNI858" s="152"/>
      <c r="UNJ858" s="152"/>
      <c r="UNK858" s="152"/>
      <c r="UNL858" s="152"/>
      <c r="UNM858" s="152"/>
      <c r="UNN858" s="152"/>
      <c r="UNO858" s="152"/>
      <c r="UNP858" s="152"/>
      <c r="UNQ858" s="152"/>
      <c r="UNR858" s="152"/>
      <c r="UNS858" s="152"/>
      <c r="UNT858" s="152"/>
      <c r="UNU858" s="152"/>
      <c r="UNV858" s="152"/>
      <c r="UNW858" s="152"/>
      <c r="UNX858" s="152"/>
      <c r="UNY858" s="152"/>
      <c r="UNZ858" s="152"/>
      <c r="UOA858" s="152"/>
      <c r="UOB858" s="152"/>
      <c r="UOC858" s="152"/>
      <c r="UOD858" s="152"/>
      <c r="UOE858" s="152"/>
      <c r="UOF858" s="152"/>
      <c r="UOG858" s="152"/>
      <c r="UOH858" s="152"/>
      <c r="UOI858" s="152"/>
      <c r="UOJ858" s="152"/>
      <c r="UOK858" s="152"/>
      <c r="UOL858" s="152"/>
      <c r="UOM858" s="152"/>
      <c r="UON858" s="152"/>
      <c r="UOO858" s="152"/>
      <c r="UOP858" s="152"/>
      <c r="UOQ858" s="152"/>
      <c r="UOR858" s="152"/>
      <c r="UOS858" s="152"/>
      <c r="UOT858" s="152"/>
      <c r="UOU858" s="152"/>
      <c r="UOV858" s="152"/>
      <c r="UOW858" s="152"/>
      <c r="UOX858" s="152"/>
      <c r="UOY858" s="152"/>
      <c r="UOZ858" s="152"/>
      <c r="UPA858" s="152"/>
      <c r="UPB858" s="152"/>
      <c r="UPC858" s="152"/>
      <c r="UPD858" s="152"/>
      <c r="UPE858" s="152"/>
      <c r="UPF858" s="152"/>
      <c r="UPG858" s="152"/>
      <c r="UPH858" s="152"/>
      <c r="UPI858" s="152"/>
      <c r="UPJ858" s="152"/>
      <c r="UPK858" s="152"/>
      <c r="UPL858" s="152"/>
      <c r="UPM858" s="152"/>
      <c r="UPN858" s="152"/>
      <c r="UPO858" s="152"/>
      <c r="UPP858" s="152"/>
      <c r="UPQ858" s="152"/>
      <c r="UPR858" s="152"/>
      <c r="UPS858" s="152"/>
      <c r="UPT858" s="152"/>
      <c r="UPU858" s="152"/>
      <c r="UPV858" s="152"/>
      <c r="UPW858" s="152"/>
      <c r="UPX858" s="152"/>
      <c r="UPY858" s="152"/>
      <c r="UPZ858" s="152"/>
      <c r="UQA858" s="152"/>
      <c r="UQB858" s="152"/>
      <c r="UQC858" s="152"/>
      <c r="UQD858" s="152"/>
      <c r="UQE858" s="152"/>
      <c r="UQF858" s="152"/>
      <c r="UQG858" s="152"/>
      <c r="UQH858" s="152"/>
      <c r="UQI858" s="152"/>
      <c r="UQJ858" s="152"/>
      <c r="UQK858" s="152"/>
      <c r="UQL858" s="152"/>
      <c r="UQM858" s="152"/>
      <c r="UQN858" s="152"/>
      <c r="UQO858" s="152"/>
      <c r="UQP858" s="152"/>
      <c r="UQQ858" s="152"/>
      <c r="UQR858" s="152"/>
      <c r="UQS858" s="152"/>
      <c r="UQT858" s="152"/>
      <c r="UQU858" s="152"/>
      <c r="UQV858" s="152"/>
      <c r="UQW858" s="152"/>
      <c r="UQX858" s="152"/>
      <c r="UQY858" s="152"/>
      <c r="UQZ858" s="152"/>
      <c r="URA858" s="152"/>
      <c r="URB858" s="152"/>
      <c r="URC858" s="152"/>
      <c r="URD858" s="152"/>
      <c r="URE858" s="152"/>
      <c r="URF858" s="152"/>
      <c r="URG858" s="152"/>
      <c r="URH858" s="152"/>
      <c r="URI858" s="152"/>
      <c r="URJ858" s="152"/>
      <c r="URK858" s="152"/>
      <c r="URL858" s="152"/>
      <c r="URM858" s="152"/>
      <c r="URN858" s="152"/>
      <c r="URO858" s="152"/>
      <c r="URP858" s="152"/>
      <c r="URQ858" s="152"/>
      <c r="URR858" s="152"/>
      <c r="URS858" s="152"/>
      <c r="URT858" s="152"/>
      <c r="URU858" s="152"/>
      <c r="URV858" s="152"/>
      <c r="URW858" s="152"/>
      <c r="URX858" s="152"/>
      <c r="URY858" s="152"/>
      <c r="URZ858" s="152"/>
      <c r="USA858" s="152"/>
      <c r="USB858" s="152"/>
      <c r="USC858" s="152"/>
      <c r="USD858" s="152"/>
      <c r="USE858" s="152"/>
      <c r="USF858" s="152"/>
      <c r="USG858" s="152"/>
      <c r="USH858" s="152"/>
      <c r="USI858" s="152"/>
      <c r="USJ858" s="152"/>
      <c r="USK858" s="152"/>
      <c r="USL858" s="152"/>
      <c r="USM858" s="152"/>
      <c r="USN858" s="152"/>
      <c r="USO858" s="152"/>
      <c r="USP858" s="152"/>
      <c r="USQ858" s="152"/>
      <c r="USR858" s="152"/>
      <c r="USS858" s="152"/>
      <c r="UST858" s="152"/>
      <c r="USU858" s="152"/>
      <c r="USV858" s="152"/>
      <c r="USW858" s="152"/>
      <c r="USX858" s="152"/>
      <c r="USY858" s="152"/>
      <c r="USZ858" s="152"/>
      <c r="UTA858" s="152"/>
      <c r="UTB858" s="152"/>
      <c r="UTC858" s="152"/>
      <c r="UTD858" s="152"/>
      <c r="UTE858" s="152"/>
      <c r="UTF858" s="152"/>
      <c r="UTG858" s="152"/>
      <c r="UTH858" s="152"/>
      <c r="UTI858" s="152"/>
      <c r="UTJ858" s="152"/>
      <c r="UTK858" s="152"/>
      <c r="UTL858" s="152"/>
      <c r="UTM858" s="152"/>
      <c r="UTN858" s="152"/>
      <c r="UTO858" s="152"/>
      <c r="UTP858" s="152"/>
      <c r="UTQ858" s="152"/>
      <c r="UTR858" s="152"/>
      <c r="UTS858" s="152"/>
      <c r="UTT858" s="152"/>
      <c r="UTU858" s="152"/>
      <c r="UTV858" s="152"/>
      <c r="UTW858" s="152"/>
      <c r="UTX858" s="152"/>
      <c r="UTY858" s="152"/>
      <c r="UTZ858" s="152"/>
      <c r="UUA858" s="152"/>
      <c r="UUB858" s="152"/>
      <c r="UUC858" s="152"/>
      <c r="UUD858" s="152"/>
      <c r="UUE858" s="152"/>
      <c r="UUF858" s="152"/>
      <c r="UUG858" s="152"/>
      <c r="UUH858" s="152"/>
      <c r="UUI858" s="152"/>
      <c r="UUJ858" s="152"/>
      <c r="UUK858" s="152"/>
      <c r="UUL858" s="152"/>
      <c r="UUM858" s="152"/>
      <c r="UUN858" s="152"/>
      <c r="UUO858" s="152"/>
      <c r="UUP858" s="152"/>
      <c r="UUQ858" s="152"/>
      <c r="UUR858" s="152"/>
      <c r="UUS858" s="152"/>
      <c r="UUT858" s="152"/>
      <c r="UUU858" s="152"/>
      <c r="UUV858" s="152"/>
      <c r="UUW858" s="152"/>
      <c r="UUX858" s="152"/>
      <c r="UUY858" s="152"/>
      <c r="UUZ858" s="152"/>
      <c r="UVA858" s="152"/>
      <c r="UVB858" s="152"/>
      <c r="UVC858" s="152"/>
      <c r="UVD858" s="152"/>
      <c r="UVE858" s="152"/>
      <c r="UVF858" s="152"/>
      <c r="UVG858" s="152"/>
      <c r="UVH858" s="152"/>
      <c r="UVI858" s="152"/>
      <c r="UVJ858" s="152"/>
      <c r="UVK858" s="152"/>
      <c r="UVL858" s="152"/>
      <c r="UVM858" s="152"/>
      <c r="UVN858" s="152"/>
      <c r="UVO858" s="152"/>
      <c r="UVP858" s="152"/>
      <c r="UVQ858" s="152"/>
      <c r="UVR858" s="152"/>
      <c r="UVS858" s="152"/>
      <c r="UVT858" s="152"/>
      <c r="UVU858" s="152"/>
      <c r="UVV858" s="152"/>
      <c r="UVW858" s="152"/>
      <c r="UVX858" s="152"/>
      <c r="UVY858" s="152"/>
      <c r="UVZ858" s="152"/>
      <c r="UWA858" s="152"/>
      <c r="UWB858" s="152"/>
      <c r="UWC858" s="152"/>
      <c r="UWD858" s="152"/>
      <c r="UWE858" s="152"/>
      <c r="UWF858" s="152"/>
      <c r="UWG858" s="152"/>
      <c r="UWH858" s="152"/>
      <c r="UWI858" s="152"/>
      <c r="UWJ858" s="152"/>
      <c r="UWK858" s="152"/>
      <c r="UWL858" s="152"/>
      <c r="UWM858" s="152"/>
      <c r="UWN858" s="152"/>
      <c r="UWO858" s="152"/>
      <c r="UWP858" s="152"/>
      <c r="UWQ858" s="152"/>
      <c r="UWR858" s="152"/>
      <c r="UWS858" s="152"/>
      <c r="UWT858" s="152"/>
      <c r="UWU858" s="152"/>
      <c r="UWV858" s="152"/>
      <c r="UWW858" s="152"/>
      <c r="UWX858" s="152"/>
      <c r="UWY858" s="152"/>
      <c r="UWZ858" s="152"/>
      <c r="UXA858" s="152"/>
      <c r="UXB858" s="152"/>
      <c r="UXC858" s="152"/>
      <c r="UXD858" s="152"/>
      <c r="UXE858" s="152"/>
      <c r="UXF858" s="152"/>
      <c r="UXG858" s="152"/>
      <c r="UXH858" s="152"/>
      <c r="UXI858" s="152"/>
      <c r="UXJ858" s="152"/>
      <c r="UXK858" s="152"/>
      <c r="UXL858" s="152"/>
      <c r="UXM858" s="152"/>
      <c r="UXN858" s="152"/>
      <c r="UXO858" s="152"/>
      <c r="UXP858" s="152"/>
      <c r="UXQ858" s="152"/>
      <c r="UXR858" s="152"/>
      <c r="UXS858" s="152"/>
      <c r="UXT858" s="152"/>
      <c r="UXU858" s="152"/>
      <c r="UXV858" s="152"/>
      <c r="UXW858" s="152"/>
      <c r="UXX858" s="152"/>
      <c r="UXY858" s="152"/>
      <c r="UXZ858" s="152"/>
      <c r="UYA858" s="152"/>
      <c r="UYB858" s="152"/>
      <c r="UYC858" s="152"/>
      <c r="UYD858" s="152"/>
      <c r="UYE858" s="152"/>
      <c r="UYF858" s="152"/>
      <c r="UYG858" s="152"/>
      <c r="UYH858" s="152"/>
      <c r="UYI858" s="152"/>
      <c r="UYJ858" s="152"/>
      <c r="UYK858" s="152"/>
      <c r="UYL858" s="152"/>
      <c r="UYM858" s="152"/>
      <c r="UYN858" s="152"/>
      <c r="UYO858" s="152"/>
      <c r="UYP858" s="152"/>
      <c r="UYQ858" s="152"/>
      <c r="UYR858" s="152"/>
      <c r="UYS858" s="152"/>
      <c r="UYT858" s="152"/>
      <c r="UYU858" s="152"/>
      <c r="UYV858" s="152"/>
      <c r="UYW858" s="152"/>
      <c r="UYX858" s="152"/>
      <c r="UYY858" s="152"/>
      <c r="UYZ858" s="152"/>
      <c r="UZA858" s="152"/>
      <c r="UZB858" s="152"/>
      <c r="UZC858" s="152"/>
      <c r="UZD858" s="152"/>
      <c r="UZE858" s="152"/>
      <c r="UZF858" s="152"/>
      <c r="UZG858" s="152"/>
      <c r="UZH858" s="152"/>
      <c r="UZI858" s="152"/>
      <c r="UZJ858" s="152"/>
      <c r="UZK858" s="152"/>
      <c r="UZL858" s="152"/>
      <c r="UZM858" s="152"/>
      <c r="UZN858" s="152"/>
      <c r="UZO858" s="152"/>
      <c r="UZP858" s="152"/>
      <c r="UZQ858" s="152"/>
      <c r="UZR858" s="152"/>
      <c r="UZS858" s="152"/>
      <c r="UZT858" s="152"/>
      <c r="UZU858" s="152"/>
      <c r="UZV858" s="152"/>
      <c r="UZW858" s="152"/>
      <c r="UZX858" s="152"/>
      <c r="UZY858" s="152"/>
      <c r="UZZ858" s="152"/>
      <c r="VAA858" s="152"/>
      <c r="VAB858" s="152"/>
      <c r="VAC858" s="152"/>
      <c r="VAD858" s="152"/>
      <c r="VAE858" s="152"/>
      <c r="VAF858" s="152"/>
      <c r="VAG858" s="152"/>
      <c r="VAH858" s="152"/>
      <c r="VAI858" s="152"/>
      <c r="VAJ858" s="152"/>
      <c r="VAK858" s="152"/>
      <c r="VAL858" s="152"/>
      <c r="VAM858" s="152"/>
      <c r="VAN858" s="152"/>
      <c r="VAO858" s="152"/>
      <c r="VAP858" s="152"/>
      <c r="VAQ858" s="152"/>
      <c r="VAR858" s="152"/>
      <c r="VAS858" s="152"/>
      <c r="VAT858" s="152"/>
      <c r="VAU858" s="152"/>
      <c r="VAV858" s="152"/>
      <c r="VAW858" s="152"/>
      <c r="VAX858" s="152"/>
      <c r="VAY858" s="152"/>
      <c r="VAZ858" s="152"/>
      <c r="VBA858" s="152"/>
      <c r="VBB858" s="152"/>
      <c r="VBC858" s="152"/>
      <c r="VBD858" s="152"/>
      <c r="VBE858" s="152"/>
      <c r="VBF858" s="152"/>
      <c r="VBG858" s="152"/>
      <c r="VBH858" s="152"/>
      <c r="VBI858" s="152"/>
      <c r="VBJ858" s="152"/>
      <c r="VBK858" s="152"/>
      <c r="VBL858" s="152"/>
      <c r="VBM858" s="152"/>
      <c r="VBN858" s="152"/>
      <c r="VBO858" s="152"/>
      <c r="VBP858" s="152"/>
      <c r="VBQ858" s="152"/>
      <c r="VBR858" s="152"/>
      <c r="VBS858" s="152"/>
      <c r="VBT858" s="152"/>
      <c r="VBU858" s="152"/>
      <c r="VBV858" s="152"/>
      <c r="VBW858" s="152"/>
      <c r="VBX858" s="152"/>
      <c r="VBY858" s="152"/>
      <c r="VBZ858" s="152"/>
      <c r="VCA858" s="152"/>
      <c r="VCB858" s="152"/>
      <c r="VCC858" s="152"/>
      <c r="VCD858" s="152"/>
      <c r="VCE858" s="152"/>
      <c r="VCF858" s="152"/>
      <c r="VCG858" s="152"/>
      <c r="VCH858" s="152"/>
      <c r="VCI858" s="152"/>
      <c r="VCJ858" s="152"/>
      <c r="VCK858" s="152"/>
      <c r="VCL858" s="152"/>
      <c r="VCM858" s="152"/>
      <c r="VCN858" s="152"/>
      <c r="VCO858" s="152"/>
      <c r="VCP858" s="152"/>
      <c r="VCQ858" s="152"/>
      <c r="VCR858" s="152"/>
      <c r="VCS858" s="152"/>
      <c r="VCT858" s="152"/>
      <c r="VCU858" s="152"/>
      <c r="VCV858" s="152"/>
      <c r="VCW858" s="152"/>
      <c r="VCX858" s="152"/>
      <c r="VCY858" s="152"/>
      <c r="VCZ858" s="152"/>
      <c r="VDA858" s="152"/>
      <c r="VDB858" s="152"/>
      <c r="VDC858" s="152"/>
      <c r="VDD858" s="152"/>
      <c r="VDE858" s="152"/>
      <c r="VDF858" s="152"/>
      <c r="VDG858" s="152"/>
      <c r="VDH858" s="152"/>
      <c r="VDI858" s="152"/>
      <c r="VDJ858" s="152"/>
      <c r="VDK858" s="152"/>
      <c r="VDL858" s="152"/>
      <c r="VDM858" s="152"/>
      <c r="VDN858" s="152"/>
      <c r="VDO858" s="152"/>
      <c r="VDP858" s="152"/>
      <c r="VDQ858" s="152"/>
      <c r="VDR858" s="152"/>
      <c r="VDS858" s="152"/>
      <c r="VDT858" s="152"/>
      <c r="VDU858" s="152"/>
      <c r="VDV858" s="152"/>
      <c r="VDW858" s="152"/>
      <c r="VDX858" s="152"/>
      <c r="VDY858" s="152"/>
      <c r="VDZ858" s="152"/>
      <c r="VEA858" s="152"/>
      <c r="VEB858" s="152"/>
      <c r="VEC858" s="152"/>
      <c r="VED858" s="152"/>
      <c r="VEE858" s="152"/>
      <c r="VEF858" s="152"/>
      <c r="VEG858" s="152"/>
      <c r="VEH858" s="152"/>
      <c r="VEI858" s="152"/>
      <c r="VEJ858" s="152"/>
      <c r="VEK858" s="152"/>
      <c r="VEL858" s="152"/>
      <c r="VEM858" s="152"/>
      <c r="VEN858" s="152"/>
      <c r="VEO858" s="152"/>
      <c r="VEP858" s="152"/>
      <c r="VEQ858" s="152"/>
      <c r="VER858" s="152"/>
      <c r="VES858" s="152"/>
      <c r="VET858" s="152"/>
      <c r="VEU858" s="152"/>
      <c r="VEV858" s="152"/>
      <c r="VEW858" s="152"/>
      <c r="VEX858" s="152"/>
      <c r="VEY858" s="152"/>
      <c r="VEZ858" s="152"/>
      <c r="VFA858" s="152"/>
      <c r="VFB858" s="152"/>
      <c r="VFC858" s="152"/>
      <c r="VFD858" s="152"/>
      <c r="VFE858" s="152"/>
      <c r="VFF858" s="152"/>
      <c r="VFG858" s="152"/>
      <c r="VFH858" s="152"/>
      <c r="VFI858" s="152"/>
      <c r="VFJ858" s="152"/>
      <c r="VFK858" s="152"/>
      <c r="VFL858" s="152"/>
      <c r="VFM858" s="152"/>
      <c r="VFN858" s="152"/>
      <c r="VFO858" s="152"/>
      <c r="VFP858" s="152"/>
      <c r="VFQ858" s="152"/>
      <c r="VFR858" s="152"/>
      <c r="VFS858" s="152"/>
      <c r="VFT858" s="152"/>
      <c r="VFU858" s="152"/>
      <c r="VFV858" s="152"/>
      <c r="VFW858" s="152"/>
      <c r="VFX858" s="152"/>
      <c r="VFY858" s="152"/>
      <c r="VFZ858" s="152"/>
      <c r="VGA858" s="152"/>
      <c r="VGB858" s="152"/>
      <c r="VGC858" s="152"/>
      <c r="VGD858" s="152"/>
      <c r="VGE858" s="152"/>
      <c r="VGF858" s="152"/>
      <c r="VGG858" s="152"/>
      <c r="VGH858" s="152"/>
      <c r="VGI858" s="152"/>
      <c r="VGJ858" s="152"/>
      <c r="VGK858" s="152"/>
      <c r="VGL858" s="152"/>
      <c r="VGM858" s="152"/>
      <c r="VGN858" s="152"/>
      <c r="VGO858" s="152"/>
      <c r="VGP858" s="152"/>
      <c r="VGQ858" s="152"/>
      <c r="VGR858" s="152"/>
      <c r="VGS858" s="152"/>
      <c r="VGT858" s="152"/>
      <c r="VGU858" s="152"/>
      <c r="VGV858" s="152"/>
      <c r="VGW858" s="152"/>
      <c r="VGX858" s="152"/>
      <c r="VGY858" s="152"/>
      <c r="VGZ858" s="152"/>
      <c r="VHA858" s="152"/>
      <c r="VHB858" s="152"/>
      <c r="VHC858" s="152"/>
      <c r="VHD858" s="152"/>
      <c r="VHE858" s="152"/>
      <c r="VHF858" s="152"/>
      <c r="VHG858" s="152"/>
      <c r="VHH858" s="152"/>
      <c r="VHI858" s="152"/>
      <c r="VHJ858" s="152"/>
      <c r="VHK858" s="152"/>
      <c r="VHL858" s="152"/>
      <c r="VHM858" s="152"/>
      <c r="VHN858" s="152"/>
      <c r="VHO858" s="152"/>
      <c r="VHP858" s="152"/>
      <c r="VHQ858" s="152"/>
      <c r="VHR858" s="152"/>
      <c r="VHS858" s="152"/>
      <c r="VHT858" s="152"/>
      <c r="VHU858" s="152"/>
      <c r="VHV858" s="152"/>
      <c r="VHW858" s="152"/>
      <c r="VHX858" s="152"/>
      <c r="VHY858" s="152"/>
      <c r="VHZ858" s="152"/>
      <c r="VIA858" s="152"/>
      <c r="VIB858" s="152"/>
      <c r="VIC858" s="152"/>
      <c r="VID858" s="152"/>
      <c r="VIE858" s="152"/>
      <c r="VIF858" s="152"/>
      <c r="VIG858" s="152"/>
      <c r="VIH858" s="152"/>
      <c r="VII858" s="152"/>
      <c r="VIJ858" s="152"/>
      <c r="VIK858" s="152"/>
      <c r="VIL858" s="152"/>
      <c r="VIM858" s="152"/>
      <c r="VIN858" s="152"/>
      <c r="VIO858" s="152"/>
      <c r="VIP858" s="152"/>
      <c r="VIQ858" s="152"/>
      <c r="VIR858" s="152"/>
      <c r="VIS858" s="152"/>
      <c r="VIT858" s="152"/>
      <c r="VIU858" s="152"/>
      <c r="VIV858" s="152"/>
      <c r="VIW858" s="152"/>
      <c r="VIX858" s="152"/>
      <c r="VIY858" s="152"/>
      <c r="VIZ858" s="152"/>
      <c r="VJA858" s="152"/>
      <c r="VJB858" s="152"/>
      <c r="VJC858" s="152"/>
      <c r="VJD858" s="152"/>
      <c r="VJE858" s="152"/>
      <c r="VJF858" s="152"/>
      <c r="VJG858" s="152"/>
      <c r="VJH858" s="152"/>
      <c r="VJI858" s="152"/>
      <c r="VJJ858" s="152"/>
      <c r="VJK858" s="152"/>
      <c r="VJL858" s="152"/>
      <c r="VJM858" s="152"/>
      <c r="VJN858" s="152"/>
      <c r="VJO858" s="152"/>
      <c r="VJP858" s="152"/>
      <c r="VJQ858" s="152"/>
      <c r="VJR858" s="152"/>
      <c r="VJS858" s="152"/>
      <c r="VJT858" s="152"/>
      <c r="VJU858" s="152"/>
      <c r="VJV858" s="152"/>
      <c r="VJW858" s="152"/>
      <c r="VJX858" s="152"/>
      <c r="VJY858" s="152"/>
      <c r="VJZ858" s="152"/>
      <c r="VKA858" s="152"/>
      <c r="VKB858" s="152"/>
      <c r="VKC858" s="152"/>
      <c r="VKD858" s="152"/>
      <c r="VKE858" s="152"/>
      <c r="VKF858" s="152"/>
      <c r="VKG858" s="152"/>
      <c r="VKH858" s="152"/>
      <c r="VKI858" s="152"/>
      <c r="VKJ858" s="152"/>
      <c r="VKK858" s="152"/>
      <c r="VKL858" s="152"/>
      <c r="VKM858" s="152"/>
      <c r="VKN858" s="152"/>
      <c r="VKO858" s="152"/>
      <c r="VKP858" s="152"/>
      <c r="VKQ858" s="152"/>
      <c r="VKR858" s="152"/>
      <c r="VKS858" s="152"/>
      <c r="VKT858" s="152"/>
      <c r="VKU858" s="152"/>
      <c r="VKV858" s="152"/>
      <c r="VKW858" s="152"/>
      <c r="VKX858" s="152"/>
      <c r="VKY858" s="152"/>
      <c r="VKZ858" s="152"/>
      <c r="VLA858" s="152"/>
      <c r="VLB858" s="152"/>
      <c r="VLC858" s="152"/>
      <c r="VLD858" s="152"/>
      <c r="VLE858" s="152"/>
      <c r="VLF858" s="152"/>
      <c r="VLG858" s="152"/>
      <c r="VLH858" s="152"/>
      <c r="VLI858" s="152"/>
      <c r="VLJ858" s="152"/>
      <c r="VLK858" s="152"/>
      <c r="VLL858" s="152"/>
      <c r="VLM858" s="152"/>
      <c r="VLN858" s="152"/>
      <c r="VLO858" s="152"/>
      <c r="VLP858" s="152"/>
      <c r="VLQ858" s="152"/>
      <c r="VLR858" s="152"/>
      <c r="VLS858" s="152"/>
      <c r="VLT858" s="152"/>
      <c r="VLU858" s="152"/>
      <c r="VLV858" s="152"/>
      <c r="VLW858" s="152"/>
      <c r="VLX858" s="152"/>
      <c r="VLY858" s="152"/>
      <c r="VLZ858" s="152"/>
      <c r="VMA858" s="152"/>
      <c r="VMB858" s="152"/>
      <c r="VMC858" s="152"/>
      <c r="VMD858" s="152"/>
      <c r="VME858" s="152"/>
      <c r="VMF858" s="152"/>
      <c r="VMG858" s="152"/>
      <c r="VMH858" s="152"/>
      <c r="VMI858" s="152"/>
      <c r="VMJ858" s="152"/>
      <c r="VMK858" s="152"/>
      <c r="VML858" s="152"/>
      <c r="VMM858" s="152"/>
      <c r="VMN858" s="152"/>
      <c r="VMO858" s="152"/>
      <c r="VMP858" s="152"/>
      <c r="VMQ858" s="152"/>
      <c r="VMR858" s="152"/>
      <c r="VMS858" s="152"/>
      <c r="VMT858" s="152"/>
      <c r="VMU858" s="152"/>
      <c r="VMV858" s="152"/>
      <c r="VMW858" s="152"/>
      <c r="VMX858" s="152"/>
      <c r="VMY858" s="152"/>
      <c r="VMZ858" s="152"/>
      <c r="VNA858" s="152"/>
      <c r="VNB858" s="152"/>
      <c r="VNC858" s="152"/>
      <c r="VND858" s="152"/>
      <c r="VNE858" s="152"/>
      <c r="VNF858" s="152"/>
      <c r="VNG858" s="152"/>
      <c r="VNH858" s="152"/>
      <c r="VNI858" s="152"/>
      <c r="VNJ858" s="152"/>
      <c r="VNK858" s="152"/>
      <c r="VNL858" s="152"/>
      <c r="VNM858" s="152"/>
      <c r="VNN858" s="152"/>
      <c r="VNO858" s="152"/>
      <c r="VNP858" s="152"/>
      <c r="VNQ858" s="152"/>
      <c r="VNR858" s="152"/>
      <c r="VNS858" s="152"/>
      <c r="VNT858" s="152"/>
      <c r="VNU858" s="152"/>
      <c r="VNV858" s="152"/>
      <c r="VNW858" s="152"/>
      <c r="VNX858" s="152"/>
      <c r="VNY858" s="152"/>
      <c r="VNZ858" s="152"/>
      <c r="VOA858" s="152"/>
      <c r="VOB858" s="152"/>
      <c r="VOC858" s="152"/>
      <c r="VOD858" s="152"/>
      <c r="VOE858" s="152"/>
      <c r="VOF858" s="152"/>
      <c r="VOG858" s="152"/>
      <c r="VOH858" s="152"/>
      <c r="VOI858" s="152"/>
      <c r="VOJ858" s="152"/>
      <c r="VOK858" s="152"/>
      <c r="VOL858" s="152"/>
      <c r="VOM858" s="152"/>
      <c r="VON858" s="152"/>
      <c r="VOO858" s="152"/>
      <c r="VOP858" s="152"/>
      <c r="VOQ858" s="152"/>
      <c r="VOR858" s="152"/>
      <c r="VOS858" s="152"/>
      <c r="VOT858" s="152"/>
      <c r="VOU858" s="152"/>
      <c r="VOV858" s="152"/>
      <c r="VOW858" s="152"/>
      <c r="VOX858" s="152"/>
      <c r="VOY858" s="152"/>
      <c r="VOZ858" s="152"/>
      <c r="VPA858" s="152"/>
      <c r="VPB858" s="152"/>
      <c r="VPC858" s="152"/>
      <c r="VPD858" s="152"/>
      <c r="VPE858" s="152"/>
      <c r="VPF858" s="152"/>
      <c r="VPG858" s="152"/>
      <c r="VPH858" s="152"/>
      <c r="VPI858" s="152"/>
      <c r="VPJ858" s="152"/>
      <c r="VPK858" s="152"/>
      <c r="VPL858" s="152"/>
      <c r="VPM858" s="152"/>
      <c r="VPN858" s="152"/>
      <c r="VPO858" s="152"/>
      <c r="VPP858" s="152"/>
      <c r="VPQ858" s="152"/>
      <c r="VPR858" s="152"/>
      <c r="VPS858" s="152"/>
      <c r="VPT858" s="152"/>
      <c r="VPU858" s="152"/>
      <c r="VPV858" s="152"/>
      <c r="VPW858" s="152"/>
      <c r="VPX858" s="152"/>
      <c r="VPY858" s="152"/>
      <c r="VPZ858" s="152"/>
      <c r="VQA858" s="152"/>
      <c r="VQB858" s="152"/>
      <c r="VQC858" s="152"/>
      <c r="VQD858" s="152"/>
      <c r="VQE858" s="152"/>
      <c r="VQF858" s="152"/>
      <c r="VQG858" s="152"/>
      <c r="VQH858" s="152"/>
      <c r="VQI858" s="152"/>
      <c r="VQJ858" s="152"/>
      <c r="VQK858" s="152"/>
      <c r="VQL858" s="152"/>
      <c r="VQM858" s="152"/>
      <c r="VQN858" s="152"/>
      <c r="VQO858" s="152"/>
      <c r="VQP858" s="152"/>
      <c r="VQQ858" s="152"/>
      <c r="VQR858" s="152"/>
      <c r="VQS858" s="152"/>
      <c r="VQT858" s="152"/>
      <c r="VQU858" s="152"/>
      <c r="VQV858" s="152"/>
      <c r="VQW858" s="152"/>
      <c r="VQX858" s="152"/>
      <c r="VQY858" s="152"/>
      <c r="VQZ858" s="152"/>
      <c r="VRA858" s="152"/>
      <c r="VRB858" s="152"/>
      <c r="VRC858" s="152"/>
      <c r="VRD858" s="152"/>
      <c r="VRE858" s="152"/>
      <c r="VRF858" s="152"/>
      <c r="VRG858" s="152"/>
      <c r="VRH858" s="152"/>
      <c r="VRI858" s="152"/>
      <c r="VRJ858" s="152"/>
      <c r="VRK858" s="152"/>
      <c r="VRL858" s="152"/>
      <c r="VRM858" s="152"/>
      <c r="VRN858" s="152"/>
      <c r="VRO858" s="152"/>
      <c r="VRP858" s="152"/>
      <c r="VRQ858" s="152"/>
      <c r="VRR858" s="152"/>
      <c r="VRS858" s="152"/>
      <c r="VRT858" s="152"/>
      <c r="VRU858" s="152"/>
      <c r="VRV858" s="152"/>
      <c r="VRW858" s="152"/>
      <c r="VRX858" s="152"/>
      <c r="VRY858" s="152"/>
      <c r="VRZ858" s="152"/>
      <c r="VSA858" s="152"/>
      <c r="VSB858" s="152"/>
      <c r="VSC858" s="152"/>
      <c r="VSD858" s="152"/>
      <c r="VSE858" s="152"/>
      <c r="VSF858" s="152"/>
      <c r="VSG858" s="152"/>
      <c r="VSH858" s="152"/>
      <c r="VSI858" s="152"/>
      <c r="VSJ858" s="152"/>
      <c r="VSK858" s="152"/>
      <c r="VSL858" s="152"/>
      <c r="VSM858" s="152"/>
      <c r="VSN858" s="152"/>
      <c r="VSO858" s="152"/>
      <c r="VSP858" s="152"/>
      <c r="VSQ858" s="152"/>
      <c r="VSR858" s="152"/>
      <c r="VSS858" s="152"/>
      <c r="VST858" s="152"/>
      <c r="VSU858" s="152"/>
      <c r="VSV858" s="152"/>
      <c r="VSW858" s="152"/>
      <c r="VSX858" s="152"/>
      <c r="VSY858" s="152"/>
      <c r="VSZ858" s="152"/>
      <c r="VTA858" s="152"/>
      <c r="VTB858" s="152"/>
      <c r="VTC858" s="152"/>
      <c r="VTD858" s="152"/>
      <c r="VTE858" s="152"/>
      <c r="VTF858" s="152"/>
      <c r="VTG858" s="152"/>
      <c r="VTH858" s="152"/>
      <c r="VTI858" s="152"/>
      <c r="VTJ858" s="152"/>
      <c r="VTK858" s="152"/>
      <c r="VTL858" s="152"/>
      <c r="VTM858" s="152"/>
      <c r="VTN858" s="152"/>
      <c r="VTO858" s="152"/>
      <c r="VTP858" s="152"/>
      <c r="VTQ858" s="152"/>
      <c r="VTR858" s="152"/>
      <c r="VTS858" s="152"/>
      <c r="VTT858" s="152"/>
      <c r="VTU858" s="152"/>
      <c r="VTV858" s="152"/>
      <c r="VTW858" s="152"/>
      <c r="VTX858" s="152"/>
      <c r="VTY858" s="152"/>
      <c r="VTZ858" s="152"/>
      <c r="VUA858" s="152"/>
      <c r="VUB858" s="152"/>
      <c r="VUC858" s="152"/>
      <c r="VUD858" s="152"/>
      <c r="VUE858" s="152"/>
      <c r="VUF858" s="152"/>
      <c r="VUG858" s="152"/>
      <c r="VUH858" s="152"/>
      <c r="VUI858" s="152"/>
      <c r="VUJ858" s="152"/>
      <c r="VUK858" s="152"/>
      <c r="VUL858" s="152"/>
      <c r="VUM858" s="152"/>
      <c r="VUN858" s="152"/>
      <c r="VUO858" s="152"/>
      <c r="VUP858" s="152"/>
      <c r="VUQ858" s="152"/>
      <c r="VUR858" s="152"/>
      <c r="VUS858" s="152"/>
      <c r="VUT858" s="152"/>
      <c r="VUU858" s="152"/>
      <c r="VUV858" s="152"/>
      <c r="VUW858" s="152"/>
      <c r="VUX858" s="152"/>
      <c r="VUY858" s="152"/>
      <c r="VUZ858" s="152"/>
      <c r="VVA858" s="152"/>
      <c r="VVB858" s="152"/>
      <c r="VVC858" s="152"/>
      <c r="VVD858" s="152"/>
      <c r="VVE858" s="152"/>
      <c r="VVF858" s="152"/>
      <c r="VVG858" s="152"/>
      <c r="VVH858" s="152"/>
      <c r="VVI858" s="152"/>
      <c r="VVJ858" s="152"/>
      <c r="VVK858" s="152"/>
      <c r="VVL858" s="152"/>
      <c r="VVM858" s="152"/>
      <c r="VVN858" s="152"/>
      <c r="VVO858" s="152"/>
      <c r="VVP858" s="152"/>
      <c r="VVQ858" s="152"/>
      <c r="VVR858" s="152"/>
      <c r="VVS858" s="152"/>
      <c r="VVT858" s="152"/>
      <c r="VVU858" s="152"/>
      <c r="VVV858" s="152"/>
      <c r="VVW858" s="152"/>
      <c r="VVX858" s="152"/>
      <c r="VVY858" s="152"/>
      <c r="VVZ858" s="152"/>
      <c r="VWA858" s="152"/>
      <c r="VWB858" s="152"/>
      <c r="VWC858" s="152"/>
      <c r="VWD858" s="152"/>
      <c r="VWE858" s="152"/>
      <c r="VWF858" s="152"/>
      <c r="VWG858" s="152"/>
      <c r="VWH858" s="152"/>
      <c r="VWI858" s="152"/>
      <c r="VWJ858" s="152"/>
      <c r="VWK858" s="152"/>
      <c r="VWL858" s="152"/>
      <c r="VWM858" s="152"/>
      <c r="VWN858" s="152"/>
      <c r="VWO858" s="152"/>
      <c r="VWP858" s="152"/>
      <c r="VWQ858" s="152"/>
      <c r="VWR858" s="152"/>
      <c r="VWS858" s="152"/>
      <c r="VWT858" s="152"/>
      <c r="VWU858" s="152"/>
      <c r="VWV858" s="152"/>
      <c r="VWW858" s="152"/>
      <c r="VWX858" s="152"/>
      <c r="VWY858" s="152"/>
      <c r="VWZ858" s="152"/>
      <c r="VXA858" s="152"/>
      <c r="VXB858" s="152"/>
      <c r="VXC858" s="152"/>
      <c r="VXD858" s="152"/>
      <c r="VXE858" s="152"/>
      <c r="VXF858" s="152"/>
      <c r="VXG858" s="152"/>
      <c r="VXH858" s="152"/>
      <c r="VXI858" s="152"/>
      <c r="VXJ858" s="152"/>
      <c r="VXK858" s="152"/>
      <c r="VXL858" s="152"/>
      <c r="VXM858" s="152"/>
      <c r="VXN858" s="152"/>
      <c r="VXO858" s="152"/>
      <c r="VXP858" s="152"/>
      <c r="VXQ858" s="152"/>
      <c r="VXR858" s="152"/>
      <c r="VXS858" s="152"/>
      <c r="VXT858" s="152"/>
      <c r="VXU858" s="152"/>
      <c r="VXV858" s="152"/>
      <c r="VXW858" s="152"/>
      <c r="VXX858" s="152"/>
      <c r="VXY858" s="152"/>
      <c r="VXZ858" s="152"/>
      <c r="VYA858" s="152"/>
      <c r="VYB858" s="152"/>
      <c r="VYC858" s="152"/>
      <c r="VYD858" s="152"/>
      <c r="VYE858" s="152"/>
      <c r="VYF858" s="152"/>
      <c r="VYG858" s="152"/>
      <c r="VYH858" s="152"/>
      <c r="VYI858" s="152"/>
      <c r="VYJ858" s="152"/>
      <c r="VYK858" s="152"/>
      <c r="VYL858" s="152"/>
      <c r="VYM858" s="152"/>
      <c r="VYN858" s="152"/>
      <c r="VYO858" s="152"/>
      <c r="VYP858" s="152"/>
      <c r="VYQ858" s="152"/>
      <c r="VYR858" s="152"/>
      <c r="VYS858" s="152"/>
      <c r="VYT858" s="152"/>
      <c r="VYU858" s="152"/>
      <c r="VYV858" s="152"/>
      <c r="VYW858" s="152"/>
      <c r="VYX858" s="152"/>
      <c r="VYY858" s="152"/>
      <c r="VYZ858" s="152"/>
      <c r="VZA858" s="152"/>
      <c r="VZB858" s="152"/>
      <c r="VZC858" s="152"/>
      <c r="VZD858" s="152"/>
      <c r="VZE858" s="152"/>
      <c r="VZF858" s="152"/>
      <c r="VZG858" s="152"/>
      <c r="VZH858" s="152"/>
      <c r="VZI858" s="152"/>
      <c r="VZJ858" s="152"/>
      <c r="VZK858" s="152"/>
      <c r="VZL858" s="152"/>
      <c r="VZM858" s="152"/>
      <c r="VZN858" s="152"/>
      <c r="VZO858" s="152"/>
      <c r="VZP858" s="152"/>
      <c r="VZQ858" s="152"/>
      <c r="VZR858" s="152"/>
      <c r="VZS858" s="152"/>
      <c r="VZT858" s="152"/>
      <c r="VZU858" s="152"/>
      <c r="VZV858" s="152"/>
      <c r="VZW858" s="152"/>
      <c r="VZX858" s="152"/>
      <c r="VZY858" s="152"/>
      <c r="VZZ858" s="152"/>
      <c r="WAA858" s="152"/>
      <c r="WAB858" s="152"/>
      <c r="WAC858" s="152"/>
      <c r="WAD858" s="152"/>
      <c r="WAE858" s="152"/>
      <c r="WAF858" s="152"/>
      <c r="WAG858" s="152"/>
      <c r="WAH858" s="152"/>
      <c r="WAI858" s="152"/>
      <c r="WAJ858" s="152"/>
      <c r="WAK858" s="152"/>
      <c r="WAL858" s="152"/>
      <c r="WAM858" s="152"/>
      <c r="WAN858" s="152"/>
      <c r="WAO858" s="152"/>
      <c r="WAP858" s="152"/>
      <c r="WAQ858" s="152"/>
      <c r="WAR858" s="152"/>
      <c r="WAS858" s="152"/>
      <c r="WAT858" s="152"/>
      <c r="WAU858" s="152"/>
      <c r="WAV858" s="152"/>
      <c r="WAW858" s="152"/>
      <c r="WAX858" s="152"/>
      <c r="WAY858" s="152"/>
      <c r="WAZ858" s="152"/>
      <c r="WBA858" s="152"/>
      <c r="WBB858" s="152"/>
      <c r="WBC858" s="152"/>
      <c r="WBD858" s="152"/>
      <c r="WBE858" s="152"/>
      <c r="WBF858" s="152"/>
      <c r="WBG858" s="152"/>
      <c r="WBH858" s="152"/>
      <c r="WBI858" s="152"/>
      <c r="WBJ858" s="152"/>
      <c r="WBK858" s="152"/>
      <c r="WBL858" s="152"/>
      <c r="WBM858" s="152"/>
      <c r="WBN858" s="152"/>
      <c r="WBO858" s="152"/>
      <c r="WBP858" s="152"/>
      <c r="WBQ858" s="152"/>
      <c r="WBR858" s="152"/>
      <c r="WBS858" s="152"/>
      <c r="WBT858" s="152"/>
      <c r="WBU858" s="152"/>
      <c r="WBV858" s="152"/>
      <c r="WBW858" s="152"/>
      <c r="WBX858" s="152"/>
      <c r="WBY858" s="152"/>
      <c r="WBZ858" s="152"/>
      <c r="WCA858" s="152"/>
      <c r="WCB858" s="152"/>
      <c r="WCC858" s="152"/>
      <c r="WCD858" s="152"/>
      <c r="WCE858" s="152"/>
      <c r="WCF858" s="152"/>
      <c r="WCG858" s="152"/>
      <c r="WCH858" s="152"/>
      <c r="WCI858" s="152"/>
      <c r="WCJ858" s="152"/>
      <c r="WCK858" s="152"/>
      <c r="WCL858" s="152"/>
      <c r="WCM858" s="152"/>
      <c r="WCN858" s="152"/>
      <c r="WCO858" s="152"/>
      <c r="WCP858" s="152"/>
      <c r="WCQ858" s="152"/>
      <c r="WCR858" s="152"/>
      <c r="WCS858" s="152"/>
      <c r="WCT858" s="152"/>
      <c r="WCU858" s="152"/>
      <c r="WCV858" s="152"/>
      <c r="WCW858" s="152"/>
      <c r="WCX858" s="152"/>
      <c r="WCY858" s="152"/>
      <c r="WCZ858" s="152"/>
      <c r="WDA858" s="152"/>
      <c r="WDB858" s="152"/>
      <c r="WDC858" s="152"/>
      <c r="WDD858" s="152"/>
      <c r="WDE858" s="152"/>
      <c r="WDF858" s="152"/>
      <c r="WDG858" s="152"/>
      <c r="WDH858" s="152"/>
      <c r="WDI858" s="152"/>
      <c r="WDJ858" s="152"/>
      <c r="WDK858" s="152"/>
      <c r="WDL858" s="152"/>
      <c r="WDM858" s="152"/>
      <c r="WDN858" s="152"/>
      <c r="WDO858" s="152"/>
      <c r="WDP858" s="152"/>
      <c r="WDQ858" s="152"/>
      <c r="WDR858" s="152"/>
      <c r="WDS858" s="152"/>
      <c r="WDT858" s="152"/>
      <c r="WDU858" s="152"/>
      <c r="WDV858" s="152"/>
      <c r="WDW858" s="152"/>
      <c r="WDX858" s="152"/>
      <c r="WDY858" s="152"/>
      <c r="WDZ858" s="152"/>
      <c r="WEA858" s="152"/>
      <c r="WEB858" s="152"/>
      <c r="WEC858" s="152"/>
      <c r="WED858" s="152"/>
      <c r="WEE858" s="152"/>
      <c r="WEF858" s="152"/>
      <c r="WEG858" s="152"/>
      <c r="WEH858" s="152"/>
      <c r="WEI858" s="152"/>
      <c r="WEJ858" s="152"/>
      <c r="WEK858" s="152"/>
      <c r="WEL858" s="152"/>
      <c r="WEM858" s="152"/>
      <c r="WEN858" s="152"/>
      <c r="WEO858" s="152"/>
      <c r="WEP858" s="152"/>
      <c r="WEQ858" s="152"/>
      <c r="WER858" s="152"/>
      <c r="WES858" s="152"/>
      <c r="WET858" s="152"/>
      <c r="WEU858" s="152"/>
      <c r="WEV858" s="152"/>
      <c r="WEW858" s="152"/>
      <c r="WEX858" s="152"/>
      <c r="WEY858" s="152"/>
      <c r="WEZ858" s="152"/>
      <c r="WFA858" s="152"/>
      <c r="WFB858" s="152"/>
      <c r="WFC858" s="152"/>
      <c r="WFD858" s="152"/>
      <c r="WFE858" s="152"/>
      <c r="WFF858" s="152"/>
      <c r="WFG858" s="152"/>
      <c r="WFH858" s="152"/>
      <c r="WFI858" s="152"/>
      <c r="WFJ858" s="152"/>
      <c r="WFK858" s="152"/>
      <c r="WFL858" s="152"/>
      <c r="WFM858" s="152"/>
      <c r="WFN858" s="152"/>
      <c r="WFO858" s="152"/>
      <c r="WFP858" s="152"/>
      <c r="WFQ858" s="152"/>
      <c r="WFR858" s="152"/>
      <c r="WFS858" s="152"/>
      <c r="WFT858" s="152"/>
      <c r="WFU858" s="152"/>
      <c r="WFV858" s="152"/>
      <c r="WFW858" s="152"/>
      <c r="WFX858" s="152"/>
      <c r="WFY858" s="152"/>
      <c r="WFZ858" s="152"/>
      <c r="WGA858" s="152"/>
      <c r="WGB858" s="152"/>
      <c r="WGC858" s="152"/>
      <c r="WGD858" s="152"/>
      <c r="WGE858" s="152"/>
      <c r="WGF858" s="152"/>
      <c r="WGG858" s="152"/>
      <c r="WGH858" s="152"/>
      <c r="WGI858" s="152"/>
      <c r="WGJ858" s="152"/>
      <c r="WGK858" s="152"/>
      <c r="WGL858" s="152"/>
      <c r="WGM858" s="152"/>
      <c r="WGN858" s="152"/>
      <c r="WGO858" s="152"/>
      <c r="WGP858" s="152"/>
      <c r="WGQ858" s="152"/>
      <c r="WGR858" s="152"/>
      <c r="WGS858" s="152"/>
      <c r="WGT858" s="152"/>
      <c r="WGU858" s="152"/>
      <c r="WGV858" s="152"/>
      <c r="WGW858" s="152"/>
      <c r="WGX858" s="152"/>
      <c r="WGY858" s="152"/>
      <c r="WGZ858" s="152"/>
      <c r="WHA858" s="152"/>
      <c r="WHB858" s="152"/>
      <c r="WHC858" s="152"/>
      <c r="WHD858" s="152"/>
      <c r="WHE858" s="152"/>
      <c r="WHF858" s="152"/>
      <c r="WHG858" s="152"/>
      <c r="WHH858" s="152"/>
      <c r="WHI858" s="152"/>
      <c r="WHJ858" s="152"/>
      <c r="WHK858" s="152"/>
      <c r="WHL858" s="152"/>
      <c r="WHM858" s="152"/>
      <c r="WHN858" s="152"/>
      <c r="WHO858" s="152"/>
      <c r="WHP858" s="152"/>
      <c r="WHQ858" s="152"/>
      <c r="WHR858" s="152"/>
      <c r="WHS858" s="152"/>
      <c r="WHT858" s="152"/>
      <c r="WHU858" s="152"/>
      <c r="WHV858" s="152"/>
      <c r="WHW858" s="152"/>
      <c r="WHX858" s="152"/>
      <c r="WHY858" s="152"/>
      <c r="WHZ858" s="152"/>
      <c r="WIA858" s="152"/>
      <c r="WIB858" s="152"/>
      <c r="WIC858" s="152"/>
      <c r="WID858" s="152"/>
      <c r="WIE858" s="152"/>
      <c r="WIF858" s="152"/>
      <c r="WIG858" s="152"/>
      <c r="WIH858" s="152"/>
      <c r="WII858" s="152"/>
      <c r="WIJ858" s="152"/>
      <c r="WIK858" s="152"/>
      <c r="WIL858" s="152"/>
      <c r="WIM858" s="152"/>
      <c r="WIN858" s="152"/>
      <c r="WIO858" s="152"/>
      <c r="WIP858" s="152"/>
      <c r="WIQ858" s="152"/>
      <c r="WIR858" s="152"/>
      <c r="WIS858" s="152"/>
      <c r="WIT858" s="152"/>
      <c r="WIU858" s="152"/>
      <c r="WIV858" s="152"/>
      <c r="WIW858" s="152"/>
      <c r="WIX858" s="152"/>
      <c r="WIY858" s="152"/>
      <c r="WIZ858" s="152"/>
      <c r="WJA858" s="152"/>
      <c r="WJB858" s="152"/>
      <c r="WJC858" s="152"/>
      <c r="WJD858" s="152"/>
      <c r="WJE858" s="152"/>
      <c r="WJF858" s="152"/>
      <c r="WJG858" s="152"/>
      <c r="WJH858" s="152"/>
      <c r="WJI858" s="152"/>
      <c r="WJJ858" s="152"/>
      <c r="WJK858" s="152"/>
      <c r="WJL858" s="152"/>
      <c r="WJM858" s="152"/>
      <c r="WJN858" s="152"/>
      <c r="WJO858" s="152"/>
      <c r="WJP858" s="152"/>
      <c r="WJQ858" s="152"/>
      <c r="WJR858" s="152"/>
      <c r="WJS858" s="152"/>
      <c r="WJT858" s="152"/>
      <c r="WJU858" s="152"/>
      <c r="WJV858" s="152"/>
      <c r="WJW858" s="152"/>
      <c r="WJX858" s="152"/>
      <c r="WJY858" s="152"/>
      <c r="WJZ858" s="152"/>
      <c r="WKA858" s="152"/>
      <c r="WKB858" s="152"/>
      <c r="WKC858" s="152"/>
      <c r="WKD858" s="152"/>
      <c r="WKE858" s="152"/>
      <c r="WKF858" s="152"/>
      <c r="WKG858" s="152"/>
      <c r="WKH858" s="152"/>
      <c r="WKI858" s="152"/>
      <c r="WKJ858" s="152"/>
      <c r="WKK858" s="152"/>
      <c r="WKL858" s="152"/>
      <c r="WKM858" s="152"/>
      <c r="WKN858" s="152"/>
      <c r="WKO858" s="152"/>
      <c r="WKP858" s="152"/>
      <c r="WKQ858" s="152"/>
      <c r="WKR858" s="152"/>
      <c r="WKS858" s="152"/>
      <c r="WKT858" s="152"/>
      <c r="WKU858" s="152"/>
      <c r="WKV858" s="152"/>
      <c r="WKW858" s="152"/>
      <c r="WKX858" s="152"/>
      <c r="WKY858" s="152"/>
      <c r="WKZ858" s="152"/>
      <c r="WLA858" s="152"/>
      <c r="WLB858" s="152"/>
      <c r="WLC858" s="152"/>
      <c r="WLD858" s="152"/>
      <c r="WLE858" s="152"/>
      <c r="WLF858" s="152"/>
      <c r="WLG858" s="152"/>
      <c r="WLH858" s="152"/>
      <c r="WLI858" s="152"/>
      <c r="WLJ858" s="152"/>
      <c r="WLK858" s="152"/>
      <c r="WLL858" s="152"/>
      <c r="WLM858" s="152"/>
      <c r="WLN858" s="152"/>
      <c r="WLO858" s="152"/>
      <c r="WLP858" s="152"/>
      <c r="WLQ858" s="152"/>
      <c r="WLR858" s="152"/>
      <c r="WLS858" s="152"/>
      <c r="WLT858" s="152"/>
      <c r="WLU858" s="152"/>
      <c r="WLV858" s="152"/>
      <c r="WLW858" s="152"/>
      <c r="WLX858" s="152"/>
      <c r="WLY858" s="152"/>
      <c r="WLZ858" s="152"/>
      <c r="WMA858" s="152"/>
      <c r="WMB858" s="152"/>
      <c r="WMC858" s="152"/>
      <c r="WMD858" s="152"/>
      <c r="WME858" s="152"/>
      <c r="WMF858" s="152"/>
      <c r="WMG858" s="152"/>
      <c r="WMH858" s="152"/>
      <c r="WMI858" s="152"/>
      <c r="WMJ858" s="152"/>
      <c r="WMK858" s="152"/>
      <c r="WML858" s="152"/>
      <c r="WMM858" s="152"/>
      <c r="WMN858" s="152"/>
      <c r="WMO858" s="152"/>
      <c r="WMP858" s="152"/>
      <c r="WMQ858" s="152"/>
      <c r="WMR858" s="152"/>
      <c r="WMS858" s="152"/>
      <c r="WMT858" s="152"/>
      <c r="WMU858" s="152"/>
      <c r="WMV858" s="152"/>
      <c r="WMW858" s="152"/>
      <c r="WMX858" s="152"/>
      <c r="WMY858" s="152"/>
      <c r="WMZ858" s="152"/>
      <c r="WNA858" s="152"/>
      <c r="WNB858" s="152"/>
      <c r="WNC858" s="152"/>
      <c r="WND858" s="152"/>
      <c r="WNE858" s="152"/>
      <c r="WNF858" s="152"/>
      <c r="WNG858" s="152"/>
      <c r="WNH858" s="152"/>
      <c r="WNI858" s="152"/>
      <c r="WNJ858" s="152"/>
      <c r="WNK858" s="152"/>
      <c r="WNL858" s="152"/>
      <c r="WNM858" s="152"/>
      <c r="WNN858" s="152"/>
      <c r="WNO858" s="152"/>
      <c r="WNP858" s="152"/>
      <c r="WNQ858" s="152"/>
      <c r="WNR858" s="152"/>
      <c r="WNS858" s="152"/>
      <c r="WNT858" s="152"/>
      <c r="WNU858" s="152"/>
      <c r="WNV858" s="152"/>
      <c r="WNW858" s="152"/>
      <c r="WNX858" s="152"/>
      <c r="WNY858" s="152"/>
      <c r="WNZ858" s="152"/>
      <c r="WOA858" s="152"/>
      <c r="WOB858" s="152"/>
      <c r="WOC858" s="152"/>
      <c r="WOD858" s="152"/>
      <c r="WOE858" s="152"/>
      <c r="WOF858" s="152"/>
      <c r="WOG858" s="152"/>
      <c r="WOH858" s="152"/>
      <c r="WOI858" s="152"/>
      <c r="WOJ858" s="152"/>
      <c r="WOK858" s="152"/>
      <c r="WOL858" s="152"/>
      <c r="WOM858" s="152"/>
      <c r="WON858" s="152"/>
      <c r="WOO858" s="152"/>
      <c r="WOP858" s="152"/>
      <c r="WOQ858" s="152"/>
      <c r="WOR858" s="152"/>
      <c r="WOS858" s="152"/>
      <c r="WOT858" s="152"/>
      <c r="WOU858" s="152"/>
      <c r="WOV858" s="152"/>
      <c r="WOW858" s="152"/>
      <c r="WOX858" s="152"/>
      <c r="WOY858" s="152"/>
      <c r="WOZ858" s="152"/>
      <c r="WPA858" s="152"/>
      <c r="WPB858" s="152"/>
      <c r="WPC858" s="152"/>
      <c r="WPD858" s="152"/>
      <c r="WPE858" s="152"/>
      <c r="WPF858" s="152"/>
      <c r="WPG858" s="152"/>
      <c r="WPH858" s="152"/>
      <c r="WPI858" s="152"/>
      <c r="WPJ858" s="152"/>
      <c r="WPK858" s="152"/>
      <c r="WPL858" s="152"/>
      <c r="WPM858" s="152"/>
      <c r="WPN858" s="152"/>
      <c r="WPO858" s="152"/>
      <c r="WPP858" s="152"/>
      <c r="WPQ858" s="152"/>
      <c r="WPR858" s="152"/>
      <c r="WPS858" s="152"/>
      <c r="WPT858" s="152"/>
      <c r="WPU858" s="152"/>
      <c r="WPV858" s="152"/>
      <c r="WPW858" s="152"/>
      <c r="WPX858" s="152"/>
      <c r="WPY858" s="152"/>
      <c r="WPZ858" s="152"/>
      <c r="WQA858" s="152"/>
      <c r="WQB858" s="152"/>
      <c r="WQC858" s="152"/>
      <c r="WQD858" s="152"/>
      <c r="WQE858" s="152"/>
      <c r="WQF858" s="152"/>
      <c r="WQG858" s="152"/>
      <c r="WQH858" s="152"/>
      <c r="WQI858" s="152"/>
      <c r="WQJ858" s="152"/>
      <c r="WQK858" s="152"/>
      <c r="WQL858" s="152"/>
      <c r="WQM858" s="152"/>
      <c r="WQN858" s="152"/>
      <c r="WQO858" s="152"/>
      <c r="WQP858" s="152"/>
      <c r="WQQ858" s="152"/>
      <c r="WQR858" s="152"/>
      <c r="WQS858" s="152"/>
      <c r="WQT858" s="152"/>
      <c r="WQU858" s="152"/>
      <c r="WQV858" s="152"/>
      <c r="WQW858" s="152"/>
      <c r="WQX858" s="152"/>
      <c r="WQY858" s="152"/>
      <c r="WQZ858" s="152"/>
      <c r="WRA858" s="152"/>
      <c r="WRB858" s="152"/>
      <c r="WRC858" s="152"/>
      <c r="WRD858" s="152"/>
      <c r="WRE858" s="152"/>
      <c r="WRF858" s="152"/>
      <c r="WRG858" s="152"/>
      <c r="WRH858" s="152"/>
      <c r="WRI858" s="152"/>
      <c r="WRJ858" s="152"/>
      <c r="WRK858" s="152"/>
      <c r="WRL858" s="152"/>
      <c r="WRM858" s="152"/>
      <c r="WRN858" s="152"/>
      <c r="WRO858" s="152"/>
      <c r="WRP858" s="152"/>
      <c r="WRQ858" s="152"/>
      <c r="WRR858" s="152"/>
      <c r="WRS858" s="152"/>
      <c r="WRT858" s="152"/>
      <c r="WRU858" s="152"/>
      <c r="WRV858" s="152"/>
      <c r="WRW858" s="152"/>
      <c r="WRX858" s="152"/>
      <c r="WRY858" s="152"/>
      <c r="WRZ858" s="152"/>
      <c r="WSA858" s="152"/>
      <c r="WSB858" s="152"/>
      <c r="WSC858" s="152"/>
      <c r="WSD858" s="152"/>
      <c r="WSE858" s="152"/>
      <c r="WSF858" s="152"/>
      <c r="WSG858" s="152"/>
      <c r="WSH858" s="152"/>
      <c r="WSI858" s="152"/>
      <c r="WSJ858" s="152"/>
      <c r="WSK858" s="152"/>
      <c r="WSL858" s="152"/>
      <c r="WSM858" s="152"/>
      <c r="WSN858" s="152"/>
      <c r="WSO858" s="152"/>
      <c r="WSP858" s="152"/>
      <c r="WSQ858" s="152"/>
      <c r="WSR858" s="152"/>
      <c r="WSS858" s="152"/>
      <c r="WST858" s="152"/>
      <c r="WSU858" s="152"/>
      <c r="WSV858" s="152"/>
      <c r="WSW858" s="152"/>
      <c r="WSX858" s="152"/>
      <c r="WSY858" s="152"/>
      <c r="WSZ858" s="152"/>
      <c r="WTA858" s="152"/>
      <c r="WTB858" s="152"/>
      <c r="WTC858" s="152"/>
      <c r="WTD858" s="152"/>
      <c r="WTE858" s="152"/>
      <c r="WTF858" s="152"/>
      <c r="WTG858" s="152"/>
      <c r="WTH858" s="152"/>
      <c r="WTI858" s="152"/>
      <c r="WTJ858" s="152"/>
      <c r="WTK858" s="152"/>
      <c r="WTL858" s="152"/>
      <c r="WTM858" s="152"/>
      <c r="WTN858" s="152"/>
      <c r="WTO858" s="152"/>
      <c r="WTP858" s="152"/>
      <c r="WTQ858" s="152"/>
      <c r="WTR858" s="152"/>
      <c r="WTS858" s="152"/>
      <c r="WTT858" s="152"/>
      <c r="WTU858" s="152"/>
      <c r="WTV858" s="152"/>
      <c r="WTW858" s="152"/>
      <c r="WTX858" s="152"/>
      <c r="WTY858" s="152"/>
      <c r="WTZ858" s="152"/>
      <c r="WUA858" s="152"/>
      <c r="WUB858" s="152"/>
      <c r="WUC858" s="152"/>
      <c r="WUD858" s="152"/>
      <c r="WUE858" s="152"/>
      <c r="WUF858" s="152"/>
      <c r="WUG858" s="152"/>
      <c r="WUH858" s="152"/>
      <c r="WUI858" s="152"/>
      <c r="WUJ858" s="152"/>
      <c r="WUK858" s="152"/>
      <c r="WUL858" s="152"/>
      <c r="WUM858" s="152"/>
      <c r="WUN858" s="152"/>
      <c r="WUO858" s="152"/>
      <c r="WUP858" s="152"/>
      <c r="WUQ858" s="152"/>
      <c r="WUR858" s="152"/>
      <c r="WUS858" s="152"/>
      <c r="WUT858" s="152"/>
      <c r="WUU858" s="152"/>
      <c r="WUV858" s="152"/>
      <c r="WUW858" s="152"/>
      <c r="WUX858" s="152"/>
      <c r="WUY858" s="152"/>
      <c r="WUZ858" s="152"/>
      <c r="WVA858" s="152"/>
      <c r="WVB858" s="152"/>
      <c r="WVC858" s="152"/>
      <c r="WVD858" s="152"/>
      <c r="WVE858" s="152"/>
      <c r="WVF858" s="152"/>
      <c r="WVG858" s="152"/>
      <c r="WVH858" s="152"/>
      <c r="WVI858" s="152"/>
      <c r="WVJ858" s="152"/>
      <c r="WVK858" s="152"/>
      <c r="WVL858" s="152"/>
      <c r="WVM858" s="152"/>
      <c r="WVN858" s="152"/>
      <c r="WVO858" s="152"/>
      <c r="WVP858" s="152"/>
      <c r="WVQ858" s="152"/>
      <c r="WVR858" s="152"/>
      <c r="WVS858" s="152"/>
      <c r="WVT858" s="152"/>
      <c r="WVU858" s="152"/>
      <c r="WVV858" s="152"/>
      <c r="WVW858" s="152"/>
      <c r="WVX858" s="152"/>
      <c r="WVY858" s="152"/>
      <c r="WVZ858" s="152"/>
      <c r="WWA858" s="152"/>
      <c r="WWB858" s="152"/>
      <c r="WWC858" s="152"/>
      <c r="WWD858" s="152"/>
      <c r="WWE858" s="152"/>
      <c r="WWF858" s="152"/>
      <c r="WWG858" s="152"/>
      <c r="WWH858" s="152"/>
      <c r="WWI858" s="152"/>
      <c r="WWJ858" s="152"/>
      <c r="WWK858" s="152"/>
      <c r="WWL858" s="152"/>
      <c r="WWM858" s="152"/>
      <c r="WWN858" s="152"/>
      <c r="WWO858" s="152"/>
      <c r="WWP858" s="152"/>
      <c r="WWQ858" s="152"/>
      <c r="WWR858" s="152"/>
      <c r="WWS858" s="152"/>
      <c r="WWT858" s="152"/>
      <c r="WWU858" s="152"/>
      <c r="WWV858" s="152"/>
      <c r="WWW858" s="152"/>
      <c r="WWX858" s="152"/>
      <c r="WWY858" s="152"/>
      <c r="WWZ858" s="152"/>
      <c r="WXA858" s="152"/>
      <c r="WXB858" s="152"/>
      <c r="WXC858" s="152"/>
      <c r="WXD858" s="152"/>
      <c r="WXE858" s="152"/>
      <c r="WXF858" s="152"/>
      <c r="WXG858" s="152"/>
      <c r="WXH858" s="152"/>
      <c r="WXI858" s="152"/>
      <c r="WXJ858" s="152"/>
      <c r="WXK858" s="152"/>
      <c r="WXL858" s="152"/>
      <c r="WXM858" s="152"/>
      <c r="WXN858" s="152"/>
      <c r="WXO858" s="152"/>
      <c r="WXP858" s="152"/>
      <c r="WXQ858" s="152"/>
      <c r="WXR858" s="152"/>
      <c r="WXS858" s="152"/>
      <c r="WXT858" s="152"/>
      <c r="WXU858" s="152"/>
      <c r="WXV858" s="152"/>
      <c r="WXW858" s="152"/>
      <c r="WXX858" s="152"/>
      <c r="WXY858" s="152"/>
      <c r="WXZ858" s="152"/>
      <c r="WYA858" s="152"/>
      <c r="WYB858" s="152"/>
      <c r="WYC858" s="152"/>
      <c r="WYD858" s="152"/>
      <c r="WYE858" s="152"/>
      <c r="WYF858" s="152"/>
      <c r="WYG858" s="152"/>
      <c r="WYH858" s="152"/>
      <c r="WYI858" s="152"/>
      <c r="WYJ858" s="152"/>
      <c r="WYK858" s="152"/>
      <c r="WYL858" s="152"/>
      <c r="WYM858" s="152"/>
      <c r="WYN858" s="152"/>
      <c r="WYO858" s="152"/>
      <c r="WYP858" s="152"/>
      <c r="WYQ858" s="152"/>
      <c r="WYR858" s="152"/>
      <c r="WYS858" s="152"/>
      <c r="WYT858" s="152"/>
      <c r="WYU858" s="152"/>
      <c r="WYV858" s="152"/>
      <c r="WYW858" s="152"/>
      <c r="WYX858" s="152"/>
      <c r="WYY858" s="152"/>
      <c r="WYZ858" s="152"/>
      <c r="WZA858" s="152"/>
      <c r="WZB858" s="152"/>
      <c r="WZC858" s="152"/>
      <c r="WZD858" s="152"/>
      <c r="WZE858" s="152"/>
      <c r="WZF858" s="152"/>
      <c r="WZG858" s="152"/>
      <c r="WZH858" s="152"/>
      <c r="WZI858" s="152"/>
      <c r="WZJ858" s="152"/>
      <c r="WZK858" s="152"/>
      <c r="WZL858" s="152"/>
      <c r="WZM858" s="152"/>
      <c r="WZN858" s="152"/>
      <c r="WZO858" s="152"/>
      <c r="WZP858" s="152"/>
      <c r="WZQ858" s="152"/>
      <c r="WZR858" s="152"/>
      <c r="WZS858" s="152"/>
      <c r="WZT858" s="152"/>
      <c r="WZU858" s="152"/>
      <c r="WZV858" s="152"/>
      <c r="WZW858" s="152"/>
      <c r="WZX858" s="152"/>
      <c r="WZY858" s="152"/>
      <c r="WZZ858" s="152"/>
      <c r="XAA858" s="152"/>
      <c r="XAB858" s="152"/>
      <c r="XAC858" s="152"/>
      <c r="XAD858" s="152"/>
      <c r="XAE858" s="152"/>
      <c r="XAF858" s="152"/>
      <c r="XAG858" s="152"/>
      <c r="XAH858" s="152"/>
      <c r="XAI858" s="152"/>
      <c r="XAJ858" s="152"/>
      <c r="XAK858" s="152"/>
      <c r="XAL858" s="152"/>
      <c r="XAM858" s="152"/>
      <c r="XAN858" s="152"/>
      <c r="XAO858" s="152"/>
      <c r="XAP858" s="152"/>
      <c r="XAQ858" s="152"/>
      <c r="XAR858" s="152"/>
      <c r="XAS858" s="152"/>
      <c r="XAT858" s="152"/>
      <c r="XAU858" s="152"/>
      <c r="XAV858" s="152"/>
      <c r="XAW858" s="152"/>
      <c r="XAX858" s="152"/>
      <c r="XAY858" s="152"/>
      <c r="XAZ858" s="152"/>
      <c r="XBA858" s="152"/>
      <c r="XBB858" s="152"/>
      <c r="XBC858" s="152"/>
      <c r="XBD858" s="152"/>
      <c r="XBE858" s="152"/>
      <c r="XBF858" s="152"/>
      <c r="XBG858" s="152"/>
      <c r="XBH858" s="152"/>
      <c r="XBI858" s="152"/>
      <c r="XBJ858" s="152"/>
      <c r="XBK858" s="152"/>
      <c r="XBL858" s="152"/>
      <c r="XBM858" s="152"/>
      <c r="XBN858" s="152"/>
      <c r="XBO858" s="152"/>
      <c r="XBP858" s="152"/>
      <c r="XBQ858" s="152"/>
      <c r="XBR858" s="152"/>
      <c r="XBS858" s="152"/>
      <c r="XBT858" s="152"/>
      <c r="XBU858" s="152"/>
      <c r="XBV858" s="152"/>
      <c r="XBW858" s="152"/>
      <c r="XBX858" s="152"/>
      <c r="XBY858" s="152"/>
      <c r="XBZ858" s="152"/>
      <c r="XCA858" s="152"/>
      <c r="XCB858" s="152"/>
      <c r="XCC858" s="152"/>
      <c r="XCD858" s="152"/>
      <c r="XCE858" s="152"/>
      <c r="XCF858" s="152"/>
      <c r="XCG858" s="152"/>
      <c r="XCH858" s="152"/>
      <c r="XCI858" s="152"/>
      <c r="XCJ858" s="152"/>
      <c r="XCK858" s="152"/>
      <c r="XCL858" s="152"/>
      <c r="XCM858" s="152"/>
      <c r="XCN858" s="152"/>
      <c r="XCO858" s="152"/>
      <c r="XCP858" s="152"/>
      <c r="XCQ858" s="152"/>
      <c r="XCR858" s="152"/>
      <c r="XCS858" s="152"/>
      <c r="XCT858" s="152"/>
      <c r="XCU858" s="152"/>
      <c r="XCV858" s="152"/>
      <c r="XCW858" s="152"/>
      <c r="XCX858" s="152"/>
      <c r="XCY858" s="152"/>
      <c r="XCZ858" s="152"/>
      <c r="XDA858" s="152"/>
      <c r="XDB858" s="152"/>
      <c r="XDC858" s="152"/>
      <c r="XDD858" s="152"/>
      <c r="XDE858" s="152"/>
      <c r="XDF858" s="152"/>
      <c r="XDG858" s="152"/>
      <c r="XDH858" s="152"/>
      <c r="XDI858" s="152"/>
      <c r="XDJ858" s="152"/>
      <c r="XDK858" s="152"/>
      <c r="XDL858" s="152"/>
      <c r="XDM858" s="152"/>
      <c r="XDN858" s="152"/>
      <c r="XDO858" s="152"/>
      <c r="XDP858" s="152"/>
      <c r="XDQ858" s="152"/>
      <c r="XDR858" s="152"/>
      <c r="XDS858" s="152"/>
      <c r="XDT858" s="152"/>
      <c r="XDU858" s="152"/>
      <c r="XDV858" s="152"/>
      <c r="XDW858" s="152"/>
      <c r="XDX858" s="152"/>
      <c r="XDY858" s="152"/>
      <c r="XDZ858" s="152"/>
      <c r="XEA858" s="152"/>
      <c r="XEB858" s="152"/>
    </row>
    <row r="859" s="13" customFormat="1" ht="36" spans="1:16356">
      <c r="A859" s="32">
        <v>850</v>
      </c>
      <c r="B859" s="33" t="s">
        <v>2580</v>
      </c>
      <c r="C859" s="33" t="s">
        <v>31</v>
      </c>
      <c r="D859" s="33" t="s">
        <v>34</v>
      </c>
      <c r="E859" s="33" t="s">
        <v>359</v>
      </c>
      <c r="F859" s="34">
        <v>44348</v>
      </c>
      <c r="G859" s="34">
        <v>44440</v>
      </c>
      <c r="H859" s="33" t="s">
        <v>2484</v>
      </c>
      <c r="I859" s="33" t="s">
        <v>2587</v>
      </c>
      <c r="J859" s="48">
        <v>25</v>
      </c>
      <c r="K859" s="48"/>
      <c r="L859" s="48">
        <v>25</v>
      </c>
      <c r="M859" s="48"/>
      <c r="N859" s="48"/>
      <c r="O859" s="48">
        <v>1</v>
      </c>
      <c r="P859" s="33">
        <v>134</v>
      </c>
      <c r="Q859" s="33">
        <v>567</v>
      </c>
      <c r="R859" s="48"/>
      <c r="S859" s="33">
        <v>134</v>
      </c>
      <c r="T859" s="33">
        <v>567</v>
      </c>
      <c r="U859" s="33" t="s">
        <v>2588</v>
      </c>
      <c r="V859" s="37" t="s">
        <v>39</v>
      </c>
      <c r="W859" s="33" t="s">
        <v>54</v>
      </c>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c r="BD859" s="152"/>
      <c r="BE859" s="152"/>
      <c r="BF859" s="152"/>
      <c r="BG859" s="152"/>
      <c r="BH859" s="152"/>
      <c r="BI859" s="152"/>
      <c r="BJ859" s="152"/>
      <c r="BK859" s="152"/>
      <c r="BL859" s="152"/>
      <c r="BM859" s="152"/>
      <c r="BN859" s="152"/>
      <c r="BO859" s="152"/>
      <c r="BP859" s="152"/>
      <c r="BQ859" s="152"/>
      <c r="BR859" s="152"/>
      <c r="BS859" s="152"/>
      <c r="BT859" s="152"/>
      <c r="BU859" s="152"/>
      <c r="BV859" s="152"/>
      <c r="BW859" s="152"/>
      <c r="BX859" s="152"/>
      <c r="BY859" s="152"/>
      <c r="BZ859" s="152"/>
      <c r="CA859" s="152"/>
      <c r="CB859" s="152"/>
      <c r="CC859" s="152"/>
      <c r="CD859" s="152"/>
      <c r="CE859" s="152"/>
      <c r="CF859" s="152"/>
      <c r="CG859" s="152"/>
      <c r="CH859" s="152"/>
      <c r="CI859" s="152"/>
      <c r="CJ859" s="152"/>
      <c r="CK859" s="152"/>
      <c r="CL859" s="152"/>
      <c r="CM859" s="152"/>
      <c r="CN859" s="152"/>
      <c r="CO859" s="152"/>
      <c r="CP859" s="152"/>
      <c r="CQ859" s="152"/>
      <c r="CR859" s="152"/>
      <c r="CS859" s="152"/>
      <c r="CT859" s="152"/>
      <c r="CU859" s="152"/>
      <c r="CV859" s="152"/>
      <c r="CW859" s="152"/>
      <c r="CX859" s="152"/>
      <c r="CY859" s="152"/>
      <c r="CZ859" s="152"/>
      <c r="DA859" s="152"/>
      <c r="DB859" s="152"/>
      <c r="DC859" s="152"/>
      <c r="DD859" s="152"/>
      <c r="DE859" s="152"/>
      <c r="DF859" s="152"/>
      <c r="DG859" s="152"/>
      <c r="DH859" s="152"/>
      <c r="DI859" s="152"/>
      <c r="DJ859" s="152"/>
      <c r="DK859" s="152"/>
      <c r="DL859" s="152"/>
      <c r="DM859" s="152"/>
      <c r="DN859" s="152"/>
      <c r="DO859" s="152"/>
      <c r="DP859" s="152"/>
      <c r="DQ859" s="152"/>
      <c r="DR859" s="152"/>
      <c r="DS859" s="152"/>
      <c r="DT859" s="152"/>
      <c r="DU859" s="152"/>
      <c r="DV859" s="152"/>
      <c r="DW859" s="152"/>
      <c r="DX859" s="152"/>
      <c r="DY859" s="152"/>
      <c r="DZ859" s="152"/>
      <c r="EA859" s="152"/>
      <c r="EB859" s="152"/>
      <c r="EC859" s="152"/>
      <c r="ED859" s="152"/>
      <c r="EE859" s="152"/>
      <c r="EF859" s="152"/>
      <c r="EG859" s="152"/>
      <c r="EH859" s="152"/>
      <c r="EI859" s="152"/>
      <c r="EJ859" s="152"/>
      <c r="EK859" s="152"/>
      <c r="EL859" s="152"/>
      <c r="EM859" s="152"/>
      <c r="EN859" s="152"/>
      <c r="EO859" s="152"/>
      <c r="EP859" s="152"/>
      <c r="EQ859" s="152"/>
      <c r="ER859" s="152"/>
      <c r="ES859" s="152"/>
      <c r="ET859" s="152"/>
      <c r="EU859" s="152"/>
      <c r="EV859" s="152"/>
      <c r="EW859" s="152"/>
      <c r="EX859" s="152"/>
      <c r="EY859" s="152"/>
      <c r="EZ859" s="152"/>
      <c r="FA859" s="152"/>
      <c r="FB859" s="152"/>
      <c r="FC859" s="152"/>
      <c r="FD859" s="152"/>
      <c r="FE859" s="152"/>
      <c r="FF859" s="152"/>
      <c r="FG859" s="152"/>
      <c r="FH859" s="152"/>
      <c r="FI859" s="152"/>
      <c r="FJ859" s="152"/>
      <c r="FK859" s="152"/>
      <c r="FL859" s="152"/>
      <c r="FM859" s="152"/>
      <c r="FN859" s="152"/>
      <c r="FO859" s="152"/>
      <c r="FP859" s="152"/>
      <c r="FQ859" s="152"/>
      <c r="FR859" s="152"/>
      <c r="FS859" s="152"/>
      <c r="FT859" s="152"/>
      <c r="FU859" s="152"/>
      <c r="FV859" s="152"/>
      <c r="FW859" s="152"/>
      <c r="FX859" s="152"/>
      <c r="FY859" s="152"/>
      <c r="FZ859" s="152"/>
      <c r="GA859" s="152"/>
      <c r="GB859" s="152"/>
      <c r="GC859" s="152"/>
      <c r="GD859" s="152"/>
      <c r="GE859" s="152"/>
      <c r="GF859" s="152"/>
      <c r="GG859" s="152"/>
      <c r="GH859" s="152"/>
      <c r="GI859" s="152"/>
      <c r="GJ859" s="152"/>
      <c r="GK859" s="152"/>
      <c r="GL859" s="152"/>
      <c r="GM859" s="152"/>
      <c r="GN859" s="152"/>
      <c r="GO859" s="152"/>
      <c r="GP859" s="152"/>
      <c r="GQ859" s="152"/>
      <c r="GR859" s="152"/>
      <c r="GS859" s="152"/>
      <c r="GT859" s="152"/>
      <c r="GU859" s="152"/>
      <c r="GV859" s="152"/>
      <c r="GW859" s="152"/>
      <c r="GX859" s="152"/>
      <c r="GY859" s="152"/>
      <c r="GZ859" s="152"/>
      <c r="HA859" s="152"/>
      <c r="HB859" s="152"/>
      <c r="HC859" s="152"/>
      <c r="HD859" s="152"/>
      <c r="HE859" s="152"/>
      <c r="HF859" s="152"/>
      <c r="HG859" s="152"/>
      <c r="HH859" s="152"/>
      <c r="HI859" s="152"/>
      <c r="HJ859" s="152"/>
      <c r="HK859" s="152"/>
      <c r="HL859" s="152"/>
      <c r="HM859" s="152"/>
      <c r="HN859" s="152"/>
      <c r="HO859" s="152"/>
      <c r="HP859" s="152"/>
      <c r="HQ859" s="152"/>
      <c r="HR859" s="152"/>
      <c r="HS859" s="152"/>
      <c r="HT859" s="152"/>
      <c r="HU859" s="152"/>
      <c r="HV859" s="152"/>
      <c r="HW859" s="152"/>
      <c r="HX859" s="152"/>
      <c r="HY859" s="152"/>
      <c r="HZ859" s="152"/>
      <c r="IA859" s="152"/>
      <c r="IB859" s="152"/>
      <c r="IC859" s="152"/>
      <c r="ID859" s="152"/>
      <c r="IE859" s="152"/>
      <c r="IF859" s="152"/>
      <c r="IG859" s="152"/>
      <c r="IH859" s="152"/>
      <c r="II859" s="152"/>
      <c r="IJ859" s="152"/>
      <c r="IK859" s="152"/>
      <c r="IL859" s="152"/>
      <c r="IM859" s="152"/>
      <c r="IN859" s="152"/>
      <c r="IO859" s="152"/>
      <c r="IP859" s="152"/>
      <c r="IQ859" s="152"/>
      <c r="IR859" s="152"/>
      <c r="IS859" s="152"/>
      <c r="IT859" s="152"/>
      <c r="IU859" s="152"/>
      <c r="IV859" s="152"/>
      <c r="IW859" s="152"/>
      <c r="IX859" s="152"/>
      <c r="IY859" s="152"/>
      <c r="IZ859" s="152"/>
      <c r="JA859" s="152"/>
      <c r="JB859" s="152"/>
      <c r="JC859" s="152"/>
      <c r="JD859" s="152"/>
      <c r="JE859" s="152"/>
      <c r="JF859" s="152"/>
      <c r="JG859" s="152"/>
      <c r="JH859" s="152"/>
      <c r="JI859" s="152"/>
      <c r="JJ859" s="152"/>
      <c r="JK859" s="152"/>
      <c r="JL859" s="152"/>
      <c r="JM859" s="152"/>
      <c r="JN859" s="152"/>
      <c r="JO859" s="152"/>
      <c r="JP859" s="152"/>
      <c r="JQ859" s="152"/>
      <c r="JR859" s="152"/>
      <c r="JS859" s="152"/>
      <c r="JT859" s="152"/>
      <c r="JU859" s="152"/>
      <c r="JV859" s="152"/>
      <c r="JW859" s="152"/>
      <c r="JX859" s="152"/>
      <c r="JY859" s="152"/>
      <c r="JZ859" s="152"/>
      <c r="KA859" s="152"/>
      <c r="KB859" s="152"/>
      <c r="KC859" s="152"/>
      <c r="KD859" s="152"/>
      <c r="KE859" s="152"/>
      <c r="KF859" s="152"/>
      <c r="KG859" s="152"/>
      <c r="KH859" s="152"/>
      <c r="KI859" s="152"/>
      <c r="KJ859" s="152"/>
      <c r="KK859" s="152"/>
      <c r="KL859" s="152"/>
      <c r="KM859" s="152"/>
      <c r="KN859" s="152"/>
      <c r="KO859" s="152"/>
      <c r="KP859" s="152"/>
      <c r="KQ859" s="152"/>
      <c r="KR859" s="152"/>
      <c r="KS859" s="152"/>
      <c r="KT859" s="152"/>
      <c r="KU859" s="152"/>
      <c r="KV859" s="152"/>
      <c r="KW859" s="152"/>
      <c r="KX859" s="152"/>
      <c r="KY859" s="152"/>
      <c r="KZ859" s="152"/>
      <c r="LA859" s="152"/>
      <c r="LB859" s="152"/>
      <c r="LC859" s="152"/>
      <c r="LD859" s="152"/>
      <c r="LE859" s="152"/>
      <c r="LF859" s="152"/>
      <c r="LG859" s="152"/>
      <c r="LH859" s="152"/>
      <c r="LI859" s="152"/>
      <c r="LJ859" s="152"/>
      <c r="LK859" s="152"/>
      <c r="LL859" s="152"/>
      <c r="LM859" s="152"/>
      <c r="LN859" s="152"/>
      <c r="LO859" s="152"/>
      <c r="LP859" s="152"/>
      <c r="LQ859" s="152"/>
      <c r="LR859" s="152"/>
      <c r="LS859" s="152"/>
      <c r="LT859" s="152"/>
      <c r="LU859" s="152"/>
      <c r="LV859" s="152"/>
      <c r="LW859" s="152"/>
      <c r="LX859" s="152"/>
      <c r="LY859" s="152"/>
      <c r="LZ859" s="152"/>
      <c r="MA859" s="152"/>
      <c r="MB859" s="152"/>
      <c r="MC859" s="152"/>
      <c r="MD859" s="152"/>
      <c r="ME859" s="152"/>
      <c r="MF859" s="152"/>
      <c r="MG859" s="152"/>
      <c r="MH859" s="152"/>
      <c r="MI859" s="152"/>
      <c r="MJ859" s="152"/>
      <c r="MK859" s="152"/>
      <c r="ML859" s="152"/>
      <c r="MM859" s="152"/>
      <c r="MN859" s="152"/>
      <c r="MO859" s="152"/>
      <c r="MP859" s="152"/>
      <c r="MQ859" s="152"/>
      <c r="MR859" s="152"/>
      <c r="MS859" s="152"/>
      <c r="MT859" s="152"/>
      <c r="MU859" s="152"/>
      <c r="MV859" s="152"/>
      <c r="MW859" s="152"/>
      <c r="MX859" s="152"/>
      <c r="MY859" s="152"/>
      <c r="MZ859" s="152"/>
      <c r="NA859" s="152"/>
      <c r="NB859" s="152"/>
      <c r="NC859" s="152"/>
      <c r="ND859" s="152"/>
      <c r="NE859" s="152"/>
      <c r="NF859" s="152"/>
      <c r="NG859" s="152"/>
      <c r="NH859" s="152"/>
      <c r="NI859" s="152"/>
      <c r="NJ859" s="152"/>
      <c r="NK859" s="152"/>
      <c r="NL859" s="152"/>
      <c r="NM859" s="152"/>
      <c r="NN859" s="152"/>
      <c r="NO859" s="152"/>
      <c r="NP859" s="152"/>
      <c r="NQ859" s="152"/>
      <c r="NR859" s="152"/>
      <c r="NS859" s="152"/>
      <c r="NT859" s="152"/>
      <c r="NU859" s="152"/>
      <c r="NV859" s="152"/>
      <c r="NW859" s="152"/>
      <c r="NX859" s="152"/>
      <c r="NY859" s="152"/>
      <c r="NZ859" s="152"/>
      <c r="OA859" s="152"/>
      <c r="OB859" s="152"/>
      <c r="OC859" s="152"/>
      <c r="OD859" s="152"/>
      <c r="OE859" s="152"/>
      <c r="OF859" s="152"/>
      <c r="OG859" s="152"/>
      <c r="OH859" s="152"/>
      <c r="OI859" s="152"/>
      <c r="OJ859" s="152"/>
      <c r="OK859" s="152"/>
      <c r="OL859" s="152"/>
      <c r="OM859" s="152"/>
      <c r="ON859" s="152"/>
      <c r="OO859" s="152"/>
      <c r="OP859" s="152"/>
      <c r="OQ859" s="152"/>
      <c r="OR859" s="152"/>
      <c r="OS859" s="152"/>
      <c r="OT859" s="152"/>
      <c r="OU859" s="152"/>
      <c r="OV859" s="152"/>
      <c r="OW859" s="152"/>
      <c r="OX859" s="152"/>
      <c r="OY859" s="152"/>
      <c r="OZ859" s="152"/>
      <c r="PA859" s="152"/>
      <c r="PB859" s="152"/>
      <c r="PC859" s="152"/>
      <c r="PD859" s="152"/>
      <c r="PE859" s="152"/>
      <c r="PF859" s="152"/>
      <c r="PG859" s="152"/>
      <c r="PH859" s="152"/>
      <c r="PI859" s="152"/>
      <c r="PJ859" s="152"/>
      <c r="PK859" s="152"/>
      <c r="PL859" s="152"/>
      <c r="PM859" s="152"/>
      <c r="PN859" s="152"/>
      <c r="PO859" s="152"/>
      <c r="PP859" s="152"/>
      <c r="PQ859" s="152"/>
      <c r="PR859" s="152"/>
      <c r="PS859" s="152"/>
      <c r="PT859" s="152"/>
      <c r="PU859" s="152"/>
      <c r="PV859" s="152"/>
      <c r="PW859" s="152"/>
      <c r="PX859" s="152"/>
      <c r="PY859" s="152"/>
      <c r="PZ859" s="152"/>
      <c r="QA859" s="152"/>
      <c r="QB859" s="152"/>
      <c r="QC859" s="152"/>
      <c r="QD859" s="152"/>
      <c r="QE859" s="152"/>
      <c r="QF859" s="152"/>
      <c r="QG859" s="152"/>
      <c r="QH859" s="152"/>
      <c r="QI859" s="152"/>
      <c r="QJ859" s="152"/>
      <c r="QK859" s="152"/>
      <c r="QL859" s="152"/>
      <c r="QM859" s="152"/>
      <c r="QN859" s="152"/>
      <c r="QO859" s="152"/>
      <c r="QP859" s="152"/>
      <c r="QQ859" s="152"/>
      <c r="QR859" s="152"/>
      <c r="QS859" s="152"/>
      <c r="QT859" s="152"/>
      <c r="QU859" s="152"/>
      <c r="QV859" s="152"/>
      <c r="QW859" s="152"/>
      <c r="QX859" s="152"/>
      <c r="QY859" s="152"/>
      <c r="QZ859" s="152"/>
      <c r="RA859" s="152"/>
      <c r="RB859" s="152"/>
      <c r="RC859" s="152"/>
      <c r="RD859" s="152"/>
      <c r="RE859" s="152"/>
      <c r="RF859" s="152"/>
      <c r="RG859" s="152"/>
      <c r="RH859" s="152"/>
      <c r="RI859" s="152"/>
      <c r="RJ859" s="152"/>
      <c r="RK859" s="152"/>
      <c r="RL859" s="152"/>
      <c r="RM859" s="152"/>
      <c r="RN859" s="152"/>
      <c r="RO859" s="152"/>
      <c r="RP859" s="152"/>
      <c r="RQ859" s="152"/>
      <c r="RR859" s="152"/>
      <c r="RS859" s="152"/>
      <c r="RT859" s="152"/>
      <c r="RU859" s="152"/>
      <c r="RV859" s="152"/>
      <c r="RW859" s="152"/>
      <c r="RX859" s="152"/>
      <c r="RY859" s="152"/>
      <c r="RZ859" s="152"/>
      <c r="SA859" s="152"/>
      <c r="SB859" s="152"/>
      <c r="SC859" s="152"/>
      <c r="SD859" s="152"/>
      <c r="SE859" s="152"/>
      <c r="SF859" s="152"/>
      <c r="SG859" s="152"/>
      <c r="SH859" s="152"/>
      <c r="SI859" s="152"/>
      <c r="SJ859" s="152"/>
      <c r="SK859" s="152"/>
      <c r="SL859" s="152"/>
      <c r="SM859" s="152"/>
      <c r="SN859" s="152"/>
      <c r="SO859" s="152"/>
      <c r="SP859" s="152"/>
      <c r="SQ859" s="152"/>
      <c r="SR859" s="152"/>
      <c r="SS859" s="152"/>
      <c r="ST859" s="152"/>
      <c r="SU859" s="152"/>
      <c r="SV859" s="152"/>
      <c r="SW859" s="152"/>
      <c r="SX859" s="152"/>
      <c r="SY859" s="152"/>
      <c r="SZ859" s="152"/>
      <c r="TA859" s="152"/>
      <c r="TB859" s="152"/>
      <c r="TC859" s="152"/>
      <c r="TD859" s="152"/>
      <c r="TE859" s="152"/>
      <c r="TF859" s="152"/>
      <c r="TG859" s="152"/>
      <c r="TH859" s="152"/>
      <c r="TI859" s="152"/>
      <c r="TJ859" s="152"/>
      <c r="TK859" s="152"/>
      <c r="TL859" s="152"/>
      <c r="TM859" s="152"/>
      <c r="TN859" s="152"/>
      <c r="TO859" s="152"/>
      <c r="TP859" s="152"/>
      <c r="TQ859" s="152"/>
      <c r="TR859" s="152"/>
      <c r="TS859" s="152"/>
      <c r="TT859" s="152"/>
      <c r="TU859" s="152"/>
      <c r="TV859" s="152"/>
      <c r="TW859" s="152"/>
      <c r="TX859" s="152"/>
      <c r="TY859" s="152"/>
      <c r="TZ859" s="152"/>
      <c r="UA859" s="152"/>
      <c r="UB859" s="152"/>
      <c r="UC859" s="152"/>
      <c r="UD859" s="152"/>
      <c r="UE859" s="152"/>
      <c r="UF859" s="152"/>
      <c r="UG859" s="152"/>
      <c r="UH859" s="152"/>
      <c r="UI859" s="152"/>
      <c r="UJ859" s="152"/>
      <c r="UK859" s="152"/>
      <c r="UL859" s="152"/>
      <c r="UM859" s="152"/>
      <c r="UN859" s="152"/>
      <c r="UO859" s="152"/>
      <c r="UP859" s="152"/>
      <c r="UQ859" s="152"/>
      <c r="UR859" s="152"/>
      <c r="US859" s="152"/>
      <c r="UT859" s="152"/>
      <c r="UU859" s="152"/>
      <c r="UV859" s="152"/>
      <c r="UW859" s="152"/>
      <c r="UX859" s="152"/>
      <c r="UY859" s="152"/>
      <c r="UZ859" s="152"/>
      <c r="VA859" s="152"/>
      <c r="VB859" s="152"/>
      <c r="VC859" s="152"/>
      <c r="VD859" s="152"/>
      <c r="VE859" s="152"/>
      <c r="VF859" s="152"/>
      <c r="VG859" s="152"/>
      <c r="VH859" s="152"/>
      <c r="VI859" s="152"/>
      <c r="VJ859" s="152"/>
      <c r="VK859" s="152"/>
      <c r="VL859" s="152"/>
      <c r="VM859" s="152"/>
      <c r="VN859" s="152"/>
      <c r="VO859" s="152"/>
      <c r="VP859" s="152"/>
      <c r="VQ859" s="152"/>
      <c r="VR859" s="152"/>
      <c r="VS859" s="152"/>
      <c r="VT859" s="152"/>
      <c r="VU859" s="152"/>
      <c r="VV859" s="152"/>
      <c r="VW859" s="152"/>
      <c r="VX859" s="152"/>
      <c r="VY859" s="152"/>
      <c r="VZ859" s="152"/>
      <c r="WA859" s="152"/>
      <c r="WB859" s="152"/>
      <c r="WC859" s="152"/>
      <c r="WD859" s="152"/>
      <c r="WE859" s="152"/>
      <c r="WF859" s="152"/>
      <c r="WG859" s="152"/>
      <c r="WH859" s="152"/>
      <c r="WI859" s="152"/>
      <c r="WJ859" s="152"/>
      <c r="WK859" s="152"/>
      <c r="WL859" s="152"/>
      <c r="WM859" s="152"/>
      <c r="WN859" s="152"/>
      <c r="WO859" s="152"/>
      <c r="WP859" s="152"/>
      <c r="WQ859" s="152"/>
      <c r="WR859" s="152"/>
      <c r="WS859" s="152"/>
      <c r="WT859" s="152"/>
      <c r="WU859" s="152"/>
      <c r="WV859" s="152"/>
      <c r="WW859" s="152"/>
      <c r="WX859" s="152"/>
      <c r="WY859" s="152"/>
      <c r="WZ859" s="152"/>
      <c r="XA859" s="152"/>
      <c r="XB859" s="152"/>
      <c r="XC859" s="152"/>
      <c r="XD859" s="152"/>
      <c r="XE859" s="152"/>
      <c r="XF859" s="152"/>
      <c r="XG859" s="152"/>
      <c r="XH859" s="152"/>
      <c r="XI859" s="152"/>
      <c r="XJ859" s="152"/>
      <c r="XK859" s="152"/>
      <c r="XL859" s="152"/>
      <c r="XM859" s="152"/>
      <c r="XN859" s="152"/>
      <c r="XO859" s="152"/>
      <c r="XP859" s="152"/>
      <c r="XQ859" s="152"/>
      <c r="XR859" s="152"/>
      <c r="XS859" s="152"/>
      <c r="XT859" s="152"/>
      <c r="XU859" s="152"/>
      <c r="XV859" s="152"/>
      <c r="XW859" s="152"/>
      <c r="XX859" s="152"/>
      <c r="XY859" s="152"/>
      <c r="XZ859" s="152"/>
      <c r="YA859" s="152"/>
      <c r="YB859" s="152"/>
      <c r="YC859" s="152"/>
      <c r="YD859" s="152"/>
      <c r="YE859" s="152"/>
      <c r="YF859" s="152"/>
      <c r="YG859" s="152"/>
      <c r="YH859" s="152"/>
      <c r="YI859" s="152"/>
      <c r="YJ859" s="152"/>
      <c r="YK859" s="152"/>
      <c r="YL859" s="152"/>
      <c r="YM859" s="152"/>
      <c r="YN859" s="152"/>
      <c r="YO859" s="152"/>
      <c r="YP859" s="152"/>
      <c r="YQ859" s="152"/>
      <c r="YR859" s="152"/>
      <c r="YS859" s="152"/>
      <c r="YT859" s="152"/>
      <c r="YU859" s="152"/>
      <c r="YV859" s="152"/>
      <c r="YW859" s="152"/>
      <c r="YX859" s="152"/>
      <c r="YY859" s="152"/>
      <c r="YZ859" s="152"/>
      <c r="ZA859" s="152"/>
      <c r="ZB859" s="152"/>
      <c r="ZC859" s="152"/>
      <c r="ZD859" s="152"/>
      <c r="ZE859" s="152"/>
      <c r="ZF859" s="152"/>
      <c r="ZG859" s="152"/>
      <c r="ZH859" s="152"/>
      <c r="ZI859" s="152"/>
      <c r="ZJ859" s="152"/>
      <c r="ZK859" s="152"/>
      <c r="ZL859" s="152"/>
      <c r="ZM859" s="152"/>
      <c r="ZN859" s="152"/>
      <c r="ZO859" s="152"/>
      <c r="ZP859" s="152"/>
      <c r="ZQ859" s="152"/>
      <c r="ZR859" s="152"/>
      <c r="ZS859" s="152"/>
      <c r="ZT859" s="152"/>
      <c r="ZU859" s="152"/>
      <c r="ZV859" s="152"/>
      <c r="ZW859" s="152"/>
      <c r="ZX859" s="152"/>
      <c r="ZY859" s="152"/>
      <c r="ZZ859" s="152"/>
      <c r="AAA859" s="152"/>
      <c r="AAB859" s="152"/>
      <c r="AAC859" s="152"/>
      <c r="AAD859" s="152"/>
      <c r="AAE859" s="152"/>
      <c r="AAF859" s="152"/>
      <c r="AAG859" s="152"/>
      <c r="AAH859" s="152"/>
      <c r="AAI859" s="152"/>
      <c r="AAJ859" s="152"/>
      <c r="AAK859" s="152"/>
      <c r="AAL859" s="152"/>
      <c r="AAM859" s="152"/>
      <c r="AAN859" s="152"/>
      <c r="AAO859" s="152"/>
      <c r="AAP859" s="152"/>
      <c r="AAQ859" s="152"/>
      <c r="AAR859" s="152"/>
      <c r="AAS859" s="152"/>
      <c r="AAT859" s="152"/>
      <c r="AAU859" s="152"/>
      <c r="AAV859" s="152"/>
      <c r="AAW859" s="152"/>
      <c r="AAX859" s="152"/>
      <c r="AAY859" s="152"/>
      <c r="AAZ859" s="152"/>
      <c r="ABA859" s="152"/>
      <c r="ABB859" s="152"/>
      <c r="ABC859" s="152"/>
      <c r="ABD859" s="152"/>
      <c r="ABE859" s="152"/>
      <c r="ABF859" s="152"/>
      <c r="ABG859" s="152"/>
      <c r="ABH859" s="152"/>
      <c r="ABI859" s="152"/>
      <c r="ABJ859" s="152"/>
      <c r="ABK859" s="152"/>
      <c r="ABL859" s="152"/>
      <c r="ABM859" s="152"/>
      <c r="ABN859" s="152"/>
      <c r="ABO859" s="152"/>
      <c r="ABP859" s="152"/>
      <c r="ABQ859" s="152"/>
      <c r="ABR859" s="152"/>
      <c r="ABS859" s="152"/>
      <c r="ABT859" s="152"/>
      <c r="ABU859" s="152"/>
      <c r="ABV859" s="152"/>
      <c r="ABW859" s="152"/>
      <c r="ABX859" s="152"/>
      <c r="ABY859" s="152"/>
      <c r="ABZ859" s="152"/>
      <c r="ACA859" s="152"/>
      <c r="ACB859" s="152"/>
      <c r="ACC859" s="152"/>
      <c r="ACD859" s="152"/>
      <c r="ACE859" s="152"/>
      <c r="ACF859" s="152"/>
      <c r="ACG859" s="152"/>
      <c r="ACH859" s="152"/>
      <c r="ACI859" s="152"/>
      <c r="ACJ859" s="152"/>
      <c r="ACK859" s="152"/>
      <c r="ACL859" s="152"/>
      <c r="ACM859" s="152"/>
      <c r="ACN859" s="152"/>
      <c r="ACO859" s="152"/>
      <c r="ACP859" s="152"/>
      <c r="ACQ859" s="152"/>
      <c r="ACR859" s="152"/>
      <c r="ACS859" s="152"/>
      <c r="ACT859" s="152"/>
      <c r="ACU859" s="152"/>
      <c r="ACV859" s="152"/>
      <c r="ACW859" s="152"/>
      <c r="ACX859" s="152"/>
      <c r="ACY859" s="152"/>
      <c r="ACZ859" s="152"/>
      <c r="ADA859" s="152"/>
      <c r="ADB859" s="152"/>
      <c r="ADC859" s="152"/>
      <c r="ADD859" s="152"/>
      <c r="ADE859" s="152"/>
      <c r="ADF859" s="152"/>
      <c r="ADG859" s="152"/>
      <c r="ADH859" s="152"/>
      <c r="ADI859" s="152"/>
      <c r="ADJ859" s="152"/>
      <c r="ADK859" s="152"/>
      <c r="ADL859" s="152"/>
      <c r="ADM859" s="152"/>
      <c r="ADN859" s="152"/>
      <c r="ADO859" s="152"/>
      <c r="ADP859" s="152"/>
      <c r="ADQ859" s="152"/>
      <c r="ADR859" s="152"/>
      <c r="ADS859" s="152"/>
      <c r="ADT859" s="152"/>
      <c r="ADU859" s="152"/>
      <c r="ADV859" s="152"/>
      <c r="ADW859" s="152"/>
      <c r="ADX859" s="152"/>
      <c r="ADY859" s="152"/>
      <c r="ADZ859" s="152"/>
      <c r="AEA859" s="152"/>
      <c r="AEB859" s="152"/>
      <c r="AEC859" s="152"/>
      <c r="AED859" s="152"/>
      <c r="AEE859" s="152"/>
      <c r="AEF859" s="152"/>
      <c r="AEG859" s="152"/>
      <c r="AEH859" s="152"/>
      <c r="AEI859" s="152"/>
      <c r="AEJ859" s="152"/>
      <c r="AEK859" s="152"/>
      <c r="AEL859" s="152"/>
      <c r="AEM859" s="152"/>
      <c r="AEN859" s="152"/>
      <c r="AEO859" s="152"/>
      <c r="AEP859" s="152"/>
      <c r="AEQ859" s="152"/>
      <c r="AER859" s="152"/>
      <c r="AES859" s="152"/>
      <c r="AET859" s="152"/>
      <c r="AEU859" s="152"/>
      <c r="AEV859" s="152"/>
      <c r="AEW859" s="152"/>
      <c r="AEX859" s="152"/>
      <c r="AEY859" s="152"/>
      <c r="AEZ859" s="152"/>
      <c r="AFA859" s="152"/>
      <c r="AFB859" s="152"/>
      <c r="AFC859" s="152"/>
      <c r="AFD859" s="152"/>
      <c r="AFE859" s="152"/>
      <c r="AFF859" s="152"/>
      <c r="AFG859" s="152"/>
      <c r="AFH859" s="152"/>
      <c r="AFI859" s="152"/>
      <c r="AFJ859" s="152"/>
      <c r="AFK859" s="152"/>
      <c r="AFL859" s="152"/>
      <c r="AFM859" s="152"/>
      <c r="AFN859" s="152"/>
      <c r="AFO859" s="152"/>
      <c r="AFP859" s="152"/>
      <c r="AFQ859" s="152"/>
      <c r="AFR859" s="152"/>
      <c r="AFS859" s="152"/>
      <c r="AFT859" s="152"/>
      <c r="AFU859" s="152"/>
      <c r="AFV859" s="152"/>
      <c r="AFW859" s="152"/>
      <c r="AFX859" s="152"/>
      <c r="AFY859" s="152"/>
      <c r="AFZ859" s="152"/>
      <c r="AGA859" s="152"/>
      <c r="AGB859" s="152"/>
      <c r="AGC859" s="152"/>
      <c r="AGD859" s="152"/>
      <c r="AGE859" s="152"/>
      <c r="AGF859" s="152"/>
      <c r="AGG859" s="152"/>
      <c r="AGH859" s="152"/>
      <c r="AGI859" s="152"/>
      <c r="AGJ859" s="152"/>
      <c r="AGK859" s="152"/>
      <c r="AGL859" s="152"/>
      <c r="AGM859" s="152"/>
      <c r="AGN859" s="152"/>
      <c r="AGO859" s="152"/>
      <c r="AGP859" s="152"/>
      <c r="AGQ859" s="152"/>
      <c r="AGR859" s="152"/>
      <c r="AGS859" s="152"/>
      <c r="AGT859" s="152"/>
      <c r="AGU859" s="152"/>
      <c r="AGV859" s="152"/>
      <c r="AGW859" s="152"/>
      <c r="AGX859" s="152"/>
      <c r="AGY859" s="152"/>
      <c r="AGZ859" s="152"/>
      <c r="AHA859" s="152"/>
      <c r="AHB859" s="152"/>
      <c r="AHC859" s="152"/>
      <c r="AHD859" s="152"/>
      <c r="AHE859" s="152"/>
      <c r="AHF859" s="152"/>
      <c r="AHG859" s="152"/>
      <c r="AHH859" s="152"/>
      <c r="AHI859" s="152"/>
      <c r="AHJ859" s="152"/>
      <c r="AHK859" s="152"/>
      <c r="AHL859" s="152"/>
      <c r="AHM859" s="152"/>
      <c r="AHN859" s="152"/>
      <c r="AHO859" s="152"/>
      <c r="AHP859" s="152"/>
      <c r="AHQ859" s="152"/>
      <c r="AHR859" s="152"/>
      <c r="AHS859" s="152"/>
      <c r="AHT859" s="152"/>
      <c r="AHU859" s="152"/>
      <c r="AHV859" s="152"/>
      <c r="AHW859" s="152"/>
      <c r="AHX859" s="152"/>
      <c r="AHY859" s="152"/>
      <c r="AHZ859" s="152"/>
      <c r="AIA859" s="152"/>
      <c r="AIB859" s="152"/>
      <c r="AIC859" s="152"/>
      <c r="AID859" s="152"/>
      <c r="AIE859" s="152"/>
      <c r="AIF859" s="152"/>
      <c r="AIG859" s="152"/>
      <c r="AIH859" s="152"/>
      <c r="AII859" s="152"/>
      <c r="AIJ859" s="152"/>
      <c r="AIK859" s="152"/>
      <c r="AIL859" s="152"/>
      <c r="AIM859" s="152"/>
      <c r="AIN859" s="152"/>
      <c r="AIO859" s="152"/>
      <c r="AIP859" s="152"/>
      <c r="AIQ859" s="152"/>
      <c r="AIR859" s="152"/>
      <c r="AIS859" s="152"/>
      <c r="AIT859" s="152"/>
      <c r="AIU859" s="152"/>
      <c r="AIV859" s="152"/>
      <c r="AIW859" s="152"/>
      <c r="AIX859" s="152"/>
      <c r="AIY859" s="152"/>
      <c r="AIZ859" s="152"/>
      <c r="AJA859" s="152"/>
      <c r="AJB859" s="152"/>
      <c r="AJC859" s="152"/>
      <c r="AJD859" s="152"/>
      <c r="AJE859" s="152"/>
      <c r="AJF859" s="152"/>
      <c r="AJG859" s="152"/>
      <c r="AJH859" s="152"/>
      <c r="AJI859" s="152"/>
      <c r="AJJ859" s="152"/>
      <c r="AJK859" s="152"/>
      <c r="AJL859" s="152"/>
      <c r="AJM859" s="152"/>
      <c r="AJN859" s="152"/>
      <c r="AJO859" s="152"/>
      <c r="AJP859" s="152"/>
      <c r="AJQ859" s="152"/>
      <c r="AJR859" s="152"/>
      <c r="AJS859" s="152"/>
      <c r="AJT859" s="152"/>
      <c r="AJU859" s="152"/>
      <c r="AJV859" s="152"/>
      <c r="AJW859" s="152"/>
      <c r="AJX859" s="152"/>
      <c r="AJY859" s="152"/>
      <c r="AJZ859" s="152"/>
      <c r="AKA859" s="152"/>
      <c r="AKB859" s="152"/>
      <c r="AKC859" s="152"/>
      <c r="AKD859" s="152"/>
      <c r="AKE859" s="152"/>
      <c r="AKF859" s="152"/>
      <c r="AKG859" s="152"/>
      <c r="AKH859" s="152"/>
      <c r="AKI859" s="152"/>
      <c r="AKJ859" s="152"/>
      <c r="AKK859" s="152"/>
      <c r="AKL859" s="152"/>
      <c r="AKM859" s="152"/>
      <c r="AKN859" s="152"/>
      <c r="AKO859" s="152"/>
      <c r="AKP859" s="152"/>
      <c r="AKQ859" s="152"/>
      <c r="AKR859" s="152"/>
      <c r="AKS859" s="152"/>
      <c r="AKT859" s="152"/>
      <c r="AKU859" s="152"/>
      <c r="AKV859" s="152"/>
      <c r="AKW859" s="152"/>
      <c r="AKX859" s="152"/>
      <c r="AKY859" s="152"/>
      <c r="AKZ859" s="152"/>
      <c r="ALA859" s="152"/>
      <c r="ALB859" s="152"/>
      <c r="ALC859" s="152"/>
      <c r="ALD859" s="152"/>
      <c r="ALE859" s="152"/>
      <c r="ALF859" s="152"/>
      <c r="ALG859" s="152"/>
      <c r="ALH859" s="152"/>
      <c r="ALI859" s="152"/>
      <c r="ALJ859" s="152"/>
      <c r="ALK859" s="152"/>
      <c r="ALL859" s="152"/>
      <c r="ALM859" s="152"/>
      <c r="ALN859" s="152"/>
      <c r="ALO859" s="152"/>
      <c r="ALP859" s="152"/>
      <c r="ALQ859" s="152"/>
      <c r="ALR859" s="152"/>
      <c r="ALS859" s="152"/>
      <c r="ALT859" s="152"/>
      <c r="ALU859" s="152"/>
      <c r="ALV859" s="152"/>
      <c r="ALW859" s="152"/>
      <c r="ALX859" s="152"/>
      <c r="ALY859" s="152"/>
      <c r="ALZ859" s="152"/>
      <c r="AMA859" s="152"/>
      <c r="AMB859" s="152"/>
      <c r="AMC859" s="152"/>
      <c r="AMD859" s="152"/>
      <c r="AME859" s="152"/>
      <c r="AMF859" s="152"/>
      <c r="AMG859" s="152"/>
      <c r="AMH859" s="152"/>
      <c r="AMI859" s="152"/>
      <c r="AMJ859" s="152"/>
      <c r="AMK859" s="152"/>
      <c r="AML859" s="152"/>
      <c r="AMM859" s="152"/>
      <c r="AMN859" s="152"/>
      <c r="AMO859" s="152"/>
      <c r="AMP859" s="152"/>
      <c r="AMQ859" s="152"/>
      <c r="AMR859" s="152"/>
      <c r="AMS859" s="152"/>
      <c r="AMT859" s="152"/>
      <c r="AMU859" s="152"/>
      <c r="AMV859" s="152"/>
      <c r="AMW859" s="152"/>
      <c r="AMX859" s="152"/>
      <c r="AMY859" s="152"/>
      <c r="AMZ859" s="152"/>
      <c r="ANA859" s="152"/>
      <c r="ANB859" s="152"/>
      <c r="ANC859" s="152"/>
      <c r="AND859" s="152"/>
      <c r="ANE859" s="152"/>
      <c r="ANF859" s="152"/>
      <c r="ANG859" s="152"/>
      <c r="ANH859" s="152"/>
      <c r="ANI859" s="152"/>
      <c r="ANJ859" s="152"/>
      <c r="ANK859" s="152"/>
      <c r="ANL859" s="152"/>
      <c r="ANM859" s="152"/>
      <c r="ANN859" s="152"/>
      <c r="ANO859" s="152"/>
      <c r="ANP859" s="152"/>
      <c r="ANQ859" s="152"/>
      <c r="ANR859" s="152"/>
      <c r="ANS859" s="152"/>
      <c r="ANT859" s="152"/>
      <c r="ANU859" s="152"/>
      <c r="ANV859" s="152"/>
      <c r="ANW859" s="152"/>
      <c r="ANX859" s="152"/>
      <c r="ANY859" s="152"/>
      <c r="ANZ859" s="152"/>
      <c r="AOA859" s="152"/>
      <c r="AOB859" s="152"/>
      <c r="AOC859" s="152"/>
      <c r="AOD859" s="152"/>
      <c r="AOE859" s="152"/>
      <c r="AOF859" s="152"/>
      <c r="AOG859" s="152"/>
      <c r="AOH859" s="152"/>
      <c r="AOI859" s="152"/>
      <c r="AOJ859" s="152"/>
      <c r="AOK859" s="152"/>
      <c r="AOL859" s="152"/>
      <c r="AOM859" s="152"/>
      <c r="AON859" s="152"/>
      <c r="AOO859" s="152"/>
      <c r="AOP859" s="152"/>
      <c r="AOQ859" s="152"/>
      <c r="AOR859" s="152"/>
      <c r="AOS859" s="152"/>
      <c r="AOT859" s="152"/>
      <c r="AOU859" s="152"/>
      <c r="AOV859" s="152"/>
      <c r="AOW859" s="152"/>
      <c r="AOX859" s="152"/>
      <c r="AOY859" s="152"/>
      <c r="AOZ859" s="152"/>
      <c r="APA859" s="152"/>
      <c r="APB859" s="152"/>
      <c r="APC859" s="152"/>
      <c r="APD859" s="152"/>
      <c r="APE859" s="152"/>
      <c r="APF859" s="152"/>
      <c r="APG859" s="152"/>
      <c r="APH859" s="152"/>
      <c r="API859" s="152"/>
      <c r="APJ859" s="152"/>
      <c r="APK859" s="152"/>
      <c r="APL859" s="152"/>
      <c r="APM859" s="152"/>
      <c r="APN859" s="152"/>
      <c r="APO859" s="152"/>
      <c r="APP859" s="152"/>
      <c r="APQ859" s="152"/>
      <c r="APR859" s="152"/>
      <c r="APS859" s="152"/>
      <c r="APT859" s="152"/>
      <c r="APU859" s="152"/>
      <c r="APV859" s="152"/>
      <c r="APW859" s="152"/>
      <c r="APX859" s="152"/>
      <c r="APY859" s="152"/>
      <c r="APZ859" s="152"/>
      <c r="AQA859" s="152"/>
      <c r="AQB859" s="152"/>
      <c r="AQC859" s="152"/>
      <c r="AQD859" s="152"/>
      <c r="AQE859" s="152"/>
      <c r="AQF859" s="152"/>
      <c r="AQG859" s="152"/>
      <c r="AQH859" s="152"/>
      <c r="AQI859" s="152"/>
      <c r="AQJ859" s="152"/>
      <c r="AQK859" s="152"/>
      <c r="AQL859" s="152"/>
      <c r="AQM859" s="152"/>
      <c r="AQN859" s="152"/>
      <c r="AQO859" s="152"/>
      <c r="AQP859" s="152"/>
      <c r="AQQ859" s="152"/>
      <c r="AQR859" s="152"/>
      <c r="AQS859" s="152"/>
      <c r="AQT859" s="152"/>
      <c r="AQU859" s="152"/>
      <c r="AQV859" s="152"/>
      <c r="AQW859" s="152"/>
      <c r="AQX859" s="152"/>
      <c r="AQY859" s="152"/>
      <c r="AQZ859" s="152"/>
      <c r="ARA859" s="152"/>
      <c r="ARB859" s="152"/>
      <c r="ARC859" s="152"/>
      <c r="ARD859" s="152"/>
      <c r="ARE859" s="152"/>
      <c r="ARF859" s="152"/>
      <c r="ARG859" s="152"/>
      <c r="ARH859" s="152"/>
      <c r="ARI859" s="152"/>
      <c r="ARJ859" s="152"/>
      <c r="ARK859" s="152"/>
      <c r="ARL859" s="152"/>
      <c r="ARM859" s="152"/>
      <c r="ARN859" s="152"/>
      <c r="ARO859" s="152"/>
      <c r="ARP859" s="152"/>
      <c r="ARQ859" s="152"/>
      <c r="ARR859" s="152"/>
      <c r="ARS859" s="152"/>
      <c r="ART859" s="152"/>
      <c r="ARU859" s="152"/>
      <c r="ARV859" s="152"/>
      <c r="ARW859" s="152"/>
      <c r="ARX859" s="152"/>
      <c r="ARY859" s="152"/>
      <c r="ARZ859" s="152"/>
      <c r="ASA859" s="152"/>
      <c r="ASB859" s="152"/>
      <c r="ASC859" s="152"/>
      <c r="ASD859" s="152"/>
      <c r="ASE859" s="152"/>
      <c r="ASF859" s="152"/>
      <c r="ASG859" s="152"/>
      <c r="ASH859" s="152"/>
      <c r="ASI859" s="152"/>
      <c r="ASJ859" s="152"/>
      <c r="ASK859" s="152"/>
      <c r="ASL859" s="152"/>
      <c r="ASM859" s="152"/>
      <c r="ASN859" s="152"/>
      <c r="ASO859" s="152"/>
      <c r="ASP859" s="152"/>
      <c r="ASQ859" s="152"/>
      <c r="ASR859" s="152"/>
      <c r="ASS859" s="152"/>
      <c r="AST859" s="152"/>
      <c r="ASU859" s="152"/>
      <c r="ASV859" s="152"/>
      <c r="ASW859" s="152"/>
      <c r="ASX859" s="152"/>
      <c r="ASY859" s="152"/>
      <c r="ASZ859" s="152"/>
      <c r="ATA859" s="152"/>
      <c r="ATB859" s="152"/>
      <c r="ATC859" s="152"/>
      <c r="ATD859" s="152"/>
      <c r="ATE859" s="152"/>
      <c r="ATF859" s="152"/>
      <c r="ATG859" s="152"/>
      <c r="ATH859" s="152"/>
      <c r="ATI859" s="152"/>
      <c r="ATJ859" s="152"/>
      <c r="ATK859" s="152"/>
      <c r="ATL859" s="152"/>
      <c r="ATM859" s="152"/>
      <c r="ATN859" s="152"/>
      <c r="ATO859" s="152"/>
      <c r="ATP859" s="152"/>
      <c r="ATQ859" s="152"/>
      <c r="ATR859" s="152"/>
      <c r="ATS859" s="152"/>
      <c r="ATT859" s="152"/>
      <c r="ATU859" s="152"/>
      <c r="ATV859" s="152"/>
      <c r="ATW859" s="152"/>
      <c r="ATX859" s="152"/>
      <c r="ATY859" s="152"/>
      <c r="ATZ859" s="152"/>
      <c r="AUA859" s="152"/>
      <c r="AUB859" s="152"/>
      <c r="AUC859" s="152"/>
      <c r="AUD859" s="152"/>
      <c r="AUE859" s="152"/>
      <c r="AUF859" s="152"/>
      <c r="AUG859" s="152"/>
      <c r="AUH859" s="152"/>
      <c r="AUI859" s="152"/>
      <c r="AUJ859" s="152"/>
      <c r="AUK859" s="152"/>
      <c r="AUL859" s="152"/>
      <c r="AUM859" s="152"/>
      <c r="AUN859" s="152"/>
      <c r="AUO859" s="152"/>
      <c r="AUP859" s="152"/>
      <c r="AUQ859" s="152"/>
      <c r="AUR859" s="152"/>
      <c r="AUS859" s="152"/>
      <c r="AUT859" s="152"/>
      <c r="AUU859" s="152"/>
      <c r="AUV859" s="152"/>
      <c r="AUW859" s="152"/>
      <c r="AUX859" s="152"/>
      <c r="AUY859" s="152"/>
      <c r="AUZ859" s="152"/>
      <c r="AVA859" s="152"/>
      <c r="AVB859" s="152"/>
      <c r="AVC859" s="152"/>
      <c r="AVD859" s="152"/>
      <c r="AVE859" s="152"/>
      <c r="AVF859" s="152"/>
      <c r="AVG859" s="152"/>
      <c r="AVH859" s="152"/>
      <c r="AVI859" s="152"/>
      <c r="AVJ859" s="152"/>
      <c r="AVK859" s="152"/>
      <c r="AVL859" s="152"/>
      <c r="AVM859" s="152"/>
      <c r="AVN859" s="152"/>
      <c r="AVO859" s="152"/>
      <c r="AVP859" s="152"/>
      <c r="AVQ859" s="152"/>
      <c r="AVR859" s="152"/>
      <c r="AVS859" s="152"/>
      <c r="AVT859" s="152"/>
      <c r="AVU859" s="152"/>
      <c r="AVV859" s="152"/>
      <c r="AVW859" s="152"/>
      <c r="AVX859" s="152"/>
      <c r="AVY859" s="152"/>
      <c r="AVZ859" s="152"/>
      <c r="AWA859" s="152"/>
      <c r="AWB859" s="152"/>
      <c r="AWC859" s="152"/>
      <c r="AWD859" s="152"/>
      <c r="AWE859" s="152"/>
      <c r="AWF859" s="152"/>
      <c r="AWG859" s="152"/>
      <c r="AWH859" s="152"/>
      <c r="AWI859" s="152"/>
      <c r="AWJ859" s="152"/>
      <c r="AWK859" s="152"/>
      <c r="AWL859" s="152"/>
      <c r="AWM859" s="152"/>
      <c r="AWN859" s="152"/>
      <c r="AWO859" s="152"/>
      <c r="AWP859" s="152"/>
      <c r="AWQ859" s="152"/>
      <c r="AWR859" s="152"/>
      <c r="AWS859" s="152"/>
      <c r="AWT859" s="152"/>
      <c r="AWU859" s="152"/>
      <c r="AWV859" s="152"/>
      <c r="AWW859" s="152"/>
      <c r="AWX859" s="152"/>
      <c r="AWY859" s="152"/>
      <c r="AWZ859" s="152"/>
      <c r="AXA859" s="152"/>
      <c r="AXB859" s="152"/>
      <c r="AXC859" s="152"/>
      <c r="AXD859" s="152"/>
      <c r="AXE859" s="152"/>
      <c r="AXF859" s="152"/>
      <c r="AXG859" s="152"/>
      <c r="AXH859" s="152"/>
      <c r="AXI859" s="152"/>
      <c r="AXJ859" s="152"/>
      <c r="AXK859" s="152"/>
      <c r="AXL859" s="152"/>
      <c r="AXM859" s="152"/>
      <c r="AXN859" s="152"/>
      <c r="AXO859" s="152"/>
      <c r="AXP859" s="152"/>
      <c r="AXQ859" s="152"/>
      <c r="AXR859" s="152"/>
      <c r="AXS859" s="152"/>
      <c r="AXT859" s="152"/>
      <c r="AXU859" s="152"/>
      <c r="AXV859" s="152"/>
      <c r="AXW859" s="152"/>
      <c r="AXX859" s="152"/>
      <c r="AXY859" s="152"/>
      <c r="AXZ859" s="152"/>
      <c r="AYA859" s="152"/>
      <c r="AYB859" s="152"/>
      <c r="AYC859" s="152"/>
      <c r="AYD859" s="152"/>
      <c r="AYE859" s="152"/>
      <c r="AYF859" s="152"/>
      <c r="AYG859" s="152"/>
      <c r="AYH859" s="152"/>
      <c r="AYI859" s="152"/>
      <c r="AYJ859" s="152"/>
      <c r="AYK859" s="152"/>
      <c r="AYL859" s="152"/>
      <c r="AYM859" s="152"/>
      <c r="AYN859" s="152"/>
      <c r="AYO859" s="152"/>
      <c r="AYP859" s="152"/>
      <c r="AYQ859" s="152"/>
      <c r="AYR859" s="152"/>
      <c r="AYS859" s="152"/>
      <c r="AYT859" s="152"/>
      <c r="AYU859" s="152"/>
      <c r="AYV859" s="152"/>
      <c r="AYW859" s="152"/>
      <c r="AYX859" s="152"/>
      <c r="AYY859" s="152"/>
      <c r="AYZ859" s="152"/>
      <c r="AZA859" s="152"/>
      <c r="AZB859" s="152"/>
      <c r="AZC859" s="152"/>
      <c r="AZD859" s="152"/>
      <c r="AZE859" s="152"/>
      <c r="AZF859" s="152"/>
      <c r="AZG859" s="152"/>
      <c r="AZH859" s="152"/>
      <c r="AZI859" s="152"/>
      <c r="AZJ859" s="152"/>
      <c r="AZK859" s="152"/>
      <c r="AZL859" s="152"/>
      <c r="AZM859" s="152"/>
      <c r="AZN859" s="152"/>
      <c r="AZO859" s="152"/>
      <c r="AZP859" s="152"/>
      <c r="AZQ859" s="152"/>
      <c r="AZR859" s="152"/>
      <c r="AZS859" s="152"/>
      <c r="AZT859" s="152"/>
      <c r="AZU859" s="152"/>
      <c r="AZV859" s="152"/>
      <c r="AZW859" s="152"/>
      <c r="AZX859" s="152"/>
      <c r="AZY859" s="152"/>
      <c r="AZZ859" s="152"/>
      <c r="BAA859" s="152"/>
      <c r="BAB859" s="152"/>
      <c r="BAC859" s="152"/>
      <c r="BAD859" s="152"/>
      <c r="BAE859" s="152"/>
      <c r="BAF859" s="152"/>
      <c r="BAG859" s="152"/>
      <c r="BAH859" s="152"/>
      <c r="BAI859" s="152"/>
      <c r="BAJ859" s="152"/>
      <c r="BAK859" s="152"/>
      <c r="BAL859" s="152"/>
      <c r="BAM859" s="152"/>
      <c r="BAN859" s="152"/>
      <c r="BAO859" s="152"/>
      <c r="BAP859" s="152"/>
      <c r="BAQ859" s="152"/>
      <c r="BAR859" s="152"/>
      <c r="BAS859" s="152"/>
      <c r="BAT859" s="152"/>
      <c r="BAU859" s="152"/>
      <c r="BAV859" s="152"/>
      <c r="BAW859" s="152"/>
      <c r="BAX859" s="152"/>
      <c r="BAY859" s="152"/>
      <c r="BAZ859" s="152"/>
      <c r="BBA859" s="152"/>
      <c r="BBB859" s="152"/>
      <c r="BBC859" s="152"/>
      <c r="BBD859" s="152"/>
      <c r="BBE859" s="152"/>
      <c r="BBF859" s="152"/>
      <c r="BBG859" s="152"/>
      <c r="BBH859" s="152"/>
      <c r="BBI859" s="152"/>
      <c r="BBJ859" s="152"/>
      <c r="BBK859" s="152"/>
      <c r="BBL859" s="152"/>
      <c r="BBM859" s="152"/>
      <c r="BBN859" s="152"/>
      <c r="BBO859" s="152"/>
      <c r="BBP859" s="152"/>
      <c r="BBQ859" s="152"/>
      <c r="BBR859" s="152"/>
      <c r="BBS859" s="152"/>
      <c r="BBT859" s="152"/>
      <c r="BBU859" s="152"/>
      <c r="BBV859" s="152"/>
      <c r="BBW859" s="152"/>
      <c r="BBX859" s="152"/>
      <c r="BBY859" s="152"/>
      <c r="BBZ859" s="152"/>
      <c r="BCA859" s="152"/>
      <c r="BCB859" s="152"/>
      <c r="BCC859" s="152"/>
      <c r="BCD859" s="152"/>
      <c r="BCE859" s="152"/>
      <c r="BCF859" s="152"/>
      <c r="BCG859" s="152"/>
      <c r="BCH859" s="152"/>
      <c r="BCI859" s="152"/>
      <c r="BCJ859" s="152"/>
      <c r="BCK859" s="152"/>
      <c r="BCL859" s="152"/>
      <c r="BCM859" s="152"/>
      <c r="BCN859" s="152"/>
      <c r="BCO859" s="152"/>
      <c r="BCP859" s="152"/>
      <c r="BCQ859" s="152"/>
      <c r="BCR859" s="152"/>
      <c r="BCS859" s="152"/>
      <c r="BCT859" s="152"/>
      <c r="BCU859" s="152"/>
      <c r="BCV859" s="152"/>
      <c r="BCW859" s="152"/>
      <c r="BCX859" s="152"/>
      <c r="BCY859" s="152"/>
      <c r="BCZ859" s="152"/>
      <c r="BDA859" s="152"/>
      <c r="BDB859" s="152"/>
      <c r="BDC859" s="152"/>
      <c r="BDD859" s="152"/>
      <c r="BDE859" s="152"/>
      <c r="BDF859" s="152"/>
      <c r="BDG859" s="152"/>
      <c r="BDH859" s="152"/>
      <c r="BDI859" s="152"/>
      <c r="BDJ859" s="152"/>
      <c r="BDK859" s="152"/>
      <c r="BDL859" s="152"/>
      <c r="BDM859" s="152"/>
      <c r="BDN859" s="152"/>
      <c r="BDO859" s="152"/>
      <c r="BDP859" s="152"/>
      <c r="BDQ859" s="152"/>
      <c r="BDR859" s="152"/>
      <c r="BDS859" s="152"/>
      <c r="BDT859" s="152"/>
      <c r="BDU859" s="152"/>
      <c r="BDV859" s="152"/>
      <c r="BDW859" s="152"/>
      <c r="BDX859" s="152"/>
      <c r="BDY859" s="152"/>
      <c r="BDZ859" s="152"/>
      <c r="BEA859" s="152"/>
      <c r="BEB859" s="152"/>
      <c r="BEC859" s="152"/>
      <c r="BED859" s="152"/>
      <c r="BEE859" s="152"/>
      <c r="BEF859" s="152"/>
      <c r="BEG859" s="152"/>
      <c r="BEH859" s="152"/>
      <c r="BEI859" s="152"/>
      <c r="BEJ859" s="152"/>
      <c r="BEK859" s="152"/>
      <c r="BEL859" s="152"/>
      <c r="BEM859" s="152"/>
      <c r="BEN859" s="152"/>
      <c r="BEO859" s="152"/>
      <c r="BEP859" s="152"/>
      <c r="BEQ859" s="152"/>
      <c r="BER859" s="152"/>
      <c r="BES859" s="152"/>
      <c r="BET859" s="152"/>
      <c r="BEU859" s="152"/>
      <c r="BEV859" s="152"/>
      <c r="BEW859" s="152"/>
      <c r="BEX859" s="152"/>
      <c r="BEY859" s="152"/>
      <c r="BEZ859" s="152"/>
      <c r="BFA859" s="152"/>
      <c r="BFB859" s="152"/>
      <c r="BFC859" s="152"/>
      <c r="BFD859" s="152"/>
      <c r="BFE859" s="152"/>
      <c r="BFF859" s="152"/>
      <c r="BFG859" s="152"/>
      <c r="BFH859" s="152"/>
      <c r="BFI859" s="152"/>
      <c r="BFJ859" s="152"/>
      <c r="BFK859" s="152"/>
      <c r="BFL859" s="152"/>
      <c r="BFM859" s="152"/>
      <c r="BFN859" s="152"/>
      <c r="BFO859" s="152"/>
      <c r="BFP859" s="152"/>
      <c r="BFQ859" s="152"/>
      <c r="BFR859" s="152"/>
      <c r="BFS859" s="152"/>
      <c r="BFT859" s="152"/>
      <c r="BFU859" s="152"/>
      <c r="BFV859" s="152"/>
      <c r="BFW859" s="152"/>
      <c r="BFX859" s="152"/>
      <c r="BFY859" s="152"/>
      <c r="BFZ859" s="152"/>
      <c r="BGA859" s="152"/>
      <c r="BGB859" s="152"/>
      <c r="BGC859" s="152"/>
      <c r="BGD859" s="152"/>
      <c r="BGE859" s="152"/>
      <c r="BGF859" s="152"/>
      <c r="BGG859" s="152"/>
      <c r="BGH859" s="152"/>
      <c r="BGI859" s="152"/>
      <c r="BGJ859" s="152"/>
      <c r="BGK859" s="152"/>
      <c r="BGL859" s="152"/>
      <c r="BGM859" s="152"/>
      <c r="BGN859" s="152"/>
      <c r="BGO859" s="152"/>
      <c r="BGP859" s="152"/>
      <c r="BGQ859" s="152"/>
      <c r="BGR859" s="152"/>
      <c r="BGS859" s="152"/>
      <c r="BGT859" s="152"/>
      <c r="BGU859" s="152"/>
      <c r="BGV859" s="152"/>
      <c r="BGW859" s="152"/>
      <c r="BGX859" s="152"/>
      <c r="BGY859" s="152"/>
      <c r="BGZ859" s="152"/>
      <c r="BHA859" s="152"/>
      <c r="BHB859" s="152"/>
      <c r="BHC859" s="152"/>
      <c r="BHD859" s="152"/>
      <c r="BHE859" s="152"/>
      <c r="BHF859" s="152"/>
      <c r="BHG859" s="152"/>
      <c r="BHH859" s="152"/>
      <c r="BHI859" s="152"/>
      <c r="BHJ859" s="152"/>
      <c r="BHK859" s="152"/>
      <c r="BHL859" s="152"/>
      <c r="BHM859" s="152"/>
      <c r="BHN859" s="152"/>
      <c r="BHO859" s="152"/>
      <c r="BHP859" s="152"/>
      <c r="BHQ859" s="152"/>
      <c r="BHR859" s="152"/>
      <c r="BHS859" s="152"/>
      <c r="BHT859" s="152"/>
      <c r="BHU859" s="152"/>
      <c r="BHV859" s="152"/>
      <c r="BHW859" s="152"/>
      <c r="BHX859" s="152"/>
      <c r="BHY859" s="152"/>
      <c r="BHZ859" s="152"/>
      <c r="BIA859" s="152"/>
      <c r="BIB859" s="152"/>
      <c r="BIC859" s="152"/>
      <c r="BID859" s="152"/>
      <c r="BIE859" s="152"/>
      <c r="BIF859" s="152"/>
      <c r="BIG859" s="152"/>
      <c r="BIH859" s="152"/>
      <c r="BII859" s="152"/>
      <c r="BIJ859" s="152"/>
      <c r="BIK859" s="152"/>
      <c r="BIL859" s="152"/>
      <c r="BIM859" s="152"/>
      <c r="BIN859" s="152"/>
      <c r="BIO859" s="152"/>
      <c r="BIP859" s="152"/>
      <c r="BIQ859" s="152"/>
      <c r="BIR859" s="152"/>
      <c r="BIS859" s="152"/>
      <c r="BIT859" s="152"/>
      <c r="BIU859" s="152"/>
      <c r="BIV859" s="152"/>
      <c r="BIW859" s="152"/>
      <c r="BIX859" s="152"/>
      <c r="BIY859" s="152"/>
      <c r="BIZ859" s="152"/>
      <c r="BJA859" s="152"/>
      <c r="BJB859" s="152"/>
      <c r="BJC859" s="152"/>
      <c r="BJD859" s="152"/>
      <c r="BJE859" s="152"/>
      <c r="BJF859" s="152"/>
      <c r="BJG859" s="152"/>
      <c r="BJH859" s="152"/>
      <c r="BJI859" s="152"/>
      <c r="BJJ859" s="152"/>
      <c r="BJK859" s="152"/>
      <c r="BJL859" s="152"/>
      <c r="BJM859" s="152"/>
      <c r="BJN859" s="152"/>
      <c r="BJO859" s="152"/>
      <c r="BJP859" s="152"/>
      <c r="BJQ859" s="152"/>
      <c r="BJR859" s="152"/>
      <c r="BJS859" s="152"/>
      <c r="BJT859" s="152"/>
      <c r="BJU859" s="152"/>
      <c r="BJV859" s="152"/>
      <c r="BJW859" s="152"/>
      <c r="BJX859" s="152"/>
      <c r="BJY859" s="152"/>
      <c r="BJZ859" s="152"/>
      <c r="BKA859" s="152"/>
      <c r="BKB859" s="152"/>
      <c r="BKC859" s="152"/>
      <c r="BKD859" s="152"/>
      <c r="BKE859" s="152"/>
      <c r="BKF859" s="152"/>
      <c r="BKG859" s="152"/>
      <c r="BKH859" s="152"/>
      <c r="BKI859" s="152"/>
      <c r="BKJ859" s="152"/>
      <c r="BKK859" s="152"/>
      <c r="BKL859" s="152"/>
      <c r="BKM859" s="152"/>
      <c r="BKN859" s="152"/>
      <c r="BKO859" s="152"/>
      <c r="BKP859" s="152"/>
      <c r="BKQ859" s="152"/>
      <c r="BKR859" s="152"/>
      <c r="BKS859" s="152"/>
      <c r="BKT859" s="152"/>
      <c r="BKU859" s="152"/>
      <c r="BKV859" s="152"/>
      <c r="BKW859" s="152"/>
      <c r="BKX859" s="152"/>
      <c r="BKY859" s="152"/>
      <c r="BKZ859" s="152"/>
      <c r="BLA859" s="152"/>
      <c r="BLB859" s="152"/>
      <c r="BLC859" s="152"/>
      <c r="BLD859" s="152"/>
      <c r="BLE859" s="152"/>
      <c r="BLF859" s="152"/>
      <c r="BLG859" s="152"/>
      <c r="BLH859" s="152"/>
      <c r="BLI859" s="152"/>
      <c r="BLJ859" s="152"/>
      <c r="BLK859" s="152"/>
      <c r="BLL859" s="152"/>
      <c r="BLM859" s="152"/>
      <c r="BLN859" s="152"/>
      <c r="BLO859" s="152"/>
      <c r="BLP859" s="152"/>
      <c r="BLQ859" s="152"/>
      <c r="BLR859" s="152"/>
      <c r="BLS859" s="152"/>
      <c r="BLT859" s="152"/>
      <c r="BLU859" s="152"/>
      <c r="BLV859" s="152"/>
      <c r="BLW859" s="152"/>
      <c r="BLX859" s="152"/>
      <c r="BLY859" s="152"/>
      <c r="BLZ859" s="152"/>
      <c r="BMA859" s="152"/>
      <c r="BMB859" s="152"/>
      <c r="BMC859" s="152"/>
      <c r="BMD859" s="152"/>
      <c r="BME859" s="152"/>
      <c r="BMF859" s="152"/>
      <c r="BMG859" s="152"/>
      <c r="BMH859" s="152"/>
      <c r="BMI859" s="152"/>
      <c r="BMJ859" s="152"/>
      <c r="BMK859" s="152"/>
      <c r="BML859" s="152"/>
      <c r="BMM859" s="152"/>
      <c r="BMN859" s="152"/>
      <c r="BMO859" s="152"/>
      <c r="BMP859" s="152"/>
      <c r="BMQ859" s="152"/>
      <c r="BMR859" s="152"/>
      <c r="BMS859" s="152"/>
      <c r="BMT859" s="152"/>
      <c r="BMU859" s="152"/>
      <c r="BMV859" s="152"/>
      <c r="BMW859" s="152"/>
      <c r="BMX859" s="152"/>
      <c r="BMY859" s="152"/>
      <c r="BMZ859" s="152"/>
      <c r="BNA859" s="152"/>
      <c r="BNB859" s="152"/>
      <c r="BNC859" s="152"/>
      <c r="BND859" s="152"/>
      <c r="BNE859" s="152"/>
      <c r="BNF859" s="152"/>
      <c r="BNG859" s="152"/>
      <c r="BNH859" s="152"/>
      <c r="BNI859" s="152"/>
      <c r="BNJ859" s="152"/>
      <c r="BNK859" s="152"/>
      <c r="BNL859" s="152"/>
      <c r="BNM859" s="152"/>
      <c r="BNN859" s="152"/>
      <c r="BNO859" s="152"/>
      <c r="BNP859" s="152"/>
      <c r="BNQ859" s="152"/>
      <c r="BNR859" s="152"/>
      <c r="BNS859" s="152"/>
      <c r="BNT859" s="152"/>
      <c r="BNU859" s="152"/>
      <c r="BNV859" s="152"/>
      <c r="BNW859" s="152"/>
      <c r="BNX859" s="152"/>
      <c r="BNY859" s="152"/>
      <c r="BNZ859" s="152"/>
      <c r="BOA859" s="152"/>
      <c r="BOB859" s="152"/>
      <c r="BOC859" s="152"/>
      <c r="BOD859" s="152"/>
      <c r="BOE859" s="152"/>
      <c r="BOF859" s="152"/>
      <c r="BOG859" s="152"/>
      <c r="BOH859" s="152"/>
      <c r="BOI859" s="152"/>
      <c r="BOJ859" s="152"/>
      <c r="BOK859" s="152"/>
      <c r="BOL859" s="152"/>
      <c r="BOM859" s="152"/>
      <c r="BON859" s="152"/>
      <c r="BOO859" s="152"/>
      <c r="BOP859" s="152"/>
      <c r="BOQ859" s="152"/>
      <c r="BOR859" s="152"/>
      <c r="BOS859" s="152"/>
      <c r="BOT859" s="152"/>
      <c r="BOU859" s="152"/>
      <c r="BOV859" s="152"/>
      <c r="BOW859" s="152"/>
      <c r="BOX859" s="152"/>
      <c r="BOY859" s="152"/>
      <c r="BOZ859" s="152"/>
      <c r="BPA859" s="152"/>
      <c r="BPB859" s="152"/>
      <c r="BPC859" s="152"/>
      <c r="BPD859" s="152"/>
      <c r="BPE859" s="152"/>
      <c r="BPF859" s="152"/>
      <c r="BPG859" s="152"/>
      <c r="BPH859" s="152"/>
      <c r="BPI859" s="152"/>
      <c r="BPJ859" s="152"/>
      <c r="BPK859" s="152"/>
      <c r="BPL859" s="152"/>
      <c r="BPM859" s="152"/>
      <c r="BPN859" s="152"/>
      <c r="BPO859" s="152"/>
      <c r="BPP859" s="152"/>
      <c r="BPQ859" s="152"/>
      <c r="BPR859" s="152"/>
      <c r="BPS859" s="152"/>
      <c r="BPT859" s="152"/>
      <c r="BPU859" s="152"/>
      <c r="BPV859" s="152"/>
      <c r="BPW859" s="152"/>
      <c r="BPX859" s="152"/>
      <c r="BPY859" s="152"/>
      <c r="BPZ859" s="152"/>
      <c r="BQA859" s="152"/>
      <c r="BQB859" s="152"/>
      <c r="BQC859" s="152"/>
      <c r="BQD859" s="152"/>
      <c r="BQE859" s="152"/>
      <c r="BQF859" s="152"/>
      <c r="BQG859" s="152"/>
      <c r="BQH859" s="152"/>
      <c r="BQI859" s="152"/>
      <c r="BQJ859" s="152"/>
      <c r="BQK859" s="152"/>
      <c r="BQL859" s="152"/>
      <c r="BQM859" s="152"/>
      <c r="BQN859" s="152"/>
      <c r="BQO859" s="152"/>
      <c r="BQP859" s="152"/>
      <c r="BQQ859" s="152"/>
      <c r="BQR859" s="152"/>
      <c r="BQS859" s="152"/>
      <c r="BQT859" s="152"/>
      <c r="BQU859" s="152"/>
      <c r="BQV859" s="152"/>
      <c r="BQW859" s="152"/>
      <c r="BQX859" s="152"/>
      <c r="BQY859" s="152"/>
      <c r="BQZ859" s="152"/>
      <c r="BRA859" s="152"/>
      <c r="BRB859" s="152"/>
      <c r="BRC859" s="152"/>
      <c r="BRD859" s="152"/>
      <c r="BRE859" s="152"/>
      <c r="BRF859" s="152"/>
      <c r="BRG859" s="152"/>
      <c r="BRH859" s="152"/>
      <c r="BRI859" s="152"/>
      <c r="BRJ859" s="152"/>
      <c r="BRK859" s="152"/>
      <c r="BRL859" s="152"/>
      <c r="BRM859" s="152"/>
      <c r="BRN859" s="152"/>
      <c r="BRO859" s="152"/>
      <c r="BRP859" s="152"/>
      <c r="BRQ859" s="152"/>
      <c r="BRR859" s="152"/>
      <c r="BRS859" s="152"/>
      <c r="BRT859" s="152"/>
      <c r="BRU859" s="152"/>
      <c r="BRV859" s="152"/>
      <c r="BRW859" s="152"/>
      <c r="BRX859" s="152"/>
      <c r="BRY859" s="152"/>
      <c r="BRZ859" s="152"/>
      <c r="BSA859" s="152"/>
      <c r="BSB859" s="152"/>
      <c r="BSC859" s="152"/>
      <c r="BSD859" s="152"/>
      <c r="BSE859" s="152"/>
      <c r="BSF859" s="152"/>
      <c r="BSG859" s="152"/>
      <c r="BSH859" s="152"/>
      <c r="BSI859" s="152"/>
      <c r="BSJ859" s="152"/>
      <c r="BSK859" s="152"/>
      <c r="BSL859" s="152"/>
      <c r="BSM859" s="152"/>
      <c r="BSN859" s="152"/>
      <c r="BSO859" s="152"/>
      <c r="BSP859" s="152"/>
      <c r="BSQ859" s="152"/>
      <c r="BSR859" s="152"/>
      <c r="BSS859" s="152"/>
      <c r="BST859" s="152"/>
      <c r="BSU859" s="152"/>
      <c r="BSV859" s="152"/>
      <c r="BSW859" s="152"/>
      <c r="BSX859" s="152"/>
      <c r="BSY859" s="152"/>
      <c r="BSZ859" s="152"/>
      <c r="BTA859" s="152"/>
      <c r="BTB859" s="152"/>
      <c r="BTC859" s="152"/>
      <c r="BTD859" s="152"/>
      <c r="BTE859" s="152"/>
      <c r="BTF859" s="152"/>
      <c r="BTG859" s="152"/>
      <c r="BTH859" s="152"/>
      <c r="BTI859" s="152"/>
      <c r="BTJ859" s="152"/>
      <c r="BTK859" s="152"/>
      <c r="BTL859" s="152"/>
      <c r="BTM859" s="152"/>
      <c r="BTN859" s="152"/>
      <c r="BTO859" s="152"/>
      <c r="BTP859" s="152"/>
      <c r="BTQ859" s="152"/>
      <c r="BTR859" s="152"/>
      <c r="BTS859" s="152"/>
      <c r="BTT859" s="152"/>
      <c r="BTU859" s="152"/>
      <c r="BTV859" s="152"/>
      <c r="BTW859" s="152"/>
      <c r="BTX859" s="152"/>
      <c r="BTY859" s="152"/>
      <c r="BTZ859" s="152"/>
      <c r="BUA859" s="152"/>
      <c r="BUB859" s="152"/>
      <c r="BUC859" s="152"/>
      <c r="BUD859" s="152"/>
      <c r="BUE859" s="152"/>
      <c r="BUF859" s="152"/>
      <c r="BUG859" s="152"/>
      <c r="BUH859" s="152"/>
      <c r="BUI859" s="152"/>
      <c r="BUJ859" s="152"/>
      <c r="BUK859" s="152"/>
      <c r="BUL859" s="152"/>
      <c r="BUM859" s="152"/>
      <c r="BUN859" s="152"/>
      <c r="BUO859" s="152"/>
      <c r="BUP859" s="152"/>
      <c r="BUQ859" s="152"/>
      <c r="BUR859" s="152"/>
      <c r="BUS859" s="152"/>
      <c r="BUT859" s="152"/>
      <c r="BUU859" s="152"/>
      <c r="BUV859" s="152"/>
      <c r="BUW859" s="152"/>
      <c r="BUX859" s="152"/>
      <c r="BUY859" s="152"/>
      <c r="BUZ859" s="152"/>
      <c r="BVA859" s="152"/>
      <c r="BVB859" s="152"/>
      <c r="BVC859" s="152"/>
      <c r="BVD859" s="152"/>
      <c r="BVE859" s="152"/>
      <c r="BVF859" s="152"/>
      <c r="BVG859" s="152"/>
      <c r="BVH859" s="152"/>
      <c r="BVI859" s="152"/>
      <c r="BVJ859" s="152"/>
      <c r="BVK859" s="152"/>
      <c r="BVL859" s="152"/>
      <c r="BVM859" s="152"/>
      <c r="BVN859" s="152"/>
      <c r="BVO859" s="152"/>
      <c r="BVP859" s="152"/>
      <c r="BVQ859" s="152"/>
      <c r="BVR859" s="152"/>
      <c r="BVS859" s="152"/>
      <c r="BVT859" s="152"/>
      <c r="BVU859" s="152"/>
      <c r="BVV859" s="152"/>
      <c r="BVW859" s="152"/>
      <c r="BVX859" s="152"/>
      <c r="BVY859" s="152"/>
      <c r="BVZ859" s="152"/>
      <c r="BWA859" s="152"/>
      <c r="BWB859" s="152"/>
      <c r="BWC859" s="152"/>
      <c r="BWD859" s="152"/>
      <c r="BWE859" s="152"/>
      <c r="BWF859" s="152"/>
      <c r="BWG859" s="152"/>
      <c r="BWH859" s="152"/>
      <c r="BWI859" s="152"/>
      <c r="BWJ859" s="152"/>
      <c r="BWK859" s="152"/>
      <c r="BWL859" s="152"/>
      <c r="BWM859" s="152"/>
      <c r="BWN859" s="152"/>
      <c r="BWO859" s="152"/>
      <c r="BWP859" s="152"/>
      <c r="BWQ859" s="152"/>
      <c r="BWR859" s="152"/>
      <c r="BWS859" s="152"/>
      <c r="BWT859" s="152"/>
      <c r="BWU859" s="152"/>
      <c r="BWV859" s="152"/>
      <c r="BWW859" s="152"/>
      <c r="BWX859" s="152"/>
      <c r="BWY859" s="152"/>
      <c r="BWZ859" s="152"/>
      <c r="BXA859" s="152"/>
      <c r="BXB859" s="152"/>
      <c r="BXC859" s="152"/>
      <c r="BXD859" s="152"/>
      <c r="BXE859" s="152"/>
      <c r="BXF859" s="152"/>
      <c r="BXG859" s="152"/>
      <c r="BXH859" s="152"/>
      <c r="BXI859" s="152"/>
      <c r="BXJ859" s="152"/>
      <c r="BXK859" s="152"/>
      <c r="BXL859" s="152"/>
      <c r="BXM859" s="152"/>
      <c r="BXN859" s="152"/>
      <c r="BXO859" s="152"/>
      <c r="BXP859" s="152"/>
      <c r="BXQ859" s="152"/>
      <c r="BXR859" s="152"/>
      <c r="BXS859" s="152"/>
      <c r="BXT859" s="152"/>
      <c r="BXU859" s="152"/>
      <c r="BXV859" s="152"/>
      <c r="BXW859" s="152"/>
      <c r="BXX859" s="152"/>
      <c r="BXY859" s="152"/>
      <c r="BXZ859" s="152"/>
      <c r="BYA859" s="152"/>
      <c r="BYB859" s="152"/>
      <c r="BYC859" s="152"/>
      <c r="BYD859" s="152"/>
      <c r="BYE859" s="152"/>
      <c r="BYF859" s="152"/>
      <c r="BYG859" s="152"/>
      <c r="BYH859" s="152"/>
      <c r="BYI859" s="152"/>
      <c r="BYJ859" s="152"/>
      <c r="BYK859" s="152"/>
      <c r="BYL859" s="152"/>
      <c r="BYM859" s="152"/>
      <c r="BYN859" s="152"/>
      <c r="BYO859" s="152"/>
      <c r="BYP859" s="152"/>
      <c r="BYQ859" s="152"/>
      <c r="BYR859" s="152"/>
      <c r="BYS859" s="152"/>
      <c r="BYT859" s="152"/>
      <c r="BYU859" s="152"/>
      <c r="BYV859" s="152"/>
      <c r="BYW859" s="152"/>
      <c r="BYX859" s="152"/>
      <c r="BYY859" s="152"/>
      <c r="BYZ859" s="152"/>
      <c r="BZA859" s="152"/>
      <c r="BZB859" s="152"/>
      <c r="BZC859" s="152"/>
      <c r="BZD859" s="152"/>
      <c r="BZE859" s="152"/>
      <c r="BZF859" s="152"/>
      <c r="BZG859" s="152"/>
      <c r="BZH859" s="152"/>
      <c r="BZI859" s="152"/>
      <c r="BZJ859" s="152"/>
      <c r="BZK859" s="152"/>
      <c r="BZL859" s="152"/>
      <c r="BZM859" s="152"/>
      <c r="BZN859" s="152"/>
      <c r="BZO859" s="152"/>
      <c r="BZP859" s="152"/>
      <c r="BZQ859" s="152"/>
      <c r="BZR859" s="152"/>
      <c r="BZS859" s="152"/>
      <c r="BZT859" s="152"/>
      <c r="BZU859" s="152"/>
      <c r="BZV859" s="152"/>
      <c r="BZW859" s="152"/>
      <c r="BZX859" s="152"/>
      <c r="BZY859" s="152"/>
      <c r="BZZ859" s="152"/>
      <c r="CAA859" s="152"/>
      <c r="CAB859" s="152"/>
      <c r="CAC859" s="152"/>
      <c r="CAD859" s="152"/>
      <c r="CAE859" s="152"/>
      <c r="CAF859" s="152"/>
      <c r="CAG859" s="152"/>
      <c r="CAH859" s="152"/>
      <c r="CAI859" s="152"/>
      <c r="CAJ859" s="152"/>
      <c r="CAK859" s="152"/>
      <c r="CAL859" s="152"/>
      <c r="CAM859" s="152"/>
      <c r="CAN859" s="152"/>
      <c r="CAO859" s="152"/>
      <c r="CAP859" s="152"/>
      <c r="CAQ859" s="152"/>
      <c r="CAR859" s="152"/>
      <c r="CAS859" s="152"/>
      <c r="CAT859" s="152"/>
      <c r="CAU859" s="152"/>
      <c r="CAV859" s="152"/>
      <c r="CAW859" s="152"/>
      <c r="CAX859" s="152"/>
      <c r="CAY859" s="152"/>
      <c r="CAZ859" s="152"/>
      <c r="CBA859" s="152"/>
      <c r="CBB859" s="152"/>
      <c r="CBC859" s="152"/>
      <c r="CBD859" s="152"/>
      <c r="CBE859" s="152"/>
      <c r="CBF859" s="152"/>
      <c r="CBG859" s="152"/>
      <c r="CBH859" s="152"/>
      <c r="CBI859" s="152"/>
      <c r="CBJ859" s="152"/>
      <c r="CBK859" s="152"/>
      <c r="CBL859" s="152"/>
      <c r="CBM859" s="152"/>
      <c r="CBN859" s="152"/>
      <c r="CBO859" s="152"/>
      <c r="CBP859" s="152"/>
      <c r="CBQ859" s="152"/>
      <c r="CBR859" s="152"/>
      <c r="CBS859" s="152"/>
      <c r="CBT859" s="152"/>
      <c r="CBU859" s="152"/>
      <c r="CBV859" s="152"/>
      <c r="CBW859" s="152"/>
      <c r="CBX859" s="152"/>
      <c r="CBY859" s="152"/>
      <c r="CBZ859" s="152"/>
      <c r="CCA859" s="152"/>
      <c r="CCB859" s="152"/>
      <c r="CCC859" s="152"/>
      <c r="CCD859" s="152"/>
      <c r="CCE859" s="152"/>
      <c r="CCF859" s="152"/>
      <c r="CCG859" s="152"/>
      <c r="CCH859" s="152"/>
      <c r="CCI859" s="152"/>
      <c r="CCJ859" s="152"/>
      <c r="CCK859" s="152"/>
      <c r="CCL859" s="152"/>
      <c r="CCM859" s="152"/>
      <c r="CCN859" s="152"/>
      <c r="CCO859" s="152"/>
      <c r="CCP859" s="152"/>
      <c r="CCQ859" s="152"/>
      <c r="CCR859" s="152"/>
      <c r="CCS859" s="152"/>
      <c r="CCT859" s="152"/>
      <c r="CCU859" s="152"/>
      <c r="CCV859" s="152"/>
      <c r="CCW859" s="152"/>
      <c r="CCX859" s="152"/>
      <c r="CCY859" s="152"/>
      <c r="CCZ859" s="152"/>
      <c r="CDA859" s="152"/>
      <c r="CDB859" s="152"/>
      <c r="CDC859" s="152"/>
      <c r="CDD859" s="152"/>
      <c r="CDE859" s="152"/>
      <c r="CDF859" s="152"/>
      <c r="CDG859" s="152"/>
      <c r="CDH859" s="152"/>
      <c r="CDI859" s="152"/>
      <c r="CDJ859" s="152"/>
      <c r="CDK859" s="152"/>
      <c r="CDL859" s="152"/>
      <c r="CDM859" s="152"/>
      <c r="CDN859" s="152"/>
      <c r="CDO859" s="152"/>
      <c r="CDP859" s="152"/>
      <c r="CDQ859" s="152"/>
      <c r="CDR859" s="152"/>
      <c r="CDS859" s="152"/>
      <c r="CDT859" s="152"/>
      <c r="CDU859" s="152"/>
      <c r="CDV859" s="152"/>
      <c r="CDW859" s="152"/>
      <c r="CDX859" s="152"/>
      <c r="CDY859" s="152"/>
      <c r="CDZ859" s="152"/>
      <c r="CEA859" s="152"/>
      <c r="CEB859" s="152"/>
      <c r="CEC859" s="152"/>
      <c r="CED859" s="152"/>
      <c r="CEE859" s="152"/>
      <c r="CEF859" s="152"/>
      <c r="CEG859" s="152"/>
      <c r="CEH859" s="152"/>
      <c r="CEI859" s="152"/>
      <c r="CEJ859" s="152"/>
      <c r="CEK859" s="152"/>
      <c r="CEL859" s="152"/>
      <c r="CEM859" s="152"/>
      <c r="CEN859" s="152"/>
      <c r="CEO859" s="152"/>
      <c r="CEP859" s="152"/>
      <c r="CEQ859" s="152"/>
      <c r="CER859" s="152"/>
      <c r="CES859" s="152"/>
      <c r="CET859" s="152"/>
      <c r="CEU859" s="152"/>
      <c r="CEV859" s="152"/>
      <c r="CEW859" s="152"/>
      <c r="CEX859" s="152"/>
      <c r="CEY859" s="152"/>
      <c r="CEZ859" s="152"/>
      <c r="CFA859" s="152"/>
      <c r="CFB859" s="152"/>
      <c r="CFC859" s="152"/>
      <c r="CFD859" s="152"/>
      <c r="CFE859" s="152"/>
      <c r="CFF859" s="152"/>
      <c r="CFG859" s="152"/>
      <c r="CFH859" s="152"/>
      <c r="CFI859" s="152"/>
      <c r="CFJ859" s="152"/>
      <c r="CFK859" s="152"/>
      <c r="CFL859" s="152"/>
      <c r="CFM859" s="152"/>
      <c r="CFN859" s="152"/>
      <c r="CFO859" s="152"/>
      <c r="CFP859" s="152"/>
      <c r="CFQ859" s="152"/>
      <c r="CFR859" s="152"/>
      <c r="CFS859" s="152"/>
      <c r="CFT859" s="152"/>
      <c r="CFU859" s="152"/>
      <c r="CFV859" s="152"/>
      <c r="CFW859" s="152"/>
      <c r="CFX859" s="152"/>
      <c r="CFY859" s="152"/>
      <c r="CFZ859" s="152"/>
      <c r="CGA859" s="152"/>
      <c r="CGB859" s="152"/>
      <c r="CGC859" s="152"/>
      <c r="CGD859" s="152"/>
      <c r="CGE859" s="152"/>
      <c r="CGF859" s="152"/>
      <c r="CGG859" s="152"/>
      <c r="CGH859" s="152"/>
      <c r="CGI859" s="152"/>
      <c r="CGJ859" s="152"/>
      <c r="CGK859" s="152"/>
      <c r="CGL859" s="152"/>
      <c r="CGM859" s="152"/>
      <c r="CGN859" s="152"/>
      <c r="CGO859" s="152"/>
      <c r="CGP859" s="152"/>
      <c r="CGQ859" s="152"/>
      <c r="CGR859" s="152"/>
      <c r="CGS859" s="152"/>
      <c r="CGT859" s="152"/>
      <c r="CGU859" s="152"/>
      <c r="CGV859" s="152"/>
      <c r="CGW859" s="152"/>
      <c r="CGX859" s="152"/>
      <c r="CGY859" s="152"/>
      <c r="CGZ859" s="152"/>
      <c r="CHA859" s="152"/>
      <c r="CHB859" s="152"/>
      <c r="CHC859" s="152"/>
      <c r="CHD859" s="152"/>
      <c r="CHE859" s="152"/>
      <c r="CHF859" s="152"/>
      <c r="CHG859" s="152"/>
      <c r="CHH859" s="152"/>
      <c r="CHI859" s="152"/>
      <c r="CHJ859" s="152"/>
      <c r="CHK859" s="152"/>
      <c r="CHL859" s="152"/>
      <c r="CHM859" s="152"/>
      <c r="CHN859" s="152"/>
      <c r="CHO859" s="152"/>
      <c r="CHP859" s="152"/>
      <c r="CHQ859" s="152"/>
      <c r="CHR859" s="152"/>
      <c r="CHS859" s="152"/>
      <c r="CHT859" s="152"/>
      <c r="CHU859" s="152"/>
      <c r="CHV859" s="152"/>
      <c r="CHW859" s="152"/>
      <c r="CHX859" s="152"/>
      <c r="CHY859" s="152"/>
      <c r="CHZ859" s="152"/>
      <c r="CIA859" s="152"/>
      <c r="CIB859" s="152"/>
      <c r="CIC859" s="152"/>
      <c r="CID859" s="152"/>
      <c r="CIE859" s="152"/>
      <c r="CIF859" s="152"/>
      <c r="CIG859" s="152"/>
      <c r="CIH859" s="152"/>
      <c r="CII859" s="152"/>
      <c r="CIJ859" s="152"/>
      <c r="CIK859" s="152"/>
      <c r="CIL859" s="152"/>
      <c r="CIM859" s="152"/>
      <c r="CIN859" s="152"/>
      <c r="CIO859" s="152"/>
      <c r="CIP859" s="152"/>
      <c r="CIQ859" s="152"/>
      <c r="CIR859" s="152"/>
      <c r="CIS859" s="152"/>
      <c r="CIT859" s="152"/>
      <c r="CIU859" s="152"/>
      <c r="CIV859" s="152"/>
      <c r="CIW859" s="152"/>
      <c r="CIX859" s="152"/>
      <c r="CIY859" s="152"/>
      <c r="CIZ859" s="152"/>
      <c r="CJA859" s="152"/>
      <c r="CJB859" s="152"/>
      <c r="CJC859" s="152"/>
      <c r="CJD859" s="152"/>
      <c r="CJE859" s="152"/>
      <c r="CJF859" s="152"/>
      <c r="CJG859" s="152"/>
      <c r="CJH859" s="152"/>
      <c r="CJI859" s="152"/>
      <c r="CJJ859" s="152"/>
      <c r="CJK859" s="152"/>
      <c r="CJL859" s="152"/>
      <c r="CJM859" s="152"/>
      <c r="CJN859" s="152"/>
      <c r="CJO859" s="152"/>
      <c r="CJP859" s="152"/>
      <c r="CJQ859" s="152"/>
      <c r="CJR859" s="152"/>
      <c r="CJS859" s="152"/>
      <c r="CJT859" s="152"/>
      <c r="CJU859" s="152"/>
      <c r="CJV859" s="152"/>
      <c r="CJW859" s="152"/>
      <c r="CJX859" s="152"/>
      <c r="CJY859" s="152"/>
      <c r="CJZ859" s="152"/>
      <c r="CKA859" s="152"/>
      <c r="CKB859" s="152"/>
      <c r="CKC859" s="152"/>
      <c r="CKD859" s="152"/>
      <c r="CKE859" s="152"/>
      <c r="CKF859" s="152"/>
      <c r="CKG859" s="152"/>
      <c r="CKH859" s="152"/>
      <c r="CKI859" s="152"/>
      <c r="CKJ859" s="152"/>
      <c r="CKK859" s="152"/>
      <c r="CKL859" s="152"/>
      <c r="CKM859" s="152"/>
      <c r="CKN859" s="152"/>
      <c r="CKO859" s="152"/>
      <c r="CKP859" s="152"/>
      <c r="CKQ859" s="152"/>
      <c r="CKR859" s="152"/>
      <c r="CKS859" s="152"/>
      <c r="CKT859" s="152"/>
      <c r="CKU859" s="152"/>
      <c r="CKV859" s="152"/>
      <c r="CKW859" s="152"/>
      <c r="CKX859" s="152"/>
      <c r="CKY859" s="152"/>
      <c r="CKZ859" s="152"/>
      <c r="CLA859" s="152"/>
      <c r="CLB859" s="152"/>
      <c r="CLC859" s="152"/>
      <c r="CLD859" s="152"/>
      <c r="CLE859" s="152"/>
      <c r="CLF859" s="152"/>
      <c r="CLG859" s="152"/>
      <c r="CLH859" s="152"/>
      <c r="CLI859" s="152"/>
      <c r="CLJ859" s="152"/>
      <c r="CLK859" s="152"/>
      <c r="CLL859" s="152"/>
      <c r="CLM859" s="152"/>
      <c r="CLN859" s="152"/>
      <c r="CLO859" s="152"/>
      <c r="CLP859" s="152"/>
      <c r="CLQ859" s="152"/>
      <c r="CLR859" s="152"/>
      <c r="CLS859" s="152"/>
      <c r="CLT859" s="152"/>
      <c r="CLU859" s="152"/>
      <c r="CLV859" s="152"/>
      <c r="CLW859" s="152"/>
      <c r="CLX859" s="152"/>
      <c r="CLY859" s="152"/>
      <c r="CLZ859" s="152"/>
      <c r="CMA859" s="152"/>
      <c r="CMB859" s="152"/>
      <c r="CMC859" s="152"/>
      <c r="CMD859" s="152"/>
      <c r="CME859" s="152"/>
      <c r="CMF859" s="152"/>
      <c r="CMG859" s="152"/>
      <c r="CMH859" s="152"/>
      <c r="CMI859" s="152"/>
      <c r="CMJ859" s="152"/>
      <c r="CMK859" s="152"/>
      <c r="CML859" s="152"/>
      <c r="CMM859" s="152"/>
      <c r="CMN859" s="152"/>
      <c r="CMO859" s="152"/>
      <c r="CMP859" s="152"/>
      <c r="CMQ859" s="152"/>
      <c r="CMR859" s="152"/>
      <c r="CMS859" s="152"/>
      <c r="CMT859" s="152"/>
      <c r="CMU859" s="152"/>
      <c r="CMV859" s="152"/>
      <c r="CMW859" s="152"/>
      <c r="CMX859" s="152"/>
      <c r="CMY859" s="152"/>
      <c r="CMZ859" s="152"/>
      <c r="CNA859" s="152"/>
      <c r="CNB859" s="152"/>
      <c r="CNC859" s="152"/>
      <c r="CND859" s="152"/>
      <c r="CNE859" s="152"/>
      <c r="CNF859" s="152"/>
      <c r="CNG859" s="152"/>
      <c r="CNH859" s="152"/>
      <c r="CNI859" s="152"/>
      <c r="CNJ859" s="152"/>
      <c r="CNK859" s="152"/>
      <c r="CNL859" s="152"/>
      <c r="CNM859" s="152"/>
      <c r="CNN859" s="152"/>
      <c r="CNO859" s="152"/>
      <c r="CNP859" s="152"/>
      <c r="CNQ859" s="152"/>
      <c r="CNR859" s="152"/>
      <c r="CNS859" s="152"/>
      <c r="CNT859" s="152"/>
      <c r="CNU859" s="152"/>
      <c r="CNV859" s="152"/>
      <c r="CNW859" s="152"/>
      <c r="CNX859" s="152"/>
      <c r="CNY859" s="152"/>
      <c r="CNZ859" s="152"/>
      <c r="COA859" s="152"/>
      <c r="COB859" s="152"/>
      <c r="COC859" s="152"/>
      <c r="COD859" s="152"/>
      <c r="COE859" s="152"/>
      <c r="COF859" s="152"/>
      <c r="COG859" s="152"/>
      <c r="COH859" s="152"/>
      <c r="COI859" s="152"/>
      <c r="COJ859" s="152"/>
      <c r="COK859" s="152"/>
      <c r="COL859" s="152"/>
      <c r="COM859" s="152"/>
      <c r="CON859" s="152"/>
      <c r="COO859" s="152"/>
      <c r="COP859" s="152"/>
      <c r="COQ859" s="152"/>
      <c r="COR859" s="152"/>
      <c r="COS859" s="152"/>
      <c r="COT859" s="152"/>
      <c r="COU859" s="152"/>
      <c r="COV859" s="152"/>
      <c r="COW859" s="152"/>
      <c r="COX859" s="152"/>
      <c r="COY859" s="152"/>
      <c r="COZ859" s="152"/>
      <c r="CPA859" s="152"/>
      <c r="CPB859" s="152"/>
      <c r="CPC859" s="152"/>
      <c r="CPD859" s="152"/>
      <c r="CPE859" s="152"/>
      <c r="CPF859" s="152"/>
      <c r="CPG859" s="152"/>
      <c r="CPH859" s="152"/>
      <c r="CPI859" s="152"/>
      <c r="CPJ859" s="152"/>
      <c r="CPK859" s="152"/>
      <c r="CPL859" s="152"/>
      <c r="CPM859" s="152"/>
      <c r="CPN859" s="152"/>
      <c r="CPO859" s="152"/>
      <c r="CPP859" s="152"/>
      <c r="CPQ859" s="152"/>
      <c r="CPR859" s="152"/>
      <c r="CPS859" s="152"/>
      <c r="CPT859" s="152"/>
      <c r="CPU859" s="152"/>
      <c r="CPV859" s="152"/>
      <c r="CPW859" s="152"/>
      <c r="CPX859" s="152"/>
      <c r="CPY859" s="152"/>
      <c r="CPZ859" s="152"/>
      <c r="CQA859" s="152"/>
      <c r="CQB859" s="152"/>
      <c r="CQC859" s="152"/>
      <c r="CQD859" s="152"/>
      <c r="CQE859" s="152"/>
      <c r="CQF859" s="152"/>
      <c r="CQG859" s="152"/>
      <c r="CQH859" s="152"/>
      <c r="CQI859" s="152"/>
      <c r="CQJ859" s="152"/>
      <c r="CQK859" s="152"/>
      <c r="CQL859" s="152"/>
      <c r="CQM859" s="152"/>
      <c r="CQN859" s="152"/>
      <c r="CQO859" s="152"/>
      <c r="CQP859" s="152"/>
      <c r="CQQ859" s="152"/>
      <c r="CQR859" s="152"/>
      <c r="CQS859" s="152"/>
      <c r="CQT859" s="152"/>
      <c r="CQU859" s="152"/>
      <c r="CQV859" s="152"/>
      <c r="CQW859" s="152"/>
      <c r="CQX859" s="152"/>
      <c r="CQY859" s="152"/>
      <c r="CQZ859" s="152"/>
      <c r="CRA859" s="152"/>
      <c r="CRB859" s="152"/>
      <c r="CRC859" s="152"/>
      <c r="CRD859" s="152"/>
      <c r="CRE859" s="152"/>
      <c r="CRF859" s="152"/>
      <c r="CRG859" s="152"/>
      <c r="CRH859" s="152"/>
      <c r="CRI859" s="152"/>
      <c r="CRJ859" s="152"/>
      <c r="CRK859" s="152"/>
      <c r="CRL859" s="152"/>
      <c r="CRM859" s="152"/>
      <c r="CRN859" s="152"/>
      <c r="CRO859" s="152"/>
      <c r="CRP859" s="152"/>
      <c r="CRQ859" s="152"/>
      <c r="CRR859" s="152"/>
      <c r="CRS859" s="152"/>
      <c r="CRT859" s="152"/>
      <c r="CRU859" s="152"/>
      <c r="CRV859" s="152"/>
      <c r="CRW859" s="152"/>
      <c r="CRX859" s="152"/>
      <c r="CRY859" s="152"/>
      <c r="CRZ859" s="152"/>
      <c r="CSA859" s="152"/>
      <c r="CSB859" s="152"/>
      <c r="CSC859" s="152"/>
      <c r="CSD859" s="152"/>
      <c r="CSE859" s="152"/>
      <c r="CSF859" s="152"/>
      <c r="CSG859" s="152"/>
      <c r="CSH859" s="152"/>
      <c r="CSI859" s="152"/>
      <c r="CSJ859" s="152"/>
      <c r="CSK859" s="152"/>
      <c r="CSL859" s="152"/>
      <c r="CSM859" s="152"/>
      <c r="CSN859" s="152"/>
      <c r="CSO859" s="152"/>
      <c r="CSP859" s="152"/>
      <c r="CSQ859" s="152"/>
      <c r="CSR859" s="152"/>
      <c r="CSS859" s="152"/>
      <c r="CST859" s="152"/>
      <c r="CSU859" s="152"/>
      <c r="CSV859" s="152"/>
      <c r="CSW859" s="152"/>
      <c r="CSX859" s="152"/>
      <c r="CSY859" s="152"/>
      <c r="CSZ859" s="152"/>
      <c r="CTA859" s="152"/>
      <c r="CTB859" s="152"/>
      <c r="CTC859" s="152"/>
      <c r="CTD859" s="152"/>
      <c r="CTE859" s="152"/>
      <c r="CTF859" s="152"/>
      <c r="CTG859" s="152"/>
      <c r="CTH859" s="152"/>
      <c r="CTI859" s="152"/>
      <c r="CTJ859" s="152"/>
      <c r="CTK859" s="152"/>
      <c r="CTL859" s="152"/>
      <c r="CTM859" s="152"/>
      <c r="CTN859" s="152"/>
      <c r="CTO859" s="152"/>
      <c r="CTP859" s="152"/>
      <c r="CTQ859" s="152"/>
      <c r="CTR859" s="152"/>
      <c r="CTS859" s="152"/>
      <c r="CTT859" s="152"/>
      <c r="CTU859" s="152"/>
      <c r="CTV859" s="152"/>
      <c r="CTW859" s="152"/>
      <c r="CTX859" s="152"/>
      <c r="CTY859" s="152"/>
      <c r="CTZ859" s="152"/>
      <c r="CUA859" s="152"/>
      <c r="CUB859" s="152"/>
      <c r="CUC859" s="152"/>
      <c r="CUD859" s="152"/>
      <c r="CUE859" s="152"/>
      <c r="CUF859" s="152"/>
      <c r="CUG859" s="152"/>
      <c r="CUH859" s="152"/>
      <c r="CUI859" s="152"/>
      <c r="CUJ859" s="152"/>
      <c r="CUK859" s="152"/>
      <c r="CUL859" s="152"/>
      <c r="CUM859" s="152"/>
      <c r="CUN859" s="152"/>
      <c r="CUO859" s="152"/>
      <c r="CUP859" s="152"/>
      <c r="CUQ859" s="152"/>
      <c r="CUR859" s="152"/>
      <c r="CUS859" s="152"/>
      <c r="CUT859" s="152"/>
      <c r="CUU859" s="152"/>
      <c r="CUV859" s="152"/>
      <c r="CUW859" s="152"/>
      <c r="CUX859" s="152"/>
      <c r="CUY859" s="152"/>
      <c r="CUZ859" s="152"/>
      <c r="CVA859" s="152"/>
      <c r="CVB859" s="152"/>
      <c r="CVC859" s="152"/>
      <c r="CVD859" s="152"/>
      <c r="CVE859" s="152"/>
      <c r="CVF859" s="152"/>
      <c r="CVG859" s="152"/>
      <c r="CVH859" s="152"/>
      <c r="CVI859" s="152"/>
      <c r="CVJ859" s="152"/>
      <c r="CVK859" s="152"/>
      <c r="CVL859" s="152"/>
      <c r="CVM859" s="152"/>
      <c r="CVN859" s="152"/>
      <c r="CVO859" s="152"/>
      <c r="CVP859" s="152"/>
      <c r="CVQ859" s="152"/>
      <c r="CVR859" s="152"/>
      <c r="CVS859" s="152"/>
      <c r="CVT859" s="152"/>
      <c r="CVU859" s="152"/>
      <c r="CVV859" s="152"/>
      <c r="CVW859" s="152"/>
      <c r="CVX859" s="152"/>
      <c r="CVY859" s="152"/>
      <c r="CVZ859" s="152"/>
      <c r="CWA859" s="152"/>
      <c r="CWB859" s="152"/>
      <c r="CWC859" s="152"/>
      <c r="CWD859" s="152"/>
      <c r="CWE859" s="152"/>
      <c r="CWF859" s="152"/>
      <c r="CWG859" s="152"/>
      <c r="CWH859" s="152"/>
      <c r="CWI859" s="152"/>
      <c r="CWJ859" s="152"/>
      <c r="CWK859" s="152"/>
      <c r="CWL859" s="152"/>
      <c r="CWM859" s="152"/>
      <c r="CWN859" s="152"/>
      <c r="CWO859" s="152"/>
      <c r="CWP859" s="152"/>
      <c r="CWQ859" s="152"/>
      <c r="CWR859" s="152"/>
      <c r="CWS859" s="152"/>
      <c r="CWT859" s="152"/>
      <c r="CWU859" s="152"/>
      <c r="CWV859" s="152"/>
      <c r="CWW859" s="152"/>
      <c r="CWX859" s="152"/>
      <c r="CWY859" s="152"/>
      <c r="CWZ859" s="152"/>
      <c r="CXA859" s="152"/>
      <c r="CXB859" s="152"/>
      <c r="CXC859" s="152"/>
      <c r="CXD859" s="152"/>
      <c r="CXE859" s="152"/>
      <c r="CXF859" s="152"/>
      <c r="CXG859" s="152"/>
      <c r="CXH859" s="152"/>
      <c r="CXI859" s="152"/>
      <c r="CXJ859" s="152"/>
      <c r="CXK859" s="152"/>
      <c r="CXL859" s="152"/>
      <c r="CXM859" s="152"/>
      <c r="CXN859" s="152"/>
      <c r="CXO859" s="152"/>
      <c r="CXP859" s="152"/>
      <c r="CXQ859" s="152"/>
      <c r="CXR859" s="152"/>
      <c r="CXS859" s="152"/>
      <c r="CXT859" s="152"/>
      <c r="CXU859" s="152"/>
      <c r="CXV859" s="152"/>
      <c r="CXW859" s="152"/>
      <c r="CXX859" s="152"/>
      <c r="CXY859" s="152"/>
      <c r="CXZ859" s="152"/>
      <c r="CYA859" s="152"/>
      <c r="CYB859" s="152"/>
      <c r="CYC859" s="152"/>
      <c r="CYD859" s="152"/>
      <c r="CYE859" s="152"/>
      <c r="CYF859" s="152"/>
      <c r="CYG859" s="152"/>
      <c r="CYH859" s="152"/>
      <c r="CYI859" s="152"/>
      <c r="CYJ859" s="152"/>
      <c r="CYK859" s="152"/>
      <c r="CYL859" s="152"/>
      <c r="CYM859" s="152"/>
      <c r="CYN859" s="152"/>
      <c r="CYO859" s="152"/>
      <c r="CYP859" s="152"/>
      <c r="CYQ859" s="152"/>
      <c r="CYR859" s="152"/>
      <c r="CYS859" s="152"/>
      <c r="CYT859" s="152"/>
      <c r="CYU859" s="152"/>
      <c r="CYV859" s="152"/>
      <c r="CYW859" s="152"/>
      <c r="CYX859" s="152"/>
      <c r="CYY859" s="152"/>
      <c r="CYZ859" s="152"/>
      <c r="CZA859" s="152"/>
      <c r="CZB859" s="152"/>
      <c r="CZC859" s="152"/>
      <c r="CZD859" s="152"/>
      <c r="CZE859" s="152"/>
      <c r="CZF859" s="152"/>
      <c r="CZG859" s="152"/>
      <c r="CZH859" s="152"/>
      <c r="CZI859" s="152"/>
      <c r="CZJ859" s="152"/>
      <c r="CZK859" s="152"/>
      <c r="CZL859" s="152"/>
      <c r="CZM859" s="152"/>
      <c r="CZN859" s="152"/>
      <c r="CZO859" s="152"/>
      <c r="CZP859" s="152"/>
      <c r="CZQ859" s="152"/>
      <c r="CZR859" s="152"/>
      <c r="CZS859" s="152"/>
      <c r="CZT859" s="152"/>
      <c r="CZU859" s="152"/>
      <c r="CZV859" s="152"/>
      <c r="CZW859" s="152"/>
      <c r="CZX859" s="152"/>
      <c r="CZY859" s="152"/>
      <c r="CZZ859" s="152"/>
      <c r="DAA859" s="152"/>
      <c r="DAB859" s="152"/>
      <c r="DAC859" s="152"/>
      <c r="DAD859" s="152"/>
      <c r="DAE859" s="152"/>
      <c r="DAF859" s="152"/>
      <c r="DAG859" s="152"/>
      <c r="DAH859" s="152"/>
      <c r="DAI859" s="152"/>
      <c r="DAJ859" s="152"/>
      <c r="DAK859" s="152"/>
      <c r="DAL859" s="152"/>
      <c r="DAM859" s="152"/>
      <c r="DAN859" s="152"/>
      <c r="DAO859" s="152"/>
      <c r="DAP859" s="152"/>
      <c r="DAQ859" s="152"/>
      <c r="DAR859" s="152"/>
      <c r="DAS859" s="152"/>
      <c r="DAT859" s="152"/>
      <c r="DAU859" s="152"/>
      <c r="DAV859" s="152"/>
      <c r="DAW859" s="152"/>
      <c r="DAX859" s="152"/>
      <c r="DAY859" s="152"/>
      <c r="DAZ859" s="152"/>
      <c r="DBA859" s="152"/>
      <c r="DBB859" s="152"/>
      <c r="DBC859" s="152"/>
      <c r="DBD859" s="152"/>
      <c r="DBE859" s="152"/>
      <c r="DBF859" s="152"/>
      <c r="DBG859" s="152"/>
      <c r="DBH859" s="152"/>
      <c r="DBI859" s="152"/>
      <c r="DBJ859" s="152"/>
      <c r="DBK859" s="152"/>
      <c r="DBL859" s="152"/>
      <c r="DBM859" s="152"/>
      <c r="DBN859" s="152"/>
      <c r="DBO859" s="152"/>
      <c r="DBP859" s="152"/>
      <c r="DBQ859" s="152"/>
      <c r="DBR859" s="152"/>
      <c r="DBS859" s="152"/>
      <c r="DBT859" s="152"/>
      <c r="DBU859" s="152"/>
      <c r="DBV859" s="152"/>
      <c r="DBW859" s="152"/>
      <c r="DBX859" s="152"/>
      <c r="DBY859" s="152"/>
      <c r="DBZ859" s="152"/>
      <c r="DCA859" s="152"/>
      <c r="DCB859" s="152"/>
      <c r="DCC859" s="152"/>
      <c r="DCD859" s="152"/>
      <c r="DCE859" s="152"/>
      <c r="DCF859" s="152"/>
      <c r="DCG859" s="152"/>
      <c r="DCH859" s="152"/>
      <c r="DCI859" s="152"/>
      <c r="DCJ859" s="152"/>
      <c r="DCK859" s="152"/>
      <c r="DCL859" s="152"/>
      <c r="DCM859" s="152"/>
      <c r="DCN859" s="152"/>
      <c r="DCO859" s="152"/>
      <c r="DCP859" s="152"/>
      <c r="DCQ859" s="152"/>
      <c r="DCR859" s="152"/>
      <c r="DCS859" s="152"/>
      <c r="DCT859" s="152"/>
      <c r="DCU859" s="152"/>
      <c r="DCV859" s="152"/>
      <c r="DCW859" s="152"/>
      <c r="DCX859" s="152"/>
      <c r="DCY859" s="152"/>
      <c r="DCZ859" s="152"/>
      <c r="DDA859" s="152"/>
      <c r="DDB859" s="152"/>
      <c r="DDC859" s="152"/>
      <c r="DDD859" s="152"/>
      <c r="DDE859" s="152"/>
      <c r="DDF859" s="152"/>
      <c r="DDG859" s="152"/>
      <c r="DDH859" s="152"/>
      <c r="DDI859" s="152"/>
      <c r="DDJ859" s="152"/>
      <c r="DDK859" s="152"/>
      <c r="DDL859" s="152"/>
      <c r="DDM859" s="152"/>
      <c r="DDN859" s="152"/>
      <c r="DDO859" s="152"/>
      <c r="DDP859" s="152"/>
      <c r="DDQ859" s="152"/>
      <c r="DDR859" s="152"/>
      <c r="DDS859" s="152"/>
      <c r="DDT859" s="152"/>
      <c r="DDU859" s="152"/>
      <c r="DDV859" s="152"/>
      <c r="DDW859" s="152"/>
      <c r="DDX859" s="152"/>
      <c r="DDY859" s="152"/>
      <c r="DDZ859" s="152"/>
      <c r="DEA859" s="152"/>
      <c r="DEB859" s="152"/>
      <c r="DEC859" s="152"/>
      <c r="DED859" s="152"/>
      <c r="DEE859" s="152"/>
      <c r="DEF859" s="152"/>
      <c r="DEG859" s="152"/>
      <c r="DEH859" s="152"/>
      <c r="DEI859" s="152"/>
      <c r="DEJ859" s="152"/>
      <c r="DEK859" s="152"/>
      <c r="DEL859" s="152"/>
      <c r="DEM859" s="152"/>
      <c r="DEN859" s="152"/>
      <c r="DEO859" s="152"/>
      <c r="DEP859" s="152"/>
      <c r="DEQ859" s="152"/>
      <c r="DER859" s="152"/>
      <c r="DES859" s="152"/>
      <c r="DET859" s="152"/>
      <c r="DEU859" s="152"/>
      <c r="DEV859" s="152"/>
      <c r="DEW859" s="152"/>
      <c r="DEX859" s="152"/>
      <c r="DEY859" s="152"/>
      <c r="DEZ859" s="152"/>
      <c r="DFA859" s="152"/>
      <c r="DFB859" s="152"/>
      <c r="DFC859" s="152"/>
      <c r="DFD859" s="152"/>
      <c r="DFE859" s="152"/>
      <c r="DFF859" s="152"/>
      <c r="DFG859" s="152"/>
      <c r="DFH859" s="152"/>
      <c r="DFI859" s="152"/>
      <c r="DFJ859" s="152"/>
      <c r="DFK859" s="152"/>
      <c r="DFL859" s="152"/>
      <c r="DFM859" s="152"/>
      <c r="DFN859" s="152"/>
      <c r="DFO859" s="152"/>
      <c r="DFP859" s="152"/>
      <c r="DFQ859" s="152"/>
      <c r="DFR859" s="152"/>
      <c r="DFS859" s="152"/>
      <c r="DFT859" s="152"/>
      <c r="DFU859" s="152"/>
      <c r="DFV859" s="152"/>
      <c r="DFW859" s="152"/>
      <c r="DFX859" s="152"/>
      <c r="DFY859" s="152"/>
      <c r="DFZ859" s="152"/>
      <c r="DGA859" s="152"/>
      <c r="DGB859" s="152"/>
      <c r="DGC859" s="152"/>
      <c r="DGD859" s="152"/>
      <c r="DGE859" s="152"/>
      <c r="DGF859" s="152"/>
      <c r="DGG859" s="152"/>
      <c r="DGH859" s="152"/>
      <c r="DGI859" s="152"/>
      <c r="DGJ859" s="152"/>
      <c r="DGK859" s="152"/>
      <c r="DGL859" s="152"/>
      <c r="DGM859" s="152"/>
      <c r="DGN859" s="152"/>
      <c r="DGO859" s="152"/>
      <c r="DGP859" s="152"/>
      <c r="DGQ859" s="152"/>
      <c r="DGR859" s="152"/>
      <c r="DGS859" s="152"/>
      <c r="DGT859" s="152"/>
      <c r="DGU859" s="152"/>
      <c r="DGV859" s="152"/>
      <c r="DGW859" s="152"/>
      <c r="DGX859" s="152"/>
      <c r="DGY859" s="152"/>
      <c r="DGZ859" s="152"/>
      <c r="DHA859" s="152"/>
      <c r="DHB859" s="152"/>
      <c r="DHC859" s="152"/>
      <c r="DHD859" s="152"/>
      <c r="DHE859" s="152"/>
      <c r="DHF859" s="152"/>
      <c r="DHG859" s="152"/>
      <c r="DHH859" s="152"/>
      <c r="DHI859" s="152"/>
      <c r="DHJ859" s="152"/>
      <c r="DHK859" s="152"/>
      <c r="DHL859" s="152"/>
      <c r="DHM859" s="152"/>
      <c r="DHN859" s="152"/>
      <c r="DHO859" s="152"/>
      <c r="DHP859" s="152"/>
      <c r="DHQ859" s="152"/>
      <c r="DHR859" s="152"/>
      <c r="DHS859" s="152"/>
      <c r="DHT859" s="152"/>
      <c r="DHU859" s="152"/>
      <c r="DHV859" s="152"/>
      <c r="DHW859" s="152"/>
      <c r="DHX859" s="152"/>
      <c r="DHY859" s="152"/>
      <c r="DHZ859" s="152"/>
      <c r="DIA859" s="152"/>
      <c r="DIB859" s="152"/>
      <c r="DIC859" s="152"/>
      <c r="DID859" s="152"/>
      <c r="DIE859" s="152"/>
      <c r="DIF859" s="152"/>
      <c r="DIG859" s="152"/>
      <c r="DIH859" s="152"/>
      <c r="DII859" s="152"/>
      <c r="DIJ859" s="152"/>
      <c r="DIK859" s="152"/>
      <c r="DIL859" s="152"/>
      <c r="DIM859" s="152"/>
      <c r="DIN859" s="152"/>
      <c r="DIO859" s="152"/>
      <c r="DIP859" s="152"/>
      <c r="DIQ859" s="152"/>
      <c r="DIR859" s="152"/>
      <c r="DIS859" s="152"/>
      <c r="DIT859" s="152"/>
      <c r="DIU859" s="152"/>
      <c r="DIV859" s="152"/>
      <c r="DIW859" s="152"/>
      <c r="DIX859" s="152"/>
      <c r="DIY859" s="152"/>
      <c r="DIZ859" s="152"/>
      <c r="DJA859" s="152"/>
      <c r="DJB859" s="152"/>
      <c r="DJC859" s="152"/>
      <c r="DJD859" s="152"/>
      <c r="DJE859" s="152"/>
      <c r="DJF859" s="152"/>
      <c r="DJG859" s="152"/>
      <c r="DJH859" s="152"/>
      <c r="DJI859" s="152"/>
      <c r="DJJ859" s="152"/>
      <c r="DJK859" s="152"/>
      <c r="DJL859" s="152"/>
      <c r="DJM859" s="152"/>
      <c r="DJN859" s="152"/>
      <c r="DJO859" s="152"/>
      <c r="DJP859" s="152"/>
      <c r="DJQ859" s="152"/>
      <c r="DJR859" s="152"/>
      <c r="DJS859" s="152"/>
      <c r="DJT859" s="152"/>
      <c r="DJU859" s="152"/>
      <c r="DJV859" s="152"/>
      <c r="DJW859" s="152"/>
      <c r="DJX859" s="152"/>
      <c r="DJY859" s="152"/>
      <c r="DJZ859" s="152"/>
      <c r="DKA859" s="152"/>
      <c r="DKB859" s="152"/>
      <c r="DKC859" s="152"/>
      <c r="DKD859" s="152"/>
      <c r="DKE859" s="152"/>
      <c r="DKF859" s="152"/>
      <c r="DKG859" s="152"/>
      <c r="DKH859" s="152"/>
      <c r="DKI859" s="152"/>
      <c r="DKJ859" s="152"/>
      <c r="DKK859" s="152"/>
      <c r="DKL859" s="152"/>
      <c r="DKM859" s="152"/>
      <c r="DKN859" s="152"/>
      <c r="DKO859" s="152"/>
      <c r="DKP859" s="152"/>
      <c r="DKQ859" s="152"/>
      <c r="DKR859" s="152"/>
      <c r="DKS859" s="152"/>
      <c r="DKT859" s="152"/>
      <c r="DKU859" s="152"/>
      <c r="DKV859" s="152"/>
      <c r="DKW859" s="152"/>
      <c r="DKX859" s="152"/>
      <c r="DKY859" s="152"/>
      <c r="DKZ859" s="152"/>
      <c r="DLA859" s="152"/>
      <c r="DLB859" s="152"/>
      <c r="DLC859" s="152"/>
      <c r="DLD859" s="152"/>
      <c r="DLE859" s="152"/>
      <c r="DLF859" s="152"/>
      <c r="DLG859" s="152"/>
      <c r="DLH859" s="152"/>
      <c r="DLI859" s="152"/>
      <c r="DLJ859" s="152"/>
      <c r="DLK859" s="152"/>
      <c r="DLL859" s="152"/>
      <c r="DLM859" s="152"/>
      <c r="DLN859" s="152"/>
      <c r="DLO859" s="152"/>
      <c r="DLP859" s="152"/>
      <c r="DLQ859" s="152"/>
      <c r="DLR859" s="152"/>
      <c r="DLS859" s="152"/>
      <c r="DLT859" s="152"/>
      <c r="DLU859" s="152"/>
      <c r="DLV859" s="152"/>
      <c r="DLW859" s="152"/>
      <c r="DLX859" s="152"/>
      <c r="DLY859" s="152"/>
      <c r="DLZ859" s="152"/>
      <c r="DMA859" s="152"/>
      <c r="DMB859" s="152"/>
      <c r="DMC859" s="152"/>
      <c r="DMD859" s="152"/>
      <c r="DME859" s="152"/>
      <c r="DMF859" s="152"/>
      <c r="DMG859" s="152"/>
      <c r="DMH859" s="152"/>
      <c r="DMI859" s="152"/>
      <c r="DMJ859" s="152"/>
      <c r="DMK859" s="152"/>
      <c r="DML859" s="152"/>
      <c r="DMM859" s="152"/>
      <c r="DMN859" s="152"/>
      <c r="DMO859" s="152"/>
      <c r="DMP859" s="152"/>
      <c r="DMQ859" s="152"/>
      <c r="DMR859" s="152"/>
      <c r="DMS859" s="152"/>
      <c r="DMT859" s="152"/>
      <c r="DMU859" s="152"/>
      <c r="DMV859" s="152"/>
      <c r="DMW859" s="152"/>
      <c r="DMX859" s="152"/>
      <c r="DMY859" s="152"/>
      <c r="DMZ859" s="152"/>
      <c r="DNA859" s="152"/>
      <c r="DNB859" s="152"/>
      <c r="DNC859" s="152"/>
      <c r="DND859" s="152"/>
      <c r="DNE859" s="152"/>
      <c r="DNF859" s="152"/>
      <c r="DNG859" s="152"/>
      <c r="DNH859" s="152"/>
      <c r="DNI859" s="152"/>
      <c r="DNJ859" s="152"/>
      <c r="DNK859" s="152"/>
      <c r="DNL859" s="152"/>
      <c r="DNM859" s="152"/>
      <c r="DNN859" s="152"/>
      <c r="DNO859" s="152"/>
      <c r="DNP859" s="152"/>
      <c r="DNQ859" s="152"/>
      <c r="DNR859" s="152"/>
      <c r="DNS859" s="152"/>
      <c r="DNT859" s="152"/>
      <c r="DNU859" s="152"/>
      <c r="DNV859" s="152"/>
      <c r="DNW859" s="152"/>
      <c r="DNX859" s="152"/>
      <c r="DNY859" s="152"/>
      <c r="DNZ859" s="152"/>
      <c r="DOA859" s="152"/>
      <c r="DOB859" s="152"/>
      <c r="DOC859" s="152"/>
      <c r="DOD859" s="152"/>
      <c r="DOE859" s="152"/>
      <c r="DOF859" s="152"/>
      <c r="DOG859" s="152"/>
      <c r="DOH859" s="152"/>
      <c r="DOI859" s="152"/>
      <c r="DOJ859" s="152"/>
      <c r="DOK859" s="152"/>
      <c r="DOL859" s="152"/>
      <c r="DOM859" s="152"/>
      <c r="DON859" s="152"/>
      <c r="DOO859" s="152"/>
      <c r="DOP859" s="152"/>
      <c r="DOQ859" s="152"/>
      <c r="DOR859" s="152"/>
      <c r="DOS859" s="152"/>
      <c r="DOT859" s="152"/>
      <c r="DOU859" s="152"/>
      <c r="DOV859" s="152"/>
      <c r="DOW859" s="152"/>
      <c r="DOX859" s="152"/>
      <c r="DOY859" s="152"/>
      <c r="DOZ859" s="152"/>
      <c r="DPA859" s="152"/>
      <c r="DPB859" s="152"/>
      <c r="DPC859" s="152"/>
      <c r="DPD859" s="152"/>
      <c r="DPE859" s="152"/>
      <c r="DPF859" s="152"/>
      <c r="DPG859" s="152"/>
      <c r="DPH859" s="152"/>
      <c r="DPI859" s="152"/>
      <c r="DPJ859" s="152"/>
      <c r="DPK859" s="152"/>
      <c r="DPL859" s="152"/>
      <c r="DPM859" s="152"/>
      <c r="DPN859" s="152"/>
      <c r="DPO859" s="152"/>
      <c r="DPP859" s="152"/>
      <c r="DPQ859" s="152"/>
      <c r="DPR859" s="152"/>
      <c r="DPS859" s="152"/>
      <c r="DPT859" s="152"/>
      <c r="DPU859" s="152"/>
      <c r="DPV859" s="152"/>
      <c r="DPW859" s="152"/>
      <c r="DPX859" s="152"/>
      <c r="DPY859" s="152"/>
      <c r="DPZ859" s="152"/>
      <c r="DQA859" s="152"/>
      <c r="DQB859" s="152"/>
      <c r="DQC859" s="152"/>
      <c r="DQD859" s="152"/>
      <c r="DQE859" s="152"/>
      <c r="DQF859" s="152"/>
      <c r="DQG859" s="152"/>
      <c r="DQH859" s="152"/>
      <c r="DQI859" s="152"/>
      <c r="DQJ859" s="152"/>
      <c r="DQK859" s="152"/>
      <c r="DQL859" s="152"/>
      <c r="DQM859" s="152"/>
      <c r="DQN859" s="152"/>
      <c r="DQO859" s="152"/>
      <c r="DQP859" s="152"/>
      <c r="DQQ859" s="152"/>
      <c r="DQR859" s="152"/>
      <c r="DQS859" s="152"/>
      <c r="DQT859" s="152"/>
      <c r="DQU859" s="152"/>
      <c r="DQV859" s="152"/>
      <c r="DQW859" s="152"/>
      <c r="DQX859" s="152"/>
      <c r="DQY859" s="152"/>
      <c r="DQZ859" s="152"/>
      <c r="DRA859" s="152"/>
      <c r="DRB859" s="152"/>
      <c r="DRC859" s="152"/>
      <c r="DRD859" s="152"/>
      <c r="DRE859" s="152"/>
      <c r="DRF859" s="152"/>
      <c r="DRG859" s="152"/>
      <c r="DRH859" s="152"/>
      <c r="DRI859" s="152"/>
      <c r="DRJ859" s="152"/>
      <c r="DRK859" s="152"/>
      <c r="DRL859" s="152"/>
      <c r="DRM859" s="152"/>
      <c r="DRN859" s="152"/>
      <c r="DRO859" s="152"/>
      <c r="DRP859" s="152"/>
      <c r="DRQ859" s="152"/>
      <c r="DRR859" s="152"/>
      <c r="DRS859" s="152"/>
      <c r="DRT859" s="152"/>
      <c r="DRU859" s="152"/>
      <c r="DRV859" s="152"/>
      <c r="DRW859" s="152"/>
      <c r="DRX859" s="152"/>
      <c r="DRY859" s="152"/>
      <c r="DRZ859" s="152"/>
      <c r="DSA859" s="152"/>
      <c r="DSB859" s="152"/>
      <c r="DSC859" s="152"/>
      <c r="DSD859" s="152"/>
      <c r="DSE859" s="152"/>
      <c r="DSF859" s="152"/>
      <c r="DSG859" s="152"/>
      <c r="DSH859" s="152"/>
      <c r="DSI859" s="152"/>
      <c r="DSJ859" s="152"/>
      <c r="DSK859" s="152"/>
      <c r="DSL859" s="152"/>
      <c r="DSM859" s="152"/>
      <c r="DSN859" s="152"/>
      <c r="DSO859" s="152"/>
      <c r="DSP859" s="152"/>
      <c r="DSQ859" s="152"/>
      <c r="DSR859" s="152"/>
      <c r="DSS859" s="152"/>
      <c r="DST859" s="152"/>
      <c r="DSU859" s="152"/>
      <c r="DSV859" s="152"/>
      <c r="DSW859" s="152"/>
      <c r="DSX859" s="152"/>
      <c r="DSY859" s="152"/>
      <c r="DSZ859" s="152"/>
      <c r="DTA859" s="152"/>
      <c r="DTB859" s="152"/>
      <c r="DTC859" s="152"/>
      <c r="DTD859" s="152"/>
      <c r="DTE859" s="152"/>
      <c r="DTF859" s="152"/>
      <c r="DTG859" s="152"/>
      <c r="DTH859" s="152"/>
      <c r="DTI859" s="152"/>
      <c r="DTJ859" s="152"/>
      <c r="DTK859" s="152"/>
      <c r="DTL859" s="152"/>
      <c r="DTM859" s="152"/>
      <c r="DTN859" s="152"/>
      <c r="DTO859" s="152"/>
      <c r="DTP859" s="152"/>
      <c r="DTQ859" s="152"/>
      <c r="DTR859" s="152"/>
      <c r="DTS859" s="152"/>
      <c r="DTT859" s="152"/>
      <c r="DTU859" s="152"/>
      <c r="DTV859" s="152"/>
      <c r="DTW859" s="152"/>
      <c r="DTX859" s="152"/>
      <c r="DTY859" s="152"/>
      <c r="DTZ859" s="152"/>
      <c r="DUA859" s="152"/>
      <c r="DUB859" s="152"/>
      <c r="DUC859" s="152"/>
      <c r="DUD859" s="152"/>
      <c r="DUE859" s="152"/>
      <c r="DUF859" s="152"/>
      <c r="DUG859" s="152"/>
      <c r="DUH859" s="152"/>
      <c r="DUI859" s="152"/>
      <c r="DUJ859" s="152"/>
      <c r="DUK859" s="152"/>
      <c r="DUL859" s="152"/>
      <c r="DUM859" s="152"/>
      <c r="DUN859" s="152"/>
      <c r="DUO859" s="152"/>
      <c r="DUP859" s="152"/>
      <c r="DUQ859" s="152"/>
      <c r="DUR859" s="152"/>
      <c r="DUS859" s="152"/>
      <c r="DUT859" s="152"/>
      <c r="DUU859" s="152"/>
      <c r="DUV859" s="152"/>
      <c r="DUW859" s="152"/>
      <c r="DUX859" s="152"/>
      <c r="DUY859" s="152"/>
      <c r="DUZ859" s="152"/>
      <c r="DVA859" s="152"/>
      <c r="DVB859" s="152"/>
      <c r="DVC859" s="152"/>
      <c r="DVD859" s="152"/>
      <c r="DVE859" s="152"/>
      <c r="DVF859" s="152"/>
      <c r="DVG859" s="152"/>
      <c r="DVH859" s="152"/>
      <c r="DVI859" s="152"/>
      <c r="DVJ859" s="152"/>
      <c r="DVK859" s="152"/>
      <c r="DVL859" s="152"/>
      <c r="DVM859" s="152"/>
      <c r="DVN859" s="152"/>
      <c r="DVO859" s="152"/>
      <c r="DVP859" s="152"/>
      <c r="DVQ859" s="152"/>
      <c r="DVR859" s="152"/>
      <c r="DVS859" s="152"/>
      <c r="DVT859" s="152"/>
      <c r="DVU859" s="152"/>
      <c r="DVV859" s="152"/>
      <c r="DVW859" s="152"/>
      <c r="DVX859" s="152"/>
      <c r="DVY859" s="152"/>
      <c r="DVZ859" s="152"/>
      <c r="DWA859" s="152"/>
      <c r="DWB859" s="152"/>
      <c r="DWC859" s="152"/>
      <c r="DWD859" s="152"/>
      <c r="DWE859" s="152"/>
      <c r="DWF859" s="152"/>
      <c r="DWG859" s="152"/>
      <c r="DWH859" s="152"/>
      <c r="DWI859" s="152"/>
      <c r="DWJ859" s="152"/>
      <c r="DWK859" s="152"/>
      <c r="DWL859" s="152"/>
      <c r="DWM859" s="152"/>
      <c r="DWN859" s="152"/>
      <c r="DWO859" s="152"/>
      <c r="DWP859" s="152"/>
      <c r="DWQ859" s="152"/>
      <c r="DWR859" s="152"/>
      <c r="DWS859" s="152"/>
      <c r="DWT859" s="152"/>
      <c r="DWU859" s="152"/>
      <c r="DWV859" s="152"/>
      <c r="DWW859" s="152"/>
      <c r="DWX859" s="152"/>
      <c r="DWY859" s="152"/>
      <c r="DWZ859" s="152"/>
      <c r="DXA859" s="152"/>
      <c r="DXB859" s="152"/>
      <c r="DXC859" s="152"/>
      <c r="DXD859" s="152"/>
      <c r="DXE859" s="152"/>
      <c r="DXF859" s="152"/>
      <c r="DXG859" s="152"/>
      <c r="DXH859" s="152"/>
      <c r="DXI859" s="152"/>
      <c r="DXJ859" s="152"/>
      <c r="DXK859" s="152"/>
      <c r="DXL859" s="152"/>
      <c r="DXM859" s="152"/>
      <c r="DXN859" s="152"/>
      <c r="DXO859" s="152"/>
      <c r="DXP859" s="152"/>
      <c r="DXQ859" s="152"/>
      <c r="DXR859" s="152"/>
      <c r="DXS859" s="152"/>
      <c r="DXT859" s="152"/>
      <c r="DXU859" s="152"/>
      <c r="DXV859" s="152"/>
      <c r="DXW859" s="152"/>
      <c r="DXX859" s="152"/>
      <c r="DXY859" s="152"/>
      <c r="DXZ859" s="152"/>
      <c r="DYA859" s="152"/>
      <c r="DYB859" s="152"/>
      <c r="DYC859" s="152"/>
      <c r="DYD859" s="152"/>
      <c r="DYE859" s="152"/>
      <c r="DYF859" s="152"/>
      <c r="DYG859" s="152"/>
      <c r="DYH859" s="152"/>
      <c r="DYI859" s="152"/>
      <c r="DYJ859" s="152"/>
      <c r="DYK859" s="152"/>
      <c r="DYL859" s="152"/>
      <c r="DYM859" s="152"/>
      <c r="DYN859" s="152"/>
      <c r="DYO859" s="152"/>
      <c r="DYP859" s="152"/>
      <c r="DYQ859" s="152"/>
      <c r="DYR859" s="152"/>
      <c r="DYS859" s="152"/>
      <c r="DYT859" s="152"/>
      <c r="DYU859" s="152"/>
      <c r="DYV859" s="152"/>
      <c r="DYW859" s="152"/>
      <c r="DYX859" s="152"/>
      <c r="DYY859" s="152"/>
      <c r="DYZ859" s="152"/>
      <c r="DZA859" s="152"/>
      <c r="DZB859" s="152"/>
      <c r="DZC859" s="152"/>
      <c r="DZD859" s="152"/>
      <c r="DZE859" s="152"/>
      <c r="DZF859" s="152"/>
      <c r="DZG859" s="152"/>
      <c r="DZH859" s="152"/>
      <c r="DZI859" s="152"/>
      <c r="DZJ859" s="152"/>
      <c r="DZK859" s="152"/>
      <c r="DZL859" s="152"/>
      <c r="DZM859" s="152"/>
      <c r="DZN859" s="152"/>
      <c r="DZO859" s="152"/>
      <c r="DZP859" s="152"/>
      <c r="DZQ859" s="152"/>
      <c r="DZR859" s="152"/>
      <c r="DZS859" s="152"/>
      <c r="DZT859" s="152"/>
      <c r="DZU859" s="152"/>
      <c r="DZV859" s="152"/>
      <c r="DZW859" s="152"/>
      <c r="DZX859" s="152"/>
      <c r="DZY859" s="152"/>
      <c r="DZZ859" s="152"/>
      <c r="EAA859" s="152"/>
      <c r="EAB859" s="152"/>
      <c r="EAC859" s="152"/>
      <c r="EAD859" s="152"/>
      <c r="EAE859" s="152"/>
      <c r="EAF859" s="152"/>
      <c r="EAG859" s="152"/>
      <c r="EAH859" s="152"/>
      <c r="EAI859" s="152"/>
      <c r="EAJ859" s="152"/>
      <c r="EAK859" s="152"/>
      <c r="EAL859" s="152"/>
      <c r="EAM859" s="152"/>
      <c r="EAN859" s="152"/>
      <c r="EAO859" s="152"/>
      <c r="EAP859" s="152"/>
      <c r="EAQ859" s="152"/>
      <c r="EAR859" s="152"/>
      <c r="EAS859" s="152"/>
      <c r="EAT859" s="152"/>
      <c r="EAU859" s="152"/>
      <c r="EAV859" s="152"/>
      <c r="EAW859" s="152"/>
      <c r="EAX859" s="152"/>
      <c r="EAY859" s="152"/>
      <c r="EAZ859" s="152"/>
      <c r="EBA859" s="152"/>
      <c r="EBB859" s="152"/>
      <c r="EBC859" s="152"/>
      <c r="EBD859" s="152"/>
      <c r="EBE859" s="152"/>
      <c r="EBF859" s="152"/>
      <c r="EBG859" s="152"/>
      <c r="EBH859" s="152"/>
      <c r="EBI859" s="152"/>
      <c r="EBJ859" s="152"/>
      <c r="EBK859" s="152"/>
      <c r="EBL859" s="152"/>
      <c r="EBM859" s="152"/>
      <c r="EBN859" s="152"/>
      <c r="EBO859" s="152"/>
      <c r="EBP859" s="152"/>
      <c r="EBQ859" s="152"/>
      <c r="EBR859" s="152"/>
      <c r="EBS859" s="152"/>
      <c r="EBT859" s="152"/>
      <c r="EBU859" s="152"/>
      <c r="EBV859" s="152"/>
      <c r="EBW859" s="152"/>
      <c r="EBX859" s="152"/>
      <c r="EBY859" s="152"/>
      <c r="EBZ859" s="152"/>
      <c r="ECA859" s="152"/>
      <c r="ECB859" s="152"/>
      <c r="ECC859" s="152"/>
      <c r="ECD859" s="152"/>
      <c r="ECE859" s="152"/>
      <c r="ECF859" s="152"/>
      <c r="ECG859" s="152"/>
      <c r="ECH859" s="152"/>
      <c r="ECI859" s="152"/>
      <c r="ECJ859" s="152"/>
      <c r="ECK859" s="152"/>
      <c r="ECL859" s="152"/>
      <c r="ECM859" s="152"/>
      <c r="ECN859" s="152"/>
      <c r="ECO859" s="152"/>
      <c r="ECP859" s="152"/>
      <c r="ECQ859" s="152"/>
      <c r="ECR859" s="152"/>
      <c r="ECS859" s="152"/>
      <c r="ECT859" s="152"/>
      <c r="ECU859" s="152"/>
      <c r="ECV859" s="152"/>
      <c r="ECW859" s="152"/>
      <c r="ECX859" s="152"/>
      <c r="ECY859" s="152"/>
      <c r="ECZ859" s="152"/>
      <c r="EDA859" s="152"/>
      <c r="EDB859" s="152"/>
      <c r="EDC859" s="152"/>
      <c r="EDD859" s="152"/>
      <c r="EDE859" s="152"/>
      <c r="EDF859" s="152"/>
      <c r="EDG859" s="152"/>
      <c r="EDH859" s="152"/>
      <c r="EDI859" s="152"/>
      <c r="EDJ859" s="152"/>
      <c r="EDK859" s="152"/>
      <c r="EDL859" s="152"/>
      <c r="EDM859" s="152"/>
      <c r="EDN859" s="152"/>
      <c r="EDO859" s="152"/>
      <c r="EDP859" s="152"/>
      <c r="EDQ859" s="152"/>
      <c r="EDR859" s="152"/>
      <c r="EDS859" s="152"/>
      <c r="EDT859" s="152"/>
      <c r="EDU859" s="152"/>
      <c r="EDV859" s="152"/>
      <c r="EDW859" s="152"/>
      <c r="EDX859" s="152"/>
      <c r="EDY859" s="152"/>
      <c r="EDZ859" s="152"/>
      <c r="EEA859" s="152"/>
      <c r="EEB859" s="152"/>
      <c r="EEC859" s="152"/>
      <c r="EED859" s="152"/>
      <c r="EEE859" s="152"/>
      <c r="EEF859" s="152"/>
      <c r="EEG859" s="152"/>
      <c r="EEH859" s="152"/>
      <c r="EEI859" s="152"/>
      <c r="EEJ859" s="152"/>
      <c r="EEK859" s="152"/>
      <c r="EEL859" s="152"/>
      <c r="EEM859" s="152"/>
      <c r="EEN859" s="152"/>
      <c r="EEO859" s="152"/>
      <c r="EEP859" s="152"/>
      <c r="EEQ859" s="152"/>
      <c r="EER859" s="152"/>
      <c r="EES859" s="152"/>
      <c r="EET859" s="152"/>
      <c r="EEU859" s="152"/>
      <c r="EEV859" s="152"/>
      <c r="EEW859" s="152"/>
      <c r="EEX859" s="152"/>
      <c r="EEY859" s="152"/>
      <c r="EEZ859" s="152"/>
      <c r="EFA859" s="152"/>
      <c r="EFB859" s="152"/>
      <c r="EFC859" s="152"/>
      <c r="EFD859" s="152"/>
      <c r="EFE859" s="152"/>
      <c r="EFF859" s="152"/>
      <c r="EFG859" s="152"/>
      <c r="EFH859" s="152"/>
      <c r="EFI859" s="152"/>
      <c r="EFJ859" s="152"/>
      <c r="EFK859" s="152"/>
      <c r="EFL859" s="152"/>
      <c r="EFM859" s="152"/>
      <c r="EFN859" s="152"/>
      <c r="EFO859" s="152"/>
      <c r="EFP859" s="152"/>
      <c r="EFQ859" s="152"/>
      <c r="EFR859" s="152"/>
      <c r="EFS859" s="152"/>
      <c r="EFT859" s="152"/>
      <c r="EFU859" s="152"/>
      <c r="EFV859" s="152"/>
      <c r="EFW859" s="152"/>
      <c r="EFX859" s="152"/>
      <c r="EFY859" s="152"/>
      <c r="EFZ859" s="152"/>
      <c r="EGA859" s="152"/>
      <c r="EGB859" s="152"/>
      <c r="EGC859" s="152"/>
      <c r="EGD859" s="152"/>
      <c r="EGE859" s="152"/>
      <c r="EGF859" s="152"/>
      <c r="EGG859" s="152"/>
      <c r="EGH859" s="152"/>
      <c r="EGI859" s="152"/>
      <c r="EGJ859" s="152"/>
      <c r="EGK859" s="152"/>
      <c r="EGL859" s="152"/>
      <c r="EGM859" s="152"/>
      <c r="EGN859" s="152"/>
      <c r="EGO859" s="152"/>
      <c r="EGP859" s="152"/>
      <c r="EGQ859" s="152"/>
      <c r="EGR859" s="152"/>
      <c r="EGS859" s="152"/>
      <c r="EGT859" s="152"/>
      <c r="EGU859" s="152"/>
      <c r="EGV859" s="152"/>
      <c r="EGW859" s="152"/>
      <c r="EGX859" s="152"/>
      <c r="EGY859" s="152"/>
      <c r="EGZ859" s="152"/>
      <c r="EHA859" s="152"/>
      <c r="EHB859" s="152"/>
      <c r="EHC859" s="152"/>
      <c r="EHD859" s="152"/>
      <c r="EHE859" s="152"/>
      <c r="EHF859" s="152"/>
      <c r="EHG859" s="152"/>
      <c r="EHH859" s="152"/>
      <c r="EHI859" s="152"/>
      <c r="EHJ859" s="152"/>
      <c r="EHK859" s="152"/>
      <c r="EHL859" s="152"/>
      <c r="EHM859" s="152"/>
      <c r="EHN859" s="152"/>
      <c r="EHO859" s="152"/>
      <c r="EHP859" s="152"/>
      <c r="EHQ859" s="152"/>
      <c r="EHR859" s="152"/>
      <c r="EHS859" s="152"/>
      <c r="EHT859" s="152"/>
      <c r="EHU859" s="152"/>
      <c r="EHV859" s="152"/>
      <c r="EHW859" s="152"/>
      <c r="EHX859" s="152"/>
      <c r="EHY859" s="152"/>
      <c r="EHZ859" s="152"/>
      <c r="EIA859" s="152"/>
      <c r="EIB859" s="152"/>
      <c r="EIC859" s="152"/>
      <c r="EID859" s="152"/>
      <c r="EIE859" s="152"/>
      <c r="EIF859" s="152"/>
      <c r="EIG859" s="152"/>
      <c r="EIH859" s="152"/>
      <c r="EII859" s="152"/>
      <c r="EIJ859" s="152"/>
      <c r="EIK859" s="152"/>
      <c r="EIL859" s="152"/>
      <c r="EIM859" s="152"/>
      <c r="EIN859" s="152"/>
      <c r="EIO859" s="152"/>
      <c r="EIP859" s="152"/>
      <c r="EIQ859" s="152"/>
      <c r="EIR859" s="152"/>
      <c r="EIS859" s="152"/>
      <c r="EIT859" s="152"/>
      <c r="EIU859" s="152"/>
      <c r="EIV859" s="152"/>
      <c r="EIW859" s="152"/>
      <c r="EIX859" s="152"/>
      <c r="EIY859" s="152"/>
      <c r="EIZ859" s="152"/>
      <c r="EJA859" s="152"/>
      <c r="EJB859" s="152"/>
      <c r="EJC859" s="152"/>
      <c r="EJD859" s="152"/>
      <c r="EJE859" s="152"/>
      <c r="EJF859" s="152"/>
      <c r="EJG859" s="152"/>
      <c r="EJH859" s="152"/>
      <c r="EJI859" s="152"/>
      <c r="EJJ859" s="152"/>
      <c r="EJK859" s="152"/>
      <c r="EJL859" s="152"/>
      <c r="EJM859" s="152"/>
      <c r="EJN859" s="152"/>
      <c r="EJO859" s="152"/>
      <c r="EJP859" s="152"/>
      <c r="EJQ859" s="152"/>
      <c r="EJR859" s="152"/>
      <c r="EJS859" s="152"/>
      <c r="EJT859" s="152"/>
      <c r="EJU859" s="152"/>
      <c r="EJV859" s="152"/>
      <c r="EJW859" s="152"/>
      <c r="EJX859" s="152"/>
      <c r="EJY859" s="152"/>
      <c r="EJZ859" s="152"/>
      <c r="EKA859" s="152"/>
      <c r="EKB859" s="152"/>
      <c r="EKC859" s="152"/>
      <c r="EKD859" s="152"/>
      <c r="EKE859" s="152"/>
      <c r="EKF859" s="152"/>
      <c r="EKG859" s="152"/>
      <c r="EKH859" s="152"/>
      <c r="EKI859" s="152"/>
      <c r="EKJ859" s="152"/>
      <c r="EKK859" s="152"/>
      <c r="EKL859" s="152"/>
      <c r="EKM859" s="152"/>
      <c r="EKN859" s="152"/>
      <c r="EKO859" s="152"/>
      <c r="EKP859" s="152"/>
      <c r="EKQ859" s="152"/>
      <c r="EKR859" s="152"/>
      <c r="EKS859" s="152"/>
      <c r="EKT859" s="152"/>
      <c r="EKU859" s="152"/>
      <c r="EKV859" s="152"/>
      <c r="EKW859" s="152"/>
      <c r="EKX859" s="152"/>
      <c r="EKY859" s="152"/>
      <c r="EKZ859" s="152"/>
      <c r="ELA859" s="152"/>
      <c r="ELB859" s="152"/>
      <c r="ELC859" s="152"/>
      <c r="ELD859" s="152"/>
      <c r="ELE859" s="152"/>
      <c r="ELF859" s="152"/>
      <c r="ELG859" s="152"/>
      <c r="ELH859" s="152"/>
      <c r="ELI859" s="152"/>
      <c r="ELJ859" s="152"/>
      <c r="ELK859" s="152"/>
      <c r="ELL859" s="152"/>
      <c r="ELM859" s="152"/>
      <c r="ELN859" s="152"/>
      <c r="ELO859" s="152"/>
      <c r="ELP859" s="152"/>
      <c r="ELQ859" s="152"/>
      <c r="ELR859" s="152"/>
      <c r="ELS859" s="152"/>
      <c r="ELT859" s="152"/>
      <c r="ELU859" s="152"/>
      <c r="ELV859" s="152"/>
      <c r="ELW859" s="152"/>
      <c r="ELX859" s="152"/>
      <c r="ELY859" s="152"/>
      <c r="ELZ859" s="152"/>
      <c r="EMA859" s="152"/>
      <c r="EMB859" s="152"/>
      <c r="EMC859" s="152"/>
      <c r="EMD859" s="152"/>
      <c r="EME859" s="152"/>
      <c r="EMF859" s="152"/>
      <c r="EMG859" s="152"/>
      <c r="EMH859" s="152"/>
      <c r="EMI859" s="152"/>
      <c r="EMJ859" s="152"/>
      <c r="EMK859" s="152"/>
      <c r="EML859" s="152"/>
      <c r="EMM859" s="152"/>
      <c r="EMN859" s="152"/>
      <c r="EMO859" s="152"/>
      <c r="EMP859" s="152"/>
      <c r="EMQ859" s="152"/>
      <c r="EMR859" s="152"/>
      <c r="EMS859" s="152"/>
      <c r="EMT859" s="152"/>
      <c r="EMU859" s="152"/>
      <c r="EMV859" s="152"/>
      <c r="EMW859" s="152"/>
      <c r="EMX859" s="152"/>
      <c r="EMY859" s="152"/>
      <c r="EMZ859" s="152"/>
      <c r="ENA859" s="152"/>
      <c r="ENB859" s="152"/>
      <c r="ENC859" s="152"/>
      <c r="END859" s="152"/>
      <c r="ENE859" s="152"/>
      <c r="ENF859" s="152"/>
      <c r="ENG859" s="152"/>
      <c r="ENH859" s="152"/>
      <c r="ENI859" s="152"/>
      <c r="ENJ859" s="152"/>
      <c r="ENK859" s="152"/>
      <c r="ENL859" s="152"/>
      <c r="ENM859" s="152"/>
      <c r="ENN859" s="152"/>
      <c r="ENO859" s="152"/>
      <c r="ENP859" s="152"/>
      <c r="ENQ859" s="152"/>
      <c r="ENR859" s="152"/>
      <c r="ENS859" s="152"/>
      <c r="ENT859" s="152"/>
      <c r="ENU859" s="152"/>
      <c r="ENV859" s="152"/>
      <c r="ENW859" s="152"/>
      <c r="ENX859" s="152"/>
      <c r="ENY859" s="152"/>
      <c r="ENZ859" s="152"/>
      <c r="EOA859" s="152"/>
      <c r="EOB859" s="152"/>
      <c r="EOC859" s="152"/>
      <c r="EOD859" s="152"/>
      <c r="EOE859" s="152"/>
      <c r="EOF859" s="152"/>
      <c r="EOG859" s="152"/>
      <c r="EOH859" s="152"/>
      <c r="EOI859" s="152"/>
      <c r="EOJ859" s="152"/>
      <c r="EOK859" s="152"/>
      <c r="EOL859" s="152"/>
      <c r="EOM859" s="152"/>
      <c r="EON859" s="152"/>
      <c r="EOO859" s="152"/>
      <c r="EOP859" s="152"/>
      <c r="EOQ859" s="152"/>
      <c r="EOR859" s="152"/>
      <c r="EOS859" s="152"/>
      <c r="EOT859" s="152"/>
      <c r="EOU859" s="152"/>
      <c r="EOV859" s="152"/>
      <c r="EOW859" s="152"/>
      <c r="EOX859" s="152"/>
      <c r="EOY859" s="152"/>
      <c r="EOZ859" s="152"/>
      <c r="EPA859" s="152"/>
      <c r="EPB859" s="152"/>
      <c r="EPC859" s="152"/>
      <c r="EPD859" s="152"/>
      <c r="EPE859" s="152"/>
      <c r="EPF859" s="152"/>
      <c r="EPG859" s="152"/>
      <c r="EPH859" s="152"/>
      <c r="EPI859" s="152"/>
      <c r="EPJ859" s="152"/>
      <c r="EPK859" s="152"/>
      <c r="EPL859" s="152"/>
      <c r="EPM859" s="152"/>
      <c r="EPN859" s="152"/>
      <c r="EPO859" s="152"/>
      <c r="EPP859" s="152"/>
      <c r="EPQ859" s="152"/>
      <c r="EPR859" s="152"/>
      <c r="EPS859" s="152"/>
      <c r="EPT859" s="152"/>
      <c r="EPU859" s="152"/>
      <c r="EPV859" s="152"/>
      <c r="EPW859" s="152"/>
      <c r="EPX859" s="152"/>
      <c r="EPY859" s="152"/>
      <c r="EPZ859" s="152"/>
      <c r="EQA859" s="152"/>
      <c r="EQB859" s="152"/>
      <c r="EQC859" s="152"/>
      <c r="EQD859" s="152"/>
      <c r="EQE859" s="152"/>
      <c r="EQF859" s="152"/>
      <c r="EQG859" s="152"/>
      <c r="EQH859" s="152"/>
      <c r="EQI859" s="152"/>
      <c r="EQJ859" s="152"/>
      <c r="EQK859" s="152"/>
      <c r="EQL859" s="152"/>
      <c r="EQM859" s="152"/>
      <c r="EQN859" s="152"/>
      <c r="EQO859" s="152"/>
      <c r="EQP859" s="152"/>
      <c r="EQQ859" s="152"/>
      <c r="EQR859" s="152"/>
      <c r="EQS859" s="152"/>
      <c r="EQT859" s="152"/>
      <c r="EQU859" s="152"/>
      <c r="EQV859" s="152"/>
      <c r="EQW859" s="152"/>
      <c r="EQX859" s="152"/>
      <c r="EQY859" s="152"/>
      <c r="EQZ859" s="152"/>
      <c r="ERA859" s="152"/>
      <c r="ERB859" s="152"/>
      <c r="ERC859" s="152"/>
      <c r="ERD859" s="152"/>
      <c r="ERE859" s="152"/>
      <c r="ERF859" s="152"/>
      <c r="ERG859" s="152"/>
      <c r="ERH859" s="152"/>
      <c r="ERI859" s="152"/>
      <c r="ERJ859" s="152"/>
      <c r="ERK859" s="152"/>
      <c r="ERL859" s="152"/>
      <c r="ERM859" s="152"/>
      <c r="ERN859" s="152"/>
      <c r="ERO859" s="152"/>
      <c r="ERP859" s="152"/>
      <c r="ERQ859" s="152"/>
      <c r="ERR859" s="152"/>
      <c r="ERS859" s="152"/>
      <c r="ERT859" s="152"/>
      <c r="ERU859" s="152"/>
      <c r="ERV859" s="152"/>
      <c r="ERW859" s="152"/>
      <c r="ERX859" s="152"/>
      <c r="ERY859" s="152"/>
      <c r="ERZ859" s="152"/>
      <c r="ESA859" s="152"/>
      <c r="ESB859" s="152"/>
      <c r="ESC859" s="152"/>
      <c r="ESD859" s="152"/>
      <c r="ESE859" s="152"/>
      <c r="ESF859" s="152"/>
      <c r="ESG859" s="152"/>
      <c r="ESH859" s="152"/>
      <c r="ESI859" s="152"/>
      <c r="ESJ859" s="152"/>
      <c r="ESK859" s="152"/>
      <c r="ESL859" s="152"/>
      <c r="ESM859" s="152"/>
      <c r="ESN859" s="152"/>
      <c r="ESO859" s="152"/>
      <c r="ESP859" s="152"/>
      <c r="ESQ859" s="152"/>
      <c r="ESR859" s="152"/>
      <c r="ESS859" s="152"/>
      <c r="EST859" s="152"/>
      <c r="ESU859" s="152"/>
      <c r="ESV859" s="152"/>
      <c r="ESW859" s="152"/>
      <c r="ESX859" s="152"/>
      <c r="ESY859" s="152"/>
      <c r="ESZ859" s="152"/>
      <c r="ETA859" s="152"/>
      <c r="ETB859" s="152"/>
      <c r="ETC859" s="152"/>
      <c r="ETD859" s="152"/>
      <c r="ETE859" s="152"/>
      <c r="ETF859" s="152"/>
      <c r="ETG859" s="152"/>
      <c r="ETH859" s="152"/>
      <c r="ETI859" s="152"/>
      <c r="ETJ859" s="152"/>
      <c r="ETK859" s="152"/>
      <c r="ETL859" s="152"/>
      <c r="ETM859" s="152"/>
      <c r="ETN859" s="152"/>
      <c r="ETO859" s="152"/>
      <c r="ETP859" s="152"/>
      <c r="ETQ859" s="152"/>
      <c r="ETR859" s="152"/>
      <c r="ETS859" s="152"/>
      <c r="ETT859" s="152"/>
      <c r="ETU859" s="152"/>
      <c r="ETV859" s="152"/>
      <c r="ETW859" s="152"/>
      <c r="ETX859" s="152"/>
      <c r="ETY859" s="152"/>
      <c r="ETZ859" s="152"/>
      <c r="EUA859" s="152"/>
      <c r="EUB859" s="152"/>
      <c r="EUC859" s="152"/>
      <c r="EUD859" s="152"/>
      <c r="EUE859" s="152"/>
      <c r="EUF859" s="152"/>
      <c r="EUG859" s="152"/>
      <c r="EUH859" s="152"/>
      <c r="EUI859" s="152"/>
      <c r="EUJ859" s="152"/>
      <c r="EUK859" s="152"/>
      <c r="EUL859" s="152"/>
      <c r="EUM859" s="152"/>
      <c r="EUN859" s="152"/>
      <c r="EUO859" s="152"/>
      <c r="EUP859" s="152"/>
      <c r="EUQ859" s="152"/>
      <c r="EUR859" s="152"/>
      <c r="EUS859" s="152"/>
      <c r="EUT859" s="152"/>
      <c r="EUU859" s="152"/>
      <c r="EUV859" s="152"/>
      <c r="EUW859" s="152"/>
      <c r="EUX859" s="152"/>
      <c r="EUY859" s="152"/>
      <c r="EUZ859" s="152"/>
      <c r="EVA859" s="152"/>
      <c r="EVB859" s="152"/>
      <c r="EVC859" s="152"/>
      <c r="EVD859" s="152"/>
      <c r="EVE859" s="152"/>
      <c r="EVF859" s="152"/>
      <c r="EVG859" s="152"/>
      <c r="EVH859" s="152"/>
      <c r="EVI859" s="152"/>
      <c r="EVJ859" s="152"/>
      <c r="EVK859" s="152"/>
      <c r="EVL859" s="152"/>
      <c r="EVM859" s="152"/>
      <c r="EVN859" s="152"/>
      <c r="EVO859" s="152"/>
      <c r="EVP859" s="152"/>
      <c r="EVQ859" s="152"/>
      <c r="EVR859" s="152"/>
      <c r="EVS859" s="152"/>
      <c r="EVT859" s="152"/>
      <c r="EVU859" s="152"/>
      <c r="EVV859" s="152"/>
      <c r="EVW859" s="152"/>
      <c r="EVX859" s="152"/>
      <c r="EVY859" s="152"/>
      <c r="EVZ859" s="152"/>
      <c r="EWA859" s="152"/>
      <c r="EWB859" s="152"/>
      <c r="EWC859" s="152"/>
      <c r="EWD859" s="152"/>
      <c r="EWE859" s="152"/>
      <c r="EWF859" s="152"/>
      <c r="EWG859" s="152"/>
      <c r="EWH859" s="152"/>
      <c r="EWI859" s="152"/>
      <c r="EWJ859" s="152"/>
      <c r="EWK859" s="152"/>
      <c r="EWL859" s="152"/>
      <c r="EWM859" s="152"/>
      <c r="EWN859" s="152"/>
      <c r="EWO859" s="152"/>
      <c r="EWP859" s="152"/>
      <c r="EWQ859" s="152"/>
      <c r="EWR859" s="152"/>
      <c r="EWS859" s="152"/>
      <c r="EWT859" s="152"/>
      <c r="EWU859" s="152"/>
      <c r="EWV859" s="152"/>
      <c r="EWW859" s="152"/>
      <c r="EWX859" s="152"/>
      <c r="EWY859" s="152"/>
      <c r="EWZ859" s="152"/>
      <c r="EXA859" s="152"/>
      <c r="EXB859" s="152"/>
      <c r="EXC859" s="152"/>
      <c r="EXD859" s="152"/>
      <c r="EXE859" s="152"/>
      <c r="EXF859" s="152"/>
      <c r="EXG859" s="152"/>
      <c r="EXH859" s="152"/>
      <c r="EXI859" s="152"/>
      <c r="EXJ859" s="152"/>
      <c r="EXK859" s="152"/>
      <c r="EXL859" s="152"/>
      <c r="EXM859" s="152"/>
      <c r="EXN859" s="152"/>
      <c r="EXO859" s="152"/>
      <c r="EXP859" s="152"/>
      <c r="EXQ859" s="152"/>
      <c r="EXR859" s="152"/>
      <c r="EXS859" s="152"/>
      <c r="EXT859" s="152"/>
      <c r="EXU859" s="152"/>
      <c r="EXV859" s="152"/>
      <c r="EXW859" s="152"/>
      <c r="EXX859" s="152"/>
      <c r="EXY859" s="152"/>
      <c r="EXZ859" s="152"/>
      <c r="EYA859" s="152"/>
      <c r="EYB859" s="152"/>
      <c r="EYC859" s="152"/>
      <c r="EYD859" s="152"/>
      <c r="EYE859" s="152"/>
      <c r="EYF859" s="152"/>
      <c r="EYG859" s="152"/>
      <c r="EYH859" s="152"/>
      <c r="EYI859" s="152"/>
      <c r="EYJ859" s="152"/>
      <c r="EYK859" s="152"/>
      <c r="EYL859" s="152"/>
      <c r="EYM859" s="152"/>
      <c r="EYN859" s="152"/>
      <c r="EYO859" s="152"/>
      <c r="EYP859" s="152"/>
      <c r="EYQ859" s="152"/>
      <c r="EYR859" s="152"/>
      <c r="EYS859" s="152"/>
      <c r="EYT859" s="152"/>
      <c r="EYU859" s="152"/>
      <c r="EYV859" s="152"/>
      <c r="EYW859" s="152"/>
      <c r="EYX859" s="152"/>
      <c r="EYY859" s="152"/>
      <c r="EYZ859" s="152"/>
      <c r="EZA859" s="152"/>
      <c r="EZB859" s="152"/>
      <c r="EZC859" s="152"/>
      <c r="EZD859" s="152"/>
      <c r="EZE859" s="152"/>
      <c r="EZF859" s="152"/>
      <c r="EZG859" s="152"/>
      <c r="EZH859" s="152"/>
      <c r="EZI859" s="152"/>
      <c r="EZJ859" s="152"/>
      <c r="EZK859" s="152"/>
      <c r="EZL859" s="152"/>
      <c r="EZM859" s="152"/>
      <c r="EZN859" s="152"/>
      <c r="EZO859" s="152"/>
      <c r="EZP859" s="152"/>
      <c r="EZQ859" s="152"/>
      <c r="EZR859" s="152"/>
      <c r="EZS859" s="152"/>
      <c r="EZT859" s="152"/>
      <c r="EZU859" s="152"/>
      <c r="EZV859" s="152"/>
      <c r="EZW859" s="152"/>
      <c r="EZX859" s="152"/>
      <c r="EZY859" s="152"/>
      <c r="EZZ859" s="152"/>
      <c r="FAA859" s="152"/>
      <c r="FAB859" s="152"/>
      <c r="FAC859" s="152"/>
      <c r="FAD859" s="152"/>
      <c r="FAE859" s="152"/>
      <c r="FAF859" s="152"/>
      <c r="FAG859" s="152"/>
      <c r="FAH859" s="152"/>
      <c r="FAI859" s="152"/>
      <c r="FAJ859" s="152"/>
      <c r="FAK859" s="152"/>
      <c r="FAL859" s="152"/>
      <c r="FAM859" s="152"/>
      <c r="FAN859" s="152"/>
      <c r="FAO859" s="152"/>
      <c r="FAP859" s="152"/>
      <c r="FAQ859" s="152"/>
      <c r="FAR859" s="152"/>
      <c r="FAS859" s="152"/>
      <c r="FAT859" s="152"/>
      <c r="FAU859" s="152"/>
      <c r="FAV859" s="152"/>
      <c r="FAW859" s="152"/>
      <c r="FAX859" s="152"/>
      <c r="FAY859" s="152"/>
      <c r="FAZ859" s="152"/>
      <c r="FBA859" s="152"/>
      <c r="FBB859" s="152"/>
      <c r="FBC859" s="152"/>
      <c r="FBD859" s="152"/>
      <c r="FBE859" s="152"/>
      <c r="FBF859" s="152"/>
      <c r="FBG859" s="152"/>
      <c r="FBH859" s="152"/>
      <c r="FBI859" s="152"/>
      <c r="FBJ859" s="152"/>
      <c r="FBK859" s="152"/>
      <c r="FBL859" s="152"/>
      <c r="FBM859" s="152"/>
      <c r="FBN859" s="152"/>
      <c r="FBO859" s="152"/>
      <c r="FBP859" s="152"/>
      <c r="FBQ859" s="152"/>
      <c r="FBR859" s="152"/>
      <c r="FBS859" s="152"/>
      <c r="FBT859" s="152"/>
      <c r="FBU859" s="152"/>
      <c r="FBV859" s="152"/>
      <c r="FBW859" s="152"/>
      <c r="FBX859" s="152"/>
      <c r="FBY859" s="152"/>
      <c r="FBZ859" s="152"/>
      <c r="FCA859" s="152"/>
      <c r="FCB859" s="152"/>
      <c r="FCC859" s="152"/>
      <c r="FCD859" s="152"/>
      <c r="FCE859" s="152"/>
      <c r="FCF859" s="152"/>
      <c r="FCG859" s="152"/>
      <c r="FCH859" s="152"/>
      <c r="FCI859" s="152"/>
      <c r="FCJ859" s="152"/>
      <c r="FCK859" s="152"/>
      <c r="FCL859" s="152"/>
      <c r="FCM859" s="152"/>
      <c r="FCN859" s="152"/>
      <c r="FCO859" s="152"/>
      <c r="FCP859" s="152"/>
      <c r="FCQ859" s="152"/>
      <c r="FCR859" s="152"/>
      <c r="FCS859" s="152"/>
      <c r="FCT859" s="152"/>
      <c r="FCU859" s="152"/>
      <c r="FCV859" s="152"/>
      <c r="FCW859" s="152"/>
      <c r="FCX859" s="152"/>
      <c r="FCY859" s="152"/>
      <c r="FCZ859" s="152"/>
      <c r="FDA859" s="152"/>
      <c r="FDB859" s="152"/>
      <c r="FDC859" s="152"/>
      <c r="FDD859" s="152"/>
      <c r="FDE859" s="152"/>
      <c r="FDF859" s="152"/>
      <c r="FDG859" s="152"/>
      <c r="FDH859" s="152"/>
      <c r="FDI859" s="152"/>
      <c r="FDJ859" s="152"/>
      <c r="FDK859" s="152"/>
      <c r="FDL859" s="152"/>
      <c r="FDM859" s="152"/>
      <c r="FDN859" s="152"/>
      <c r="FDO859" s="152"/>
      <c r="FDP859" s="152"/>
      <c r="FDQ859" s="152"/>
      <c r="FDR859" s="152"/>
      <c r="FDS859" s="152"/>
      <c r="FDT859" s="152"/>
      <c r="FDU859" s="152"/>
      <c r="FDV859" s="152"/>
      <c r="FDW859" s="152"/>
      <c r="FDX859" s="152"/>
      <c r="FDY859" s="152"/>
      <c r="FDZ859" s="152"/>
      <c r="FEA859" s="152"/>
      <c r="FEB859" s="152"/>
      <c r="FEC859" s="152"/>
      <c r="FED859" s="152"/>
      <c r="FEE859" s="152"/>
      <c r="FEF859" s="152"/>
      <c r="FEG859" s="152"/>
      <c r="FEH859" s="152"/>
      <c r="FEI859" s="152"/>
      <c r="FEJ859" s="152"/>
      <c r="FEK859" s="152"/>
      <c r="FEL859" s="152"/>
      <c r="FEM859" s="152"/>
      <c r="FEN859" s="152"/>
      <c r="FEO859" s="152"/>
      <c r="FEP859" s="152"/>
      <c r="FEQ859" s="152"/>
      <c r="FER859" s="152"/>
      <c r="FES859" s="152"/>
      <c r="FET859" s="152"/>
      <c r="FEU859" s="152"/>
      <c r="FEV859" s="152"/>
      <c r="FEW859" s="152"/>
      <c r="FEX859" s="152"/>
      <c r="FEY859" s="152"/>
      <c r="FEZ859" s="152"/>
      <c r="FFA859" s="152"/>
      <c r="FFB859" s="152"/>
      <c r="FFC859" s="152"/>
      <c r="FFD859" s="152"/>
      <c r="FFE859" s="152"/>
      <c r="FFF859" s="152"/>
      <c r="FFG859" s="152"/>
      <c r="FFH859" s="152"/>
      <c r="FFI859" s="152"/>
      <c r="FFJ859" s="152"/>
      <c r="FFK859" s="152"/>
      <c r="FFL859" s="152"/>
      <c r="FFM859" s="152"/>
      <c r="FFN859" s="152"/>
      <c r="FFO859" s="152"/>
      <c r="FFP859" s="152"/>
      <c r="FFQ859" s="152"/>
      <c r="FFR859" s="152"/>
      <c r="FFS859" s="152"/>
      <c r="FFT859" s="152"/>
      <c r="FFU859" s="152"/>
      <c r="FFV859" s="152"/>
      <c r="FFW859" s="152"/>
      <c r="FFX859" s="152"/>
      <c r="FFY859" s="152"/>
      <c r="FFZ859" s="152"/>
      <c r="FGA859" s="152"/>
      <c r="FGB859" s="152"/>
      <c r="FGC859" s="152"/>
      <c r="FGD859" s="152"/>
      <c r="FGE859" s="152"/>
      <c r="FGF859" s="152"/>
      <c r="FGG859" s="152"/>
      <c r="FGH859" s="152"/>
      <c r="FGI859" s="152"/>
      <c r="FGJ859" s="152"/>
      <c r="FGK859" s="152"/>
      <c r="FGL859" s="152"/>
      <c r="FGM859" s="152"/>
      <c r="FGN859" s="152"/>
      <c r="FGO859" s="152"/>
      <c r="FGP859" s="152"/>
      <c r="FGQ859" s="152"/>
      <c r="FGR859" s="152"/>
      <c r="FGS859" s="152"/>
      <c r="FGT859" s="152"/>
      <c r="FGU859" s="152"/>
      <c r="FGV859" s="152"/>
      <c r="FGW859" s="152"/>
      <c r="FGX859" s="152"/>
      <c r="FGY859" s="152"/>
      <c r="FGZ859" s="152"/>
      <c r="FHA859" s="152"/>
      <c r="FHB859" s="152"/>
      <c r="FHC859" s="152"/>
      <c r="FHD859" s="152"/>
      <c r="FHE859" s="152"/>
      <c r="FHF859" s="152"/>
      <c r="FHG859" s="152"/>
      <c r="FHH859" s="152"/>
      <c r="FHI859" s="152"/>
      <c r="FHJ859" s="152"/>
      <c r="FHK859" s="152"/>
      <c r="FHL859" s="152"/>
      <c r="FHM859" s="152"/>
      <c r="FHN859" s="152"/>
      <c r="FHO859" s="152"/>
      <c r="FHP859" s="152"/>
      <c r="FHQ859" s="152"/>
      <c r="FHR859" s="152"/>
      <c r="FHS859" s="152"/>
      <c r="FHT859" s="152"/>
      <c r="FHU859" s="152"/>
      <c r="FHV859" s="152"/>
      <c r="FHW859" s="152"/>
      <c r="FHX859" s="152"/>
      <c r="FHY859" s="152"/>
      <c r="FHZ859" s="152"/>
      <c r="FIA859" s="152"/>
      <c r="FIB859" s="152"/>
      <c r="FIC859" s="152"/>
      <c r="FID859" s="152"/>
      <c r="FIE859" s="152"/>
      <c r="FIF859" s="152"/>
      <c r="FIG859" s="152"/>
      <c r="FIH859" s="152"/>
      <c r="FII859" s="152"/>
      <c r="FIJ859" s="152"/>
      <c r="FIK859" s="152"/>
      <c r="FIL859" s="152"/>
      <c r="FIM859" s="152"/>
      <c r="FIN859" s="152"/>
      <c r="FIO859" s="152"/>
      <c r="FIP859" s="152"/>
      <c r="FIQ859" s="152"/>
      <c r="FIR859" s="152"/>
      <c r="FIS859" s="152"/>
      <c r="FIT859" s="152"/>
      <c r="FIU859" s="152"/>
      <c r="FIV859" s="152"/>
      <c r="FIW859" s="152"/>
      <c r="FIX859" s="152"/>
      <c r="FIY859" s="152"/>
      <c r="FIZ859" s="152"/>
      <c r="FJA859" s="152"/>
      <c r="FJB859" s="152"/>
      <c r="FJC859" s="152"/>
      <c r="FJD859" s="152"/>
      <c r="FJE859" s="152"/>
      <c r="FJF859" s="152"/>
      <c r="FJG859" s="152"/>
      <c r="FJH859" s="152"/>
      <c r="FJI859" s="152"/>
      <c r="FJJ859" s="152"/>
      <c r="FJK859" s="152"/>
      <c r="FJL859" s="152"/>
      <c r="FJM859" s="152"/>
      <c r="FJN859" s="152"/>
      <c r="FJO859" s="152"/>
      <c r="FJP859" s="152"/>
      <c r="FJQ859" s="152"/>
      <c r="FJR859" s="152"/>
      <c r="FJS859" s="152"/>
      <c r="FJT859" s="152"/>
      <c r="FJU859" s="152"/>
      <c r="FJV859" s="152"/>
      <c r="FJW859" s="152"/>
      <c r="FJX859" s="152"/>
      <c r="FJY859" s="152"/>
      <c r="FJZ859" s="152"/>
      <c r="FKA859" s="152"/>
      <c r="FKB859" s="152"/>
      <c r="FKC859" s="152"/>
      <c r="FKD859" s="152"/>
      <c r="FKE859" s="152"/>
      <c r="FKF859" s="152"/>
      <c r="FKG859" s="152"/>
      <c r="FKH859" s="152"/>
      <c r="FKI859" s="152"/>
      <c r="FKJ859" s="152"/>
      <c r="FKK859" s="152"/>
      <c r="FKL859" s="152"/>
      <c r="FKM859" s="152"/>
      <c r="FKN859" s="152"/>
      <c r="FKO859" s="152"/>
      <c r="FKP859" s="152"/>
      <c r="FKQ859" s="152"/>
      <c r="FKR859" s="152"/>
      <c r="FKS859" s="152"/>
      <c r="FKT859" s="152"/>
      <c r="FKU859" s="152"/>
      <c r="FKV859" s="152"/>
      <c r="FKW859" s="152"/>
      <c r="FKX859" s="152"/>
      <c r="FKY859" s="152"/>
      <c r="FKZ859" s="152"/>
      <c r="FLA859" s="152"/>
      <c r="FLB859" s="152"/>
      <c r="FLC859" s="152"/>
      <c r="FLD859" s="152"/>
      <c r="FLE859" s="152"/>
      <c r="FLF859" s="152"/>
      <c r="FLG859" s="152"/>
      <c r="FLH859" s="152"/>
      <c r="FLI859" s="152"/>
      <c r="FLJ859" s="152"/>
      <c r="FLK859" s="152"/>
      <c r="FLL859" s="152"/>
      <c r="FLM859" s="152"/>
      <c r="FLN859" s="152"/>
      <c r="FLO859" s="152"/>
      <c r="FLP859" s="152"/>
      <c r="FLQ859" s="152"/>
      <c r="FLR859" s="152"/>
      <c r="FLS859" s="152"/>
      <c r="FLT859" s="152"/>
      <c r="FLU859" s="152"/>
      <c r="FLV859" s="152"/>
      <c r="FLW859" s="152"/>
      <c r="FLX859" s="152"/>
      <c r="FLY859" s="152"/>
      <c r="FLZ859" s="152"/>
      <c r="FMA859" s="152"/>
      <c r="FMB859" s="152"/>
      <c r="FMC859" s="152"/>
      <c r="FMD859" s="152"/>
      <c r="FME859" s="152"/>
      <c r="FMF859" s="152"/>
      <c r="FMG859" s="152"/>
      <c r="FMH859" s="152"/>
      <c r="FMI859" s="152"/>
      <c r="FMJ859" s="152"/>
      <c r="FMK859" s="152"/>
      <c r="FML859" s="152"/>
      <c r="FMM859" s="152"/>
      <c r="FMN859" s="152"/>
      <c r="FMO859" s="152"/>
      <c r="FMP859" s="152"/>
      <c r="FMQ859" s="152"/>
      <c r="FMR859" s="152"/>
      <c r="FMS859" s="152"/>
      <c r="FMT859" s="152"/>
      <c r="FMU859" s="152"/>
      <c r="FMV859" s="152"/>
      <c r="FMW859" s="152"/>
      <c r="FMX859" s="152"/>
      <c r="FMY859" s="152"/>
      <c r="FMZ859" s="152"/>
      <c r="FNA859" s="152"/>
      <c r="FNB859" s="152"/>
      <c r="FNC859" s="152"/>
      <c r="FND859" s="152"/>
      <c r="FNE859" s="152"/>
      <c r="FNF859" s="152"/>
      <c r="FNG859" s="152"/>
      <c r="FNH859" s="152"/>
      <c r="FNI859" s="152"/>
      <c r="FNJ859" s="152"/>
      <c r="FNK859" s="152"/>
      <c r="FNL859" s="152"/>
      <c r="FNM859" s="152"/>
      <c r="FNN859" s="152"/>
      <c r="FNO859" s="152"/>
      <c r="FNP859" s="152"/>
      <c r="FNQ859" s="152"/>
      <c r="FNR859" s="152"/>
      <c r="FNS859" s="152"/>
      <c r="FNT859" s="152"/>
      <c r="FNU859" s="152"/>
      <c r="FNV859" s="152"/>
      <c r="FNW859" s="152"/>
      <c r="FNX859" s="152"/>
      <c r="FNY859" s="152"/>
      <c r="FNZ859" s="152"/>
      <c r="FOA859" s="152"/>
      <c r="FOB859" s="152"/>
      <c r="FOC859" s="152"/>
      <c r="FOD859" s="152"/>
      <c r="FOE859" s="152"/>
      <c r="FOF859" s="152"/>
      <c r="FOG859" s="152"/>
      <c r="FOH859" s="152"/>
      <c r="FOI859" s="152"/>
      <c r="FOJ859" s="152"/>
      <c r="FOK859" s="152"/>
      <c r="FOL859" s="152"/>
      <c r="FOM859" s="152"/>
      <c r="FON859" s="152"/>
      <c r="FOO859" s="152"/>
      <c r="FOP859" s="152"/>
      <c r="FOQ859" s="152"/>
      <c r="FOR859" s="152"/>
      <c r="FOS859" s="152"/>
      <c r="FOT859" s="152"/>
      <c r="FOU859" s="152"/>
      <c r="FOV859" s="152"/>
      <c r="FOW859" s="152"/>
      <c r="FOX859" s="152"/>
      <c r="FOY859" s="152"/>
      <c r="FOZ859" s="152"/>
      <c r="FPA859" s="152"/>
      <c r="FPB859" s="152"/>
      <c r="FPC859" s="152"/>
      <c r="FPD859" s="152"/>
      <c r="FPE859" s="152"/>
      <c r="FPF859" s="152"/>
      <c r="FPG859" s="152"/>
      <c r="FPH859" s="152"/>
      <c r="FPI859" s="152"/>
      <c r="FPJ859" s="152"/>
      <c r="FPK859" s="152"/>
      <c r="FPL859" s="152"/>
      <c r="FPM859" s="152"/>
      <c r="FPN859" s="152"/>
      <c r="FPO859" s="152"/>
      <c r="FPP859" s="152"/>
      <c r="FPQ859" s="152"/>
      <c r="FPR859" s="152"/>
      <c r="FPS859" s="152"/>
      <c r="FPT859" s="152"/>
      <c r="FPU859" s="152"/>
      <c r="FPV859" s="152"/>
      <c r="FPW859" s="152"/>
      <c r="FPX859" s="152"/>
      <c r="FPY859" s="152"/>
      <c r="FPZ859" s="152"/>
      <c r="FQA859" s="152"/>
      <c r="FQB859" s="152"/>
      <c r="FQC859" s="152"/>
      <c r="FQD859" s="152"/>
      <c r="FQE859" s="152"/>
      <c r="FQF859" s="152"/>
      <c r="FQG859" s="152"/>
      <c r="FQH859" s="152"/>
      <c r="FQI859" s="152"/>
      <c r="FQJ859" s="152"/>
      <c r="FQK859" s="152"/>
      <c r="FQL859" s="152"/>
      <c r="FQM859" s="152"/>
      <c r="FQN859" s="152"/>
      <c r="FQO859" s="152"/>
      <c r="FQP859" s="152"/>
      <c r="FQQ859" s="152"/>
      <c r="FQR859" s="152"/>
      <c r="FQS859" s="152"/>
      <c r="FQT859" s="152"/>
      <c r="FQU859" s="152"/>
      <c r="FQV859" s="152"/>
      <c r="FQW859" s="152"/>
      <c r="FQX859" s="152"/>
      <c r="FQY859" s="152"/>
      <c r="FQZ859" s="152"/>
      <c r="FRA859" s="152"/>
      <c r="FRB859" s="152"/>
      <c r="FRC859" s="152"/>
      <c r="FRD859" s="152"/>
      <c r="FRE859" s="152"/>
      <c r="FRF859" s="152"/>
      <c r="FRG859" s="152"/>
      <c r="FRH859" s="152"/>
      <c r="FRI859" s="152"/>
      <c r="FRJ859" s="152"/>
      <c r="FRK859" s="152"/>
      <c r="FRL859" s="152"/>
      <c r="FRM859" s="152"/>
      <c r="FRN859" s="152"/>
      <c r="FRO859" s="152"/>
      <c r="FRP859" s="152"/>
      <c r="FRQ859" s="152"/>
      <c r="FRR859" s="152"/>
      <c r="FRS859" s="152"/>
      <c r="FRT859" s="152"/>
      <c r="FRU859" s="152"/>
      <c r="FRV859" s="152"/>
      <c r="FRW859" s="152"/>
      <c r="FRX859" s="152"/>
      <c r="FRY859" s="152"/>
      <c r="FRZ859" s="152"/>
      <c r="FSA859" s="152"/>
      <c r="FSB859" s="152"/>
      <c r="FSC859" s="152"/>
      <c r="FSD859" s="152"/>
      <c r="FSE859" s="152"/>
      <c r="FSF859" s="152"/>
      <c r="FSG859" s="152"/>
      <c r="FSH859" s="152"/>
      <c r="FSI859" s="152"/>
      <c r="FSJ859" s="152"/>
      <c r="FSK859" s="152"/>
      <c r="FSL859" s="152"/>
      <c r="FSM859" s="152"/>
      <c r="FSN859" s="152"/>
      <c r="FSO859" s="152"/>
      <c r="FSP859" s="152"/>
      <c r="FSQ859" s="152"/>
      <c r="FSR859" s="152"/>
      <c r="FSS859" s="152"/>
      <c r="FST859" s="152"/>
      <c r="FSU859" s="152"/>
      <c r="FSV859" s="152"/>
      <c r="FSW859" s="152"/>
      <c r="FSX859" s="152"/>
      <c r="FSY859" s="152"/>
      <c r="FSZ859" s="152"/>
      <c r="FTA859" s="152"/>
      <c r="FTB859" s="152"/>
      <c r="FTC859" s="152"/>
      <c r="FTD859" s="152"/>
      <c r="FTE859" s="152"/>
      <c r="FTF859" s="152"/>
      <c r="FTG859" s="152"/>
      <c r="FTH859" s="152"/>
      <c r="FTI859" s="152"/>
      <c r="FTJ859" s="152"/>
      <c r="FTK859" s="152"/>
      <c r="FTL859" s="152"/>
      <c r="FTM859" s="152"/>
      <c r="FTN859" s="152"/>
      <c r="FTO859" s="152"/>
      <c r="FTP859" s="152"/>
      <c r="FTQ859" s="152"/>
      <c r="FTR859" s="152"/>
      <c r="FTS859" s="152"/>
      <c r="FTT859" s="152"/>
      <c r="FTU859" s="152"/>
      <c r="FTV859" s="152"/>
      <c r="FTW859" s="152"/>
      <c r="FTX859" s="152"/>
      <c r="FTY859" s="152"/>
      <c r="FTZ859" s="152"/>
      <c r="FUA859" s="152"/>
      <c r="FUB859" s="152"/>
      <c r="FUC859" s="152"/>
      <c r="FUD859" s="152"/>
      <c r="FUE859" s="152"/>
      <c r="FUF859" s="152"/>
      <c r="FUG859" s="152"/>
      <c r="FUH859" s="152"/>
      <c r="FUI859" s="152"/>
      <c r="FUJ859" s="152"/>
      <c r="FUK859" s="152"/>
      <c r="FUL859" s="152"/>
      <c r="FUM859" s="152"/>
      <c r="FUN859" s="152"/>
      <c r="FUO859" s="152"/>
      <c r="FUP859" s="152"/>
      <c r="FUQ859" s="152"/>
      <c r="FUR859" s="152"/>
      <c r="FUS859" s="152"/>
      <c r="FUT859" s="152"/>
      <c r="FUU859" s="152"/>
      <c r="FUV859" s="152"/>
      <c r="FUW859" s="152"/>
      <c r="FUX859" s="152"/>
      <c r="FUY859" s="152"/>
      <c r="FUZ859" s="152"/>
      <c r="FVA859" s="152"/>
      <c r="FVB859" s="152"/>
      <c r="FVC859" s="152"/>
      <c r="FVD859" s="152"/>
      <c r="FVE859" s="152"/>
      <c r="FVF859" s="152"/>
      <c r="FVG859" s="152"/>
      <c r="FVH859" s="152"/>
      <c r="FVI859" s="152"/>
      <c r="FVJ859" s="152"/>
      <c r="FVK859" s="152"/>
      <c r="FVL859" s="152"/>
      <c r="FVM859" s="152"/>
      <c r="FVN859" s="152"/>
      <c r="FVO859" s="152"/>
      <c r="FVP859" s="152"/>
      <c r="FVQ859" s="152"/>
      <c r="FVR859" s="152"/>
      <c r="FVS859" s="152"/>
      <c r="FVT859" s="152"/>
      <c r="FVU859" s="152"/>
      <c r="FVV859" s="152"/>
      <c r="FVW859" s="152"/>
      <c r="FVX859" s="152"/>
      <c r="FVY859" s="152"/>
      <c r="FVZ859" s="152"/>
      <c r="FWA859" s="152"/>
      <c r="FWB859" s="152"/>
      <c r="FWC859" s="152"/>
      <c r="FWD859" s="152"/>
      <c r="FWE859" s="152"/>
      <c r="FWF859" s="152"/>
      <c r="FWG859" s="152"/>
      <c r="FWH859" s="152"/>
      <c r="FWI859" s="152"/>
      <c r="FWJ859" s="152"/>
      <c r="FWK859" s="152"/>
      <c r="FWL859" s="152"/>
      <c r="FWM859" s="152"/>
      <c r="FWN859" s="152"/>
      <c r="FWO859" s="152"/>
      <c r="FWP859" s="152"/>
      <c r="FWQ859" s="152"/>
      <c r="FWR859" s="152"/>
      <c r="FWS859" s="152"/>
      <c r="FWT859" s="152"/>
      <c r="FWU859" s="152"/>
      <c r="FWV859" s="152"/>
      <c r="FWW859" s="152"/>
      <c r="FWX859" s="152"/>
      <c r="FWY859" s="152"/>
      <c r="FWZ859" s="152"/>
      <c r="FXA859" s="152"/>
      <c r="FXB859" s="152"/>
      <c r="FXC859" s="152"/>
      <c r="FXD859" s="152"/>
      <c r="FXE859" s="152"/>
      <c r="FXF859" s="152"/>
      <c r="FXG859" s="152"/>
      <c r="FXH859" s="152"/>
      <c r="FXI859" s="152"/>
      <c r="FXJ859" s="152"/>
      <c r="FXK859" s="152"/>
      <c r="FXL859" s="152"/>
      <c r="FXM859" s="152"/>
      <c r="FXN859" s="152"/>
      <c r="FXO859" s="152"/>
      <c r="FXP859" s="152"/>
      <c r="FXQ859" s="152"/>
      <c r="FXR859" s="152"/>
      <c r="FXS859" s="152"/>
      <c r="FXT859" s="152"/>
      <c r="FXU859" s="152"/>
      <c r="FXV859" s="152"/>
      <c r="FXW859" s="152"/>
      <c r="FXX859" s="152"/>
      <c r="FXY859" s="152"/>
      <c r="FXZ859" s="152"/>
      <c r="FYA859" s="152"/>
      <c r="FYB859" s="152"/>
      <c r="FYC859" s="152"/>
      <c r="FYD859" s="152"/>
      <c r="FYE859" s="152"/>
      <c r="FYF859" s="152"/>
      <c r="FYG859" s="152"/>
      <c r="FYH859" s="152"/>
      <c r="FYI859" s="152"/>
      <c r="FYJ859" s="152"/>
      <c r="FYK859" s="152"/>
      <c r="FYL859" s="152"/>
      <c r="FYM859" s="152"/>
      <c r="FYN859" s="152"/>
      <c r="FYO859" s="152"/>
      <c r="FYP859" s="152"/>
      <c r="FYQ859" s="152"/>
      <c r="FYR859" s="152"/>
      <c r="FYS859" s="152"/>
      <c r="FYT859" s="152"/>
      <c r="FYU859" s="152"/>
      <c r="FYV859" s="152"/>
      <c r="FYW859" s="152"/>
      <c r="FYX859" s="152"/>
      <c r="FYY859" s="152"/>
      <c r="FYZ859" s="152"/>
      <c r="FZA859" s="152"/>
      <c r="FZB859" s="152"/>
      <c r="FZC859" s="152"/>
      <c r="FZD859" s="152"/>
      <c r="FZE859" s="152"/>
      <c r="FZF859" s="152"/>
      <c r="FZG859" s="152"/>
      <c r="FZH859" s="152"/>
      <c r="FZI859" s="152"/>
      <c r="FZJ859" s="152"/>
      <c r="FZK859" s="152"/>
      <c r="FZL859" s="152"/>
      <c r="FZM859" s="152"/>
      <c r="FZN859" s="152"/>
      <c r="FZO859" s="152"/>
      <c r="FZP859" s="152"/>
      <c r="FZQ859" s="152"/>
      <c r="FZR859" s="152"/>
      <c r="FZS859" s="152"/>
      <c r="FZT859" s="152"/>
      <c r="FZU859" s="152"/>
      <c r="FZV859" s="152"/>
      <c r="FZW859" s="152"/>
      <c r="FZX859" s="152"/>
      <c r="FZY859" s="152"/>
      <c r="FZZ859" s="152"/>
      <c r="GAA859" s="152"/>
      <c r="GAB859" s="152"/>
      <c r="GAC859" s="152"/>
      <c r="GAD859" s="152"/>
      <c r="GAE859" s="152"/>
      <c r="GAF859" s="152"/>
      <c r="GAG859" s="152"/>
      <c r="GAH859" s="152"/>
      <c r="GAI859" s="152"/>
      <c r="GAJ859" s="152"/>
      <c r="GAK859" s="152"/>
      <c r="GAL859" s="152"/>
      <c r="GAM859" s="152"/>
      <c r="GAN859" s="152"/>
      <c r="GAO859" s="152"/>
      <c r="GAP859" s="152"/>
      <c r="GAQ859" s="152"/>
      <c r="GAR859" s="152"/>
      <c r="GAS859" s="152"/>
      <c r="GAT859" s="152"/>
      <c r="GAU859" s="152"/>
      <c r="GAV859" s="152"/>
      <c r="GAW859" s="152"/>
      <c r="GAX859" s="152"/>
      <c r="GAY859" s="152"/>
      <c r="GAZ859" s="152"/>
      <c r="GBA859" s="152"/>
      <c r="GBB859" s="152"/>
      <c r="GBC859" s="152"/>
      <c r="GBD859" s="152"/>
      <c r="GBE859" s="152"/>
      <c r="GBF859" s="152"/>
      <c r="GBG859" s="152"/>
      <c r="GBH859" s="152"/>
      <c r="GBI859" s="152"/>
      <c r="GBJ859" s="152"/>
      <c r="GBK859" s="152"/>
      <c r="GBL859" s="152"/>
      <c r="GBM859" s="152"/>
      <c r="GBN859" s="152"/>
      <c r="GBO859" s="152"/>
      <c r="GBP859" s="152"/>
      <c r="GBQ859" s="152"/>
      <c r="GBR859" s="152"/>
      <c r="GBS859" s="152"/>
      <c r="GBT859" s="152"/>
      <c r="GBU859" s="152"/>
      <c r="GBV859" s="152"/>
      <c r="GBW859" s="152"/>
      <c r="GBX859" s="152"/>
      <c r="GBY859" s="152"/>
      <c r="GBZ859" s="152"/>
      <c r="GCA859" s="152"/>
      <c r="GCB859" s="152"/>
      <c r="GCC859" s="152"/>
      <c r="GCD859" s="152"/>
      <c r="GCE859" s="152"/>
      <c r="GCF859" s="152"/>
      <c r="GCG859" s="152"/>
      <c r="GCH859" s="152"/>
      <c r="GCI859" s="152"/>
      <c r="GCJ859" s="152"/>
      <c r="GCK859" s="152"/>
      <c r="GCL859" s="152"/>
      <c r="GCM859" s="152"/>
      <c r="GCN859" s="152"/>
      <c r="GCO859" s="152"/>
      <c r="GCP859" s="152"/>
      <c r="GCQ859" s="152"/>
      <c r="GCR859" s="152"/>
      <c r="GCS859" s="152"/>
      <c r="GCT859" s="152"/>
      <c r="GCU859" s="152"/>
      <c r="GCV859" s="152"/>
      <c r="GCW859" s="152"/>
      <c r="GCX859" s="152"/>
      <c r="GCY859" s="152"/>
      <c r="GCZ859" s="152"/>
      <c r="GDA859" s="152"/>
      <c r="GDB859" s="152"/>
      <c r="GDC859" s="152"/>
      <c r="GDD859" s="152"/>
      <c r="GDE859" s="152"/>
      <c r="GDF859" s="152"/>
      <c r="GDG859" s="152"/>
      <c r="GDH859" s="152"/>
      <c r="GDI859" s="152"/>
      <c r="GDJ859" s="152"/>
      <c r="GDK859" s="152"/>
      <c r="GDL859" s="152"/>
      <c r="GDM859" s="152"/>
      <c r="GDN859" s="152"/>
      <c r="GDO859" s="152"/>
      <c r="GDP859" s="152"/>
      <c r="GDQ859" s="152"/>
      <c r="GDR859" s="152"/>
      <c r="GDS859" s="152"/>
      <c r="GDT859" s="152"/>
      <c r="GDU859" s="152"/>
      <c r="GDV859" s="152"/>
      <c r="GDW859" s="152"/>
      <c r="GDX859" s="152"/>
      <c r="GDY859" s="152"/>
      <c r="GDZ859" s="152"/>
      <c r="GEA859" s="152"/>
      <c r="GEB859" s="152"/>
      <c r="GEC859" s="152"/>
      <c r="GED859" s="152"/>
      <c r="GEE859" s="152"/>
      <c r="GEF859" s="152"/>
      <c r="GEG859" s="152"/>
      <c r="GEH859" s="152"/>
      <c r="GEI859" s="152"/>
      <c r="GEJ859" s="152"/>
      <c r="GEK859" s="152"/>
      <c r="GEL859" s="152"/>
      <c r="GEM859" s="152"/>
      <c r="GEN859" s="152"/>
      <c r="GEO859" s="152"/>
      <c r="GEP859" s="152"/>
      <c r="GEQ859" s="152"/>
      <c r="GER859" s="152"/>
      <c r="GES859" s="152"/>
      <c r="GET859" s="152"/>
      <c r="GEU859" s="152"/>
      <c r="GEV859" s="152"/>
      <c r="GEW859" s="152"/>
      <c r="GEX859" s="152"/>
      <c r="GEY859" s="152"/>
      <c r="GEZ859" s="152"/>
      <c r="GFA859" s="152"/>
      <c r="GFB859" s="152"/>
      <c r="GFC859" s="152"/>
      <c r="GFD859" s="152"/>
      <c r="GFE859" s="152"/>
      <c r="GFF859" s="152"/>
      <c r="GFG859" s="152"/>
      <c r="GFH859" s="152"/>
      <c r="GFI859" s="152"/>
      <c r="GFJ859" s="152"/>
      <c r="GFK859" s="152"/>
      <c r="GFL859" s="152"/>
      <c r="GFM859" s="152"/>
      <c r="GFN859" s="152"/>
      <c r="GFO859" s="152"/>
      <c r="GFP859" s="152"/>
      <c r="GFQ859" s="152"/>
      <c r="GFR859" s="152"/>
      <c r="GFS859" s="152"/>
      <c r="GFT859" s="152"/>
      <c r="GFU859" s="152"/>
      <c r="GFV859" s="152"/>
      <c r="GFW859" s="152"/>
      <c r="GFX859" s="152"/>
      <c r="GFY859" s="152"/>
      <c r="GFZ859" s="152"/>
      <c r="GGA859" s="152"/>
      <c r="GGB859" s="152"/>
      <c r="GGC859" s="152"/>
      <c r="GGD859" s="152"/>
      <c r="GGE859" s="152"/>
      <c r="GGF859" s="152"/>
      <c r="GGG859" s="152"/>
      <c r="GGH859" s="152"/>
      <c r="GGI859" s="152"/>
      <c r="GGJ859" s="152"/>
      <c r="GGK859" s="152"/>
      <c r="GGL859" s="152"/>
      <c r="GGM859" s="152"/>
      <c r="GGN859" s="152"/>
      <c r="GGO859" s="152"/>
      <c r="GGP859" s="152"/>
      <c r="GGQ859" s="152"/>
      <c r="GGR859" s="152"/>
      <c r="GGS859" s="152"/>
      <c r="GGT859" s="152"/>
      <c r="GGU859" s="152"/>
      <c r="GGV859" s="152"/>
      <c r="GGW859" s="152"/>
      <c r="GGX859" s="152"/>
      <c r="GGY859" s="152"/>
      <c r="GGZ859" s="152"/>
      <c r="GHA859" s="152"/>
      <c r="GHB859" s="152"/>
      <c r="GHC859" s="152"/>
      <c r="GHD859" s="152"/>
      <c r="GHE859" s="152"/>
      <c r="GHF859" s="152"/>
      <c r="GHG859" s="152"/>
      <c r="GHH859" s="152"/>
      <c r="GHI859" s="152"/>
      <c r="GHJ859" s="152"/>
      <c r="GHK859" s="152"/>
      <c r="GHL859" s="152"/>
      <c r="GHM859" s="152"/>
      <c r="GHN859" s="152"/>
      <c r="GHO859" s="152"/>
      <c r="GHP859" s="152"/>
      <c r="GHQ859" s="152"/>
      <c r="GHR859" s="152"/>
      <c r="GHS859" s="152"/>
      <c r="GHT859" s="152"/>
      <c r="GHU859" s="152"/>
      <c r="GHV859" s="152"/>
      <c r="GHW859" s="152"/>
      <c r="GHX859" s="152"/>
      <c r="GHY859" s="152"/>
      <c r="GHZ859" s="152"/>
      <c r="GIA859" s="152"/>
      <c r="GIB859" s="152"/>
      <c r="GIC859" s="152"/>
      <c r="GID859" s="152"/>
      <c r="GIE859" s="152"/>
      <c r="GIF859" s="152"/>
      <c r="GIG859" s="152"/>
      <c r="GIH859" s="152"/>
      <c r="GII859" s="152"/>
      <c r="GIJ859" s="152"/>
      <c r="GIK859" s="152"/>
      <c r="GIL859" s="152"/>
      <c r="GIM859" s="152"/>
      <c r="GIN859" s="152"/>
      <c r="GIO859" s="152"/>
      <c r="GIP859" s="152"/>
      <c r="GIQ859" s="152"/>
      <c r="GIR859" s="152"/>
      <c r="GIS859" s="152"/>
      <c r="GIT859" s="152"/>
      <c r="GIU859" s="152"/>
      <c r="GIV859" s="152"/>
      <c r="GIW859" s="152"/>
      <c r="GIX859" s="152"/>
      <c r="GIY859" s="152"/>
      <c r="GIZ859" s="152"/>
      <c r="GJA859" s="152"/>
      <c r="GJB859" s="152"/>
      <c r="GJC859" s="152"/>
      <c r="GJD859" s="152"/>
      <c r="GJE859" s="152"/>
      <c r="GJF859" s="152"/>
      <c r="GJG859" s="152"/>
      <c r="GJH859" s="152"/>
      <c r="GJI859" s="152"/>
      <c r="GJJ859" s="152"/>
      <c r="GJK859" s="152"/>
      <c r="GJL859" s="152"/>
      <c r="GJM859" s="152"/>
      <c r="GJN859" s="152"/>
      <c r="GJO859" s="152"/>
      <c r="GJP859" s="152"/>
      <c r="GJQ859" s="152"/>
      <c r="GJR859" s="152"/>
      <c r="GJS859" s="152"/>
      <c r="GJT859" s="152"/>
      <c r="GJU859" s="152"/>
      <c r="GJV859" s="152"/>
      <c r="GJW859" s="152"/>
      <c r="GJX859" s="152"/>
      <c r="GJY859" s="152"/>
      <c r="GJZ859" s="152"/>
      <c r="GKA859" s="152"/>
      <c r="GKB859" s="152"/>
      <c r="GKC859" s="152"/>
      <c r="GKD859" s="152"/>
      <c r="GKE859" s="152"/>
      <c r="GKF859" s="152"/>
      <c r="GKG859" s="152"/>
      <c r="GKH859" s="152"/>
      <c r="GKI859" s="152"/>
      <c r="GKJ859" s="152"/>
      <c r="GKK859" s="152"/>
      <c r="GKL859" s="152"/>
      <c r="GKM859" s="152"/>
      <c r="GKN859" s="152"/>
      <c r="GKO859" s="152"/>
      <c r="GKP859" s="152"/>
      <c r="GKQ859" s="152"/>
      <c r="GKR859" s="152"/>
      <c r="GKS859" s="152"/>
      <c r="GKT859" s="152"/>
      <c r="GKU859" s="152"/>
      <c r="GKV859" s="152"/>
      <c r="GKW859" s="152"/>
      <c r="GKX859" s="152"/>
      <c r="GKY859" s="152"/>
      <c r="GKZ859" s="152"/>
      <c r="GLA859" s="152"/>
      <c r="GLB859" s="152"/>
      <c r="GLC859" s="152"/>
      <c r="GLD859" s="152"/>
      <c r="GLE859" s="152"/>
      <c r="GLF859" s="152"/>
      <c r="GLG859" s="152"/>
      <c r="GLH859" s="152"/>
      <c r="GLI859" s="152"/>
      <c r="GLJ859" s="152"/>
      <c r="GLK859" s="152"/>
      <c r="GLL859" s="152"/>
      <c r="GLM859" s="152"/>
      <c r="GLN859" s="152"/>
      <c r="GLO859" s="152"/>
      <c r="GLP859" s="152"/>
      <c r="GLQ859" s="152"/>
      <c r="GLR859" s="152"/>
      <c r="GLS859" s="152"/>
      <c r="GLT859" s="152"/>
      <c r="GLU859" s="152"/>
      <c r="GLV859" s="152"/>
      <c r="GLW859" s="152"/>
      <c r="GLX859" s="152"/>
      <c r="GLY859" s="152"/>
      <c r="GLZ859" s="152"/>
      <c r="GMA859" s="152"/>
      <c r="GMB859" s="152"/>
      <c r="GMC859" s="152"/>
      <c r="GMD859" s="152"/>
      <c r="GME859" s="152"/>
      <c r="GMF859" s="152"/>
      <c r="GMG859" s="152"/>
      <c r="GMH859" s="152"/>
      <c r="GMI859" s="152"/>
      <c r="GMJ859" s="152"/>
      <c r="GMK859" s="152"/>
      <c r="GML859" s="152"/>
      <c r="GMM859" s="152"/>
      <c r="GMN859" s="152"/>
      <c r="GMO859" s="152"/>
      <c r="GMP859" s="152"/>
      <c r="GMQ859" s="152"/>
      <c r="GMR859" s="152"/>
      <c r="GMS859" s="152"/>
      <c r="GMT859" s="152"/>
      <c r="GMU859" s="152"/>
      <c r="GMV859" s="152"/>
      <c r="GMW859" s="152"/>
      <c r="GMX859" s="152"/>
      <c r="GMY859" s="152"/>
      <c r="GMZ859" s="152"/>
      <c r="GNA859" s="152"/>
      <c r="GNB859" s="152"/>
      <c r="GNC859" s="152"/>
      <c r="GND859" s="152"/>
      <c r="GNE859" s="152"/>
      <c r="GNF859" s="152"/>
      <c r="GNG859" s="152"/>
      <c r="GNH859" s="152"/>
      <c r="GNI859" s="152"/>
      <c r="GNJ859" s="152"/>
      <c r="GNK859" s="152"/>
      <c r="GNL859" s="152"/>
      <c r="GNM859" s="152"/>
      <c r="GNN859" s="152"/>
      <c r="GNO859" s="152"/>
      <c r="GNP859" s="152"/>
      <c r="GNQ859" s="152"/>
      <c r="GNR859" s="152"/>
      <c r="GNS859" s="152"/>
      <c r="GNT859" s="152"/>
      <c r="GNU859" s="152"/>
      <c r="GNV859" s="152"/>
      <c r="GNW859" s="152"/>
      <c r="GNX859" s="152"/>
      <c r="GNY859" s="152"/>
      <c r="GNZ859" s="152"/>
      <c r="GOA859" s="152"/>
      <c r="GOB859" s="152"/>
      <c r="GOC859" s="152"/>
      <c r="GOD859" s="152"/>
      <c r="GOE859" s="152"/>
      <c r="GOF859" s="152"/>
      <c r="GOG859" s="152"/>
      <c r="GOH859" s="152"/>
      <c r="GOI859" s="152"/>
      <c r="GOJ859" s="152"/>
      <c r="GOK859" s="152"/>
      <c r="GOL859" s="152"/>
      <c r="GOM859" s="152"/>
      <c r="GON859" s="152"/>
      <c r="GOO859" s="152"/>
      <c r="GOP859" s="152"/>
      <c r="GOQ859" s="152"/>
      <c r="GOR859" s="152"/>
      <c r="GOS859" s="152"/>
      <c r="GOT859" s="152"/>
      <c r="GOU859" s="152"/>
      <c r="GOV859" s="152"/>
      <c r="GOW859" s="152"/>
      <c r="GOX859" s="152"/>
      <c r="GOY859" s="152"/>
      <c r="GOZ859" s="152"/>
      <c r="GPA859" s="152"/>
      <c r="GPB859" s="152"/>
      <c r="GPC859" s="152"/>
      <c r="GPD859" s="152"/>
      <c r="GPE859" s="152"/>
      <c r="GPF859" s="152"/>
      <c r="GPG859" s="152"/>
      <c r="GPH859" s="152"/>
      <c r="GPI859" s="152"/>
      <c r="GPJ859" s="152"/>
      <c r="GPK859" s="152"/>
      <c r="GPL859" s="152"/>
      <c r="GPM859" s="152"/>
      <c r="GPN859" s="152"/>
      <c r="GPO859" s="152"/>
      <c r="GPP859" s="152"/>
      <c r="GPQ859" s="152"/>
      <c r="GPR859" s="152"/>
      <c r="GPS859" s="152"/>
      <c r="GPT859" s="152"/>
      <c r="GPU859" s="152"/>
      <c r="GPV859" s="152"/>
      <c r="GPW859" s="152"/>
      <c r="GPX859" s="152"/>
      <c r="GPY859" s="152"/>
      <c r="GPZ859" s="152"/>
      <c r="GQA859" s="152"/>
      <c r="GQB859" s="152"/>
      <c r="GQC859" s="152"/>
      <c r="GQD859" s="152"/>
      <c r="GQE859" s="152"/>
      <c r="GQF859" s="152"/>
      <c r="GQG859" s="152"/>
      <c r="GQH859" s="152"/>
      <c r="GQI859" s="152"/>
      <c r="GQJ859" s="152"/>
      <c r="GQK859" s="152"/>
      <c r="GQL859" s="152"/>
      <c r="GQM859" s="152"/>
      <c r="GQN859" s="152"/>
      <c r="GQO859" s="152"/>
      <c r="GQP859" s="152"/>
      <c r="GQQ859" s="152"/>
      <c r="GQR859" s="152"/>
      <c r="GQS859" s="152"/>
      <c r="GQT859" s="152"/>
      <c r="GQU859" s="152"/>
      <c r="GQV859" s="152"/>
      <c r="GQW859" s="152"/>
      <c r="GQX859" s="152"/>
      <c r="GQY859" s="152"/>
      <c r="GQZ859" s="152"/>
      <c r="GRA859" s="152"/>
      <c r="GRB859" s="152"/>
      <c r="GRC859" s="152"/>
      <c r="GRD859" s="152"/>
      <c r="GRE859" s="152"/>
      <c r="GRF859" s="152"/>
      <c r="GRG859" s="152"/>
      <c r="GRH859" s="152"/>
      <c r="GRI859" s="152"/>
      <c r="GRJ859" s="152"/>
      <c r="GRK859" s="152"/>
      <c r="GRL859" s="152"/>
      <c r="GRM859" s="152"/>
      <c r="GRN859" s="152"/>
      <c r="GRO859" s="152"/>
      <c r="GRP859" s="152"/>
      <c r="GRQ859" s="152"/>
      <c r="GRR859" s="152"/>
      <c r="GRS859" s="152"/>
      <c r="GRT859" s="152"/>
      <c r="GRU859" s="152"/>
      <c r="GRV859" s="152"/>
      <c r="GRW859" s="152"/>
      <c r="GRX859" s="152"/>
      <c r="GRY859" s="152"/>
      <c r="GRZ859" s="152"/>
      <c r="GSA859" s="152"/>
      <c r="GSB859" s="152"/>
      <c r="GSC859" s="152"/>
      <c r="GSD859" s="152"/>
      <c r="GSE859" s="152"/>
      <c r="GSF859" s="152"/>
      <c r="GSG859" s="152"/>
      <c r="GSH859" s="152"/>
      <c r="GSI859" s="152"/>
      <c r="GSJ859" s="152"/>
      <c r="GSK859" s="152"/>
      <c r="GSL859" s="152"/>
      <c r="GSM859" s="152"/>
      <c r="GSN859" s="152"/>
      <c r="GSO859" s="152"/>
      <c r="GSP859" s="152"/>
      <c r="GSQ859" s="152"/>
      <c r="GSR859" s="152"/>
      <c r="GSS859" s="152"/>
      <c r="GST859" s="152"/>
      <c r="GSU859" s="152"/>
      <c r="GSV859" s="152"/>
      <c r="GSW859" s="152"/>
      <c r="GSX859" s="152"/>
      <c r="GSY859" s="152"/>
      <c r="GSZ859" s="152"/>
      <c r="GTA859" s="152"/>
      <c r="GTB859" s="152"/>
      <c r="GTC859" s="152"/>
      <c r="GTD859" s="152"/>
      <c r="GTE859" s="152"/>
      <c r="GTF859" s="152"/>
      <c r="GTG859" s="152"/>
      <c r="GTH859" s="152"/>
      <c r="GTI859" s="152"/>
      <c r="GTJ859" s="152"/>
      <c r="GTK859" s="152"/>
      <c r="GTL859" s="152"/>
      <c r="GTM859" s="152"/>
      <c r="GTN859" s="152"/>
      <c r="GTO859" s="152"/>
      <c r="GTP859" s="152"/>
      <c r="GTQ859" s="152"/>
      <c r="GTR859" s="152"/>
      <c r="GTS859" s="152"/>
      <c r="GTT859" s="152"/>
      <c r="GTU859" s="152"/>
      <c r="GTV859" s="152"/>
      <c r="GTW859" s="152"/>
      <c r="GTX859" s="152"/>
      <c r="GTY859" s="152"/>
      <c r="GTZ859" s="152"/>
      <c r="GUA859" s="152"/>
      <c r="GUB859" s="152"/>
      <c r="GUC859" s="152"/>
      <c r="GUD859" s="152"/>
      <c r="GUE859" s="152"/>
      <c r="GUF859" s="152"/>
      <c r="GUG859" s="152"/>
      <c r="GUH859" s="152"/>
      <c r="GUI859" s="152"/>
      <c r="GUJ859" s="152"/>
      <c r="GUK859" s="152"/>
      <c r="GUL859" s="152"/>
      <c r="GUM859" s="152"/>
      <c r="GUN859" s="152"/>
      <c r="GUO859" s="152"/>
      <c r="GUP859" s="152"/>
      <c r="GUQ859" s="152"/>
      <c r="GUR859" s="152"/>
      <c r="GUS859" s="152"/>
      <c r="GUT859" s="152"/>
      <c r="GUU859" s="152"/>
      <c r="GUV859" s="152"/>
      <c r="GUW859" s="152"/>
      <c r="GUX859" s="152"/>
      <c r="GUY859" s="152"/>
      <c r="GUZ859" s="152"/>
      <c r="GVA859" s="152"/>
      <c r="GVB859" s="152"/>
      <c r="GVC859" s="152"/>
      <c r="GVD859" s="152"/>
      <c r="GVE859" s="152"/>
      <c r="GVF859" s="152"/>
      <c r="GVG859" s="152"/>
      <c r="GVH859" s="152"/>
      <c r="GVI859" s="152"/>
      <c r="GVJ859" s="152"/>
      <c r="GVK859" s="152"/>
      <c r="GVL859" s="152"/>
      <c r="GVM859" s="152"/>
      <c r="GVN859" s="152"/>
      <c r="GVO859" s="152"/>
      <c r="GVP859" s="152"/>
      <c r="GVQ859" s="152"/>
      <c r="GVR859" s="152"/>
      <c r="GVS859" s="152"/>
      <c r="GVT859" s="152"/>
      <c r="GVU859" s="152"/>
      <c r="GVV859" s="152"/>
      <c r="GVW859" s="152"/>
      <c r="GVX859" s="152"/>
      <c r="GVY859" s="152"/>
      <c r="GVZ859" s="152"/>
      <c r="GWA859" s="152"/>
      <c r="GWB859" s="152"/>
      <c r="GWC859" s="152"/>
      <c r="GWD859" s="152"/>
      <c r="GWE859" s="152"/>
      <c r="GWF859" s="152"/>
      <c r="GWG859" s="152"/>
      <c r="GWH859" s="152"/>
      <c r="GWI859" s="152"/>
      <c r="GWJ859" s="152"/>
      <c r="GWK859" s="152"/>
      <c r="GWL859" s="152"/>
      <c r="GWM859" s="152"/>
      <c r="GWN859" s="152"/>
      <c r="GWO859" s="152"/>
      <c r="GWP859" s="152"/>
      <c r="GWQ859" s="152"/>
      <c r="GWR859" s="152"/>
      <c r="GWS859" s="152"/>
      <c r="GWT859" s="152"/>
      <c r="GWU859" s="152"/>
      <c r="GWV859" s="152"/>
      <c r="GWW859" s="152"/>
      <c r="GWX859" s="152"/>
      <c r="GWY859" s="152"/>
      <c r="GWZ859" s="152"/>
      <c r="GXA859" s="152"/>
      <c r="GXB859" s="152"/>
      <c r="GXC859" s="152"/>
      <c r="GXD859" s="152"/>
      <c r="GXE859" s="152"/>
      <c r="GXF859" s="152"/>
      <c r="GXG859" s="152"/>
      <c r="GXH859" s="152"/>
      <c r="GXI859" s="152"/>
      <c r="GXJ859" s="152"/>
      <c r="GXK859" s="152"/>
      <c r="GXL859" s="152"/>
      <c r="GXM859" s="152"/>
      <c r="GXN859" s="152"/>
      <c r="GXO859" s="152"/>
      <c r="GXP859" s="152"/>
      <c r="GXQ859" s="152"/>
      <c r="GXR859" s="152"/>
      <c r="GXS859" s="152"/>
      <c r="GXT859" s="152"/>
      <c r="GXU859" s="152"/>
      <c r="GXV859" s="152"/>
      <c r="GXW859" s="152"/>
      <c r="GXX859" s="152"/>
      <c r="GXY859" s="152"/>
      <c r="GXZ859" s="152"/>
      <c r="GYA859" s="152"/>
      <c r="GYB859" s="152"/>
      <c r="GYC859" s="152"/>
      <c r="GYD859" s="152"/>
      <c r="GYE859" s="152"/>
      <c r="GYF859" s="152"/>
      <c r="GYG859" s="152"/>
      <c r="GYH859" s="152"/>
      <c r="GYI859" s="152"/>
      <c r="GYJ859" s="152"/>
      <c r="GYK859" s="152"/>
      <c r="GYL859" s="152"/>
      <c r="GYM859" s="152"/>
      <c r="GYN859" s="152"/>
      <c r="GYO859" s="152"/>
      <c r="GYP859" s="152"/>
      <c r="GYQ859" s="152"/>
      <c r="GYR859" s="152"/>
      <c r="GYS859" s="152"/>
      <c r="GYT859" s="152"/>
      <c r="GYU859" s="152"/>
      <c r="GYV859" s="152"/>
      <c r="GYW859" s="152"/>
      <c r="GYX859" s="152"/>
      <c r="GYY859" s="152"/>
      <c r="GYZ859" s="152"/>
      <c r="GZA859" s="152"/>
      <c r="GZB859" s="152"/>
      <c r="GZC859" s="152"/>
      <c r="GZD859" s="152"/>
      <c r="GZE859" s="152"/>
      <c r="GZF859" s="152"/>
      <c r="GZG859" s="152"/>
      <c r="GZH859" s="152"/>
      <c r="GZI859" s="152"/>
      <c r="GZJ859" s="152"/>
      <c r="GZK859" s="152"/>
      <c r="GZL859" s="152"/>
      <c r="GZM859" s="152"/>
      <c r="GZN859" s="152"/>
      <c r="GZO859" s="152"/>
      <c r="GZP859" s="152"/>
      <c r="GZQ859" s="152"/>
      <c r="GZR859" s="152"/>
      <c r="GZS859" s="152"/>
      <c r="GZT859" s="152"/>
      <c r="GZU859" s="152"/>
      <c r="GZV859" s="152"/>
      <c r="GZW859" s="152"/>
      <c r="GZX859" s="152"/>
      <c r="GZY859" s="152"/>
      <c r="GZZ859" s="152"/>
      <c r="HAA859" s="152"/>
      <c r="HAB859" s="152"/>
      <c r="HAC859" s="152"/>
      <c r="HAD859" s="152"/>
      <c r="HAE859" s="152"/>
      <c r="HAF859" s="152"/>
      <c r="HAG859" s="152"/>
      <c r="HAH859" s="152"/>
      <c r="HAI859" s="152"/>
      <c r="HAJ859" s="152"/>
      <c r="HAK859" s="152"/>
      <c r="HAL859" s="152"/>
      <c r="HAM859" s="152"/>
      <c r="HAN859" s="152"/>
      <c r="HAO859" s="152"/>
      <c r="HAP859" s="152"/>
      <c r="HAQ859" s="152"/>
      <c r="HAR859" s="152"/>
      <c r="HAS859" s="152"/>
      <c r="HAT859" s="152"/>
      <c r="HAU859" s="152"/>
      <c r="HAV859" s="152"/>
      <c r="HAW859" s="152"/>
      <c r="HAX859" s="152"/>
      <c r="HAY859" s="152"/>
      <c r="HAZ859" s="152"/>
      <c r="HBA859" s="152"/>
      <c r="HBB859" s="152"/>
      <c r="HBC859" s="152"/>
      <c r="HBD859" s="152"/>
      <c r="HBE859" s="152"/>
      <c r="HBF859" s="152"/>
      <c r="HBG859" s="152"/>
      <c r="HBH859" s="152"/>
      <c r="HBI859" s="152"/>
      <c r="HBJ859" s="152"/>
      <c r="HBK859" s="152"/>
      <c r="HBL859" s="152"/>
      <c r="HBM859" s="152"/>
      <c r="HBN859" s="152"/>
      <c r="HBO859" s="152"/>
      <c r="HBP859" s="152"/>
      <c r="HBQ859" s="152"/>
      <c r="HBR859" s="152"/>
      <c r="HBS859" s="152"/>
      <c r="HBT859" s="152"/>
      <c r="HBU859" s="152"/>
      <c r="HBV859" s="152"/>
      <c r="HBW859" s="152"/>
      <c r="HBX859" s="152"/>
      <c r="HBY859" s="152"/>
      <c r="HBZ859" s="152"/>
      <c r="HCA859" s="152"/>
      <c r="HCB859" s="152"/>
      <c r="HCC859" s="152"/>
      <c r="HCD859" s="152"/>
      <c r="HCE859" s="152"/>
      <c r="HCF859" s="152"/>
      <c r="HCG859" s="152"/>
      <c r="HCH859" s="152"/>
      <c r="HCI859" s="152"/>
      <c r="HCJ859" s="152"/>
      <c r="HCK859" s="152"/>
      <c r="HCL859" s="152"/>
      <c r="HCM859" s="152"/>
      <c r="HCN859" s="152"/>
      <c r="HCO859" s="152"/>
      <c r="HCP859" s="152"/>
      <c r="HCQ859" s="152"/>
      <c r="HCR859" s="152"/>
      <c r="HCS859" s="152"/>
      <c r="HCT859" s="152"/>
      <c r="HCU859" s="152"/>
      <c r="HCV859" s="152"/>
      <c r="HCW859" s="152"/>
      <c r="HCX859" s="152"/>
      <c r="HCY859" s="152"/>
      <c r="HCZ859" s="152"/>
      <c r="HDA859" s="152"/>
      <c r="HDB859" s="152"/>
      <c r="HDC859" s="152"/>
      <c r="HDD859" s="152"/>
      <c r="HDE859" s="152"/>
      <c r="HDF859" s="152"/>
      <c r="HDG859" s="152"/>
      <c r="HDH859" s="152"/>
      <c r="HDI859" s="152"/>
      <c r="HDJ859" s="152"/>
      <c r="HDK859" s="152"/>
      <c r="HDL859" s="152"/>
      <c r="HDM859" s="152"/>
      <c r="HDN859" s="152"/>
      <c r="HDO859" s="152"/>
      <c r="HDP859" s="152"/>
      <c r="HDQ859" s="152"/>
      <c r="HDR859" s="152"/>
      <c r="HDS859" s="152"/>
      <c r="HDT859" s="152"/>
      <c r="HDU859" s="152"/>
      <c r="HDV859" s="152"/>
      <c r="HDW859" s="152"/>
      <c r="HDX859" s="152"/>
      <c r="HDY859" s="152"/>
      <c r="HDZ859" s="152"/>
      <c r="HEA859" s="152"/>
      <c r="HEB859" s="152"/>
      <c r="HEC859" s="152"/>
      <c r="HED859" s="152"/>
      <c r="HEE859" s="152"/>
      <c r="HEF859" s="152"/>
      <c r="HEG859" s="152"/>
      <c r="HEH859" s="152"/>
      <c r="HEI859" s="152"/>
      <c r="HEJ859" s="152"/>
      <c r="HEK859" s="152"/>
      <c r="HEL859" s="152"/>
      <c r="HEM859" s="152"/>
      <c r="HEN859" s="152"/>
      <c r="HEO859" s="152"/>
      <c r="HEP859" s="152"/>
      <c r="HEQ859" s="152"/>
      <c r="HER859" s="152"/>
      <c r="HES859" s="152"/>
      <c r="HET859" s="152"/>
      <c r="HEU859" s="152"/>
      <c r="HEV859" s="152"/>
      <c r="HEW859" s="152"/>
      <c r="HEX859" s="152"/>
      <c r="HEY859" s="152"/>
      <c r="HEZ859" s="152"/>
      <c r="HFA859" s="152"/>
      <c r="HFB859" s="152"/>
      <c r="HFC859" s="152"/>
      <c r="HFD859" s="152"/>
      <c r="HFE859" s="152"/>
      <c r="HFF859" s="152"/>
      <c r="HFG859" s="152"/>
      <c r="HFH859" s="152"/>
      <c r="HFI859" s="152"/>
      <c r="HFJ859" s="152"/>
      <c r="HFK859" s="152"/>
      <c r="HFL859" s="152"/>
      <c r="HFM859" s="152"/>
      <c r="HFN859" s="152"/>
      <c r="HFO859" s="152"/>
      <c r="HFP859" s="152"/>
      <c r="HFQ859" s="152"/>
      <c r="HFR859" s="152"/>
      <c r="HFS859" s="152"/>
      <c r="HFT859" s="152"/>
      <c r="HFU859" s="152"/>
      <c r="HFV859" s="152"/>
      <c r="HFW859" s="152"/>
      <c r="HFX859" s="152"/>
      <c r="HFY859" s="152"/>
      <c r="HFZ859" s="152"/>
      <c r="HGA859" s="152"/>
      <c r="HGB859" s="152"/>
      <c r="HGC859" s="152"/>
      <c r="HGD859" s="152"/>
      <c r="HGE859" s="152"/>
      <c r="HGF859" s="152"/>
      <c r="HGG859" s="152"/>
      <c r="HGH859" s="152"/>
      <c r="HGI859" s="152"/>
      <c r="HGJ859" s="152"/>
      <c r="HGK859" s="152"/>
      <c r="HGL859" s="152"/>
      <c r="HGM859" s="152"/>
      <c r="HGN859" s="152"/>
      <c r="HGO859" s="152"/>
      <c r="HGP859" s="152"/>
      <c r="HGQ859" s="152"/>
      <c r="HGR859" s="152"/>
      <c r="HGS859" s="152"/>
      <c r="HGT859" s="152"/>
      <c r="HGU859" s="152"/>
      <c r="HGV859" s="152"/>
      <c r="HGW859" s="152"/>
      <c r="HGX859" s="152"/>
      <c r="HGY859" s="152"/>
      <c r="HGZ859" s="152"/>
      <c r="HHA859" s="152"/>
      <c r="HHB859" s="152"/>
      <c r="HHC859" s="152"/>
      <c r="HHD859" s="152"/>
      <c r="HHE859" s="152"/>
      <c r="HHF859" s="152"/>
      <c r="HHG859" s="152"/>
      <c r="HHH859" s="152"/>
      <c r="HHI859" s="152"/>
      <c r="HHJ859" s="152"/>
      <c r="HHK859" s="152"/>
      <c r="HHL859" s="152"/>
      <c r="HHM859" s="152"/>
      <c r="HHN859" s="152"/>
      <c r="HHO859" s="152"/>
      <c r="HHP859" s="152"/>
      <c r="HHQ859" s="152"/>
      <c r="HHR859" s="152"/>
      <c r="HHS859" s="152"/>
      <c r="HHT859" s="152"/>
      <c r="HHU859" s="152"/>
      <c r="HHV859" s="152"/>
      <c r="HHW859" s="152"/>
      <c r="HHX859" s="152"/>
      <c r="HHY859" s="152"/>
      <c r="HHZ859" s="152"/>
      <c r="HIA859" s="152"/>
      <c r="HIB859" s="152"/>
      <c r="HIC859" s="152"/>
      <c r="HID859" s="152"/>
      <c r="HIE859" s="152"/>
      <c r="HIF859" s="152"/>
      <c r="HIG859" s="152"/>
      <c r="HIH859" s="152"/>
      <c r="HII859" s="152"/>
      <c r="HIJ859" s="152"/>
      <c r="HIK859" s="152"/>
      <c r="HIL859" s="152"/>
      <c r="HIM859" s="152"/>
      <c r="HIN859" s="152"/>
      <c r="HIO859" s="152"/>
      <c r="HIP859" s="152"/>
      <c r="HIQ859" s="152"/>
      <c r="HIR859" s="152"/>
      <c r="HIS859" s="152"/>
      <c r="HIT859" s="152"/>
      <c r="HIU859" s="152"/>
      <c r="HIV859" s="152"/>
      <c r="HIW859" s="152"/>
      <c r="HIX859" s="152"/>
      <c r="HIY859" s="152"/>
      <c r="HIZ859" s="152"/>
      <c r="HJA859" s="152"/>
      <c r="HJB859" s="152"/>
      <c r="HJC859" s="152"/>
      <c r="HJD859" s="152"/>
      <c r="HJE859" s="152"/>
      <c r="HJF859" s="152"/>
      <c r="HJG859" s="152"/>
      <c r="HJH859" s="152"/>
      <c r="HJI859" s="152"/>
      <c r="HJJ859" s="152"/>
      <c r="HJK859" s="152"/>
      <c r="HJL859" s="152"/>
      <c r="HJM859" s="152"/>
      <c r="HJN859" s="152"/>
      <c r="HJO859" s="152"/>
      <c r="HJP859" s="152"/>
      <c r="HJQ859" s="152"/>
      <c r="HJR859" s="152"/>
      <c r="HJS859" s="152"/>
      <c r="HJT859" s="152"/>
      <c r="HJU859" s="152"/>
      <c r="HJV859" s="152"/>
      <c r="HJW859" s="152"/>
      <c r="HJX859" s="152"/>
      <c r="HJY859" s="152"/>
      <c r="HJZ859" s="152"/>
      <c r="HKA859" s="152"/>
      <c r="HKB859" s="152"/>
      <c r="HKC859" s="152"/>
      <c r="HKD859" s="152"/>
      <c r="HKE859" s="152"/>
      <c r="HKF859" s="152"/>
      <c r="HKG859" s="152"/>
      <c r="HKH859" s="152"/>
      <c r="HKI859" s="152"/>
      <c r="HKJ859" s="152"/>
      <c r="HKK859" s="152"/>
      <c r="HKL859" s="152"/>
      <c r="HKM859" s="152"/>
      <c r="HKN859" s="152"/>
      <c r="HKO859" s="152"/>
      <c r="HKP859" s="152"/>
      <c r="HKQ859" s="152"/>
      <c r="HKR859" s="152"/>
      <c r="HKS859" s="152"/>
      <c r="HKT859" s="152"/>
      <c r="HKU859" s="152"/>
      <c r="HKV859" s="152"/>
      <c r="HKW859" s="152"/>
      <c r="HKX859" s="152"/>
      <c r="HKY859" s="152"/>
      <c r="HKZ859" s="152"/>
      <c r="HLA859" s="152"/>
      <c r="HLB859" s="152"/>
      <c r="HLC859" s="152"/>
      <c r="HLD859" s="152"/>
      <c r="HLE859" s="152"/>
      <c r="HLF859" s="152"/>
      <c r="HLG859" s="152"/>
      <c r="HLH859" s="152"/>
      <c r="HLI859" s="152"/>
      <c r="HLJ859" s="152"/>
      <c r="HLK859" s="152"/>
      <c r="HLL859" s="152"/>
      <c r="HLM859" s="152"/>
      <c r="HLN859" s="152"/>
      <c r="HLO859" s="152"/>
      <c r="HLP859" s="152"/>
      <c r="HLQ859" s="152"/>
      <c r="HLR859" s="152"/>
      <c r="HLS859" s="152"/>
      <c r="HLT859" s="152"/>
      <c r="HLU859" s="152"/>
      <c r="HLV859" s="152"/>
      <c r="HLW859" s="152"/>
      <c r="HLX859" s="152"/>
      <c r="HLY859" s="152"/>
      <c r="HLZ859" s="152"/>
      <c r="HMA859" s="152"/>
      <c r="HMB859" s="152"/>
      <c r="HMC859" s="152"/>
      <c r="HMD859" s="152"/>
      <c r="HME859" s="152"/>
      <c r="HMF859" s="152"/>
      <c r="HMG859" s="152"/>
      <c r="HMH859" s="152"/>
      <c r="HMI859" s="152"/>
      <c r="HMJ859" s="152"/>
      <c r="HMK859" s="152"/>
      <c r="HML859" s="152"/>
      <c r="HMM859" s="152"/>
      <c r="HMN859" s="152"/>
      <c r="HMO859" s="152"/>
      <c r="HMP859" s="152"/>
      <c r="HMQ859" s="152"/>
      <c r="HMR859" s="152"/>
      <c r="HMS859" s="152"/>
      <c r="HMT859" s="152"/>
      <c r="HMU859" s="152"/>
      <c r="HMV859" s="152"/>
      <c r="HMW859" s="152"/>
      <c r="HMX859" s="152"/>
      <c r="HMY859" s="152"/>
      <c r="HMZ859" s="152"/>
      <c r="HNA859" s="152"/>
      <c r="HNB859" s="152"/>
      <c r="HNC859" s="152"/>
      <c r="HND859" s="152"/>
      <c r="HNE859" s="152"/>
      <c r="HNF859" s="152"/>
      <c r="HNG859" s="152"/>
      <c r="HNH859" s="152"/>
      <c r="HNI859" s="152"/>
      <c r="HNJ859" s="152"/>
      <c r="HNK859" s="152"/>
      <c r="HNL859" s="152"/>
      <c r="HNM859" s="152"/>
      <c r="HNN859" s="152"/>
      <c r="HNO859" s="152"/>
      <c r="HNP859" s="152"/>
      <c r="HNQ859" s="152"/>
      <c r="HNR859" s="152"/>
      <c r="HNS859" s="152"/>
      <c r="HNT859" s="152"/>
      <c r="HNU859" s="152"/>
      <c r="HNV859" s="152"/>
      <c r="HNW859" s="152"/>
      <c r="HNX859" s="152"/>
      <c r="HNY859" s="152"/>
      <c r="HNZ859" s="152"/>
      <c r="HOA859" s="152"/>
      <c r="HOB859" s="152"/>
      <c r="HOC859" s="152"/>
      <c r="HOD859" s="152"/>
      <c r="HOE859" s="152"/>
      <c r="HOF859" s="152"/>
      <c r="HOG859" s="152"/>
      <c r="HOH859" s="152"/>
      <c r="HOI859" s="152"/>
      <c r="HOJ859" s="152"/>
      <c r="HOK859" s="152"/>
      <c r="HOL859" s="152"/>
      <c r="HOM859" s="152"/>
      <c r="HON859" s="152"/>
      <c r="HOO859" s="152"/>
      <c r="HOP859" s="152"/>
      <c r="HOQ859" s="152"/>
      <c r="HOR859" s="152"/>
      <c r="HOS859" s="152"/>
      <c r="HOT859" s="152"/>
      <c r="HOU859" s="152"/>
      <c r="HOV859" s="152"/>
      <c r="HOW859" s="152"/>
      <c r="HOX859" s="152"/>
      <c r="HOY859" s="152"/>
      <c r="HOZ859" s="152"/>
      <c r="HPA859" s="152"/>
      <c r="HPB859" s="152"/>
      <c r="HPC859" s="152"/>
      <c r="HPD859" s="152"/>
      <c r="HPE859" s="152"/>
      <c r="HPF859" s="152"/>
      <c r="HPG859" s="152"/>
      <c r="HPH859" s="152"/>
      <c r="HPI859" s="152"/>
      <c r="HPJ859" s="152"/>
      <c r="HPK859" s="152"/>
      <c r="HPL859" s="152"/>
      <c r="HPM859" s="152"/>
      <c r="HPN859" s="152"/>
      <c r="HPO859" s="152"/>
      <c r="HPP859" s="152"/>
      <c r="HPQ859" s="152"/>
      <c r="HPR859" s="152"/>
      <c r="HPS859" s="152"/>
      <c r="HPT859" s="152"/>
      <c r="HPU859" s="152"/>
      <c r="HPV859" s="152"/>
      <c r="HPW859" s="152"/>
      <c r="HPX859" s="152"/>
      <c r="HPY859" s="152"/>
      <c r="HPZ859" s="152"/>
      <c r="HQA859" s="152"/>
      <c r="HQB859" s="152"/>
      <c r="HQC859" s="152"/>
      <c r="HQD859" s="152"/>
      <c r="HQE859" s="152"/>
      <c r="HQF859" s="152"/>
      <c r="HQG859" s="152"/>
      <c r="HQH859" s="152"/>
      <c r="HQI859" s="152"/>
      <c r="HQJ859" s="152"/>
      <c r="HQK859" s="152"/>
      <c r="HQL859" s="152"/>
      <c r="HQM859" s="152"/>
      <c r="HQN859" s="152"/>
      <c r="HQO859" s="152"/>
      <c r="HQP859" s="152"/>
      <c r="HQQ859" s="152"/>
      <c r="HQR859" s="152"/>
      <c r="HQS859" s="152"/>
      <c r="HQT859" s="152"/>
      <c r="HQU859" s="152"/>
      <c r="HQV859" s="152"/>
      <c r="HQW859" s="152"/>
      <c r="HQX859" s="152"/>
      <c r="HQY859" s="152"/>
      <c r="HQZ859" s="152"/>
      <c r="HRA859" s="152"/>
      <c r="HRB859" s="152"/>
      <c r="HRC859" s="152"/>
      <c r="HRD859" s="152"/>
      <c r="HRE859" s="152"/>
      <c r="HRF859" s="152"/>
      <c r="HRG859" s="152"/>
      <c r="HRH859" s="152"/>
      <c r="HRI859" s="152"/>
      <c r="HRJ859" s="152"/>
      <c r="HRK859" s="152"/>
      <c r="HRL859" s="152"/>
      <c r="HRM859" s="152"/>
      <c r="HRN859" s="152"/>
      <c r="HRO859" s="152"/>
      <c r="HRP859" s="152"/>
      <c r="HRQ859" s="152"/>
      <c r="HRR859" s="152"/>
      <c r="HRS859" s="152"/>
      <c r="HRT859" s="152"/>
      <c r="HRU859" s="152"/>
      <c r="HRV859" s="152"/>
      <c r="HRW859" s="152"/>
      <c r="HRX859" s="152"/>
      <c r="HRY859" s="152"/>
      <c r="HRZ859" s="152"/>
      <c r="HSA859" s="152"/>
      <c r="HSB859" s="152"/>
      <c r="HSC859" s="152"/>
      <c r="HSD859" s="152"/>
      <c r="HSE859" s="152"/>
      <c r="HSF859" s="152"/>
      <c r="HSG859" s="152"/>
      <c r="HSH859" s="152"/>
      <c r="HSI859" s="152"/>
      <c r="HSJ859" s="152"/>
      <c r="HSK859" s="152"/>
      <c r="HSL859" s="152"/>
      <c r="HSM859" s="152"/>
      <c r="HSN859" s="152"/>
      <c r="HSO859" s="152"/>
      <c r="HSP859" s="152"/>
      <c r="HSQ859" s="152"/>
      <c r="HSR859" s="152"/>
      <c r="HSS859" s="152"/>
      <c r="HST859" s="152"/>
      <c r="HSU859" s="152"/>
      <c r="HSV859" s="152"/>
      <c r="HSW859" s="152"/>
      <c r="HSX859" s="152"/>
      <c r="HSY859" s="152"/>
      <c r="HSZ859" s="152"/>
      <c r="HTA859" s="152"/>
      <c r="HTB859" s="152"/>
      <c r="HTC859" s="152"/>
      <c r="HTD859" s="152"/>
      <c r="HTE859" s="152"/>
      <c r="HTF859" s="152"/>
      <c r="HTG859" s="152"/>
      <c r="HTH859" s="152"/>
      <c r="HTI859" s="152"/>
      <c r="HTJ859" s="152"/>
      <c r="HTK859" s="152"/>
      <c r="HTL859" s="152"/>
      <c r="HTM859" s="152"/>
      <c r="HTN859" s="152"/>
      <c r="HTO859" s="152"/>
      <c r="HTP859" s="152"/>
      <c r="HTQ859" s="152"/>
      <c r="HTR859" s="152"/>
      <c r="HTS859" s="152"/>
      <c r="HTT859" s="152"/>
      <c r="HTU859" s="152"/>
      <c r="HTV859" s="152"/>
      <c r="HTW859" s="152"/>
      <c r="HTX859" s="152"/>
      <c r="HTY859" s="152"/>
      <c r="HTZ859" s="152"/>
      <c r="HUA859" s="152"/>
      <c r="HUB859" s="152"/>
      <c r="HUC859" s="152"/>
      <c r="HUD859" s="152"/>
      <c r="HUE859" s="152"/>
      <c r="HUF859" s="152"/>
      <c r="HUG859" s="152"/>
      <c r="HUH859" s="152"/>
      <c r="HUI859" s="152"/>
      <c r="HUJ859" s="152"/>
      <c r="HUK859" s="152"/>
      <c r="HUL859" s="152"/>
      <c r="HUM859" s="152"/>
      <c r="HUN859" s="152"/>
      <c r="HUO859" s="152"/>
      <c r="HUP859" s="152"/>
      <c r="HUQ859" s="152"/>
      <c r="HUR859" s="152"/>
      <c r="HUS859" s="152"/>
      <c r="HUT859" s="152"/>
      <c r="HUU859" s="152"/>
      <c r="HUV859" s="152"/>
      <c r="HUW859" s="152"/>
      <c r="HUX859" s="152"/>
      <c r="HUY859" s="152"/>
      <c r="HUZ859" s="152"/>
      <c r="HVA859" s="152"/>
      <c r="HVB859" s="152"/>
      <c r="HVC859" s="152"/>
      <c r="HVD859" s="152"/>
      <c r="HVE859" s="152"/>
      <c r="HVF859" s="152"/>
      <c r="HVG859" s="152"/>
      <c r="HVH859" s="152"/>
      <c r="HVI859" s="152"/>
      <c r="HVJ859" s="152"/>
      <c r="HVK859" s="152"/>
      <c r="HVL859" s="152"/>
      <c r="HVM859" s="152"/>
      <c r="HVN859" s="152"/>
      <c r="HVO859" s="152"/>
      <c r="HVP859" s="152"/>
      <c r="HVQ859" s="152"/>
      <c r="HVR859" s="152"/>
      <c r="HVS859" s="152"/>
      <c r="HVT859" s="152"/>
      <c r="HVU859" s="152"/>
      <c r="HVV859" s="152"/>
      <c r="HVW859" s="152"/>
      <c r="HVX859" s="152"/>
      <c r="HVY859" s="152"/>
      <c r="HVZ859" s="152"/>
      <c r="HWA859" s="152"/>
      <c r="HWB859" s="152"/>
      <c r="HWC859" s="152"/>
      <c r="HWD859" s="152"/>
      <c r="HWE859" s="152"/>
      <c r="HWF859" s="152"/>
      <c r="HWG859" s="152"/>
      <c r="HWH859" s="152"/>
      <c r="HWI859" s="152"/>
      <c r="HWJ859" s="152"/>
      <c r="HWK859" s="152"/>
      <c r="HWL859" s="152"/>
      <c r="HWM859" s="152"/>
      <c r="HWN859" s="152"/>
      <c r="HWO859" s="152"/>
      <c r="HWP859" s="152"/>
      <c r="HWQ859" s="152"/>
      <c r="HWR859" s="152"/>
      <c r="HWS859" s="152"/>
      <c r="HWT859" s="152"/>
      <c r="HWU859" s="152"/>
      <c r="HWV859" s="152"/>
      <c r="HWW859" s="152"/>
      <c r="HWX859" s="152"/>
      <c r="HWY859" s="152"/>
      <c r="HWZ859" s="152"/>
      <c r="HXA859" s="152"/>
      <c r="HXB859" s="152"/>
      <c r="HXC859" s="152"/>
      <c r="HXD859" s="152"/>
      <c r="HXE859" s="152"/>
      <c r="HXF859" s="152"/>
      <c r="HXG859" s="152"/>
      <c r="HXH859" s="152"/>
      <c r="HXI859" s="152"/>
      <c r="HXJ859" s="152"/>
      <c r="HXK859" s="152"/>
      <c r="HXL859" s="152"/>
      <c r="HXM859" s="152"/>
      <c r="HXN859" s="152"/>
      <c r="HXO859" s="152"/>
      <c r="HXP859" s="152"/>
      <c r="HXQ859" s="152"/>
      <c r="HXR859" s="152"/>
      <c r="HXS859" s="152"/>
      <c r="HXT859" s="152"/>
      <c r="HXU859" s="152"/>
      <c r="HXV859" s="152"/>
      <c r="HXW859" s="152"/>
      <c r="HXX859" s="152"/>
      <c r="HXY859" s="152"/>
      <c r="HXZ859" s="152"/>
      <c r="HYA859" s="152"/>
      <c r="HYB859" s="152"/>
      <c r="HYC859" s="152"/>
      <c r="HYD859" s="152"/>
      <c r="HYE859" s="152"/>
      <c r="HYF859" s="152"/>
      <c r="HYG859" s="152"/>
      <c r="HYH859" s="152"/>
      <c r="HYI859" s="152"/>
      <c r="HYJ859" s="152"/>
      <c r="HYK859" s="152"/>
      <c r="HYL859" s="152"/>
      <c r="HYM859" s="152"/>
      <c r="HYN859" s="152"/>
      <c r="HYO859" s="152"/>
      <c r="HYP859" s="152"/>
      <c r="HYQ859" s="152"/>
      <c r="HYR859" s="152"/>
      <c r="HYS859" s="152"/>
      <c r="HYT859" s="152"/>
      <c r="HYU859" s="152"/>
      <c r="HYV859" s="152"/>
      <c r="HYW859" s="152"/>
      <c r="HYX859" s="152"/>
      <c r="HYY859" s="152"/>
      <c r="HYZ859" s="152"/>
      <c r="HZA859" s="152"/>
      <c r="HZB859" s="152"/>
      <c r="HZC859" s="152"/>
      <c r="HZD859" s="152"/>
      <c r="HZE859" s="152"/>
      <c r="HZF859" s="152"/>
      <c r="HZG859" s="152"/>
      <c r="HZH859" s="152"/>
      <c r="HZI859" s="152"/>
      <c r="HZJ859" s="152"/>
      <c r="HZK859" s="152"/>
      <c r="HZL859" s="152"/>
      <c r="HZM859" s="152"/>
      <c r="HZN859" s="152"/>
      <c r="HZO859" s="152"/>
      <c r="HZP859" s="152"/>
      <c r="HZQ859" s="152"/>
      <c r="HZR859" s="152"/>
      <c r="HZS859" s="152"/>
      <c r="HZT859" s="152"/>
      <c r="HZU859" s="152"/>
      <c r="HZV859" s="152"/>
      <c r="HZW859" s="152"/>
      <c r="HZX859" s="152"/>
      <c r="HZY859" s="152"/>
      <c r="HZZ859" s="152"/>
      <c r="IAA859" s="152"/>
      <c r="IAB859" s="152"/>
      <c r="IAC859" s="152"/>
      <c r="IAD859" s="152"/>
      <c r="IAE859" s="152"/>
      <c r="IAF859" s="152"/>
      <c r="IAG859" s="152"/>
      <c r="IAH859" s="152"/>
      <c r="IAI859" s="152"/>
      <c r="IAJ859" s="152"/>
      <c r="IAK859" s="152"/>
      <c r="IAL859" s="152"/>
      <c r="IAM859" s="152"/>
      <c r="IAN859" s="152"/>
      <c r="IAO859" s="152"/>
      <c r="IAP859" s="152"/>
      <c r="IAQ859" s="152"/>
      <c r="IAR859" s="152"/>
      <c r="IAS859" s="152"/>
      <c r="IAT859" s="152"/>
      <c r="IAU859" s="152"/>
      <c r="IAV859" s="152"/>
      <c r="IAW859" s="152"/>
      <c r="IAX859" s="152"/>
      <c r="IAY859" s="152"/>
      <c r="IAZ859" s="152"/>
      <c r="IBA859" s="152"/>
      <c r="IBB859" s="152"/>
      <c r="IBC859" s="152"/>
      <c r="IBD859" s="152"/>
      <c r="IBE859" s="152"/>
      <c r="IBF859" s="152"/>
      <c r="IBG859" s="152"/>
      <c r="IBH859" s="152"/>
      <c r="IBI859" s="152"/>
      <c r="IBJ859" s="152"/>
      <c r="IBK859" s="152"/>
      <c r="IBL859" s="152"/>
      <c r="IBM859" s="152"/>
      <c r="IBN859" s="152"/>
      <c r="IBO859" s="152"/>
      <c r="IBP859" s="152"/>
      <c r="IBQ859" s="152"/>
      <c r="IBR859" s="152"/>
      <c r="IBS859" s="152"/>
      <c r="IBT859" s="152"/>
      <c r="IBU859" s="152"/>
      <c r="IBV859" s="152"/>
      <c r="IBW859" s="152"/>
      <c r="IBX859" s="152"/>
      <c r="IBY859" s="152"/>
      <c r="IBZ859" s="152"/>
      <c r="ICA859" s="152"/>
      <c r="ICB859" s="152"/>
      <c r="ICC859" s="152"/>
      <c r="ICD859" s="152"/>
      <c r="ICE859" s="152"/>
      <c r="ICF859" s="152"/>
      <c r="ICG859" s="152"/>
      <c r="ICH859" s="152"/>
      <c r="ICI859" s="152"/>
      <c r="ICJ859" s="152"/>
      <c r="ICK859" s="152"/>
      <c r="ICL859" s="152"/>
      <c r="ICM859" s="152"/>
      <c r="ICN859" s="152"/>
      <c r="ICO859" s="152"/>
      <c r="ICP859" s="152"/>
      <c r="ICQ859" s="152"/>
      <c r="ICR859" s="152"/>
      <c r="ICS859" s="152"/>
      <c r="ICT859" s="152"/>
      <c r="ICU859" s="152"/>
      <c r="ICV859" s="152"/>
      <c r="ICW859" s="152"/>
      <c r="ICX859" s="152"/>
      <c r="ICY859" s="152"/>
      <c r="ICZ859" s="152"/>
      <c r="IDA859" s="152"/>
      <c r="IDB859" s="152"/>
      <c r="IDC859" s="152"/>
      <c r="IDD859" s="152"/>
      <c r="IDE859" s="152"/>
      <c r="IDF859" s="152"/>
      <c r="IDG859" s="152"/>
      <c r="IDH859" s="152"/>
      <c r="IDI859" s="152"/>
      <c r="IDJ859" s="152"/>
      <c r="IDK859" s="152"/>
      <c r="IDL859" s="152"/>
      <c r="IDM859" s="152"/>
      <c r="IDN859" s="152"/>
      <c r="IDO859" s="152"/>
      <c r="IDP859" s="152"/>
      <c r="IDQ859" s="152"/>
      <c r="IDR859" s="152"/>
      <c r="IDS859" s="152"/>
      <c r="IDT859" s="152"/>
      <c r="IDU859" s="152"/>
      <c r="IDV859" s="152"/>
      <c r="IDW859" s="152"/>
      <c r="IDX859" s="152"/>
      <c r="IDY859" s="152"/>
      <c r="IDZ859" s="152"/>
      <c r="IEA859" s="152"/>
      <c r="IEB859" s="152"/>
      <c r="IEC859" s="152"/>
      <c r="IED859" s="152"/>
      <c r="IEE859" s="152"/>
      <c r="IEF859" s="152"/>
      <c r="IEG859" s="152"/>
      <c r="IEH859" s="152"/>
      <c r="IEI859" s="152"/>
      <c r="IEJ859" s="152"/>
      <c r="IEK859" s="152"/>
      <c r="IEL859" s="152"/>
      <c r="IEM859" s="152"/>
      <c r="IEN859" s="152"/>
      <c r="IEO859" s="152"/>
      <c r="IEP859" s="152"/>
      <c r="IEQ859" s="152"/>
      <c r="IER859" s="152"/>
      <c r="IES859" s="152"/>
      <c r="IET859" s="152"/>
      <c r="IEU859" s="152"/>
      <c r="IEV859" s="152"/>
      <c r="IEW859" s="152"/>
      <c r="IEX859" s="152"/>
      <c r="IEY859" s="152"/>
      <c r="IEZ859" s="152"/>
      <c r="IFA859" s="152"/>
      <c r="IFB859" s="152"/>
      <c r="IFC859" s="152"/>
      <c r="IFD859" s="152"/>
      <c r="IFE859" s="152"/>
      <c r="IFF859" s="152"/>
      <c r="IFG859" s="152"/>
      <c r="IFH859" s="152"/>
      <c r="IFI859" s="152"/>
      <c r="IFJ859" s="152"/>
      <c r="IFK859" s="152"/>
      <c r="IFL859" s="152"/>
      <c r="IFM859" s="152"/>
      <c r="IFN859" s="152"/>
      <c r="IFO859" s="152"/>
      <c r="IFP859" s="152"/>
      <c r="IFQ859" s="152"/>
      <c r="IFR859" s="152"/>
      <c r="IFS859" s="152"/>
      <c r="IFT859" s="152"/>
      <c r="IFU859" s="152"/>
      <c r="IFV859" s="152"/>
      <c r="IFW859" s="152"/>
      <c r="IFX859" s="152"/>
      <c r="IFY859" s="152"/>
      <c r="IFZ859" s="152"/>
      <c r="IGA859" s="152"/>
      <c r="IGB859" s="152"/>
      <c r="IGC859" s="152"/>
      <c r="IGD859" s="152"/>
      <c r="IGE859" s="152"/>
      <c r="IGF859" s="152"/>
      <c r="IGG859" s="152"/>
      <c r="IGH859" s="152"/>
      <c r="IGI859" s="152"/>
      <c r="IGJ859" s="152"/>
      <c r="IGK859" s="152"/>
      <c r="IGL859" s="152"/>
      <c r="IGM859" s="152"/>
      <c r="IGN859" s="152"/>
      <c r="IGO859" s="152"/>
      <c r="IGP859" s="152"/>
      <c r="IGQ859" s="152"/>
      <c r="IGR859" s="152"/>
      <c r="IGS859" s="152"/>
      <c r="IGT859" s="152"/>
      <c r="IGU859" s="152"/>
      <c r="IGV859" s="152"/>
      <c r="IGW859" s="152"/>
      <c r="IGX859" s="152"/>
      <c r="IGY859" s="152"/>
      <c r="IGZ859" s="152"/>
      <c r="IHA859" s="152"/>
      <c r="IHB859" s="152"/>
      <c r="IHC859" s="152"/>
      <c r="IHD859" s="152"/>
      <c r="IHE859" s="152"/>
      <c r="IHF859" s="152"/>
      <c r="IHG859" s="152"/>
      <c r="IHH859" s="152"/>
      <c r="IHI859" s="152"/>
      <c r="IHJ859" s="152"/>
      <c r="IHK859" s="152"/>
      <c r="IHL859" s="152"/>
      <c r="IHM859" s="152"/>
      <c r="IHN859" s="152"/>
      <c r="IHO859" s="152"/>
      <c r="IHP859" s="152"/>
      <c r="IHQ859" s="152"/>
      <c r="IHR859" s="152"/>
      <c r="IHS859" s="152"/>
      <c r="IHT859" s="152"/>
      <c r="IHU859" s="152"/>
      <c r="IHV859" s="152"/>
      <c r="IHW859" s="152"/>
      <c r="IHX859" s="152"/>
      <c r="IHY859" s="152"/>
      <c r="IHZ859" s="152"/>
      <c r="IIA859" s="152"/>
      <c r="IIB859" s="152"/>
      <c r="IIC859" s="152"/>
      <c r="IID859" s="152"/>
      <c r="IIE859" s="152"/>
      <c r="IIF859" s="152"/>
      <c r="IIG859" s="152"/>
      <c r="IIH859" s="152"/>
      <c r="III859" s="152"/>
      <c r="IIJ859" s="152"/>
      <c r="IIK859" s="152"/>
      <c r="IIL859" s="152"/>
      <c r="IIM859" s="152"/>
      <c r="IIN859" s="152"/>
      <c r="IIO859" s="152"/>
      <c r="IIP859" s="152"/>
      <c r="IIQ859" s="152"/>
      <c r="IIR859" s="152"/>
      <c r="IIS859" s="152"/>
      <c r="IIT859" s="152"/>
      <c r="IIU859" s="152"/>
      <c r="IIV859" s="152"/>
      <c r="IIW859" s="152"/>
      <c r="IIX859" s="152"/>
      <c r="IIY859" s="152"/>
      <c r="IIZ859" s="152"/>
      <c r="IJA859" s="152"/>
      <c r="IJB859" s="152"/>
      <c r="IJC859" s="152"/>
      <c r="IJD859" s="152"/>
      <c r="IJE859" s="152"/>
      <c r="IJF859" s="152"/>
      <c r="IJG859" s="152"/>
      <c r="IJH859" s="152"/>
      <c r="IJI859" s="152"/>
      <c r="IJJ859" s="152"/>
      <c r="IJK859" s="152"/>
      <c r="IJL859" s="152"/>
      <c r="IJM859" s="152"/>
      <c r="IJN859" s="152"/>
      <c r="IJO859" s="152"/>
      <c r="IJP859" s="152"/>
      <c r="IJQ859" s="152"/>
      <c r="IJR859" s="152"/>
      <c r="IJS859" s="152"/>
      <c r="IJT859" s="152"/>
      <c r="IJU859" s="152"/>
      <c r="IJV859" s="152"/>
      <c r="IJW859" s="152"/>
      <c r="IJX859" s="152"/>
      <c r="IJY859" s="152"/>
      <c r="IJZ859" s="152"/>
      <c r="IKA859" s="152"/>
      <c r="IKB859" s="152"/>
      <c r="IKC859" s="152"/>
      <c r="IKD859" s="152"/>
      <c r="IKE859" s="152"/>
      <c r="IKF859" s="152"/>
      <c r="IKG859" s="152"/>
      <c r="IKH859" s="152"/>
      <c r="IKI859" s="152"/>
      <c r="IKJ859" s="152"/>
      <c r="IKK859" s="152"/>
      <c r="IKL859" s="152"/>
      <c r="IKM859" s="152"/>
      <c r="IKN859" s="152"/>
      <c r="IKO859" s="152"/>
      <c r="IKP859" s="152"/>
      <c r="IKQ859" s="152"/>
      <c r="IKR859" s="152"/>
      <c r="IKS859" s="152"/>
      <c r="IKT859" s="152"/>
      <c r="IKU859" s="152"/>
      <c r="IKV859" s="152"/>
      <c r="IKW859" s="152"/>
      <c r="IKX859" s="152"/>
      <c r="IKY859" s="152"/>
      <c r="IKZ859" s="152"/>
      <c r="ILA859" s="152"/>
      <c r="ILB859" s="152"/>
      <c r="ILC859" s="152"/>
      <c r="ILD859" s="152"/>
      <c r="ILE859" s="152"/>
      <c r="ILF859" s="152"/>
      <c r="ILG859" s="152"/>
      <c r="ILH859" s="152"/>
      <c r="ILI859" s="152"/>
      <c r="ILJ859" s="152"/>
      <c r="ILK859" s="152"/>
      <c r="ILL859" s="152"/>
      <c r="ILM859" s="152"/>
      <c r="ILN859" s="152"/>
      <c r="ILO859" s="152"/>
      <c r="ILP859" s="152"/>
      <c r="ILQ859" s="152"/>
      <c r="ILR859" s="152"/>
      <c r="ILS859" s="152"/>
      <c r="ILT859" s="152"/>
      <c r="ILU859" s="152"/>
      <c r="ILV859" s="152"/>
      <c r="ILW859" s="152"/>
      <c r="ILX859" s="152"/>
      <c r="ILY859" s="152"/>
      <c r="ILZ859" s="152"/>
      <c r="IMA859" s="152"/>
      <c r="IMB859" s="152"/>
      <c r="IMC859" s="152"/>
      <c r="IMD859" s="152"/>
      <c r="IME859" s="152"/>
      <c r="IMF859" s="152"/>
      <c r="IMG859" s="152"/>
      <c r="IMH859" s="152"/>
      <c r="IMI859" s="152"/>
      <c r="IMJ859" s="152"/>
      <c r="IMK859" s="152"/>
      <c r="IML859" s="152"/>
      <c r="IMM859" s="152"/>
      <c r="IMN859" s="152"/>
      <c r="IMO859" s="152"/>
      <c r="IMP859" s="152"/>
      <c r="IMQ859" s="152"/>
      <c r="IMR859" s="152"/>
      <c r="IMS859" s="152"/>
      <c r="IMT859" s="152"/>
      <c r="IMU859" s="152"/>
      <c r="IMV859" s="152"/>
      <c r="IMW859" s="152"/>
      <c r="IMX859" s="152"/>
      <c r="IMY859" s="152"/>
      <c r="IMZ859" s="152"/>
      <c r="INA859" s="152"/>
      <c r="INB859" s="152"/>
      <c r="INC859" s="152"/>
      <c r="IND859" s="152"/>
      <c r="INE859" s="152"/>
      <c r="INF859" s="152"/>
      <c r="ING859" s="152"/>
      <c r="INH859" s="152"/>
      <c r="INI859" s="152"/>
      <c r="INJ859" s="152"/>
      <c r="INK859" s="152"/>
      <c r="INL859" s="152"/>
      <c r="INM859" s="152"/>
      <c r="INN859" s="152"/>
      <c r="INO859" s="152"/>
      <c r="INP859" s="152"/>
      <c r="INQ859" s="152"/>
      <c r="INR859" s="152"/>
      <c r="INS859" s="152"/>
      <c r="INT859" s="152"/>
      <c r="INU859" s="152"/>
      <c r="INV859" s="152"/>
      <c r="INW859" s="152"/>
      <c r="INX859" s="152"/>
      <c r="INY859" s="152"/>
      <c r="INZ859" s="152"/>
      <c r="IOA859" s="152"/>
      <c r="IOB859" s="152"/>
      <c r="IOC859" s="152"/>
      <c r="IOD859" s="152"/>
      <c r="IOE859" s="152"/>
      <c r="IOF859" s="152"/>
      <c r="IOG859" s="152"/>
      <c r="IOH859" s="152"/>
      <c r="IOI859" s="152"/>
      <c r="IOJ859" s="152"/>
      <c r="IOK859" s="152"/>
      <c r="IOL859" s="152"/>
      <c r="IOM859" s="152"/>
      <c r="ION859" s="152"/>
      <c r="IOO859" s="152"/>
      <c r="IOP859" s="152"/>
      <c r="IOQ859" s="152"/>
      <c r="IOR859" s="152"/>
      <c r="IOS859" s="152"/>
      <c r="IOT859" s="152"/>
      <c r="IOU859" s="152"/>
      <c r="IOV859" s="152"/>
      <c r="IOW859" s="152"/>
      <c r="IOX859" s="152"/>
      <c r="IOY859" s="152"/>
      <c r="IOZ859" s="152"/>
      <c r="IPA859" s="152"/>
      <c r="IPB859" s="152"/>
      <c r="IPC859" s="152"/>
      <c r="IPD859" s="152"/>
      <c r="IPE859" s="152"/>
      <c r="IPF859" s="152"/>
      <c r="IPG859" s="152"/>
      <c r="IPH859" s="152"/>
      <c r="IPI859" s="152"/>
      <c r="IPJ859" s="152"/>
      <c r="IPK859" s="152"/>
      <c r="IPL859" s="152"/>
      <c r="IPM859" s="152"/>
      <c r="IPN859" s="152"/>
      <c r="IPO859" s="152"/>
      <c r="IPP859" s="152"/>
      <c r="IPQ859" s="152"/>
      <c r="IPR859" s="152"/>
      <c r="IPS859" s="152"/>
      <c r="IPT859" s="152"/>
      <c r="IPU859" s="152"/>
      <c r="IPV859" s="152"/>
      <c r="IPW859" s="152"/>
      <c r="IPX859" s="152"/>
      <c r="IPY859" s="152"/>
      <c r="IPZ859" s="152"/>
      <c r="IQA859" s="152"/>
      <c r="IQB859" s="152"/>
      <c r="IQC859" s="152"/>
      <c r="IQD859" s="152"/>
      <c r="IQE859" s="152"/>
      <c r="IQF859" s="152"/>
      <c r="IQG859" s="152"/>
      <c r="IQH859" s="152"/>
      <c r="IQI859" s="152"/>
      <c r="IQJ859" s="152"/>
      <c r="IQK859" s="152"/>
      <c r="IQL859" s="152"/>
      <c r="IQM859" s="152"/>
      <c r="IQN859" s="152"/>
      <c r="IQO859" s="152"/>
      <c r="IQP859" s="152"/>
      <c r="IQQ859" s="152"/>
      <c r="IQR859" s="152"/>
      <c r="IQS859" s="152"/>
      <c r="IQT859" s="152"/>
      <c r="IQU859" s="152"/>
      <c r="IQV859" s="152"/>
      <c r="IQW859" s="152"/>
      <c r="IQX859" s="152"/>
      <c r="IQY859" s="152"/>
      <c r="IQZ859" s="152"/>
      <c r="IRA859" s="152"/>
      <c r="IRB859" s="152"/>
      <c r="IRC859" s="152"/>
      <c r="IRD859" s="152"/>
      <c r="IRE859" s="152"/>
      <c r="IRF859" s="152"/>
      <c r="IRG859" s="152"/>
      <c r="IRH859" s="152"/>
      <c r="IRI859" s="152"/>
      <c r="IRJ859" s="152"/>
      <c r="IRK859" s="152"/>
      <c r="IRL859" s="152"/>
      <c r="IRM859" s="152"/>
      <c r="IRN859" s="152"/>
      <c r="IRO859" s="152"/>
      <c r="IRP859" s="152"/>
      <c r="IRQ859" s="152"/>
      <c r="IRR859" s="152"/>
      <c r="IRS859" s="152"/>
      <c r="IRT859" s="152"/>
      <c r="IRU859" s="152"/>
      <c r="IRV859" s="152"/>
      <c r="IRW859" s="152"/>
      <c r="IRX859" s="152"/>
      <c r="IRY859" s="152"/>
      <c r="IRZ859" s="152"/>
      <c r="ISA859" s="152"/>
      <c r="ISB859" s="152"/>
      <c r="ISC859" s="152"/>
      <c r="ISD859" s="152"/>
      <c r="ISE859" s="152"/>
      <c r="ISF859" s="152"/>
      <c r="ISG859" s="152"/>
      <c r="ISH859" s="152"/>
      <c r="ISI859" s="152"/>
      <c r="ISJ859" s="152"/>
      <c r="ISK859" s="152"/>
      <c r="ISL859" s="152"/>
      <c r="ISM859" s="152"/>
      <c r="ISN859" s="152"/>
      <c r="ISO859" s="152"/>
      <c r="ISP859" s="152"/>
      <c r="ISQ859" s="152"/>
      <c r="ISR859" s="152"/>
      <c r="ISS859" s="152"/>
      <c r="IST859" s="152"/>
      <c r="ISU859" s="152"/>
      <c r="ISV859" s="152"/>
      <c r="ISW859" s="152"/>
      <c r="ISX859" s="152"/>
      <c r="ISY859" s="152"/>
      <c r="ISZ859" s="152"/>
      <c r="ITA859" s="152"/>
      <c r="ITB859" s="152"/>
      <c r="ITC859" s="152"/>
      <c r="ITD859" s="152"/>
      <c r="ITE859" s="152"/>
      <c r="ITF859" s="152"/>
      <c r="ITG859" s="152"/>
      <c r="ITH859" s="152"/>
      <c r="ITI859" s="152"/>
      <c r="ITJ859" s="152"/>
      <c r="ITK859" s="152"/>
      <c r="ITL859" s="152"/>
      <c r="ITM859" s="152"/>
      <c r="ITN859" s="152"/>
      <c r="ITO859" s="152"/>
      <c r="ITP859" s="152"/>
      <c r="ITQ859" s="152"/>
      <c r="ITR859" s="152"/>
      <c r="ITS859" s="152"/>
      <c r="ITT859" s="152"/>
      <c r="ITU859" s="152"/>
      <c r="ITV859" s="152"/>
      <c r="ITW859" s="152"/>
      <c r="ITX859" s="152"/>
      <c r="ITY859" s="152"/>
      <c r="ITZ859" s="152"/>
      <c r="IUA859" s="152"/>
      <c r="IUB859" s="152"/>
      <c r="IUC859" s="152"/>
      <c r="IUD859" s="152"/>
      <c r="IUE859" s="152"/>
      <c r="IUF859" s="152"/>
      <c r="IUG859" s="152"/>
      <c r="IUH859" s="152"/>
      <c r="IUI859" s="152"/>
      <c r="IUJ859" s="152"/>
      <c r="IUK859" s="152"/>
      <c r="IUL859" s="152"/>
      <c r="IUM859" s="152"/>
      <c r="IUN859" s="152"/>
      <c r="IUO859" s="152"/>
      <c r="IUP859" s="152"/>
      <c r="IUQ859" s="152"/>
      <c r="IUR859" s="152"/>
      <c r="IUS859" s="152"/>
      <c r="IUT859" s="152"/>
      <c r="IUU859" s="152"/>
      <c r="IUV859" s="152"/>
      <c r="IUW859" s="152"/>
      <c r="IUX859" s="152"/>
      <c r="IUY859" s="152"/>
      <c r="IUZ859" s="152"/>
      <c r="IVA859" s="152"/>
      <c r="IVB859" s="152"/>
      <c r="IVC859" s="152"/>
      <c r="IVD859" s="152"/>
      <c r="IVE859" s="152"/>
      <c r="IVF859" s="152"/>
      <c r="IVG859" s="152"/>
      <c r="IVH859" s="152"/>
      <c r="IVI859" s="152"/>
      <c r="IVJ859" s="152"/>
      <c r="IVK859" s="152"/>
      <c r="IVL859" s="152"/>
      <c r="IVM859" s="152"/>
      <c r="IVN859" s="152"/>
      <c r="IVO859" s="152"/>
      <c r="IVP859" s="152"/>
      <c r="IVQ859" s="152"/>
      <c r="IVR859" s="152"/>
      <c r="IVS859" s="152"/>
      <c r="IVT859" s="152"/>
      <c r="IVU859" s="152"/>
      <c r="IVV859" s="152"/>
      <c r="IVW859" s="152"/>
      <c r="IVX859" s="152"/>
      <c r="IVY859" s="152"/>
      <c r="IVZ859" s="152"/>
      <c r="IWA859" s="152"/>
      <c r="IWB859" s="152"/>
      <c r="IWC859" s="152"/>
      <c r="IWD859" s="152"/>
      <c r="IWE859" s="152"/>
      <c r="IWF859" s="152"/>
      <c r="IWG859" s="152"/>
      <c r="IWH859" s="152"/>
      <c r="IWI859" s="152"/>
      <c r="IWJ859" s="152"/>
      <c r="IWK859" s="152"/>
      <c r="IWL859" s="152"/>
      <c r="IWM859" s="152"/>
      <c r="IWN859" s="152"/>
      <c r="IWO859" s="152"/>
      <c r="IWP859" s="152"/>
      <c r="IWQ859" s="152"/>
      <c r="IWR859" s="152"/>
      <c r="IWS859" s="152"/>
      <c r="IWT859" s="152"/>
      <c r="IWU859" s="152"/>
      <c r="IWV859" s="152"/>
      <c r="IWW859" s="152"/>
      <c r="IWX859" s="152"/>
      <c r="IWY859" s="152"/>
      <c r="IWZ859" s="152"/>
      <c r="IXA859" s="152"/>
      <c r="IXB859" s="152"/>
      <c r="IXC859" s="152"/>
      <c r="IXD859" s="152"/>
      <c r="IXE859" s="152"/>
      <c r="IXF859" s="152"/>
      <c r="IXG859" s="152"/>
      <c r="IXH859" s="152"/>
      <c r="IXI859" s="152"/>
      <c r="IXJ859" s="152"/>
      <c r="IXK859" s="152"/>
      <c r="IXL859" s="152"/>
      <c r="IXM859" s="152"/>
      <c r="IXN859" s="152"/>
      <c r="IXO859" s="152"/>
      <c r="IXP859" s="152"/>
      <c r="IXQ859" s="152"/>
      <c r="IXR859" s="152"/>
      <c r="IXS859" s="152"/>
      <c r="IXT859" s="152"/>
      <c r="IXU859" s="152"/>
      <c r="IXV859" s="152"/>
      <c r="IXW859" s="152"/>
      <c r="IXX859" s="152"/>
      <c r="IXY859" s="152"/>
      <c r="IXZ859" s="152"/>
      <c r="IYA859" s="152"/>
      <c r="IYB859" s="152"/>
      <c r="IYC859" s="152"/>
      <c r="IYD859" s="152"/>
      <c r="IYE859" s="152"/>
      <c r="IYF859" s="152"/>
      <c r="IYG859" s="152"/>
      <c r="IYH859" s="152"/>
      <c r="IYI859" s="152"/>
      <c r="IYJ859" s="152"/>
      <c r="IYK859" s="152"/>
      <c r="IYL859" s="152"/>
      <c r="IYM859" s="152"/>
      <c r="IYN859" s="152"/>
      <c r="IYO859" s="152"/>
      <c r="IYP859" s="152"/>
      <c r="IYQ859" s="152"/>
      <c r="IYR859" s="152"/>
      <c r="IYS859" s="152"/>
      <c r="IYT859" s="152"/>
      <c r="IYU859" s="152"/>
      <c r="IYV859" s="152"/>
      <c r="IYW859" s="152"/>
      <c r="IYX859" s="152"/>
      <c r="IYY859" s="152"/>
      <c r="IYZ859" s="152"/>
      <c r="IZA859" s="152"/>
      <c r="IZB859" s="152"/>
      <c r="IZC859" s="152"/>
      <c r="IZD859" s="152"/>
      <c r="IZE859" s="152"/>
      <c r="IZF859" s="152"/>
      <c r="IZG859" s="152"/>
      <c r="IZH859" s="152"/>
      <c r="IZI859" s="152"/>
      <c r="IZJ859" s="152"/>
      <c r="IZK859" s="152"/>
      <c r="IZL859" s="152"/>
      <c r="IZM859" s="152"/>
      <c r="IZN859" s="152"/>
      <c r="IZO859" s="152"/>
      <c r="IZP859" s="152"/>
      <c r="IZQ859" s="152"/>
      <c r="IZR859" s="152"/>
      <c r="IZS859" s="152"/>
      <c r="IZT859" s="152"/>
      <c r="IZU859" s="152"/>
      <c r="IZV859" s="152"/>
      <c r="IZW859" s="152"/>
      <c r="IZX859" s="152"/>
      <c r="IZY859" s="152"/>
      <c r="IZZ859" s="152"/>
      <c r="JAA859" s="152"/>
      <c r="JAB859" s="152"/>
      <c r="JAC859" s="152"/>
      <c r="JAD859" s="152"/>
      <c r="JAE859" s="152"/>
      <c r="JAF859" s="152"/>
      <c r="JAG859" s="152"/>
      <c r="JAH859" s="152"/>
      <c r="JAI859" s="152"/>
      <c r="JAJ859" s="152"/>
      <c r="JAK859" s="152"/>
      <c r="JAL859" s="152"/>
      <c r="JAM859" s="152"/>
      <c r="JAN859" s="152"/>
      <c r="JAO859" s="152"/>
      <c r="JAP859" s="152"/>
      <c r="JAQ859" s="152"/>
      <c r="JAR859" s="152"/>
      <c r="JAS859" s="152"/>
      <c r="JAT859" s="152"/>
      <c r="JAU859" s="152"/>
      <c r="JAV859" s="152"/>
      <c r="JAW859" s="152"/>
      <c r="JAX859" s="152"/>
      <c r="JAY859" s="152"/>
      <c r="JAZ859" s="152"/>
      <c r="JBA859" s="152"/>
      <c r="JBB859" s="152"/>
      <c r="JBC859" s="152"/>
      <c r="JBD859" s="152"/>
      <c r="JBE859" s="152"/>
      <c r="JBF859" s="152"/>
      <c r="JBG859" s="152"/>
      <c r="JBH859" s="152"/>
      <c r="JBI859" s="152"/>
      <c r="JBJ859" s="152"/>
      <c r="JBK859" s="152"/>
      <c r="JBL859" s="152"/>
      <c r="JBM859" s="152"/>
      <c r="JBN859" s="152"/>
      <c r="JBO859" s="152"/>
      <c r="JBP859" s="152"/>
      <c r="JBQ859" s="152"/>
      <c r="JBR859" s="152"/>
      <c r="JBS859" s="152"/>
      <c r="JBT859" s="152"/>
      <c r="JBU859" s="152"/>
      <c r="JBV859" s="152"/>
      <c r="JBW859" s="152"/>
      <c r="JBX859" s="152"/>
      <c r="JBY859" s="152"/>
      <c r="JBZ859" s="152"/>
      <c r="JCA859" s="152"/>
      <c r="JCB859" s="152"/>
      <c r="JCC859" s="152"/>
      <c r="JCD859" s="152"/>
      <c r="JCE859" s="152"/>
      <c r="JCF859" s="152"/>
      <c r="JCG859" s="152"/>
      <c r="JCH859" s="152"/>
      <c r="JCI859" s="152"/>
      <c r="JCJ859" s="152"/>
      <c r="JCK859" s="152"/>
      <c r="JCL859" s="152"/>
      <c r="JCM859" s="152"/>
      <c r="JCN859" s="152"/>
      <c r="JCO859" s="152"/>
      <c r="JCP859" s="152"/>
      <c r="JCQ859" s="152"/>
      <c r="JCR859" s="152"/>
      <c r="JCS859" s="152"/>
      <c r="JCT859" s="152"/>
      <c r="JCU859" s="152"/>
      <c r="JCV859" s="152"/>
      <c r="JCW859" s="152"/>
      <c r="JCX859" s="152"/>
      <c r="JCY859" s="152"/>
      <c r="JCZ859" s="152"/>
      <c r="JDA859" s="152"/>
      <c r="JDB859" s="152"/>
      <c r="JDC859" s="152"/>
      <c r="JDD859" s="152"/>
      <c r="JDE859" s="152"/>
      <c r="JDF859" s="152"/>
      <c r="JDG859" s="152"/>
      <c r="JDH859" s="152"/>
      <c r="JDI859" s="152"/>
      <c r="JDJ859" s="152"/>
      <c r="JDK859" s="152"/>
      <c r="JDL859" s="152"/>
      <c r="JDM859" s="152"/>
      <c r="JDN859" s="152"/>
      <c r="JDO859" s="152"/>
      <c r="JDP859" s="152"/>
      <c r="JDQ859" s="152"/>
      <c r="JDR859" s="152"/>
      <c r="JDS859" s="152"/>
      <c r="JDT859" s="152"/>
      <c r="JDU859" s="152"/>
      <c r="JDV859" s="152"/>
      <c r="JDW859" s="152"/>
      <c r="JDX859" s="152"/>
      <c r="JDY859" s="152"/>
      <c r="JDZ859" s="152"/>
      <c r="JEA859" s="152"/>
      <c r="JEB859" s="152"/>
      <c r="JEC859" s="152"/>
      <c r="JED859" s="152"/>
      <c r="JEE859" s="152"/>
      <c r="JEF859" s="152"/>
      <c r="JEG859" s="152"/>
      <c r="JEH859" s="152"/>
      <c r="JEI859" s="152"/>
      <c r="JEJ859" s="152"/>
      <c r="JEK859" s="152"/>
      <c r="JEL859" s="152"/>
      <c r="JEM859" s="152"/>
      <c r="JEN859" s="152"/>
      <c r="JEO859" s="152"/>
      <c r="JEP859" s="152"/>
      <c r="JEQ859" s="152"/>
      <c r="JER859" s="152"/>
      <c r="JES859" s="152"/>
      <c r="JET859" s="152"/>
      <c r="JEU859" s="152"/>
      <c r="JEV859" s="152"/>
      <c r="JEW859" s="152"/>
      <c r="JEX859" s="152"/>
      <c r="JEY859" s="152"/>
      <c r="JEZ859" s="152"/>
      <c r="JFA859" s="152"/>
      <c r="JFB859" s="152"/>
      <c r="JFC859" s="152"/>
      <c r="JFD859" s="152"/>
      <c r="JFE859" s="152"/>
      <c r="JFF859" s="152"/>
      <c r="JFG859" s="152"/>
      <c r="JFH859" s="152"/>
      <c r="JFI859" s="152"/>
      <c r="JFJ859" s="152"/>
      <c r="JFK859" s="152"/>
      <c r="JFL859" s="152"/>
      <c r="JFM859" s="152"/>
      <c r="JFN859" s="152"/>
      <c r="JFO859" s="152"/>
      <c r="JFP859" s="152"/>
      <c r="JFQ859" s="152"/>
      <c r="JFR859" s="152"/>
      <c r="JFS859" s="152"/>
      <c r="JFT859" s="152"/>
      <c r="JFU859" s="152"/>
      <c r="JFV859" s="152"/>
      <c r="JFW859" s="152"/>
      <c r="JFX859" s="152"/>
      <c r="JFY859" s="152"/>
      <c r="JFZ859" s="152"/>
      <c r="JGA859" s="152"/>
      <c r="JGB859" s="152"/>
      <c r="JGC859" s="152"/>
      <c r="JGD859" s="152"/>
      <c r="JGE859" s="152"/>
      <c r="JGF859" s="152"/>
      <c r="JGG859" s="152"/>
      <c r="JGH859" s="152"/>
      <c r="JGI859" s="152"/>
      <c r="JGJ859" s="152"/>
      <c r="JGK859" s="152"/>
      <c r="JGL859" s="152"/>
      <c r="JGM859" s="152"/>
      <c r="JGN859" s="152"/>
      <c r="JGO859" s="152"/>
      <c r="JGP859" s="152"/>
      <c r="JGQ859" s="152"/>
      <c r="JGR859" s="152"/>
      <c r="JGS859" s="152"/>
      <c r="JGT859" s="152"/>
      <c r="JGU859" s="152"/>
      <c r="JGV859" s="152"/>
      <c r="JGW859" s="152"/>
      <c r="JGX859" s="152"/>
      <c r="JGY859" s="152"/>
      <c r="JGZ859" s="152"/>
      <c r="JHA859" s="152"/>
      <c r="JHB859" s="152"/>
      <c r="JHC859" s="152"/>
      <c r="JHD859" s="152"/>
      <c r="JHE859" s="152"/>
      <c r="JHF859" s="152"/>
      <c r="JHG859" s="152"/>
      <c r="JHH859" s="152"/>
      <c r="JHI859" s="152"/>
      <c r="JHJ859" s="152"/>
      <c r="JHK859" s="152"/>
      <c r="JHL859" s="152"/>
      <c r="JHM859" s="152"/>
      <c r="JHN859" s="152"/>
      <c r="JHO859" s="152"/>
      <c r="JHP859" s="152"/>
      <c r="JHQ859" s="152"/>
      <c r="JHR859" s="152"/>
      <c r="JHS859" s="152"/>
      <c r="JHT859" s="152"/>
      <c r="JHU859" s="152"/>
      <c r="JHV859" s="152"/>
      <c r="JHW859" s="152"/>
      <c r="JHX859" s="152"/>
      <c r="JHY859" s="152"/>
      <c r="JHZ859" s="152"/>
      <c r="JIA859" s="152"/>
      <c r="JIB859" s="152"/>
      <c r="JIC859" s="152"/>
      <c r="JID859" s="152"/>
      <c r="JIE859" s="152"/>
      <c r="JIF859" s="152"/>
      <c r="JIG859" s="152"/>
      <c r="JIH859" s="152"/>
      <c r="JII859" s="152"/>
      <c r="JIJ859" s="152"/>
      <c r="JIK859" s="152"/>
      <c r="JIL859" s="152"/>
      <c r="JIM859" s="152"/>
      <c r="JIN859" s="152"/>
      <c r="JIO859" s="152"/>
      <c r="JIP859" s="152"/>
      <c r="JIQ859" s="152"/>
      <c r="JIR859" s="152"/>
      <c r="JIS859" s="152"/>
      <c r="JIT859" s="152"/>
      <c r="JIU859" s="152"/>
      <c r="JIV859" s="152"/>
      <c r="JIW859" s="152"/>
      <c r="JIX859" s="152"/>
      <c r="JIY859" s="152"/>
      <c r="JIZ859" s="152"/>
      <c r="JJA859" s="152"/>
      <c r="JJB859" s="152"/>
      <c r="JJC859" s="152"/>
      <c r="JJD859" s="152"/>
      <c r="JJE859" s="152"/>
      <c r="JJF859" s="152"/>
      <c r="JJG859" s="152"/>
      <c r="JJH859" s="152"/>
      <c r="JJI859" s="152"/>
      <c r="JJJ859" s="152"/>
      <c r="JJK859" s="152"/>
      <c r="JJL859" s="152"/>
      <c r="JJM859" s="152"/>
      <c r="JJN859" s="152"/>
      <c r="JJO859" s="152"/>
      <c r="JJP859" s="152"/>
      <c r="JJQ859" s="152"/>
      <c r="JJR859" s="152"/>
      <c r="JJS859" s="152"/>
      <c r="JJT859" s="152"/>
      <c r="JJU859" s="152"/>
      <c r="JJV859" s="152"/>
      <c r="JJW859" s="152"/>
      <c r="JJX859" s="152"/>
      <c r="JJY859" s="152"/>
      <c r="JJZ859" s="152"/>
      <c r="JKA859" s="152"/>
      <c r="JKB859" s="152"/>
      <c r="JKC859" s="152"/>
      <c r="JKD859" s="152"/>
      <c r="JKE859" s="152"/>
      <c r="JKF859" s="152"/>
      <c r="JKG859" s="152"/>
      <c r="JKH859" s="152"/>
      <c r="JKI859" s="152"/>
      <c r="JKJ859" s="152"/>
      <c r="JKK859" s="152"/>
      <c r="JKL859" s="152"/>
      <c r="JKM859" s="152"/>
      <c r="JKN859" s="152"/>
      <c r="JKO859" s="152"/>
      <c r="JKP859" s="152"/>
      <c r="JKQ859" s="152"/>
      <c r="JKR859" s="152"/>
      <c r="JKS859" s="152"/>
      <c r="JKT859" s="152"/>
      <c r="JKU859" s="152"/>
      <c r="JKV859" s="152"/>
      <c r="JKW859" s="152"/>
      <c r="JKX859" s="152"/>
      <c r="JKY859" s="152"/>
      <c r="JKZ859" s="152"/>
      <c r="JLA859" s="152"/>
      <c r="JLB859" s="152"/>
      <c r="JLC859" s="152"/>
      <c r="JLD859" s="152"/>
      <c r="JLE859" s="152"/>
      <c r="JLF859" s="152"/>
      <c r="JLG859" s="152"/>
      <c r="JLH859" s="152"/>
      <c r="JLI859" s="152"/>
      <c r="JLJ859" s="152"/>
      <c r="JLK859" s="152"/>
      <c r="JLL859" s="152"/>
      <c r="JLM859" s="152"/>
      <c r="JLN859" s="152"/>
      <c r="JLO859" s="152"/>
      <c r="JLP859" s="152"/>
      <c r="JLQ859" s="152"/>
      <c r="JLR859" s="152"/>
      <c r="JLS859" s="152"/>
      <c r="JLT859" s="152"/>
      <c r="JLU859" s="152"/>
      <c r="JLV859" s="152"/>
      <c r="JLW859" s="152"/>
      <c r="JLX859" s="152"/>
      <c r="JLY859" s="152"/>
      <c r="JLZ859" s="152"/>
      <c r="JMA859" s="152"/>
      <c r="JMB859" s="152"/>
      <c r="JMC859" s="152"/>
      <c r="JMD859" s="152"/>
      <c r="JME859" s="152"/>
      <c r="JMF859" s="152"/>
      <c r="JMG859" s="152"/>
      <c r="JMH859" s="152"/>
      <c r="JMI859" s="152"/>
      <c r="JMJ859" s="152"/>
      <c r="JMK859" s="152"/>
      <c r="JML859" s="152"/>
      <c r="JMM859" s="152"/>
      <c r="JMN859" s="152"/>
      <c r="JMO859" s="152"/>
      <c r="JMP859" s="152"/>
      <c r="JMQ859" s="152"/>
      <c r="JMR859" s="152"/>
      <c r="JMS859" s="152"/>
      <c r="JMT859" s="152"/>
      <c r="JMU859" s="152"/>
      <c r="JMV859" s="152"/>
      <c r="JMW859" s="152"/>
      <c r="JMX859" s="152"/>
      <c r="JMY859" s="152"/>
      <c r="JMZ859" s="152"/>
      <c r="JNA859" s="152"/>
      <c r="JNB859" s="152"/>
      <c r="JNC859" s="152"/>
      <c r="JND859" s="152"/>
      <c r="JNE859" s="152"/>
      <c r="JNF859" s="152"/>
      <c r="JNG859" s="152"/>
      <c r="JNH859" s="152"/>
      <c r="JNI859" s="152"/>
      <c r="JNJ859" s="152"/>
      <c r="JNK859" s="152"/>
      <c r="JNL859" s="152"/>
      <c r="JNM859" s="152"/>
      <c r="JNN859" s="152"/>
      <c r="JNO859" s="152"/>
      <c r="JNP859" s="152"/>
      <c r="JNQ859" s="152"/>
      <c r="JNR859" s="152"/>
      <c r="JNS859" s="152"/>
      <c r="JNT859" s="152"/>
      <c r="JNU859" s="152"/>
      <c r="JNV859" s="152"/>
      <c r="JNW859" s="152"/>
      <c r="JNX859" s="152"/>
      <c r="JNY859" s="152"/>
      <c r="JNZ859" s="152"/>
      <c r="JOA859" s="152"/>
      <c r="JOB859" s="152"/>
      <c r="JOC859" s="152"/>
      <c r="JOD859" s="152"/>
      <c r="JOE859" s="152"/>
      <c r="JOF859" s="152"/>
      <c r="JOG859" s="152"/>
      <c r="JOH859" s="152"/>
      <c r="JOI859" s="152"/>
      <c r="JOJ859" s="152"/>
      <c r="JOK859" s="152"/>
      <c r="JOL859" s="152"/>
      <c r="JOM859" s="152"/>
      <c r="JON859" s="152"/>
      <c r="JOO859" s="152"/>
      <c r="JOP859" s="152"/>
      <c r="JOQ859" s="152"/>
      <c r="JOR859" s="152"/>
      <c r="JOS859" s="152"/>
      <c r="JOT859" s="152"/>
      <c r="JOU859" s="152"/>
      <c r="JOV859" s="152"/>
      <c r="JOW859" s="152"/>
      <c r="JOX859" s="152"/>
      <c r="JOY859" s="152"/>
      <c r="JOZ859" s="152"/>
      <c r="JPA859" s="152"/>
      <c r="JPB859" s="152"/>
      <c r="JPC859" s="152"/>
      <c r="JPD859" s="152"/>
      <c r="JPE859" s="152"/>
      <c r="JPF859" s="152"/>
      <c r="JPG859" s="152"/>
      <c r="JPH859" s="152"/>
      <c r="JPI859" s="152"/>
      <c r="JPJ859" s="152"/>
      <c r="JPK859" s="152"/>
      <c r="JPL859" s="152"/>
      <c r="JPM859" s="152"/>
      <c r="JPN859" s="152"/>
      <c r="JPO859" s="152"/>
      <c r="JPP859" s="152"/>
      <c r="JPQ859" s="152"/>
      <c r="JPR859" s="152"/>
      <c r="JPS859" s="152"/>
      <c r="JPT859" s="152"/>
      <c r="JPU859" s="152"/>
      <c r="JPV859" s="152"/>
      <c r="JPW859" s="152"/>
      <c r="JPX859" s="152"/>
      <c r="JPY859" s="152"/>
      <c r="JPZ859" s="152"/>
      <c r="JQA859" s="152"/>
      <c r="JQB859" s="152"/>
      <c r="JQC859" s="152"/>
      <c r="JQD859" s="152"/>
      <c r="JQE859" s="152"/>
      <c r="JQF859" s="152"/>
      <c r="JQG859" s="152"/>
      <c r="JQH859" s="152"/>
      <c r="JQI859" s="152"/>
      <c r="JQJ859" s="152"/>
      <c r="JQK859" s="152"/>
      <c r="JQL859" s="152"/>
      <c r="JQM859" s="152"/>
      <c r="JQN859" s="152"/>
      <c r="JQO859" s="152"/>
      <c r="JQP859" s="152"/>
      <c r="JQQ859" s="152"/>
      <c r="JQR859" s="152"/>
      <c r="JQS859" s="152"/>
      <c r="JQT859" s="152"/>
      <c r="JQU859" s="152"/>
      <c r="JQV859" s="152"/>
      <c r="JQW859" s="152"/>
      <c r="JQX859" s="152"/>
      <c r="JQY859" s="152"/>
      <c r="JQZ859" s="152"/>
      <c r="JRA859" s="152"/>
      <c r="JRB859" s="152"/>
      <c r="JRC859" s="152"/>
      <c r="JRD859" s="152"/>
      <c r="JRE859" s="152"/>
      <c r="JRF859" s="152"/>
      <c r="JRG859" s="152"/>
      <c r="JRH859" s="152"/>
      <c r="JRI859" s="152"/>
      <c r="JRJ859" s="152"/>
      <c r="JRK859" s="152"/>
      <c r="JRL859" s="152"/>
      <c r="JRM859" s="152"/>
      <c r="JRN859" s="152"/>
      <c r="JRO859" s="152"/>
      <c r="JRP859" s="152"/>
      <c r="JRQ859" s="152"/>
      <c r="JRR859" s="152"/>
      <c r="JRS859" s="152"/>
      <c r="JRT859" s="152"/>
      <c r="JRU859" s="152"/>
      <c r="JRV859" s="152"/>
      <c r="JRW859" s="152"/>
      <c r="JRX859" s="152"/>
      <c r="JRY859" s="152"/>
      <c r="JRZ859" s="152"/>
      <c r="JSA859" s="152"/>
      <c r="JSB859" s="152"/>
      <c r="JSC859" s="152"/>
      <c r="JSD859" s="152"/>
      <c r="JSE859" s="152"/>
      <c r="JSF859" s="152"/>
      <c r="JSG859" s="152"/>
      <c r="JSH859" s="152"/>
      <c r="JSI859" s="152"/>
      <c r="JSJ859" s="152"/>
      <c r="JSK859" s="152"/>
      <c r="JSL859" s="152"/>
      <c r="JSM859" s="152"/>
      <c r="JSN859" s="152"/>
      <c r="JSO859" s="152"/>
      <c r="JSP859" s="152"/>
      <c r="JSQ859" s="152"/>
      <c r="JSR859" s="152"/>
      <c r="JSS859" s="152"/>
      <c r="JST859" s="152"/>
      <c r="JSU859" s="152"/>
      <c r="JSV859" s="152"/>
      <c r="JSW859" s="152"/>
      <c r="JSX859" s="152"/>
      <c r="JSY859" s="152"/>
      <c r="JSZ859" s="152"/>
      <c r="JTA859" s="152"/>
      <c r="JTB859" s="152"/>
      <c r="JTC859" s="152"/>
      <c r="JTD859" s="152"/>
      <c r="JTE859" s="152"/>
      <c r="JTF859" s="152"/>
      <c r="JTG859" s="152"/>
      <c r="JTH859" s="152"/>
      <c r="JTI859" s="152"/>
      <c r="JTJ859" s="152"/>
      <c r="JTK859" s="152"/>
      <c r="JTL859" s="152"/>
      <c r="JTM859" s="152"/>
      <c r="JTN859" s="152"/>
      <c r="JTO859" s="152"/>
      <c r="JTP859" s="152"/>
      <c r="JTQ859" s="152"/>
      <c r="JTR859" s="152"/>
      <c r="JTS859" s="152"/>
      <c r="JTT859" s="152"/>
      <c r="JTU859" s="152"/>
      <c r="JTV859" s="152"/>
      <c r="JTW859" s="152"/>
      <c r="JTX859" s="152"/>
      <c r="JTY859" s="152"/>
      <c r="JTZ859" s="152"/>
      <c r="JUA859" s="152"/>
      <c r="JUB859" s="152"/>
      <c r="JUC859" s="152"/>
      <c r="JUD859" s="152"/>
      <c r="JUE859" s="152"/>
      <c r="JUF859" s="152"/>
      <c r="JUG859" s="152"/>
      <c r="JUH859" s="152"/>
      <c r="JUI859" s="152"/>
      <c r="JUJ859" s="152"/>
      <c r="JUK859" s="152"/>
      <c r="JUL859" s="152"/>
      <c r="JUM859" s="152"/>
      <c r="JUN859" s="152"/>
      <c r="JUO859" s="152"/>
      <c r="JUP859" s="152"/>
      <c r="JUQ859" s="152"/>
      <c r="JUR859" s="152"/>
      <c r="JUS859" s="152"/>
      <c r="JUT859" s="152"/>
      <c r="JUU859" s="152"/>
      <c r="JUV859" s="152"/>
      <c r="JUW859" s="152"/>
      <c r="JUX859" s="152"/>
      <c r="JUY859" s="152"/>
      <c r="JUZ859" s="152"/>
      <c r="JVA859" s="152"/>
      <c r="JVB859" s="152"/>
      <c r="JVC859" s="152"/>
      <c r="JVD859" s="152"/>
      <c r="JVE859" s="152"/>
      <c r="JVF859" s="152"/>
      <c r="JVG859" s="152"/>
      <c r="JVH859" s="152"/>
      <c r="JVI859" s="152"/>
      <c r="JVJ859" s="152"/>
      <c r="JVK859" s="152"/>
      <c r="JVL859" s="152"/>
      <c r="JVM859" s="152"/>
      <c r="JVN859" s="152"/>
      <c r="JVO859" s="152"/>
      <c r="JVP859" s="152"/>
      <c r="JVQ859" s="152"/>
      <c r="JVR859" s="152"/>
      <c r="JVS859" s="152"/>
      <c r="JVT859" s="152"/>
      <c r="JVU859" s="152"/>
      <c r="JVV859" s="152"/>
      <c r="JVW859" s="152"/>
      <c r="JVX859" s="152"/>
      <c r="JVY859" s="152"/>
      <c r="JVZ859" s="152"/>
      <c r="JWA859" s="152"/>
      <c r="JWB859" s="152"/>
      <c r="JWC859" s="152"/>
      <c r="JWD859" s="152"/>
      <c r="JWE859" s="152"/>
      <c r="JWF859" s="152"/>
      <c r="JWG859" s="152"/>
      <c r="JWH859" s="152"/>
      <c r="JWI859" s="152"/>
      <c r="JWJ859" s="152"/>
      <c r="JWK859" s="152"/>
      <c r="JWL859" s="152"/>
      <c r="JWM859" s="152"/>
      <c r="JWN859" s="152"/>
      <c r="JWO859" s="152"/>
      <c r="JWP859" s="152"/>
      <c r="JWQ859" s="152"/>
      <c r="JWR859" s="152"/>
      <c r="JWS859" s="152"/>
      <c r="JWT859" s="152"/>
      <c r="JWU859" s="152"/>
      <c r="JWV859" s="152"/>
      <c r="JWW859" s="152"/>
      <c r="JWX859" s="152"/>
      <c r="JWY859" s="152"/>
      <c r="JWZ859" s="152"/>
      <c r="JXA859" s="152"/>
      <c r="JXB859" s="152"/>
      <c r="JXC859" s="152"/>
      <c r="JXD859" s="152"/>
      <c r="JXE859" s="152"/>
      <c r="JXF859" s="152"/>
      <c r="JXG859" s="152"/>
      <c r="JXH859" s="152"/>
      <c r="JXI859" s="152"/>
      <c r="JXJ859" s="152"/>
      <c r="JXK859" s="152"/>
      <c r="JXL859" s="152"/>
      <c r="JXM859" s="152"/>
      <c r="JXN859" s="152"/>
      <c r="JXO859" s="152"/>
      <c r="JXP859" s="152"/>
      <c r="JXQ859" s="152"/>
      <c r="JXR859" s="152"/>
      <c r="JXS859" s="152"/>
      <c r="JXT859" s="152"/>
      <c r="JXU859" s="152"/>
      <c r="JXV859" s="152"/>
      <c r="JXW859" s="152"/>
      <c r="JXX859" s="152"/>
      <c r="JXY859" s="152"/>
      <c r="JXZ859" s="152"/>
      <c r="JYA859" s="152"/>
      <c r="JYB859" s="152"/>
      <c r="JYC859" s="152"/>
      <c r="JYD859" s="152"/>
      <c r="JYE859" s="152"/>
      <c r="JYF859" s="152"/>
      <c r="JYG859" s="152"/>
      <c r="JYH859" s="152"/>
      <c r="JYI859" s="152"/>
      <c r="JYJ859" s="152"/>
      <c r="JYK859" s="152"/>
      <c r="JYL859" s="152"/>
      <c r="JYM859" s="152"/>
      <c r="JYN859" s="152"/>
      <c r="JYO859" s="152"/>
      <c r="JYP859" s="152"/>
      <c r="JYQ859" s="152"/>
      <c r="JYR859" s="152"/>
      <c r="JYS859" s="152"/>
      <c r="JYT859" s="152"/>
      <c r="JYU859" s="152"/>
      <c r="JYV859" s="152"/>
      <c r="JYW859" s="152"/>
      <c r="JYX859" s="152"/>
      <c r="JYY859" s="152"/>
      <c r="JYZ859" s="152"/>
      <c r="JZA859" s="152"/>
      <c r="JZB859" s="152"/>
      <c r="JZC859" s="152"/>
      <c r="JZD859" s="152"/>
      <c r="JZE859" s="152"/>
      <c r="JZF859" s="152"/>
      <c r="JZG859" s="152"/>
      <c r="JZH859" s="152"/>
      <c r="JZI859" s="152"/>
      <c r="JZJ859" s="152"/>
      <c r="JZK859" s="152"/>
      <c r="JZL859" s="152"/>
      <c r="JZM859" s="152"/>
      <c r="JZN859" s="152"/>
      <c r="JZO859" s="152"/>
      <c r="JZP859" s="152"/>
      <c r="JZQ859" s="152"/>
      <c r="JZR859" s="152"/>
      <c r="JZS859" s="152"/>
      <c r="JZT859" s="152"/>
      <c r="JZU859" s="152"/>
      <c r="JZV859" s="152"/>
      <c r="JZW859" s="152"/>
      <c r="JZX859" s="152"/>
      <c r="JZY859" s="152"/>
      <c r="JZZ859" s="152"/>
      <c r="KAA859" s="152"/>
      <c r="KAB859" s="152"/>
      <c r="KAC859" s="152"/>
      <c r="KAD859" s="152"/>
      <c r="KAE859" s="152"/>
      <c r="KAF859" s="152"/>
      <c r="KAG859" s="152"/>
      <c r="KAH859" s="152"/>
      <c r="KAI859" s="152"/>
      <c r="KAJ859" s="152"/>
      <c r="KAK859" s="152"/>
      <c r="KAL859" s="152"/>
      <c r="KAM859" s="152"/>
      <c r="KAN859" s="152"/>
      <c r="KAO859" s="152"/>
      <c r="KAP859" s="152"/>
      <c r="KAQ859" s="152"/>
      <c r="KAR859" s="152"/>
      <c r="KAS859" s="152"/>
      <c r="KAT859" s="152"/>
      <c r="KAU859" s="152"/>
      <c r="KAV859" s="152"/>
      <c r="KAW859" s="152"/>
      <c r="KAX859" s="152"/>
      <c r="KAY859" s="152"/>
      <c r="KAZ859" s="152"/>
      <c r="KBA859" s="152"/>
      <c r="KBB859" s="152"/>
      <c r="KBC859" s="152"/>
      <c r="KBD859" s="152"/>
      <c r="KBE859" s="152"/>
      <c r="KBF859" s="152"/>
      <c r="KBG859" s="152"/>
      <c r="KBH859" s="152"/>
      <c r="KBI859" s="152"/>
      <c r="KBJ859" s="152"/>
      <c r="KBK859" s="152"/>
      <c r="KBL859" s="152"/>
      <c r="KBM859" s="152"/>
      <c r="KBN859" s="152"/>
      <c r="KBO859" s="152"/>
      <c r="KBP859" s="152"/>
      <c r="KBQ859" s="152"/>
      <c r="KBR859" s="152"/>
      <c r="KBS859" s="152"/>
      <c r="KBT859" s="152"/>
      <c r="KBU859" s="152"/>
      <c r="KBV859" s="152"/>
      <c r="KBW859" s="152"/>
      <c r="KBX859" s="152"/>
      <c r="KBY859" s="152"/>
      <c r="KBZ859" s="152"/>
      <c r="KCA859" s="152"/>
      <c r="KCB859" s="152"/>
      <c r="KCC859" s="152"/>
      <c r="KCD859" s="152"/>
      <c r="KCE859" s="152"/>
      <c r="KCF859" s="152"/>
      <c r="KCG859" s="152"/>
      <c r="KCH859" s="152"/>
      <c r="KCI859" s="152"/>
      <c r="KCJ859" s="152"/>
      <c r="KCK859" s="152"/>
      <c r="KCL859" s="152"/>
      <c r="KCM859" s="152"/>
      <c r="KCN859" s="152"/>
      <c r="KCO859" s="152"/>
      <c r="KCP859" s="152"/>
      <c r="KCQ859" s="152"/>
      <c r="KCR859" s="152"/>
      <c r="KCS859" s="152"/>
      <c r="KCT859" s="152"/>
      <c r="KCU859" s="152"/>
      <c r="KCV859" s="152"/>
      <c r="KCW859" s="152"/>
      <c r="KCX859" s="152"/>
      <c r="KCY859" s="152"/>
      <c r="KCZ859" s="152"/>
      <c r="KDA859" s="152"/>
      <c r="KDB859" s="152"/>
      <c r="KDC859" s="152"/>
      <c r="KDD859" s="152"/>
      <c r="KDE859" s="152"/>
      <c r="KDF859" s="152"/>
      <c r="KDG859" s="152"/>
      <c r="KDH859" s="152"/>
      <c r="KDI859" s="152"/>
      <c r="KDJ859" s="152"/>
      <c r="KDK859" s="152"/>
      <c r="KDL859" s="152"/>
      <c r="KDM859" s="152"/>
      <c r="KDN859" s="152"/>
      <c r="KDO859" s="152"/>
      <c r="KDP859" s="152"/>
      <c r="KDQ859" s="152"/>
      <c r="KDR859" s="152"/>
      <c r="KDS859" s="152"/>
      <c r="KDT859" s="152"/>
      <c r="KDU859" s="152"/>
      <c r="KDV859" s="152"/>
      <c r="KDW859" s="152"/>
      <c r="KDX859" s="152"/>
      <c r="KDY859" s="152"/>
      <c r="KDZ859" s="152"/>
      <c r="KEA859" s="152"/>
      <c r="KEB859" s="152"/>
      <c r="KEC859" s="152"/>
      <c r="KED859" s="152"/>
      <c r="KEE859" s="152"/>
      <c r="KEF859" s="152"/>
      <c r="KEG859" s="152"/>
      <c r="KEH859" s="152"/>
      <c r="KEI859" s="152"/>
      <c r="KEJ859" s="152"/>
      <c r="KEK859" s="152"/>
      <c r="KEL859" s="152"/>
      <c r="KEM859" s="152"/>
      <c r="KEN859" s="152"/>
      <c r="KEO859" s="152"/>
      <c r="KEP859" s="152"/>
      <c r="KEQ859" s="152"/>
      <c r="KER859" s="152"/>
      <c r="KES859" s="152"/>
      <c r="KET859" s="152"/>
      <c r="KEU859" s="152"/>
      <c r="KEV859" s="152"/>
      <c r="KEW859" s="152"/>
      <c r="KEX859" s="152"/>
      <c r="KEY859" s="152"/>
      <c r="KEZ859" s="152"/>
      <c r="KFA859" s="152"/>
      <c r="KFB859" s="152"/>
      <c r="KFC859" s="152"/>
      <c r="KFD859" s="152"/>
      <c r="KFE859" s="152"/>
      <c r="KFF859" s="152"/>
      <c r="KFG859" s="152"/>
      <c r="KFH859" s="152"/>
      <c r="KFI859" s="152"/>
      <c r="KFJ859" s="152"/>
      <c r="KFK859" s="152"/>
      <c r="KFL859" s="152"/>
      <c r="KFM859" s="152"/>
      <c r="KFN859" s="152"/>
      <c r="KFO859" s="152"/>
      <c r="KFP859" s="152"/>
      <c r="KFQ859" s="152"/>
      <c r="KFR859" s="152"/>
      <c r="KFS859" s="152"/>
      <c r="KFT859" s="152"/>
      <c r="KFU859" s="152"/>
      <c r="KFV859" s="152"/>
      <c r="KFW859" s="152"/>
      <c r="KFX859" s="152"/>
      <c r="KFY859" s="152"/>
      <c r="KFZ859" s="152"/>
      <c r="KGA859" s="152"/>
      <c r="KGB859" s="152"/>
      <c r="KGC859" s="152"/>
      <c r="KGD859" s="152"/>
      <c r="KGE859" s="152"/>
      <c r="KGF859" s="152"/>
      <c r="KGG859" s="152"/>
      <c r="KGH859" s="152"/>
      <c r="KGI859" s="152"/>
      <c r="KGJ859" s="152"/>
      <c r="KGK859" s="152"/>
      <c r="KGL859" s="152"/>
      <c r="KGM859" s="152"/>
      <c r="KGN859" s="152"/>
      <c r="KGO859" s="152"/>
      <c r="KGP859" s="152"/>
      <c r="KGQ859" s="152"/>
      <c r="KGR859" s="152"/>
      <c r="KGS859" s="152"/>
      <c r="KGT859" s="152"/>
      <c r="KGU859" s="152"/>
      <c r="KGV859" s="152"/>
      <c r="KGW859" s="152"/>
      <c r="KGX859" s="152"/>
      <c r="KGY859" s="152"/>
      <c r="KGZ859" s="152"/>
      <c r="KHA859" s="152"/>
      <c r="KHB859" s="152"/>
      <c r="KHC859" s="152"/>
      <c r="KHD859" s="152"/>
      <c r="KHE859" s="152"/>
      <c r="KHF859" s="152"/>
      <c r="KHG859" s="152"/>
      <c r="KHH859" s="152"/>
      <c r="KHI859" s="152"/>
      <c r="KHJ859" s="152"/>
      <c r="KHK859" s="152"/>
      <c r="KHL859" s="152"/>
      <c r="KHM859" s="152"/>
      <c r="KHN859" s="152"/>
      <c r="KHO859" s="152"/>
      <c r="KHP859" s="152"/>
      <c r="KHQ859" s="152"/>
      <c r="KHR859" s="152"/>
      <c r="KHS859" s="152"/>
      <c r="KHT859" s="152"/>
      <c r="KHU859" s="152"/>
      <c r="KHV859" s="152"/>
      <c r="KHW859" s="152"/>
      <c r="KHX859" s="152"/>
      <c r="KHY859" s="152"/>
      <c r="KHZ859" s="152"/>
      <c r="KIA859" s="152"/>
      <c r="KIB859" s="152"/>
      <c r="KIC859" s="152"/>
      <c r="KID859" s="152"/>
      <c r="KIE859" s="152"/>
      <c r="KIF859" s="152"/>
      <c r="KIG859" s="152"/>
      <c r="KIH859" s="152"/>
      <c r="KII859" s="152"/>
      <c r="KIJ859" s="152"/>
      <c r="KIK859" s="152"/>
      <c r="KIL859" s="152"/>
      <c r="KIM859" s="152"/>
      <c r="KIN859" s="152"/>
      <c r="KIO859" s="152"/>
      <c r="KIP859" s="152"/>
      <c r="KIQ859" s="152"/>
      <c r="KIR859" s="152"/>
      <c r="KIS859" s="152"/>
      <c r="KIT859" s="152"/>
      <c r="KIU859" s="152"/>
      <c r="KIV859" s="152"/>
      <c r="KIW859" s="152"/>
      <c r="KIX859" s="152"/>
      <c r="KIY859" s="152"/>
      <c r="KIZ859" s="152"/>
      <c r="KJA859" s="152"/>
      <c r="KJB859" s="152"/>
      <c r="KJC859" s="152"/>
      <c r="KJD859" s="152"/>
      <c r="KJE859" s="152"/>
      <c r="KJF859" s="152"/>
      <c r="KJG859" s="152"/>
      <c r="KJH859" s="152"/>
      <c r="KJI859" s="152"/>
      <c r="KJJ859" s="152"/>
      <c r="KJK859" s="152"/>
      <c r="KJL859" s="152"/>
      <c r="KJM859" s="152"/>
      <c r="KJN859" s="152"/>
      <c r="KJO859" s="152"/>
      <c r="KJP859" s="152"/>
      <c r="KJQ859" s="152"/>
      <c r="KJR859" s="152"/>
      <c r="KJS859" s="152"/>
      <c r="KJT859" s="152"/>
      <c r="KJU859" s="152"/>
      <c r="KJV859" s="152"/>
      <c r="KJW859" s="152"/>
      <c r="KJX859" s="152"/>
      <c r="KJY859" s="152"/>
      <c r="KJZ859" s="152"/>
      <c r="KKA859" s="152"/>
      <c r="KKB859" s="152"/>
      <c r="KKC859" s="152"/>
      <c r="KKD859" s="152"/>
      <c r="KKE859" s="152"/>
      <c r="KKF859" s="152"/>
      <c r="KKG859" s="152"/>
      <c r="KKH859" s="152"/>
      <c r="KKI859" s="152"/>
      <c r="KKJ859" s="152"/>
      <c r="KKK859" s="152"/>
      <c r="KKL859" s="152"/>
      <c r="KKM859" s="152"/>
      <c r="KKN859" s="152"/>
      <c r="KKO859" s="152"/>
      <c r="KKP859" s="152"/>
      <c r="KKQ859" s="152"/>
      <c r="KKR859" s="152"/>
      <c r="KKS859" s="152"/>
      <c r="KKT859" s="152"/>
      <c r="KKU859" s="152"/>
      <c r="KKV859" s="152"/>
      <c r="KKW859" s="152"/>
      <c r="KKX859" s="152"/>
      <c r="KKY859" s="152"/>
      <c r="KKZ859" s="152"/>
      <c r="KLA859" s="152"/>
      <c r="KLB859" s="152"/>
      <c r="KLC859" s="152"/>
      <c r="KLD859" s="152"/>
      <c r="KLE859" s="152"/>
      <c r="KLF859" s="152"/>
      <c r="KLG859" s="152"/>
      <c r="KLH859" s="152"/>
      <c r="KLI859" s="152"/>
      <c r="KLJ859" s="152"/>
      <c r="KLK859" s="152"/>
      <c r="KLL859" s="152"/>
      <c r="KLM859" s="152"/>
      <c r="KLN859" s="152"/>
      <c r="KLO859" s="152"/>
      <c r="KLP859" s="152"/>
      <c r="KLQ859" s="152"/>
      <c r="KLR859" s="152"/>
      <c r="KLS859" s="152"/>
      <c r="KLT859" s="152"/>
      <c r="KLU859" s="152"/>
      <c r="KLV859" s="152"/>
      <c r="KLW859" s="152"/>
      <c r="KLX859" s="152"/>
      <c r="KLY859" s="152"/>
      <c r="KLZ859" s="152"/>
      <c r="KMA859" s="152"/>
      <c r="KMB859" s="152"/>
      <c r="KMC859" s="152"/>
      <c r="KMD859" s="152"/>
      <c r="KME859" s="152"/>
      <c r="KMF859" s="152"/>
      <c r="KMG859" s="152"/>
      <c r="KMH859" s="152"/>
      <c r="KMI859" s="152"/>
      <c r="KMJ859" s="152"/>
      <c r="KMK859" s="152"/>
      <c r="KML859" s="152"/>
      <c r="KMM859" s="152"/>
      <c r="KMN859" s="152"/>
      <c r="KMO859" s="152"/>
      <c r="KMP859" s="152"/>
      <c r="KMQ859" s="152"/>
      <c r="KMR859" s="152"/>
      <c r="KMS859" s="152"/>
      <c r="KMT859" s="152"/>
      <c r="KMU859" s="152"/>
      <c r="KMV859" s="152"/>
      <c r="KMW859" s="152"/>
      <c r="KMX859" s="152"/>
      <c r="KMY859" s="152"/>
      <c r="KMZ859" s="152"/>
      <c r="KNA859" s="152"/>
      <c r="KNB859" s="152"/>
      <c r="KNC859" s="152"/>
      <c r="KND859" s="152"/>
      <c r="KNE859" s="152"/>
      <c r="KNF859" s="152"/>
      <c r="KNG859" s="152"/>
      <c r="KNH859" s="152"/>
      <c r="KNI859" s="152"/>
      <c r="KNJ859" s="152"/>
      <c r="KNK859" s="152"/>
      <c r="KNL859" s="152"/>
      <c r="KNM859" s="152"/>
      <c r="KNN859" s="152"/>
      <c r="KNO859" s="152"/>
      <c r="KNP859" s="152"/>
      <c r="KNQ859" s="152"/>
      <c r="KNR859" s="152"/>
      <c r="KNS859" s="152"/>
      <c r="KNT859" s="152"/>
      <c r="KNU859" s="152"/>
      <c r="KNV859" s="152"/>
      <c r="KNW859" s="152"/>
      <c r="KNX859" s="152"/>
      <c r="KNY859" s="152"/>
      <c r="KNZ859" s="152"/>
      <c r="KOA859" s="152"/>
      <c r="KOB859" s="152"/>
      <c r="KOC859" s="152"/>
      <c r="KOD859" s="152"/>
      <c r="KOE859" s="152"/>
      <c r="KOF859" s="152"/>
      <c r="KOG859" s="152"/>
      <c r="KOH859" s="152"/>
      <c r="KOI859" s="152"/>
      <c r="KOJ859" s="152"/>
      <c r="KOK859" s="152"/>
      <c r="KOL859" s="152"/>
      <c r="KOM859" s="152"/>
      <c r="KON859" s="152"/>
      <c r="KOO859" s="152"/>
      <c r="KOP859" s="152"/>
      <c r="KOQ859" s="152"/>
      <c r="KOR859" s="152"/>
      <c r="KOS859" s="152"/>
      <c r="KOT859" s="152"/>
      <c r="KOU859" s="152"/>
      <c r="KOV859" s="152"/>
      <c r="KOW859" s="152"/>
      <c r="KOX859" s="152"/>
      <c r="KOY859" s="152"/>
      <c r="KOZ859" s="152"/>
      <c r="KPA859" s="152"/>
      <c r="KPB859" s="152"/>
      <c r="KPC859" s="152"/>
      <c r="KPD859" s="152"/>
      <c r="KPE859" s="152"/>
      <c r="KPF859" s="152"/>
      <c r="KPG859" s="152"/>
      <c r="KPH859" s="152"/>
      <c r="KPI859" s="152"/>
      <c r="KPJ859" s="152"/>
      <c r="KPK859" s="152"/>
      <c r="KPL859" s="152"/>
      <c r="KPM859" s="152"/>
      <c r="KPN859" s="152"/>
      <c r="KPO859" s="152"/>
      <c r="KPP859" s="152"/>
      <c r="KPQ859" s="152"/>
      <c r="KPR859" s="152"/>
      <c r="KPS859" s="152"/>
      <c r="KPT859" s="152"/>
      <c r="KPU859" s="152"/>
      <c r="KPV859" s="152"/>
      <c r="KPW859" s="152"/>
      <c r="KPX859" s="152"/>
      <c r="KPY859" s="152"/>
      <c r="KPZ859" s="152"/>
      <c r="KQA859" s="152"/>
      <c r="KQB859" s="152"/>
      <c r="KQC859" s="152"/>
      <c r="KQD859" s="152"/>
      <c r="KQE859" s="152"/>
      <c r="KQF859" s="152"/>
      <c r="KQG859" s="152"/>
      <c r="KQH859" s="152"/>
      <c r="KQI859" s="152"/>
      <c r="KQJ859" s="152"/>
      <c r="KQK859" s="152"/>
      <c r="KQL859" s="152"/>
      <c r="KQM859" s="152"/>
      <c r="KQN859" s="152"/>
      <c r="KQO859" s="152"/>
      <c r="KQP859" s="152"/>
      <c r="KQQ859" s="152"/>
      <c r="KQR859" s="152"/>
      <c r="KQS859" s="152"/>
      <c r="KQT859" s="152"/>
      <c r="KQU859" s="152"/>
      <c r="KQV859" s="152"/>
      <c r="KQW859" s="152"/>
      <c r="KQX859" s="152"/>
      <c r="KQY859" s="152"/>
      <c r="KQZ859" s="152"/>
      <c r="KRA859" s="152"/>
      <c r="KRB859" s="152"/>
      <c r="KRC859" s="152"/>
      <c r="KRD859" s="152"/>
      <c r="KRE859" s="152"/>
      <c r="KRF859" s="152"/>
      <c r="KRG859" s="152"/>
      <c r="KRH859" s="152"/>
      <c r="KRI859" s="152"/>
      <c r="KRJ859" s="152"/>
      <c r="KRK859" s="152"/>
      <c r="KRL859" s="152"/>
      <c r="KRM859" s="152"/>
      <c r="KRN859" s="152"/>
      <c r="KRO859" s="152"/>
      <c r="KRP859" s="152"/>
      <c r="KRQ859" s="152"/>
      <c r="KRR859" s="152"/>
      <c r="KRS859" s="152"/>
      <c r="KRT859" s="152"/>
      <c r="KRU859" s="152"/>
      <c r="KRV859" s="152"/>
      <c r="KRW859" s="152"/>
      <c r="KRX859" s="152"/>
      <c r="KRY859" s="152"/>
      <c r="KRZ859" s="152"/>
      <c r="KSA859" s="152"/>
      <c r="KSB859" s="152"/>
      <c r="KSC859" s="152"/>
      <c r="KSD859" s="152"/>
      <c r="KSE859" s="152"/>
      <c r="KSF859" s="152"/>
      <c r="KSG859" s="152"/>
      <c r="KSH859" s="152"/>
      <c r="KSI859" s="152"/>
      <c r="KSJ859" s="152"/>
      <c r="KSK859" s="152"/>
      <c r="KSL859" s="152"/>
      <c r="KSM859" s="152"/>
      <c r="KSN859" s="152"/>
      <c r="KSO859" s="152"/>
      <c r="KSP859" s="152"/>
      <c r="KSQ859" s="152"/>
      <c r="KSR859" s="152"/>
      <c r="KSS859" s="152"/>
      <c r="KST859" s="152"/>
      <c r="KSU859" s="152"/>
      <c r="KSV859" s="152"/>
      <c r="KSW859" s="152"/>
      <c r="KSX859" s="152"/>
      <c r="KSY859" s="152"/>
      <c r="KSZ859" s="152"/>
      <c r="KTA859" s="152"/>
      <c r="KTB859" s="152"/>
      <c r="KTC859" s="152"/>
      <c r="KTD859" s="152"/>
      <c r="KTE859" s="152"/>
      <c r="KTF859" s="152"/>
      <c r="KTG859" s="152"/>
      <c r="KTH859" s="152"/>
      <c r="KTI859" s="152"/>
      <c r="KTJ859" s="152"/>
      <c r="KTK859" s="152"/>
      <c r="KTL859" s="152"/>
      <c r="KTM859" s="152"/>
      <c r="KTN859" s="152"/>
      <c r="KTO859" s="152"/>
      <c r="KTP859" s="152"/>
      <c r="KTQ859" s="152"/>
      <c r="KTR859" s="152"/>
      <c r="KTS859" s="152"/>
      <c r="KTT859" s="152"/>
      <c r="KTU859" s="152"/>
      <c r="KTV859" s="152"/>
      <c r="KTW859" s="152"/>
      <c r="KTX859" s="152"/>
      <c r="KTY859" s="152"/>
      <c r="KTZ859" s="152"/>
      <c r="KUA859" s="152"/>
      <c r="KUB859" s="152"/>
      <c r="KUC859" s="152"/>
      <c r="KUD859" s="152"/>
      <c r="KUE859" s="152"/>
      <c r="KUF859" s="152"/>
      <c r="KUG859" s="152"/>
      <c r="KUH859" s="152"/>
      <c r="KUI859" s="152"/>
      <c r="KUJ859" s="152"/>
      <c r="KUK859" s="152"/>
      <c r="KUL859" s="152"/>
      <c r="KUM859" s="152"/>
      <c r="KUN859" s="152"/>
      <c r="KUO859" s="152"/>
      <c r="KUP859" s="152"/>
      <c r="KUQ859" s="152"/>
      <c r="KUR859" s="152"/>
      <c r="KUS859" s="152"/>
      <c r="KUT859" s="152"/>
      <c r="KUU859" s="152"/>
      <c r="KUV859" s="152"/>
      <c r="KUW859" s="152"/>
      <c r="KUX859" s="152"/>
      <c r="KUY859" s="152"/>
      <c r="KUZ859" s="152"/>
      <c r="KVA859" s="152"/>
      <c r="KVB859" s="152"/>
      <c r="KVC859" s="152"/>
      <c r="KVD859" s="152"/>
      <c r="KVE859" s="152"/>
      <c r="KVF859" s="152"/>
      <c r="KVG859" s="152"/>
      <c r="KVH859" s="152"/>
      <c r="KVI859" s="152"/>
      <c r="KVJ859" s="152"/>
      <c r="KVK859" s="152"/>
      <c r="KVL859" s="152"/>
      <c r="KVM859" s="152"/>
      <c r="KVN859" s="152"/>
      <c r="KVO859" s="152"/>
      <c r="KVP859" s="152"/>
      <c r="KVQ859" s="152"/>
      <c r="KVR859" s="152"/>
      <c r="KVS859" s="152"/>
      <c r="KVT859" s="152"/>
      <c r="KVU859" s="152"/>
      <c r="KVV859" s="152"/>
      <c r="KVW859" s="152"/>
      <c r="KVX859" s="152"/>
      <c r="KVY859" s="152"/>
      <c r="KVZ859" s="152"/>
      <c r="KWA859" s="152"/>
      <c r="KWB859" s="152"/>
      <c r="KWC859" s="152"/>
      <c r="KWD859" s="152"/>
      <c r="KWE859" s="152"/>
      <c r="KWF859" s="152"/>
      <c r="KWG859" s="152"/>
      <c r="KWH859" s="152"/>
      <c r="KWI859" s="152"/>
      <c r="KWJ859" s="152"/>
      <c r="KWK859" s="152"/>
      <c r="KWL859" s="152"/>
      <c r="KWM859" s="152"/>
      <c r="KWN859" s="152"/>
      <c r="KWO859" s="152"/>
      <c r="KWP859" s="152"/>
      <c r="KWQ859" s="152"/>
      <c r="KWR859" s="152"/>
      <c r="KWS859" s="152"/>
      <c r="KWT859" s="152"/>
      <c r="KWU859" s="152"/>
      <c r="KWV859" s="152"/>
      <c r="KWW859" s="152"/>
      <c r="KWX859" s="152"/>
      <c r="KWY859" s="152"/>
      <c r="KWZ859" s="152"/>
      <c r="KXA859" s="152"/>
      <c r="KXB859" s="152"/>
      <c r="KXC859" s="152"/>
      <c r="KXD859" s="152"/>
      <c r="KXE859" s="152"/>
      <c r="KXF859" s="152"/>
      <c r="KXG859" s="152"/>
      <c r="KXH859" s="152"/>
      <c r="KXI859" s="152"/>
      <c r="KXJ859" s="152"/>
      <c r="KXK859" s="152"/>
      <c r="KXL859" s="152"/>
      <c r="KXM859" s="152"/>
      <c r="KXN859" s="152"/>
      <c r="KXO859" s="152"/>
      <c r="KXP859" s="152"/>
      <c r="KXQ859" s="152"/>
      <c r="KXR859" s="152"/>
      <c r="KXS859" s="152"/>
      <c r="KXT859" s="152"/>
      <c r="KXU859" s="152"/>
      <c r="KXV859" s="152"/>
      <c r="KXW859" s="152"/>
      <c r="KXX859" s="152"/>
      <c r="KXY859" s="152"/>
      <c r="KXZ859" s="152"/>
      <c r="KYA859" s="152"/>
      <c r="KYB859" s="152"/>
      <c r="KYC859" s="152"/>
      <c r="KYD859" s="152"/>
      <c r="KYE859" s="152"/>
      <c r="KYF859" s="152"/>
      <c r="KYG859" s="152"/>
      <c r="KYH859" s="152"/>
      <c r="KYI859" s="152"/>
      <c r="KYJ859" s="152"/>
      <c r="KYK859" s="152"/>
      <c r="KYL859" s="152"/>
      <c r="KYM859" s="152"/>
      <c r="KYN859" s="152"/>
      <c r="KYO859" s="152"/>
      <c r="KYP859" s="152"/>
      <c r="KYQ859" s="152"/>
      <c r="KYR859" s="152"/>
      <c r="KYS859" s="152"/>
      <c r="KYT859" s="152"/>
      <c r="KYU859" s="152"/>
      <c r="KYV859" s="152"/>
      <c r="KYW859" s="152"/>
      <c r="KYX859" s="152"/>
      <c r="KYY859" s="152"/>
      <c r="KYZ859" s="152"/>
      <c r="KZA859" s="152"/>
      <c r="KZB859" s="152"/>
      <c r="KZC859" s="152"/>
      <c r="KZD859" s="152"/>
      <c r="KZE859" s="152"/>
      <c r="KZF859" s="152"/>
      <c r="KZG859" s="152"/>
      <c r="KZH859" s="152"/>
      <c r="KZI859" s="152"/>
      <c r="KZJ859" s="152"/>
      <c r="KZK859" s="152"/>
      <c r="KZL859" s="152"/>
      <c r="KZM859" s="152"/>
      <c r="KZN859" s="152"/>
      <c r="KZO859" s="152"/>
      <c r="KZP859" s="152"/>
      <c r="KZQ859" s="152"/>
      <c r="KZR859" s="152"/>
      <c r="KZS859" s="152"/>
      <c r="KZT859" s="152"/>
      <c r="KZU859" s="152"/>
      <c r="KZV859" s="152"/>
      <c r="KZW859" s="152"/>
      <c r="KZX859" s="152"/>
      <c r="KZY859" s="152"/>
      <c r="KZZ859" s="152"/>
      <c r="LAA859" s="152"/>
      <c r="LAB859" s="152"/>
      <c r="LAC859" s="152"/>
      <c r="LAD859" s="152"/>
      <c r="LAE859" s="152"/>
      <c r="LAF859" s="152"/>
      <c r="LAG859" s="152"/>
      <c r="LAH859" s="152"/>
      <c r="LAI859" s="152"/>
      <c r="LAJ859" s="152"/>
      <c r="LAK859" s="152"/>
      <c r="LAL859" s="152"/>
      <c r="LAM859" s="152"/>
      <c r="LAN859" s="152"/>
      <c r="LAO859" s="152"/>
      <c r="LAP859" s="152"/>
      <c r="LAQ859" s="152"/>
      <c r="LAR859" s="152"/>
      <c r="LAS859" s="152"/>
      <c r="LAT859" s="152"/>
      <c r="LAU859" s="152"/>
      <c r="LAV859" s="152"/>
      <c r="LAW859" s="152"/>
      <c r="LAX859" s="152"/>
      <c r="LAY859" s="152"/>
      <c r="LAZ859" s="152"/>
      <c r="LBA859" s="152"/>
      <c r="LBB859" s="152"/>
      <c r="LBC859" s="152"/>
      <c r="LBD859" s="152"/>
      <c r="LBE859" s="152"/>
      <c r="LBF859" s="152"/>
      <c r="LBG859" s="152"/>
      <c r="LBH859" s="152"/>
      <c r="LBI859" s="152"/>
      <c r="LBJ859" s="152"/>
      <c r="LBK859" s="152"/>
      <c r="LBL859" s="152"/>
      <c r="LBM859" s="152"/>
      <c r="LBN859" s="152"/>
      <c r="LBO859" s="152"/>
      <c r="LBP859" s="152"/>
      <c r="LBQ859" s="152"/>
      <c r="LBR859" s="152"/>
      <c r="LBS859" s="152"/>
      <c r="LBT859" s="152"/>
      <c r="LBU859" s="152"/>
      <c r="LBV859" s="152"/>
      <c r="LBW859" s="152"/>
      <c r="LBX859" s="152"/>
      <c r="LBY859" s="152"/>
      <c r="LBZ859" s="152"/>
      <c r="LCA859" s="152"/>
      <c r="LCB859" s="152"/>
      <c r="LCC859" s="152"/>
      <c r="LCD859" s="152"/>
      <c r="LCE859" s="152"/>
      <c r="LCF859" s="152"/>
      <c r="LCG859" s="152"/>
      <c r="LCH859" s="152"/>
      <c r="LCI859" s="152"/>
      <c r="LCJ859" s="152"/>
      <c r="LCK859" s="152"/>
      <c r="LCL859" s="152"/>
      <c r="LCM859" s="152"/>
      <c r="LCN859" s="152"/>
      <c r="LCO859" s="152"/>
      <c r="LCP859" s="152"/>
      <c r="LCQ859" s="152"/>
      <c r="LCR859" s="152"/>
      <c r="LCS859" s="152"/>
      <c r="LCT859" s="152"/>
      <c r="LCU859" s="152"/>
      <c r="LCV859" s="152"/>
      <c r="LCW859" s="152"/>
      <c r="LCX859" s="152"/>
      <c r="LCY859" s="152"/>
      <c r="LCZ859" s="152"/>
      <c r="LDA859" s="152"/>
      <c r="LDB859" s="152"/>
      <c r="LDC859" s="152"/>
      <c r="LDD859" s="152"/>
      <c r="LDE859" s="152"/>
      <c r="LDF859" s="152"/>
      <c r="LDG859" s="152"/>
      <c r="LDH859" s="152"/>
      <c r="LDI859" s="152"/>
      <c r="LDJ859" s="152"/>
      <c r="LDK859" s="152"/>
      <c r="LDL859" s="152"/>
      <c r="LDM859" s="152"/>
      <c r="LDN859" s="152"/>
      <c r="LDO859" s="152"/>
      <c r="LDP859" s="152"/>
      <c r="LDQ859" s="152"/>
      <c r="LDR859" s="152"/>
      <c r="LDS859" s="152"/>
      <c r="LDT859" s="152"/>
      <c r="LDU859" s="152"/>
      <c r="LDV859" s="152"/>
      <c r="LDW859" s="152"/>
      <c r="LDX859" s="152"/>
      <c r="LDY859" s="152"/>
      <c r="LDZ859" s="152"/>
      <c r="LEA859" s="152"/>
      <c r="LEB859" s="152"/>
      <c r="LEC859" s="152"/>
      <c r="LED859" s="152"/>
      <c r="LEE859" s="152"/>
      <c r="LEF859" s="152"/>
      <c r="LEG859" s="152"/>
      <c r="LEH859" s="152"/>
      <c r="LEI859" s="152"/>
      <c r="LEJ859" s="152"/>
      <c r="LEK859" s="152"/>
      <c r="LEL859" s="152"/>
      <c r="LEM859" s="152"/>
      <c r="LEN859" s="152"/>
      <c r="LEO859" s="152"/>
      <c r="LEP859" s="152"/>
      <c r="LEQ859" s="152"/>
      <c r="LER859" s="152"/>
      <c r="LES859" s="152"/>
      <c r="LET859" s="152"/>
      <c r="LEU859" s="152"/>
      <c r="LEV859" s="152"/>
      <c r="LEW859" s="152"/>
      <c r="LEX859" s="152"/>
      <c r="LEY859" s="152"/>
      <c r="LEZ859" s="152"/>
      <c r="LFA859" s="152"/>
      <c r="LFB859" s="152"/>
      <c r="LFC859" s="152"/>
      <c r="LFD859" s="152"/>
      <c r="LFE859" s="152"/>
      <c r="LFF859" s="152"/>
      <c r="LFG859" s="152"/>
      <c r="LFH859" s="152"/>
      <c r="LFI859" s="152"/>
      <c r="LFJ859" s="152"/>
      <c r="LFK859" s="152"/>
      <c r="LFL859" s="152"/>
      <c r="LFM859" s="152"/>
      <c r="LFN859" s="152"/>
      <c r="LFO859" s="152"/>
      <c r="LFP859" s="152"/>
      <c r="LFQ859" s="152"/>
      <c r="LFR859" s="152"/>
      <c r="LFS859" s="152"/>
      <c r="LFT859" s="152"/>
      <c r="LFU859" s="152"/>
      <c r="LFV859" s="152"/>
      <c r="LFW859" s="152"/>
      <c r="LFX859" s="152"/>
      <c r="LFY859" s="152"/>
      <c r="LFZ859" s="152"/>
      <c r="LGA859" s="152"/>
      <c r="LGB859" s="152"/>
      <c r="LGC859" s="152"/>
      <c r="LGD859" s="152"/>
      <c r="LGE859" s="152"/>
      <c r="LGF859" s="152"/>
      <c r="LGG859" s="152"/>
      <c r="LGH859" s="152"/>
      <c r="LGI859" s="152"/>
      <c r="LGJ859" s="152"/>
      <c r="LGK859" s="152"/>
      <c r="LGL859" s="152"/>
      <c r="LGM859" s="152"/>
      <c r="LGN859" s="152"/>
      <c r="LGO859" s="152"/>
      <c r="LGP859" s="152"/>
      <c r="LGQ859" s="152"/>
      <c r="LGR859" s="152"/>
      <c r="LGS859" s="152"/>
      <c r="LGT859" s="152"/>
      <c r="LGU859" s="152"/>
      <c r="LGV859" s="152"/>
      <c r="LGW859" s="152"/>
      <c r="LGX859" s="152"/>
      <c r="LGY859" s="152"/>
      <c r="LGZ859" s="152"/>
      <c r="LHA859" s="152"/>
      <c r="LHB859" s="152"/>
      <c r="LHC859" s="152"/>
      <c r="LHD859" s="152"/>
      <c r="LHE859" s="152"/>
      <c r="LHF859" s="152"/>
      <c r="LHG859" s="152"/>
      <c r="LHH859" s="152"/>
      <c r="LHI859" s="152"/>
      <c r="LHJ859" s="152"/>
      <c r="LHK859" s="152"/>
      <c r="LHL859" s="152"/>
      <c r="LHM859" s="152"/>
      <c r="LHN859" s="152"/>
      <c r="LHO859" s="152"/>
      <c r="LHP859" s="152"/>
      <c r="LHQ859" s="152"/>
      <c r="LHR859" s="152"/>
      <c r="LHS859" s="152"/>
      <c r="LHT859" s="152"/>
      <c r="LHU859" s="152"/>
      <c r="LHV859" s="152"/>
      <c r="LHW859" s="152"/>
      <c r="LHX859" s="152"/>
      <c r="LHY859" s="152"/>
      <c r="LHZ859" s="152"/>
      <c r="LIA859" s="152"/>
      <c r="LIB859" s="152"/>
      <c r="LIC859" s="152"/>
      <c r="LID859" s="152"/>
      <c r="LIE859" s="152"/>
      <c r="LIF859" s="152"/>
      <c r="LIG859" s="152"/>
      <c r="LIH859" s="152"/>
      <c r="LII859" s="152"/>
      <c r="LIJ859" s="152"/>
      <c r="LIK859" s="152"/>
      <c r="LIL859" s="152"/>
      <c r="LIM859" s="152"/>
      <c r="LIN859" s="152"/>
      <c r="LIO859" s="152"/>
      <c r="LIP859" s="152"/>
      <c r="LIQ859" s="152"/>
      <c r="LIR859" s="152"/>
      <c r="LIS859" s="152"/>
      <c r="LIT859" s="152"/>
      <c r="LIU859" s="152"/>
      <c r="LIV859" s="152"/>
      <c r="LIW859" s="152"/>
      <c r="LIX859" s="152"/>
      <c r="LIY859" s="152"/>
      <c r="LIZ859" s="152"/>
      <c r="LJA859" s="152"/>
      <c r="LJB859" s="152"/>
      <c r="LJC859" s="152"/>
      <c r="LJD859" s="152"/>
      <c r="LJE859" s="152"/>
      <c r="LJF859" s="152"/>
      <c r="LJG859" s="152"/>
      <c r="LJH859" s="152"/>
      <c r="LJI859" s="152"/>
      <c r="LJJ859" s="152"/>
      <c r="LJK859" s="152"/>
      <c r="LJL859" s="152"/>
      <c r="LJM859" s="152"/>
      <c r="LJN859" s="152"/>
      <c r="LJO859" s="152"/>
      <c r="LJP859" s="152"/>
      <c r="LJQ859" s="152"/>
      <c r="LJR859" s="152"/>
      <c r="LJS859" s="152"/>
      <c r="LJT859" s="152"/>
      <c r="LJU859" s="152"/>
      <c r="LJV859" s="152"/>
      <c r="LJW859" s="152"/>
      <c r="LJX859" s="152"/>
      <c r="LJY859" s="152"/>
      <c r="LJZ859" s="152"/>
      <c r="LKA859" s="152"/>
      <c r="LKB859" s="152"/>
      <c r="LKC859" s="152"/>
      <c r="LKD859" s="152"/>
      <c r="LKE859" s="152"/>
      <c r="LKF859" s="152"/>
      <c r="LKG859" s="152"/>
      <c r="LKH859" s="152"/>
      <c r="LKI859" s="152"/>
      <c r="LKJ859" s="152"/>
      <c r="LKK859" s="152"/>
      <c r="LKL859" s="152"/>
      <c r="LKM859" s="152"/>
      <c r="LKN859" s="152"/>
      <c r="LKO859" s="152"/>
      <c r="LKP859" s="152"/>
      <c r="LKQ859" s="152"/>
      <c r="LKR859" s="152"/>
      <c r="LKS859" s="152"/>
      <c r="LKT859" s="152"/>
      <c r="LKU859" s="152"/>
      <c r="LKV859" s="152"/>
      <c r="LKW859" s="152"/>
      <c r="LKX859" s="152"/>
      <c r="LKY859" s="152"/>
      <c r="LKZ859" s="152"/>
      <c r="LLA859" s="152"/>
      <c r="LLB859" s="152"/>
      <c r="LLC859" s="152"/>
      <c r="LLD859" s="152"/>
      <c r="LLE859" s="152"/>
      <c r="LLF859" s="152"/>
      <c r="LLG859" s="152"/>
      <c r="LLH859" s="152"/>
      <c r="LLI859" s="152"/>
      <c r="LLJ859" s="152"/>
      <c r="LLK859" s="152"/>
      <c r="LLL859" s="152"/>
      <c r="LLM859" s="152"/>
      <c r="LLN859" s="152"/>
      <c r="LLO859" s="152"/>
      <c r="LLP859" s="152"/>
      <c r="LLQ859" s="152"/>
      <c r="LLR859" s="152"/>
      <c r="LLS859" s="152"/>
      <c r="LLT859" s="152"/>
      <c r="LLU859" s="152"/>
      <c r="LLV859" s="152"/>
      <c r="LLW859" s="152"/>
      <c r="LLX859" s="152"/>
      <c r="LLY859" s="152"/>
      <c r="LLZ859" s="152"/>
      <c r="LMA859" s="152"/>
      <c r="LMB859" s="152"/>
      <c r="LMC859" s="152"/>
      <c r="LMD859" s="152"/>
      <c r="LME859" s="152"/>
      <c r="LMF859" s="152"/>
      <c r="LMG859" s="152"/>
      <c r="LMH859" s="152"/>
      <c r="LMI859" s="152"/>
      <c r="LMJ859" s="152"/>
      <c r="LMK859" s="152"/>
      <c r="LML859" s="152"/>
      <c r="LMM859" s="152"/>
      <c r="LMN859" s="152"/>
      <c r="LMO859" s="152"/>
      <c r="LMP859" s="152"/>
      <c r="LMQ859" s="152"/>
      <c r="LMR859" s="152"/>
      <c r="LMS859" s="152"/>
      <c r="LMT859" s="152"/>
      <c r="LMU859" s="152"/>
      <c r="LMV859" s="152"/>
      <c r="LMW859" s="152"/>
      <c r="LMX859" s="152"/>
      <c r="LMY859" s="152"/>
      <c r="LMZ859" s="152"/>
      <c r="LNA859" s="152"/>
      <c r="LNB859" s="152"/>
      <c r="LNC859" s="152"/>
      <c r="LND859" s="152"/>
      <c r="LNE859" s="152"/>
      <c r="LNF859" s="152"/>
      <c r="LNG859" s="152"/>
      <c r="LNH859" s="152"/>
      <c r="LNI859" s="152"/>
      <c r="LNJ859" s="152"/>
      <c r="LNK859" s="152"/>
      <c r="LNL859" s="152"/>
      <c r="LNM859" s="152"/>
      <c r="LNN859" s="152"/>
      <c r="LNO859" s="152"/>
      <c r="LNP859" s="152"/>
      <c r="LNQ859" s="152"/>
      <c r="LNR859" s="152"/>
      <c r="LNS859" s="152"/>
      <c r="LNT859" s="152"/>
      <c r="LNU859" s="152"/>
      <c r="LNV859" s="152"/>
      <c r="LNW859" s="152"/>
      <c r="LNX859" s="152"/>
      <c r="LNY859" s="152"/>
      <c r="LNZ859" s="152"/>
      <c r="LOA859" s="152"/>
      <c r="LOB859" s="152"/>
      <c r="LOC859" s="152"/>
      <c r="LOD859" s="152"/>
      <c r="LOE859" s="152"/>
      <c r="LOF859" s="152"/>
      <c r="LOG859" s="152"/>
      <c r="LOH859" s="152"/>
      <c r="LOI859" s="152"/>
      <c r="LOJ859" s="152"/>
      <c r="LOK859" s="152"/>
      <c r="LOL859" s="152"/>
      <c r="LOM859" s="152"/>
      <c r="LON859" s="152"/>
      <c r="LOO859" s="152"/>
      <c r="LOP859" s="152"/>
      <c r="LOQ859" s="152"/>
      <c r="LOR859" s="152"/>
      <c r="LOS859" s="152"/>
      <c r="LOT859" s="152"/>
      <c r="LOU859" s="152"/>
      <c r="LOV859" s="152"/>
      <c r="LOW859" s="152"/>
      <c r="LOX859" s="152"/>
      <c r="LOY859" s="152"/>
      <c r="LOZ859" s="152"/>
      <c r="LPA859" s="152"/>
      <c r="LPB859" s="152"/>
      <c r="LPC859" s="152"/>
      <c r="LPD859" s="152"/>
      <c r="LPE859" s="152"/>
      <c r="LPF859" s="152"/>
      <c r="LPG859" s="152"/>
      <c r="LPH859" s="152"/>
      <c r="LPI859" s="152"/>
      <c r="LPJ859" s="152"/>
      <c r="LPK859" s="152"/>
      <c r="LPL859" s="152"/>
      <c r="LPM859" s="152"/>
      <c r="LPN859" s="152"/>
      <c r="LPO859" s="152"/>
      <c r="LPP859" s="152"/>
      <c r="LPQ859" s="152"/>
      <c r="LPR859" s="152"/>
      <c r="LPS859" s="152"/>
      <c r="LPT859" s="152"/>
      <c r="LPU859" s="152"/>
      <c r="LPV859" s="152"/>
      <c r="LPW859" s="152"/>
      <c r="LPX859" s="152"/>
      <c r="LPY859" s="152"/>
      <c r="LPZ859" s="152"/>
      <c r="LQA859" s="152"/>
      <c r="LQB859" s="152"/>
      <c r="LQC859" s="152"/>
      <c r="LQD859" s="152"/>
      <c r="LQE859" s="152"/>
      <c r="LQF859" s="152"/>
      <c r="LQG859" s="152"/>
      <c r="LQH859" s="152"/>
      <c r="LQI859" s="152"/>
      <c r="LQJ859" s="152"/>
      <c r="LQK859" s="152"/>
      <c r="LQL859" s="152"/>
      <c r="LQM859" s="152"/>
      <c r="LQN859" s="152"/>
      <c r="LQO859" s="152"/>
      <c r="LQP859" s="152"/>
      <c r="LQQ859" s="152"/>
      <c r="LQR859" s="152"/>
      <c r="LQS859" s="152"/>
      <c r="LQT859" s="152"/>
      <c r="LQU859" s="152"/>
      <c r="LQV859" s="152"/>
      <c r="LQW859" s="152"/>
      <c r="LQX859" s="152"/>
      <c r="LQY859" s="152"/>
      <c r="LQZ859" s="152"/>
      <c r="LRA859" s="152"/>
      <c r="LRB859" s="152"/>
      <c r="LRC859" s="152"/>
      <c r="LRD859" s="152"/>
      <c r="LRE859" s="152"/>
      <c r="LRF859" s="152"/>
      <c r="LRG859" s="152"/>
      <c r="LRH859" s="152"/>
      <c r="LRI859" s="152"/>
      <c r="LRJ859" s="152"/>
      <c r="LRK859" s="152"/>
      <c r="LRL859" s="152"/>
      <c r="LRM859" s="152"/>
      <c r="LRN859" s="152"/>
      <c r="LRO859" s="152"/>
      <c r="LRP859" s="152"/>
      <c r="LRQ859" s="152"/>
      <c r="LRR859" s="152"/>
      <c r="LRS859" s="152"/>
      <c r="LRT859" s="152"/>
      <c r="LRU859" s="152"/>
      <c r="LRV859" s="152"/>
      <c r="LRW859" s="152"/>
      <c r="LRX859" s="152"/>
      <c r="LRY859" s="152"/>
      <c r="LRZ859" s="152"/>
      <c r="LSA859" s="152"/>
      <c r="LSB859" s="152"/>
      <c r="LSC859" s="152"/>
      <c r="LSD859" s="152"/>
      <c r="LSE859" s="152"/>
      <c r="LSF859" s="152"/>
      <c r="LSG859" s="152"/>
      <c r="LSH859" s="152"/>
      <c r="LSI859" s="152"/>
      <c r="LSJ859" s="152"/>
      <c r="LSK859" s="152"/>
      <c r="LSL859" s="152"/>
      <c r="LSM859" s="152"/>
      <c r="LSN859" s="152"/>
      <c r="LSO859" s="152"/>
      <c r="LSP859" s="152"/>
      <c r="LSQ859" s="152"/>
      <c r="LSR859" s="152"/>
      <c r="LSS859" s="152"/>
      <c r="LST859" s="152"/>
      <c r="LSU859" s="152"/>
      <c r="LSV859" s="152"/>
      <c r="LSW859" s="152"/>
      <c r="LSX859" s="152"/>
      <c r="LSY859" s="152"/>
      <c r="LSZ859" s="152"/>
      <c r="LTA859" s="152"/>
      <c r="LTB859" s="152"/>
      <c r="LTC859" s="152"/>
      <c r="LTD859" s="152"/>
      <c r="LTE859" s="152"/>
      <c r="LTF859" s="152"/>
      <c r="LTG859" s="152"/>
      <c r="LTH859" s="152"/>
      <c r="LTI859" s="152"/>
      <c r="LTJ859" s="152"/>
      <c r="LTK859" s="152"/>
      <c r="LTL859" s="152"/>
      <c r="LTM859" s="152"/>
      <c r="LTN859" s="152"/>
      <c r="LTO859" s="152"/>
      <c r="LTP859" s="152"/>
      <c r="LTQ859" s="152"/>
      <c r="LTR859" s="152"/>
      <c r="LTS859" s="152"/>
      <c r="LTT859" s="152"/>
      <c r="LTU859" s="152"/>
      <c r="LTV859" s="152"/>
      <c r="LTW859" s="152"/>
      <c r="LTX859" s="152"/>
      <c r="LTY859" s="152"/>
      <c r="LTZ859" s="152"/>
      <c r="LUA859" s="152"/>
      <c r="LUB859" s="152"/>
      <c r="LUC859" s="152"/>
      <c r="LUD859" s="152"/>
      <c r="LUE859" s="152"/>
      <c r="LUF859" s="152"/>
      <c r="LUG859" s="152"/>
      <c r="LUH859" s="152"/>
      <c r="LUI859" s="152"/>
      <c r="LUJ859" s="152"/>
      <c r="LUK859" s="152"/>
      <c r="LUL859" s="152"/>
      <c r="LUM859" s="152"/>
      <c r="LUN859" s="152"/>
      <c r="LUO859" s="152"/>
      <c r="LUP859" s="152"/>
      <c r="LUQ859" s="152"/>
      <c r="LUR859" s="152"/>
      <c r="LUS859" s="152"/>
      <c r="LUT859" s="152"/>
      <c r="LUU859" s="152"/>
      <c r="LUV859" s="152"/>
      <c r="LUW859" s="152"/>
      <c r="LUX859" s="152"/>
      <c r="LUY859" s="152"/>
      <c r="LUZ859" s="152"/>
      <c r="LVA859" s="152"/>
      <c r="LVB859" s="152"/>
      <c r="LVC859" s="152"/>
      <c r="LVD859" s="152"/>
      <c r="LVE859" s="152"/>
      <c r="LVF859" s="152"/>
      <c r="LVG859" s="152"/>
      <c r="LVH859" s="152"/>
      <c r="LVI859" s="152"/>
      <c r="LVJ859" s="152"/>
      <c r="LVK859" s="152"/>
      <c r="LVL859" s="152"/>
      <c r="LVM859" s="152"/>
      <c r="LVN859" s="152"/>
      <c r="LVO859" s="152"/>
      <c r="LVP859" s="152"/>
      <c r="LVQ859" s="152"/>
      <c r="LVR859" s="152"/>
      <c r="LVS859" s="152"/>
      <c r="LVT859" s="152"/>
      <c r="LVU859" s="152"/>
      <c r="LVV859" s="152"/>
      <c r="LVW859" s="152"/>
      <c r="LVX859" s="152"/>
      <c r="LVY859" s="152"/>
      <c r="LVZ859" s="152"/>
      <c r="LWA859" s="152"/>
      <c r="LWB859" s="152"/>
      <c r="LWC859" s="152"/>
      <c r="LWD859" s="152"/>
      <c r="LWE859" s="152"/>
      <c r="LWF859" s="152"/>
      <c r="LWG859" s="152"/>
      <c r="LWH859" s="152"/>
      <c r="LWI859" s="152"/>
      <c r="LWJ859" s="152"/>
      <c r="LWK859" s="152"/>
      <c r="LWL859" s="152"/>
      <c r="LWM859" s="152"/>
      <c r="LWN859" s="152"/>
      <c r="LWO859" s="152"/>
      <c r="LWP859" s="152"/>
      <c r="LWQ859" s="152"/>
      <c r="LWR859" s="152"/>
      <c r="LWS859" s="152"/>
      <c r="LWT859" s="152"/>
      <c r="LWU859" s="152"/>
      <c r="LWV859" s="152"/>
      <c r="LWW859" s="152"/>
      <c r="LWX859" s="152"/>
      <c r="LWY859" s="152"/>
      <c r="LWZ859" s="152"/>
      <c r="LXA859" s="152"/>
      <c r="LXB859" s="152"/>
      <c r="LXC859" s="152"/>
      <c r="LXD859" s="152"/>
      <c r="LXE859" s="152"/>
      <c r="LXF859" s="152"/>
      <c r="LXG859" s="152"/>
      <c r="LXH859" s="152"/>
      <c r="LXI859" s="152"/>
      <c r="LXJ859" s="152"/>
      <c r="LXK859" s="152"/>
      <c r="LXL859" s="152"/>
      <c r="LXM859" s="152"/>
      <c r="LXN859" s="152"/>
      <c r="LXO859" s="152"/>
      <c r="LXP859" s="152"/>
      <c r="LXQ859" s="152"/>
      <c r="LXR859" s="152"/>
      <c r="LXS859" s="152"/>
      <c r="LXT859" s="152"/>
      <c r="LXU859" s="152"/>
      <c r="LXV859" s="152"/>
      <c r="LXW859" s="152"/>
      <c r="LXX859" s="152"/>
      <c r="LXY859" s="152"/>
      <c r="LXZ859" s="152"/>
      <c r="LYA859" s="152"/>
      <c r="LYB859" s="152"/>
      <c r="LYC859" s="152"/>
      <c r="LYD859" s="152"/>
      <c r="LYE859" s="152"/>
      <c r="LYF859" s="152"/>
      <c r="LYG859" s="152"/>
      <c r="LYH859" s="152"/>
      <c r="LYI859" s="152"/>
      <c r="LYJ859" s="152"/>
      <c r="LYK859" s="152"/>
      <c r="LYL859" s="152"/>
      <c r="LYM859" s="152"/>
      <c r="LYN859" s="152"/>
      <c r="LYO859" s="152"/>
      <c r="LYP859" s="152"/>
      <c r="LYQ859" s="152"/>
      <c r="LYR859" s="152"/>
      <c r="LYS859" s="152"/>
      <c r="LYT859" s="152"/>
      <c r="LYU859" s="152"/>
      <c r="LYV859" s="152"/>
      <c r="LYW859" s="152"/>
      <c r="LYX859" s="152"/>
      <c r="LYY859" s="152"/>
      <c r="LYZ859" s="152"/>
      <c r="LZA859" s="152"/>
      <c r="LZB859" s="152"/>
      <c r="LZC859" s="152"/>
      <c r="LZD859" s="152"/>
      <c r="LZE859" s="152"/>
      <c r="LZF859" s="152"/>
      <c r="LZG859" s="152"/>
      <c r="LZH859" s="152"/>
      <c r="LZI859" s="152"/>
      <c r="LZJ859" s="152"/>
      <c r="LZK859" s="152"/>
      <c r="LZL859" s="152"/>
      <c r="LZM859" s="152"/>
      <c r="LZN859" s="152"/>
      <c r="LZO859" s="152"/>
      <c r="LZP859" s="152"/>
      <c r="LZQ859" s="152"/>
      <c r="LZR859" s="152"/>
      <c r="LZS859" s="152"/>
      <c r="LZT859" s="152"/>
      <c r="LZU859" s="152"/>
      <c r="LZV859" s="152"/>
      <c r="LZW859" s="152"/>
      <c r="LZX859" s="152"/>
      <c r="LZY859" s="152"/>
      <c r="LZZ859" s="152"/>
      <c r="MAA859" s="152"/>
      <c r="MAB859" s="152"/>
      <c r="MAC859" s="152"/>
      <c r="MAD859" s="152"/>
      <c r="MAE859" s="152"/>
      <c r="MAF859" s="152"/>
      <c r="MAG859" s="152"/>
      <c r="MAH859" s="152"/>
      <c r="MAI859" s="152"/>
      <c r="MAJ859" s="152"/>
      <c r="MAK859" s="152"/>
      <c r="MAL859" s="152"/>
      <c r="MAM859" s="152"/>
      <c r="MAN859" s="152"/>
      <c r="MAO859" s="152"/>
      <c r="MAP859" s="152"/>
      <c r="MAQ859" s="152"/>
      <c r="MAR859" s="152"/>
      <c r="MAS859" s="152"/>
      <c r="MAT859" s="152"/>
      <c r="MAU859" s="152"/>
      <c r="MAV859" s="152"/>
      <c r="MAW859" s="152"/>
      <c r="MAX859" s="152"/>
      <c r="MAY859" s="152"/>
      <c r="MAZ859" s="152"/>
      <c r="MBA859" s="152"/>
      <c r="MBB859" s="152"/>
      <c r="MBC859" s="152"/>
      <c r="MBD859" s="152"/>
      <c r="MBE859" s="152"/>
      <c r="MBF859" s="152"/>
      <c r="MBG859" s="152"/>
      <c r="MBH859" s="152"/>
      <c r="MBI859" s="152"/>
      <c r="MBJ859" s="152"/>
      <c r="MBK859" s="152"/>
      <c r="MBL859" s="152"/>
      <c r="MBM859" s="152"/>
      <c r="MBN859" s="152"/>
      <c r="MBO859" s="152"/>
      <c r="MBP859" s="152"/>
      <c r="MBQ859" s="152"/>
      <c r="MBR859" s="152"/>
      <c r="MBS859" s="152"/>
      <c r="MBT859" s="152"/>
      <c r="MBU859" s="152"/>
      <c r="MBV859" s="152"/>
      <c r="MBW859" s="152"/>
      <c r="MBX859" s="152"/>
      <c r="MBY859" s="152"/>
      <c r="MBZ859" s="152"/>
      <c r="MCA859" s="152"/>
      <c r="MCB859" s="152"/>
      <c r="MCC859" s="152"/>
      <c r="MCD859" s="152"/>
      <c r="MCE859" s="152"/>
      <c r="MCF859" s="152"/>
      <c r="MCG859" s="152"/>
      <c r="MCH859" s="152"/>
      <c r="MCI859" s="152"/>
      <c r="MCJ859" s="152"/>
      <c r="MCK859" s="152"/>
      <c r="MCL859" s="152"/>
      <c r="MCM859" s="152"/>
      <c r="MCN859" s="152"/>
      <c r="MCO859" s="152"/>
      <c r="MCP859" s="152"/>
      <c r="MCQ859" s="152"/>
      <c r="MCR859" s="152"/>
      <c r="MCS859" s="152"/>
      <c r="MCT859" s="152"/>
      <c r="MCU859" s="152"/>
      <c r="MCV859" s="152"/>
      <c r="MCW859" s="152"/>
      <c r="MCX859" s="152"/>
      <c r="MCY859" s="152"/>
      <c r="MCZ859" s="152"/>
      <c r="MDA859" s="152"/>
      <c r="MDB859" s="152"/>
      <c r="MDC859" s="152"/>
      <c r="MDD859" s="152"/>
      <c r="MDE859" s="152"/>
      <c r="MDF859" s="152"/>
      <c r="MDG859" s="152"/>
      <c r="MDH859" s="152"/>
      <c r="MDI859" s="152"/>
      <c r="MDJ859" s="152"/>
      <c r="MDK859" s="152"/>
      <c r="MDL859" s="152"/>
      <c r="MDM859" s="152"/>
      <c r="MDN859" s="152"/>
      <c r="MDO859" s="152"/>
      <c r="MDP859" s="152"/>
      <c r="MDQ859" s="152"/>
      <c r="MDR859" s="152"/>
      <c r="MDS859" s="152"/>
      <c r="MDT859" s="152"/>
      <c r="MDU859" s="152"/>
      <c r="MDV859" s="152"/>
      <c r="MDW859" s="152"/>
      <c r="MDX859" s="152"/>
      <c r="MDY859" s="152"/>
      <c r="MDZ859" s="152"/>
      <c r="MEA859" s="152"/>
      <c r="MEB859" s="152"/>
      <c r="MEC859" s="152"/>
      <c r="MED859" s="152"/>
      <c r="MEE859" s="152"/>
      <c r="MEF859" s="152"/>
      <c r="MEG859" s="152"/>
      <c r="MEH859" s="152"/>
      <c r="MEI859" s="152"/>
      <c r="MEJ859" s="152"/>
      <c r="MEK859" s="152"/>
      <c r="MEL859" s="152"/>
      <c r="MEM859" s="152"/>
      <c r="MEN859" s="152"/>
      <c r="MEO859" s="152"/>
      <c r="MEP859" s="152"/>
      <c r="MEQ859" s="152"/>
      <c r="MER859" s="152"/>
      <c r="MES859" s="152"/>
      <c r="MET859" s="152"/>
      <c r="MEU859" s="152"/>
      <c r="MEV859" s="152"/>
      <c r="MEW859" s="152"/>
      <c r="MEX859" s="152"/>
      <c r="MEY859" s="152"/>
      <c r="MEZ859" s="152"/>
      <c r="MFA859" s="152"/>
      <c r="MFB859" s="152"/>
      <c r="MFC859" s="152"/>
      <c r="MFD859" s="152"/>
      <c r="MFE859" s="152"/>
      <c r="MFF859" s="152"/>
      <c r="MFG859" s="152"/>
      <c r="MFH859" s="152"/>
      <c r="MFI859" s="152"/>
      <c r="MFJ859" s="152"/>
      <c r="MFK859" s="152"/>
      <c r="MFL859" s="152"/>
      <c r="MFM859" s="152"/>
      <c r="MFN859" s="152"/>
      <c r="MFO859" s="152"/>
      <c r="MFP859" s="152"/>
      <c r="MFQ859" s="152"/>
      <c r="MFR859" s="152"/>
      <c r="MFS859" s="152"/>
      <c r="MFT859" s="152"/>
      <c r="MFU859" s="152"/>
      <c r="MFV859" s="152"/>
      <c r="MFW859" s="152"/>
      <c r="MFX859" s="152"/>
      <c r="MFY859" s="152"/>
      <c r="MFZ859" s="152"/>
      <c r="MGA859" s="152"/>
      <c r="MGB859" s="152"/>
      <c r="MGC859" s="152"/>
      <c r="MGD859" s="152"/>
      <c r="MGE859" s="152"/>
      <c r="MGF859" s="152"/>
      <c r="MGG859" s="152"/>
      <c r="MGH859" s="152"/>
      <c r="MGI859" s="152"/>
      <c r="MGJ859" s="152"/>
      <c r="MGK859" s="152"/>
      <c r="MGL859" s="152"/>
      <c r="MGM859" s="152"/>
      <c r="MGN859" s="152"/>
      <c r="MGO859" s="152"/>
      <c r="MGP859" s="152"/>
      <c r="MGQ859" s="152"/>
      <c r="MGR859" s="152"/>
      <c r="MGS859" s="152"/>
      <c r="MGT859" s="152"/>
      <c r="MGU859" s="152"/>
      <c r="MGV859" s="152"/>
      <c r="MGW859" s="152"/>
      <c r="MGX859" s="152"/>
      <c r="MGY859" s="152"/>
      <c r="MGZ859" s="152"/>
      <c r="MHA859" s="152"/>
      <c r="MHB859" s="152"/>
      <c r="MHC859" s="152"/>
      <c r="MHD859" s="152"/>
      <c r="MHE859" s="152"/>
      <c r="MHF859" s="152"/>
      <c r="MHG859" s="152"/>
      <c r="MHH859" s="152"/>
      <c r="MHI859" s="152"/>
      <c r="MHJ859" s="152"/>
      <c r="MHK859" s="152"/>
      <c r="MHL859" s="152"/>
      <c r="MHM859" s="152"/>
      <c r="MHN859" s="152"/>
      <c r="MHO859" s="152"/>
      <c r="MHP859" s="152"/>
      <c r="MHQ859" s="152"/>
      <c r="MHR859" s="152"/>
      <c r="MHS859" s="152"/>
      <c r="MHT859" s="152"/>
      <c r="MHU859" s="152"/>
      <c r="MHV859" s="152"/>
      <c r="MHW859" s="152"/>
      <c r="MHX859" s="152"/>
      <c r="MHY859" s="152"/>
      <c r="MHZ859" s="152"/>
      <c r="MIA859" s="152"/>
      <c r="MIB859" s="152"/>
      <c r="MIC859" s="152"/>
      <c r="MID859" s="152"/>
      <c r="MIE859" s="152"/>
      <c r="MIF859" s="152"/>
      <c r="MIG859" s="152"/>
      <c r="MIH859" s="152"/>
      <c r="MII859" s="152"/>
      <c r="MIJ859" s="152"/>
      <c r="MIK859" s="152"/>
      <c r="MIL859" s="152"/>
      <c r="MIM859" s="152"/>
      <c r="MIN859" s="152"/>
      <c r="MIO859" s="152"/>
      <c r="MIP859" s="152"/>
      <c r="MIQ859" s="152"/>
      <c r="MIR859" s="152"/>
      <c r="MIS859" s="152"/>
      <c r="MIT859" s="152"/>
      <c r="MIU859" s="152"/>
      <c r="MIV859" s="152"/>
      <c r="MIW859" s="152"/>
      <c r="MIX859" s="152"/>
      <c r="MIY859" s="152"/>
      <c r="MIZ859" s="152"/>
      <c r="MJA859" s="152"/>
      <c r="MJB859" s="152"/>
      <c r="MJC859" s="152"/>
      <c r="MJD859" s="152"/>
      <c r="MJE859" s="152"/>
      <c r="MJF859" s="152"/>
      <c r="MJG859" s="152"/>
      <c r="MJH859" s="152"/>
      <c r="MJI859" s="152"/>
      <c r="MJJ859" s="152"/>
      <c r="MJK859" s="152"/>
      <c r="MJL859" s="152"/>
      <c r="MJM859" s="152"/>
      <c r="MJN859" s="152"/>
      <c r="MJO859" s="152"/>
      <c r="MJP859" s="152"/>
      <c r="MJQ859" s="152"/>
      <c r="MJR859" s="152"/>
      <c r="MJS859" s="152"/>
      <c r="MJT859" s="152"/>
      <c r="MJU859" s="152"/>
      <c r="MJV859" s="152"/>
      <c r="MJW859" s="152"/>
      <c r="MJX859" s="152"/>
      <c r="MJY859" s="152"/>
      <c r="MJZ859" s="152"/>
      <c r="MKA859" s="152"/>
      <c r="MKB859" s="152"/>
      <c r="MKC859" s="152"/>
      <c r="MKD859" s="152"/>
      <c r="MKE859" s="152"/>
      <c r="MKF859" s="152"/>
      <c r="MKG859" s="152"/>
      <c r="MKH859" s="152"/>
      <c r="MKI859" s="152"/>
      <c r="MKJ859" s="152"/>
      <c r="MKK859" s="152"/>
      <c r="MKL859" s="152"/>
      <c r="MKM859" s="152"/>
      <c r="MKN859" s="152"/>
      <c r="MKO859" s="152"/>
      <c r="MKP859" s="152"/>
      <c r="MKQ859" s="152"/>
      <c r="MKR859" s="152"/>
      <c r="MKS859" s="152"/>
      <c r="MKT859" s="152"/>
      <c r="MKU859" s="152"/>
      <c r="MKV859" s="152"/>
      <c r="MKW859" s="152"/>
      <c r="MKX859" s="152"/>
      <c r="MKY859" s="152"/>
      <c r="MKZ859" s="152"/>
      <c r="MLA859" s="152"/>
      <c r="MLB859" s="152"/>
      <c r="MLC859" s="152"/>
      <c r="MLD859" s="152"/>
      <c r="MLE859" s="152"/>
      <c r="MLF859" s="152"/>
      <c r="MLG859" s="152"/>
      <c r="MLH859" s="152"/>
      <c r="MLI859" s="152"/>
      <c r="MLJ859" s="152"/>
      <c r="MLK859" s="152"/>
      <c r="MLL859" s="152"/>
      <c r="MLM859" s="152"/>
      <c r="MLN859" s="152"/>
      <c r="MLO859" s="152"/>
      <c r="MLP859" s="152"/>
      <c r="MLQ859" s="152"/>
      <c r="MLR859" s="152"/>
      <c r="MLS859" s="152"/>
      <c r="MLT859" s="152"/>
      <c r="MLU859" s="152"/>
      <c r="MLV859" s="152"/>
      <c r="MLW859" s="152"/>
      <c r="MLX859" s="152"/>
      <c r="MLY859" s="152"/>
      <c r="MLZ859" s="152"/>
      <c r="MMA859" s="152"/>
      <c r="MMB859" s="152"/>
      <c r="MMC859" s="152"/>
      <c r="MMD859" s="152"/>
      <c r="MME859" s="152"/>
      <c r="MMF859" s="152"/>
      <c r="MMG859" s="152"/>
      <c r="MMH859" s="152"/>
      <c r="MMI859" s="152"/>
      <c r="MMJ859" s="152"/>
      <c r="MMK859" s="152"/>
      <c r="MML859" s="152"/>
      <c r="MMM859" s="152"/>
      <c r="MMN859" s="152"/>
      <c r="MMO859" s="152"/>
      <c r="MMP859" s="152"/>
      <c r="MMQ859" s="152"/>
      <c r="MMR859" s="152"/>
      <c r="MMS859" s="152"/>
      <c r="MMT859" s="152"/>
      <c r="MMU859" s="152"/>
      <c r="MMV859" s="152"/>
      <c r="MMW859" s="152"/>
      <c r="MMX859" s="152"/>
      <c r="MMY859" s="152"/>
      <c r="MMZ859" s="152"/>
      <c r="MNA859" s="152"/>
      <c r="MNB859" s="152"/>
      <c r="MNC859" s="152"/>
      <c r="MND859" s="152"/>
      <c r="MNE859" s="152"/>
      <c r="MNF859" s="152"/>
      <c r="MNG859" s="152"/>
      <c r="MNH859" s="152"/>
      <c r="MNI859" s="152"/>
      <c r="MNJ859" s="152"/>
      <c r="MNK859" s="152"/>
      <c r="MNL859" s="152"/>
      <c r="MNM859" s="152"/>
      <c r="MNN859" s="152"/>
      <c r="MNO859" s="152"/>
      <c r="MNP859" s="152"/>
      <c r="MNQ859" s="152"/>
      <c r="MNR859" s="152"/>
      <c r="MNS859" s="152"/>
      <c r="MNT859" s="152"/>
      <c r="MNU859" s="152"/>
      <c r="MNV859" s="152"/>
      <c r="MNW859" s="152"/>
      <c r="MNX859" s="152"/>
      <c r="MNY859" s="152"/>
      <c r="MNZ859" s="152"/>
      <c r="MOA859" s="152"/>
      <c r="MOB859" s="152"/>
      <c r="MOC859" s="152"/>
      <c r="MOD859" s="152"/>
      <c r="MOE859" s="152"/>
      <c r="MOF859" s="152"/>
      <c r="MOG859" s="152"/>
      <c r="MOH859" s="152"/>
      <c r="MOI859" s="152"/>
      <c r="MOJ859" s="152"/>
      <c r="MOK859" s="152"/>
      <c r="MOL859" s="152"/>
      <c r="MOM859" s="152"/>
      <c r="MON859" s="152"/>
      <c r="MOO859" s="152"/>
      <c r="MOP859" s="152"/>
      <c r="MOQ859" s="152"/>
      <c r="MOR859" s="152"/>
      <c r="MOS859" s="152"/>
      <c r="MOT859" s="152"/>
      <c r="MOU859" s="152"/>
      <c r="MOV859" s="152"/>
      <c r="MOW859" s="152"/>
      <c r="MOX859" s="152"/>
      <c r="MOY859" s="152"/>
      <c r="MOZ859" s="152"/>
      <c r="MPA859" s="152"/>
      <c r="MPB859" s="152"/>
      <c r="MPC859" s="152"/>
      <c r="MPD859" s="152"/>
      <c r="MPE859" s="152"/>
      <c r="MPF859" s="152"/>
      <c r="MPG859" s="152"/>
      <c r="MPH859" s="152"/>
      <c r="MPI859" s="152"/>
      <c r="MPJ859" s="152"/>
      <c r="MPK859" s="152"/>
      <c r="MPL859" s="152"/>
      <c r="MPM859" s="152"/>
      <c r="MPN859" s="152"/>
      <c r="MPO859" s="152"/>
      <c r="MPP859" s="152"/>
      <c r="MPQ859" s="152"/>
      <c r="MPR859" s="152"/>
      <c r="MPS859" s="152"/>
      <c r="MPT859" s="152"/>
      <c r="MPU859" s="152"/>
      <c r="MPV859" s="152"/>
      <c r="MPW859" s="152"/>
      <c r="MPX859" s="152"/>
      <c r="MPY859" s="152"/>
      <c r="MPZ859" s="152"/>
      <c r="MQA859" s="152"/>
      <c r="MQB859" s="152"/>
      <c r="MQC859" s="152"/>
      <c r="MQD859" s="152"/>
      <c r="MQE859" s="152"/>
      <c r="MQF859" s="152"/>
      <c r="MQG859" s="152"/>
      <c r="MQH859" s="152"/>
      <c r="MQI859" s="152"/>
      <c r="MQJ859" s="152"/>
      <c r="MQK859" s="152"/>
      <c r="MQL859" s="152"/>
      <c r="MQM859" s="152"/>
      <c r="MQN859" s="152"/>
      <c r="MQO859" s="152"/>
      <c r="MQP859" s="152"/>
      <c r="MQQ859" s="152"/>
      <c r="MQR859" s="152"/>
      <c r="MQS859" s="152"/>
      <c r="MQT859" s="152"/>
      <c r="MQU859" s="152"/>
      <c r="MQV859" s="152"/>
      <c r="MQW859" s="152"/>
      <c r="MQX859" s="152"/>
      <c r="MQY859" s="152"/>
      <c r="MQZ859" s="152"/>
      <c r="MRA859" s="152"/>
      <c r="MRB859" s="152"/>
      <c r="MRC859" s="152"/>
      <c r="MRD859" s="152"/>
      <c r="MRE859" s="152"/>
      <c r="MRF859" s="152"/>
      <c r="MRG859" s="152"/>
      <c r="MRH859" s="152"/>
      <c r="MRI859" s="152"/>
      <c r="MRJ859" s="152"/>
      <c r="MRK859" s="152"/>
      <c r="MRL859" s="152"/>
      <c r="MRM859" s="152"/>
      <c r="MRN859" s="152"/>
      <c r="MRO859" s="152"/>
      <c r="MRP859" s="152"/>
      <c r="MRQ859" s="152"/>
      <c r="MRR859" s="152"/>
      <c r="MRS859" s="152"/>
      <c r="MRT859" s="152"/>
      <c r="MRU859" s="152"/>
      <c r="MRV859" s="152"/>
      <c r="MRW859" s="152"/>
      <c r="MRX859" s="152"/>
      <c r="MRY859" s="152"/>
      <c r="MRZ859" s="152"/>
      <c r="MSA859" s="152"/>
      <c r="MSB859" s="152"/>
      <c r="MSC859" s="152"/>
      <c r="MSD859" s="152"/>
      <c r="MSE859" s="152"/>
      <c r="MSF859" s="152"/>
      <c r="MSG859" s="152"/>
      <c r="MSH859" s="152"/>
      <c r="MSI859" s="152"/>
      <c r="MSJ859" s="152"/>
      <c r="MSK859" s="152"/>
      <c r="MSL859" s="152"/>
      <c r="MSM859" s="152"/>
      <c r="MSN859" s="152"/>
      <c r="MSO859" s="152"/>
      <c r="MSP859" s="152"/>
      <c r="MSQ859" s="152"/>
      <c r="MSR859" s="152"/>
      <c r="MSS859" s="152"/>
      <c r="MST859" s="152"/>
      <c r="MSU859" s="152"/>
      <c r="MSV859" s="152"/>
      <c r="MSW859" s="152"/>
      <c r="MSX859" s="152"/>
      <c r="MSY859" s="152"/>
      <c r="MSZ859" s="152"/>
      <c r="MTA859" s="152"/>
      <c r="MTB859" s="152"/>
      <c r="MTC859" s="152"/>
      <c r="MTD859" s="152"/>
      <c r="MTE859" s="152"/>
      <c r="MTF859" s="152"/>
      <c r="MTG859" s="152"/>
      <c r="MTH859" s="152"/>
      <c r="MTI859" s="152"/>
      <c r="MTJ859" s="152"/>
      <c r="MTK859" s="152"/>
      <c r="MTL859" s="152"/>
      <c r="MTM859" s="152"/>
      <c r="MTN859" s="152"/>
      <c r="MTO859" s="152"/>
      <c r="MTP859" s="152"/>
      <c r="MTQ859" s="152"/>
      <c r="MTR859" s="152"/>
      <c r="MTS859" s="152"/>
      <c r="MTT859" s="152"/>
      <c r="MTU859" s="152"/>
      <c r="MTV859" s="152"/>
      <c r="MTW859" s="152"/>
      <c r="MTX859" s="152"/>
      <c r="MTY859" s="152"/>
      <c r="MTZ859" s="152"/>
      <c r="MUA859" s="152"/>
      <c r="MUB859" s="152"/>
      <c r="MUC859" s="152"/>
      <c r="MUD859" s="152"/>
      <c r="MUE859" s="152"/>
      <c r="MUF859" s="152"/>
      <c r="MUG859" s="152"/>
      <c r="MUH859" s="152"/>
      <c r="MUI859" s="152"/>
      <c r="MUJ859" s="152"/>
      <c r="MUK859" s="152"/>
      <c r="MUL859" s="152"/>
      <c r="MUM859" s="152"/>
      <c r="MUN859" s="152"/>
      <c r="MUO859" s="152"/>
      <c r="MUP859" s="152"/>
      <c r="MUQ859" s="152"/>
      <c r="MUR859" s="152"/>
      <c r="MUS859" s="152"/>
      <c r="MUT859" s="152"/>
      <c r="MUU859" s="152"/>
      <c r="MUV859" s="152"/>
      <c r="MUW859" s="152"/>
      <c r="MUX859" s="152"/>
      <c r="MUY859" s="152"/>
      <c r="MUZ859" s="152"/>
      <c r="MVA859" s="152"/>
      <c r="MVB859" s="152"/>
      <c r="MVC859" s="152"/>
      <c r="MVD859" s="152"/>
      <c r="MVE859" s="152"/>
      <c r="MVF859" s="152"/>
      <c r="MVG859" s="152"/>
      <c r="MVH859" s="152"/>
      <c r="MVI859" s="152"/>
      <c r="MVJ859" s="152"/>
      <c r="MVK859" s="152"/>
      <c r="MVL859" s="152"/>
      <c r="MVM859" s="152"/>
      <c r="MVN859" s="152"/>
      <c r="MVO859" s="152"/>
      <c r="MVP859" s="152"/>
      <c r="MVQ859" s="152"/>
      <c r="MVR859" s="152"/>
      <c r="MVS859" s="152"/>
      <c r="MVT859" s="152"/>
      <c r="MVU859" s="152"/>
      <c r="MVV859" s="152"/>
      <c r="MVW859" s="152"/>
      <c r="MVX859" s="152"/>
      <c r="MVY859" s="152"/>
      <c r="MVZ859" s="152"/>
      <c r="MWA859" s="152"/>
      <c r="MWB859" s="152"/>
      <c r="MWC859" s="152"/>
      <c r="MWD859" s="152"/>
      <c r="MWE859" s="152"/>
      <c r="MWF859" s="152"/>
      <c r="MWG859" s="152"/>
      <c r="MWH859" s="152"/>
      <c r="MWI859" s="152"/>
      <c r="MWJ859" s="152"/>
      <c r="MWK859" s="152"/>
      <c r="MWL859" s="152"/>
      <c r="MWM859" s="152"/>
      <c r="MWN859" s="152"/>
      <c r="MWO859" s="152"/>
      <c r="MWP859" s="152"/>
      <c r="MWQ859" s="152"/>
      <c r="MWR859" s="152"/>
      <c r="MWS859" s="152"/>
      <c r="MWT859" s="152"/>
      <c r="MWU859" s="152"/>
      <c r="MWV859" s="152"/>
      <c r="MWW859" s="152"/>
      <c r="MWX859" s="152"/>
      <c r="MWY859" s="152"/>
      <c r="MWZ859" s="152"/>
      <c r="MXA859" s="152"/>
      <c r="MXB859" s="152"/>
      <c r="MXC859" s="152"/>
      <c r="MXD859" s="152"/>
      <c r="MXE859" s="152"/>
      <c r="MXF859" s="152"/>
      <c r="MXG859" s="152"/>
      <c r="MXH859" s="152"/>
      <c r="MXI859" s="152"/>
      <c r="MXJ859" s="152"/>
      <c r="MXK859" s="152"/>
      <c r="MXL859" s="152"/>
      <c r="MXM859" s="152"/>
      <c r="MXN859" s="152"/>
      <c r="MXO859" s="152"/>
      <c r="MXP859" s="152"/>
      <c r="MXQ859" s="152"/>
      <c r="MXR859" s="152"/>
      <c r="MXS859" s="152"/>
      <c r="MXT859" s="152"/>
      <c r="MXU859" s="152"/>
      <c r="MXV859" s="152"/>
      <c r="MXW859" s="152"/>
      <c r="MXX859" s="152"/>
      <c r="MXY859" s="152"/>
      <c r="MXZ859" s="152"/>
      <c r="MYA859" s="152"/>
      <c r="MYB859" s="152"/>
      <c r="MYC859" s="152"/>
      <c r="MYD859" s="152"/>
      <c r="MYE859" s="152"/>
      <c r="MYF859" s="152"/>
      <c r="MYG859" s="152"/>
      <c r="MYH859" s="152"/>
      <c r="MYI859" s="152"/>
      <c r="MYJ859" s="152"/>
      <c r="MYK859" s="152"/>
      <c r="MYL859" s="152"/>
      <c r="MYM859" s="152"/>
      <c r="MYN859" s="152"/>
      <c r="MYO859" s="152"/>
      <c r="MYP859" s="152"/>
      <c r="MYQ859" s="152"/>
      <c r="MYR859" s="152"/>
      <c r="MYS859" s="152"/>
      <c r="MYT859" s="152"/>
      <c r="MYU859" s="152"/>
      <c r="MYV859" s="152"/>
      <c r="MYW859" s="152"/>
      <c r="MYX859" s="152"/>
      <c r="MYY859" s="152"/>
      <c r="MYZ859" s="152"/>
      <c r="MZA859" s="152"/>
      <c r="MZB859" s="152"/>
      <c r="MZC859" s="152"/>
      <c r="MZD859" s="152"/>
      <c r="MZE859" s="152"/>
      <c r="MZF859" s="152"/>
      <c r="MZG859" s="152"/>
      <c r="MZH859" s="152"/>
      <c r="MZI859" s="152"/>
      <c r="MZJ859" s="152"/>
      <c r="MZK859" s="152"/>
      <c r="MZL859" s="152"/>
      <c r="MZM859" s="152"/>
      <c r="MZN859" s="152"/>
      <c r="MZO859" s="152"/>
      <c r="MZP859" s="152"/>
      <c r="MZQ859" s="152"/>
      <c r="MZR859" s="152"/>
      <c r="MZS859" s="152"/>
      <c r="MZT859" s="152"/>
      <c r="MZU859" s="152"/>
      <c r="MZV859" s="152"/>
      <c r="MZW859" s="152"/>
      <c r="MZX859" s="152"/>
      <c r="MZY859" s="152"/>
      <c r="MZZ859" s="152"/>
      <c r="NAA859" s="152"/>
      <c r="NAB859" s="152"/>
      <c r="NAC859" s="152"/>
      <c r="NAD859" s="152"/>
      <c r="NAE859" s="152"/>
      <c r="NAF859" s="152"/>
      <c r="NAG859" s="152"/>
      <c r="NAH859" s="152"/>
      <c r="NAI859" s="152"/>
      <c r="NAJ859" s="152"/>
      <c r="NAK859" s="152"/>
      <c r="NAL859" s="152"/>
      <c r="NAM859" s="152"/>
      <c r="NAN859" s="152"/>
      <c r="NAO859" s="152"/>
      <c r="NAP859" s="152"/>
      <c r="NAQ859" s="152"/>
      <c r="NAR859" s="152"/>
      <c r="NAS859" s="152"/>
      <c r="NAT859" s="152"/>
      <c r="NAU859" s="152"/>
      <c r="NAV859" s="152"/>
      <c r="NAW859" s="152"/>
      <c r="NAX859" s="152"/>
      <c r="NAY859" s="152"/>
      <c r="NAZ859" s="152"/>
      <c r="NBA859" s="152"/>
      <c r="NBB859" s="152"/>
      <c r="NBC859" s="152"/>
      <c r="NBD859" s="152"/>
      <c r="NBE859" s="152"/>
      <c r="NBF859" s="152"/>
      <c r="NBG859" s="152"/>
      <c r="NBH859" s="152"/>
      <c r="NBI859" s="152"/>
      <c r="NBJ859" s="152"/>
      <c r="NBK859" s="152"/>
      <c r="NBL859" s="152"/>
      <c r="NBM859" s="152"/>
      <c r="NBN859" s="152"/>
      <c r="NBO859" s="152"/>
      <c r="NBP859" s="152"/>
      <c r="NBQ859" s="152"/>
      <c r="NBR859" s="152"/>
      <c r="NBS859" s="152"/>
      <c r="NBT859" s="152"/>
      <c r="NBU859" s="152"/>
      <c r="NBV859" s="152"/>
      <c r="NBW859" s="152"/>
      <c r="NBX859" s="152"/>
      <c r="NBY859" s="152"/>
      <c r="NBZ859" s="152"/>
      <c r="NCA859" s="152"/>
      <c r="NCB859" s="152"/>
      <c r="NCC859" s="152"/>
      <c r="NCD859" s="152"/>
      <c r="NCE859" s="152"/>
      <c r="NCF859" s="152"/>
      <c r="NCG859" s="152"/>
      <c r="NCH859" s="152"/>
      <c r="NCI859" s="152"/>
      <c r="NCJ859" s="152"/>
      <c r="NCK859" s="152"/>
      <c r="NCL859" s="152"/>
      <c r="NCM859" s="152"/>
      <c r="NCN859" s="152"/>
      <c r="NCO859" s="152"/>
      <c r="NCP859" s="152"/>
      <c r="NCQ859" s="152"/>
      <c r="NCR859" s="152"/>
      <c r="NCS859" s="152"/>
      <c r="NCT859" s="152"/>
      <c r="NCU859" s="152"/>
      <c r="NCV859" s="152"/>
      <c r="NCW859" s="152"/>
      <c r="NCX859" s="152"/>
      <c r="NCY859" s="152"/>
      <c r="NCZ859" s="152"/>
      <c r="NDA859" s="152"/>
      <c r="NDB859" s="152"/>
      <c r="NDC859" s="152"/>
      <c r="NDD859" s="152"/>
      <c r="NDE859" s="152"/>
      <c r="NDF859" s="152"/>
      <c r="NDG859" s="152"/>
      <c r="NDH859" s="152"/>
      <c r="NDI859" s="152"/>
      <c r="NDJ859" s="152"/>
      <c r="NDK859" s="152"/>
      <c r="NDL859" s="152"/>
      <c r="NDM859" s="152"/>
      <c r="NDN859" s="152"/>
      <c r="NDO859" s="152"/>
      <c r="NDP859" s="152"/>
      <c r="NDQ859" s="152"/>
      <c r="NDR859" s="152"/>
      <c r="NDS859" s="152"/>
      <c r="NDT859" s="152"/>
      <c r="NDU859" s="152"/>
      <c r="NDV859" s="152"/>
      <c r="NDW859" s="152"/>
      <c r="NDX859" s="152"/>
      <c r="NDY859" s="152"/>
      <c r="NDZ859" s="152"/>
      <c r="NEA859" s="152"/>
      <c r="NEB859" s="152"/>
      <c r="NEC859" s="152"/>
      <c r="NED859" s="152"/>
      <c r="NEE859" s="152"/>
      <c r="NEF859" s="152"/>
      <c r="NEG859" s="152"/>
      <c r="NEH859" s="152"/>
      <c r="NEI859" s="152"/>
      <c r="NEJ859" s="152"/>
      <c r="NEK859" s="152"/>
      <c r="NEL859" s="152"/>
      <c r="NEM859" s="152"/>
      <c r="NEN859" s="152"/>
      <c r="NEO859" s="152"/>
      <c r="NEP859" s="152"/>
      <c r="NEQ859" s="152"/>
      <c r="NER859" s="152"/>
      <c r="NES859" s="152"/>
      <c r="NET859" s="152"/>
      <c r="NEU859" s="152"/>
      <c r="NEV859" s="152"/>
      <c r="NEW859" s="152"/>
      <c r="NEX859" s="152"/>
      <c r="NEY859" s="152"/>
      <c r="NEZ859" s="152"/>
      <c r="NFA859" s="152"/>
      <c r="NFB859" s="152"/>
      <c r="NFC859" s="152"/>
      <c r="NFD859" s="152"/>
      <c r="NFE859" s="152"/>
      <c r="NFF859" s="152"/>
      <c r="NFG859" s="152"/>
      <c r="NFH859" s="152"/>
      <c r="NFI859" s="152"/>
      <c r="NFJ859" s="152"/>
      <c r="NFK859" s="152"/>
      <c r="NFL859" s="152"/>
      <c r="NFM859" s="152"/>
      <c r="NFN859" s="152"/>
      <c r="NFO859" s="152"/>
      <c r="NFP859" s="152"/>
      <c r="NFQ859" s="152"/>
      <c r="NFR859" s="152"/>
      <c r="NFS859" s="152"/>
      <c r="NFT859" s="152"/>
      <c r="NFU859" s="152"/>
      <c r="NFV859" s="152"/>
      <c r="NFW859" s="152"/>
      <c r="NFX859" s="152"/>
      <c r="NFY859" s="152"/>
      <c r="NFZ859" s="152"/>
      <c r="NGA859" s="152"/>
      <c r="NGB859" s="152"/>
      <c r="NGC859" s="152"/>
      <c r="NGD859" s="152"/>
      <c r="NGE859" s="152"/>
      <c r="NGF859" s="152"/>
      <c r="NGG859" s="152"/>
      <c r="NGH859" s="152"/>
      <c r="NGI859" s="152"/>
      <c r="NGJ859" s="152"/>
      <c r="NGK859" s="152"/>
      <c r="NGL859" s="152"/>
      <c r="NGM859" s="152"/>
      <c r="NGN859" s="152"/>
      <c r="NGO859" s="152"/>
      <c r="NGP859" s="152"/>
      <c r="NGQ859" s="152"/>
      <c r="NGR859" s="152"/>
      <c r="NGS859" s="152"/>
      <c r="NGT859" s="152"/>
      <c r="NGU859" s="152"/>
      <c r="NGV859" s="152"/>
      <c r="NGW859" s="152"/>
      <c r="NGX859" s="152"/>
      <c r="NGY859" s="152"/>
      <c r="NGZ859" s="152"/>
      <c r="NHA859" s="152"/>
      <c r="NHB859" s="152"/>
      <c r="NHC859" s="152"/>
      <c r="NHD859" s="152"/>
      <c r="NHE859" s="152"/>
      <c r="NHF859" s="152"/>
      <c r="NHG859" s="152"/>
      <c r="NHH859" s="152"/>
      <c r="NHI859" s="152"/>
      <c r="NHJ859" s="152"/>
      <c r="NHK859" s="152"/>
      <c r="NHL859" s="152"/>
      <c r="NHM859" s="152"/>
      <c r="NHN859" s="152"/>
      <c r="NHO859" s="152"/>
      <c r="NHP859" s="152"/>
      <c r="NHQ859" s="152"/>
      <c r="NHR859" s="152"/>
      <c r="NHS859" s="152"/>
      <c r="NHT859" s="152"/>
      <c r="NHU859" s="152"/>
      <c r="NHV859" s="152"/>
      <c r="NHW859" s="152"/>
      <c r="NHX859" s="152"/>
      <c r="NHY859" s="152"/>
      <c r="NHZ859" s="152"/>
      <c r="NIA859" s="152"/>
      <c r="NIB859" s="152"/>
      <c r="NIC859" s="152"/>
      <c r="NID859" s="152"/>
      <c r="NIE859" s="152"/>
      <c r="NIF859" s="152"/>
      <c r="NIG859" s="152"/>
      <c r="NIH859" s="152"/>
      <c r="NII859" s="152"/>
      <c r="NIJ859" s="152"/>
      <c r="NIK859" s="152"/>
      <c r="NIL859" s="152"/>
      <c r="NIM859" s="152"/>
      <c r="NIN859" s="152"/>
      <c r="NIO859" s="152"/>
      <c r="NIP859" s="152"/>
      <c r="NIQ859" s="152"/>
      <c r="NIR859" s="152"/>
      <c r="NIS859" s="152"/>
      <c r="NIT859" s="152"/>
      <c r="NIU859" s="152"/>
      <c r="NIV859" s="152"/>
      <c r="NIW859" s="152"/>
      <c r="NIX859" s="152"/>
      <c r="NIY859" s="152"/>
      <c r="NIZ859" s="152"/>
      <c r="NJA859" s="152"/>
      <c r="NJB859" s="152"/>
      <c r="NJC859" s="152"/>
      <c r="NJD859" s="152"/>
      <c r="NJE859" s="152"/>
      <c r="NJF859" s="152"/>
      <c r="NJG859" s="152"/>
      <c r="NJH859" s="152"/>
      <c r="NJI859" s="152"/>
      <c r="NJJ859" s="152"/>
      <c r="NJK859" s="152"/>
      <c r="NJL859" s="152"/>
      <c r="NJM859" s="152"/>
      <c r="NJN859" s="152"/>
      <c r="NJO859" s="152"/>
      <c r="NJP859" s="152"/>
      <c r="NJQ859" s="152"/>
      <c r="NJR859" s="152"/>
      <c r="NJS859" s="152"/>
      <c r="NJT859" s="152"/>
      <c r="NJU859" s="152"/>
      <c r="NJV859" s="152"/>
      <c r="NJW859" s="152"/>
      <c r="NJX859" s="152"/>
      <c r="NJY859" s="152"/>
      <c r="NJZ859" s="152"/>
      <c r="NKA859" s="152"/>
      <c r="NKB859" s="152"/>
      <c r="NKC859" s="152"/>
      <c r="NKD859" s="152"/>
      <c r="NKE859" s="152"/>
      <c r="NKF859" s="152"/>
      <c r="NKG859" s="152"/>
      <c r="NKH859" s="152"/>
      <c r="NKI859" s="152"/>
      <c r="NKJ859" s="152"/>
      <c r="NKK859" s="152"/>
      <c r="NKL859" s="152"/>
      <c r="NKM859" s="152"/>
      <c r="NKN859" s="152"/>
      <c r="NKO859" s="152"/>
      <c r="NKP859" s="152"/>
      <c r="NKQ859" s="152"/>
      <c r="NKR859" s="152"/>
      <c r="NKS859" s="152"/>
      <c r="NKT859" s="152"/>
      <c r="NKU859" s="152"/>
      <c r="NKV859" s="152"/>
      <c r="NKW859" s="152"/>
      <c r="NKX859" s="152"/>
      <c r="NKY859" s="152"/>
      <c r="NKZ859" s="152"/>
      <c r="NLA859" s="152"/>
      <c r="NLB859" s="152"/>
      <c r="NLC859" s="152"/>
      <c r="NLD859" s="152"/>
      <c r="NLE859" s="152"/>
      <c r="NLF859" s="152"/>
      <c r="NLG859" s="152"/>
      <c r="NLH859" s="152"/>
      <c r="NLI859" s="152"/>
      <c r="NLJ859" s="152"/>
      <c r="NLK859" s="152"/>
      <c r="NLL859" s="152"/>
      <c r="NLM859" s="152"/>
      <c r="NLN859" s="152"/>
      <c r="NLO859" s="152"/>
      <c r="NLP859" s="152"/>
      <c r="NLQ859" s="152"/>
      <c r="NLR859" s="152"/>
      <c r="NLS859" s="152"/>
      <c r="NLT859" s="152"/>
      <c r="NLU859" s="152"/>
      <c r="NLV859" s="152"/>
      <c r="NLW859" s="152"/>
      <c r="NLX859" s="152"/>
      <c r="NLY859" s="152"/>
      <c r="NLZ859" s="152"/>
      <c r="NMA859" s="152"/>
      <c r="NMB859" s="152"/>
      <c r="NMC859" s="152"/>
      <c r="NMD859" s="152"/>
      <c r="NME859" s="152"/>
      <c r="NMF859" s="152"/>
      <c r="NMG859" s="152"/>
      <c r="NMH859" s="152"/>
      <c r="NMI859" s="152"/>
      <c r="NMJ859" s="152"/>
      <c r="NMK859" s="152"/>
      <c r="NML859" s="152"/>
      <c r="NMM859" s="152"/>
      <c r="NMN859" s="152"/>
      <c r="NMO859" s="152"/>
      <c r="NMP859" s="152"/>
      <c r="NMQ859" s="152"/>
      <c r="NMR859" s="152"/>
      <c r="NMS859" s="152"/>
      <c r="NMT859" s="152"/>
      <c r="NMU859" s="152"/>
      <c r="NMV859" s="152"/>
      <c r="NMW859" s="152"/>
      <c r="NMX859" s="152"/>
      <c r="NMY859" s="152"/>
      <c r="NMZ859" s="152"/>
      <c r="NNA859" s="152"/>
      <c r="NNB859" s="152"/>
      <c r="NNC859" s="152"/>
      <c r="NND859" s="152"/>
      <c r="NNE859" s="152"/>
      <c r="NNF859" s="152"/>
      <c r="NNG859" s="152"/>
      <c r="NNH859" s="152"/>
      <c r="NNI859" s="152"/>
      <c r="NNJ859" s="152"/>
      <c r="NNK859" s="152"/>
      <c r="NNL859" s="152"/>
      <c r="NNM859" s="152"/>
      <c r="NNN859" s="152"/>
      <c r="NNO859" s="152"/>
      <c r="NNP859" s="152"/>
      <c r="NNQ859" s="152"/>
      <c r="NNR859" s="152"/>
      <c r="NNS859" s="152"/>
      <c r="NNT859" s="152"/>
      <c r="NNU859" s="152"/>
      <c r="NNV859" s="152"/>
      <c r="NNW859" s="152"/>
      <c r="NNX859" s="152"/>
      <c r="NNY859" s="152"/>
      <c r="NNZ859" s="152"/>
      <c r="NOA859" s="152"/>
      <c r="NOB859" s="152"/>
      <c r="NOC859" s="152"/>
      <c r="NOD859" s="152"/>
      <c r="NOE859" s="152"/>
      <c r="NOF859" s="152"/>
      <c r="NOG859" s="152"/>
      <c r="NOH859" s="152"/>
      <c r="NOI859" s="152"/>
      <c r="NOJ859" s="152"/>
      <c r="NOK859" s="152"/>
      <c r="NOL859" s="152"/>
      <c r="NOM859" s="152"/>
      <c r="NON859" s="152"/>
      <c r="NOO859" s="152"/>
      <c r="NOP859" s="152"/>
      <c r="NOQ859" s="152"/>
      <c r="NOR859" s="152"/>
      <c r="NOS859" s="152"/>
      <c r="NOT859" s="152"/>
      <c r="NOU859" s="152"/>
      <c r="NOV859" s="152"/>
      <c r="NOW859" s="152"/>
      <c r="NOX859" s="152"/>
      <c r="NOY859" s="152"/>
      <c r="NOZ859" s="152"/>
      <c r="NPA859" s="152"/>
      <c r="NPB859" s="152"/>
      <c r="NPC859" s="152"/>
      <c r="NPD859" s="152"/>
      <c r="NPE859" s="152"/>
      <c r="NPF859" s="152"/>
      <c r="NPG859" s="152"/>
      <c r="NPH859" s="152"/>
      <c r="NPI859" s="152"/>
      <c r="NPJ859" s="152"/>
      <c r="NPK859" s="152"/>
      <c r="NPL859" s="152"/>
      <c r="NPM859" s="152"/>
      <c r="NPN859" s="152"/>
      <c r="NPO859" s="152"/>
      <c r="NPP859" s="152"/>
      <c r="NPQ859" s="152"/>
      <c r="NPR859" s="152"/>
      <c r="NPS859" s="152"/>
      <c r="NPT859" s="152"/>
      <c r="NPU859" s="152"/>
      <c r="NPV859" s="152"/>
      <c r="NPW859" s="152"/>
      <c r="NPX859" s="152"/>
      <c r="NPY859" s="152"/>
      <c r="NPZ859" s="152"/>
      <c r="NQA859" s="152"/>
      <c r="NQB859" s="152"/>
      <c r="NQC859" s="152"/>
      <c r="NQD859" s="152"/>
      <c r="NQE859" s="152"/>
      <c r="NQF859" s="152"/>
      <c r="NQG859" s="152"/>
      <c r="NQH859" s="152"/>
      <c r="NQI859" s="152"/>
      <c r="NQJ859" s="152"/>
      <c r="NQK859" s="152"/>
      <c r="NQL859" s="152"/>
      <c r="NQM859" s="152"/>
      <c r="NQN859" s="152"/>
      <c r="NQO859" s="152"/>
      <c r="NQP859" s="152"/>
      <c r="NQQ859" s="152"/>
      <c r="NQR859" s="152"/>
      <c r="NQS859" s="152"/>
      <c r="NQT859" s="152"/>
      <c r="NQU859" s="152"/>
      <c r="NQV859" s="152"/>
      <c r="NQW859" s="152"/>
      <c r="NQX859" s="152"/>
      <c r="NQY859" s="152"/>
      <c r="NQZ859" s="152"/>
      <c r="NRA859" s="152"/>
      <c r="NRB859" s="152"/>
      <c r="NRC859" s="152"/>
      <c r="NRD859" s="152"/>
      <c r="NRE859" s="152"/>
      <c r="NRF859" s="152"/>
      <c r="NRG859" s="152"/>
      <c r="NRH859" s="152"/>
      <c r="NRI859" s="152"/>
      <c r="NRJ859" s="152"/>
      <c r="NRK859" s="152"/>
      <c r="NRL859" s="152"/>
      <c r="NRM859" s="152"/>
      <c r="NRN859" s="152"/>
      <c r="NRO859" s="152"/>
      <c r="NRP859" s="152"/>
      <c r="NRQ859" s="152"/>
      <c r="NRR859" s="152"/>
      <c r="NRS859" s="152"/>
      <c r="NRT859" s="152"/>
      <c r="NRU859" s="152"/>
      <c r="NRV859" s="152"/>
      <c r="NRW859" s="152"/>
      <c r="NRX859" s="152"/>
      <c r="NRY859" s="152"/>
      <c r="NRZ859" s="152"/>
      <c r="NSA859" s="152"/>
      <c r="NSB859" s="152"/>
      <c r="NSC859" s="152"/>
      <c r="NSD859" s="152"/>
      <c r="NSE859" s="152"/>
      <c r="NSF859" s="152"/>
      <c r="NSG859" s="152"/>
      <c r="NSH859" s="152"/>
      <c r="NSI859" s="152"/>
      <c r="NSJ859" s="152"/>
      <c r="NSK859" s="152"/>
      <c r="NSL859" s="152"/>
      <c r="NSM859" s="152"/>
      <c r="NSN859" s="152"/>
      <c r="NSO859" s="152"/>
      <c r="NSP859" s="152"/>
      <c r="NSQ859" s="152"/>
      <c r="NSR859" s="152"/>
      <c r="NSS859" s="152"/>
      <c r="NST859" s="152"/>
      <c r="NSU859" s="152"/>
      <c r="NSV859" s="152"/>
      <c r="NSW859" s="152"/>
      <c r="NSX859" s="152"/>
      <c r="NSY859" s="152"/>
      <c r="NSZ859" s="152"/>
      <c r="NTA859" s="152"/>
      <c r="NTB859" s="152"/>
      <c r="NTC859" s="152"/>
      <c r="NTD859" s="152"/>
      <c r="NTE859" s="152"/>
      <c r="NTF859" s="152"/>
      <c r="NTG859" s="152"/>
      <c r="NTH859" s="152"/>
      <c r="NTI859" s="152"/>
      <c r="NTJ859" s="152"/>
      <c r="NTK859" s="152"/>
      <c r="NTL859" s="152"/>
      <c r="NTM859" s="152"/>
      <c r="NTN859" s="152"/>
      <c r="NTO859" s="152"/>
      <c r="NTP859" s="152"/>
      <c r="NTQ859" s="152"/>
      <c r="NTR859" s="152"/>
      <c r="NTS859" s="152"/>
      <c r="NTT859" s="152"/>
      <c r="NTU859" s="152"/>
      <c r="NTV859" s="152"/>
      <c r="NTW859" s="152"/>
      <c r="NTX859" s="152"/>
      <c r="NTY859" s="152"/>
      <c r="NTZ859" s="152"/>
      <c r="NUA859" s="152"/>
      <c r="NUB859" s="152"/>
      <c r="NUC859" s="152"/>
      <c r="NUD859" s="152"/>
      <c r="NUE859" s="152"/>
      <c r="NUF859" s="152"/>
      <c r="NUG859" s="152"/>
      <c r="NUH859" s="152"/>
      <c r="NUI859" s="152"/>
      <c r="NUJ859" s="152"/>
      <c r="NUK859" s="152"/>
      <c r="NUL859" s="152"/>
      <c r="NUM859" s="152"/>
      <c r="NUN859" s="152"/>
      <c r="NUO859" s="152"/>
      <c r="NUP859" s="152"/>
      <c r="NUQ859" s="152"/>
      <c r="NUR859" s="152"/>
      <c r="NUS859" s="152"/>
      <c r="NUT859" s="152"/>
      <c r="NUU859" s="152"/>
      <c r="NUV859" s="152"/>
      <c r="NUW859" s="152"/>
      <c r="NUX859" s="152"/>
      <c r="NUY859" s="152"/>
      <c r="NUZ859" s="152"/>
      <c r="NVA859" s="152"/>
      <c r="NVB859" s="152"/>
      <c r="NVC859" s="152"/>
      <c r="NVD859" s="152"/>
      <c r="NVE859" s="152"/>
      <c r="NVF859" s="152"/>
      <c r="NVG859" s="152"/>
      <c r="NVH859" s="152"/>
      <c r="NVI859" s="152"/>
      <c r="NVJ859" s="152"/>
      <c r="NVK859" s="152"/>
      <c r="NVL859" s="152"/>
      <c r="NVM859" s="152"/>
      <c r="NVN859" s="152"/>
      <c r="NVO859" s="152"/>
      <c r="NVP859" s="152"/>
      <c r="NVQ859" s="152"/>
      <c r="NVR859" s="152"/>
      <c r="NVS859" s="152"/>
      <c r="NVT859" s="152"/>
      <c r="NVU859" s="152"/>
      <c r="NVV859" s="152"/>
      <c r="NVW859" s="152"/>
      <c r="NVX859" s="152"/>
      <c r="NVY859" s="152"/>
      <c r="NVZ859" s="152"/>
      <c r="NWA859" s="152"/>
      <c r="NWB859" s="152"/>
      <c r="NWC859" s="152"/>
      <c r="NWD859" s="152"/>
      <c r="NWE859" s="152"/>
      <c r="NWF859" s="152"/>
      <c r="NWG859" s="152"/>
      <c r="NWH859" s="152"/>
      <c r="NWI859" s="152"/>
      <c r="NWJ859" s="152"/>
      <c r="NWK859" s="152"/>
      <c r="NWL859" s="152"/>
      <c r="NWM859" s="152"/>
      <c r="NWN859" s="152"/>
      <c r="NWO859" s="152"/>
      <c r="NWP859" s="152"/>
      <c r="NWQ859" s="152"/>
      <c r="NWR859" s="152"/>
      <c r="NWS859" s="152"/>
      <c r="NWT859" s="152"/>
      <c r="NWU859" s="152"/>
      <c r="NWV859" s="152"/>
      <c r="NWW859" s="152"/>
      <c r="NWX859" s="152"/>
      <c r="NWY859" s="152"/>
      <c r="NWZ859" s="152"/>
      <c r="NXA859" s="152"/>
      <c r="NXB859" s="152"/>
      <c r="NXC859" s="152"/>
      <c r="NXD859" s="152"/>
      <c r="NXE859" s="152"/>
      <c r="NXF859" s="152"/>
      <c r="NXG859" s="152"/>
      <c r="NXH859" s="152"/>
      <c r="NXI859" s="152"/>
      <c r="NXJ859" s="152"/>
      <c r="NXK859" s="152"/>
      <c r="NXL859" s="152"/>
      <c r="NXM859" s="152"/>
      <c r="NXN859" s="152"/>
      <c r="NXO859" s="152"/>
      <c r="NXP859" s="152"/>
      <c r="NXQ859" s="152"/>
      <c r="NXR859" s="152"/>
      <c r="NXS859" s="152"/>
      <c r="NXT859" s="152"/>
      <c r="NXU859" s="152"/>
      <c r="NXV859" s="152"/>
      <c r="NXW859" s="152"/>
      <c r="NXX859" s="152"/>
      <c r="NXY859" s="152"/>
      <c r="NXZ859" s="152"/>
      <c r="NYA859" s="152"/>
      <c r="NYB859" s="152"/>
      <c r="NYC859" s="152"/>
      <c r="NYD859" s="152"/>
      <c r="NYE859" s="152"/>
      <c r="NYF859" s="152"/>
      <c r="NYG859" s="152"/>
      <c r="NYH859" s="152"/>
      <c r="NYI859" s="152"/>
      <c r="NYJ859" s="152"/>
      <c r="NYK859" s="152"/>
      <c r="NYL859" s="152"/>
      <c r="NYM859" s="152"/>
      <c r="NYN859" s="152"/>
      <c r="NYO859" s="152"/>
      <c r="NYP859" s="152"/>
      <c r="NYQ859" s="152"/>
      <c r="NYR859" s="152"/>
      <c r="NYS859" s="152"/>
      <c r="NYT859" s="152"/>
      <c r="NYU859" s="152"/>
      <c r="NYV859" s="152"/>
      <c r="NYW859" s="152"/>
      <c r="NYX859" s="152"/>
      <c r="NYY859" s="152"/>
      <c r="NYZ859" s="152"/>
      <c r="NZA859" s="152"/>
      <c r="NZB859" s="152"/>
      <c r="NZC859" s="152"/>
      <c r="NZD859" s="152"/>
      <c r="NZE859" s="152"/>
      <c r="NZF859" s="152"/>
      <c r="NZG859" s="152"/>
      <c r="NZH859" s="152"/>
      <c r="NZI859" s="152"/>
      <c r="NZJ859" s="152"/>
      <c r="NZK859" s="152"/>
      <c r="NZL859" s="152"/>
      <c r="NZM859" s="152"/>
      <c r="NZN859" s="152"/>
      <c r="NZO859" s="152"/>
      <c r="NZP859" s="152"/>
      <c r="NZQ859" s="152"/>
      <c r="NZR859" s="152"/>
      <c r="NZS859" s="152"/>
      <c r="NZT859" s="152"/>
      <c r="NZU859" s="152"/>
      <c r="NZV859" s="152"/>
      <c r="NZW859" s="152"/>
      <c r="NZX859" s="152"/>
      <c r="NZY859" s="152"/>
      <c r="NZZ859" s="152"/>
      <c r="OAA859" s="152"/>
      <c r="OAB859" s="152"/>
      <c r="OAC859" s="152"/>
      <c r="OAD859" s="152"/>
      <c r="OAE859" s="152"/>
      <c r="OAF859" s="152"/>
      <c r="OAG859" s="152"/>
      <c r="OAH859" s="152"/>
      <c r="OAI859" s="152"/>
      <c r="OAJ859" s="152"/>
      <c r="OAK859" s="152"/>
      <c r="OAL859" s="152"/>
      <c r="OAM859" s="152"/>
      <c r="OAN859" s="152"/>
      <c r="OAO859" s="152"/>
      <c r="OAP859" s="152"/>
      <c r="OAQ859" s="152"/>
      <c r="OAR859" s="152"/>
      <c r="OAS859" s="152"/>
      <c r="OAT859" s="152"/>
      <c r="OAU859" s="152"/>
      <c r="OAV859" s="152"/>
      <c r="OAW859" s="152"/>
      <c r="OAX859" s="152"/>
      <c r="OAY859" s="152"/>
      <c r="OAZ859" s="152"/>
      <c r="OBA859" s="152"/>
      <c r="OBB859" s="152"/>
      <c r="OBC859" s="152"/>
      <c r="OBD859" s="152"/>
      <c r="OBE859" s="152"/>
      <c r="OBF859" s="152"/>
      <c r="OBG859" s="152"/>
      <c r="OBH859" s="152"/>
      <c r="OBI859" s="152"/>
      <c r="OBJ859" s="152"/>
      <c r="OBK859" s="152"/>
      <c r="OBL859" s="152"/>
      <c r="OBM859" s="152"/>
      <c r="OBN859" s="152"/>
      <c r="OBO859" s="152"/>
      <c r="OBP859" s="152"/>
      <c r="OBQ859" s="152"/>
      <c r="OBR859" s="152"/>
      <c r="OBS859" s="152"/>
      <c r="OBT859" s="152"/>
      <c r="OBU859" s="152"/>
      <c r="OBV859" s="152"/>
      <c r="OBW859" s="152"/>
      <c r="OBX859" s="152"/>
      <c r="OBY859" s="152"/>
      <c r="OBZ859" s="152"/>
      <c r="OCA859" s="152"/>
      <c r="OCB859" s="152"/>
      <c r="OCC859" s="152"/>
      <c r="OCD859" s="152"/>
      <c r="OCE859" s="152"/>
      <c r="OCF859" s="152"/>
      <c r="OCG859" s="152"/>
      <c r="OCH859" s="152"/>
      <c r="OCI859" s="152"/>
      <c r="OCJ859" s="152"/>
      <c r="OCK859" s="152"/>
      <c r="OCL859" s="152"/>
      <c r="OCM859" s="152"/>
      <c r="OCN859" s="152"/>
      <c r="OCO859" s="152"/>
      <c r="OCP859" s="152"/>
      <c r="OCQ859" s="152"/>
      <c r="OCR859" s="152"/>
      <c r="OCS859" s="152"/>
      <c r="OCT859" s="152"/>
      <c r="OCU859" s="152"/>
      <c r="OCV859" s="152"/>
      <c r="OCW859" s="152"/>
      <c r="OCX859" s="152"/>
      <c r="OCY859" s="152"/>
      <c r="OCZ859" s="152"/>
      <c r="ODA859" s="152"/>
      <c r="ODB859" s="152"/>
      <c r="ODC859" s="152"/>
      <c r="ODD859" s="152"/>
      <c r="ODE859" s="152"/>
      <c r="ODF859" s="152"/>
      <c r="ODG859" s="152"/>
      <c r="ODH859" s="152"/>
      <c r="ODI859" s="152"/>
      <c r="ODJ859" s="152"/>
      <c r="ODK859" s="152"/>
      <c r="ODL859" s="152"/>
      <c r="ODM859" s="152"/>
      <c r="ODN859" s="152"/>
      <c r="ODO859" s="152"/>
      <c r="ODP859" s="152"/>
      <c r="ODQ859" s="152"/>
      <c r="ODR859" s="152"/>
      <c r="ODS859" s="152"/>
      <c r="ODT859" s="152"/>
      <c r="ODU859" s="152"/>
      <c r="ODV859" s="152"/>
      <c r="ODW859" s="152"/>
      <c r="ODX859" s="152"/>
      <c r="ODY859" s="152"/>
      <c r="ODZ859" s="152"/>
      <c r="OEA859" s="152"/>
      <c r="OEB859" s="152"/>
      <c r="OEC859" s="152"/>
      <c r="OED859" s="152"/>
      <c r="OEE859" s="152"/>
      <c r="OEF859" s="152"/>
      <c r="OEG859" s="152"/>
      <c r="OEH859" s="152"/>
      <c r="OEI859" s="152"/>
      <c r="OEJ859" s="152"/>
      <c r="OEK859" s="152"/>
      <c r="OEL859" s="152"/>
      <c r="OEM859" s="152"/>
      <c r="OEN859" s="152"/>
      <c r="OEO859" s="152"/>
      <c r="OEP859" s="152"/>
      <c r="OEQ859" s="152"/>
      <c r="OER859" s="152"/>
      <c r="OES859" s="152"/>
      <c r="OET859" s="152"/>
      <c r="OEU859" s="152"/>
      <c r="OEV859" s="152"/>
      <c r="OEW859" s="152"/>
      <c r="OEX859" s="152"/>
      <c r="OEY859" s="152"/>
      <c r="OEZ859" s="152"/>
      <c r="OFA859" s="152"/>
      <c r="OFB859" s="152"/>
      <c r="OFC859" s="152"/>
      <c r="OFD859" s="152"/>
      <c r="OFE859" s="152"/>
      <c r="OFF859" s="152"/>
      <c r="OFG859" s="152"/>
      <c r="OFH859" s="152"/>
      <c r="OFI859" s="152"/>
      <c r="OFJ859" s="152"/>
      <c r="OFK859" s="152"/>
      <c r="OFL859" s="152"/>
      <c r="OFM859" s="152"/>
      <c r="OFN859" s="152"/>
      <c r="OFO859" s="152"/>
      <c r="OFP859" s="152"/>
      <c r="OFQ859" s="152"/>
      <c r="OFR859" s="152"/>
      <c r="OFS859" s="152"/>
      <c r="OFT859" s="152"/>
      <c r="OFU859" s="152"/>
      <c r="OFV859" s="152"/>
      <c r="OFW859" s="152"/>
      <c r="OFX859" s="152"/>
      <c r="OFY859" s="152"/>
      <c r="OFZ859" s="152"/>
      <c r="OGA859" s="152"/>
      <c r="OGB859" s="152"/>
      <c r="OGC859" s="152"/>
      <c r="OGD859" s="152"/>
      <c r="OGE859" s="152"/>
      <c r="OGF859" s="152"/>
      <c r="OGG859" s="152"/>
      <c r="OGH859" s="152"/>
      <c r="OGI859" s="152"/>
      <c r="OGJ859" s="152"/>
      <c r="OGK859" s="152"/>
      <c r="OGL859" s="152"/>
      <c r="OGM859" s="152"/>
      <c r="OGN859" s="152"/>
      <c r="OGO859" s="152"/>
      <c r="OGP859" s="152"/>
      <c r="OGQ859" s="152"/>
      <c r="OGR859" s="152"/>
      <c r="OGS859" s="152"/>
      <c r="OGT859" s="152"/>
      <c r="OGU859" s="152"/>
      <c r="OGV859" s="152"/>
      <c r="OGW859" s="152"/>
      <c r="OGX859" s="152"/>
      <c r="OGY859" s="152"/>
      <c r="OGZ859" s="152"/>
      <c r="OHA859" s="152"/>
      <c r="OHB859" s="152"/>
      <c r="OHC859" s="152"/>
      <c r="OHD859" s="152"/>
      <c r="OHE859" s="152"/>
      <c r="OHF859" s="152"/>
      <c r="OHG859" s="152"/>
      <c r="OHH859" s="152"/>
      <c r="OHI859" s="152"/>
      <c r="OHJ859" s="152"/>
      <c r="OHK859" s="152"/>
      <c r="OHL859" s="152"/>
      <c r="OHM859" s="152"/>
      <c r="OHN859" s="152"/>
      <c r="OHO859" s="152"/>
      <c r="OHP859" s="152"/>
      <c r="OHQ859" s="152"/>
      <c r="OHR859" s="152"/>
      <c r="OHS859" s="152"/>
      <c r="OHT859" s="152"/>
      <c r="OHU859" s="152"/>
      <c r="OHV859" s="152"/>
      <c r="OHW859" s="152"/>
      <c r="OHX859" s="152"/>
      <c r="OHY859" s="152"/>
      <c r="OHZ859" s="152"/>
      <c r="OIA859" s="152"/>
      <c r="OIB859" s="152"/>
      <c r="OIC859" s="152"/>
      <c r="OID859" s="152"/>
      <c r="OIE859" s="152"/>
      <c r="OIF859" s="152"/>
      <c r="OIG859" s="152"/>
      <c r="OIH859" s="152"/>
      <c r="OII859" s="152"/>
      <c r="OIJ859" s="152"/>
      <c r="OIK859" s="152"/>
      <c r="OIL859" s="152"/>
      <c r="OIM859" s="152"/>
      <c r="OIN859" s="152"/>
      <c r="OIO859" s="152"/>
      <c r="OIP859" s="152"/>
      <c r="OIQ859" s="152"/>
      <c r="OIR859" s="152"/>
      <c r="OIS859" s="152"/>
      <c r="OIT859" s="152"/>
      <c r="OIU859" s="152"/>
      <c r="OIV859" s="152"/>
      <c r="OIW859" s="152"/>
      <c r="OIX859" s="152"/>
      <c r="OIY859" s="152"/>
      <c r="OIZ859" s="152"/>
      <c r="OJA859" s="152"/>
      <c r="OJB859" s="152"/>
      <c r="OJC859" s="152"/>
      <c r="OJD859" s="152"/>
      <c r="OJE859" s="152"/>
      <c r="OJF859" s="152"/>
      <c r="OJG859" s="152"/>
      <c r="OJH859" s="152"/>
      <c r="OJI859" s="152"/>
      <c r="OJJ859" s="152"/>
      <c r="OJK859" s="152"/>
      <c r="OJL859" s="152"/>
      <c r="OJM859" s="152"/>
      <c r="OJN859" s="152"/>
      <c r="OJO859" s="152"/>
      <c r="OJP859" s="152"/>
      <c r="OJQ859" s="152"/>
      <c r="OJR859" s="152"/>
      <c r="OJS859" s="152"/>
      <c r="OJT859" s="152"/>
      <c r="OJU859" s="152"/>
      <c r="OJV859" s="152"/>
      <c r="OJW859" s="152"/>
      <c r="OJX859" s="152"/>
      <c r="OJY859" s="152"/>
      <c r="OJZ859" s="152"/>
      <c r="OKA859" s="152"/>
      <c r="OKB859" s="152"/>
      <c r="OKC859" s="152"/>
      <c r="OKD859" s="152"/>
      <c r="OKE859" s="152"/>
      <c r="OKF859" s="152"/>
      <c r="OKG859" s="152"/>
      <c r="OKH859" s="152"/>
      <c r="OKI859" s="152"/>
      <c r="OKJ859" s="152"/>
      <c r="OKK859" s="152"/>
      <c r="OKL859" s="152"/>
      <c r="OKM859" s="152"/>
      <c r="OKN859" s="152"/>
      <c r="OKO859" s="152"/>
      <c r="OKP859" s="152"/>
      <c r="OKQ859" s="152"/>
      <c r="OKR859" s="152"/>
      <c r="OKS859" s="152"/>
      <c r="OKT859" s="152"/>
      <c r="OKU859" s="152"/>
      <c r="OKV859" s="152"/>
      <c r="OKW859" s="152"/>
      <c r="OKX859" s="152"/>
      <c r="OKY859" s="152"/>
      <c r="OKZ859" s="152"/>
      <c r="OLA859" s="152"/>
      <c r="OLB859" s="152"/>
      <c r="OLC859" s="152"/>
      <c r="OLD859" s="152"/>
      <c r="OLE859" s="152"/>
      <c r="OLF859" s="152"/>
      <c r="OLG859" s="152"/>
      <c r="OLH859" s="152"/>
      <c r="OLI859" s="152"/>
      <c r="OLJ859" s="152"/>
      <c r="OLK859" s="152"/>
      <c r="OLL859" s="152"/>
      <c r="OLM859" s="152"/>
      <c r="OLN859" s="152"/>
      <c r="OLO859" s="152"/>
      <c r="OLP859" s="152"/>
      <c r="OLQ859" s="152"/>
      <c r="OLR859" s="152"/>
      <c r="OLS859" s="152"/>
      <c r="OLT859" s="152"/>
      <c r="OLU859" s="152"/>
      <c r="OLV859" s="152"/>
      <c r="OLW859" s="152"/>
      <c r="OLX859" s="152"/>
      <c r="OLY859" s="152"/>
      <c r="OLZ859" s="152"/>
      <c r="OMA859" s="152"/>
      <c r="OMB859" s="152"/>
      <c r="OMC859" s="152"/>
      <c r="OMD859" s="152"/>
      <c r="OME859" s="152"/>
      <c r="OMF859" s="152"/>
      <c r="OMG859" s="152"/>
      <c r="OMH859" s="152"/>
      <c r="OMI859" s="152"/>
      <c r="OMJ859" s="152"/>
      <c r="OMK859" s="152"/>
      <c r="OML859" s="152"/>
      <c r="OMM859" s="152"/>
      <c r="OMN859" s="152"/>
      <c r="OMO859" s="152"/>
      <c r="OMP859" s="152"/>
      <c r="OMQ859" s="152"/>
      <c r="OMR859" s="152"/>
      <c r="OMS859" s="152"/>
      <c r="OMT859" s="152"/>
      <c r="OMU859" s="152"/>
      <c r="OMV859" s="152"/>
      <c r="OMW859" s="152"/>
      <c r="OMX859" s="152"/>
      <c r="OMY859" s="152"/>
      <c r="OMZ859" s="152"/>
      <c r="ONA859" s="152"/>
      <c r="ONB859" s="152"/>
      <c r="ONC859" s="152"/>
      <c r="OND859" s="152"/>
      <c r="ONE859" s="152"/>
      <c r="ONF859" s="152"/>
      <c r="ONG859" s="152"/>
      <c r="ONH859" s="152"/>
      <c r="ONI859" s="152"/>
      <c r="ONJ859" s="152"/>
      <c r="ONK859" s="152"/>
      <c r="ONL859" s="152"/>
      <c r="ONM859" s="152"/>
      <c r="ONN859" s="152"/>
      <c r="ONO859" s="152"/>
      <c r="ONP859" s="152"/>
      <c r="ONQ859" s="152"/>
      <c r="ONR859" s="152"/>
      <c r="ONS859" s="152"/>
      <c r="ONT859" s="152"/>
      <c r="ONU859" s="152"/>
      <c r="ONV859" s="152"/>
      <c r="ONW859" s="152"/>
      <c r="ONX859" s="152"/>
      <c r="ONY859" s="152"/>
      <c r="ONZ859" s="152"/>
      <c r="OOA859" s="152"/>
      <c r="OOB859" s="152"/>
      <c r="OOC859" s="152"/>
      <c r="OOD859" s="152"/>
      <c r="OOE859" s="152"/>
      <c r="OOF859" s="152"/>
      <c r="OOG859" s="152"/>
      <c r="OOH859" s="152"/>
      <c r="OOI859" s="152"/>
      <c r="OOJ859" s="152"/>
      <c r="OOK859" s="152"/>
      <c r="OOL859" s="152"/>
      <c r="OOM859" s="152"/>
      <c r="OON859" s="152"/>
      <c r="OOO859" s="152"/>
      <c r="OOP859" s="152"/>
      <c r="OOQ859" s="152"/>
      <c r="OOR859" s="152"/>
      <c r="OOS859" s="152"/>
      <c r="OOT859" s="152"/>
      <c r="OOU859" s="152"/>
      <c r="OOV859" s="152"/>
      <c r="OOW859" s="152"/>
      <c r="OOX859" s="152"/>
      <c r="OOY859" s="152"/>
      <c r="OOZ859" s="152"/>
      <c r="OPA859" s="152"/>
      <c r="OPB859" s="152"/>
      <c r="OPC859" s="152"/>
      <c r="OPD859" s="152"/>
      <c r="OPE859" s="152"/>
      <c r="OPF859" s="152"/>
      <c r="OPG859" s="152"/>
      <c r="OPH859" s="152"/>
      <c r="OPI859" s="152"/>
      <c r="OPJ859" s="152"/>
      <c r="OPK859" s="152"/>
      <c r="OPL859" s="152"/>
      <c r="OPM859" s="152"/>
      <c r="OPN859" s="152"/>
      <c r="OPO859" s="152"/>
      <c r="OPP859" s="152"/>
      <c r="OPQ859" s="152"/>
      <c r="OPR859" s="152"/>
      <c r="OPS859" s="152"/>
      <c r="OPT859" s="152"/>
      <c r="OPU859" s="152"/>
      <c r="OPV859" s="152"/>
      <c r="OPW859" s="152"/>
      <c r="OPX859" s="152"/>
      <c r="OPY859" s="152"/>
      <c r="OPZ859" s="152"/>
      <c r="OQA859" s="152"/>
      <c r="OQB859" s="152"/>
      <c r="OQC859" s="152"/>
      <c r="OQD859" s="152"/>
      <c r="OQE859" s="152"/>
      <c r="OQF859" s="152"/>
      <c r="OQG859" s="152"/>
      <c r="OQH859" s="152"/>
      <c r="OQI859" s="152"/>
      <c r="OQJ859" s="152"/>
      <c r="OQK859" s="152"/>
      <c r="OQL859" s="152"/>
      <c r="OQM859" s="152"/>
      <c r="OQN859" s="152"/>
      <c r="OQO859" s="152"/>
      <c r="OQP859" s="152"/>
      <c r="OQQ859" s="152"/>
      <c r="OQR859" s="152"/>
      <c r="OQS859" s="152"/>
      <c r="OQT859" s="152"/>
      <c r="OQU859" s="152"/>
      <c r="OQV859" s="152"/>
      <c r="OQW859" s="152"/>
      <c r="OQX859" s="152"/>
      <c r="OQY859" s="152"/>
      <c r="OQZ859" s="152"/>
      <c r="ORA859" s="152"/>
      <c r="ORB859" s="152"/>
      <c r="ORC859" s="152"/>
      <c r="ORD859" s="152"/>
      <c r="ORE859" s="152"/>
      <c r="ORF859" s="152"/>
      <c r="ORG859" s="152"/>
      <c r="ORH859" s="152"/>
      <c r="ORI859" s="152"/>
      <c r="ORJ859" s="152"/>
      <c r="ORK859" s="152"/>
      <c r="ORL859" s="152"/>
      <c r="ORM859" s="152"/>
      <c r="ORN859" s="152"/>
      <c r="ORO859" s="152"/>
      <c r="ORP859" s="152"/>
      <c r="ORQ859" s="152"/>
      <c r="ORR859" s="152"/>
      <c r="ORS859" s="152"/>
      <c r="ORT859" s="152"/>
      <c r="ORU859" s="152"/>
      <c r="ORV859" s="152"/>
      <c r="ORW859" s="152"/>
      <c r="ORX859" s="152"/>
      <c r="ORY859" s="152"/>
      <c r="ORZ859" s="152"/>
      <c r="OSA859" s="152"/>
      <c r="OSB859" s="152"/>
      <c r="OSC859" s="152"/>
      <c r="OSD859" s="152"/>
      <c r="OSE859" s="152"/>
      <c r="OSF859" s="152"/>
      <c r="OSG859" s="152"/>
      <c r="OSH859" s="152"/>
      <c r="OSI859" s="152"/>
      <c r="OSJ859" s="152"/>
      <c r="OSK859" s="152"/>
      <c r="OSL859" s="152"/>
      <c r="OSM859" s="152"/>
      <c r="OSN859" s="152"/>
      <c r="OSO859" s="152"/>
      <c r="OSP859" s="152"/>
      <c r="OSQ859" s="152"/>
      <c r="OSR859" s="152"/>
      <c r="OSS859" s="152"/>
      <c r="OST859" s="152"/>
      <c r="OSU859" s="152"/>
      <c r="OSV859" s="152"/>
      <c r="OSW859" s="152"/>
      <c r="OSX859" s="152"/>
      <c r="OSY859" s="152"/>
      <c r="OSZ859" s="152"/>
      <c r="OTA859" s="152"/>
      <c r="OTB859" s="152"/>
      <c r="OTC859" s="152"/>
      <c r="OTD859" s="152"/>
      <c r="OTE859" s="152"/>
      <c r="OTF859" s="152"/>
      <c r="OTG859" s="152"/>
      <c r="OTH859" s="152"/>
      <c r="OTI859" s="152"/>
      <c r="OTJ859" s="152"/>
      <c r="OTK859" s="152"/>
      <c r="OTL859" s="152"/>
      <c r="OTM859" s="152"/>
      <c r="OTN859" s="152"/>
      <c r="OTO859" s="152"/>
      <c r="OTP859" s="152"/>
      <c r="OTQ859" s="152"/>
      <c r="OTR859" s="152"/>
      <c r="OTS859" s="152"/>
      <c r="OTT859" s="152"/>
      <c r="OTU859" s="152"/>
      <c r="OTV859" s="152"/>
      <c r="OTW859" s="152"/>
      <c r="OTX859" s="152"/>
      <c r="OTY859" s="152"/>
      <c r="OTZ859" s="152"/>
      <c r="OUA859" s="152"/>
      <c r="OUB859" s="152"/>
      <c r="OUC859" s="152"/>
      <c r="OUD859" s="152"/>
      <c r="OUE859" s="152"/>
      <c r="OUF859" s="152"/>
      <c r="OUG859" s="152"/>
      <c r="OUH859" s="152"/>
      <c r="OUI859" s="152"/>
      <c r="OUJ859" s="152"/>
      <c r="OUK859" s="152"/>
      <c r="OUL859" s="152"/>
      <c r="OUM859" s="152"/>
      <c r="OUN859" s="152"/>
      <c r="OUO859" s="152"/>
      <c r="OUP859" s="152"/>
      <c r="OUQ859" s="152"/>
      <c r="OUR859" s="152"/>
      <c r="OUS859" s="152"/>
      <c r="OUT859" s="152"/>
      <c r="OUU859" s="152"/>
      <c r="OUV859" s="152"/>
      <c r="OUW859" s="152"/>
      <c r="OUX859" s="152"/>
      <c r="OUY859" s="152"/>
      <c r="OUZ859" s="152"/>
      <c r="OVA859" s="152"/>
      <c r="OVB859" s="152"/>
      <c r="OVC859" s="152"/>
      <c r="OVD859" s="152"/>
      <c r="OVE859" s="152"/>
      <c r="OVF859" s="152"/>
      <c r="OVG859" s="152"/>
      <c r="OVH859" s="152"/>
      <c r="OVI859" s="152"/>
      <c r="OVJ859" s="152"/>
      <c r="OVK859" s="152"/>
      <c r="OVL859" s="152"/>
      <c r="OVM859" s="152"/>
      <c r="OVN859" s="152"/>
      <c r="OVO859" s="152"/>
      <c r="OVP859" s="152"/>
      <c r="OVQ859" s="152"/>
      <c r="OVR859" s="152"/>
      <c r="OVS859" s="152"/>
      <c r="OVT859" s="152"/>
      <c r="OVU859" s="152"/>
      <c r="OVV859" s="152"/>
      <c r="OVW859" s="152"/>
      <c r="OVX859" s="152"/>
      <c r="OVY859" s="152"/>
      <c r="OVZ859" s="152"/>
      <c r="OWA859" s="152"/>
      <c r="OWB859" s="152"/>
      <c r="OWC859" s="152"/>
      <c r="OWD859" s="152"/>
      <c r="OWE859" s="152"/>
      <c r="OWF859" s="152"/>
      <c r="OWG859" s="152"/>
      <c r="OWH859" s="152"/>
      <c r="OWI859" s="152"/>
      <c r="OWJ859" s="152"/>
      <c r="OWK859" s="152"/>
      <c r="OWL859" s="152"/>
      <c r="OWM859" s="152"/>
      <c r="OWN859" s="152"/>
      <c r="OWO859" s="152"/>
      <c r="OWP859" s="152"/>
      <c r="OWQ859" s="152"/>
      <c r="OWR859" s="152"/>
      <c r="OWS859" s="152"/>
      <c r="OWT859" s="152"/>
      <c r="OWU859" s="152"/>
      <c r="OWV859" s="152"/>
      <c r="OWW859" s="152"/>
      <c r="OWX859" s="152"/>
      <c r="OWY859" s="152"/>
      <c r="OWZ859" s="152"/>
      <c r="OXA859" s="152"/>
      <c r="OXB859" s="152"/>
      <c r="OXC859" s="152"/>
      <c r="OXD859" s="152"/>
      <c r="OXE859" s="152"/>
      <c r="OXF859" s="152"/>
      <c r="OXG859" s="152"/>
      <c r="OXH859" s="152"/>
      <c r="OXI859" s="152"/>
      <c r="OXJ859" s="152"/>
      <c r="OXK859" s="152"/>
      <c r="OXL859" s="152"/>
      <c r="OXM859" s="152"/>
      <c r="OXN859" s="152"/>
      <c r="OXO859" s="152"/>
      <c r="OXP859" s="152"/>
      <c r="OXQ859" s="152"/>
      <c r="OXR859" s="152"/>
      <c r="OXS859" s="152"/>
      <c r="OXT859" s="152"/>
      <c r="OXU859" s="152"/>
      <c r="OXV859" s="152"/>
      <c r="OXW859" s="152"/>
      <c r="OXX859" s="152"/>
      <c r="OXY859" s="152"/>
      <c r="OXZ859" s="152"/>
      <c r="OYA859" s="152"/>
      <c r="OYB859" s="152"/>
      <c r="OYC859" s="152"/>
      <c r="OYD859" s="152"/>
      <c r="OYE859" s="152"/>
      <c r="OYF859" s="152"/>
      <c r="OYG859" s="152"/>
      <c r="OYH859" s="152"/>
      <c r="OYI859" s="152"/>
      <c r="OYJ859" s="152"/>
      <c r="OYK859" s="152"/>
      <c r="OYL859" s="152"/>
      <c r="OYM859" s="152"/>
      <c r="OYN859" s="152"/>
      <c r="OYO859" s="152"/>
      <c r="OYP859" s="152"/>
      <c r="OYQ859" s="152"/>
      <c r="OYR859" s="152"/>
      <c r="OYS859" s="152"/>
      <c r="OYT859" s="152"/>
      <c r="OYU859" s="152"/>
      <c r="OYV859" s="152"/>
      <c r="OYW859" s="152"/>
      <c r="OYX859" s="152"/>
      <c r="OYY859" s="152"/>
      <c r="OYZ859" s="152"/>
      <c r="OZA859" s="152"/>
      <c r="OZB859" s="152"/>
      <c r="OZC859" s="152"/>
      <c r="OZD859" s="152"/>
      <c r="OZE859" s="152"/>
      <c r="OZF859" s="152"/>
      <c r="OZG859" s="152"/>
      <c r="OZH859" s="152"/>
      <c r="OZI859" s="152"/>
      <c r="OZJ859" s="152"/>
      <c r="OZK859" s="152"/>
      <c r="OZL859" s="152"/>
      <c r="OZM859" s="152"/>
      <c r="OZN859" s="152"/>
      <c r="OZO859" s="152"/>
      <c r="OZP859" s="152"/>
      <c r="OZQ859" s="152"/>
      <c r="OZR859" s="152"/>
      <c r="OZS859" s="152"/>
      <c r="OZT859" s="152"/>
      <c r="OZU859" s="152"/>
      <c r="OZV859" s="152"/>
      <c r="OZW859" s="152"/>
      <c r="OZX859" s="152"/>
      <c r="OZY859" s="152"/>
      <c r="OZZ859" s="152"/>
      <c r="PAA859" s="152"/>
      <c r="PAB859" s="152"/>
      <c r="PAC859" s="152"/>
      <c r="PAD859" s="152"/>
      <c r="PAE859" s="152"/>
      <c r="PAF859" s="152"/>
      <c r="PAG859" s="152"/>
      <c r="PAH859" s="152"/>
      <c r="PAI859" s="152"/>
      <c r="PAJ859" s="152"/>
      <c r="PAK859" s="152"/>
      <c r="PAL859" s="152"/>
      <c r="PAM859" s="152"/>
      <c r="PAN859" s="152"/>
      <c r="PAO859" s="152"/>
      <c r="PAP859" s="152"/>
      <c r="PAQ859" s="152"/>
      <c r="PAR859" s="152"/>
      <c r="PAS859" s="152"/>
      <c r="PAT859" s="152"/>
      <c r="PAU859" s="152"/>
      <c r="PAV859" s="152"/>
      <c r="PAW859" s="152"/>
      <c r="PAX859" s="152"/>
      <c r="PAY859" s="152"/>
      <c r="PAZ859" s="152"/>
      <c r="PBA859" s="152"/>
      <c r="PBB859" s="152"/>
      <c r="PBC859" s="152"/>
      <c r="PBD859" s="152"/>
      <c r="PBE859" s="152"/>
      <c r="PBF859" s="152"/>
      <c r="PBG859" s="152"/>
      <c r="PBH859" s="152"/>
      <c r="PBI859" s="152"/>
      <c r="PBJ859" s="152"/>
      <c r="PBK859" s="152"/>
      <c r="PBL859" s="152"/>
      <c r="PBM859" s="152"/>
      <c r="PBN859" s="152"/>
      <c r="PBO859" s="152"/>
      <c r="PBP859" s="152"/>
      <c r="PBQ859" s="152"/>
      <c r="PBR859" s="152"/>
      <c r="PBS859" s="152"/>
      <c r="PBT859" s="152"/>
      <c r="PBU859" s="152"/>
      <c r="PBV859" s="152"/>
      <c r="PBW859" s="152"/>
      <c r="PBX859" s="152"/>
      <c r="PBY859" s="152"/>
      <c r="PBZ859" s="152"/>
      <c r="PCA859" s="152"/>
      <c r="PCB859" s="152"/>
      <c r="PCC859" s="152"/>
      <c r="PCD859" s="152"/>
      <c r="PCE859" s="152"/>
      <c r="PCF859" s="152"/>
      <c r="PCG859" s="152"/>
      <c r="PCH859" s="152"/>
      <c r="PCI859" s="152"/>
      <c r="PCJ859" s="152"/>
      <c r="PCK859" s="152"/>
      <c r="PCL859" s="152"/>
      <c r="PCM859" s="152"/>
      <c r="PCN859" s="152"/>
      <c r="PCO859" s="152"/>
      <c r="PCP859" s="152"/>
      <c r="PCQ859" s="152"/>
      <c r="PCR859" s="152"/>
      <c r="PCS859" s="152"/>
      <c r="PCT859" s="152"/>
      <c r="PCU859" s="152"/>
      <c r="PCV859" s="152"/>
      <c r="PCW859" s="152"/>
      <c r="PCX859" s="152"/>
      <c r="PCY859" s="152"/>
      <c r="PCZ859" s="152"/>
      <c r="PDA859" s="152"/>
      <c r="PDB859" s="152"/>
      <c r="PDC859" s="152"/>
      <c r="PDD859" s="152"/>
      <c r="PDE859" s="152"/>
      <c r="PDF859" s="152"/>
      <c r="PDG859" s="152"/>
      <c r="PDH859" s="152"/>
      <c r="PDI859" s="152"/>
      <c r="PDJ859" s="152"/>
      <c r="PDK859" s="152"/>
      <c r="PDL859" s="152"/>
      <c r="PDM859" s="152"/>
      <c r="PDN859" s="152"/>
      <c r="PDO859" s="152"/>
      <c r="PDP859" s="152"/>
      <c r="PDQ859" s="152"/>
      <c r="PDR859" s="152"/>
      <c r="PDS859" s="152"/>
      <c r="PDT859" s="152"/>
      <c r="PDU859" s="152"/>
      <c r="PDV859" s="152"/>
      <c r="PDW859" s="152"/>
      <c r="PDX859" s="152"/>
      <c r="PDY859" s="152"/>
      <c r="PDZ859" s="152"/>
      <c r="PEA859" s="152"/>
      <c r="PEB859" s="152"/>
      <c r="PEC859" s="152"/>
      <c r="PED859" s="152"/>
      <c r="PEE859" s="152"/>
      <c r="PEF859" s="152"/>
      <c r="PEG859" s="152"/>
      <c r="PEH859" s="152"/>
      <c r="PEI859" s="152"/>
      <c r="PEJ859" s="152"/>
      <c r="PEK859" s="152"/>
      <c r="PEL859" s="152"/>
      <c r="PEM859" s="152"/>
      <c r="PEN859" s="152"/>
      <c r="PEO859" s="152"/>
      <c r="PEP859" s="152"/>
      <c r="PEQ859" s="152"/>
      <c r="PER859" s="152"/>
      <c r="PES859" s="152"/>
      <c r="PET859" s="152"/>
      <c r="PEU859" s="152"/>
      <c r="PEV859" s="152"/>
      <c r="PEW859" s="152"/>
      <c r="PEX859" s="152"/>
      <c r="PEY859" s="152"/>
      <c r="PEZ859" s="152"/>
      <c r="PFA859" s="152"/>
      <c r="PFB859" s="152"/>
      <c r="PFC859" s="152"/>
      <c r="PFD859" s="152"/>
      <c r="PFE859" s="152"/>
      <c r="PFF859" s="152"/>
      <c r="PFG859" s="152"/>
      <c r="PFH859" s="152"/>
      <c r="PFI859" s="152"/>
      <c r="PFJ859" s="152"/>
      <c r="PFK859" s="152"/>
      <c r="PFL859" s="152"/>
      <c r="PFM859" s="152"/>
      <c r="PFN859" s="152"/>
      <c r="PFO859" s="152"/>
      <c r="PFP859" s="152"/>
      <c r="PFQ859" s="152"/>
      <c r="PFR859" s="152"/>
      <c r="PFS859" s="152"/>
      <c r="PFT859" s="152"/>
      <c r="PFU859" s="152"/>
      <c r="PFV859" s="152"/>
      <c r="PFW859" s="152"/>
      <c r="PFX859" s="152"/>
      <c r="PFY859" s="152"/>
      <c r="PFZ859" s="152"/>
      <c r="PGA859" s="152"/>
      <c r="PGB859" s="152"/>
      <c r="PGC859" s="152"/>
      <c r="PGD859" s="152"/>
      <c r="PGE859" s="152"/>
      <c r="PGF859" s="152"/>
      <c r="PGG859" s="152"/>
      <c r="PGH859" s="152"/>
      <c r="PGI859" s="152"/>
      <c r="PGJ859" s="152"/>
      <c r="PGK859" s="152"/>
      <c r="PGL859" s="152"/>
      <c r="PGM859" s="152"/>
      <c r="PGN859" s="152"/>
      <c r="PGO859" s="152"/>
      <c r="PGP859" s="152"/>
      <c r="PGQ859" s="152"/>
      <c r="PGR859" s="152"/>
      <c r="PGS859" s="152"/>
      <c r="PGT859" s="152"/>
      <c r="PGU859" s="152"/>
      <c r="PGV859" s="152"/>
      <c r="PGW859" s="152"/>
      <c r="PGX859" s="152"/>
      <c r="PGY859" s="152"/>
      <c r="PGZ859" s="152"/>
      <c r="PHA859" s="152"/>
      <c r="PHB859" s="152"/>
      <c r="PHC859" s="152"/>
      <c r="PHD859" s="152"/>
      <c r="PHE859" s="152"/>
      <c r="PHF859" s="152"/>
      <c r="PHG859" s="152"/>
      <c r="PHH859" s="152"/>
      <c r="PHI859" s="152"/>
      <c r="PHJ859" s="152"/>
      <c r="PHK859" s="152"/>
      <c r="PHL859" s="152"/>
      <c r="PHM859" s="152"/>
      <c r="PHN859" s="152"/>
      <c r="PHO859" s="152"/>
      <c r="PHP859" s="152"/>
      <c r="PHQ859" s="152"/>
      <c r="PHR859" s="152"/>
      <c r="PHS859" s="152"/>
      <c r="PHT859" s="152"/>
      <c r="PHU859" s="152"/>
      <c r="PHV859" s="152"/>
      <c r="PHW859" s="152"/>
      <c r="PHX859" s="152"/>
      <c r="PHY859" s="152"/>
      <c r="PHZ859" s="152"/>
      <c r="PIA859" s="152"/>
      <c r="PIB859" s="152"/>
      <c r="PIC859" s="152"/>
      <c r="PID859" s="152"/>
      <c r="PIE859" s="152"/>
      <c r="PIF859" s="152"/>
      <c r="PIG859" s="152"/>
      <c r="PIH859" s="152"/>
      <c r="PII859" s="152"/>
      <c r="PIJ859" s="152"/>
      <c r="PIK859" s="152"/>
      <c r="PIL859" s="152"/>
      <c r="PIM859" s="152"/>
      <c r="PIN859" s="152"/>
      <c r="PIO859" s="152"/>
      <c r="PIP859" s="152"/>
      <c r="PIQ859" s="152"/>
      <c r="PIR859" s="152"/>
      <c r="PIS859" s="152"/>
      <c r="PIT859" s="152"/>
      <c r="PIU859" s="152"/>
      <c r="PIV859" s="152"/>
      <c r="PIW859" s="152"/>
      <c r="PIX859" s="152"/>
      <c r="PIY859" s="152"/>
      <c r="PIZ859" s="152"/>
      <c r="PJA859" s="152"/>
      <c r="PJB859" s="152"/>
      <c r="PJC859" s="152"/>
      <c r="PJD859" s="152"/>
      <c r="PJE859" s="152"/>
      <c r="PJF859" s="152"/>
      <c r="PJG859" s="152"/>
      <c r="PJH859" s="152"/>
      <c r="PJI859" s="152"/>
      <c r="PJJ859" s="152"/>
      <c r="PJK859" s="152"/>
      <c r="PJL859" s="152"/>
      <c r="PJM859" s="152"/>
      <c r="PJN859" s="152"/>
      <c r="PJO859" s="152"/>
      <c r="PJP859" s="152"/>
      <c r="PJQ859" s="152"/>
      <c r="PJR859" s="152"/>
      <c r="PJS859" s="152"/>
      <c r="PJT859" s="152"/>
      <c r="PJU859" s="152"/>
      <c r="PJV859" s="152"/>
      <c r="PJW859" s="152"/>
      <c r="PJX859" s="152"/>
      <c r="PJY859" s="152"/>
      <c r="PJZ859" s="152"/>
      <c r="PKA859" s="152"/>
      <c r="PKB859" s="152"/>
      <c r="PKC859" s="152"/>
      <c r="PKD859" s="152"/>
      <c r="PKE859" s="152"/>
      <c r="PKF859" s="152"/>
      <c r="PKG859" s="152"/>
      <c r="PKH859" s="152"/>
      <c r="PKI859" s="152"/>
      <c r="PKJ859" s="152"/>
      <c r="PKK859" s="152"/>
      <c r="PKL859" s="152"/>
      <c r="PKM859" s="152"/>
      <c r="PKN859" s="152"/>
      <c r="PKO859" s="152"/>
      <c r="PKP859" s="152"/>
      <c r="PKQ859" s="152"/>
      <c r="PKR859" s="152"/>
      <c r="PKS859" s="152"/>
      <c r="PKT859" s="152"/>
      <c r="PKU859" s="152"/>
      <c r="PKV859" s="152"/>
      <c r="PKW859" s="152"/>
      <c r="PKX859" s="152"/>
      <c r="PKY859" s="152"/>
      <c r="PKZ859" s="152"/>
      <c r="PLA859" s="152"/>
      <c r="PLB859" s="152"/>
      <c r="PLC859" s="152"/>
      <c r="PLD859" s="152"/>
      <c r="PLE859" s="152"/>
      <c r="PLF859" s="152"/>
      <c r="PLG859" s="152"/>
      <c r="PLH859" s="152"/>
      <c r="PLI859" s="152"/>
      <c r="PLJ859" s="152"/>
      <c r="PLK859" s="152"/>
      <c r="PLL859" s="152"/>
      <c r="PLM859" s="152"/>
      <c r="PLN859" s="152"/>
      <c r="PLO859" s="152"/>
      <c r="PLP859" s="152"/>
      <c r="PLQ859" s="152"/>
      <c r="PLR859" s="152"/>
      <c r="PLS859" s="152"/>
      <c r="PLT859" s="152"/>
      <c r="PLU859" s="152"/>
      <c r="PLV859" s="152"/>
      <c r="PLW859" s="152"/>
      <c r="PLX859" s="152"/>
      <c r="PLY859" s="152"/>
      <c r="PLZ859" s="152"/>
      <c r="PMA859" s="152"/>
      <c r="PMB859" s="152"/>
      <c r="PMC859" s="152"/>
      <c r="PMD859" s="152"/>
      <c r="PME859" s="152"/>
      <c r="PMF859" s="152"/>
      <c r="PMG859" s="152"/>
      <c r="PMH859" s="152"/>
      <c r="PMI859" s="152"/>
      <c r="PMJ859" s="152"/>
      <c r="PMK859" s="152"/>
      <c r="PML859" s="152"/>
      <c r="PMM859" s="152"/>
      <c r="PMN859" s="152"/>
      <c r="PMO859" s="152"/>
      <c r="PMP859" s="152"/>
      <c r="PMQ859" s="152"/>
      <c r="PMR859" s="152"/>
      <c r="PMS859" s="152"/>
      <c r="PMT859" s="152"/>
      <c r="PMU859" s="152"/>
      <c r="PMV859" s="152"/>
      <c r="PMW859" s="152"/>
      <c r="PMX859" s="152"/>
      <c r="PMY859" s="152"/>
      <c r="PMZ859" s="152"/>
      <c r="PNA859" s="152"/>
      <c r="PNB859" s="152"/>
      <c r="PNC859" s="152"/>
      <c r="PND859" s="152"/>
      <c r="PNE859" s="152"/>
      <c r="PNF859" s="152"/>
      <c r="PNG859" s="152"/>
      <c r="PNH859" s="152"/>
      <c r="PNI859" s="152"/>
      <c r="PNJ859" s="152"/>
      <c r="PNK859" s="152"/>
      <c r="PNL859" s="152"/>
      <c r="PNM859" s="152"/>
      <c r="PNN859" s="152"/>
      <c r="PNO859" s="152"/>
      <c r="PNP859" s="152"/>
      <c r="PNQ859" s="152"/>
      <c r="PNR859" s="152"/>
      <c r="PNS859" s="152"/>
      <c r="PNT859" s="152"/>
      <c r="PNU859" s="152"/>
      <c r="PNV859" s="152"/>
      <c r="PNW859" s="152"/>
      <c r="PNX859" s="152"/>
      <c r="PNY859" s="152"/>
      <c r="PNZ859" s="152"/>
      <c r="POA859" s="152"/>
      <c r="POB859" s="152"/>
      <c r="POC859" s="152"/>
      <c r="POD859" s="152"/>
      <c r="POE859" s="152"/>
      <c r="POF859" s="152"/>
      <c r="POG859" s="152"/>
      <c r="POH859" s="152"/>
      <c r="POI859" s="152"/>
      <c r="POJ859" s="152"/>
      <c r="POK859" s="152"/>
      <c r="POL859" s="152"/>
      <c r="POM859" s="152"/>
      <c r="PON859" s="152"/>
      <c r="POO859" s="152"/>
      <c r="POP859" s="152"/>
      <c r="POQ859" s="152"/>
      <c r="POR859" s="152"/>
      <c r="POS859" s="152"/>
      <c r="POT859" s="152"/>
      <c r="POU859" s="152"/>
      <c r="POV859" s="152"/>
      <c r="POW859" s="152"/>
      <c r="POX859" s="152"/>
      <c r="POY859" s="152"/>
      <c r="POZ859" s="152"/>
      <c r="PPA859" s="152"/>
      <c r="PPB859" s="152"/>
      <c r="PPC859" s="152"/>
      <c r="PPD859" s="152"/>
      <c r="PPE859" s="152"/>
      <c r="PPF859" s="152"/>
      <c r="PPG859" s="152"/>
      <c r="PPH859" s="152"/>
      <c r="PPI859" s="152"/>
      <c r="PPJ859" s="152"/>
      <c r="PPK859" s="152"/>
      <c r="PPL859" s="152"/>
      <c r="PPM859" s="152"/>
      <c r="PPN859" s="152"/>
      <c r="PPO859" s="152"/>
      <c r="PPP859" s="152"/>
      <c r="PPQ859" s="152"/>
      <c r="PPR859" s="152"/>
      <c r="PPS859" s="152"/>
      <c r="PPT859" s="152"/>
      <c r="PPU859" s="152"/>
      <c r="PPV859" s="152"/>
      <c r="PPW859" s="152"/>
      <c r="PPX859" s="152"/>
      <c r="PPY859" s="152"/>
      <c r="PPZ859" s="152"/>
      <c r="PQA859" s="152"/>
      <c r="PQB859" s="152"/>
      <c r="PQC859" s="152"/>
      <c r="PQD859" s="152"/>
      <c r="PQE859" s="152"/>
      <c r="PQF859" s="152"/>
      <c r="PQG859" s="152"/>
      <c r="PQH859" s="152"/>
      <c r="PQI859" s="152"/>
      <c r="PQJ859" s="152"/>
      <c r="PQK859" s="152"/>
      <c r="PQL859" s="152"/>
      <c r="PQM859" s="152"/>
      <c r="PQN859" s="152"/>
      <c r="PQO859" s="152"/>
      <c r="PQP859" s="152"/>
      <c r="PQQ859" s="152"/>
      <c r="PQR859" s="152"/>
      <c r="PQS859" s="152"/>
      <c r="PQT859" s="152"/>
      <c r="PQU859" s="152"/>
      <c r="PQV859" s="152"/>
      <c r="PQW859" s="152"/>
      <c r="PQX859" s="152"/>
      <c r="PQY859" s="152"/>
      <c r="PQZ859" s="152"/>
      <c r="PRA859" s="152"/>
      <c r="PRB859" s="152"/>
      <c r="PRC859" s="152"/>
      <c r="PRD859" s="152"/>
      <c r="PRE859" s="152"/>
      <c r="PRF859" s="152"/>
      <c r="PRG859" s="152"/>
      <c r="PRH859" s="152"/>
      <c r="PRI859" s="152"/>
      <c r="PRJ859" s="152"/>
      <c r="PRK859" s="152"/>
      <c r="PRL859" s="152"/>
      <c r="PRM859" s="152"/>
      <c r="PRN859" s="152"/>
      <c r="PRO859" s="152"/>
      <c r="PRP859" s="152"/>
      <c r="PRQ859" s="152"/>
      <c r="PRR859" s="152"/>
      <c r="PRS859" s="152"/>
      <c r="PRT859" s="152"/>
      <c r="PRU859" s="152"/>
      <c r="PRV859" s="152"/>
      <c r="PRW859" s="152"/>
      <c r="PRX859" s="152"/>
      <c r="PRY859" s="152"/>
      <c r="PRZ859" s="152"/>
      <c r="PSA859" s="152"/>
      <c r="PSB859" s="152"/>
      <c r="PSC859" s="152"/>
      <c r="PSD859" s="152"/>
      <c r="PSE859" s="152"/>
      <c r="PSF859" s="152"/>
      <c r="PSG859" s="152"/>
      <c r="PSH859" s="152"/>
      <c r="PSI859" s="152"/>
      <c r="PSJ859" s="152"/>
      <c r="PSK859" s="152"/>
      <c r="PSL859" s="152"/>
      <c r="PSM859" s="152"/>
      <c r="PSN859" s="152"/>
      <c r="PSO859" s="152"/>
      <c r="PSP859" s="152"/>
      <c r="PSQ859" s="152"/>
      <c r="PSR859" s="152"/>
      <c r="PSS859" s="152"/>
      <c r="PST859" s="152"/>
      <c r="PSU859" s="152"/>
      <c r="PSV859" s="152"/>
      <c r="PSW859" s="152"/>
      <c r="PSX859" s="152"/>
      <c r="PSY859" s="152"/>
      <c r="PSZ859" s="152"/>
      <c r="PTA859" s="152"/>
      <c r="PTB859" s="152"/>
      <c r="PTC859" s="152"/>
      <c r="PTD859" s="152"/>
      <c r="PTE859" s="152"/>
      <c r="PTF859" s="152"/>
      <c r="PTG859" s="152"/>
      <c r="PTH859" s="152"/>
      <c r="PTI859" s="152"/>
      <c r="PTJ859" s="152"/>
      <c r="PTK859" s="152"/>
      <c r="PTL859" s="152"/>
      <c r="PTM859" s="152"/>
      <c r="PTN859" s="152"/>
      <c r="PTO859" s="152"/>
      <c r="PTP859" s="152"/>
      <c r="PTQ859" s="152"/>
      <c r="PTR859" s="152"/>
      <c r="PTS859" s="152"/>
      <c r="PTT859" s="152"/>
      <c r="PTU859" s="152"/>
      <c r="PTV859" s="152"/>
      <c r="PTW859" s="152"/>
      <c r="PTX859" s="152"/>
      <c r="PTY859" s="152"/>
      <c r="PTZ859" s="152"/>
      <c r="PUA859" s="152"/>
      <c r="PUB859" s="152"/>
      <c r="PUC859" s="152"/>
      <c r="PUD859" s="152"/>
      <c r="PUE859" s="152"/>
      <c r="PUF859" s="152"/>
      <c r="PUG859" s="152"/>
      <c r="PUH859" s="152"/>
      <c r="PUI859" s="152"/>
      <c r="PUJ859" s="152"/>
      <c r="PUK859" s="152"/>
      <c r="PUL859" s="152"/>
      <c r="PUM859" s="152"/>
      <c r="PUN859" s="152"/>
      <c r="PUO859" s="152"/>
      <c r="PUP859" s="152"/>
      <c r="PUQ859" s="152"/>
      <c r="PUR859" s="152"/>
      <c r="PUS859" s="152"/>
      <c r="PUT859" s="152"/>
      <c r="PUU859" s="152"/>
      <c r="PUV859" s="152"/>
      <c r="PUW859" s="152"/>
      <c r="PUX859" s="152"/>
      <c r="PUY859" s="152"/>
      <c r="PUZ859" s="152"/>
      <c r="PVA859" s="152"/>
      <c r="PVB859" s="152"/>
      <c r="PVC859" s="152"/>
      <c r="PVD859" s="152"/>
      <c r="PVE859" s="152"/>
      <c r="PVF859" s="152"/>
      <c r="PVG859" s="152"/>
      <c r="PVH859" s="152"/>
      <c r="PVI859" s="152"/>
      <c r="PVJ859" s="152"/>
      <c r="PVK859" s="152"/>
      <c r="PVL859" s="152"/>
      <c r="PVM859" s="152"/>
      <c r="PVN859" s="152"/>
      <c r="PVO859" s="152"/>
      <c r="PVP859" s="152"/>
      <c r="PVQ859" s="152"/>
      <c r="PVR859" s="152"/>
      <c r="PVS859" s="152"/>
      <c r="PVT859" s="152"/>
      <c r="PVU859" s="152"/>
      <c r="PVV859" s="152"/>
      <c r="PVW859" s="152"/>
      <c r="PVX859" s="152"/>
      <c r="PVY859" s="152"/>
      <c r="PVZ859" s="152"/>
      <c r="PWA859" s="152"/>
      <c r="PWB859" s="152"/>
      <c r="PWC859" s="152"/>
      <c r="PWD859" s="152"/>
      <c r="PWE859" s="152"/>
      <c r="PWF859" s="152"/>
      <c r="PWG859" s="152"/>
      <c r="PWH859" s="152"/>
      <c r="PWI859" s="152"/>
      <c r="PWJ859" s="152"/>
      <c r="PWK859" s="152"/>
      <c r="PWL859" s="152"/>
      <c r="PWM859" s="152"/>
      <c r="PWN859" s="152"/>
      <c r="PWO859" s="152"/>
      <c r="PWP859" s="152"/>
      <c r="PWQ859" s="152"/>
      <c r="PWR859" s="152"/>
      <c r="PWS859" s="152"/>
      <c r="PWT859" s="152"/>
      <c r="PWU859" s="152"/>
      <c r="PWV859" s="152"/>
      <c r="PWW859" s="152"/>
      <c r="PWX859" s="152"/>
      <c r="PWY859" s="152"/>
      <c r="PWZ859" s="152"/>
      <c r="PXA859" s="152"/>
      <c r="PXB859" s="152"/>
      <c r="PXC859" s="152"/>
      <c r="PXD859" s="152"/>
      <c r="PXE859" s="152"/>
      <c r="PXF859" s="152"/>
      <c r="PXG859" s="152"/>
      <c r="PXH859" s="152"/>
      <c r="PXI859" s="152"/>
      <c r="PXJ859" s="152"/>
      <c r="PXK859" s="152"/>
      <c r="PXL859" s="152"/>
      <c r="PXM859" s="152"/>
      <c r="PXN859" s="152"/>
      <c r="PXO859" s="152"/>
      <c r="PXP859" s="152"/>
      <c r="PXQ859" s="152"/>
      <c r="PXR859" s="152"/>
      <c r="PXS859" s="152"/>
      <c r="PXT859" s="152"/>
      <c r="PXU859" s="152"/>
      <c r="PXV859" s="152"/>
      <c r="PXW859" s="152"/>
      <c r="PXX859" s="152"/>
      <c r="PXY859" s="152"/>
      <c r="PXZ859" s="152"/>
      <c r="PYA859" s="152"/>
      <c r="PYB859" s="152"/>
      <c r="PYC859" s="152"/>
      <c r="PYD859" s="152"/>
      <c r="PYE859" s="152"/>
      <c r="PYF859" s="152"/>
      <c r="PYG859" s="152"/>
      <c r="PYH859" s="152"/>
      <c r="PYI859" s="152"/>
      <c r="PYJ859" s="152"/>
      <c r="PYK859" s="152"/>
      <c r="PYL859" s="152"/>
      <c r="PYM859" s="152"/>
      <c r="PYN859" s="152"/>
      <c r="PYO859" s="152"/>
      <c r="PYP859" s="152"/>
      <c r="PYQ859" s="152"/>
      <c r="PYR859" s="152"/>
      <c r="PYS859" s="152"/>
      <c r="PYT859" s="152"/>
      <c r="PYU859" s="152"/>
      <c r="PYV859" s="152"/>
      <c r="PYW859" s="152"/>
      <c r="PYX859" s="152"/>
      <c r="PYY859" s="152"/>
      <c r="PYZ859" s="152"/>
      <c r="PZA859" s="152"/>
      <c r="PZB859" s="152"/>
      <c r="PZC859" s="152"/>
      <c r="PZD859" s="152"/>
      <c r="PZE859" s="152"/>
      <c r="PZF859" s="152"/>
      <c r="PZG859" s="152"/>
      <c r="PZH859" s="152"/>
      <c r="PZI859" s="152"/>
      <c r="PZJ859" s="152"/>
      <c r="PZK859" s="152"/>
      <c r="PZL859" s="152"/>
      <c r="PZM859" s="152"/>
      <c r="PZN859" s="152"/>
      <c r="PZO859" s="152"/>
      <c r="PZP859" s="152"/>
      <c r="PZQ859" s="152"/>
      <c r="PZR859" s="152"/>
      <c r="PZS859" s="152"/>
      <c r="PZT859" s="152"/>
      <c r="PZU859" s="152"/>
      <c r="PZV859" s="152"/>
      <c r="PZW859" s="152"/>
      <c r="PZX859" s="152"/>
      <c r="PZY859" s="152"/>
      <c r="PZZ859" s="152"/>
      <c r="QAA859" s="152"/>
      <c r="QAB859" s="152"/>
      <c r="QAC859" s="152"/>
      <c r="QAD859" s="152"/>
      <c r="QAE859" s="152"/>
      <c r="QAF859" s="152"/>
      <c r="QAG859" s="152"/>
      <c r="QAH859" s="152"/>
      <c r="QAI859" s="152"/>
      <c r="QAJ859" s="152"/>
      <c r="QAK859" s="152"/>
      <c r="QAL859" s="152"/>
      <c r="QAM859" s="152"/>
      <c r="QAN859" s="152"/>
      <c r="QAO859" s="152"/>
      <c r="QAP859" s="152"/>
      <c r="QAQ859" s="152"/>
      <c r="QAR859" s="152"/>
      <c r="QAS859" s="152"/>
      <c r="QAT859" s="152"/>
      <c r="QAU859" s="152"/>
      <c r="QAV859" s="152"/>
      <c r="QAW859" s="152"/>
      <c r="QAX859" s="152"/>
      <c r="QAY859" s="152"/>
      <c r="QAZ859" s="152"/>
      <c r="QBA859" s="152"/>
      <c r="QBB859" s="152"/>
      <c r="QBC859" s="152"/>
      <c r="QBD859" s="152"/>
      <c r="QBE859" s="152"/>
      <c r="QBF859" s="152"/>
      <c r="QBG859" s="152"/>
      <c r="QBH859" s="152"/>
      <c r="QBI859" s="152"/>
      <c r="QBJ859" s="152"/>
      <c r="QBK859" s="152"/>
      <c r="QBL859" s="152"/>
      <c r="QBM859" s="152"/>
      <c r="QBN859" s="152"/>
      <c r="QBO859" s="152"/>
      <c r="QBP859" s="152"/>
      <c r="QBQ859" s="152"/>
      <c r="QBR859" s="152"/>
      <c r="QBS859" s="152"/>
      <c r="QBT859" s="152"/>
      <c r="QBU859" s="152"/>
      <c r="QBV859" s="152"/>
      <c r="QBW859" s="152"/>
      <c r="QBX859" s="152"/>
      <c r="QBY859" s="152"/>
      <c r="QBZ859" s="152"/>
      <c r="QCA859" s="152"/>
      <c r="QCB859" s="152"/>
      <c r="QCC859" s="152"/>
      <c r="QCD859" s="152"/>
      <c r="QCE859" s="152"/>
      <c r="QCF859" s="152"/>
      <c r="QCG859" s="152"/>
      <c r="QCH859" s="152"/>
      <c r="QCI859" s="152"/>
      <c r="QCJ859" s="152"/>
      <c r="QCK859" s="152"/>
      <c r="QCL859" s="152"/>
      <c r="QCM859" s="152"/>
      <c r="QCN859" s="152"/>
      <c r="QCO859" s="152"/>
      <c r="QCP859" s="152"/>
      <c r="QCQ859" s="152"/>
      <c r="QCR859" s="152"/>
      <c r="QCS859" s="152"/>
      <c r="QCT859" s="152"/>
      <c r="QCU859" s="152"/>
      <c r="QCV859" s="152"/>
      <c r="QCW859" s="152"/>
      <c r="QCX859" s="152"/>
      <c r="QCY859" s="152"/>
      <c r="QCZ859" s="152"/>
      <c r="QDA859" s="152"/>
      <c r="QDB859" s="152"/>
      <c r="QDC859" s="152"/>
      <c r="QDD859" s="152"/>
      <c r="QDE859" s="152"/>
      <c r="QDF859" s="152"/>
      <c r="QDG859" s="152"/>
      <c r="QDH859" s="152"/>
      <c r="QDI859" s="152"/>
      <c r="QDJ859" s="152"/>
      <c r="QDK859" s="152"/>
      <c r="QDL859" s="152"/>
      <c r="QDM859" s="152"/>
      <c r="QDN859" s="152"/>
      <c r="QDO859" s="152"/>
      <c r="QDP859" s="152"/>
      <c r="QDQ859" s="152"/>
      <c r="QDR859" s="152"/>
      <c r="QDS859" s="152"/>
      <c r="QDT859" s="152"/>
      <c r="QDU859" s="152"/>
      <c r="QDV859" s="152"/>
      <c r="QDW859" s="152"/>
      <c r="QDX859" s="152"/>
      <c r="QDY859" s="152"/>
      <c r="QDZ859" s="152"/>
      <c r="QEA859" s="152"/>
      <c r="QEB859" s="152"/>
      <c r="QEC859" s="152"/>
      <c r="QED859" s="152"/>
      <c r="QEE859" s="152"/>
      <c r="QEF859" s="152"/>
      <c r="QEG859" s="152"/>
      <c r="QEH859" s="152"/>
      <c r="QEI859" s="152"/>
      <c r="QEJ859" s="152"/>
      <c r="QEK859" s="152"/>
      <c r="QEL859" s="152"/>
      <c r="QEM859" s="152"/>
      <c r="QEN859" s="152"/>
      <c r="QEO859" s="152"/>
      <c r="QEP859" s="152"/>
      <c r="QEQ859" s="152"/>
      <c r="QER859" s="152"/>
      <c r="QES859" s="152"/>
      <c r="QET859" s="152"/>
      <c r="QEU859" s="152"/>
      <c r="QEV859" s="152"/>
      <c r="QEW859" s="152"/>
      <c r="QEX859" s="152"/>
      <c r="QEY859" s="152"/>
      <c r="QEZ859" s="152"/>
      <c r="QFA859" s="152"/>
      <c r="QFB859" s="152"/>
      <c r="QFC859" s="152"/>
      <c r="QFD859" s="152"/>
      <c r="QFE859" s="152"/>
      <c r="QFF859" s="152"/>
      <c r="QFG859" s="152"/>
      <c r="QFH859" s="152"/>
      <c r="QFI859" s="152"/>
      <c r="QFJ859" s="152"/>
      <c r="QFK859" s="152"/>
      <c r="QFL859" s="152"/>
      <c r="QFM859" s="152"/>
      <c r="QFN859" s="152"/>
      <c r="QFO859" s="152"/>
      <c r="QFP859" s="152"/>
      <c r="QFQ859" s="152"/>
      <c r="QFR859" s="152"/>
      <c r="QFS859" s="152"/>
      <c r="QFT859" s="152"/>
      <c r="QFU859" s="152"/>
      <c r="QFV859" s="152"/>
      <c r="QFW859" s="152"/>
      <c r="QFX859" s="152"/>
      <c r="QFY859" s="152"/>
      <c r="QFZ859" s="152"/>
      <c r="QGA859" s="152"/>
      <c r="QGB859" s="152"/>
      <c r="QGC859" s="152"/>
      <c r="QGD859" s="152"/>
      <c r="QGE859" s="152"/>
      <c r="QGF859" s="152"/>
      <c r="QGG859" s="152"/>
      <c r="QGH859" s="152"/>
      <c r="QGI859" s="152"/>
      <c r="QGJ859" s="152"/>
      <c r="QGK859" s="152"/>
      <c r="QGL859" s="152"/>
      <c r="QGM859" s="152"/>
      <c r="QGN859" s="152"/>
      <c r="QGO859" s="152"/>
      <c r="QGP859" s="152"/>
      <c r="QGQ859" s="152"/>
      <c r="QGR859" s="152"/>
      <c r="QGS859" s="152"/>
      <c r="QGT859" s="152"/>
      <c r="QGU859" s="152"/>
      <c r="QGV859" s="152"/>
      <c r="QGW859" s="152"/>
      <c r="QGX859" s="152"/>
      <c r="QGY859" s="152"/>
      <c r="QGZ859" s="152"/>
      <c r="QHA859" s="152"/>
      <c r="QHB859" s="152"/>
      <c r="QHC859" s="152"/>
      <c r="QHD859" s="152"/>
      <c r="QHE859" s="152"/>
      <c r="QHF859" s="152"/>
      <c r="QHG859" s="152"/>
      <c r="QHH859" s="152"/>
      <c r="QHI859" s="152"/>
      <c r="QHJ859" s="152"/>
      <c r="QHK859" s="152"/>
      <c r="QHL859" s="152"/>
      <c r="QHM859" s="152"/>
      <c r="QHN859" s="152"/>
      <c r="QHO859" s="152"/>
      <c r="QHP859" s="152"/>
      <c r="QHQ859" s="152"/>
      <c r="QHR859" s="152"/>
      <c r="QHS859" s="152"/>
      <c r="QHT859" s="152"/>
      <c r="QHU859" s="152"/>
      <c r="QHV859" s="152"/>
      <c r="QHW859" s="152"/>
      <c r="QHX859" s="152"/>
      <c r="QHY859" s="152"/>
      <c r="QHZ859" s="152"/>
      <c r="QIA859" s="152"/>
      <c r="QIB859" s="152"/>
      <c r="QIC859" s="152"/>
      <c r="QID859" s="152"/>
      <c r="QIE859" s="152"/>
      <c r="QIF859" s="152"/>
      <c r="QIG859" s="152"/>
      <c r="QIH859" s="152"/>
      <c r="QII859" s="152"/>
      <c r="QIJ859" s="152"/>
      <c r="QIK859" s="152"/>
      <c r="QIL859" s="152"/>
      <c r="QIM859" s="152"/>
      <c r="QIN859" s="152"/>
      <c r="QIO859" s="152"/>
      <c r="QIP859" s="152"/>
      <c r="QIQ859" s="152"/>
      <c r="QIR859" s="152"/>
      <c r="QIS859" s="152"/>
      <c r="QIT859" s="152"/>
      <c r="QIU859" s="152"/>
      <c r="QIV859" s="152"/>
      <c r="QIW859" s="152"/>
      <c r="QIX859" s="152"/>
      <c r="QIY859" s="152"/>
      <c r="QIZ859" s="152"/>
      <c r="QJA859" s="152"/>
      <c r="QJB859" s="152"/>
      <c r="QJC859" s="152"/>
      <c r="QJD859" s="152"/>
      <c r="QJE859" s="152"/>
      <c r="QJF859" s="152"/>
      <c r="QJG859" s="152"/>
      <c r="QJH859" s="152"/>
      <c r="QJI859" s="152"/>
      <c r="QJJ859" s="152"/>
      <c r="QJK859" s="152"/>
      <c r="QJL859" s="152"/>
      <c r="QJM859" s="152"/>
      <c r="QJN859" s="152"/>
      <c r="QJO859" s="152"/>
      <c r="QJP859" s="152"/>
      <c r="QJQ859" s="152"/>
      <c r="QJR859" s="152"/>
      <c r="QJS859" s="152"/>
      <c r="QJT859" s="152"/>
      <c r="QJU859" s="152"/>
      <c r="QJV859" s="152"/>
      <c r="QJW859" s="152"/>
      <c r="QJX859" s="152"/>
      <c r="QJY859" s="152"/>
      <c r="QJZ859" s="152"/>
      <c r="QKA859" s="152"/>
      <c r="QKB859" s="152"/>
      <c r="QKC859" s="152"/>
      <c r="QKD859" s="152"/>
      <c r="QKE859" s="152"/>
      <c r="QKF859" s="152"/>
      <c r="QKG859" s="152"/>
      <c r="QKH859" s="152"/>
      <c r="QKI859" s="152"/>
      <c r="QKJ859" s="152"/>
      <c r="QKK859" s="152"/>
      <c r="QKL859" s="152"/>
      <c r="QKM859" s="152"/>
      <c r="QKN859" s="152"/>
      <c r="QKO859" s="152"/>
      <c r="QKP859" s="152"/>
      <c r="QKQ859" s="152"/>
      <c r="QKR859" s="152"/>
      <c r="QKS859" s="152"/>
      <c r="QKT859" s="152"/>
      <c r="QKU859" s="152"/>
      <c r="QKV859" s="152"/>
      <c r="QKW859" s="152"/>
      <c r="QKX859" s="152"/>
      <c r="QKY859" s="152"/>
      <c r="QKZ859" s="152"/>
      <c r="QLA859" s="152"/>
      <c r="QLB859" s="152"/>
      <c r="QLC859" s="152"/>
      <c r="QLD859" s="152"/>
      <c r="QLE859" s="152"/>
      <c r="QLF859" s="152"/>
      <c r="QLG859" s="152"/>
      <c r="QLH859" s="152"/>
      <c r="QLI859" s="152"/>
      <c r="QLJ859" s="152"/>
      <c r="QLK859" s="152"/>
      <c r="QLL859" s="152"/>
      <c r="QLM859" s="152"/>
      <c r="QLN859" s="152"/>
      <c r="QLO859" s="152"/>
      <c r="QLP859" s="152"/>
      <c r="QLQ859" s="152"/>
      <c r="QLR859" s="152"/>
      <c r="QLS859" s="152"/>
      <c r="QLT859" s="152"/>
      <c r="QLU859" s="152"/>
      <c r="QLV859" s="152"/>
      <c r="QLW859" s="152"/>
      <c r="QLX859" s="152"/>
      <c r="QLY859" s="152"/>
      <c r="QLZ859" s="152"/>
      <c r="QMA859" s="152"/>
      <c r="QMB859" s="152"/>
      <c r="QMC859" s="152"/>
      <c r="QMD859" s="152"/>
      <c r="QME859" s="152"/>
      <c r="QMF859" s="152"/>
      <c r="QMG859" s="152"/>
      <c r="QMH859" s="152"/>
      <c r="QMI859" s="152"/>
      <c r="QMJ859" s="152"/>
      <c r="QMK859" s="152"/>
      <c r="QML859" s="152"/>
      <c r="QMM859" s="152"/>
      <c r="QMN859" s="152"/>
      <c r="QMO859" s="152"/>
      <c r="QMP859" s="152"/>
      <c r="QMQ859" s="152"/>
      <c r="QMR859" s="152"/>
      <c r="QMS859" s="152"/>
      <c r="QMT859" s="152"/>
      <c r="QMU859" s="152"/>
      <c r="QMV859" s="152"/>
      <c r="QMW859" s="152"/>
      <c r="QMX859" s="152"/>
      <c r="QMY859" s="152"/>
      <c r="QMZ859" s="152"/>
      <c r="QNA859" s="152"/>
      <c r="QNB859" s="152"/>
      <c r="QNC859" s="152"/>
      <c r="QND859" s="152"/>
      <c r="QNE859" s="152"/>
      <c r="QNF859" s="152"/>
      <c r="QNG859" s="152"/>
      <c r="QNH859" s="152"/>
      <c r="QNI859" s="152"/>
      <c r="QNJ859" s="152"/>
      <c r="QNK859" s="152"/>
      <c r="QNL859" s="152"/>
      <c r="QNM859" s="152"/>
      <c r="QNN859" s="152"/>
      <c r="QNO859" s="152"/>
      <c r="QNP859" s="152"/>
      <c r="QNQ859" s="152"/>
      <c r="QNR859" s="152"/>
      <c r="QNS859" s="152"/>
      <c r="QNT859" s="152"/>
      <c r="QNU859" s="152"/>
      <c r="QNV859" s="152"/>
      <c r="QNW859" s="152"/>
      <c r="QNX859" s="152"/>
      <c r="QNY859" s="152"/>
      <c r="QNZ859" s="152"/>
      <c r="QOA859" s="152"/>
      <c r="QOB859" s="152"/>
      <c r="QOC859" s="152"/>
      <c r="QOD859" s="152"/>
      <c r="QOE859" s="152"/>
      <c r="QOF859" s="152"/>
      <c r="QOG859" s="152"/>
      <c r="QOH859" s="152"/>
      <c r="QOI859" s="152"/>
      <c r="QOJ859" s="152"/>
      <c r="QOK859" s="152"/>
      <c r="QOL859" s="152"/>
      <c r="QOM859" s="152"/>
      <c r="QON859" s="152"/>
      <c r="QOO859" s="152"/>
      <c r="QOP859" s="152"/>
      <c r="QOQ859" s="152"/>
      <c r="QOR859" s="152"/>
      <c r="QOS859" s="152"/>
      <c r="QOT859" s="152"/>
      <c r="QOU859" s="152"/>
      <c r="QOV859" s="152"/>
      <c r="QOW859" s="152"/>
      <c r="QOX859" s="152"/>
      <c r="QOY859" s="152"/>
      <c r="QOZ859" s="152"/>
      <c r="QPA859" s="152"/>
      <c r="QPB859" s="152"/>
      <c r="QPC859" s="152"/>
      <c r="QPD859" s="152"/>
      <c r="QPE859" s="152"/>
      <c r="QPF859" s="152"/>
      <c r="QPG859" s="152"/>
      <c r="QPH859" s="152"/>
      <c r="QPI859" s="152"/>
      <c r="QPJ859" s="152"/>
      <c r="QPK859" s="152"/>
      <c r="QPL859" s="152"/>
      <c r="QPM859" s="152"/>
      <c r="QPN859" s="152"/>
      <c r="QPO859" s="152"/>
      <c r="QPP859" s="152"/>
      <c r="QPQ859" s="152"/>
      <c r="QPR859" s="152"/>
      <c r="QPS859" s="152"/>
      <c r="QPT859" s="152"/>
      <c r="QPU859" s="152"/>
      <c r="QPV859" s="152"/>
      <c r="QPW859" s="152"/>
      <c r="QPX859" s="152"/>
      <c r="QPY859" s="152"/>
      <c r="QPZ859" s="152"/>
      <c r="QQA859" s="152"/>
      <c r="QQB859" s="152"/>
      <c r="QQC859" s="152"/>
      <c r="QQD859" s="152"/>
      <c r="QQE859" s="152"/>
      <c r="QQF859" s="152"/>
      <c r="QQG859" s="152"/>
      <c r="QQH859" s="152"/>
      <c r="QQI859" s="152"/>
      <c r="QQJ859" s="152"/>
      <c r="QQK859" s="152"/>
      <c r="QQL859" s="152"/>
      <c r="QQM859" s="152"/>
      <c r="QQN859" s="152"/>
      <c r="QQO859" s="152"/>
      <c r="QQP859" s="152"/>
      <c r="QQQ859" s="152"/>
      <c r="QQR859" s="152"/>
      <c r="QQS859" s="152"/>
      <c r="QQT859" s="152"/>
      <c r="QQU859" s="152"/>
      <c r="QQV859" s="152"/>
      <c r="QQW859" s="152"/>
      <c r="QQX859" s="152"/>
      <c r="QQY859" s="152"/>
      <c r="QQZ859" s="152"/>
      <c r="QRA859" s="152"/>
      <c r="QRB859" s="152"/>
      <c r="QRC859" s="152"/>
      <c r="QRD859" s="152"/>
      <c r="QRE859" s="152"/>
      <c r="QRF859" s="152"/>
      <c r="QRG859" s="152"/>
      <c r="QRH859" s="152"/>
      <c r="QRI859" s="152"/>
      <c r="QRJ859" s="152"/>
      <c r="QRK859" s="152"/>
      <c r="QRL859" s="152"/>
      <c r="QRM859" s="152"/>
      <c r="QRN859" s="152"/>
      <c r="QRO859" s="152"/>
      <c r="QRP859" s="152"/>
      <c r="QRQ859" s="152"/>
      <c r="QRR859" s="152"/>
      <c r="QRS859" s="152"/>
      <c r="QRT859" s="152"/>
      <c r="QRU859" s="152"/>
      <c r="QRV859" s="152"/>
      <c r="QRW859" s="152"/>
      <c r="QRX859" s="152"/>
      <c r="QRY859" s="152"/>
      <c r="QRZ859" s="152"/>
      <c r="QSA859" s="152"/>
      <c r="QSB859" s="152"/>
      <c r="QSC859" s="152"/>
      <c r="QSD859" s="152"/>
      <c r="QSE859" s="152"/>
      <c r="QSF859" s="152"/>
      <c r="QSG859" s="152"/>
      <c r="QSH859" s="152"/>
      <c r="QSI859" s="152"/>
      <c r="QSJ859" s="152"/>
      <c r="QSK859" s="152"/>
      <c r="QSL859" s="152"/>
      <c r="QSM859" s="152"/>
      <c r="QSN859" s="152"/>
      <c r="QSO859" s="152"/>
      <c r="QSP859" s="152"/>
      <c r="QSQ859" s="152"/>
      <c r="QSR859" s="152"/>
      <c r="QSS859" s="152"/>
      <c r="QST859" s="152"/>
      <c r="QSU859" s="152"/>
      <c r="QSV859" s="152"/>
      <c r="QSW859" s="152"/>
      <c r="QSX859" s="152"/>
      <c r="QSY859" s="152"/>
      <c r="QSZ859" s="152"/>
      <c r="QTA859" s="152"/>
      <c r="QTB859" s="152"/>
      <c r="QTC859" s="152"/>
      <c r="QTD859" s="152"/>
      <c r="QTE859" s="152"/>
      <c r="QTF859" s="152"/>
      <c r="QTG859" s="152"/>
      <c r="QTH859" s="152"/>
      <c r="QTI859" s="152"/>
      <c r="QTJ859" s="152"/>
      <c r="QTK859" s="152"/>
      <c r="QTL859" s="152"/>
      <c r="QTM859" s="152"/>
      <c r="QTN859" s="152"/>
      <c r="QTO859" s="152"/>
      <c r="QTP859" s="152"/>
      <c r="QTQ859" s="152"/>
      <c r="QTR859" s="152"/>
      <c r="QTS859" s="152"/>
      <c r="QTT859" s="152"/>
      <c r="QTU859" s="152"/>
      <c r="QTV859" s="152"/>
      <c r="QTW859" s="152"/>
      <c r="QTX859" s="152"/>
      <c r="QTY859" s="152"/>
      <c r="QTZ859" s="152"/>
      <c r="QUA859" s="152"/>
      <c r="QUB859" s="152"/>
      <c r="QUC859" s="152"/>
      <c r="QUD859" s="152"/>
      <c r="QUE859" s="152"/>
      <c r="QUF859" s="152"/>
      <c r="QUG859" s="152"/>
      <c r="QUH859" s="152"/>
      <c r="QUI859" s="152"/>
      <c r="QUJ859" s="152"/>
      <c r="QUK859" s="152"/>
      <c r="QUL859" s="152"/>
      <c r="QUM859" s="152"/>
      <c r="QUN859" s="152"/>
      <c r="QUO859" s="152"/>
      <c r="QUP859" s="152"/>
      <c r="QUQ859" s="152"/>
      <c r="QUR859" s="152"/>
      <c r="QUS859" s="152"/>
      <c r="QUT859" s="152"/>
      <c r="QUU859" s="152"/>
      <c r="QUV859" s="152"/>
      <c r="QUW859" s="152"/>
      <c r="QUX859" s="152"/>
      <c r="QUY859" s="152"/>
      <c r="QUZ859" s="152"/>
      <c r="QVA859" s="152"/>
      <c r="QVB859" s="152"/>
      <c r="QVC859" s="152"/>
      <c r="QVD859" s="152"/>
      <c r="QVE859" s="152"/>
      <c r="QVF859" s="152"/>
      <c r="QVG859" s="152"/>
      <c r="QVH859" s="152"/>
      <c r="QVI859" s="152"/>
      <c r="QVJ859" s="152"/>
      <c r="QVK859" s="152"/>
      <c r="QVL859" s="152"/>
      <c r="QVM859" s="152"/>
      <c r="QVN859" s="152"/>
      <c r="QVO859" s="152"/>
      <c r="QVP859" s="152"/>
      <c r="QVQ859" s="152"/>
      <c r="QVR859" s="152"/>
      <c r="QVS859" s="152"/>
      <c r="QVT859" s="152"/>
      <c r="QVU859" s="152"/>
      <c r="QVV859" s="152"/>
      <c r="QVW859" s="152"/>
      <c r="QVX859" s="152"/>
      <c r="QVY859" s="152"/>
      <c r="QVZ859" s="152"/>
      <c r="QWA859" s="152"/>
      <c r="QWB859" s="152"/>
      <c r="QWC859" s="152"/>
      <c r="QWD859" s="152"/>
      <c r="QWE859" s="152"/>
      <c r="QWF859" s="152"/>
      <c r="QWG859" s="152"/>
      <c r="QWH859" s="152"/>
      <c r="QWI859" s="152"/>
      <c r="QWJ859" s="152"/>
      <c r="QWK859" s="152"/>
      <c r="QWL859" s="152"/>
      <c r="QWM859" s="152"/>
      <c r="QWN859" s="152"/>
      <c r="QWO859" s="152"/>
      <c r="QWP859" s="152"/>
      <c r="QWQ859" s="152"/>
      <c r="QWR859" s="152"/>
      <c r="QWS859" s="152"/>
      <c r="QWT859" s="152"/>
      <c r="QWU859" s="152"/>
      <c r="QWV859" s="152"/>
      <c r="QWW859" s="152"/>
      <c r="QWX859" s="152"/>
      <c r="QWY859" s="152"/>
      <c r="QWZ859" s="152"/>
      <c r="QXA859" s="152"/>
      <c r="QXB859" s="152"/>
      <c r="QXC859" s="152"/>
      <c r="QXD859" s="152"/>
      <c r="QXE859" s="152"/>
      <c r="QXF859" s="152"/>
      <c r="QXG859" s="152"/>
      <c r="QXH859" s="152"/>
      <c r="QXI859" s="152"/>
      <c r="QXJ859" s="152"/>
      <c r="QXK859" s="152"/>
      <c r="QXL859" s="152"/>
      <c r="QXM859" s="152"/>
      <c r="QXN859" s="152"/>
      <c r="QXO859" s="152"/>
      <c r="QXP859" s="152"/>
      <c r="QXQ859" s="152"/>
      <c r="QXR859" s="152"/>
      <c r="QXS859" s="152"/>
      <c r="QXT859" s="152"/>
      <c r="QXU859" s="152"/>
      <c r="QXV859" s="152"/>
      <c r="QXW859" s="152"/>
      <c r="QXX859" s="152"/>
      <c r="QXY859" s="152"/>
      <c r="QXZ859" s="152"/>
      <c r="QYA859" s="152"/>
      <c r="QYB859" s="152"/>
      <c r="QYC859" s="152"/>
      <c r="QYD859" s="152"/>
      <c r="QYE859" s="152"/>
      <c r="QYF859" s="152"/>
      <c r="QYG859" s="152"/>
      <c r="QYH859" s="152"/>
      <c r="QYI859" s="152"/>
      <c r="QYJ859" s="152"/>
      <c r="QYK859" s="152"/>
      <c r="QYL859" s="152"/>
      <c r="QYM859" s="152"/>
      <c r="QYN859" s="152"/>
      <c r="QYO859" s="152"/>
      <c r="QYP859" s="152"/>
      <c r="QYQ859" s="152"/>
      <c r="QYR859" s="152"/>
      <c r="QYS859" s="152"/>
      <c r="QYT859" s="152"/>
      <c r="QYU859" s="152"/>
      <c r="QYV859" s="152"/>
      <c r="QYW859" s="152"/>
      <c r="QYX859" s="152"/>
      <c r="QYY859" s="152"/>
      <c r="QYZ859" s="152"/>
      <c r="QZA859" s="152"/>
      <c r="QZB859" s="152"/>
      <c r="QZC859" s="152"/>
      <c r="QZD859" s="152"/>
      <c r="QZE859" s="152"/>
      <c r="QZF859" s="152"/>
      <c r="QZG859" s="152"/>
      <c r="QZH859" s="152"/>
      <c r="QZI859" s="152"/>
      <c r="QZJ859" s="152"/>
      <c r="QZK859" s="152"/>
      <c r="QZL859" s="152"/>
      <c r="QZM859" s="152"/>
      <c r="QZN859" s="152"/>
      <c r="QZO859" s="152"/>
      <c r="QZP859" s="152"/>
      <c r="QZQ859" s="152"/>
      <c r="QZR859" s="152"/>
      <c r="QZS859" s="152"/>
      <c r="QZT859" s="152"/>
      <c r="QZU859" s="152"/>
      <c r="QZV859" s="152"/>
      <c r="QZW859" s="152"/>
      <c r="QZX859" s="152"/>
      <c r="QZY859" s="152"/>
      <c r="QZZ859" s="152"/>
      <c r="RAA859" s="152"/>
      <c r="RAB859" s="152"/>
      <c r="RAC859" s="152"/>
      <c r="RAD859" s="152"/>
      <c r="RAE859" s="152"/>
      <c r="RAF859" s="152"/>
      <c r="RAG859" s="152"/>
      <c r="RAH859" s="152"/>
      <c r="RAI859" s="152"/>
      <c r="RAJ859" s="152"/>
      <c r="RAK859" s="152"/>
      <c r="RAL859" s="152"/>
      <c r="RAM859" s="152"/>
      <c r="RAN859" s="152"/>
      <c r="RAO859" s="152"/>
      <c r="RAP859" s="152"/>
      <c r="RAQ859" s="152"/>
      <c r="RAR859" s="152"/>
      <c r="RAS859" s="152"/>
      <c r="RAT859" s="152"/>
      <c r="RAU859" s="152"/>
      <c r="RAV859" s="152"/>
      <c r="RAW859" s="152"/>
      <c r="RAX859" s="152"/>
      <c r="RAY859" s="152"/>
      <c r="RAZ859" s="152"/>
      <c r="RBA859" s="152"/>
      <c r="RBB859" s="152"/>
      <c r="RBC859" s="152"/>
      <c r="RBD859" s="152"/>
      <c r="RBE859" s="152"/>
      <c r="RBF859" s="152"/>
      <c r="RBG859" s="152"/>
      <c r="RBH859" s="152"/>
      <c r="RBI859" s="152"/>
      <c r="RBJ859" s="152"/>
      <c r="RBK859" s="152"/>
      <c r="RBL859" s="152"/>
      <c r="RBM859" s="152"/>
      <c r="RBN859" s="152"/>
      <c r="RBO859" s="152"/>
      <c r="RBP859" s="152"/>
      <c r="RBQ859" s="152"/>
      <c r="RBR859" s="152"/>
      <c r="RBS859" s="152"/>
      <c r="RBT859" s="152"/>
      <c r="RBU859" s="152"/>
      <c r="RBV859" s="152"/>
      <c r="RBW859" s="152"/>
      <c r="RBX859" s="152"/>
      <c r="RBY859" s="152"/>
      <c r="RBZ859" s="152"/>
      <c r="RCA859" s="152"/>
      <c r="RCB859" s="152"/>
      <c r="RCC859" s="152"/>
      <c r="RCD859" s="152"/>
      <c r="RCE859" s="152"/>
      <c r="RCF859" s="152"/>
      <c r="RCG859" s="152"/>
      <c r="RCH859" s="152"/>
      <c r="RCI859" s="152"/>
      <c r="RCJ859" s="152"/>
      <c r="RCK859" s="152"/>
      <c r="RCL859" s="152"/>
      <c r="RCM859" s="152"/>
      <c r="RCN859" s="152"/>
      <c r="RCO859" s="152"/>
      <c r="RCP859" s="152"/>
      <c r="RCQ859" s="152"/>
      <c r="RCR859" s="152"/>
      <c r="RCS859" s="152"/>
      <c r="RCT859" s="152"/>
      <c r="RCU859" s="152"/>
      <c r="RCV859" s="152"/>
      <c r="RCW859" s="152"/>
      <c r="RCX859" s="152"/>
      <c r="RCY859" s="152"/>
      <c r="RCZ859" s="152"/>
      <c r="RDA859" s="152"/>
      <c r="RDB859" s="152"/>
      <c r="RDC859" s="152"/>
      <c r="RDD859" s="152"/>
      <c r="RDE859" s="152"/>
      <c r="RDF859" s="152"/>
      <c r="RDG859" s="152"/>
      <c r="RDH859" s="152"/>
      <c r="RDI859" s="152"/>
      <c r="RDJ859" s="152"/>
      <c r="RDK859" s="152"/>
      <c r="RDL859" s="152"/>
      <c r="RDM859" s="152"/>
      <c r="RDN859" s="152"/>
      <c r="RDO859" s="152"/>
      <c r="RDP859" s="152"/>
      <c r="RDQ859" s="152"/>
      <c r="RDR859" s="152"/>
      <c r="RDS859" s="152"/>
      <c r="RDT859" s="152"/>
      <c r="RDU859" s="152"/>
      <c r="RDV859" s="152"/>
      <c r="RDW859" s="152"/>
      <c r="RDX859" s="152"/>
      <c r="RDY859" s="152"/>
      <c r="RDZ859" s="152"/>
      <c r="REA859" s="152"/>
      <c r="REB859" s="152"/>
      <c r="REC859" s="152"/>
      <c r="RED859" s="152"/>
      <c r="REE859" s="152"/>
      <c r="REF859" s="152"/>
      <c r="REG859" s="152"/>
      <c r="REH859" s="152"/>
      <c r="REI859" s="152"/>
      <c r="REJ859" s="152"/>
      <c r="REK859" s="152"/>
      <c r="REL859" s="152"/>
      <c r="REM859" s="152"/>
      <c r="REN859" s="152"/>
      <c r="REO859" s="152"/>
      <c r="REP859" s="152"/>
      <c r="REQ859" s="152"/>
      <c r="RER859" s="152"/>
      <c r="RES859" s="152"/>
      <c r="RET859" s="152"/>
      <c r="REU859" s="152"/>
      <c r="REV859" s="152"/>
      <c r="REW859" s="152"/>
      <c r="REX859" s="152"/>
      <c r="REY859" s="152"/>
      <c r="REZ859" s="152"/>
      <c r="RFA859" s="152"/>
      <c r="RFB859" s="152"/>
      <c r="RFC859" s="152"/>
      <c r="RFD859" s="152"/>
      <c r="RFE859" s="152"/>
      <c r="RFF859" s="152"/>
      <c r="RFG859" s="152"/>
      <c r="RFH859" s="152"/>
      <c r="RFI859" s="152"/>
      <c r="RFJ859" s="152"/>
      <c r="RFK859" s="152"/>
      <c r="RFL859" s="152"/>
      <c r="RFM859" s="152"/>
      <c r="RFN859" s="152"/>
      <c r="RFO859" s="152"/>
      <c r="RFP859" s="152"/>
      <c r="RFQ859" s="152"/>
      <c r="RFR859" s="152"/>
      <c r="RFS859" s="152"/>
      <c r="RFT859" s="152"/>
      <c r="RFU859" s="152"/>
      <c r="RFV859" s="152"/>
      <c r="RFW859" s="152"/>
      <c r="RFX859" s="152"/>
      <c r="RFY859" s="152"/>
      <c r="RFZ859" s="152"/>
      <c r="RGA859" s="152"/>
      <c r="RGB859" s="152"/>
      <c r="RGC859" s="152"/>
      <c r="RGD859" s="152"/>
      <c r="RGE859" s="152"/>
      <c r="RGF859" s="152"/>
      <c r="RGG859" s="152"/>
      <c r="RGH859" s="152"/>
      <c r="RGI859" s="152"/>
      <c r="RGJ859" s="152"/>
      <c r="RGK859" s="152"/>
      <c r="RGL859" s="152"/>
      <c r="RGM859" s="152"/>
      <c r="RGN859" s="152"/>
      <c r="RGO859" s="152"/>
      <c r="RGP859" s="152"/>
      <c r="RGQ859" s="152"/>
      <c r="RGR859" s="152"/>
      <c r="RGS859" s="152"/>
      <c r="RGT859" s="152"/>
      <c r="RGU859" s="152"/>
      <c r="RGV859" s="152"/>
      <c r="RGW859" s="152"/>
      <c r="RGX859" s="152"/>
      <c r="RGY859" s="152"/>
      <c r="RGZ859" s="152"/>
      <c r="RHA859" s="152"/>
      <c r="RHB859" s="152"/>
      <c r="RHC859" s="152"/>
      <c r="RHD859" s="152"/>
      <c r="RHE859" s="152"/>
      <c r="RHF859" s="152"/>
      <c r="RHG859" s="152"/>
      <c r="RHH859" s="152"/>
      <c r="RHI859" s="152"/>
      <c r="RHJ859" s="152"/>
      <c r="RHK859" s="152"/>
      <c r="RHL859" s="152"/>
      <c r="RHM859" s="152"/>
      <c r="RHN859" s="152"/>
      <c r="RHO859" s="152"/>
      <c r="RHP859" s="152"/>
      <c r="RHQ859" s="152"/>
      <c r="RHR859" s="152"/>
      <c r="RHS859" s="152"/>
      <c r="RHT859" s="152"/>
      <c r="RHU859" s="152"/>
      <c r="RHV859" s="152"/>
      <c r="RHW859" s="152"/>
      <c r="RHX859" s="152"/>
      <c r="RHY859" s="152"/>
      <c r="RHZ859" s="152"/>
      <c r="RIA859" s="152"/>
      <c r="RIB859" s="152"/>
      <c r="RIC859" s="152"/>
      <c r="RID859" s="152"/>
      <c r="RIE859" s="152"/>
      <c r="RIF859" s="152"/>
      <c r="RIG859" s="152"/>
      <c r="RIH859" s="152"/>
      <c r="RII859" s="152"/>
      <c r="RIJ859" s="152"/>
      <c r="RIK859" s="152"/>
      <c r="RIL859" s="152"/>
      <c r="RIM859" s="152"/>
      <c r="RIN859" s="152"/>
      <c r="RIO859" s="152"/>
      <c r="RIP859" s="152"/>
      <c r="RIQ859" s="152"/>
      <c r="RIR859" s="152"/>
      <c r="RIS859" s="152"/>
      <c r="RIT859" s="152"/>
      <c r="RIU859" s="152"/>
      <c r="RIV859" s="152"/>
      <c r="RIW859" s="152"/>
      <c r="RIX859" s="152"/>
      <c r="RIY859" s="152"/>
      <c r="RIZ859" s="152"/>
      <c r="RJA859" s="152"/>
      <c r="RJB859" s="152"/>
      <c r="RJC859" s="152"/>
      <c r="RJD859" s="152"/>
      <c r="RJE859" s="152"/>
      <c r="RJF859" s="152"/>
      <c r="RJG859" s="152"/>
      <c r="RJH859" s="152"/>
      <c r="RJI859" s="152"/>
      <c r="RJJ859" s="152"/>
      <c r="RJK859" s="152"/>
      <c r="RJL859" s="152"/>
      <c r="RJM859" s="152"/>
      <c r="RJN859" s="152"/>
      <c r="RJO859" s="152"/>
      <c r="RJP859" s="152"/>
      <c r="RJQ859" s="152"/>
      <c r="RJR859" s="152"/>
      <c r="RJS859" s="152"/>
      <c r="RJT859" s="152"/>
      <c r="RJU859" s="152"/>
      <c r="RJV859" s="152"/>
      <c r="RJW859" s="152"/>
      <c r="RJX859" s="152"/>
      <c r="RJY859" s="152"/>
      <c r="RJZ859" s="152"/>
      <c r="RKA859" s="152"/>
      <c r="RKB859" s="152"/>
      <c r="RKC859" s="152"/>
      <c r="RKD859" s="152"/>
      <c r="RKE859" s="152"/>
      <c r="RKF859" s="152"/>
      <c r="RKG859" s="152"/>
      <c r="RKH859" s="152"/>
      <c r="RKI859" s="152"/>
      <c r="RKJ859" s="152"/>
      <c r="RKK859" s="152"/>
      <c r="RKL859" s="152"/>
      <c r="RKM859" s="152"/>
      <c r="RKN859" s="152"/>
      <c r="RKO859" s="152"/>
      <c r="RKP859" s="152"/>
      <c r="RKQ859" s="152"/>
      <c r="RKR859" s="152"/>
      <c r="RKS859" s="152"/>
      <c r="RKT859" s="152"/>
      <c r="RKU859" s="152"/>
      <c r="RKV859" s="152"/>
      <c r="RKW859" s="152"/>
      <c r="RKX859" s="152"/>
      <c r="RKY859" s="152"/>
      <c r="RKZ859" s="152"/>
      <c r="RLA859" s="152"/>
      <c r="RLB859" s="152"/>
      <c r="RLC859" s="152"/>
      <c r="RLD859" s="152"/>
      <c r="RLE859" s="152"/>
      <c r="RLF859" s="152"/>
      <c r="RLG859" s="152"/>
      <c r="RLH859" s="152"/>
      <c r="RLI859" s="152"/>
      <c r="RLJ859" s="152"/>
      <c r="RLK859" s="152"/>
      <c r="RLL859" s="152"/>
      <c r="RLM859" s="152"/>
      <c r="RLN859" s="152"/>
      <c r="RLO859" s="152"/>
      <c r="RLP859" s="152"/>
      <c r="RLQ859" s="152"/>
      <c r="RLR859" s="152"/>
      <c r="RLS859" s="152"/>
      <c r="RLT859" s="152"/>
      <c r="RLU859" s="152"/>
      <c r="RLV859" s="152"/>
      <c r="RLW859" s="152"/>
      <c r="RLX859" s="152"/>
      <c r="RLY859" s="152"/>
      <c r="RLZ859" s="152"/>
      <c r="RMA859" s="152"/>
      <c r="RMB859" s="152"/>
      <c r="RMC859" s="152"/>
      <c r="RMD859" s="152"/>
      <c r="RME859" s="152"/>
      <c r="RMF859" s="152"/>
      <c r="RMG859" s="152"/>
      <c r="RMH859" s="152"/>
      <c r="RMI859" s="152"/>
      <c r="RMJ859" s="152"/>
      <c r="RMK859" s="152"/>
      <c r="RML859" s="152"/>
      <c r="RMM859" s="152"/>
      <c r="RMN859" s="152"/>
      <c r="RMO859" s="152"/>
      <c r="RMP859" s="152"/>
      <c r="RMQ859" s="152"/>
      <c r="RMR859" s="152"/>
      <c r="RMS859" s="152"/>
      <c r="RMT859" s="152"/>
      <c r="RMU859" s="152"/>
      <c r="RMV859" s="152"/>
      <c r="RMW859" s="152"/>
      <c r="RMX859" s="152"/>
      <c r="RMY859" s="152"/>
      <c r="RMZ859" s="152"/>
      <c r="RNA859" s="152"/>
      <c r="RNB859" s="152"/>
      <c r="RNC859" s="152"/>
      <c r="RND859" s="152"/>
      <c r="RNE859" s="152"/>
      <c r="RNF859" s="152"/>
      <c r="RNG859" s="152"/>
      <c r="RNH859" s="152"/>
      <c r="RNI859" s="152"/>
      <c r="RNJ859" s="152"/>
      <c r="RNK859" s="152"/>
      <c r="RNL859" s="152"/>
      <c r="RNM859" s="152"/>
      <c r="RNN859" s="152"/>
      <c r="RNO859" s="152"/>
      <c r="RNP859" s="152"/>
      <c r="RNQ859" s="152"/>
      <c r="RNR859" s="152"/>
      <c r="RNS859" s="152"/>
      <c r="RNT859" s="152"/>
      <c r="RNU859" s="152"/>
      <c r="RNV859" s="152"/>
      <c r="RNW859" s="152"/>
      <c r="RNX859" s="152"/>
      <c r="RNY859" s="152"/>
      <c r="RNZ859" s="152"/>
      <c r="ROA859" s="152"/>
      <c r="ROB859" s="152"/>
      <c r="ROC859" s="152"/>
      <c r="ROD859" s="152"/>
      <c r="ROE859" s="152"/>
      <c r="ROF859" s="152"/>
      <c r="ROG859" s="152"/>
      <c r="ROH859" s="152"/>
      <c r="ROI859" s="152"/>
      <c r="ROJ859" s="152"/>
      <c r="ROK859" s="152"/>
      <c r="ROL859" s="152"/>
      <c r="ROM859" s="152"/>
      <c r="RON859" s="152"/>
      <c r="ROO859" s="152"/>
      <c r="ROP859" s="152"/>
      <c r="ROQ859" s="152"/>
      <c r="ROR859" s="152"/>
      <c r="ROS859" s="152"/>
      <c r="ROT859" s="152"/>
      <c r="ROU859" s="152"/>
      <c r="ROV859" s="152"/>
      <c r="ROW859" s="152"/>
      <c r="ROX859" s="152"/>
      <c r="ROY859" s="152"/>
      <c r="ROZ859" s="152"/>
      <c r="RPA859" s="152"/>
      <c r="RPB859" s="152"/>
      <c r="RPC859" s="152"/>
      <c r="RPD859" s="152"/>
      <c r="RPE859" s="152"/>
      <c r="RPF859" s="152"/>
      <c r="RPG859" s="152"/>
      <c r="RPH859" s="152"/>
      <c r="RPI859" s="152"/>
      <c r="RPJ859" s="152"/>
      <c r="RPK859" s="152"/>
      <c r="RPL859" s="152"/>
      <c r="RPM859" s="152"/>
      <c r="RPN859" s="152"/>
      <c r="RPO859" s="152"/>
      <c r="RPP859" s="152"/>
      <c r="RPQ859" s="152"/>
      <c r="RPR859" s="152"/>
      <c r="RPS859" s="152"/>
      <c r="RPT859" s="152"/>
      <c r="RPU859" s="152"/>
      <c r="RPV859" s="152"/>
      <c r="RPW859" s="152"/>
      <c r="RPX859" s="152"/>
      <c r="RPY859" s="152"/>
      <c r="RPZ859" s="152"/>
      <c r="RQA859" s="152"/>
      <c r="RQB859" s="152"/>
      <c r="RQC859" s="152"/>
      <c r="RQD859" s="152"/>
      <c r="RQE859" s="152"/>
      <c r="RQF859" s="152"/>
      <c r="RQG859" s="152"/>
      <c r="RQH859" s="152"/>
      <c r="RQI859" s="152"/>
      <c r="RQJ859" s="152"/>
      <c r="RQK859" s="152"/>
      <c r="RQL859" s="152"/>
      <c r="RQM859" s="152"/>
      <c r="RQN859" s="152"/>
      <c r="RQO859" s="152"/>
      <c r="RQP859" s="152"/>
      <c r="RQQ859" s="152"/>
      <c r="RQR859" s="152"/>
      <c r="RQS859" s="152"/>
      <c r="RQT859" s="152"/>
      <c r="RQU859" s="152"/>
      <c r="RQV859" s="152"/>
      <c r="RQW859" s="152"/>
      <c r="RQX859" s="152"/>
      <c r="RQY859" s="152"/>
      <c r="RQZ859" s="152"/>
      <c r="RRA859" s="152"/>
      <c r="RRB859" s="152"/>
      <c r="RRC859" s="152"/>
      <c r="RRD859" s="152"/>
      <c r="RRE859" s="152"/>
      <c r="RRF859" s="152"/>
      <c r="RRG859" s="152"/>
      <c r="RRH859" s="152"/>
      <c r="RRI859" s="152"/>
      <c r="RRJ859" s="152"/>
      <c r="RRK859" s="152"/>
      <c r="RRL859" s="152"/>
      <c r="RRM859" s="152"/>
      <c r="RRN859" s="152"/>
      <c r="RRO859" s="152"/>
      <c r="RRP859" s="152"/>
      <c r="RRQ859" s="152"/>
      <c r="RRR859" s="152"/>
      <c r="RRS859" s="152"/>
      <c r="RRT859" s="152"/>
      <c r="RRU859" s="152"/>
      <c r="RRV859" s="152"/>
      <c r="RRW859" s="152"/>
      <c r="RRX859" s="152"/>
      <c r="RRY859" s="152"/>
      <c r="RRZ859" s="152"/>
      <c r="RSA859" s="152"/>
      <c r="RSB859" s="152"/>
      <c r="RSC859" s="152"/>
      <c r="RSD859" s="152"/>
      <c r="RSE859" s="152"/>
      <c r="RSF859" s="152"/>
      <c r="RSG859" s="152"/>
      <c r="RSH859" s="152"/>
      <c r="RSI859" s="152"/>
      <c r="RSJ859" s="152"/>
      <c r="RSK859" s="152"/>
      <c r="RSL859" s="152"/>
      <c r="RSM859" s="152"/>
      <c r="RSN859" s="152"/>
      <c r="RSO859" s="152"/>
      <c r="RSP859" s="152"/>
      <c r="RSQ859" s="152"/>
      <c r="RSR859" s="152"/>
      <c r="RSS859" s="152"/>
      <c r="RST859" s="152"/>
      <c r="RSU859" s="152"/>
      <c r="RSV859" s="152"/>
      <c r="RSW859" s="152"/>
      <c r="RSX859" s="152"/>
      <c r="RSY859" s="152"/>
      <c r="RSZ859" s="152"/>
      <c r="RTA859" s="152"/>
      <c r="RTB859" s="152"/>
      <c r="RTC859" s="152"/>
      <c r="RTD859" s="152"/>
      <c r="RTE859" s="152"/>
      <c r="RTF859" s="152"/>
      <c r="RTG859" s="152"/>
      <c r="RTH859" s="152"/>
      <c r="RTI859" s="152"/>
      <c r="RTJ859" s="152"/>
      <c r="RTK859" s="152"/>
      <c r="RTL859" s="152"/>
      <c r="RTM859" s="152"/>
      <c r="RTN859" s="152"/>
      <c r="RTO859" s="152"/>
      <c r="RTP859" s="152"/>
      <c r="RTQ859" s="152"/>
      <c r="RTR859" s="152"/>
      <c r="RTS859" s="152"/>
      <c r="RTT859" s="152"/>
      <c r="RTU859" s="152"/>
      <c r="RTV859" s="152"/>
      <c r="RTW859" s="152"/>
      <c r="RTX859" s="152"/>
      <c r="RTY859" s="152"/>
      <c r="RTZ859" s="152"/>
      <c r="RUA859" s="152"/>
      <c r="RUB859" s="152"/>
      <c r="RUC859" s="152"/>
      <c r="RUD859" s="152"/>
      <c r="RUE859" s="152"/>
      <c r="RUF859" s="152"/>
      <c r="RUG859" s="152"/>
      <c r="RUH859" s="152"/>
      <c r="RUI859" s="152"/>
      <c r="RUJ859" s="152"/>
      <c r="RUK859" s="152"/>
      <c r="RUL859" s="152"/>
      <c r="RUM859" s="152"/>
      <c r="RUN859" s="152"/>
      <c r="RUO859" s="152"/>
      <c r="RUP859" s="152"/>
      <c r="RUQ859" s="152"/>
      <c r="RUR859" s="152"/>
      <c r="RUS859" s="152"/>
      <c r="RUT859" s="152"/>
      <c r="RUU859" s="152"/>
      <c r="RUV859" s="152"/>
      <c r="RUW859" s="152"/>
      <c r="RUX859" s="152"/>
      <c r="RUY859" s="152"/>
      <c r="RUZ859" s="152"/>
      <c r="RVA859" s="152"/>
      <c r="RVB859" s="152"/>
      <c r="RVC859" s="152"/>
      <c r="RVD859" s="152"/>
      <c r="RVE859" s="152"/>
      <c r="RVF859" s="152"/>
      <c r="RVG859" s="152"/>
      <c r="RVH859" s="152"/>
      <c r="RVI859" s="152"/>
      <c r="RVJ859" s="152"/>
      <c r="RVK859" s="152"/>
      <c r="RVL859" s="152"/>
      <c r="RVM859" s="152"/>
      <c r="RVN859" s="152"/>
      <c r="RVO859" s="152"/>
      <c r="RVP859" s="152"/>
      <c r="RVQ859" s="152"/>
      <c r="RVR859" s="152"/>
      <c r="RVS859" s="152"/>
      <c r="RVT859" s="152"/>
      <c r="RVU859" s="152"/>
      <c r="RVV859" s="152"/>
      <c r="RVW859" s="152"/>
      <c r="RVX859" s="152"/>
      <c r="RVY859" s="152"/>
      <c r="RVZ859" s="152"/>
      <c r="RWA859" s="152"/>
      <c r="RWB859" s="152"/>
      <c r="RWC859" s="152"/>
      <c r="RWD859" s="152"/>
      <c r="RWE859" s="152"/>
      <c r="RWF859" s="152"/>
      <c r="RWG859" s="152"/>
      <c r="RWH859" s="152"/>
      <c r="RWI859" s="152"/>
      <c r="RWJ859" s="152"/>
      <c r="RWK859" s="152"/>
      <c r="RWL859" s="152"/>
      <c r="RWM859" s="152"/>
      <c r="RWN859" s="152"/>
      <c r="RWO859" s="152"/>
      <c r="RWP859" s="152"/>
      <c r="RWQ859" s="152"/>
      <c r="RWR859" s="152"/>
      <c r="RWS859" s="152"/>
      <c r="RWT859" s="152"/>
      <c r="RWU859" s="152"/>
      <c r="RWV859" s="152"/>
      <c r="RWW859" s="152"/>
      <c r="RWX859" s="152"/>
      <c r="RWY859" s="152"/>
      <c r="RWZ859" s="152"/>
      <c r="RXA859" s="152"/>
      <c r="RXB859" s="152"/>
      <c r="RXC859" s="152"/>
      <c r="RXD859" s="152"/>
      <c r="RXE859" s="152"/>
      <c r="RXF859" s="152"/>
      <c r="RXG859" s="152"/>
      <c r="RXH859" s="152"/>
      <c r="RXI859" s="152"/>
      <c r="RXJ859" s="152"/>
      <c r="RXK859" s="152"/>
      <c r="RXL859" s="152"/>
      <c r="RXM859" s="152"/>
      <c r="RXN859" s="152"/>
      <c r="RXO859" s="152"/>
      <c r="RXP859" s="152"/>
      <c r="RXQ859" s="152"/>
      <c r="RXR859" s="152"/>
      <c r="RXS859" s="152"/>
      <c r="RXT859" s="152"/>
      <c r="RXU859" s="152"/>
      <c r="RXV859" s="152"/>
      <c r="RXW859" s="152"/>
      <c r="RXX859" s="152"/>
      <c r="RXY859" s="152"/>
      <c r="RXZ859" s="152"/>
      <c r="RYA859" s="152"/>
      <c r="RYB859" s="152"/>
      <c r="RYC859" s="152"/>
      <c r="RYD859" s="152"/>
      <c r="RYE859" s="152"/>
      <c r="RYF859" s="152"/>
      <c r="RYG859" s="152"/>
      <c r="RYH859" s="152"/>
      <c r="RYI859" s="152"/>
      <c r="RYJ859" s="152"/>
      <c r="RYK859" s="152"/>
      <c r="RYL859" s="152"/>
      <c r="RYM859" s="152"/>
      <c r="RYN859" s="152"/>
      <c r="RYO859" s="152"/>
      <c r="RYP859" s="152"/>
      <c r="RYQ859" s="152"/>
      <c r="RYR859" s="152"/>
      <c r="RYS859" s="152"/>
      <c r="RYT859" s="152"/>
      <c r="RYU859" s="152"/>
      <c r="RYV859" s="152"/>
      <c r="RYW859" s="152"/>
      <c r="RYX859" s="152"/>
      <c r="RYY859" s="152"/>
      <c r="RYZ859" s="152"/>
      <c r="RZA859" s="152"/>
      <c r="RZB859" s="152"/>
      <c r="RZC859" s="152"/>
      <c r="RZD859" s="152"/>
      <c r="RZE859" s="152"/>
      <c r="RZF859" s="152"/>
      <c r="RZG859" s="152"/>
      <c r="RZH859" s="152"/>
      <c r="RZI859" s="152"/>
      <c r="RZJ859" s="152"/>
      <c r="RZK859" s="152"/>
      <c r="RZL859" s="152"/>
      <c r="RZM859" s="152"/>
      <c r="RZN859" s="152"/>
      <c r="RZO859" s="152"/>
      <c r="RZP859" s="152"/>
      <c r="RZQ859" s="152"/>
      <c r="RZR859" s="152"/>
      <c r="RZS859" s="152"/>
      <c r="RZT859" s="152"/>
      <c r="RZU859" s="152"/>
      <c r="RZV859" s="152"/>
      <c r="RZW859" s="152"/>
      <c r="RZX859" s="152"/>
      <c r="RZY859" s="152"/>
      <c r="RZZ859" s="152"/>
      <c r="SAA859" s="152"/>
      <c r="SAB859" s="152"/>
      <c r="SAC859" s="152"/>
      <c r="SAD859" s="152"/>
      <c r="SAE859" s="152"/>
      <c r="SAF859" s="152"/>
      <c r="SAG859" s="152"/>
      <c r="SAH859" s="152"/>
      <c r="SAI859" s="152"/>
      <c r="SAJ859" s="152"/>
      <c r="SAK859" s="152"/>
      <c r="SAL859" s="152"/>
      <c r="SAM859" s="152"/>
      <c r="SAN859" s="152"/>
      <c r="SAO859" s="152"/>
      <c r="SAP859" s="152"/>
      <c r="SAQ859" s="152"/>
      <c r="SAR859" s="152"/>
      <c r="SAS859" s="152"/>
      <c r="SAT859" s="152"/>
      <c r="SAU859" s="152"/>
      <c r="SAV859" s="152"/>
      <c r="SAW859" s="152"/>
      <c r="SAX859" s="152"/>
      <c r="SAY859" s="152"/>
      <c r="SAZ859" s="152"/>
      <c r="SBA859" s="152"/>
      <c r="SBB859" s="152"/>
      <c r="SBC859" s="152"/>
      <c r="SBD859" s="152"/>
      <c r="SBE859" s="152"/>
      <c r="SBF859" s="152"/>
      <c r="SBG859" s="152"/>
      <c r="SBH859" s="152"/>
      <c r="SBI859" s="152"/>
      <c r="SBJ859" s="152"/>
      <c r="SBK859" s="152"/>
      <c r="SBL859" s="152"/>
      <c r="SBM859" s="152"/>
      <c r="SBN859" s="152"/>
      <c r="SBO859" s="152"/>
      <c r="SBP859" s="152"/>
      <c r="SBQ859" s="152"/>
      <c r="SBR859" s="152"/>
      <c r="SBS859" s="152"/>
      <c r="SBT859" s="152"/>
      <c r="SBU859" s="152"/>
      <c r="SBV859" s="152"/>
      <c r="SBW859" s="152"/>
      <c r="SBX859" s="152"/>
      <c r="SBY859" s="152"/>
      <c r="SBZ859" s="152"/>
      <c r="SCA859" s="152"/>
      <c r="SCB859" s="152"/>
      <c r="SCC859" s="152"/>
      <c r="SCD859" s="152"/>
      <c r="SCE859" s="152"/>
      <c r="SCF859" s="152"/>
      <c r="SCG859" s="152"/>
      <c r="SCH859" s="152"/>
      <c r="SCI859" s="152"/>
      <c r="SCJ859" s="152"/>
      <c r="SCK859" s="152"/>
      <c r="SCL859" s="152"/>
      <c r="SCM859" s="152"/>
      <c r="SCN859" s="152"/>
      <c r="SCO859" s="152"/>
      <c r="SCP859" s="152"/>
      <c r="SCQ859" s="152"/>
      <c r="SCR859" s="152"/>
      <c r="SCS859" s="152"/>
      <c r="SCT859" s="152"/>
      <c r="SCU859" s="152"/>
      <c r="SCV859" s="152"/>
      <c r="SCW859" s="152"/>
      <c r="SCX859" s="152"/>
      <c r="SCY859" s="152"/>
      <c r="SCZ859" s="152"/>
      <c r="SDA859" s="152"/>
      <c r="SDB859" s="152"/>
      <c r="SDC859" s="152"/>
      <c r="SDD859" s="152"/>
      <c r="SDE859" s="152"/>
      <c r="SDF859" s="152"/>
      <c r="SDG859" s="152"/>
      <c r="SDH859" s="152"/>
      <c r="SDI859" s="152"/>
      <c r="SDJ859" s="152"/>
      <c r="SDK859" s="152"/>
      <c r="SDL859" s="152"/>
      <c r="SDM859" s="152"/>
      <c r="SDN859" s="152"/>
      <c r="SDO859" s="152"/>
      <c r="SDP859" s="152"/>
      <c r="SDQ859" s="152"/>
      <c r="SDR859" s="152"/>
      <c r="SDS859" s="152"/>
      <c r="SDT859" s="152"/>
      <c r="SDU859" s="152"/>
      <c r="SDV859" s="152"/>
      <c r="SDW859" s="152"/>
      <c r="SDX859" s="152"/>
      <c r="SDY859" s="152"/>
      <c r="SDZ859" s="152"/>
      <c r="SEA859" s="152"/>
      <c r="SEB859" s="152"/>
      <c r="SEC859" s="152"/>
      <c r="SED859" s="152"/>
      <c r="SEE859" s="152"/>
      <c r="SEF859" s="152"/>
      <c r="SEG859" s="152"/>
      <c r="SEH859" s="152"/>
      <c r="SEI859" s="152"/>
      <c r="SEJ859" s="152"/>
      <c r="SEK859" s="152"/>
      <c r="SEL859" s="152"/>
      <c r="SEM859" s="152"/>
      <c r="SEN859" s="152"/>
      <c r="SEO859" s="152"/>
      <c r="SEP859" s="152"/>
      <c r="SEQ859" s="152"/>
      <c r="SER859" s="152"/>
      <c r="SES859" s="152"/>
      <c r="SET859" s="152"/>
      <c r="SEU859" s="152"/>
      <c r="SEV859" s="152"/>
      <c r="SEW859" s="152"/>
      <c r="SEX859" s="152"/>
      <c r="SEY859" s="152"/>
      <c r="SEZ859" s="152"/>
      <c r="SFA859" s="152"/>
      <c r="SFB859" s="152"/>
      <c r="SFC859" s="152"/>
      <c r="SFD859" s="152"/>
      <c r="SFE859" s="152"/>
      <c r="SFF859" s="152"/>
      <c r="SFG859" s="152"/>
      <c r="SFH859" s="152"/>
      <c r="SFI859" s="152"/>
      <c r="SFJ859" s="152"/>
      <c r="SFK859" s="152"/>
      <c r="SFL859" s="152"/>
      <c r="SFM859" s="152"/>
      <c r="SFN859" s="152"/>
      <c r="SFO859" s="152"/>
      <c r="SFP859" s="152"/>
      <c r="SFQ859" s="152"/>
      <c r="SFR859" s="152"/>
      <c r="SFS859" s="152"/>
      <c r="SFT859" s="152"/>
      <c r="SFU859" s="152"/>
      <c r="SFV859" s="152"/>
      <c r="SFW859" s="152"/>
      <c r="SFX859" s="152"/>
      <c r="SFY859" s="152"/>
      <c r="SFZ859" s="152"/>
      <c r="SGA859" s="152"/>
      <c r="SGB859" s="152"/>
      <c r="SGC859" s="152"/>
      <c r="SGD859" s="152"/>
      <c r="SGE859" s="152"/>
      <c r="SGF859" s="152"/>
      <c r="SGG859" s="152"/>
      <c r="SGH859" s="152"/>
      <c r="SGI859" s="152"/>
      <c r="SGJ859" s="152"/>
      <c r="SGK859" s="152"/>
      <c r="SGL859" s="152"/>
      <c r="SGM859" s="152"/>
      <c r="SGN859" s="152"/>
      <c r="SGO859" s="152"/>
      <c r="SGP859" s="152"/>
      <c r="SGQ859" s="152"/>
      <c r="SGR859" s="152"/>
      <c r="SGS859" s="152"/>
      <c r="SGT859" s="152"/>
      <c r="SGU859" s="152"/>
      <c r="SGV859" s="152"/>
      <c r="SGW859" s="152"/>
      <c r="SGX859" s="152"/>
      <c r="SGY859" s="152"/>
      <c r="SGZ859" s="152"/>
      <c r="SHA859" s="152"/>
      <c r="SHB859" s="152"/>
      <c r="SHC859" s="152"/>
      <c r="SHD859" s="152"/>
      <c r="SHE859" s="152"/>
      <c r="SHF859" s="152"/>
      <c r="SHG859" s="152"/>
      <c r="SHH859" s="152"/>
      <c r="SHI859" s="152"/>
      <c r="SHJ859" s="152"/>
      <c r="SHK859" s="152"/>
      <c r="SHL859" s="152"/>
      <c r="SHM859" s="152"/>
      <c r="SHN859" s="152"/>
      <c r="SHO859" s="152"/>
      <c r="SHP859" s="152"/>
      <c r="SHQ859" s="152"/>
      <c r="SHR859" s="152"/>
      <c r="SHS859" s="152"/>
      <c r="SHT859" s="152"/>
      <c r="SHU859" s="152"/>
      <c r="SHV859" s="152"/>
      <c r="SHW859" s="152"/>
      <c r="SHX859" s="152"/>
      <c r="SHY859" s="152"/>
      <c r="SHZ859" s="152"/>
      <c r="SIA859" s="152"/>
      <c r="SIB859" s="152"/>
      <c r="SIC859" s="152"/>
      <c r="SID859" s="152"/>
      <c r="SIE859" s="152"/>
      <c r="SIF859" s="152"/>
      <c r="SIG859" s="152"/>
      <c r="SIH859" s="152"/>
      <c r="SII859" s="152"/>
      <c r="SIJ859" s="152"/>
      <c r="SIK859" s="152"/>
      <c r="SIL859" s="152"/>
      <c r="SIM859" s="152"/>
      <c r="SIN859" s="152"/>
      <c r="SIO859" s="152"/>
      <c r="SIP859" s="152"/>
      <c r="SIQ859" s="152"/>
      <c r="SIR859" s="152"/>
      <c r="SIS859" s="152"/>
      <c r="SIT859" s="152"/>
      <c r="SIU859" s="152"/>
      <c r="SIV859" s="152"/>
      <c r="SIW859" s="152"/>
      <c r="SIX859" s="152"/>
      <c r="SIY859" s="152"/>
      <c r="SIZ859" s="152"/>
      <c r="SJA859" s="152"/>
      <c r="SJB859" s="152"/>
      <c r="SJC859" s="152"/>
      <c r="SJD859" s="152"/>
      <c r="SJE859" s="152"/>
      <c r="SJF859" s="152"/>
      <c r="SJG859" s="152"/>
      <c r="SJH859" s="152"/>
      <c r="SJI859" s="152"/>
      <c r="SJJ859" s="152"/>
      <c r="SJK859" s="152"/>
      <c r="SJL859" s="152"/>
      <c r="SJM859" s="152"/>
      <c r="SJN859" s="152"/>
      <c r="SJO859" s="152"/>
      <c r="SJP859" s="152"/>
      <c r="SJQ859" s="152"/>
      <c r="SJR859" s="152"/>
      <c r="SJS859" s="152"/>
      <c r="SJT859" s="152"/>
      <c r="SJU859" s="152"/>
      <c r="SJV859" s="152"/>
      <c r="SJW859" s="152"/>
      <c r="SJX859" s="152"/>
      <c r="SJY859" s="152"/>
      <c r="SJZ859" s="152"/>
      <c r="SKA859" s="152"/>
      <c r="SKB859" s="152"/>
      <c r="SKC859" s="152"/>
      <c r="SKD859" s="152"/>
      <c r="SKE859" s="152"/>
      <c r="SKF859" s="152"/>
      <c r="SKG859" s="152"/>
      <c r="SKH859" s="152"/>
      <c r="SKI859" s="152"/>
      <c r="SKJ859" s="152"/>
      <c r="SKK859" s="152"/>
      <c r="SKL859" s="152"/>
      <c r="SKM859" s="152"/>
      <c r="SKN859" s="152"/>
      <c r="SKO859" s="152"/>
      <c r="SKP859" s="152"/>
      <c r="SKQ859" s="152"/>
      <c r="SKR859" s="152"/>
      <c r="SKS859" s="152"/>
      <c r="SKT859" s="152"/>
      <c r="SKU859" s="152"/>
      <c r="SKV859" s="152"/>
      <c r="SKW859" s="152"/>
      <c r="SKX859" s="152"/>
      <c r="SKY859" s="152"/>
      <c r="SKZ859" s="152"/>
      <c r="SLA859" s="152"/>
      <c r="SLB859" s="152"/>
      <c r="SLC859" s="152"/>
      <c r="SLD859" s="152"/>
      <c r="SLE859" s="152"/>
      <c r="SLF859" s="152"/>
      <c r="SLG859" s="152"/>
      <c r="SLH859" s="152"/>
      <c r="SLI859" s="152"/>
      <c r="SLJ859" s="152"/>
      <c r="SLK859" s="152"/>
      <c r="SLL859" s="152"/>
      <c r="SLM859" s="152"/>
      <c r="SLN859" s="152"/>
      <c r="SLO859" s="152"/>
      <c r="SLP859" s="152"/>
      <c r="SLQ859" s="152"/>
      <c r="SLR859" s="152"/>
      <c r="SLS859" s="152"/>
      <c r="SLT859" s="152"/>
      <c r="SLU859" s="152"/>
      <c r="SLV859" s="152"/>
      <c r="SLW859" s="152"/>
      <c r="SLX859" s="152"/>
      <c r="SLY859" s="152"/>
      <c r="SLZ859" s="152"/>
      <c r="SMA859" s="152"/>
      <c r="SMB859" s="152"/>
      <c r="SMC859" s="152"/>
      <c r="SMD859" s="152"/>
      <c r="SME859" s="152"/>
      <c r="SMF859" s="152"/>
      <c r="SMG859" s="152"/>
      <c r="SMH859" s="152"/>
      <c r="SMI859" s="152"/>
      <c r="SMJ859" s="152"/>
      <c r="SMK859" s="152"/>
      <c r="SML859" s="152"/>
      <c r="SMM859" s="152"/>
      <c r="SMN859" s="152"/>
      <c r="SMO859" s="152"/>
      <c r="SMP859" s="152"/>
      <c r="SMQ859" s="152"/>
      <c r="SMR859" s="152"/>
      <c r="SMS859" s="152"/>
      <c r="SMT859" s="152"/>
      <c r="SMU859" s="152"/>
      <c r="SMV859" s="152"/>
      <c r="SMW859" s="152"/>
      <c r="SMX859" s="152"/>
      <c r="SMY859" s="152"/>
      <c r="SMZ859" s="152"/>
      <c r="SNA859" s="152"/>
      <c r="SNB859" s="152"/>
      <c r="SNC859" s="152"/>
      <c r="SND859" s="152"/>
      <c r="SNE859" s="152"/>
      <c r="SNF859" s="152"/>
      <c r="SNG859" s="152"/>
      <c r="SNH859" s="152"/>
      <c r="SNI859" s="152"/>
      <c r="SNJ859" s="152"/>
      <c r="SNK859" s="152"/>
      <c r="SNL859" s="152"/>
      <c r="SNM859" s="152"/>
      <c r="SNN859" s="152"/>
      <c r="SNO859" s="152"/>
      <c r="SNP859" s="152"/>
      <c r="SNQ859" s="152"/>
      <c r="SNR859" s="152"/>
      <c r="SNS859" s="152"/>
      <c r="SNT859" s="152"/>
      <c r="SNU859" s="152"/>
      <c r="SNV859" s="152"/>
      <c r="SNW859" s="152"/>
      <c r="SNX859" s="152"/>
      <c r="SNY859" s="152"/>
      <c r="SNZ859" s="152"/>
      <c r="SOA859" s="152"/>
      <c r="SOB859" s="152"/>
      <c r="SOC859" s="152"/>
      <c r="SOD859" s="152"/>
      <c r="SOE859" s="152"/>
      <c r="SOF859" s="152"/>
      <c r="SOG859" s="152"/>
      <c r="SOH859" s="152"/>
      <c r="SOI859" s="152"/>
      <c r="SOJ859" s="152"/>
      <c r="SOK859" s="152"/>
      <c r="SOL859" s="152"/>
      <c r="SOM859" s="152"/>
      <c r="SON859" s="152"/>
      <c r="SOO859" s="152"/>
      <c r="SOP859" s="152"/>
      <c r="SOQ859" s="152"/>
      <c r="SOR859" s="152"/>
      <c r="SOS859" s="152"/>
      <c r="SOT859" s="152"/>
      <c r="SOU859" s="152"/>
      <c r="SOV859" s="152"/>
      <c r="SOW859" s="152"/>
      <c r="SOX859" s="152"/>
      <c r="SOY859" s="152"/>
      <c r="SOZ859" s="152"/>
      <c r="SPA859" s="152"/>
      <c r="SPB859" s="152"/>
      <c r="SPC859" s="152"/>
      <c r="SPD859" s="152"/>
      <c r="SPE859" s="152"/>
      <c r="SPF859" s="152"/>
      <c r="SPG859" s="152"/>
      <c r="SPH859" s="152"/>
      <c r="SPI859" s="152"/>
      <c r="SPJ859" s="152"/>
      <c r="SPK859" s="152"/>
      <c r="SPL859" s="152"/>
      <c r="SPM859" s="152"/>
      <c r="SPN859" s="152"/>
      <c r="SPO859" s="152"/>
      <c r="SPP859" s="152"/>
      <c r="SPQ859" s="152"/>
      <c r="SPR859" s="152"/>
      <c r="SPS859" s="152"/>
      <c r="SPT859" s="152"/>
      <c r="SPU859" s="152"/>
      <c r="SPV859" s="152"/>
      <c r="SPW859" s="152"/>
      <c r="SPX859" s="152"/>
      <c r="SPY859" s="152"/>
      <c r="SPZ859" s="152"/>
      <c r="SQA859" s="152"/>
      <c r="SQB859" s="152"/>
      <c r="SQC859" s="152"/>
      <c r="SQD859" s="152"/>
      <c r="SQE859" s="152"/>
      <c r="SQF859" s="152"/>
      <c r="SQG859" s="152"/>
      <c r="SQH859" s="152"/>
      <c r="SQI859" s="152"/>
      <c r="SQJ859" s="152"/>
      <c r="SQK859" s="152"/>
      <c r="SQL859" s="152"/>
      <c r="SQM859" s="152"/>
      <c r="SQN859" s="152"/>
      <c r="SQO859" s="152"/>
      <c r="SQP859" s="152"/>
      <c r="SQQ859" s="152"/>
      <c r="SQR859" s="152"/>
      <c r="SQS859" s="152"/>
      <c r="SQT859" s="152"/>
      <c r="SQU859" s="152"/>
      <c r="SQV859" s="152"/>
      <c r="SQW859" s="152"/>
      <c r="SQX859" s="152"/>
      <c r="SQY859" s="152"/>
      <c r="SQZ859" s="152"/>
      <c r="SRA859" s="152"/>
      <c r="SRB859" s="152"/>
      <c r="SRC859" s="152"/>
      <c r="SRD859" s="152"/>
      <c r="SRE859" s="152"/>
      <c r="SRF859" s="152"/>
      <c r="SRG859" s="152"/>
      <c r="SRH859" s="152"/>
      <c r="SRI859" s="152"/>
      <c r="SRJ859" s="152"/>
      <c r="SRK859" s="152"/>
      <c r="SRL859" s="152"/>
      <c r="SRM859" s="152"/>
      <c r="SRN859" s="152"/>
      <c r="SRO859" s="152"/>
      <c r="SRP859" s="152"/>
      <c r="SRQ859" s="152"/>
      <c r="SRR859" s="152"/>
      <c r="SRS859" s="152"/>
      <c r="SRT859" s="152"/>
      <c r="SRU859" s="152"/>
      <c r="SRV859" s="152"/>
      <c r="SRW859" s="152"/>
      <c r="SRX859" s="152"/>
      <c r="SRY859" s="152"/>
      <c r="SRZ859" s="152"/>
      <c r="SSA859" s="152"/>
      <c r="SSB859" s="152"/>
      <c r="SSC859" s="152"/>
      <c r="SSD859" s="152"/>
      <c r="SSE859" s="152"/>
      <c r="SSF859" s="152"/>
      <c r="SSG859" s="152"/>
      <c r="SSH859" s="152"/>
      <c r="SSI859" s="152"/>
      <c r="SSJ859" s="152"/>
      <c r="SSK859" s="152"/>
      <c r="SSL859" s="152"/>
      <c r="SSM859" s="152"/>
      <c r="SSN859" s="152"/>
      <c r="SSO859" s="152"/>
      <c r="SSP859" s="152"/>
      <c r="SSQ859" s="152"/>
      <c r="SSR859" s="152"/>
      <c r="SSS859" s="152"/>
      <c r="SST859" s="152"/>
      <c r="SSU859" s="152"/>
      <c r="SSV859" s="152"/>
      <c r="SSW859" s="152"/>
      <c r="SSX859" s="152"/>
      <c r="SSY859" s="152"/>
      <c r="SSZ859" s="152"/>
      <c r="STA859" s="152"/>
      <c r="STB859" s="152"/>
      <c r="STC859" s="152"/>
      <c r="STD859" s="152"/>
      <c r="STE859" s="152"/>
      <c r="STF859" s="152"/>
      <c r="STG859" s="152"/>
      <c r="STH859" s="152"/>
      <c r="STI859" s="152"/>
      <c r="STJ859" s="152"/>
      <c r="STK859" s="152"/>
      <c r="STL859" s="152"/>
      <c r="STM859" s="152"/>
      <c r="STN859" s="152"/>
      <c r="STO859" s="152"/>
      <c r="STP859" s="152"/>
      <c r="STQ859" s="152"/>
      <c r="STR859" s="152"/>
      <c r="STS859" s="152"/>
      <c r="STT859" s="152"/>
      <c r="STU859" s="152"/>
      <c r="STV859" s="152"/>
      <c r="STW859" s="152"/>
      <c r="STX859" s="152"/>
      <c r="STY859" s="152"/>
      <c r="STZ859" s="152"/>
      <c r="SUA859" s="152"/>
      <c r="SUB859" s="152"/>
      <c r="SUC859" s="152"/>
      <c r="SUD859" s="152"/>
      <c r="SUE859" s="152"/>
      <c r="SUF859" s="152"/>
      <c r="SUG859" s="152"/>
      <c r="SUH859" s="152"/>
      <c r="SUI859" s="152"/>
      <c r="SUJ859" s="152"/>
      <c r="SUK859" s="152"/>
      <c r="SUL859" s="152"/>
      <c r="SUM859" s="152"/>
      <c r="SUN859" s="152"/>
      <c r="SUO859" s="152"/>
      <c r="SUP859" s="152"/>
      <c r="SUQ859" s="152"/>
      <c r="SUR859" s="152"/>
      <c r="SUS859" s="152"/>
      <c r="SUT859" s="152"/>
      <c r="SUU859" s="152"/>
      <c r="SUV859" s="152"/>
      <c r="SUW859" s="152"/>
      <c r="SUX859" s="152"/>
      <c r="SUY859" s="152"/>
      <c r="SUZ859" s="152"/>
      <c r="SVA859" s="152"/>
      <c r="SVB859" s="152"/>
      <c r="SVC859" s="152"/>
      <c r="SVD859" s="152"/>
      <c r="SVE859" s="152"/>
      <c r="SVF859" s="152"/>
      <c r="SVG859" s="152"/>
      <c r="SVH859" s="152"/>
      <c r="SVI859" s="152"/>
      <c r="SVJ859" s="152"/>
      <c r="SVK859" s="152"/>
      <c r="SVL859" s="152"/>
      <c r="SVM859" s="152"/>
      <c r="SVN859" s="152"/>
      <c r="SVO859" s="152"/>
      <c r="SVP859" s="152"/>
      <c r="SVQ859" s="152"/>
      <c r="SVR859" s="152"/>
      <c r="SVS859" s="152"/>
      <c r="SVT859" s="152"/>
      <c r="SVU859" s="152"/>
      <c r="SVV859" s="152"/>
      <c r="SVW859" s="152"/>
      <c r="SVX859" s="152"/>
      <c r="SVY859" s="152"/>
      <c r="SVZ859" s="152"/>
      <c r="SWA859" s="152"/>
      <c r="SWB859" s="152"/>
      <c r="SWC859" s="152"/>
      <c r="SWD859" s="152"/>
      <c r="SWE859" s="152"/>
      <c r="SWF859" s="152"/>
      <c r="SWG859" s="152"/>
      <c r="SWH859" s="152"/>
      <c r="SWI859" s="152"/>
      <c r="SWJ859" s="152"/>
      <c r="SWK859" s="152"/>
      <c r="SWL859" s="152"/>
      <c r="SWM859" s="152"/>
      <c r="SWN859" s="152"/>
      <c r="SWO859" s="152"/>
      <c r="SWP859" s="152"/>
      <c r="SWQ859" s="152"/>
      <c r="SWR859" s="152"/>
      <c r="SWS859" s="152"/>
      <c r="SWT859" s="152"/>
      <c r="SWU859" s="152"/>
      <c r="SWV859" s="152"/>
      <c r="SWW859" s="152"/>
      <c r="SWX859" s="152"/>
      <c r="SWY859" s="152"/>
      <c r="SWZ859" s="152"/>
      <c r="SXA859" s="152"/>
      <c r="SXB859" s="152"/>
      <c r="SXC859" s="152"/>
      <c r="SXD859" s="152"/>
      <c r="SXE859" s="152"/>
      <c r="SXF859" s="152"/>
      <c r="SXG859" s="152"/>
      <c r="SXH859" s="152"/>
      <c r="SXI859" s="152"/>
      <c r="SXJ859" s="152"/>
      <c r="SXK859" s="152"/>
      <c r="SXL859" s="152"/>
      <c r="SXM859" s="152"/>
      <c r="SXN859" s="152"/>
      <c r="SXO859" s="152"/>
      <c r="SXP859" s="152"/>
      <c r="SXQ859" s="152"/>
      <c r="SXR859" s="152"/>
      <c r="SXS859" s="152"/>
      <c r="SXT859" s="152"/>
      <c r="SXU859" s="152"/>
      <c r="SXV859" s="152"/>
      <c r="SXW859" s="152"/>
      <c r="SXX859" s="152"/>
      <c r="SXY859" s="152"/>
      <c r="SXZ859" s="152"/>
      <c r="SYA859" s="152"/>
      <c r="SYB859" s="152"/>
      <c r="SYC859" s="152"/>
      <c r="SYD859" s="152"/>
      <c r="SYE859" s="152"/>
      <c r="SYF859" s="152"/>
      <c r="SYG859" s="152"/>
      <c r="SYH859" s="152"/>
      <c r="SYI859" s="152"/>
      <c r="SYJ859" s="152"/>
      <c r="SYK859" s="152"/>
      <c r="SYL859" s="152"/>
      <c r="SYM859" s="152"/>
      <c r="SYN859" s="152"/>
      <c r="SYO859" s="152"/>
      <c r="SYP859" s="152"/>
      <c r="SYQ859" s="152"/>
      <c r="SYR859" s="152"/>
      <c r="SYS859" s="152"/>
      <c r="SYT859" s="152"/>
      <c r="SYU859" s="152"/>
      <c r="SYV859" s="152"/>
      <c r="SYW859" s="152"/>
      <c r="SYX859" s="152"/>
      <c r="SYY859" s="152"/>
      <c r="SYZ859" s="152"/>
      <c r="SZA859" s="152"/>
      <c r="SZB859" s="152"/>
      <c r="SZC859" s="152"/>
      <c r="SZD859" s="152"/>
      <c r="SZE859" s="152"/>
      <c r="SZF859" s="152"/>
      <c r="SZG859" s="152"/>
      <c r="SZH859" s="152"/>
      <c r="SZI859" s="152"/>
      <c r="SZJ859" s="152"/>
      <c r="SZK859" s="152"/>
      <c r="SZL859" s="152"/>
      <c r="SZM859" s="152"/>
      <c r="SZN859" s="152"/>
      <c r="SZO859" s="152"/>
      <c r="SZP859" s="152"/>
      <c r="SZQ859" s="152"/>
      <c r="SZR859" s="152"/>
      <c r="SZS859" s="152"/>
      <c r="SZT859" s="152"/>
      <c r="SZU859" s="152"/>
      <c r="SZV859" s="152"/>
      <c r="SZW859" s="152"/>
      <c r="SZX859" s="152"/>
      <c r="SZY859" s="152"/>
      <c r="SZZ859" s="152"/>
      <c r="TAA859" s="152"/>
      <c r="TAB859" s="152"/>
      <c r="TAC859" s="152"/>
      <c r="TAD859" s="152"/>
      <c r="TAE859" s="152"/>
      <c r="TAF859" s="152"/>
      <c r="TAG859" s="152"/>
      <c r="TAH859" s="152"/>
      <c r="TAI859" s="152"/>
      <c r="TAJ859" s="152"/>
      <c r="TAK859" s="152"/>
      <c r="TAL859" s="152"/>
      <c r="TAM859" s="152"/>
      <c r="TAN859" s="152"/>
      <c r="TAO859" s="152"/>
      <c r="TAP859" s="152"/>
      <c r="TAQ859" s="152"/>
      <c r="TAR859" s="152"/>
      <c r="TAS859" s="152"/>
      <c r="TAT859" s="152"/>
      <c r="TAU859" s="152"/>
      <c r="TAV859" s="152"/>
      <c r="TAW859" s="152"/>
      <c r="TAX859" s="152"/>
      <c r="TAY859" s="152"/>
      <c r="TAZ859" s="152"/>
      <c r="TBA859" s="152"/>
      <c r="TBB859" s="152"/>
      <c r="TBC859" s="152"/>
      <c r="TBD859" s="152"/>
      <c r="TBE859" s="152"/>
      <c r="TBF859" s="152"/>
      <c r="TBG859" s="152"/>
      <c r="TBH859" s="152"/>
      <c r="TBI859" s="152"/>
      <c r="TBJ859" s="152"/>
      <c r="TBK859" s="152"/>
      <c r="TBL859" s="152"/>
      <c r="TBM859" s="152"/>
      <c r="TBN859" s="152"/>
      <c r="TBO859" s="152"/>
      <c r="TBP859" s="152"/>
      <c r="TBQ859" s="152"/>
      <c r="TBR859" s="152"/>
      <c r="TBS859" s="152"/>
      <c r="TBT859" s="152"/>
      <c r="TBU859" s="152"/>
      <c r="TBV859" s="152"/>
      <c r="TBW859" s="152"/>
      <c r="TBX859" s="152"/>
      <c r="TBY859" s="152"/>
      <c r="TBZ859" s="152"/>
      <c r="TCA859" s="152"/>
      <c r="TCB859" s="152"/>
      <c r="TCC859" s="152"/>
      <c r="TCD859" s="152"/>
      <c r="TCE859" s="152"/>
      <c r="TCF859" s="152"/>
      <c r="TCG859" s="152"/>
      <c r="TCH859" s="152"/>
      <c r="TCI859" s="152"/>
      <c r="TCJ859" s="152"/>
      <c r="TCK859" s="152"/>
      <c r="TCL859" s="152"/>
      <c r="TCM859" s="152"/>
      <c r="TCN859" s="152"/>
      <c r="TCO859" s="152"/>
      <c r="TCP859" s="152"/>
      <c r="TCQ859" s="152"/>
      <c r="TCR859" s="152"/>
      <c r="TCS859" s="152"/>
      <c r="TCT859" s="152"/>
      <c r="TCU859" s="152"/>
      <c r="TCV859" s="152"/>
      <c r="TCW859" s="152"/>
      <c r="TCX859" s="152"/>
      <c r="TCY859" s="152"/>
      <c r="TCZ859" s="152"/>
      <c r="TDA859" s="152"/>
      <c r="TDB859" s="152"/>
      <c r="TDC859" s="152"/>
      <c r="TDD859" s="152"/>
      <c r="TDE859" s="152"/>
      <c r="TDF859" s="152"/>
      <c r="TDG859" s="152"/>
      <c r="TDH859" s="152"/>
      <c r="TDI859" s="152"/>
      <c r="TDJ859" s="152"/>
      <c r="TDK859" s="152"/>
      <c r="TDL859" s="152"/>
      <c r="TDM859" s="152"/>
      <c r="TDN859" s="152"/>
      <c r="TDO859" s="152"/>
      <c r="TDP859" s="152"/>
      <c r="TDQ859" s="152"/>
      <c r="TDR859" s="152"/>
      <c r="TDS859" s="152"/>
      <c r="TDT859" s="152"/>
      <c r="TDU859" s="152"/>
      <c r="TDV859" s="152"/>
      <c r="TDW859" s="152"/>
      <c r="TDX859" s="152"/>
      <c r="TDY859" s="152"/>
      <c r="TDZ859" s="152"/>
      <c r="TEA859" s="152"/>
      <c r="TEB859" s="152"/>
      <c r="TEC859" s="152"/>
      <c r="TED859" s="152"/>
      <c r="TEE859" s="152"/>
      <c r="TEF859" s="152"/>
      <c r="TEG859" s="152"/>
      <c r="TEH859" s="152"/>
      <c r="TEI859" s="152"/>
      <c r="TEJ859" s="152"/>
      <c r="TEK859" s="152"/>
      <c r="TEL859" s="152"/>
      <c r="TEM859" s="152"/>
      <c r="TEN859" s="152"/>
      <c r="TEO859" s="152"/>
      <c r="TEP859" s="152"/>
      <c r="TEQ859" s="152"/>
      <c r="TER859" s="152"/>
      <c r="TES859" s="152"/>
      <c r="TET859" s="152"/>
      <c r="TEU859" s="152"/>
      <c r="TEV859" s="152"/>
      <c r="TEW859" s="152"/>
      <c r="TEX859" s="152"/>
      <c r="TEY859" s="152"/>
      <c r="TEZ859" s="152"/>
      <c r="TFA859" s="152"/>
      <c r="TFB859" s="152"/>
      <c r="TFC859" s="152"/>
      <c r="TFD859" s="152"/>
      <c r="TFE859" s="152"/>
      <c r="TFF859" s="152"/>
      <c r="TFG859" s="152"/>
      <c r="TFH859" s="152"/>
      <c r="TFI859" s="152"/>
      <c r="TFJ859" s="152"/>
      <c r="TFK859" s="152"/>
      <c r="TFL859" s="152"/>
      <c r="TFM859" s="152"/>
      <c r="TFN859" s="152"/>
      <c r="TFO859" s="152"/>
      <c r="TFP859" s="152"/>
      <c r="TFQ859" s="152"/>
      <c r="TFR859" s="152"/>
      <c r="TFS859" s="152"/>
      <c r="TFT859" s="152"/>
      <c r="TFU859" s="152"/>
      <c r="TFV859" s="152"/>
      <c r="TFW859" s="152"/>
      <c r="TFX859" s="152"/>
      <c r="TFY859" s="152"/>
      <c r="TFZ859" s="152"/>
      <c r="TGA859" s="152"/>
      <c r="TGB859" s="152"/>
      <c r="TGC859" s="152"/>
      <c r="TGD859" s="152"/>
      <c r="TGE859" s="152"/>
      <c r="TGF859" s="152"/>
      <c r="TGG859" s="152"/>
      <c r="TGH859" s="152"/>
      <c r="TGI859" s="152"/>
      <c r="TGJ859" s="152"/>
      <c r="TGK859" s="152"/>
      <c r="TGL859" s="152"/>
      <c r="TGM859" s="152"/>
      <c r="TGN859" s="152"/>
      <c r="TGO859" s="152"/>
      <c r="TGP859" s="152"/>
      <c r="TGQ859" s="152"/>
      <c r="TGR859" s="152"/>
      <c r="TGS859" s="152"/>
      <c r="TGT859" s="152"/>
      <c r="TGU859" s="152"/>
      <c r="TGV859" s="152"/>
      <c r="TGW859" s="152"/>
      <c r="TGX859" s="152"/>
      <c r="TGY859" s="152"/>
      <c r="TGZ859" s="152"/>
      <c r="THA859" s="152"/>
      <c r="THB859" s="152"/>
      <c r="THC859" s="152"/>
      <c r="THD859" s="152"/>
      <c r="THE859" s="152"/>
      <c r="THF859" s="152"/>
      <c r="THG859" s="152"/>
      <c r="THH859" s="152"/>
      <c r="THI859" s="152"/>
      <c r="THJ859" s="152"/>
      <c r="THK859" s="152"/>
      <c r="THL859" s="152"/>
      <c r="THM859" s="152"/>
      <c r="THN859" s="152"/>
      <c r="THO859" s="152"/>
      <c r="THP859" s="152"/>
      <c r="THQ859" s="152"/>
      <c r="THR859" s="152"/>
      <c r="THS859" s="152"/>
      <c r="THT859" s="152"/>
      <c r="THU859" s="152"/>
      <c r="THV859" s="152"/>
      <c r="THW859" s="152"/>
      <c r="THX859" s="152"/>
      <c r="THY859" s="152"/>
      <c r="THZ859" s="152"/>
      <c r="TIA859" s="152"/>
      <c r="TIB859" s="152"/>
      <c r="TIC859" s="152"/>
      <c r="TID859" s="152"/>
      <c r="TIE859" s="152"/>
      <c r="TIF859" s="152"/>
      <c r="TIG859" s="152"/>
      <c r="TIH859" s="152"/>
      <c r="TII859" s="152"/>
      <c r="TIJ859" s="152"/>
      <c r="TIK859" s="152"/>
      <c r="TIL859" s="152"/>
      <c r="TIM859" s="152"/>
      <c r="TIN859" s="152"/>
      <c r="TIO859" s="152"/>
      <c r="TIP859" s="152"/>
      <c r="TIQ859" s="152"/>
      <c r="TIR859" s="152"/>
      <c r="TIS859" s="152"/>
      <c r="TIT859" s="152"/>
      <c r="TIU859" s="152"/>
      <c r="TIV859" s="152"/>
      <c r="TIW859" s="152"/>
      <c r="TIX859" s="152"/>
      <c r="TIY859" s="152"/>
      <c r="TIZ859" s="152"/>
      <c r="TJA859" s="152"/>
      <c r="TJB859" s="152"/>
      <c r="TJC859" s="152"/>
      <c r="TJD859" s="152"/>
      <c r="TJE859" s="152"/>
      <c r="TJF859" s="152"/>
      <c r="TJG859" s="152"/>
      <c r="TJH859" s="152"/>
      <c r="TJI859" s="152"/>
      <c r="TJJ859" s="152"/>
      <c r="TJK859" s="152"/>
      <c r="TJL859" s="152"/>
      <c r="TJM859" s="152"/>
      <c r="TJN859" s="152"/>
      <c r="TJO859" s="152"/>
      <c r="TJP859" s="152"/>
      <c r="TJQ859" s="152"/>
      <c r="TJR859" s="152"/>
      <c r="TJS859" s="152"/>
      <c r="TJT859" s="152"/>
      <c r="TJU859" s="152"/>
      <c r="TJV859" s="152"/>
      <c r="TJW859" s="152"/>
      <c r="TJX859" s="152"/>
      <c r="TJY859" s="152"/>
      <c r="TJZ859" s="152"/>
      <c r="TKA859" s="152"/>
      <c r="TKB859" s="152"/>
      <c r="TKC859" s="152"/>
      <c r="TKD859" s="152"/>
      <c r="TKE859" s="152"/>
      <c r="TKF859" s="152"/>
      <c r="TKG859" s="152"/>
      <c r="TKH859" s="152"/>
      <c r="TKI859" s="152"/>
      <c r="TKJ859" s="152"/>
      <c r="TKK859" s="152"/>
      <c r="TKL859" s="152"/>
      <c r="TKM859" s="152"/>
      <c r="TKN859" s="152"/>
      <c r="TKO859" s="152"/>
      <c r="TKP859" s="152"/>
      <c r="TKQ859" s="152"/>
      <c r="TKR859" s="152"/>
      <c r="TKS859" s="152"/>
      <c r="TKT859" s="152"/>
      <c r="TKU859" s="152"/>
      <c r="TKV859" s="152"/>
      <c r="TKW859" s="152"/>
      <c r="TKX859" s="152"/>
      <c r="TKY859" s="152"/>
      <c r="TKZ859" s="152"/>
      <c r="TLA859" s="152"/>
      <c r="TLB859" s="152"/>
      <c r="TLC859" s="152"/>
      <c r="TLD859" s="152"/>
      <c r="TLE859" s="152"/>
      <c r="TLF859" s="152"/>
      <c r="TLG859" s="152"/>
      <c r="TLH859" s="152"/>
      <c r="TLI859" s="152"/>
      <c r="TLJ859" s="152"/>
      <c r="TLK859" s="152"/>
      <c r="TLL859" s="152"/>
      <c r="TLM859" s="152"/>
      <c r="TLN859" s="152"/>
      <c r="TLO859" s="152"/>
      <c r="TLP859" s="152"/>
      <c r="TLQ859" s="152"/>
      <c r="TLR859" s="152"/>
      <c r="TLS859" s="152"/>
      <c r="TLT859" s="152"/>
      <c r="TLU859" s="152"/>
      <c r="TLV859" s="152"/>
      <c r="TLW859" s="152"/>
      <c r="TLX859" s="152"/>
      <c r="TLY859" s="152"/>
      <c r="TLZ859" s="152"/>
      <c r="TMA859" s="152"/>
      <c r="TMB859" s="152"/>
      <c r="TMC859" s="152"/>
      <c r="TMD859" s="152"/>
      <c r="TME859" s="152"/>
      <c r="TMF859" s="152"/>
      <c r="TMG859" s="152"/>
      <c r="TMH859" s="152"/>
      <c r="TMI859" s="152"/>
      <c r="TMJ859" s="152"/>
      <c r="TMK859" s="152"/>
      <c r="TML859" s="152"/>
      <c r="TMM859" s="152"/>
      <c r="TMN859" s="152"/>
      <c r="TMO859" s="152"/>
      <c r="TMP859" s="152"/>
      <c r="TMQ859" s="152"/>
      <c r="TMR859" s="152"/>
      <c r="TMS859" s="152"/>
      <c r="TMT859" s="152"/>
      <c r="TMU859" s="152"/>
      <c r="TMV859" s="152"/>
      <c r="TMW859" s="152"/>
      <c r="TMX859" s="152"/>
      <c r="TMY859" s="152"/>
      <c r="TMZ859" s="152"/>
      <c r="TNA859" s="152"/>
      <c r="TNB859" s="152"/>
      <c r="TNC859" s="152"/>
      <c r="TND859" s="152"/>
      <c r="TNE859" s="152"/>
      <c r="TNF859" s="152"/>
      <c r="TNG859" s="152"/>
      <c r="TNH859" s="152"/>
      <c r="TNI859" s="152"/>
      <c r="TNJ859" s="152"/>
      <c r="TNK859" s="152"/>
      <c r="TNL859" s="152"/>
      <c r="TNM859" s="152"/>
      <c r="TNN859" s="152"/>
      <c r="TNO859" s="152"/>
      <c r="TNP859" s="152"/>
      <c r="TNQ859" s="152"/>
      <c r="TNR859" s="152"/>
      <c r="TNS859" s="152"/>
      <c r="TNT859" s="152"/>
      <c r="TNU859" s="152"/>
      <c r="TNV859" s="152"/>
      <c r="TNW859" s="152"/>
      <c r="TNX859" s="152"/>
      <c r="TNY859" s="152"/>
      <c r="TNZ859" s="152"/>
      <c r="TOA859" s="152"/>
      <c r="TOB859" s="152"/>
      <c r="TOC859" s="152"/>
      <c r="TOD859" s="152"/>
      <c r="TOE859" s="152"/>
      <c r="TOF859" s="152"/>
      <c r="TOG859" s="152"/>
      <c r="TOH859" s="152"/>
      <c r="TOI859" s="152"/>
      <c r="TOJ859" s="152"/>
      <c r="TOK859" s="152"/>
      <c r="TOL859" s="152"/>
      <c r="TOM859" s="152"/>
      <c r="TON859" s="152"/>
      <c r="TOO859" s="152"/>
      <c r="TOP859" s="152"/>
      <c r="TOQ859" s="152"/>
      <c r="TOR859" s="152"/>
      <c r="TOS859" s="152"/>
      <c r="TOT859" s="152"/>
      <c r="TOU859" s="152"/>
      <c r="TOV859" s="152"/>
      <c r="TOW859" s="152"/>
      <c r="TOX859" s="152"/>
      <c r="TOY859" s="152"/>
      <c r="TOZ859" s="152"/>
      <c r="TPA859" s="152"/>
      <c r="TPB859" s="152"/>
      <c r="TPC859" s="152"/>
      <c r="TPD859" s="152"/>
      <c r="TPE859" s="152"/>
      <c r="TPF859" s="152"/>
      <c r="TPG859" s="152"/>
      <c r="TPH859" s="152"/>
      <c r="TPI859" s="152"/>
      <c r="TPJ859" s="152"/>
      <c r="TPK859" s="152"/>
      <c r="TPL859" s="152"/>
      <c r="TPM859" s="152"/>
      <c r="TPN859" s="152"/>
      <c r="TPO859" s="152"/>
      <c r="TPP859" s="152"/>
      <c r="TPQ859" s="152"/>
      <c r="TPR859" s="152"/>
      <c r="TPS859" s="152"/>
      <c r="TPT859" s="152"/>
      <c r="TPU859" s="152"/>
      <c r="TPV859" s="152"/>
      <c r="TPW859" s="152"/>
      <c r="TPX859" s="152"/>
      <c r="TPY859" s="152"/>
      <c r="TPZ859" s="152"/>
      <c r="TQA859" s="152"/>
      <c r="TQB859" s="152"/>
      <c r="TQC859" s="152"/>
      <c r="TQD859" s="152"/>
      <c r="TQE859" s="152"/>
      <c r="TQF859" s="152"/>
      <c r="TQG859" s="152"/>
      <c r="TQH859" s="152"/>
      <c r="TQI859" s="152"/>
      <c r="TQJ859" s="152"/>
      <c r="TQK859" s="152"/>
      <c r="TQL859" s="152"/>
      <c r="TQM859" s="152"/>
      <c r="TQN859" s="152"/>
      <c r="TQO859" s="152"/>
      <c r="TQP859" s="152"/>
      <c r="TQQ859" s="152"/>
      <c r="TQR859" s="152"/>
      <c r="TQS859" s="152"/>
      <c r="TQT859" s="152"/>
      <c r="TQU859" s="152"/>
      <c r="TQV859" s="152"/>
      <c r="TQW859" s="152"/>
      <c r="TQX859" s="152"/>
      <c r="TQY859" s="152"/>
      <c r="TQZ859" s="152"/>
      <c r="TRA859" s="152"/>
      <c r="TRB859" s="152"/>
      <c r="TRC859" s="152"/>
      <c r="TRD859" s="152"/>
      <c r="TRE859" s="152"/>
      <c r="TRF859" s="152"/>
      <c r="TRG859" s="152"/>
      <c r="TRH859" s="152"/>
      <c r="TRI859" s="152"/>
      <c r="TRJ859" s="152"/>
      <c r="TRK859" s="152"/>
      <c r="TRL859" s="152"/>
      <c r="TRM859" s="152"/>
      <c r="TRN859" s="152"/>
      <c r="TRO859" s="152"/>
      <c r="TRP859" s="152"/>
      <c r="TRQ859" s="152"/>
      <c r="TRR859" s="152"/>
      <c r="TRS859" s="152"/>
      <c r="TRT859" s="152"/>
      <c r="TRU859" s="152"/>
      <c r="TRV859" s="152"/>
      <c r="TRW859" s="152"/>
      <c r="TRX859" s="152"/>
      <c r="TRY859" s="152"/>
      <c r="TRZ859" s="152"/>
      <c r="TSA859" s="152"/>
      <c r="TSB859" s="152"/>
      <c r="TSC859" s="152"/>
      <c r="TSD859" s="152"/>
      <c r="TSE859" s="152"/>
      <c r="TSF859" s="152"/>
      <c r="TSG859" s="152"/>
      <c r="TSH859" s="152"/>
      <c r="TSI859" s="152"/>
      <c r="TSJ859" s="152"/>
      <c r="TSK859" s="152"/>
      <c r="TSL859" s="152"/>
      <c r="TSM859" s="152"/>
      <c r="TSN859" s="152"/>
      <c r="TSO859" s="152"/>
      <c r="TSP859" s="152"/>
      <c r="TSQ859" s="152"/>
      <c r="TSR859" s="152"/>
      <c r="TSS859" s="152"/>
      <c r="TST859" s="152"/>
      <c r="TSU859" s="152"/>
      <c r="TSV859" s="152"/>
      <c r="TSW859" s="152"/>
      <c r="TSX859" s="152"/>
      <c r="TSY859" s="152"/>
      <c r="TSZ859" s="152"/>
      <c r="TTA859" s="152"/>
      <c r="TTB859" s="152"/>
      <c r="TTC859" s="152"/>
      <c r="TTD859" s="152"/>
      <c r="TTE859" s="152"/>
      <c r="TTF859" s="152"/>
      <c r="TTG859" s="152"/>
      <c r="TTH859" s="152"/>
      <c r="TTI859" s="152"/>
      <c r="TTJ859" s="152"/>
      <c r="TTK859" s="152"/>
      <c r="TTL859" s="152"/>
      <c r="TTM859" s="152"/>
      <c r="TTN859" s="152"/>
      <c r="TTO859" s="152"/>
      <c r="TTP859" s="152"/>
      <c r="TTQ859" s="152"/>
      <c r="TTR859" s="152"/>
      <c r="TTS859" s="152"/>
      <c r="TTT859" s="152"/>
      <c r="TTU859" s="152"/>
      <c r="TTV859" s="152"/>
      <c r="TTW859" s="152"/>
      <c r="TTX859" s="152"/>
      <c r="TTY859" s="152"/>
      <c r="TTZ859" s="152"/>
      <c r="TUA859" s="152"/>
      <c r="TUB859" s="152"/>
      <c r="TUC859" s="152"/>
      <c r="TUD859" s="152"/>
      <c r="TUE859" s="152"/>
      <c r="TUF859" s="152"/>
      <c r="TUG859" s="152"/>
      <c r="TUH859" s="152"/>
      <c r="TUI859" s="152"/>
      <c r="TUJ859" s="152"/>
      <c r="TUK859" s="152"/>
      <c r="TUL859" s="152"/>
      <c r="TUM859" s="152"/>
      <c r="TUN859" s="152"/>
      <c r="TUO859" s="152"/>
      <c r="TUP859" s="152"/>
      <c r="TUQ859" s="152"/>
      <c r="TUR859" s="152"/>
      <c r="TUS859" s="152"/>
      <c r="TUT859" s="152"/>
      <c r="TUU859" s="152"/>
      <c r="TUV859" s="152"/>
      <c r="TUW859" s="152"/>
      <c r="TUX859" s="152"/>
      <c r="TUY859" s="152"/>
      <c r="TUZ859" s="152"/>
      <c r="TVA859" s="152"/>
      <c r="TVB859" s="152"/>
      <c r="TVC859" s="152"/>
      <c r="TVD859" s="152"/>
      <c r="TVE859" s="152"/>
      <c r="TVF859" s="152"/>
      <c r="TVG859" s="152"/>
      <c r="TVH859" s="152"/>
      <c r="TVI859" s="152"/>
      <c r="TVJ859" s="152"/>
      <c r="TVK859" s="152"/>
      <c r="TVL859" s="152"/>
      <c r="TVM859" s="152"/>
      <c r="TVN859" s="152"/>
      <c r="TVO859" s="152"/>
      <c r="TVP859" s="152"/>
      <c r="TVQ859" s="152"/>
      <c r="TVR859" s="152"/>
      <c r="TVS859" s="152"/>
      <c r="TVT859" s="152"/>
      <c r="TVU859" s="152"/>
      <c r="TVV859" s="152"/>
      <c r="TVW859" s="152"/>
      <c r="TVX859" s="152"/>
      <c r="TVY859" s="152"/>
      <c r="TVZ859" s="152"/>
      <c r="TWA859" s="152"/>
      <c r="TWB859" s="152"/>
      <c r="TWC859" s="152"/>
      <c r="TWD859" s="152"/>
      <c r="TWE859" s="152"/>
      <c r="TWF859" s="152"/>
      <c r="TWG859" s="152"/>
      <c r="TWH859" s="152"/>
      <c r="TWI859" s="152"/>
      <c r="TWJ859" s="152"/>
      <c r="TWK859" s="152"/>
      <c r="TWL859" s="152"/>
      <c r="TWM859" s="152"/>
      <c r="TWN859" s="152"/>
      <c r="TWO859" s="152"/>
      <c r="TWP859" s="152"/>
      <c r="TWQ859" s="152"/>
      <c r="TWR859" s="152"/>
      <c r="TWS859" s="152"/>
      <c r="TWT859" s="152"/>
      <c r="TWU859" s="152"/>
      <c r="TWV859" s="152"/>
      <c r="TWW859" s="152"/>
      <c r="TWX859" s="152"/>
      <c r="TWY859" s="152"/>
      <c r="TWZ859" s="152"/>
      <c r="TXA859" s="152"/>
      <c r="TXB859" s="152"/>
      <c r="TXC859" s="152"/>
      <c r="TXD859" s="152"/>
      <c r="TXE859" s="152"/>
      <c r="TXF859" s="152"/>
      <c r="TXG859" s="152"/>
      <c r="TXH859" s="152"/>
      <c r="TXI859" s="152"/>
      <c r="TXJ859" s="152"/>
      <c r="TXK859" s="152"/>
      <c r="TXL859" s="152"/>
      <c r="TXM859" s="152"/>
      <c r="TXN859" s="152"/>
      <c r="TXO859" s="152"/>
      <c r="TXP859" s="152"/>
      <c r="TXQ859" s="152"/>
      <c r="TXR859" s="152"/>
      <c r="TXS859" s="152"/>
      <c r="TXT859" s="152"/>
      <c r="TXU859" s="152"/>
      <c r="TXV859" s="152"/>
      <c r="TXW859" s="152"/>
      <c r="TXX859" s="152"/>
      <c r="TXY859" s="152"/>
      <c r="TXZ859" s="152"/>
      <c r="TYA859" s="152"/>
      <c r="TYB859" s="152"/>
      <c r="TYC859" s="152"/>
      <c r="TYD859" s="152"/>
      <c r="TYE859" s="152"/>
      <c r="TYF859" s="152"/>
      <c r="TYG859" s="152"/>
      <c r="TYH859" s="152"/>
      <c r="TYI859" s="152"/>
      <c r="TYJ859" s="152"/>
      <c r="TYK859" s="152"/>
      <c r="TYL859" s="152"/>
      <c r="TYM859" s="152"/>
      <c r="TYN859" s="152"/>
      <c r="TYO859" s="152"/>
      <c r="TYP859" s="152"/>
      <c r="TYQ859" s="152"/>
      <c r="TYR859" s="152"/>
      <c r="TYS859" s="152"/>
      <c r="TYT859" s="152"/>
      <c r="TYU859" s="152"/>
      <c r="TYV859" s="152"/>
      <c r="TYW859" s="152"/>
      <c r="TYX859" s="152"/>
      <c r="TYY859" s="152"/>
      <c r="TYZ859" s="152"/>
      <c r="TZA859" s="152"/>
      <c r="TZB859" s="152"/>
      <c r="TZC859" s="152"/>
      <c r="TZD859" s="152"/>
      <c r="TZE859" s="152"/>
      <c r="TZF859" s="152"/>
      <c r="TZG859" s="152"/>
      <c r="TZH859" s="152"/>
      <c r="TZI859" s="152"/>
      <c r="TZJ859" s="152"/>
      <c r="TZK859" s="152"/>
      <c r="TZL859" s="152"/>
      <c r="TZM859" s="152"/>
      <c r="TZN859" s="152"/>
      <c r="TZO859" s="152"/>
      <c r="TZP859" s="152"/>
      <c r="TZQ859" s="152"/>
      <c r="TZR859" s="152"/>
      <c r="TZS859" s="152"/>
      <c r="TZT859" s="152"/>
      <c r="TZU859" s="152"/>
      <c r="TZV859" s="152"/>
      <c r="TZW859" s="152"/>
      <c r="TZX859" s="152"/>
      <c r="TZY859" s="152"/>
      <c r="TZZ859" s="152"/>
      <c r="UAA859" s="152"/>
      <c r="UAB859" s="152"/>
      <c r="UAC859" s="152"/>
      <c r="UAD859" s="152"/>
      <c r="UAE859" s="152"/>
      <c r="UAF859" s="152"/>
      <c r="UAG859" s="152"/>
      <c r="UAH859" s="152"/>
      <c r="UAI859" s="152"/>
      <c r="UAJ859" s="152"/>
      <c r="UAK859" s="152"/>
      <c r="UAL859" s="152"/>
      <c r="UAM859" s="152"/>
      <c r="UAN859" s="152"/>
      <c r="UAO859" s="152"/>
      <c r="UAP859" s="152"/>
      <c r="UAQ859" s="152"/>
      <c r="UAR859" s="152"/>
      <c r="UAS859" s="152"/>
      <c r="UAT859" s="152"/>
      <c r="UAU859" s="152"/>
      <c r="UAV859" s="152"/>
      <c r="UAW859" s="152"/>
      <c r="UAX859" s="152"/>
      <c r="UAY859" s="152"/>
      <c r="UAZ859" s="152"/>
      <c r="UBA859" s="152"/>
      <c r="UBB859" s="152"/>
      <c r="UBC859" s="152"/>
      <c r="UBD859" s="152"/>
      <c r="UBE859" s="152"/>
      <c r="UBF859" s="152"/>
      <c r="UBG859" s="152"/>
      <c r="UBH859" s="152"/>
      <c r="UBI859" s="152"/>
      <c r="UBJ859" s="152"/>
      <c r="UBK859" s="152"/>
      <c r="UBL859" s="152"/>
      <c r="UBM859" s="152"/>
      <c r="UBN859" s="152"/>
      <c r="UBO859" s="152"/>
      <c r="UBP859" s="152"/>
      <c r="UBQ859" s="152"/>
      <c r="UBR859" s="152"/>
      <c r="UBS859" s="152"/>
      <c r="UBT859" s="152"/>
      <c r="UBU859" s="152"/>
      <c r="UBV859" s="152"/>
      <c r="UBW859" s="152"/>
      <c r="UBX859" s="152"/>
      <c r="UBY859" s="152"/>
      <c r="UBZ859" s="152"/>
      <c r="UCA859" s="152"/>
      <c r="UCB859" s="152"/>
      <c r="UCC859" s="152"/>
      <c r="UCD859" s="152"/>
      <c r="UCE859" s="152"/>
      <c r="UCF859" s="152"/>
      <c r="UCG859" s="152"/>
      <c r="UCH859" s="152"/>
      <c r="UCI859" s="152"/>
      <c r="UCJ859" s="152"/>
      <c r="UCK859" s="152"/>
      <c r="UCL859" s="152"/>
      <c r="UCM859" s="152"/>
      <c r="UCN859" s="152"/>
      <c r="UCO859" s="152"/>
      <c r="UCP859" s="152"/>
      <c r="UCQ859" s="152"/>
      <c r="UCR859" s="152"/>
      <c r="UCS859" s="152"/>
      <c r="UCT859" s="152"/>
      <c r="UCU859" s="152"/>
      <c r="UCV859" s="152"/>
      <c r="UCW859" s="152"/>
      <c r="UCX859" s="152"/>
      <c r="UCY859" s="152"/>
      <c r="UCZ859" s="152"/>
      <c r="UDA859" s="152"/>
      <c r="UDB859" s="152"/>
      <c r="UDC859" s="152"/>
      <c r="UDD859" s="152"/>
      <c r="UDE859" s="152"/>
      <c r="UDF859" s="152"/>
      <c r="UDG859" s="152"/>
      <c r="UDH859" s="152"/>
      <c r="UDI859" s="152"/>
      <c r="UDJ859" s="152"/>
      <c r="UDK859" s="152"/>
      <c r="UDL859" s="152"/>
      <c r="UDM859" s="152"/>
      <c r="UDN859" s="152"/>
      <c r="UDO859" s="152"/>
      <c r="UDP859" s="152"/>
      <c r="UDQ859" s="152"/>
      <c r="UDR859" s="152"/>
      <c r="UDS859" s="152"/>
      <c r="UDT859" s="152"/>
      <c r="UDU859" s="152"/>
      <c r="UDV859" s="152"/>
      <c r="UDW859" s="152"/>
      <c r="UDX859" s="152"/>
      <c r="UDY859" s="152"/>
      <c r="UDZ859" s="152"/>
      <c r="UEA859" s="152"/>
      <c r="UEB859" s="152"/>
      <c r="UEC859" s="152"/>
      <c r="UED859" s="152"/>
      <c r="UEE859" s="152"/>
      <c r="UEF859" s="152"/>
      <c r="UEG859" s="152"/>
      <c r="UEH859" s="152"/>
      <c r="UEI859" s="152"/>
      <c r="UEJ859" s="152"/>
      <c r="UEK859" s="152"/>
      <c r="UEL859" s="152"/>
      <c r="UEM859" s="152"/>
      <c r="UEN859" s="152"/>
      <c r="UEO859" s="152"/>
      <c r="UEP859" s="152"/>
      <c r="UEQ859" s="152"/>
      <c r="UER859" s="152"/>
      <c r="UES859" s="152"/>
      <c r="UET859" s="152"/>
      <c r="UEU859" s="152"/>
      <c r="UEV859" s="152"/>
      <c r="UEW859" s="152"/>
      <c r="UEX859" s="152"/>
      <c r="UEY859" s="152"/>
      <c r="UEZ859" s="152"/>
      <c r="UFA859" s="152"/>
      <c r="UFB859" s="152"/>
      <c r="UFC859" s="152"/>
      <c r="UFD859" s="152"/>
      <c r="UFE859" s="152"/>
      <c r="UFF859" s="152"/>
      <c r="UFG859" s="152"/>
      <c r="UFH859" s="152"/>
      <c r="UFI859" s="152"/>
      <c r="UFJ859" s="152"/>
      <c r="UFK859" s="152"/>
      <c r="UFL859" s="152"/>
      <c r="UFM859" s="152"/>
      <c r="UFN859" s="152"/>
      <c r="UFO859" s="152"/>
      <c r="UFP859" s="152"/>
      <c r="UFQ859" s="152"/>
      <c r="UFR859" s="152"/>
      <c r="UFS859" s="152"/>
      <c r="UFT859" s="152"/>
      <c r="UFU859" s="152"/>
      <c r="UFV859" s="152"/>
      <c r="UFW859" s="152"/>
      <c r="UFX859" s="152"/>
      <c r="UFY859" s="152"/>
      <c r="UFZ859" s="152"/>
      <c r="UGA859" s="152"/>
      <c r="UGB859" s="152"/>
      <c r="UGC859" s="152"/>
      <c r="UGD859" s="152"/>
      <c r="UGE859" s="152"/>
      <c r="UGF859" s="152"/>
      <c r="UGG859" s="152"/>
      <c r="UGH859" s="152"/>
      <c r="UGI859" s="152"/>
      <c r="UGJ859" s="152"/>
      <c r="UGK859" s="152"/>
      <c r="UGL859" s="152"/>
      <c r="UGM859" s="152"/>
      <c r="UGN859" s="152"/>
      <c r="UGO859" s="152"/>
      <c r="UGP859" s="152"/>
      <c r="UGQ859" s="152"/>
      <c r="UGR859" s="152"/>
      <c r="UGS859" s="152"/>
      <c r="UGT859" s="152"/>
      <c r="UGU859" s="152"/>
      <c r="UGV859" s="152"/>
      <c r="UGW859" s="152"/>
      <c r="UGX859" s="152"/>
      <c r="UGY859" s="152"/>
      <c r="UGZ859" s="152"/>
      <c r="UHA859" s="152"/>
      <c r="UHB859" s="152"/>
      <c r="UHC859" s="152"/>
      <c r="UHD859" s="152"/>
      <c r="UHE859" s="152"/>
      <c r="UHF859" s="152"/>
      <c r="UHG859" s="152"/>
      <c r="UHH859" s="152"/>
      <c r="UHI859" s="152"/>
      <c r="UHJ859" s="152"/>
      <c r="UHK859" s="152"/>
      <c r="UHL859" s="152"/>
      <c r="UHM859" s="152"/>
      <c r="UHN859" s="152"/>
      <c r="UHO859" s="152"/>
      <c r="UHP859" s="152"/>
      <c r="UHQ859" s="152"/>
      <c r="UHR859" s="152"/>
      <c r="UHS859" s="152"/>
      <c r="UHT859" s="152"/>
      <c r="UHU859" s="152"/>
      <c r="UHV859" s="152"/>
      <c r="UHW859" s="152"/>
      <c r="UHX859" s="152"/>
      <c r="UHY859" s="152"/>
      <c r="UHZ859" s="152"/>
      <c r="UIA859" s="152"/>
      <c r="UIB859" s="152"/>
      <c r="UIC859" s="152"/>
      <c r="UID859" s="152"/>
      <c r="UIE859" s="152"/>
      <c r="UIF859" s="152"/>
      <c r="UIG859" s="152"/>
      <c r="UIH859" s="152"/>
      <c r="UII859" s="152"/>
      <c r="UIJ859" s="152"/>
      <c r="UIK859" s="152"/>
      <c r="UIL859" s="152"/>
      <c r="UIM859" s="152"/>
      <c r="UIN859" s="152"/>
      <c r="UIO859" s="152"/>
      <c r="UIP859" s="152"/>
      <c r="UIQ859" s="152"/>
      <c r="UIR859" s="152"/>
      <c r="UIS859" s="152"/>
      <c r="UIT859" s="152"/>
      <c r="UIU859" s="152"/>
      <c r="UIV859" s="152"/>
      <c r="UIW859" s="152"/>
      <c r="UIX859" s="152"/>
      <c r="UIY859" s="152"/>
      <c r="UIZ859" s="152"/>
      <c r="UJA859" s="152"/>
      <c r="UJB859" s="152"/>
      <c r="UJC859" s="152"/>
      <c r="UJD859" s="152"/>
      <c r="UJE859" s="152"/>
      <c r="UJF859" s="152"/>
      <c r="UJG859" s="152"/>
      <c r="UJH859" s="152"/>
      <c r="UJI859" s="152"/>
      <c r="UJJ859" s="152"/>
      <c r="UJK859" s="152"/>
      <c r="UJL859" s="152"/>
      <c r="UJM859" s="152"/>
      <c r="UJN859" s="152"/>
      <c r="UJO859" s="152"/>
      <c r="UJP859" s="152"/>
      <c r="UJQ859" s="152"/>
      <c r="UJR859" s="152"/>
      <c r="UJS859" s="152"/>
      <c r="UJT859" s="152"/>
      <c r="UJU859" s="152"/>
      <c r="UJV859" s="152"/>
      <c r="UJW859" s="152"/>
      <c r="UJX859" s="152"/>
      <c r="UJY859" s="152"/>
      <c r="UJZ859" s="152"/>
      <c r="UKA859" s="152"/>
      <c r="UKB859" s="152"/>
      <c r="UKC859" s="152"/>
      <c r="UKD859" s="152"/>
      <c r="UKE859" s="152"/>
      <c r="UKF859" s="152"/>
      <c r="UKG859" s="152"/>
      <c r="UKH859" s="152"/>
      <c r="UKI859" s="152"/>
      <c r="UKJ859" s="152"/>
      <c r="UKK859" s="152"/>
      <c r="UKL859" s="152"/>
      <c r="UKM859" s="152"/>
      <c r="UKN859" s="152"/>
      <c r="UKO859" s="152"/>
      <c r="UKP859" s="152"/>
      <c r="UKQ859" s="152"/>
      <c r="UKR859" s="152"/>
      <c r="UKS859" s="152"/>
      <c r="UKT859" s="152"/>
      <c r="UKU859" s="152"/>
      <c r="UKV859" s="152"/>
      <c r="UKW859" s="152"/>
      <c r="UKX859" s="152"/>
      <c r="UKY859" s="152"/>
      <c r="UKZ859" s="152"/>
      <c r="ULA859" s="152"/>
      <c r="ULB859" s="152"/>
      <c r="ULC859" s="152"/>
      <c r="ULD859" s="152"/>
      <c r="ULE859" s="152"/>
      <c r="ULF859" s="152"/>
      <c r="ULG859" s="152"/>
      <c r="ULH859" s="152"/>
      <c r="ULI859" s="152"/>
      <c r="ULJ859" s="152"/>
      <c r="ULK859" s="152"/>
      <c r="ULL859" s="152"/>
      <c r="ULM859" s="152"/>
      <c r="ULN859" s="152"/>
      <c r="ULO859" s="152"/>
      <c r="ULP859" s="152"/>
      <c r="ULQ859" s="152"/>
      <c r="ULR859" s="152"/>
      <c r="ULS859" s="152"/>
      <c r="ULT859" s="152"/>
      <c r="ULU859" s="152"/>
      <c r="ULV859" s="152"/>
      <c r="ULW859" s="152"/>
      <c r="ULX859" s="152"/>
      <c r="ULY859" s="152"/>
      <c r="ULZ859" s="152"/>
      <c r="UMA859" s="152"/>
      <c r="UMB859" s="152"/>
      <c r="UMC859" s="152"/>
      <c r="UMD859" s="152"/>
      <c r="UME859" s="152"/>
      <c r="UMF859" s="152"/>
      <c r="UMG859" s="152"/>
      <c r="UMH859" s="152"/>
      <c r="UMI859" s="152"/>
      <c r="UMJ859" s="152"/>
      <c r="UMK859" s="152"/>
      <c r="UML859" s="152"/>
      <c r="UMM859" s="152"/>
      <c r="UMN859" s="152"/>
      <c r="UMO859" s="152"/>
      <c r="UMP859" s="152"/>
      <c r="UMQ859" s="152"/>
      <c r="UMR859" s="152"/>
      <c r="UMS859" s="152"/>
      <c r="UMT859" s="152"/>
      <c r="UMU859" s="152"/>
      <c r="UMV859" s="152"/>
      <c r="UMW859" s="152"/>
      <c r="UMX859" s="152"/>
      <c r="UMY859" s="152"/>
      <c r="UMZ859" s="152"/>
      <c r="UNA859" s="152"/>
      <c r="UNB859" s="152"/>
      <c r="UNC859" s="152"/>
      <c r="UND859" s="152"/>
      <c r="UNE859" s="152"/>
      <c r="UNF859" s="152"/>
      <c r="UNG859" s="152"/>
      <c r="UNH859" s="152"/>
      <c r="UNI859" s="152"/>
      <c r="UNJ859" s="152"/>
      <c r="UNK859" s="152"/>
      <c r="UNL859" s="152"/>
      <c r="UNM859" s="152"/>
      <c r="UNN859" s="152"/>
      <c r="UNO859" s="152"/>
      <c r="UNP859" s="152"/>
      <c r="UNQ859" s="152"/>
      <c r="UNR859" s="152"/>
      <c r="UNS859" s="152"/>
      <c r="UNT859" s="152"/>
      <c r="UNU859" s="152"/>
      <c r="UNV859" s="152"/>
      <c r="UNW859" s="152"/>
      <c r="UNX859" s="152"/>
      <c r="UNY859" s="152"/>
      <c r="UNZ859" s="152"/>
      <c r="UOA859" s="152"/>
      <c r="UOB859" s="152"/>
      <c r="UOC859" s="152"/>
      <c r="UOD859" s="152"/>
      <c r="UOE859" s="152"/>
      <c r="UOF859" s="152"/>
      <c r="UOG859" s="152"/>
      <c r="UOH859" s="152"/>
      <c r="UOI859" s="152"/>
      <c r="UOJ859" s="152"/>
      <c r="UOK859" s="152"/>
      <c r="UOL859" s="152"/>
      <c r="UOM859" s="152"/>
      <c r="UON859" s="152"/>
      <c r="UOO859" s="152"/>
      <c r="UOP859" s="152"/>
      <c r="UOQ859" s="152"/>
      <c r="UOR859" s="152"/>
      <c r="UOS859" s="152"/>
      <c r="UOT859" s="152"/>
      <c r="UOU859" s="152"/>
      <c r="UOV859" s="152"/>
      <c r="UOW859" s="152"/>
      <c r="UOX859" s="152"/>
      <c r="UOY859" s="152"/>
      <c r="UOZ859" s="152"/>
      <c r="UPA859" s="152"/>
      <c r="UPB859" s="152"/>
      <c r="UPC859" s="152"/>
      <c r="UPD859" s="152"/>
      <c r="UPE859" s="152"/>
      <c r="UPF859" s="152"/>
      <c r="UPG859" s="152"/>
      <c r="UPH859" s="152"/>
      <c r="UPI859" s="152"/>
      <c r="UPJ859" s="152"/>
      <c r="UPK859" s="152"/>
      <c r="UPL859" s="152"/>
      <c r="UPM859" s="152"/>
      <c r="UPN859" s="152"/>
      <c r="UPO859" s="152"/>
      <c r="UPP859" s="152"/>
      <c r="UPQ859" s="152"/>
      <c r="UPR859" s="152"/>
      <c r="UPS859" s="152"/>
      <c r="UPT859" s="152"/>
      <c r="UPU859" s="152"/>
      <c r="UPV859" s="152"/>
      <c r="UPW859" s="152"/>
      <c r="UPX859" s="152"/>
      <c r="UPY859" s="152"/>
      <c r="UPZ859" s="152"/>
      <c r="UQA859" s="152"/>
      <c r="UQB859" s="152"/>
      <c r="UQC859" s="152"/>
      <c r="UQD859" s="152"/>
      <c r="UQE859" s="152"/>
      <c r="UQF859" s="152"/>
      <c r="UQG859" s="152"/>
      <c r="UQH859" s="152"/>
      <c r="UQI859" s="152"/>
      <c r="UQJ859" s="152"/>
      <c r="UQK859" s="152"/>
      <c r="UQL859" s="152"/>
      <c r="UQM859" s="152"/>
      <c r="UQN859" s="152"/>
      <c r="UQO859" s="152"/>
      <c r="UQP859" s="152"/>
      <c r="UQQ859" s="152"/>
      <c r="UQR859" s="152"/>
      <c r="UQS859" s="152"/>
      <c r="UQT859" s="152"/>
      <c r="UQU859" s="152"/>
      <c r="UQV859" s="152"/>
      <c r="UQW859" s="152"/>
      <c r="UQX859" s="152"/>
      <c r="UQY859" s="152"/>
      <c r="UQZ859" s="152"/>
      <c r="URA859" s="152"/>
      <c r="URB859" s="152"/>
      <c r="URC859" s="152"/>
      <c r="URD859" s="152"/>
      <c r="URE859" s="152"/>
      <c r="URF859" s="152"/>
      <c r="URG859" s="152"/>
      <c r="URH859" s="152"/>
      <c r="URI859" s="152"/>
      <c r="URJ859" s="152"/>
      <c r="URK859" s="152"/>
      <c r="URL859" s="152"/>
      <c r="URM859" s="152"/>
      <c r="URN859" s="152"/>
      <c r="URO859" s="152"/>
      <c r="URP859" s="152"/>
      <c r="URQ859" s="152"/>
      <c r="URR859" s="152"/>
      <c r="URS859" s="152"/>
      <c r="URT859" s="152"/>
      <c r="URU859" s="152"/>
      <c r="URV859" s="152"/>
      <c r="URW859" s="152"/>
      <c r="URX859" s="152"/>
      <c r="URY859" s="152"/>
      <c r="URZ859" s="152"/>
      <c r="USA859" s="152"/>
      <c r="USB859" s="152"/>
      <c r="USC859" s="152"/>
      <c r="USD859" s="152"/>
      <c r="USE859" s="152"/>
      <c r="USF859" s="152"/>
      <c r="USG859" s="152"/>
      <c r="USH859" s="152"/>
      <c r="USI859" s="152"/>
      <c r="USJ859" s="152"/>
      <c r="USK859" s="152"/>
      <c r="USL859" s="152"/>
      <c r="USM859" s="152"/>
      <c r="USN859" s="152"/>
      <c r="USO859" s="152"/>
      <c r="USP859" s="152"/>
      <c r="USQ859" s="152"/>
      <c r="USR859" s="152"/>
      <c r="USS859" s="152"/>
      <c r="UST859" s="152"/>
      <c r="USU859" s="152"/>
      <c r="USV859" s="152"/>
      <c r="USW859" s="152"/>
      <c r="USX859" s="152"/>
      <c r="USY859" s="152"/>
      <c r="USZ859" s="152"/>
      <c r="UTA859" s="152"/>
      <c r="UTB859" s="152"/>
      <c r="UTC859" s="152"/>
      <c r="UTD859" s="152"/>
      <c r="UTE859" s="152"/>
      <c r="UTF859" s="152"/>
      <c r="UTG859" s="152"/>
      <c r="UTH859" s="152"/>
      <c r="UTI859" s="152"/>
      <c r="UTJ859" s="152"/>
      <c r="UTK859" s="152"/>
      <c r="UTL859" s="152"/>
      <c r="UTM859" s="152"/>
      <c r="UTN859" s="152"/>
      <c r="UTO859" s="152"/>
      <c r="UTP859" s="152"/>
      <c r="UTQ859" s="152"/>
      <c r="UTR859" s="152"/>
      <c r="UTS859" s="152"/>
      <c r="UTT859" s="152"/>
      <c r="UTU859" s="152"/>
      <c r="UTV859" s="152"/>
      <c r="UTW859" s="152"/>
      <c r="UTX859" s="152"/>
      <c r="UTY859" s="152"/>
      <c r="UTZ859" s="152"/>
      <c r="UUA859" s="152"/>
      <c r="UUB859" s="152"/>
      <c r="UUC859" s="152"/>
      <c r="UUD859" s="152"/>
      <c r="UUE859" s="152"/>
      <c r="UUF859" s="152"/>
      <c r="UUG859" s="152"/>
      <c r="UUH859" s="152"/>
      <c r="UUI859" s="152"/>
      <c r="UUJ859" s="152"/>
      <c r="UUK859" s="152"/>
      <c r="UUL859" s="152"/>
      <c r="UUM859" s="152"/>
      <c r="UUN859" s="152"/>
      <c r="UUO859" s="152"/>
      <c r="UUP859" s="152"/>
      <c r="UUQ859" s="152"/>
      <c r="UUR859" s="152"/>
      <c r="UUS859" s="152"/>
      <c r="UUT859" s="152"/>
      <c r="UUU859" s="152"/>
      <c r="UUV859" s="152"/>
      <c r="UUW859" s="152"/>
      <c r="UUX859" s="152"/>
      <c r="UUY859" s="152"/>
      <c r="UUZ859" s="152"/>
      <c r="UVA859" s="152"/>
      <c r="UVB859" s="152"/>
      <c r="UVC859" s="152"/>
      <c r="UVD859" s="152"/>
      <c r="UVE859" s="152"/>
      <c r="UVF859" s="152"/>
      <c r="UVG859" s="152"/>
      <c r="UVH859" s="152"/>
      <c r="UVI859" s="152"/>
      <c r="UVJ859" s="152"/>
      <c r="UVK859" s="152"/>
      <c r="UVL859" s="152"/>
      <c r="UVM859" s="152"/>
      <c r="UVN859" s="152"/>
      <c r="UVO859" s="152"/>
      <c r="UVP859" s="152"/>
      <c r="UVQ859" s="152"/>
      <c r="UVR859" s="152"/>
      <c r="UVS859" s="152"/>
      <c r="UVT859" s="152"/>
      <c r="UVU859" s="152"/>
      <c r="UVV859" s="152"/>
      <c r="UVW859" s="152"/>
      <c r="UVX859" s="152"/>
      <c r="UVY859" s="152"/>
      <c r="UVZ859" s="152"/>
      <c r="UWA859" s="152"/>
      <c r="UWB859" s="152"/>
      <c r="UWC859" s="152"/>
      <c r="UWD859" s="152"/>
      <c r="UWE859" s="152"/>
      <c r="UWF859" s="152"/>
      <c r="UWG859" s="152"/>
      <c r="UWH859" s="152"/>
      <c r="UWI859" s="152"/>
      <c r="UWJ859" s="152"/>
      <c r="UWK859" s="152"/>
      <c r="UWL859" s="152"/>
      <c r="UWM859" s="152"/>
      <c r="UWN859" s="152"/>
      <c r="UWO859" s="152"/>
      <c r="UWP859" s="152"/>
      <c r="UWQ859" s="152"/>
      <c r="UWR859" s="152"/>
      <c r="UWS859" s="152"/>
      <c r="UWT859" s="152"/>
      <c r="UWU859" s="152"/>
      <c r="UWV859" s="152"/>
      <c r="UWW859" s="152"/>
      <c r="UWX859" s="152"/>
      <c r="UWY859" s="152"/>
      <c r="UWZ859" s="152"/>
      <c r="UXA859" s="152"/>
      <c r="UXB859" s="152"/>
      <c r="UXC859" s="152"/>
      <c r="UXD859" s="152"/>
      <c r="UXE859" s="152"/>
      <c r="UXF859" s="152"/>
      <c r="UXG859" s="152"/>
      <c r="UXH859" s="152"/>
      <c r="UXI859" s="152"/>
      <c r="UXJ859" s="152"/>
      <c r="UXK859" s="152"/>
      <c r="UXL859" s="152"/>
      <c r="UXM859" s="152"/>
      <c r="UXN859" s="152"/>
      <c r="UXO859" s="152"/>
      <c r="UXP859" s="152"/>
      <c r="UXQ859" s="152"/>
      <c r="UXR859" s="152"/>
      <c r="UXS859" s="152"/>
      <c r="UXT859" s="152"/>
      <c r="UXU859" s="152"/>
      <c r="UXV859" s="152"/>
      <c r="UXW859" s="152"/>
      <c r="UXX859" s="152"/>
      <c r="UXY859" s="152"/>
      <c r="UXZ859" s="152"/>
      <c r="UYA859" s="152"/>
      <c r="UYB859" s="152"/>
      <c r="UYC859" s="152"/>
      <c r="UYD859" s="152"/>
      <c r="UYE859" s="152"/>
      <c r="UYF859" s="152"/>
      <c r="UYG859" s="152"/>
      <c r="UYH859" s="152"/>
      <c r="UYI859" s="152"/>
      <c r="UYJ859" s="152"/>
      <c r="UYK859" s="152"/>
      <c r="UYL859" s="152"/>
      <c r="UYM859" s="152"/>
      <c r="UYN859" s="152"/>
      <c r="UYO859" s="152"/>
      <c r="UYP859" s="152"/>
      <c r="UYQ859" s="152"/>
      <c r="UYR859" s="152"/>
      <c r="UYS859" s="152"/>
      <c r="UYT859" s="152"/>
      <c r="UYU859" s="152"/>
      <c r="UYV859" s="152"/>
      <c r="UYW859" s="152"/>
      <c r="UYX859" s="152"/>
      <c r="UYY859" s="152"/>
      <c r="UYZ859" s="152"/>
      <c r="UZA859" s="152"/>
      <c r="UZB859" s="152"/>
      <c r="UZC859" s="152"/>
      <c r="UZD859" s="152"/>
      <c r="UZE859" s="152"/>
      <c r="UZF859" s="152"/>
      <c r="UZG859" s="152"/>
      <c r="UZH859" s="152"/>
      <c r="UZI859" s="152"/>
      <c r="UZJ859" s="152"/>
      <c r="UZK859" s="152"/>
      <c r="UZL859" s="152"/>
      <c r="UZM859" s="152"/>
      <c r="UZN859" s="152"/>
      <c r="UZO859" s="152"/>
      <c r="UZP859" s="152"/>
      <c r="UZQ859" s="152"/>
      <c r="UZR859" s="152"/>
      <c r="UZS859" s="152"/>
      <c r="UZT859" s="152"/>
      <c r="UZU859" s="152"/>
      <c r="UZV859" s="152"/>
      <c r="UZW859" s="152"/>
      <c r="UZX859" s="152"/>
      <c r="UZY859" s="152"/>
      <c r="UZZ859" s="152"/>
      <c r="VAA859" s="152"/>
      <c r="VAB859" s="152"/>
      <c r="VAC859" s="152"/>
      <c r="VAD859" s="152"/>
      <c r="VAE859" s="152"/>
      <c r="VAF859" s="152"/>
      <c r="VAG859" s="152"/>
      <c r="VAH859" s="152"/>
      <c r="VAI859" s="152"/>
      <c r="VAJ859" s="152"/>
      <c r="VAK859" s="152"/>
      <c r="VAL859" s="152"/>
      <c r="VAM859" s="152"/>
      <c r="VAN859" s="152"/>
      <c r="VAO859" s="152"/>
      <c r="VAP859" s="152"/>
      <c r="VAQ859" s="152"/>
      <c r="VAR859" s="152"/>
      <c r="VAS859" s="152"/>
      <c r="VAT859" s="152"/>
      <c r="VAU859" s="152"/>
      <c r="VAV859" s="152"/>
      <c r="VAW859" s="152"/>
      <c r="VAX859" s="152"/>
      <c r="VAY859" s="152"/>
      <c r="VAZ859" s="152"/>
      <c r="VBA859" s="152"/>
      <c r="VBB859" s="152"/>
      <c r="VBC859" s="152"/>
      <c r="VBD859" s="152"/>
      <c r="VBE859" s="152"/>
      <c r="VBF859" s="152"/>
      <c r="VBG859" s="152"/>
      <c r="VBH859" s="152"/>
      <c r="VBI859" s="152"/>
      <c r="VBJ859" s="152"/>
      <c r="VBK859" s="152"/>
      <c r="VBL859" s="152"/>
      <c r="VBM859" s="152"/>
      <c r="VBN859" s="152"/>
      <c r="VBO859" s="152"/>
      <c r="VBP859" s="152"/>
      <c r="VBQ859" s="152"/>
      <c r="VBR859" s="152"/>
      <c r="VBS859" s="152"/>
      <c r="VBT859" s="152"/>
      <c r="VBU859" s="152"/>
      <c r="VBV859" s="152"/>
      <c r="VBW859" s="152"/>
      <c r="VBX859" s="152"/>
      <c r="VBY859" s="152"/>
      <c r="VBZ859" s="152"/>
      <c r="VCA859" s="152"/>
      <c r="VCB859" s="152"/>
      <c r="VCC859" s="152"/>
      <c r="VCD859" s="152"/>
      <c r="VCE859" s="152"/>
      <c r="VCF859" s="152"/>
      <c r="VCG859" s="152"/>
      <c r="VCH859" s="152"/>
      <c r="VCI859" s="152"/>
      <c r="VCJ859" s="152"/>
      <c r="VCK859" s="152"/>
      <c r="VCL859" s="152"/>
      <c r="VCM859" s="152"/>
      <c r="VCN859" s="152"/>
      <c r="VCO859" s="152"/>
      <c r="VCP859" s="152"/>
      <c r="VCQ859" s="152"/>
      <c r="VCR859" s="152"/>
      <c r="VCS859" s="152"/>
      <c r="VCT859" s="152"/>
      <c r="VCU859" s="152"/>
      <c r="VCV859" s="152"/>
      <c r="VCW859" s="152"/>
      <c r="VCX859" s="152"/>
      <c r="VCY859" s="152"/>
      <c r="VCZ859" s="152"/>
      <c r="VDA859" s="152"/>
      <c r="VDB859" s="152"/>
      <c r="VDC859" s="152"/>
      <c r="VDD859" s="152"/>
      <c r="VDE859" s="152"/>
      <c r="VDF859" s="152"/>
      <c r="VDG859" s="152"/>
      <c r="VDH859" s="152"/>
      <c r="VDI859" s="152"/>
      <c r="VDJ859" s="152"/>
      <c r="VDK859" s="152"/>
      <c r="VDL859" s="152"/>
      <c r="VDM859" s="152"/>
      <c r="VDN859" s="152"/>
      <c r="VDO859" s="152"/>
      <c r="VDP859" s="152"/>
      <c r="VDQ859" s="152"/>
      <c r="VDR859" s="152"/>
      <c r="VDS859" s="152"/>
      <c r="VDT859" s="152"/>
      <c r="VDU859" s="152"/>
      <c r="VDV859" s="152"/>
      <c r="VDW859" s="152"/>
      <c r="VDX859" s="152"/>
      <c r="VDY859" s="152"/>
      <c r="VDZ859" s="152"/>
      <c r="VEA859" s="152"/>
      <c r="VEB859" s="152"/>
      <c r="VEC859" s="152"/>
      <c r="VED859" s="152"/>
      <c r="VEE859" s="152"/>
      <c r="VEF859" s="152"/>
      <c r="VEG859" s="152"/>
      <c r="VEH859" s="152"/>
      <c r="VEI859" s="152"/>
      <c r="VEJ859" s="152"/>
      <c r="VEK859" s="152"/>
      <c r="VEL859" s="152"/>
      <c r="VEM859" s="152"/>
      <c r="VEN859" s="152"/>
      <c r="VEO859" s="152"/>
      <c r="VEP859" s="152"/>
      <c r="VEQ859" s="152"/>
      <c r="VER859" s="152"/>
      <c r="VES859" s="152"/>
      <c r="VET859" s="152"/>
      <c r="VEU859" s="152"/>
      <c r="VEV859" s="152"/>
      <c r="VEW859" s="152"/>
      <c r="VEX859" s="152"/>
      <c r="VEY859" s="152"/>
      <c r="VEZ859" s="152"/>
      <c r="VFA859" s="152"/>
      <c r="VFB859" s="152"/>
      <c r="VFC859" s="152"/>
      <c r="VFD859" s="152"/>
      <c r="VFE859" s="152"/>
      <c r="VFF859" s="152"/>
      <c r="VFG859" s="152"/>
      <c r="VFH859" s="152"/>
      <c r="VFI859" s="152"/>
      <c r="VFJ859" s="152"/>
      <c r="VFK859" s="152"/>
      <c r="VFL859" s="152"/>
      <c r="VFM859" s="152"/>
      <c r="VFN859" s="152"/>
      <c r="VFO859" s="152"/>
      <c r="VFP859" s="152"/>
      <c r="VFQ859" s="152"/>
      <c r="VFR859" s="152"/>
      <c r="VFS859" s="152"/>
      <c r="VFT859" s="152"/>
      <c r="VFU859" s="152"/>
      <c r="VFV859" s="152"/>
      <c r="VFW859" s="152"/>
      <c r="VFX859" s="152"/>
      <c r="VFY859" s="152"/>
      <c r="VFZ859" s="152"/>
      <c r="VGA859" s="152"/>
      <c r="VGB859" s="152"/>
      <c r="VGC859" s="152"/>
      <c r="VGD859" s="152"/>
      <c r="VGE859" s="152"/>
      <c r="VGF859" s="152"/>
      <c r="VGG859" s="152"/>
      <c r="VGH859" s="152"/>
      <c r="VGI859" s="152"/>
      <c r="VGJ859" s="152"/>
      <c r="VGK859" s="152"/>
      <c r="VGL859" s="152"/>
      <c r="VGM859" s="152"/>
      <c r="VGN859" s="152"/>
      <c r="VGO859" s="152"/>
      <c r="VGP859" s="152"/>
      <c r="VGQ859" s="152"/>
      <c r="VGR859" s="152"/>
      <c r="VGS859" s="152"/>
      <c r="VGT859" s="152"/>
      <c r="VGU859" s="152"/>
      <c r="VGV859" s="152"/>
      <c r="VGW859" s="152"/>
      <c r="VGX859" s="152"/>
      <c r="VGY859" s="152"/>
      <c r="VGZ859" s="152"/>
      <c r="VHA859" s="152"/>
      <c r="VHB859" s="152"/>
      <c r="VHC859" s="152"/>
      <c r="VHD859" s="152"/>
      <c r="VHE859" s="152"/>
      <c r="VHF859" s="152"/>
      <c r="VHG859" s="152"/>
      <c r="VHH859" s="152"/>
      <c r="VHI859" s="152"/>
      <c r="VHJ859" s="152"/>
      <c r="VHK859" s="152"/>
      <c r="VHL859" s="152"/>
      <c r="VHM859" s="152"/>
      <c r="VHN859" s="152"/>
      <c r="VHO859" s="152"/>
      <c r="VHP859" s="152"/>
      <c r="VHQ859" s="152"/>
      <c r="VHR859" s="152"/>
      <c r="VHS859" s="152"/>
      <c r="VHT859" s="152"/>
      <c r="VHU859" s="152"/>
      <c r="VHV859" s="152"/>
      <c r="VHW859" s="152"/>
      <c r="VHX859" s="152"/>
      <c r="VHY859" s="152"/>
      <c r="VHZ859" s="152"/>
      <c r="VIA859" s="152"/>
      <c r="VIB859" s="152"/>
      <c r="VIC859" s="152"/>
      <c r="VID859" s="152"/>
      <c r="VIE859" s="152"/>
      <c r="VIF859" s="152"/>
      <c r="VIG859" s="152"/>
      <c r="VIH859" s="152"/>
      <c r="VII859" s="152"/>
      <c r="VIJ859" s="152"/>
      <c r="VIK859" s="152"/>
      <c r="VIL859" s="152"/>
      <c r="VIM859" s="152"/>
      <c r="VIN859" s="152"/>
      <c r="VIO859" s="152"/>
      <c r="VIP859" s="152"/>
      <c r="VIQ859" s="152"/>
      <c r="VIR859" s="152"/>
      <c r="VIS859" s="152"/>
      <c r="VIT859" s="152"/>
      <c r="VIU859" s="152"/>
      <c r="VIV859" s="152"/>
      <c r="VIW859" s="152"/>
      <c r="VIX859" s="152"/>
      <c r="VIY859" s="152"/>
      <c r="VIZ859" s="152"/>
      <c r="VJA859" s="152"/>
      <c r="VJB859" s="152"/>
      <c r="VJC859" s="152"/>
      <c r="VJD859" s="152"/>
      <c r="VJE859" s="152"/>
      <c r="VJF859" s="152"/>
      <c r="VJG859" s="152"/>
      <c r="VJH859" s="152"/>
      <c r="VJI859" s="152"/>
      <c r="VJJ859" s="152"/>
      <c r="VJK859" s="152"/>
      <c r="VJL859" s="152"/>
      <c r="VJM859" s="152"/>
      <c r="VJN859" s="152"/>
      <c r="VJO859" s="152"/>
      <c r="VJP859" s="152"/>
      <c r="VJQ859" s="152"/>
      <c r="VJR859" s="152"/>
      <c r="VJS859" s="152"/>
      <c r="VJT859" s="152"/>
      <c r="VJU859" s="152"/>
      <c r="VJV859" s="152"/>
      <c r="VJW859" s="152"/>
      <c r="VJX859" s="152"/>
      <c r="VJY859" s="152"/>
      <c r="VJZ859" s="152"/>
      <c r="VKA859" s="152"/>
      <c r="VKB859" s="152"/>
      <c r="VKC859" s="152"/>
      <c r="VKD859" s="152"/>
      <c r="VKE859" s="152"/>
      <c r="VKF859" s="152"/>
      <c r="VKG859" s="152"/>
      <c r="VKH859" s="152"/>
      <c r="VKI859" s="152"/>
      <c r="VKJ859" s="152"/>
      <c r="VKK859" s="152"/>
      <c r="VKL859" s="152"/>
      <c r="VKM859" s="152"/>
      <c r="VKN859" s="152"/>
      <c r="VKO859" s="152"/>
      <c r="VKP859" s="152"/>
      <c r="VKQ859" s="152"/>
      <c r="VKR859" s="152"/>
      <c r="VKS859" s="152"/>
      <c r="VKT859" s="152"/>
      <c r="VKU859" s="152"/>
      <c r="VKV859" s="152"/>
      <c r="VKW859" s="152"/>
      <c r="VKX859" s="152"/>
      <c r="VKY859" s="152"/>
      <c r="VKZ859" s="152"/>
      <c r="VLA859" s="152"/>
      <c r="VLB859" s="152"/>
      <c r="VLC859" s="152"/>
      <c r="VLD859" s="152"/>
      <c r="VLE859" s="152"/>
      <c r="VLF859" s="152"/>
      <c r="VLG859" s="152"/>
      <c r="VLH859" s="152"/>
      <c r="VLI859" s="152"/>
      <c r="VLJ859" s="152"/>
      <c r="VLK859" s="152"/>
      <c r="VLL859" s="152"/>
      <c r="VLM859" s="152"/>
      <c r="VLN859" s="152"/>
      <c r="VLO859" s="152"/>
      <c r="VLP859" s="152"/>
      <c r="VLQ859" s="152"/>
      <c r="VLR859" s="152"/>
      <c r="VLS859" s="152"/>
      <c r="VLT859" s="152"/>
      <c r="VLU859" s="152"/>
      <c r="VLV859" s="152"/>
      <c r="VLW859" s="152"/>
      <c r="VLX859" s="152"/>
      <c r="VLY859" s="152"/>
      <c r="VLZ859" s="152"/>
      <c r="VMA859" s="152"/>
      <c r="VMB859" s="152"/>
      <c r="VMC859" s="152"/>
      <c r="VMD859" s="152"/>
      <c r="VME859" s="152"/>
      <c r="VMF859" s="152"/>
      <c r="VMG859" s="152"/>
      <c r="VMH859" s="152"/>
      <c r="VMI859" s="152"/>
      <c r="VMJ859" s="152"/>
      <c r="VMK859" s="152"/>
      <c r="VML859" s="152"/>
      <c r="VMM859" s="152"/>
      <c r="VMN859" s="152"/>
      <c r="VMO859" s="152"/>
      <c r="VMP859" s="152"/>
      <c r="VMQ859" s="152"/>
      <c r="VMR859" s="152"/>
      <c r="VMS859" s="152"/>
      <c r="VMT859" s="152"/>
      <c r="VMU859" s="152"/>
      <c r="VMV859" s="152"/>
      <c r="VMW859" s="152"/>
      <c r="VMX859" s="152"/>
      <c r="VMY859" s="152"/>
      <c r="VMZ859" s="152"/>
      <c r="VNA859" s="152"/>
      <c r="VNB859" s="152"/>
      <c r="VNC859" s="152"/>
      <c r="VND859" s="152"/>
      <c r="VNE859" s="152"/>
      <c r="VNF859" s="152"/>
      <c r="VNG859" s="152"/>
      <c r="VNH859" s="152"/>
      <c r="VNI859" s="152"/>
      <c r="VNJ859" s="152"/>
      <c r="VNK859" s="152"/>
      <c r="VNL859" s="152"/>
      <c r="VNM859" s="152"/>
      <c r="VNN859" s="152"/>
      <c r="VNO859" s="152"/>
      <c r="VNP859" s="152"/>
      <c r="VNQ859" s="152"/>
      <c r="VNR859" s="152"/>
      <c r="VNS859" s="152"/>
      <c r="VNT859" s="152"/>
      <c r="VNU859" s="152"/>
      <c r="VNV859" s="152"/>
      <c r="VNW859" s="152"/>
      <c r="VNX859" s="152"/>
      <c r="VNY859" s="152"/>
      <c r="VNZ859" s="152"/>
      <c r="VOA859" s="152"/>
      <c r="VOB859" s="152"/>
      <c r="VOC859" s="152"/>
      <c r="VOD859" s="152"/>
      <c r="VOE859" s="152"/>
      <c r="VOF859" s="152"/>
      <c r="VOG859" s="152"/>
      <c r="VOH859" s="152"/>
      <c r="VOI859" s="152"/>
      <c r="VOJ859" s="152"/>
      <c r="VOK859" s="152"/>
      <c r="VOL859" s="152"/>
      <c r="VOM859" s="152"/>
      <c r="VON859" s="152"/>
      <c r="VOO859" s="152"/>
      <c r="VOP859" s="152"/>
      <c r="VOQ859" s="152"/>
      <c r="VOR859" s="152"/>
      <c r="VOS859" s="152"/>
      <c r="VOT859" s="152"/>
      <c r="VOU859" s="152"/>
      <c r="VOV859" s="152"/>
      <c r="VOW859" s="152"/>
      <c r="VOX859" s="152"/>
      <c r="VOY859" s="152"/>
      <c r="VOZ859" s="152"/>
      <c r="VPA859" s="152"/>
      <c r="VPB859" s="152"/>
      <c r="VPC859" s="152"/>
      <c r="VPD859" s="152"/>
      <c r="VPE859" s="152"/>
      <c r="VPF859" s="152"/>
      <c r="VPG859" s="152"/>
      <c r="VPH859" s="152"/>
      <c r="VPI859" s="152"/>
      <c r="VPJ859" s="152"/>
      <c r="VPK859" s="152"/>
      <c r="VPL859" s="152"/>
      <c r="VPM859" s="152"/>
      <c r="VPN859" s="152"/>
      <c r="VPO859" s="152"/>
      <c r="VPP859" s="152"/>
      <c r="VPQ859" s="152"/>
      <c r="VPR859" s="152"/>
      <c r="VPS859" s="152"/>
      <c r="VPT859" s="152"/>
      <c r="VPU859" s="152"/>
      <c r="VPV859" s="152"/>
      <c r="VPW859" s="152"/>
      <c r="VPX859" s="152"/>
      <c r="VPY859" s="152"/>
      <c r="VPZ859" s="152"/>
      <c r="VQA859" s="152"/>
      <c r="VQB859" s="152"/>
      <c r="VQC859" s="152"/>
      <c r="VQD859" s="152"/>
      <c r="VQE859" s="152"/>
      <c r="VQF859" s="152"/>
      <c r="VQG859" s="152"/>
      <c r="VQH859" s="152"/>
      <c r="VQI859" s="152"/>
      <c r="VQJ859" s="152"/>
      <c r="VQK859" s="152"/>
      <c r="VQL859" s="152"/>
      <c r="VQM859" s="152"/>
      <c r="VQN859" s="152"/>
      <c r="VQO859" s="152"/>
      <c r="VQP859" s="152"/>
      <c r="VQQ859" s="152"/>
      <c r="VQR859" s="152"/>
      <c r="VQS859" s="152"/>
      <c r="VQT859" s="152"/>
      <c r="VQU859" s="152"/>
      <c r="VQV859" s="152"/>
      <c r="VQW859" s="152"/>
      <c r="VQX859" s="152"/>
      <c r="VQY859" s="152"/>
      <c r="VQZ859" s="152"/>
      <c r="VRA859" s="152"/>
      <c r="VRB859" s="152"/>
      <c r="VRC859" s="152"/>
      <c r="VRD859" s="152"/>
      <c r="VRE859" s="152"/>
      <c r="VRF859" s="152"/>
      <c r="VRG859" s="152"/>
      <c r="VRH859" s="152"/>
      <c r="VRI859" s="152"/>
      <c r="VRJ859" s="152"/>
      <c r="VRK859" s="152"/>
      <c r="VRL859" s="152"/>
      <c r="VRM859" s="152"/>
      <c r="VRN859" s="152"/>
      <c r="VRO859" s="152"/>
      <c r="VRP859" s="152"/>
      <c r="VRQ859" s="152"/>
      <c r="VRR859" s="152"/>
      <c r="VRS859" s="152"/>
      <c r="VRT859" s="152"/>
      <c r="VRU859" s="152"/>
      <c r="VRV859" s="152"/>
      <c r="VRW859" s="152"/>
      <c r="VRX859" s="152"/>
      <c r="VRY859" s="152"/>
      <c r="VRZ859" s="152"/>
      <c r="VSA859" s="152"/>
      <c r="VSB859" s="152"/>
      <c r="VSC859" s="152"/>
      <c r="VSD859" s="152"/>
      <c r="VSE859" s="152"/>
      <c r="VSF859" s="152"/>
      <c r="VSG859" s="152"/>
      <c r="VSH859" s="152"/>
      <c r="VSI859" s="152"/>
      <c r="VSJ859" s="152"/>
      <c r="VSK859" s="152"/>
      <c r="VSL859" s="152"/>
      <c r="VSM859" s="152"/>
      <c r="VSN859" s="152"/>
      <c r="VSO859" s="152"/>
      <c r="VSP859" s="152"/>
      <c r="VSQ859" s="152"/>
      <c r="VSR859" s="152"/>
      <c r="VSS859" s="152"/>
      <c r="VST859" s="152"/>
      <c r="VSU859" s="152"/>
      <c r="VSV859" s="152"/>
      <c r="VSW859" s="152"/>
      <c r="VSX859" s="152"/>
      <c r="VSY859" s="152"/>
      <c r="VSZ859" s="152"/>
      <c r="VTA859" s="152"/>
      <c r="VTB859" s="152"/>
      <c r="VTC859" s="152"/>
      <c r="VTD859" s="152"/>
      <c r="VTE859" s="152"/>
      <c r="VTF859" s="152"/>
      <c r="VTG859" s="152"/>
      <c r="VTH859" s="152"/>
      <c r="VTI859" s="152"/>
      <c r="VTJ859" s="152"/>
      <c r="VTK859" s="152"/>
      <c r="VTL859" s="152"/>
      <c r="VTM859" s="152"/>
      <c r="VTN859" s="152"/>
      <c r="VTO859" s="152"/>
      <c r="VTP859" s="152"/>
      <c r="VTQ859" s="152"/>
      <c r="VTR859" s="152"/>
      <c r="VTS859" s="152"/>
      <c r="VTT859" s="152"/>
      <c r="VTU859" s="152"/>
      <c r="VTV859" s="152"/>
      <c r="VTW859" s="152"/>
      <c r="VTX859" s="152"/>
      <c r="VTY859" s="152"/>
      <c r="VTZ859" s="152"/>
      <c r="VUA859" s="152"/>
      <c r="VUB859" s="152"/>
      <c r="VUC859" s="152"/>
      <c r="VUD859" s="152"/>
      <c r="VUE859" s="152"/>
      <c r="VUF859" s="152"/>
      <c r="VUG859" s="152"/>
      <c r="VUH859" s="152"/>
      <c r="VUI859" s="152"/>
      <c r="VUJ859" s="152"/>
      <c r="VUK859" s="152"/>
      <c r="VUL859" s="152"/>
      <c r="VUM859" s="152"/>
      <c r="VUN859" s="152"/>
      <c r="VUO859" s="152"/>
      <c r="VUP859" s="152"/>
      <c r="VUQ859" s="152"/>
      <c r="VUR859" s="152"/>
      <c r="VUS859" s="152"/>
      <c r="VUT859" s="152"/>
      <c r="VUU859" s="152"/>
      <c r="VUV859" s="152"/>
      <c r="VUW859" s="152"/>
      <c r="VUX859" s="152"/>
      <c r="VUY859" s="152"/>
      <c r="VUZ859" s="152"/>
      <c r="VVA859" s="152"/>
      <c r="VVB859" s="152"/>
      <c r="VVC859" s="152"/>
      <c r="VVD859" s="152"/>
      <c r="VVE859" s="152"/>
      <c r="VVF859" s="152"/>
      <c r="VVG859" s="152"/>
      <c r="VVH859" s="152"/>
      <c r="VVI859" s="152"/>
      <c r="VVJ859" s="152"/>
      <c r="VVK859" s="152"/>
      <c r="VVL859" s="152"/>
      <c r="VVM859" s="152"/>
      <c r="VVN859" s="152"/>
      <c r="VVO859" s="152"/>
      <c r="VVP859" s="152"/>
      <c r="VVQ859" s="152"/>
      <c r="VVR859" s="152"/>
      <c r="VVS859" s="152"/>
      <c r="VVT859" s="152"/>
      <c r="VVU859" s="152"/>
      <c r="VVV859" s="152"/>
      <c r="VVW859" s="152"/>
      <c r="VVX859" s="152"/>
      <c r="VVY859" s="152"/>
      <c r="VVZ859" s="152"/>
      <c r="VWA859" s="152"/>
      <c r="VWB859" s="152"/>
      <c r="VWC859" s="152"/>
      <c r="VWD859" s="152"/>
      <c r="VWE859" s="152"/>
      <c r="VWF859" s="152"/>
      <c r="VWG859" s="152"/>
      <c r="VWH859" s="152"/>
      <c r="VWI859" s="152"/>
      <c r="VWJ859" s="152"/>
      <c r="VWK859" s="152"/>
      <c r="VWL859" s="152"/>
      <c r="VWM859" s="152"/>
      <c r="VWN859" s="152"/>
      <c r="VWO859" s="152"/>
      <c r="VWP859" s="152"/>
      <c r="VWQ859" s="152"/>
      <c r="VWR859" s="152"/>
      <c r="VWS859" s="152"/>
      <c r="VWT859" s="152"/>
      <c r="VWU859" s="152"/>
      <c r="VWV859" s="152"/>
      <c r="VWW859" s="152"/>
      <c r="VWX859" s="152"/>
      <c r="VWY859" s="152"/>
      <c r="VWZ859" s="152"/>
      <c r="VXA859" s="152"/>
      <c r="VXB859" s="152"/>
      <c r="VXC859" s="152"/>
      <c r="VXD859" s="152"/>
      <c r="VXE859" s="152"/>
      <c r="VXF859" s="152"/>
      <c r="VXG859" s="152"/>
      <c r="VXH859" s="152"/>
      <c r="VXI859" s="152"/>
      <c r="VXJ859" s="152"/>
      <c r="VXK859" s="152"/>
      <c r="VXL859" s="152"/>
      <c r="VXM859" s="152"/>
      <c r="VXN859" s="152"/>
      <c r="VXO859" s="152"/>
      <c r="VXP859" s="152"/>
      <c r="VXQ859" s="152"/>
      <c r="VXR859" s="152"/>
      <c r="VXS859" s="152"/>
      <c r="VXT859" s="152"/>
      <c r="VXU859" s="152"/>
      <c r="VXV859" s="152"/>
      <c r="VXW859" s="152"/>
      <c r="VXX859" s="152"/>
      <c r="VXY859" s="152"/>
      <c r="VXZ859" s="152"/>
      <c r="VYA859" s="152"/>
      <c r="VYB859" s="152"/>
      <c r="VYC859" s="152"/>
      <c r="VYD859" s="152"/>
      <c r="VYE859" s="152"/>
      <c r="VYF859" s="152"/>
      <c r="VYG859" s="152"/>
      <c r="VYH859" s="152"/>
      <c r="VYI859" s="152"/>
      <c r="VYJ859" s="152"/>
      <c r="VYK859" s="152"/>
      <c r="VYL859" s="152"/>
      <c r="VYM859" s="152"/>
      <c r="VYN859" s="152"/>
      <c r="VYO859" s="152"/>
      <c r="VYP859" s="152"/>
      <c r="VYQ859" s="152"/>
      <c r="VYR859" s="152"/>
      <c r="VYS859" s="152"/>
      <c r="VYT859" s="152"/>
      <c r="VYU859" s="152"/>
      <c r="VYV859" s="152"/>
      <c r="VYW859" s="152"/>
      <c r="VYX859" s="152"/>
      <c r="VYY859" s="152"/>
      <c r="VYZ859" s="152"/>
      <c r="VZA859" s="152"/>
      <c r="VZB859" s="152"/>
      <c r="VZC859" s="152"/>
      <c r="VZD859" s="152"/>
      <c r="VZE859" s="152"/>
      <c r="VZF859" s="152"/>
      <c r="VZG859" s="152"/>
      <c r="VZH859" s="152"/>
      <c r="VZI859" s="152"/>
      <c r="VZJ859" s="152"/>
      <c r="VZK859" s="152"/>
      <c r="VZL859" s="152"/>
      <c r="VZM859" s="152"/>
      <c r="VZN859" s="152"/>
      <c r="VZO859" s="152"/>
      <c r="VZP859" s="152"/>
      <c r="VZQ859" s="152"/>
      <c r="VZR859" s="152"/>
      <c r="VZS859" s="152"/>
      <c r="VZT859" s="152"/>
      <c r="VZU859" s="152"/>
      <c r="VZV859" s="152"/>
      <c r="VZW859" s="152"/>
      <c r="VZX859" s="152"/>
      <c r="VZY859" s="152"/>
      <c r="VZZ859" s="152"/>
      <c r="WAA859" s="152"/>
      <c r="WAB859" s="152"/>
      <c r="WAC859" s="152"/>
      <c r="WAD859" s="152"/>
      <c r="WAE859" s="152"/>
      <c r="WAF859" s="152"/>
      <c r="WAG859" s="152"/>
      <c r="WAH859" s="152"/>
      <c r="WAI859" s="152"/>
      <c r="WAJ859" s="152"/>
      <c r="WAK859" s="152"/>
      <c r="WAL859" s="152"/>
      <c r="WAM859" s="152"/>
      <c r="WAN859" s="152"/>
      <c r="WAO859" s="152"/>
      <c r="WAP859" s="152"/>
      <c r="WAQ859" s="152"/>
      <c r="WAR859" s="152"/>
      <c r="WAS859" s="152"/>
      <c r="WAT859" s="152"/>
      <c r="WAU859" s="152"/>
      <c r="WAV859" s="152"/>
      <c r="WAW859" s="152"/>
      <c r="WAX859" s="152"/>
      <c r="WAY859" s="152"/>
      <c r="WAZ859" s="152"/>
      <c r="WBA859" s="152"/>
      <c r="WBB859" s="152"/>
      <c r="WBC859" s="152"/>
      <c r="WBD859" s="152"/>
      <c r="WBE859" s="152"/>
      <c r="WBF859" s="152"/>
      <c r="WBG859" s="152"/>
      <c r="WBH859" s="152"/>
      <c r="WBI859" s="152"/>
      <c r="WBJ859" s="152"/>
      <c r="WBK859" s="152"/>
      <c r="WBL859" s="152"/>
      <c r="WBM859" s="152"/>
      <c r="WBN859" s="152"/>
      <c r="WBO859" s="152"/>
      <c r="WBP859" s="152"/>
      <c r="WBQ859" s="152"/>
      <c r="WBR859" s="152"/>
      <c r="WBS859" s="152"/>
      <c r="WBT859" s="152"/>
      <c r="WBU859" s="152"/>
      <c r="WBV859" s="152"/>
      <c r="WBW859" s="152"/>
      <c r="WBX859" s="152"/>
      <c r="WBY859" s="152"/>
      <c r="WBZ859" s="152"/>
      <c r="WCA859" s="152"/>
      <c r="WCB859" s="152"/>
      <c r="WCC859" s="152"/>
      <c r="WCD859" s="152"/>
      <c r="WCE859" s="152"/>
      <c r="WCF859" s="152"/>
      <c r="WCG859" s="152"/>
      <c r="WCH859" s="152"/>
      <c r="WCI859" s="152"/>
      <c r="WCJ859" s="152"/>
      <c r="WCK859" s="152"/>
      <c r="WCL859" s="152"/>
      <c r="WCM859" s="152"/>
      <c r="WCN859" s="152"/>
      <c r="WCO859" s="152"/>
      <c r="WCP859" s="152"/>
      <c r="WCQ859" s="152"/>
      <c r="WCR859" s="152"/>
      <c r="WCS859" s="152"/>
      <c r="WCT859" s="152"/>
      <c r="WCU859" s="152"/>
      <c r="WCV859" s="152"/>
      <c r="WCW859" s="152"/>
      <c r="WCX859" s="152"/>
      <c r="WCY859" s="152"/>
      <c r="WCZ859" s="152"/>
      <c r="WDA859" s="152"/>
      <c r="WDB859" s="152"/>
      <c r="WDC859" s="152"/>
      <c r="WDD859" s="152"/>
      <c r="WDE859" s="152"/>
      <c r="WDF859" s="152"/>
      <c r="WDG859" s="152"/>
      <c r="WDH859" s="152"/>
      <c r="WDI859" s="152"/>
      <c r="WDJ859" s="152"/>
      <c r="WDK859" s="152"/>
      <c r="WDL859" s="152"/>
      <c r="WDM859" s="152"/>
      <c r="WDN859" s="152"/>
      <c r="WDO859" s="152"/>
      <c r="WDP859" s="152"/>
      <c r="WDQ859" s="152"/>
      <c r="WDR859" s="152"/>
      <c r="WDS859" s="152"/>
      <c r="WDT859" s="152"/>
      <c r="WDU859" s="152"/>
      <c r="WDV859" s="152"/>
      <c r="WDW859" s="152"/>
      <c r="WDX859" s="152"/>
      <c r="WDY859" s="152"/>
      <c r="WDZ859" s="152"/>
      <c r="WEA859" s="152"/>
      <c r="WEB859" s="152"/>
      <c r="WEC859" s="152"/>
      <c r="WED859" s="152"/>
      <c r="WEE859" s="152"/>
      <c r="WEF859" s="152"/>
      <c r="WEG859" s="152"/>
      <c r="WEH859" s="152"/>
      <c r="WEI859" s="152"/>
      <c r="WEJ859" s="152"/>
      <c r="WEK859" s="152"/>
      <c r="WEL859" s="152"/>
      <c r="WEM859" s="152"/>
      <c r="WEN859" s="152"/>
      <c r="WEO859" s="152"/>
      <c r="WEP859" s="152"/>
      <c r="WEQ859" s="152"/>
      <c r="WER859" s="152"/>
      <c r="WES859" s="152"/>
      <c r="WET859" s="152"/>
      <c r="WEU859" s="152"/>
      <c r="WEV859" s="152"/>
      <c r="WEW859" s="152"/>
      <c r="WEX859" s="152"/>
      <c r="WEY859" s="152"/>
      <c r="WEZ859" s="152"/>
      <c r="WFA859" s="152"/>
      <c r="WFB859" s="152"/>
      <c r="WFC859" s="152"/>
      <c r="WFD859" s="152"/>
      <c r="WFE859" s="152"/>
      <c r="WFF859" s="152"/>
      <c r="WFG859" s="152"/>
      <c r="WFH859" s="152"/>
      <c r="WFI859" s="152"/>
      <c r="WFJ859" s="152"/>
      <c r="WFK859" s="152"/>
      <c r="WFL859" s="152"/>
      <c r="WFM859" s="152"/>
      <c r="WFN859" s="152"/>
      <c r="WFO859" s="152"/>
      <c r="WFP859" s="152"/>
      <c r="WFQ859" s="152"/>
      <c r="WFR859" s="152"/>
      <c r="WFS859" s="152"/>
      <c r="WFT859" s="152"/>
      <c r="WFU859" s="152"/>
      <c r="WFV859" s="152"/>
      <c r="WFW859" s="152"/>
      <c r="WFX859" s="152"/>
      <c r="WFY859" s="152"/>
      <c r="WFZ859" s="152"/>
      <c r="WGA859" s="152"/>
      <c r="WGB859" s="152"/>
      <c r="WGC859" s="152"/>
      <c r="WGD859" s="152"/>
      <c r="WGE859" s="152"/>
      <c r="WGF859" s="152"/>
      <c r="WGG859" s="152"/>
      <c r="WGH859" s="152"/>
      <c r="WGI859" s="152"/>
      <c r="WGJ859" s="152"/>
      <c r="WGK859" s="152"/>
      <c r="WGL859" s="152"/>
      <c r="WGM859" s="152"/>
      <c r="WGN859" s="152"/>
      <c r="WGO859" s="152"/>
      <c r="WGP859" s="152"/>
      <c r="WGQ859" s="152"/>
      <c r="WGR859" s="152"/>
      <c r="WGS859" s="152"/>
      <c r="WGT859" s="152"/>
      <c r="WGU859" s="152"/>
      <c r="WGV859" s="152"/>
      <c r="WGW859" s="152"/>
      <c r="WGX859" s="152"/>
      <c r="WGY859" s="152"/>
      <c r="WGZ859" s="152"/>
      <c r="WHA859" s="152"/>
      <c r="WHB859" s="152"/>
      <c r="WHC859" s="152"/>
      <c r="WHD859" s="152"/>
      <c r="WHE859" s="152"/>
      <c r="WHF859" s="152"/>
      <c r="WHG859" s="152"/>
      <c r="WHH859" s="152"/>
      <c r="WHI859" s="152"/>
      <c r="WHJ859" s="152"/>
      <c r="WHK859" s="152"/>
      <c r="WHL859" s="152"/>
      <c r="WHM859" s="152"/>
      <c r="WHN859" s="152"/>
      <c r="WHO859" s="152"/>
      <c r="WHP859" s="152"/>
      <c r="WHQ859" s="152"/>
      <c r="WHR859" s="152"/>
      <c r="WHS859" s="152"/>
      <c r="WHT859" s="152"/>
      <c r="WHU859" s="152"/>
      <c r="WHV859" s="152"/>
      <c r="WHW859" s="152"/>
      <c r="WHX859" s="152"/>
      <c r="WHY859" s="152"/>
      <c r="WHZ859" s="152"/>
      <c r="WIA859" s="152"/>
      <c r="WIB859" s="152"/>
      <c r="WIC859" s="152"/>
      <c r="WID859" s="152"/>
      <c r="WIE859" s="152"/>
      <c r="WIF859" s="152"/>
      <c r="WIG859" s="152"/>
      <c r="WIH859" s="152"/>
      <c r="WII859" s="152"/>
      <c r="WIJ859" s="152"/>
      <c r="WIK859" s="152"/>
      <c r="WIL859" s="152"/>
      <c r="WIM859" s="152"/>
      <c r="WIN859" s="152"/>
      <c r="WIO859" s="152"/>
      <c r="WIP859" s="152"/>
      <c r="WIQ859" s="152"/>
      <c r="WIR859" s="152"/>
      <c r="WIS859" s="152"/>
      <c r="WIT859" s="152"/>
      <c r="WIU859" s="152"/>
      <c r="WIV859" s="152"/>
      <c r="WIW859" s="152"/>
      <c r="WIX859" s="152"/>
      <c r="WIY859" s="152"/>
      <c r="WIZ859" s="152"/>
      <c r="WJA859" s="152"/>
      <c r="WJB859" s="152"/>
      <c r="WJC859" s="152"/>
      <c r="WJD859" s="152"/>
      <c r="WJE859" s="152"/>
      <c r="WJF859" s="152"/>
      <c r="WJG859" s="152"/>
      <c r="WJH859" s="152"/>
      <c r="WJI859" s="152"/>
      <c r="WJJ859" s="152"/>
      <c r="WJK859" s="152"/>
      <c r="WJL859" s="152"/>
      <c r="WJM859" s="152"/>
      <c r="WJN859" s="152"/>
      <c r="WJO859" s="152"/>
      <c r="WJP859" s="152"/>
      <c r="WJQ859" s="152"/>
      <c r="WJR859" s="152"/>
      <c r="WJS859" s="152"/>
      <c r="WJT859" s="152"/>
      <c r="WJU859" s="152"/>
      <c r="WJV859" s="152"/>
      <c r="WJW859" s="152"/>
      <c r="WJX859" s="152"/>
      <c r="WJY859" s="152"/>
      <c r="WJZ859" s="152"/>
      <c r="WKA859" s="152"/>
      <c r="WKB859" s="152"/>
      <c r="WKC859" s="152"/>
      <c r="WKD859" s="152"/>
      <c r="WKE859" s="152"/>
      <c r="WKF859" s="152"/>
      <c r="WKG859" s="152"/>
      <c r="WKH859" s="152"/>
      <c r="WKI859" s="152"/>
      <c r="WKJ859" s="152"/>
      <c r="WKK859" s="152"/>
      <c r="WKL859" s="152"/>
      <c r="WKM859" s="152"/>
      <c r="WKN859" s="152"/>
      <c r="WKO859" s="152"/>
      <c r="WKP859" s="152"/>
      <c r="WKQ859" s="152"/>
      <c r="WKR859" s="152"/>
      <c r="WKS859" s="152"/>
      <c r="WKT859" s="152"/>
      <c r="WKU859" s="152"/>
      <c r="WKV859" s="152"/>
      <c r="WKW859" s="152"/>
      <c r="WKX859" s="152"/>
      <c r="WKY859" s="152"/>
      <c r="WKZ859" s="152"/>
      <c r="WLA859" s="152"/>
      <c r="WLB859" s="152"/>
      <c r="WLC859" s="152"/>
      <c r="WLD859" s="152"/>
      <c r="WLE859" s="152"/>
      <c r="WLF859" s="152"/>
      <c r="WLG859" s="152"/>
      <c r="WLH859" s="152"/>
      <c r="WLI859" s="152"/>
      <c r="WLJ859" s="152"/>
      <c r="WLK859" s="152"/>
      <c r="WLL859" s="152"/>
      <c r="WLM859" s="152"/>
      <c r="WLN859" s="152"/>
      <c r="WLO859" s="152"/>
      <c r="WLP859" s="152"/>
      <c r="WLQ859" s="152"/>
      <c r="WLR859" s="152"/>
      <c r="WLS859" s="152"/>
      <c r="WLT859" s="152"/>
      <c r="WLU859" s="152"/>
      <c r="WLV859" s="152"/>
      <c r="WLW859" s="152"/>
      <c r="WLX859" s="152"/>
      <c r="WLY859" s="152"/>
      <c r="WLZ859" s="152"/>
      <c r="WMA859" s="152"/>
      <c r="WMB859" s="152"/>
      <c r="WMC859" s="152"/>
      <c r="WMD859" s="152"/>
      <c r="WME859" s="152"/>
      <c r="WMF859" s="152"/>
      <c r="WMG859" s="152"/>
      <c r="WMH859" s="152"/>
      <c r="WMI859" s="152"/>
      <c r="WMJ859" s="152"/>
      <c r="WMK859" s="152"/>
      <c r="WML859" s="152"/>
      <c r="WMM859" s="152"/>
      <c r="WMN859" s="152"/>
      <c r="WMO859" s="152"/>
      <c r="WMP859" s="152"/>
      <c r="WMQ859" s="152"/>
      <c r="WMR859" s="152"/>
      <c r="WMS859" s="152"/>
      <c r="WMT859" s="152"/>
      <c r="WMU859" s="152"/>
      <c r="WMV859" s="152"/>
      <c r="WMW859" s="152"/>
      <c r="WMX859" s="152"/>
      <c r="WMY859" s="152"/>
      <c r="WMZ859" s="152"/>
      <c r="WNA859" s="152"/>
      <c r="WNB859" s="152"/>
      <c r="WNC859" s="152"/>
      <c r="WND859" s="152"/>
      <c r="WNE859" s="152"/>
      <c r="WNF859" s="152"/>
      <c r="WNG859" s="152"/>
      <c r="WNH859" s="152"/>
      <c r="WNI859" s="152"/>
      <c r="WNJ859" s="152"/>
      <c r="WNK859" s="152"/>
      <c r="WNL859" s="152"/>
      <c r="WNM859" s="152"/>
      <c r="WNN859" s="152"/>
      <c r="WNO859" s="152"/>
      <c r="WNP859" s="152"/>
      <c r="WNQ859" s="152"/>
      <c r="WNR859" s="152"/>
      <c r="WNS859" s="152"/>
      <c r="WNT859" s="152"/>
      <c r="WNU859" s="152"/>
      <c r="WNV859" s="152"/>
      <c r="WNW859" s="152"/>
      <c r="WNX859" s="152"/>
      <c r="WNY859" s="152"/>
      <c r="WNZ859" s="152"/>
      <c r="WOA859" s="152"/>
      <c r="WOB859" s="152"/>
      <c r="WOC859" s="152"/>
      <c r="WOD859" s="152"/>
      <c r="WOE859" s="152"/>
      <c r="WOF859" s="152"/>
      <c r="WOG859" s="152"/>
      <c r="WOH859" s="152"/>
      <c r="WOI859" s="152"/>
      <c r="WOJ859" s="152"/>
      <c r="WOK859" s="152"/>
      <c r="WOL859" s="152"/>
      <c r="WOM859" s="152"/>
      <c r="WON859" s="152"/>
      <c r="WOO859" s="152"/>
      <c r="WOP859" s="152"/>
      <c r="WOQ859" s="152"/>
      <c r="WOR859" s="152"/>
      <c r="WOS859" s="152"/>
      <c r="WOT859" s="152"/>
      <c r="WOU859" s="152"/>
      <c r="WOV859" s="152"/>
      <c r="WOW859" s="152"/>
      <c r="WOX859" s="152"/>
      <c r="WOY859" s="152"/>
      <c r="WOZ859" s="152"/>
      <c r="WPA859" s="152"/>
      <c r="WPB859" s="152"/>
      <c r="WPC859" s="152"/>
      <c r="WPD859" s="152"/>
      <c r="WPE859" s="152"/>
      <c r="WPF859" s="152"/>
      <c r="WPG859" s="152"/>
      <c r="WPH859" s="152"/>
      <c r="WPI859" s="152"/>
      <c r="WPJ859" s="152"/>
      <c r="WPK859" s="152"/>
      <c r="WPL859" s="152"/>
      <c r="WPM859" s="152"/>
      <c r="WPN859" s="152"/>
      <c r="WPO859" s="152"/>
      <c r="WPP859" s="152"/>
      <c r="WPQ859" s="152"/>
      <c r="WPR859" s="152"/>
      <c r="WPS859" s="152"/>
      <c r="WPT859" s="152"/>
      <c r="WPU859" s="152"/>
      <c r="WPV859" s="152"/>
      <c r="WPW859" s="152"/>
      <c r="WPX859" s="152"/>
      <c r="WPY859" s="152"/>
      <c r="WPZ859" s="152"/>
      <c r="WQA859" s="152"/>
      <c r="WQB859" s="152"/>
      <c r="WQC859" s="152"/>
      <c r="WQD859" s="152"/>
      <c r="WQE859" s="152"/>
      <c r="WQF859" s="152"/>
      <c r="WQG859" s="152"/>
      <c r="WQH859" s="152"/>
      <c r="WQI859" s="152"/>
      <c r="WQJ859" s="152"/>
      <c r="WQK859" s="152"/>
      <c r="WQL859" s="152"/>
      <c r="WQM859" s="152"/>
      <c r="WQN859" s="152"/>
      <c r="WQO859" s="152"/>
      <c r="WQP859" s="152"/>
      <c r="WQQ859" s="152"/>
      <c r="WQR859" s="152"/>
      <c r="WQS859" s="152"/>
      <c r="WQT859" s="152"/>
      <c r="WQU859" s="152"/>
      <c r="WQV859" s="152"/>
      <c r="WQW859" s="152"/>
      <c r="WQX859" s="152"/>
      <c r="WQY859" s="152"/>
      <c r="WQZ859" s="152"/>
      <c r="WRA859" s="152"/>
      <c r="WRB859" s="152"/>
      <c r="WRC859" s="152"/>
      <c r="WRD859" s="152"/>
      <c r="WRE859" s="152"/>
      <c r="WRF859" s="152"/>
      <c r="WRG859" s="152"/>
      <c r="WRH859" s="152"/>
      <c r="WRI859" s="152"/>
      <c r="WRJ859" s="152"/>
      <c r="WRK859" s="152"/>
      <c r="WRL859" s="152"/>
      <c r="WRM859" s="152"/>
      <c r="WRN859" s="152"/>
      <c r="WRO859" s="152"/>
      <c r="WRP859" s="152"/>
      <c r="WRQ859" s="152"/>
      <c r="WRR859" s="152"/>
      <c r="WRS859" s="152"/>
      <c r="WRT859" s="152"/>
      <c r="WRU859" s="152"/>
      <c r="WRV859" s="152"/>
      <c r="WRW859" s="152"/>
      <c r="WRX859" s="152"/>
      <c r="WRY859" s="152"/>
      <c r="WRZ859" s="152"/>
      <c r="WSA859" s="152"/>
      <c r="WSB859" s="152"/>
      <c r="WSC859" s="152"/>
      <c r="WSD859" s="152"/>
      <c r="WSE859" s="152"/>
      <c r="WSF859" s="152"/>
      <c r="WSG859" s="152"/>
      <c r="WSH859" s="152"/>
      <c r="WSI859" s="152"/>
      <c r="WSJ859" s="152"/>
      <c r="WSK859" s="152"/>
      <c r="WSL859" s="152"/>
      <c r="WSM859" s="152"/>
      <c r="WSN859" s="152"/>
      <c r="WSO859" s="152"/>
      <c r="WSP859" s="152"/>
      <c r="WSQ859" s="152"/>
      <c r="WSR859" s="152"/>
      <c r="WSS859" s="152"/>
      <c r="WST859" s="152"/>
      <c r="WSU859" s="152"/>
      <c r="WSV859" s="152"/>
      <c r="WSW859" s="152"/>
      <c r="WSX859" s="152"/>
      <c r="WSY859" s="152"/>
      <c r="WSZ859" s="152"/>
      <c r="WTA859" s="152"/>
      <c r="WTB859" s="152"/>
      <c r="WTC859" s="152"/>
      <c r="WTD859" s="152"/>
      <c r="WTE859" s="152"/>
      <c r="WTF859" s="152"/>
      <c r="WTG859" s="152"/>
      <c r="WTH859" s="152"/>
      <c r="WTI859" s="152"/>
      <c r="WTJ859" s="152"/>
      <c r="WTK859" s="152"/>
      <c r="WTL859" s="152"/>
      <c r="WTM859" s="152"/>
      <c r="WTN859" s="152"/>
      <c r="WTO859" s="152"/>
      <c r="WTP859" s="152"/>
      <c r="WTQ859" s="152"/>
      <c r="WTR859" s="152"/>
      <c r="WTS859" s="152"/>
      <c r="WTT859" s="152"/>
      <c r="WTU859" s="152"/>
      <c r="WTV859" s="152"/>
      <c r="WTW859" s="152"/>
      <c r="WTX859" s="152"/>
      <c r="WTY859" s="152"/>
      <c r="WTZ859" s="152"/>
      <c r="WUA859" s="152"/>
      <c r="WUB859" s="152"/>
      <c r="WUC859" s="152"/>
      <c r="WUD859" s="152"/>
      <c r="WUE859" s="152"/>
      <c r="WUF859" s="152"/>
      <c r="WUG859" s="152"/>
      <c r="WUH859" s="152"/>
      <c r="WUI859" s="152"/>
      <c r="WUJ859" s="152"/>
      <c r="WUK859" s="152"/>
      <c r="WUL859" s="152"/>
      <c r="WUM859" s="152"/>
      <c r="WUN859" s="152"/>
      <c r="WUO859" s="152"/>
      <c r="WUP859" s="152"/>
      <c r="WUQ859" s="152"/>
      <c r="WUR859" s="152"/>
      <c r="WUS859" s="152"/>
      <c r="WUT859" s="152"/>
      <c r="WUU859" s="152"/>
      <c r="WUV859" s="152"/>
      <c r="WUW859" s="152"/>
      <c r="WUX859" s="152"/>
      <c r="WUY859" s="152"/>
      <c r="WUZ859" s="152"/>
      <c r="WVA859" s="152"/>
      <c r="WVB859" s="152"/>
      <c r="WVC859" s="152"/>
      <c r="WVD859" s="152"/>
      <c r="WVE859" s="152"/>
      <c r="WVF859" s="152"/>
      <c r="WVG859" s="152"/>
      <c r="WVH859" s="152"/>
      <c r="WVI859" s="152"/>
      <c r="WVJ859" s="152"/>
      <c r="WVK859" s="152"/>
      <c r="WVL859" s="152"/>
      <c r="WVM859" s="152"/>
      <c r="WVN859" s="152"/>
      <c r="WVO859" s="152"/>
      <c r="WVP859" s="152"/>
      <c r="WVQ859" s="152"/>
      <c r="WVR859" s="152"/>
      <c r="WVS859" s="152"/>
      <c r="WVT859" s="152"/>
      <c r="WVU859" s="152"/>
      <c r="WVV859" s="152"/>
      <c r="WVW859" s="152"/>
      <c r="WVX859" s="152"/>
      <c r="WVY859" s="152"/>
      <c r="WVZ859" s="152"/>
      <c r="WWA859" s="152"/>
      <c r="WWB859" s="152"/>
      <c r="WWC859" s="152"/>
      <c r="WWD859" s="152"/>
      <c r="WWE859" s="152"/>
      <c r="WWF859" s="152"/>
      <c r="WWG859" s="152"/>
      <c r="WWH859" s="152"/>
      <c r="WWI859" s="152"/>
      <c r="WWJ859" s="152"/>
      <c r="WWK859" s="152"/>
      <c r="WWL859" s="152"/>
      <c r="WWM859" s="152"/>
      <c r="WWN859" s="152"/>
      <c r="WWO859" s="152"/>
      <c r="WWP859" s="152"/>
      <c r="WWQ859" s="152"/>
      <c r="WWR859" s="152"/>
      <c r="WWS859" s="152"/>
      <c r="WWT859" s="152"/>
      <c r="WWU859" s="152"/>
      <c r="WWV859" s="152"/>
      <c r="WWW859" s="152"/>
      <c r="WWX859" s="152"/>
      <c r="WWY859" s="152"/>
      <c r="WWZ859" s="152"/>
      <c r="WXA859" s="152"/>
      <c r="WXB859" s="152"/>
      <c r="WXC859" s="152"/>
      <c r="WXD859" s="152"/>
      <c r="WXE859" s="152"/>
      <c r="WXF859" s="152"/>
      <c r="WXG859" s="152"/>
      <c r="WXH859" s="152"/>
      <c r="WXI859" s="152"/>
      <c r="WXJ859" s="152"/>
      <c r="WXK859" s="152"/>
      <c r="WXL859" s="152"/>
      <c r="WXM859" s="152"/>
      <c r="WXN859" s="152"/>
      <c r="WXO859" s="152"/>
      <c r="WXP859" s="152"/>
      <c r="WXQ859" s="152"/>
      <c r="WXR859" s="152"/>
      <c r="WXS859" s="152"/>
      <c r="WXT859" s="152"/>
      <c r="WXU859" s="152"/>
      <c r="WXV859" s="152"/>
      <c r="WXW859" s="152"/>
      <c r="WXX859" s="152"/>
      <c r="WXY859" s="152"/>
      <c r="WXZ859" s="152"/>
      <c r="WYA859" s="152"/>
      <c r="WYB859" s="152"/>
      <c r="WYC859" s="152"/>
      <c r="WYD859" s="152"/>
      <c r="WYE859" s="152"/>
      <c r="WYF859" s="152"/>
      <c r="WYG859" s="152"/>
      <c r="WYH859" s="152"/>
      <c r="WYI859" s="152"/>
      <c r="WYJ859" s="152"/>
      <c r="WYK859" s="152"/>
      <c r="WYL859" s="152"/>
      <c r="WYM859" s="152"/>
      <c r="WYN859" s="152"/>
      <c r="WYO859" s="152"/>
      <c r="WYP859" s="152"/>
      <c r="WYQ859" s="152"/>
      <c r="WYR859" s="152"/>
      <c r="WYS859" s="152"/>
      <c r="WYT859" s="152"/>
      <c r="WYU859" s="152"/>
      <c r="WYV859" s="152"/>
      <c r="WYW859" s="152"/>
      <c r="WYX859" s="152"/>
      <c r="WYY859" s="152"/>
      <c r="WYZ859" s="152"/>
      <c r="WZA859" s="152"/>
      <c r="WZB859" s="152"/>
      <c r="WZC859" s="152"/>
      <c r="WZD859" s="152"/>
      <c r="WZE859" s="152"/>
      <c r="WZF859" s="152"/>
      <c r="WZG859" s="152"/>
      <c r="WZH859" s="152"/>
      <c r="WZI859" s="152"/>
      <c r="WZJ859" s="152"/>
      <c r="WZK859" s="152"/>
      <c r="WZL859" s="152"/>
      <c r="WZM859" s="152"/>
      <c r="WZN859" s="152"/>
      <c r="WZO859" s="152"/>
      <c r="WZP859" s="152"/>
      <c r="WZQ859" s="152"/>
      <c r="WZR859" s="152"/>
      <c r="WZS859" s="152"/>
      <c r="WZT859" s="152"/>
      <c r="WZU859" s="152"/>
      <c r="WZV859" s="152"/>
      <c r="WZW859" s="152"/>
      <c r="WZX859" s="152"/>
      <c r="WZY859" s="152"/>
      <c r="WZZ859" s="152"/>
      <c r="XAA859" s="152"/>
      <c r="XAB859" s="152"/>
      <c r="XAC859" s="152"/>
      <c r="XAD859" s="152"/>
      <c r="XAE859" s="152"/>
      <c r="XAF859" s="152"/>
      <c r="XAG859" s="152"/>
      <c r="XAH859" s="152"/>
      <c r="XAI859" s="152"/>
      <c r="XAJ859" s="152"/>
      <c r="XAK859" s="152"/>
      <c r="XAL859" s="152"/>
      <c r="XAM859" s="152"/>
      <c r="XAN859" s="152"/>
      <c r="XAO859" s="152"/>
      <c r="XAP859" s="152"/>
      <c r="XAQ859" s="152"/>
      <c r="XAR859" s="152"/>
      <c r="XAS859" s="152"/>
      <c r="XAT859" s="152"/>
      <c r="XAU859" s="152"/>
      <c r="XAV859" s="152"/>
      <c r="XAW859" s="152"/>
      <c r="XAX859" s="152"/>
      <c r="XAY859" s="152"/>
      <c r="XAZ859" s="152"/>
      <c r="XBA859" s="152"/>
      <c r="XBB859" s="152"/>
      <c r="XBC859" s="152"/>
      <c r="XBD859" s="152"/>
      <c r="XBE859" s="152"/>
      <c r="XBF859" s="152"/>
      <c r="XBG859" s="152"/>
      <c r="XBH859" s="152"/>
      <c r="XBI859" s="152"/>
      <c r="XBJ859" s="152"/>
      <c r="XBK859" s="152"/>
      <c r="XBL859" s="152"/>
      <c r="XBM859" s="152"/>
      <c r="XBN859" s="152"/>
      <c r="XBO859" s="152"/>
      <c r="XBP859" s="152"/>
      <c r="XBQ859" s="152"/>
      <c r="XBR859" s="152"/>
      <c r="XBS859" s="152"/>
      <c r="XBT859" s="152"/>
      <c r="XBU859" s="152"/>
      <c r="XBV859" s="152"/>
      <c r="XBW859" s="152"/>
      <c r="XBX859" s="152"/>
      <c r="XBY859" s="152"/>
      <c r="XBZ859" s="152"/>
      <c r="XCA859" s="152"/>
      <c r="XCB859" s="152"/>
      <c r="XCC859" s="152"/>
      <c r="XCD859" s="152"/>
      <c r="XCE859" s="152"/>
      <c r="XCF859" s="152"/>
      <c r="XCG859" s="152"/>
      <c r="XCH859" s="152"/>
      <c r="XCI859" s="152"/>
      <c r="XCJ859" s="152"/>
      <c r="XCK859" s="152"/>
      <c r="XCL859" s="152"/>
      <c r="XCM859" s="152"/>
      <c r="XCN859" s="152"/>
      <c r="XCO859" s="152"/>
      <c r="XCP859" s="152"/>
      <c r="XCQ859" s="152"/>
      <c r="XCR859" s="152"/>
      <c r="XCS859" s="152"/>
      <c r="XCT859" s="152"/>
      <c r="XCU859" s="152"/>
      <c r="XCV859" s="152"/>
      <c r="XCW859" s="152"/>
      <c r="XCX859" s="152"/>
      <c r="XCY859" s="152"/>
      <c r="XCZ859" s="152"/>
      <c r="XDA859" s="152"/>
      <c r="XDB859" s="152"/>
      <c r="XDC859" s="152"/>
      <c r="XDD859" s="152"/>
      <c r="XDE859" s="152"/>
      <c r="XDF859" s="152"/>
      <c r="XDG859" s="152"/>
      <c r="XDH859" s="152"/>
      <c r="XDI859" s="152"/>
      <c r="XDJ859" s="152"/>
      <c r="XDK859" s="152"/>
      <c r="XDL859" s="152"/>
      <c r="XDM859" s="152"/>
      <c r="XDN859" s="152"/>
      <c r="XDO859" s="152"/>
      <c r="XDP859" s="152"/>
      <c r="XDQ859" s="152"/>
      <c r="XDR859" s="152"/>
      <c r="XDS859" s="152"/>
      <c r="XDT859" s="152"/>
      <c r="XDU859" s="152"/>
      <c r="XDV859" s="152"/>
      <c r="XDW859" s="152"/>
      <c r="XDX859" s="152"/>
      <c r="XDY859" s="152"/>
      <c r="XDZ859" s="152"/>
      <c r="XEA859" s="152"/>
      <c r="XEB859" s="152"/>
    </row>
    <row r="860" s="13" customFormat="1" ht="36" spans="1:16356">
      <c r="A860" s="32">
        <v>851</v>
      </c>
      <c r="B860" s="33" t="s">
        <v>2580</v>
      </c>
      <c r="C860" s="33" t="s">
        <v>31</v>
      </c>
      <c r="D860" s="33" t="s">
        <v>34</v>
      </c>
      <c r="E860" s="33" t="s">
        <v>51</v>
      </c>
      <c r="F860" s="34">
        <v>44348</v>
      </c>
      <c r="G860" s="34">
        <v>44440</v>
      </c>
      <c r="H860" s="33" t="s">
        <v>2484</v>
      </c>
      <c r="I860" s="33" t="s">
        <v>2589</v>
      </c>
      <c r="J860" s="48">
        <v>65</v>
      </c>
      <c r="K860" s="48"/>
      <c r="L860" s="48">
        <v>65</v>
      </c>
      <c r="M860" s="48"/>
      <c r="N860" s="48"/>
      <c r="O860" s="48">
        <v>1</v>
      </c>
      <c r="P860" s="33">
        <v>148</v>
      </c>
      <c r="Q860" s="33">
        <v>619</v>
      </c>
      <c r="R860" s="48"/>
      <c r="S860" s="33">
        <v>148</v>
      </c>
      <c r="T860" s="33">
        <v>619</v>
      </c>
      <c r="U860" s="33" t="s">
        <v>2590</v>
      </c>
      <c r="V860" s="37" t="s">
        <v>39</v>
      </c>
      <c r="W860" s="33" t="s">
        <v>54</v>
      </c>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c r="BD860" s="152"/>
      <c r="BE860" s="152"/>
      <c r="BF860" s="152"/>
      <c r="BG860" s="152"/>
      <c r="BH860" s="152"/>
      <c r="BI860" s="152"/>
      <c r="BJ860" s="152"/>
      <c r="BK860" s="152"/>
      <c r="BL860" s="152"/>
      <c r="BM860" s="152"/>
      <c r="BN860" s="152"/>
      <c r="BO860" s="152"/>
      <c r="BP860" s="152"/>
      <c r="BQ860" s="152"/>
      <c r="BR860" s="152"/>
      <c r="BS860" s="152"/>
      <c r="BT860" s="152"/>
      <c r="BU860" s="152"/>
      <c r="BV860" s="152"/>
      <c r="BW860" s="152"/>
      <c r="BX860" s="152"/>
      <c r="BY860" s="152"/>
      <c r="BZ860" s="152"/>
      <c r="CA860" s="152"/>
      <c r="CB860" s="152"/>
      <c r="CC860" s="152"/>
      <c r="CD860" s="152"/>
      <c r="CE860" s="152"/>
      <c r="CF860" s="152"/>
      <c r="CG860" s="152"/>
      <c r="CH860" s="152"/>
      <c r="CI860" s="152"/>
      <c r="CJ860" s="152"/>
      <c r="CK860" s="152"/>
      <c r="CL860" s="152"/>
      <c r="CM860" s="152"/>
      <c r="CN860" s="152"/>
      <c r="CO860" s="152"/>
      <c r="CP860" s="152"/>
      <c r="CQ860" s="152"/>
      <c r="CR860" s="152"/>
      <c r="CS860" s="152"/>
      <c r="CT860" s="152"/>
      <c r="CU860" s="152"/>
      <c r="CV860" s="152"/>
      <c r="CW860" s="152"/>
      <c r="CX860" s="152"/>
      <c r="CY860" s="152"/>
      <c r="CZ860" s="152"/>
      <c r="DA860" s="152"/>
      <c r="DB860" s="152"/>
      <c r="DC860" s="152"/>
      <c r="DD860" s="152"/>
      <c r="DE860" s="152"/>
      <c r="DF860" s="152"/>
      <c r="DG860" s="152"/>
      <c r="DH860" s="152"/>
      <c r="DI860" s="152"/>
      <c r="DJ860" s="152"/>
      <c r="DK860" s="152"/>
      <c r="DL860" s="152"/>
      <c r="DM860" s="152"/>
      <c r="DN860" s="152"/>
      <c r="DO860" s="152"/>
      <c r="DP860" s="152"/>
      <c r="DQ860" s="152"/>
      <c r="DR860" s="152"/>
      <c r="DS860" s="152"/>
      <c r="DT860" s="152"/>
      <c r="DU860" s="152"/>
      <c r="DV860" s="152"/>
      <c r="DW860" s="152"/>
      <c r="DX860" s="152"/>
      <c r="DY860" s="152"/>
      <c r="DZ860" s="152"/>
      <c r="EA860" s="152"/>
      <c r="EB860" s="152"/>
      <c r="EC860" s="152"/>
      <c r="ED860" s="152"/>
      <c r="EE860" s="152"/>
      <c r="EF860" s="152"/>
      <c r="EG860" s="152"/>
      <c r="EH860" s="152"/>
      <c r="EI860" s="152"/>
      <c r="EJ860" s="152"/>
      <c r="EK860" s="152"/>
      <c r="EL860" s="152"/>
      <c r="EM860" s="152"/>
      <c r="EN860" s="152"/>
      <c r="EO860" s="152"/>
      <c r="EP860" s="152"/>
      <c r="EQ860" s="152"/>
      <c r="ER860" s="152"/>
      <c r="ES860" s="152"/>
      <c r="ET860" s="152"/>
      <c r="EU860" s="152"/>
      <c r="EV860" s="152"/>
      <c r="EW860" s="152"/>
      <c r="EX860" s="152"/>
      <c r="EY860" s="152"/>
      <c r="EZ860" s="152"/>
      <c r="FA860" s="152"/>
      <c r="FB860" s="152"/>
      <c r="FC860" s="152"/>
      <c r="FD860" s="152"/>
      <c r="FE860" s="152"/>
      <c r="FF860" s="152"/>
      <c r="FG860" s="152"/>
      <c r="FH860" s="152"/>
      <c r="FI860" s="152"/>
      <c r="FJ860" s="152"/>
      <c r="FK860" s="152"/>
      <c r="FL860" s="152"/>
      <c r="FM860" s="152"/>
      <c r="FN860" s="152"/>
      <c r="FO860" s="152"/>
      <c r="FP860" s="152"/>
      <c r="FQ860" s="152"/>
      <c r="FR860" s="152"/>
      <c r="FS860" s="152"/>
      <c r="FT860" s="152"/>
      <c r="FU860" s="152"/>
      <c r="FV860" s="152"/>
      <c r="FW860" s="152"/>
      <c r="FX860" s="152"/>
      <c r="FY860" s="152"/>
      <c r="FZ860" s="152"/>
      <c r="GA860" s="152"/>
      <c r="GB860" s="152"/>
      <c r="GC860" s="152"/>
      <c r="GD860" s="152"/>
      <c r="GE860" s="152"/>
      <c r="GF860" s="152"/>
      <c r="GG860" s="152"/>
      <c r="GH860" s="152"/>
      <c r="GI860" s="152"/>
      <c r="GJ860" s="152"/>
      <c r="GK860" s="152"/>
      <c r="GL860" s="152"/>
      <c r="GM860" s="152"/>
      <c r="GN860" s="152"/>
      <c r="GO860" s="152"/>
      <c r="GP860" s="152"/>
      <c r="GQ860" s="152"/>
      <c r="GR860" s="152"/>
      <c r="GS860" s="152"/>
      <c r="GT860" s="152"/>
      <c r="GU860" s="152"/>
      <c r="GV860" s="152"/>
      <c r="GW860" s="152"/>
      <c r="GX860" s="152"/>
      <c r="GY860" s="152"/>
      <c r="GZ860" s="152"/>
      <c r="HA860" s="152"/>
      <c r="HB860" s="152"/>
      <c r="HC860" s="152"/>
      <c r="HD860" s="152"/>
      <c r="HE860" s="152"/>
      <c r="HF860" s="152"/>
      <c r="HG860" s="152"/>
      <c r="HH860" s="152"/>
      <c r="HI860" s="152"/>
      <c r="HJ860" s="152"/>
      <c r="HK860" s="152"/>
      <c r="HL860" s="152"/>
      <c r="HM860" s="152"/>
      <c r="HN860" s="152"/>
      <c r="HO860" s="152"/>
      <c r="HP860" s="152"/>
      <c r="HQ860" s="152"/>
      <c r="HR860" s="152"/>
      <c r="HS860" s="152"/>
      <c r="HT860" s="152"/>
      <c r="HU860" s="152"/>
      <c r="HV860" s="152"/>
      <c r="HW860" s="152"/>
      <c r="HX860" s="152"/>
      <c r="HY860" s="152"/>
      <c r="HZ860" s="152"/>
      <c r="IA860" s="152"/>
      <c r="IB860" s="152"/>
      <c r="IC860" s="152"/>
      <c r="ID860" s="152"/>
      <c r="IE860" s="152"/>
      <c r="IF860" s="152"/>
      <c r="IG860" s="152"/>
      <c r="IH860" s="152"/>
      <c r="II860" s="152"/>
      <c r="IJ860" s="152"/>
      <c r="IK860" s="152"/>
      <c r="IL860" s="152"/>
      <c r="IM860" s="152"/>
      <c r="IN860" s="152"/>
      <c r="IO860" s="152"/>
      <c r="IP860" s="152"/>
      <c r="IQ860" s="152"/>
      <c r="IR860" s="152"/>
      <c r="IS860" s="152"/>
      <c r="IT860" s="152"/>
      <c r="IU860" s="152"/>
      <c r="IV860" s="152"/>
      <c r="IW860" s="152"/>
      <c r="IX860" s="152"/>
      <c r="IY860" s="152"/>
      <c r="IZ860" s="152"/>
      <c r="JA860" s="152"/>
      <c r="JB860" s="152"/>
      <c r="JC860" s="152"/>
      <c r="JD860" s="152"/>
      <c r="JE860" s="152"/>
      <c r="JF860" s="152"/>
      <c r="JG860" s="152"/>
      <c r="JH860" s="152"/>
      <c r="JI860" s="152"/>
      <c r="JJ860" s="152"/>
      <c r="JK860" s="152"/>
      <c r="JL860" s="152"/>
      <c r="JM860" s="152"/>
      <c r="JN860" s="152"/>
      <c r="JO860" s="152"/>
      <c r="JP860" s="152"/>
      <c r="JQ860" s="152"/>
      <c r="JR860" s="152"/>
      <c r="JS860" s="152"/>
      <c r="JT860" s="152"/>
      <c r="JU860" s="152"/>
      <c r="JV860" s="152"/>
      <c r="JW860" s="152"/>
      <c r="JX860" s="152"/>
      <c r="JY860" s="152"/>
      <c r="JZ860" s="152"/>
      <c r="KA860" s="152"/>
      <c r="KB860" s="152"/>
      <c r="KC860" s="152"/>
      <c r="KD860" s="152"/>
      <c r="KE860" s="152"/>
      <c r="KF860" s="152"/>
      <c r="KG860" s="152"/>
      <c r="KH860" s="152"/>
      <c r="KI860" s="152"/>
      <c r="KJ860" s="152"/>
      <c r="KK860" s="152"/>
      <c r="KL860" s="152"/>
      <c r="KM860" s="152"/>
      <c r="KN860" s="152"/>
      <c r="KO860" s="152"/>
      <c r="KP860" s="152"/>
      <c r="KQ860" s="152"/>
      <c r="KR860" s="152"/>
      <c r="KS860" s="152"/>
      <c r="KT860" s="152"/>
      <c r="KU860" s="152"/>
      <c r="KV860" s="152"/>
      <c r="KW860" s="152"/>
      <c r="KX860" s="152"/>
      <c r="KY860" s="152"/>
      <c r="KZ860" s="152"/>
      <c r="LA860" s="152"/>
      <c r="LB860" s="152"/>
      <c r="LC860" s="152"/>
      <c r="LD860" s="152"/>
      <c r="LE860" s="152"/>
      <c r="LF860" s="152"/>
      <c r="LG860" s="152"/>
      <c r="LH860" s="152"/>
      <c r="LI860" s="152"/>
      <c r="LJ860" s="152"/>
      <c r="LK860" s="152"/>
      <c r="LL860" s="152"/>
      <c r="LM860" s="152"/>
      <c r="LN860" s="152"/>
      <c r="LO860" s="152"/>
      <c r="LP860" s="152"/>
      <c r="LQ860" s="152"/>
      <c r="LR860" s="152"/>
      <c r="LS860" s="152"/>
      <c r="LT860" s="152"/>
      <c r="LU860" s="152"/>
      <c r="LV860" s="152"/>
      <c r="LW860" s="152"/>
      <c r="LX860" s="152"/>
      <c r="LY860" s="152"/>
      <c r="LZ860" s="152"/>
      <c r="MA860" s="152"/>
      <c r="MB860" s="152"/>
      <c r="MC860" s="152"/>
      <c r="MD860" s="152"/>
      <c r="ME860" s="152"/>
      <c r="MF860" s="152"/>
      <c r="MG860" s="152"/>
      <c r="MH860" s="152"/>
      <c r="MI860" s="152"/>
      <c r="MJ860" s="152"/>
      <c r="MK860" s="152"/>
      <c r="ML860" s="152"/>
      <c r="MM860" s="152"/>
      <c r="MN860" s="152"/>
      <c r="MO860" s="152"/>
      <c r="MP860" s="152"/>
      <c r="MQ860" s="152"/>
      <c r="MR860" s="152"/>
      <c r="MS860" s="152"/>
      <c r="MT860" s="152"/>
      <c r="MU860" s="152"/>
      <c r="MV860" s="152"/>
      <c r="MW860" s="152"/>
      <c r="MX860" s="152"/>
      <c r="MY860" s="152"/>
      <c r="MZ860" s="152"/>
      <c r="NA860" s="152"/>
      <c r="NB860" s="152"/>
      <c r="NC860" s="152"/>
      <c r="ND860" s="152"/>
      <c r="NE860" s="152"/>
      <c r="NF860" s="152"/>
      <c r="NG860" s="152"/>
      <c r="NH860" s="152"/>
      <c r="NI860" s="152"/>
      <c r="NJ860" s="152"/>
      <c r="NK860" s="152"/>
      <c r="NL860" s="152"/>
      <c r="NM860" s="152"/>
      <c r="NN860" s="152"/>
      <c r="NO860" s="152"/>
      <c r="NP860" s="152"/>
      <c r="NQ860" s="152"/>
      <c r="NR860" s="152"/>
      <c r="NS860" s="152"/>
      <c r="NT860" s="152"/>
      <c r="NU860" s="152"/>
      <c r="NV860" s="152"/>
      <c r="NW860" s="152"/>
      <c r="NX860" s="152"/>
      <c r="NY860" s="152"/>
      <c r="NZ860" s="152"/>
      <c r="OA860" s="152"/>
      <c r="OB860" s="152"/>
      <c r="OC860" s="152"/>
      <c r="OD860" s="152"/>
      <c r="OE860" s="152"/>
      <c r="OF860" s="152"/>
      <c r="OG860" s="152"/>
      <c r="OH860" s="152"/>
      <c r="OI860" s="152"/>
      <c r="OJ860" s="152"/>
      <c r="OK860" s="152"/>
      <c r="OL860" s="152"/>
      <c r="OM860" s="152"/>
      <c r="ON860" s="152"/>
      <c r="OO860" s="152"/>
      <c r="OP860" s="152"/>
      <c r="OQ860" s="152"/>
      <c r="OR860" s="152"/>
      <c r="OS860" s="152"/>
      <c r="OT860" s="152"/>
      <c r="OU860" s="152"/>
      <c r="OV860" s="152"/>
      <c r="OW860" s="152"/>
      <c r="OX860" s="152"/>
      <c r="OY860" s="152"/>
      <c r="OZ860" s="152"/>
      <c r="PA860" s="152"/>
      <c r="PB860" s="152"/>
      <c r="PC860" s="152"/>
      <c r="PD860" s="152"/>
      <c r="PE860" s="152"/>
      <c r="PF860" s="152"/>
      <c r="PG860" s="152"/>
      <c r="PH860" s="152"/>
      <c r="PI860" s="152"/>
      <c r="PJ860" s="152"/>
      <c r="PK860" s="152"/>
      <c r="PL860" s="152"/>
      <c r="PM860" s="152"/>
      <c r="PN860" s="152"/>
      <c r="PO860" s="152"/>
      <c r="PP860" s="152"/>
      <c r="PQ860" s="152"/>
      <c r="PR860" s="152"/>
      <c r="PS860" s="152"/>
      <c r="PT860" s="152"/>
      <c r="PU860" s="152"/>
      <c r="PV860" s="152"/>
      <c r="PW860" s="152"/>
      <c r="PX860" s="152"/>
      <c r="PY860" s="152"/>
      <c r="PZ860" s="152"/>
      <c r="QA860" s="152"/>
      <c r="QB860" s="152"/>
      <c r="QC860" s="152"/>
      <c r="QD860" s="152"/>
      <c r="QE860" s="152"/>
      <c r="QF860" s="152"/>
      <c r="QG860" s="152"/>
      <c r="QH860" s="152"/>
      <c r="QI860" s="152"/>
      <c r="QJ860" s="152"/>
      <c r="QK860" s="152"/>
      <c r="QL860" s="152"/>
      <c r="QM860" s="152"/>
      <c r="QN860" s="152"/>
      <c r="QO860" s="152"/>
      <c r="QP860" s="152"/>
      <c r="QQ860" s="152"/>
      <c r="QR860" s="152"/>
      <c r="QS860" s="152"/>
      <c r="QT860" s="152"/>
      <c r="QU860" s="152"/>
      <c r="QV860" s="152"/>
      <c r="QW860" s="152"/>
      <c r="QX860" s="152"/>
      <c r="QY860" s="152"/>
      <c r="QZ860" s="152"/>
      <c r="RA860" s="152"/>
      <c r="RB860" s="152"/>
      <c r="RC860" s="152"/>
      <c r="RD860" s="152"/>
      <c r="RE860" s="152"/>
      <c r="RF860" s="152"/>
      <c r="RG860" s="152"/>
      <c r="RH860" s="152"/>
      <c r="RI860" s="152"/>
      <c r="RJ860" s="152"/>
      <c r="RK860" s="152"/>
      <c r="RL860" s="152"/>
      <c r="RM860" s="152"/>
      <c r="RN860" s="152"/>
      <c r="RO860" s="152"/>
      <c r="RP860" s="152"/>
      <c r="RQ860" s="152"/>
      <c r="RR860" s="152"/>
      <c r="RS860" s="152"/>
      <c r="RT860" s="152"/>
      <c r="RU860" s="152"/>
      <c r="RV860" s="152"/>
      <c r="RW860" s="152"/>
      <c r="RX860" s="152"/>
      <c r="RY860" s="152"/>
      <c r="RZ860" s="152"/>
      <c r="SA860" s="152"/>
      <c r="SB860" s="152"/>
      <c r="SC860" s="152"/>
      <c r="SD860" s="152"/>
      <c r="SE860" s="152"/>
      <c r="SF860" s="152"/>
      <c r="SG860" s="152"/>
      <c r="SH860" s="152"/>
      <c r="SI860" s="152"/>
      <c r="SJ860" s="152"/>
      <c r="SK860" s="152"/>
      <c r="SL860" s="152"/>
      <c r="SM860" s="152"/>
      <c r="SN860" s="152"/>
      <c r="SO860" s="152"/>
      <c r="SP860" s="152"/>
      <c r="SQ860" s="152"/>
      <c r="SR860" s="152"/>
      <c r="SS860" s="152"/>
      <c r="ST860" s="152"/>
      <c r="SU860" s="152"/>
      <c r="SV860" s="152"/>
      <c r="SW860" s="152"/>
      <c r="SX860" s="152"/>
      <c r="SY860" s="152"/>
      <c r="SZ860" s="152"/>
      <c r="TA860" s="152"/>
      <c r="TB860" s="152"/>
      <c r="TC860" s="152"/>
      <c r="TD860" s="152"/>
      <c r="TE860" s="152"/>
      <c r="TF860" s="152"/>
      <c r="TG860" s="152"/>
      <c r="TH860" s="152"/>
      <c r="TI860" s="152"/>
      <c r="TJ860" s="152"/>
      <c r="TK860" s="152"/>
      <c r="TL860" s="152"/>
      <c r="TM860" s="152"/>
      <c r="TN860" s="152"/>
      <c r="TO860" s="152"/>
      <c r="TP860" s="152"/>
      <c r="TQ860" s="152"/>
      <c r="TR860" s="152"/>
      <c r="TS860" s="152"/>
      <c r="TT860" s="152"/>
      <c r="TU860" s="152"/>
      <c r="TV860" s="152"/>
      <c r="TW860" s="152"/>
      <c r="TX860" s="152"/>
      <c r="TY860" s="152"/>
      <c r="TZ860" s="152"/>
      <c r="UA860" s="152"/>
      <c r="UB860" s="152"/>
      <c r="UC860" s="152"/>
      <c r="UD860" s="152"/>
      <c r="UE860" s="152"/>
      <c r="UF860" s="152"/>
      <c r="UG860" s="152"/>
      <c r="UH860" s="152"/>
      <c r="UI860" s="152"/>
      <c r="UJ860" s="152"/>
      <c r="UK860" s="152"/>
      <c r="UL860" s="152"/>
      <c r="UM860" s="152"/>
      <c r="UN860" s="152"/>
      <c r="UO860" s="152"/>
      <c r="UP860" s="152"/>
      <c r="UQ860" s="152"/>
      <c r="UR860" s="152"/>
      <c r="US860" s="152"/>
      <c r="UT860" s="152"/>
      <c r="UU860" s="152"/>
      <c r="UV860" s="152"/>
      <c r="UW860" s="152"/>
      <c r="UX860" s="152"/>
      <c r="UY860" s="152"/>
      <c r="UZ860" s="152"/>
      <c r="VA860" s="152"/>
      <c r="VB860" s="152"/>
      <c r="VC860" s="152"/>
      <c r="VD860" s="152"/>
      <c r="VE860" s="152"/>
      <c r="VF860" s="152"/>
      <c r="VG860" s="152"/>
      <c r="VH860" s="152"/>
      <c r="VI860" s="152"/>
      <c r="VJ860" s="152"/>
      <c r="VK860" s="152"/>
      <c r="VL860" s="152"/>
      <c r="VM860" s="152"/>
      <c r="VN860" s="152"/>
      <c r="VO860" s="152"/>
      <c r="VP860" s="152"/>
      <c r="VQ860" s="152"/>
      <c r="VR860" s="152"/>
      <c r="VS860" s="152"/>
      <c r="VT860" s="152"/>
      <c r="VU860" s="152"/>
      <c r="VV860" s="152"/>
      <c r="VW860" s="152"/>
      <c r="VX860" s="152"/>
      <c r="VY860" s="152"/>
      <c r="VZ860" s="152"/>
      <c r="WA860" s="152"/>
      <c r="WB860" s="152"/>
      <c r="WC860" s="152"/>
      <c r="WD860" s="152"/>
      <c r="WE860" s="152"/>
      <c r="WF860" s="152"/>
      <c r="WG860" s="152"/>
      <c r="WH860" s="152"/>
      <c r="WI860" s="152"/>
      <c r="WJ860" s="152"/>
      <c r="WK860" s="152"/>
      <c r="WL860" s="152"/>
      <c r="WM860" s="152"/>
      <c r="WN860" s="152"/>
      <c r="WO860" s="152"/>
      <c r="WP860" s="152"/>
      <c r="WQ860" s="152"/>
      <c r="WR860" s="152"/>
      <c r="WS860" s="152"/>
      <c r="WT860" s="152"/>
      <c r="WU860" s="152"/>
      <c r="WV860" s="152"/>
      <c r="WW860" s="152"/>
      <c r="WX860" s="152"/>
      <c r="WY860" s="152"/>
      <c r="WZ860" s="152"/>
      <c r="XA860" s="152"/>
      <c r="XB860" s="152"/>
      <c r="XC860" s="152"/>
      <c r="XD860" s="152"/>
      <c r="XE860" s="152"/>
      <c r="XF860" s="152"/>
      <c r="XG860" s="152"/>
      <c r="XH860" s="152"/>
      <c r="XI860" s="152"/>
      <c r="XJ860" s="152"/>
      <c r="XK860" s="152"/>
      <c r="XL860" s="152"/>
      <c r="XM860" s="152"/>
      <c r="XN860" s="152"/>
      <c r="XO860" s="152"/>
      <c r="XP860" s="152"/>
      <c r="XQ860" s="152"/>
      <c r="XR860" s="152"/>
      <c r="XS860" s="152"/>
      <c r="XT860" s="152"/>
      <c r="XU860" s="152"/>
      <c r="XV860" s="152"/>
      <c r="XW860" s="152"/>
      <c r="XX860" s="152"/>
      <c r="XY860" s="152"/>
      <c r="XZ860" s="152"/>
      <c r="YA860" s="152"/>
      <c r="YB860" s="152"/>
      <c r="YC860" s="152"/>
      <c r="YD860" s="152"/>
      <c r="YE860" s="152"/>
      <c r="YF860" s="152"/>
      <c r="YG860" s="152"/>
      <c r="YH860" s="152"/>
      <c r="YI860" s="152"/>
      <c r="YJ860" s="152"/>
      <c r="YK860" s="152"/>
      <c r="YL860" s="152"/>
      <c r="YM860" s="152"/>
      <c r="YN860" s="152"/>
      <c r="YO860" s="152"/>
      <c r="YP860" s="152"/>
      <c r="YQ860" s="152"/>
      <c r="YR860" s="152"/>
      <c r="YS860" s="152"/>
      <c r="YT860" s="152"/>
      <c r="YU860" s="152"/>
      <c r="YV860" s="152"/>
      <c r="YW860" s="152"/>
      <c r="YX860" s="152"/>
      <c r="YY860" s="152"/>
      <c r="YZ860" s="152"/>
      <c r="ZA860" s="152"/>
      <c r="ZB860" s="152"/>
      <c r="ZC860" s="152"/>
      <c r="ZD860" s="152"/>
      <c r="ZE860" s="152"/>
      <c r="ZF860" s="152"/>
      <c r="ZG860" s="152"/>
      <c r="ZH860" s="152"/>
      <c r="ZI860" s="152"/>
      <c r="ZJ860" s="152"/>
      <c r="ZK860" s="152"/>
      <c r="ZL860" s="152"/>
      <c r="ZM860" s="152"/>
      <c r="ZN860" s="152"/>
      <c r="ZO860" s="152"/>
      <c r="ZP860" s="152"/>
      <c r="ZQ860" s="152"/>
      <c r="ZR860" s="152"/>
      <c r="ZS860" s="152"/>
      <c r="ZT860" s="152"/>
      <c r="ZU860" s="152"/>
      <c r="ZV860" s="152"/>
      <c r="ZW860" s="152"/>
      <c r="ZX860" s="152"/>
      <c r="ZY860" s="152"/>
      <c r="ZZ860" s="152"/>
      <c r="AAA860" s="152"/>
      <c r="AAB860" s="152"/>
      <c r="AAC860" s="152"/>
      <c r="AAD860" s="152"/>
      <c r="AAE860" s="152"/>
      <c r="AAF860" s="152"/>
      <c r="AAG860" s="152"/>
      <c r="AAH860" s="152"/>
      <c r="AAI860" s="152"/>
      <c r="AAJ860" s="152"/>
      <c r="AAK860" s="152"/>
      <c r="AAL860" s="152"/>
      <c r="AAM860" s="152"/>
      <c r="AAN860" s="152"/>
      <c r="AAO860" s="152"/>
      <c r="AAP860" s="152"/>
      <c r="AAQ860" s="152"/>
      <c r="AAR860" s="152"/>
      <c r="AAS860" s="152"/>
      <c r="AAT860" s="152"/>
      <c r="AAU860" s="152"/>
      <c r="AAV860" s="152"/>
      <c r="AAW860" s="152"/>
      <c r="AAX860" s="152"/>
      <c r="AAY860" s="152"/>
      <c r="AAZ860" s="152"/>
      <c r="ABA860" s="152"/>
      <c r="ABB860" s="152"/>
      <c r="ABC860" s="152"/>
      <c r="ABD860" s="152"/>
      <c r="ABE860" s="152"/>
      <c r="ABF860" s="152"/>
      <c r="ABG860" s="152"/>
      <c r="ABH860" s="152"/>
      <c r="ABI860" s="152"/>
      <c r="ABJ860" s="152"/>
      <c r="ABK860" s="152"/>
      <c r="ABL860" s="152"/>
      <c r="ABM860" s="152"/>
      <c r="ABN860" s="152"/>
      <c r="ABO860" s="152"/>
      <c r="ABP860" s="152"/>
      <c r="ABQ860" s="152"/>
      <c r="ABR860" s="152"/>
      <c r="ABS860" s="152"/>
      <c r="ABT860" s="152"/>
      <c r="ABU860" s="152"/>
      <c r="ABV860" s="152"/>
      <c r="ABW860" s="152"/>
      <c r="ABX860" s="152"/>
      <c r="ABY860" s="152"/>
      <c r="ABZ860" s="152"/>
      <c r="ACA860" s="152"/>
      <c r="ACB860" s="152"/>
      <c r="ACC860" s="152"/>
      <c r="ACD860" s="152"/>
      <c r="ACE860" s="152"/>
      <c r="ACF860" s="152"/>
      <c r="ACG860" s="152"/>
      <c r="ACH860" s="152"/>
      <c r="ACI860" s="152"/>
      <c r="ACJ860" s="152"/>
      <c r="ACK860" s="152"/>
      <c r="ACL860" s="152"/>
      <c r="ACM860" s="152"/>
      <c r="ACN860" s="152"/>
      <c r="ACO860" s="152"/>
      <c r="ACP860" s="152"/>
      <c r="ACQ860" s="152"/>
      <c r="ACR860" s="152"/>
      <c r="ACS860" s="152"/>
      <c r="ACT860" s="152"/>
      <c r="ACU860" s="152"/>
      <c r="ACV860" s="152"/>
      <c r="ACW860" s="152"/>
      <c r="ACX860" s="152"/>
      <c r="ACY860" s="152"/>
      <c r="ACZ860" s="152"/>
      <c r="ADA860" s="152"/>
      <c r="ADB860" s="152"/>
      <c r="ADC860" s="152"/>
      <c r="ADD860" s="152"/>
      <c r="ADE860" s="152"/>
      <c r="ADF860" s="152"/>
      <c r="ADG860" s="152"/>
      <c r="ADH860" s="152"/>
      <c r="ADI860" s="152"/>
      <c r="ADJ860" s="152"/>
      <c r="ADK860" s="152"/>
      <c r="ADL860" s="152"/>
      <c r="ADM860" s="152"/>
      <c r="ADN860" s="152"/>
      <c r="ADO860" s="152"/>
      <c r="ADP860" s="152"/>
      <c r="ADQ860" s="152"/>
      <c r="ADR860" s="152"/>
      <c r="ADS860" s="152"/>
      <c r="ADT860" s="152"/>
      <c r="ADU860" s="152"/>
      <c r="ADV860" s="152"/>
      <c r="ADW860" s="152"/>
      <c r="ADX860" s="152"/>
      <c r="ADY860" s="152"/>
      <c r="ADZ860" s="152"/>
      <c r="AEA860" s="152"/>
      <c r="AEB860" s="152"/>
      <c r="AEC860" s="152"/>
      <c r="AED860" s="152"/>
      <c r="AEE860" s="152"/>
      <c r="AEF860" s="152"/>
      <c r="AEG860" s="152"/>
      <c r="AEH860" s="152"/>
      <c r="AEI860" s="152"/>
      <c r="AEJ860" s="152"/>
      <c r="AEK860" s="152"/>
      <c r="AEL860" s="152"/>
      <c r="AEM860" s="152"/>
      <c r="AEN860" s="152"/>
      <c r="AEO860" s="152"/>
      <c r="AEP860" s="152"/>
      <c r="AEQ860" s="152"/>
      <c r="AER860" s="152"/>
      <c r="AES860" s="152"/>
      <c r="AET860" s="152"/>
      <c r="AEU860" s="152"/>
      <c r="AEV860" s="152"/>
      <c r="AEW860" s="152"/>
      <c r="AEX860" s="152"/>
      <c r="AEY860" s="152"/>
      <c r="AEZ860" s="152"/>
      <c r="AFA860" s="152"/>
      <c r="AFB860" s="152"/>
      <c r="AFC860" s="152"/>
      <c r="AFD860" s="152"/>
      <c r="AFE860" s="152"/>
      <c r="AFF860" s="152"/>
      <c r="AFG860" s="152"/>
      <c r="AFH860" s="152"/>
      <c r="AFI860" s="152"/>
      <c r="AFJ860" s="152"/>
      <c r="AFK860" s="152"/>
      <c r="AFL860" s="152"/>
      <c r="AFM860" s="152"/>
      <c r="AFN860" s="152"/>
      <c r="AFO860" s="152"/>
      <c r="AFP860" s="152"/>
      <c r="AFQ860" s="152"/>
      <c r="AFR860" s="152"/>
      <c r="AFS860" s="152"/>
      <c r="AFT860" s="152"/>
      <c r="AFU860" s="152"/>
      <c r="AFV860" s="152"/>
      <c r="AFW860" s="152"/>
      <c r="AFX860" s="152"/>
      <c r="AFY860" s="152"/>
      <c r="AFZ860" s="152"/>
      <c r="AGA860" s="152"/>
      <c r="AGB860" s="152"/>
      <c r="AGC860" s="152"/>
      <c r="AGD860" s="152"/>
      <c r="AGE860" s="152"/>
      <c r="AGF860" s="152"/>
      <c r="AGG860" s="152"/>
      <c r="AGH860" s="152"/>
      <c r="AGI860" s="152"/>
      <c r="AGJ860" s="152"/>
      <c r="AGK860" s="152"/>
      <c r="AGL860" s="152"/>
      <c r="AGM860" s="152"/>
      <c r="AGN860" s="152"/>
      <c r="AGO860" s="152"/>
      <c r="AGP860" s="152"/>
      <c r="AGQ860" s="152"/>
      <c r="AGR860" s="152"/>
      <c r="AGS860" s="152"/>
      <c r="AGT860" s="152"/>
      <c r="AGU860" s="152"/>
      <c r="AGV860" s="152"/>
      <c r="AGW860" s="152"/>
      <c r="AGX860" s="152"/>
      <c r="AGY860" s="152"/>
      <c r="AGZ860" s="152"/>
      <c r="AHA860" s="152"/>
      <c r="AHB860" s="152"/>
      <c r="AHC860" s="152"/>
      <c r="AHD860" s="152"/>
      <c r="AHE860" s="152"/>
      <c r="AHF860" s="152"/>
      <c r="AHG860" s="152"/>
      <c r="AHH860" s="152"/>
      <c r="AHI860" s="152"/>
      <c r="AHJ860" s="152"/>
      <c r="AHK860" s="152"/>
      <c r="AHL860" s="152"/>
      <c r="AHM860" s="152"/>
      <c r="AHN860" s="152"/>
      <c r="AHO860" s="152"/>
      <c r="AHP860" s="152"/>
      <c r="AHQ860" s="152"/>
      <c r="AHR860" s="152"/>
      <c r="AHS860" s="152"/>
      <c r="AHT860" s="152"/>
      <c r="AHU860" s="152"/>
      <c r="AHV860" s="152"/>
      <c r="AHW860" s="152"/>
      <c r="AHX860" s="152"/>
      <c r="AHY860" s="152"/>
      <c r="AHZ860" s="152"/>
      <c r="AIA860" s="152"/>
      <c r="AIB860" s="152"/>
      <c r="AIC860" s="152"/>
      <c r="AID860" s="152"/>
      <c r="AIE860" s="152"/>
      <c r="AIF860" s="152"/>
      <c r="AIG860" s="152"/>
      <c r="AIH860" s="152"/>
      <c r="AII860" s="152"/>
      <c r="AIJ860" s="152"/>
      <c r="AIK860" s="152"/>
      <c r="AIL860" s="152"/>
      <c r="AIM860" s="152"/>
      <c r="AIN860" s="152"/>
      <c r="AIO860" s="152"/>
      <c r="AIP860" s="152"/>
      <c r="AIQ860" s="152"/>
      <c r="AIR860" s="152"/>
      <c r="AIS860" s="152"/>
      <c r="AIT860" s="152"/>
      <c r="AIU860" s="152"/>
      <c r="AIV860" s="152"/>
      <c r="AIW860" s="152"/>
      <c r="AIX860" s="152"/>
      <c r="AIY860" s="152"/>
      <c r="AIZ860" s="152"/>
      <c r="AJA860" s="152"/>
      <c r="AJB860" s="152"/>
      <c r="AJC860" s="152"/>
      <c r="AJD860" s="152"/>
      <c r="AJE860" s="152"/>
      <c r="AJF860" s="152"/>
      <c r="AJG860" s="152"/>
      <c r="AJH860" s="152"/>
      <c r="AJI860" s="152"/>
      <c r="AJJ860" s="152"/>
      <c r="AJK860" s="152"/>
      <c r="AJL860" s="152"/>
      <c r="AJM860" s="152"/>
      <c r="AJN860" s="152"/>
      <c r="AJO860" s="152"/>
      <c r="AJP860" s="152"/>
      <c r="AJQ860" s="152"/>
      <c r="AJR860" s="152"/>
      <c r="AJS860" s="152"/>
      <c r="AJT860" s="152"/>
      <c r="AJU860" s="152"/>
      <c r="AJV860" s="152"/>
      <c r="AJW860" s="152"/>
      <c r="AJX860" s="152"/>
      <c r="AJY860" s="152"/>
      <c r="AJZ860" s="152"/>
      <c r="AKA860" s="152"/>
      <c r="AKB860" s="152"/>
      <c r="AKC860" s="152"/>
      <c r="AKD860" s="152"/>
      <c r="AKE860" s="152"/>
      <c r="AKF860" s="152"/>
      <c r="AKG860" s="152"/>
      <c r="AKH860" s="152"/>
      <c r="AKI860" s="152"/>
      <c r="AKJ860" s="152"/>
      <c r="AKK860" s="152"/>
      <c r="AKL860" s="152"/>
      <c r="AKM860" s="152"/>
      <c r="AKN860" s="152"/>
      <c r="AKO860" s="152"/>
      <c r="AKP860" s="152"/>
      <c r="AKQ860" s="152"/>
      <c r="AKR860" s="152"/>
      <c r="AKS860" s="152"/>
      <c r="AKT860" s="152"/>
      <c r="AKU860" s="152"/>
      <c r="AKV860" s="152"/>
      <c r="AKW860" s="152"/>
      <c r="AKX860" s="152"/>
      <c r="AKY860" s="152"/>
      <c r="AKZ860" s="152"/>
      <c r="ALA860" s="152"/>
      <c r="ALB860" s="152"/>
      <c r="ALC860" s="152"/>
      <c r="ALD860" s="152"/>
      <c r="ALE860" s="152"/>
      <c r="ALF860" s="152"/>
      <c r="ALG860" s="152"/>
      <c r="ALH860" s="152"/>
      <c r="ALI860" s="152"/>
      <c r="ALJ860" s="152"/>
      <c r="ALK860" s="152"/>
      <c r="ALL860" s="152"/>
      <c r="ALM860" s="152"/>
      <c r="ALN860" s="152"/>
      <c r="ALO860" s="152"/>
      <c r="ALP860" s="152"/>
      <c r="ALQ860" s="152"/>
      <c r="ALR860" s="152"/>
      <c r="ALS860" s="152"/>
      <c r="ALT860" s="152"/>
      <c r="ALU860" s="152"/>
      <c r="ALV860" s="152"/>
      <c r="ALW860" s="152"/>
      <c r="ALX860" s="152"/>
      <c r="ALY860" s="152"/>
      <c r="ALZ860" s="152"/>
      <c r="AMA860" s="152"/>
      <c r="AMB860" s="152"/>
      <c r="AMC860" s="152"/>
      <c r="AMD860" s="152"/>
      <c r="AME860" s="152"/>
      <c r="AMF860" s="152"/>
      <c r="AMG860" s="152"/>
      <c r="AMH860" s="152"/>
      <c r="AMI860" s="152"/>
      <c r="AMJ860" s="152"/>
      <c r="AMK860" s="152"/>
      <c r="AML860" s="152"/>
      <c r="AMM860" s="152"/>
      <c r="AMN860" s="152"/>
      <c r="AMO860" s="152"/>
      <c r="AMP860" s="152"/>
      <c r="AMQ860" s="152"/>
      <c r="AMR860" s="152"/>
      <c r="AMS860" s="152"/>
      <c r="AMT860" s="152"/>
      <c r="AMU860" s="152"/>
      <c r="AMV860" s="152"/>
      <c r="AMW860" s="152"/>
      <c r="AMX860" s="152"/>
      <c r="AMY860" s="152"/>
      <c r="AMZ860" s="152"/>
      <c r="ANA860" s="152"/>
      <c r="ANB860" s="152"/>
      <c r="ANC860" s="152"/>
      <c r="AND860" s="152"/>
      <c r="ANE860" s="152"/>
      <c r="ANF860" s="152"/>
      <c r="ANG860" s="152"/>
      <c r="ANH860" s="152"/>
      <c r="ANI860" s="152"/>
      <c r="ANJ860" s="152"/>
      <c r="ANK860" s="152"/>
      <c r="ANL860" s="152"/>
      <c r="ANM860" s="152"/>
      <c r="ANN860" s="152"/>
      <c r="ANO860" s="152"/>
      <c r="ANP860" s="152"/>
      <c r="ANQ860" s="152"/>
      <c r="ANR860" s="152"/>
      <c r="ANS860" s="152"/>
      <c r="ANT860" s="152"/>
      <c r="ANU860" s="152"/>
      <c r="ANV860" s="152"/>
      <c r="ANW860" s="152"/>
      <c r="ANX860" s="152"/>
      <c r="ANY860" s="152"/>
      <c r="ANZ860" s="152"/>
      <c r="AOA860" s="152"/>
      <c r="AOB860" s="152"/>
      <c r="AOC860" s="152"/>
      <c r="AOD860" s="152"/>
      <c r="AOE860" s="152"/>
      <c r="AOF860" s="152"/>
      <c r="AOG860" s="152"/>
      <c r="AOH860" s="152"/>
      <c r="AOI860" s="152"/>
      <c r="AOJ860" s="152"/>
      <c r="AOK860" s="152"/>
      <c r="AOL860" s="152"/>
      <c r="AOM860" s="152"/>
      <c r="AON860" s="152"/>
      <c r="AOO860" s="152"/>
      <c r="AOP860" s="152"/>
      <c r="AOQ860" s="152"/>
      <c r="AOR860" s="152"/>
      <c r="AOS860" s="152"/>
      <c r="AOT860" s="152"/>
      <c r="AOU860" s="152"/>
      <c r="AOV860" s="152"/>
      <c r="AOW860" s="152"/>
      <c r="AOX860" s="152"/>
      <c r="AOY860" s="152"/>
      <c r="AOZ860" s="152"/>
      <c r="APA860" s="152"/>
      <c r="APB860" s="152"/>
      <c r="APC860" s="152"/>
      <c r="APD860" s="152"/>
      <c r="APE860" s="152"/>
      <c r="APF860" s="152"/>
      <c r="APG860" s="152"/>
      <c r="APH860" s="152"/>
      <c r="API860" s="152"/>
      <c r="APJ860" s="152"/>
      <c r="APK860" s="152"/>
      <c r="APL860" s="152"/>
      <c r="APM860" s="152"/>
      <c r="APN860" s="152"/>
      <c r="APO860" s="152"/>
      <c r="APP860" s="152"/>
      <c r="APQ860" s="152"/>
      <c r="APR860" s="152"/>
      <c r="APS860" s="152"/>
      <c r="APT860" s="152"/>
      <c r="APU860" s="152"/>
      <c r="APV860" s="152"/>
      <c r="APW860" s="152"/>
      <c r="APX860" s="152"/>
      <c r="APY860" s="152"/>
      <c r="APZ860" s="152"/>
      <c r="AQA860" s="152"/>
      <c r="AQB860" s="152"/>
      <c r="AQC860" s="152"/>
      <c r="AQD860" s="152"/>
      <c r="AQE860" s="152"/>
      <c r="AQF860" s="152"/>
      <c r="AQG860" s="152"/>
      <c r="AQH860" s="152"/>
      <c r="AQI860" s="152"/>
      <c r="AQJ860" s="152"/>
      <c r="AQK860" s="152"/>
      <c r="AQL860" s="152"/>
      <c r="AQM860" s="152"/>
      <c r="AQN860" s="152"/>
      <c r="AQO860" s="152"/>
      <c r="AQP860" s="152"/>
      <c r="AQQ860" s="152"/>
      <c r="AQR860" s="152"/>
      <c r="AQS860" s="152"/>
      <c r="AQT860" s="152"/>
      <c r="AQU860" s="152"/>
      <c r="AQV860" s="152"/>
      <c r="AQW860" s="152"/>
      <c r="AQX860" s="152"/>
      <c r="AQY860" s="152"/>
      <c r="AQZ860" s="152"/>
      <c r="ARA860" s="152"/>
      <c r="ARB860" s="152"/>
      <c r="ARC860" s="152"/>
      <c r="ARD860" s="152"/>
      <c r="ARE860" s="152"/>
      <c r="ARF860" s="152"/>
      <c r="ARG860" s="152"/>
      <c r="ARH860" s="152"/>
      <c r="ARI860" s="152"/>
      <c r="ARJ860" s="152"/>
      <c r="ARK860" s="152"/>
      <c r="ARL860" s="152"/>
      <c r="ARM860" s="152"/>
      <c r="ARN860" s="152"/>
      <c r="ARO860" s="152"/>
      <c r="ARP860" s="152"/>
      <c r="ARQ860" s="152"/>
      <c r="ARR860" s="152"/>
      <c r="ARS860" s="152"/>
      <c r="ART860" s="152"/>
      <c r="ARU860" s="152"/>
      <c r="ARV860" s="152"/>
      <c r="ARW860" s="152"/>
      <c r="ARX860" s="152"/>
      <c r="ARY860" s="152"/>
      <c r="ARZ860" s="152"/>
      <c r="ASA860" s="152"/>
      <c r="ASB860" s="152"/>
      <c r="ASC860" s="152"/>
      <c r="ASD860" s="152"/>
      <c r="ASE860" s="152"/>
      <c r="ASF860" s="152"/>
      <c r="ASG860" s="152"/>
      <c r="ASH860" s="152"/>
      <c r="ASI860" s="152"/>
      <c r="ASJ860" s="152"/>
      <c r="ASK860" s="152"/>
      <c r="ASL860" s="152"/>
      <c r="ASM860" s="152"/>
      <c r="ASN860" s="152"/>
      <c r="ASO860" s="152"/>
      <c r="ASP860" s="152"/>
      <c r="ASQ860" s="152"/>
      <c r="ASR860" s="152"/>
      <c r="ASS860" s="152"/>
      <c r="AST860" s="152"/>
      <c r="ASU860" s="152"/>
      <c r="ASV860" s="152"/>
      <c r="ASW860" s="152"/>
      <c r="ASX860" s="152"/>
      <c r="ASY860" s="152"/>
      <c r="ASZ860" s="152"/>
      <c r="ATA860" s="152"/>
      <c r="ATB860" s="152"/>
      <c r="ATC860" s="152"/>
      <c r="ATD860" s="152"/>
      <c r="ATE860" s="152"/>
      <c r="ATF860" s="152"/>
      <c r="ATG860" s="152"/>
      <c r="ATH860" s="152"/>
      <c r="ATI860" s="152"/>
      <c r="ATJ860" s="152"/>
      <c r="ATK860" s="152"/>
      <c r="ATL860" s="152"/>
      <c r="ATM860" s="152"/>
      <c r="ATN860" s="152"/>
      <c r="ATO860" s="152"/>
      <c r="ATP860" s="152"/>
      <c r="ATQ860" s="152"/>
      <c r="ATR860" s="152"/>
      <c r="ATS860" s="152"/>
      <c r="ATT860" s="152"/>
      <c r="ATU860" s="152"/>
      <c r="ATV860" s="152"/>
      <c r="ATW860" s="152"/>
      <c r="ATX860" s="152"/>
      <c r="ATY860" s="152"/>
      <c r="ATZ860" s="152"/>
      <c r="AUA860" s="152"/>
      <c r="AUB860" s="152"/>
      <c r="AUC860" s="152"/>
      <c r="AUD860" s="152"/>
      <c r="AUE860" s="152"/>
      <c r="AUF860" s="152"/>
      <c r="AUG860" s="152"/>
      <c r="AUH860" s="152"/>
      <c r="AUI860" s="152"/>
      <c r="AUJ860" s="152"/>
      <c r="AUK860" s="152"/>
      <c r="AUL860" s="152"/>
      <c r="AUM860" s="152"/>
      <c r="AUN860" s="152"/>
      <c r="AUO860" s="152"/>
      <c r="AUP860" s="152"/>
      <c r="AUQ860" s="152"/>
      <c r="AUR860" s="152"/>
      <c r="AUS860" s="152"/>
      <c r="AUT860" s="152"/>
      <c r="AUU860" s="152"/>
      <c r="AUV860" s="152"/>
      <c r="AUW860" s="152"/>
      <c r="AUX860" s="152"/>
      <c r="AUY860" s="152"/>
      <c r="AUZ860" s="152"/>
      <c r="AVA860" s="152"/>
      <c r="AVB860" s="152"/>
      <c r="AVC860" s="152"/>
      <c r="AVD860" s="152"/>
      <c r="AVE860" s="152"/>
      <c r="AVF860" s="152"/>
      <c r="AVG860" s="152"/>
      <c r="AVH860" s="152"/>
      <c r="AVI860" s="152"/>
      <c r="AVJ860" s="152"/>
      <c r="AVK860" s="152"/>
      <c r="AVL860" s="152"/>
      <c r="AVM860" s="152"/>
      <c r="AVN860" s="152"/>
      <c r="AVO860" s="152"/>
      <c r="AVP860" s="152"/>
      <c r="AVQ860" s="152"/>
      <c r="AVR860" s="152"/>
      <c r="AVS860" s="152"/>
      <c r="AVT860" s="152"/>
      <c r="AVU860" s="152"/>
      <c r="AVV860" s="152"/>
      <c r="AVW860" s="152"/>
      <c r="AVX860" s="152"/>
      <c r="AVY860" s="152"/>
      <c r="AVZ860" s="152"/>
      <c r="AWA860" s="152"/>
      <c r="AWB860" s="152"/>
      <c r="AWC860" s="152"/>
      <c r="AWD860" s="152"/>
      <c r="AWE860" s="152"/>
      <c r="AWF860" s="152"/>
      <c r="AWG860" s="152"/>
      <c r="AWH860" s="152"/>
      <c r="AWI860" s="152"/>
      <c r="AWJ860" s="152"/>
      <c r="AWK860" s="152"/>
      <c r="AWL860" s="152"/>
      <c r="AWM860" s="152"/>
      <c r="AWN860" s="152"/>
      <c r="AWO860" s="152"/>
      <c r="AWP860" s="152"/>
      <c r="AWQ860" s="152"/>
      <c r="AWR860" s="152"/>
      <c r="AWS860" s="152"/>
      <c r="AWT860" s="152"/>
      <c r="AWU860" s="152"/>
      <c r="AWV860" s="152"/>
      <c r="AWW860" s="152"/>
      <c r="AWX860" s="152"/>
      <c r="AWY860" s="152"/>
      <c r="AWZ860" s="152"/>
      <c r="AXA860" s="152"/>
      <c r="AXB860" s="152"/>
      <c r="AXC860" s="152"/>
      <c r="AXD860" s="152"/>
      <c r="AXE860" s="152"/>
      <c r="AXF860" s="152"/>
      <c r="AXG860" s="152"/>
      <c r="AXH860" s="152"/>
      <c r="AXI860" s="152"/>
      <c r="AXJ860" s="152"/>
      <c r="AXK860" s="152"/>
      <c r="AXL860" s="152"/>
      <c r="AXM860" s="152"/>
      <c r="AXN860" s="152"/>
      <c r="AXO860" s="152"/>
      <c r="AXP860" s="152"/>
      <c r="AXQ860" s="152"/>
      <c r="AXR860" s="152"/>
      <c r="AXS860" s="152"/>
      <c r="AXT860" s="152"/>
      <c r="AXU860" s="152"/>
      <c r="AXV860" s="152"/>
      <c r="AXW860" s="152"/>
      <c r="AXX860" s="152"/>
      <c r="AXY860" s="152"/>
      <c r="AXZ860" s="152"/>
      <c r="AYA860" s="152"/>
      <c r="AYB860" s="152"/>
      <c r="AYC860" s="152"/>
      <c r="AYD860" s="152"/>
      <c r="AYE860" s="152"/>
      <c r="AYF860" s="152"/>
      <c r="AYG860" s="152"/>
      <c r="AYH860" s="152"/>
      <c r="AYI860" s="152"/>
      <c r="AYJ860" s="152"/>
      <c r="AYK860" s="152"/>
      <c r="AYL860" s="152"/>
      <c r="AYM860" s="152"/>
      <c r="AYN860" s="152"/>
      <c r="AYO860" s="152"/>
      <c r="AYP860" s="152"/>
      <c r="AYQ860" s="152"/>
      <c r="AYR860" s="152"/>
      <c r="AYS860" s="152"/>
      <c r="AYT860" s="152"/>
      <c r="AYU860" s="152"/>
      <c r="AYV860" s="152"/>
      <c r="AYW860" s="152"/>
      <c r="AYX860" s="152"/>
      <c r="AYY860" s="152"/>
      <c r="AYZ860" s="152"/>
      <c r="AZA860" s="152"/>
      <c r="AZB860" s="152"/>
      <c r="AZC860" s="152"/>
      <c r="AZD860" s="152"/>
      <c r="AZE860" s="152"/>
      <c r="AZF860" s="152"/>
      <c r="AZG860" s="152"/>
      <c r="AZH860" s="152"/>
      <c r="AZI860" s="152"/>
      <c r="AZJ860" s="152"/>
      <c r="AZK860" s="152"/>
      <c r="AZL860" s="152"/>
      <c r="AZM860" s="152"/>
      <c r="AZN860" s="152"/>
      <c r="AZO860" s="152"/>
      <c r="AZP860" s="152"/>
      <c r="AZQ860" s="152"/>
      <c r="AZR860" s="152"/>
      <c r="AZS860" s="152"/>
      <c r="AZT860" s="152"/>
      <c r="AZU860" s="152"/>
      <c r="AZV860" s="152"/>
      <c r="AZW860" s="152"/>
      <c r="AZX860" s="152"/>
      <c r="AZY860" s="152"/>
      <c r="AZZ860" s="152"/>
      <c r="BAA860" s="152"/>
      <c r="BAB860" s="152"/>
      <c r="BAC860" s="152"/>
      <c r="BAD860" s="152"/>
      <c r="BAE860" s="152"/>
      <c r="BAF860" s="152"/>
      <c r="BAG860" s="152"/>
      <c r="BAH860" s="152"/>
      <c r="BAI860" s="152"/>
      <c r="BAJ860" s="152"/>
      <c r="BAK860" s="152"/>
      <c r="BAL860" s="152"/>
      <c r="BAM860" s="152"/>
      <c r="BAN860" s="152"/>
      <c r="BAO860" s="152"/>
      <c r="BAP860" s="152"/>
      <c r="BAQ860" s="152"/>
      <c r="BAR860" s="152"/>
      <c r="BAS860" s="152"/>
      <c r="BAT860" s="152"/>
      <c r="BAU860" s="152"/>
      <c r="BAV860" s="152"/>
      <c r="BAW860" s="152"/>
      <c r="BAX860" s="152"/>
      <c r="BAY860" s="152"/>
      <c r="BAZ860" s="152"/>
      <c r="BBA860" s="152"/>
      <c r="BBB860" s="152"/>
      <c r="BBC860" s="152"/>
      <c r="BBD860" s="152"/>
      <c r="BBE860" s="152"/>
      <c r="BBF860" s="152"/>
      <c r="BBG860" s="152"/>
      <c r="BBH860" s="152"/>
      <c r="BBI860" s="152"/>
      <c r="BBJ860" s="152"/>
      <c r="BBK860" s="152"/>
      <c r="BBL860" s="152"/>
      <c r="BBM860" s="152"/>
      <c r="BBN860" s="152"/>
      <c r="BBO860" s="152"/>
      <c r="BBP860" s="152"/>
      <c r="BBQ860" s="152"/>
      <c r="BBR860" s="152"/>
      <c r="BBS860" s="152"/>
      <c r="BBT860" s="152"/>
      <c r="BBU860" s="152"/>
      <c r="BBV860" s="152"/>
      <c r="BBW860" s="152"/>
      <c r="BBX860" s="152"/>
      <c r="BBY860" s="152"/>
      <c r="BBZ860" s="152"/>
      <c r="BCA860" s="152"/>
      <c r="BCB860" s="152"/>
      <c r="BCC860" s="152"/>
      <c r="BCD860" s="152"/>
      <c r="BCE860" s="152"/>
      <c r="BCF860" s="152"/>
      <c r="BCG860" s="152"/>
      <c r="BCH860" s="152"/>
      <c r="BCI860" s="152"/>
      <c r="BCJ860" s="152"/>
      <c r="BCK860" s="152"/>
      <c r="BCL860" s="152"/>
      <c r="BCM860" s="152"/>
      <c r="BCN860" s="152"/>
      <c r="BCO860" s="152"/>
      <c r="BCP860" s="152"/>
      <c r="BCQ860" s="152"/>
      <c r="BCR860" s="152"/>
      <c r="BCS860" s="152"/>
      <c r="BCT860" s="152"/>
      <c r="BCU860" s="152"/>
      <c r="BCV860" s="152"/>
      <c r="BCW860" s="152"/>
      <c r="BCX860" s="152"/>
      <c r="BCY860" s="152"/>
      <c r="BCZ860" s="152"/>
      <c r="BDA860" s="152"/>
      <c r="BDB860" s="152"/>
      <c r="BDC860" s="152"/>
      <c r="BDD860" s="152"/>
      <c r="BDE860" s="152"/>
      <c r="BDF860" s="152"/>
      <c r="BDG860" s="152"/>
      <c r="BDH860" s="152"/>
      <c r="BDI860" s="152"/>
      <c r="BDJ860" s="152"/>
      <c r="BDK860" s="152"/>
      <c r="BDL860" s="152"/>
      <c r="BDM860" s="152"/>
      <c r="BDN860" s="152"/>
      <c r="BDO860" s="152"/>
      <c r="BDP860" s="152"/>
      <c r="BDQ860" s="152"/>
      <c r="BDR860" s="152"/>
      <c r="BDS860" s="152"/>
      <c r="BDT860" s="152"/>
      <c r="BDU860" s="152"/>
      <c r="BDV860" s="152"/>
      <c r="BDW860" s="152"/>
      <c r="BDX860" s="152"/>
      <c r="BDY860" s="152"/>
      <c r="BDZ860" s="152"/>
      <c r="BEA860" s="152"/>
      <c r="BEB860" s="152"/>
      <c r="BEC860" s="152"/>
      <c r="BED860" s="152"/>
      <c r="BEE860" s="152"/>
      <c r="BEF860" s="152"/>
      <c r="BEG860" s="152"/>
      <c r="BEH860" s="152"/>
      <c r="BEI860" s="152"/>
      <c r="BEJ860" s="152"/>
      <c r="BEK860" s="152"/>
      <c r="BEL860" s="152"/>
      <c r="BEM860" s="152"/>
      <c r="BEN860" s="152"/>
      <c r="BEO860" s="152"/>
      <c r="BEP860" s="152"/>
      <c r="BEQ860" s="152"/>
      <c r="BER860" s="152"/>
      <c r="BES860" s="152"/>
      <c r="BET860" s="152"/>
      <c r="BEU860" s="152"/>
      <c r="BEV860" s="152"/>
      <c r="BEW860" s="152"/>
      <c r="BEX860" s="152"/>
      <c r="BEY860" s="152"/>
      <c r="BEZ860" s="152"/>
      <c r="BFA860" s="152"/>
      <c r="BFB860" s="152"/>
      <c r="BFC860" s="152"/>
      <c r="BFD860" s="152"/>
      <c r="BFE860" s="152"/>
      <c r="BFF860" s="152"/>
      <c r="BFG860" s="152"/>
      <c r="BFH860" s="152"/>
      <c r="BFI860" s="152"/>
      <c r="BFJ860" s="152"/>
      <c r="BFK860" s="152"/>
      <c r="BFL860" s="152"/>
      <c r="BFM860" s="152"/>
      <c r="BFN860" s="152"/>
      <c r="BFO860" s="152"/>
      <c r="BFP860" s="152"/>
      <c r="BFQ860" s="152"/>
      <c r="BFR860" s="152"/>
      <c r="BFS860" s="152"/>
      <c r="BFT860" s="152"/>
      <c r="BFU860" s="152"/>
      <c r="BFV860" s="152"/>
      <c r="BFW860" s="152"/>
      <c r="BFX860" s="152"/>
      <c r="BFY860" s="152"/>
      <c r="BFZ860" s="152"/>
      <c r="BGA860" s="152"/>
      <c r="BGB860" s="152"/>
      <c r="BGC860" s="152"/>
      <c r="BGD860" s="152"/>
      <c r="BGE860" s="152"/>
      <c r="BGF860" s="152"/>
      <c r="BGG860" s="152"/>
      <c r="BGH860" s="152"/>
      <c r="BGI860" s="152"/>
      <c r="BGJ860" s="152"/>
      <c r="BGK860" s="152"/>
      <c r="BGL860" s="152"/>
      <c r="BGM860" s="152"/>
      <c r="BGN860" s="152"/>
      <c r="BGO860" s="152"/>
      <c r="BGP860" s="152"/>
      <c r="BGQ860" s="152"/>
      <c r="BGR860" s="152"/>
      <c r="BGS860" s="152"/>
      <c r="BGT860" s="152"/>
      <c r="BGU860" s="152"/>
      <c r="BGV860" s="152"/>
      <c r="BGW860" s="152"/>
      <c r="BGX860" s="152"/>
      <c r="BGY860" s="152"/>
      <c r="BGZ860" s="152"/>
      <c r="BHA860" s="152"/>
      <c r="BHB860" s="152"/>
      <c r="BHC860" s="152"/>
      <c r="BHD860" s="152"/>
      <c r="BHE860" s="152"/>
      <c r="BHF860" s="152"/>
      <c r="BHG860" s="152"/>
      <c r="BHH860" s="152"/>
      <c r="BHI860" s="152"/>
      <c r="BHJ860" s="152"/>
      <c r="BHK860" s="152"/>
      <c r="BHL860" s="152"/>
      <c r="BHM860" s="152"/>
      <c r="BHN860" s="152"/>
      <c r="BHO860" s="152"/>
      <c r="BHP860" s="152"/>
      <c r="BHQ860" s="152"/>
      <c r="BHR860" s="152"/>
      <c r="BHS860" s="152"/>
      <c r="BHT860" s="152"/>
      <c r="BHU860" s="152"/>
      <c r="BHV860" s="152"/>
      <c r="BHW860" s="152"/>
      <c r="BHX860" s="152"/>
      <c r="BHY860" s="152"/>
      <c r="BHZ860" s="152"/>
      <c r="BIA860" s="152"/>
      <c r="BIB860" s="152"/>
      <c r="BIC860" s="152"/>
      <c r="BID860" s="152"/>
      <c r="BIE860" s="152"/>
      <c r="BIF860" s="152"/>
      <c r="BIG860" s="152"/>
      <c r="BIH860" s="152"/>
      <c r="BII860" s="152"/>
      <c r="BIJ860" s="152"/>
      <c r="BIK860" s="152"/>
      <c r="BIL860" s="152"/>
      <c r="BIM860" s="152"/>
      <c r="BIN860" s="152"/>
      <c r="BIO860" s="152"/>
      <c r="BIP860" s="152"/>
      <c r="BIQ860" s="152"/>
      <c r="BIR860" s="152"/>
      <c r="BIS860" s="152"/>
      <c r="BIT860" s="152"/>
      <c r="BIU860" s="152"/>
      <c r="BIV860" s="152"/>
      <c r="BIW860" s="152"/>
      <c r="BIX860" s="152"/>
      <c r="BIY860" s="152"/>
      <c r="BIZ860" s="152"/>
      <c r="BJA860" s="152"/>
      <c r="BJB860" s="152"/>
      <c r="BJC860" s="152"/>
      <c r="BJD860" s="152"/>
      <c r="BJE860" s="152"/>
      <c r="BJF860" s="152"/>
      <c r="BJG860" s="152"/>
      <c r="BJH860" s="152"/>
      <c r="BJI860" s="152"/>
      <c r="BJJ860" s="152"/>
      <c r="BJK860" s="152"/>
      <c r="BJL860" s="152"/>
      <c r="BJM860" s="152"/>
      <c r="BJN860" s="152"/>
      <c r="BJO860" s="152"/>
      <c r="BJP860" s="152"/>
      <c r="BJQ860" s="152"/>
      <c r="BJR860" s="152"/>
      <c r="BJS860" s="152"/>
      <c r="BJT860" s="152"/>
      <c r="BJU860" s="152"/>
      <c r="BJV860" s="152"/>
      <c r="BJW860" s="152"/>
      <c r="BJX860" s="152"/>
      <c r="BJY860" s="152"/>
      <c r="BJZ860" s="152"/>
      <c r="BKA860" s="152"/>
      <c r="BKB860" s="152"/>
      <c r="BKC860" s="152"/>
      <c r="BKD860" s="152"/>
      <c r="BKE860" s="152"/>
      <c r="BKF860" s="152"/>
      <c r="BKG860" s="152"/>
      <c r="BKH860" s="152"/>
      <c r="BKI860" s="152"/>
      <c r="BKJ860" s="152"/>
      <c r="BKK860" s="152"/>
      <c r="BKL860" s="152"/>
      <c r="BKM860" s="152"/>
      <c r="BKN860" s="152"/>
      <c r="BKO860" s="152"/>
      <c r="BKP860" s="152"/>
      <c r="BKQ860" s="152"/>
      <c r="BKR860" s="152"/>
      <c r="BKS860" s="152"/>
      <c r="BKT860" s="152"/>
      <c r="BKU860" s="152"/>
      <c r="BKV860" s="152"/>
      <c r="BKW860" s="152"/>
      <c r="BKX860" s="152"/>
      <c r="BKY860" s="152"/>
      <c r="BKZ860" s="152"/>
      <c r="BLA860" s="152"/>
      <c r="BLB860" s="152"/>
      <c r="BLC860" s="152"/>
      <c r="BLD860" s="152"/>
      <c r="BLE860" s="152"/>
      <c r="BLF860" s="152"/>
      <c r="BLG860" s="152"/>
      <c r="BLH860" s="152"/>
      <c r="BLI860" s="152"/>
      <c r="BLJ860" s="152"/>
      <c r="BLK860" s="152"/>
      <c r="BLL860" s="152"/>
      <c r="BLM860" s="152"/>
      <c r="BLN860" s="152"/>
      <c r="BLO860" s="152"/>
      <c r="BLP860" s="152"/>
      <c r="BLQ860" s="152"/>
      <c r="BLR860" s="152"/>
      <c r="BLS860" s="152"/>
      <c r="BLT860" s="152"/>
      <c r="BLU860" s="152"/>
      <c r="BLV860" s="152"/>
      <c r="BLW860" s="152"/>
      <c r="BLX860" s="152"/>
      <c r="BLY860" s="152"/>
      <c r="BLZ860" s="152"/>
      <c r="BMA860" s="152"/>
      <c r="BMB860" s="152"/>
      <c r="BMC860" s="152"/>
      <c r="BMD860" s="152"/>
      <c r="BME860" s="152"/>
      <c r="BMF860" s="152"/>
      <c r="BMG860" s="152"/>
      <c r="BMH860" s="152"/>
      <c r="BMI860" s="152"/>
      <c r="BMJ860" s="152"/>
      <c r="BMK860" s="152"/>
      <c r="BML860" s="152"/>
      <c r="BMM860" s="152"/>
      <c r="BMN860" s="152"/>
      <c r="BMO860" s="152"/>
      <c r="BMP860" s="152"/>
      <c r="BMQ860" s="152"/>
      <c r="BMR860" s="152"/>
      <c r="BMS860" s="152"/>
      <c r="BMT860" s="152"/>
      <c r="BMU860" s="152"/>
      <c r="BMV860" s="152"/>
      <c r="BMW860" s="152"/>
      <c r="BMX860" s="152"/>
      <c r="BMY860" s="152"/>
      <c r="BMZ860" s="152"/>
      <c r="BNA860" s="152"/>
      <c r="BNB860" s="152"/>
      <c r="BNC860" s="152"/>
      <c r="BND860" s="152"/>
      <c r="BNE860" s="152"/>
      <c r="BNF860" s="152"/>
      <c r="BNG860" s="152"/>
      <c r="BNH860" s="152"/>
      <c r="BNI860" s="152"/>
      <c r="BNJ860" s="152"/>
      <c r="BNK860" s="152"/>
      <c r="BNL860" s="152"/>
      <c r="BNM860" s="152"/>
      <c r="BNN860" s="152"/>
      <c r="BNO860" s="152"/>
      <c r="BNP860" s="152"/>
      <c r="BNQ860" s="152"/>
      <c r="BNR860" s="152"/>
      <c r="BNS860" s="152"/>
      <c r="BNT860" s="152"/>
      <c r="BNU860" s="152"/>
      <c r="BNV860" s="152"/>
      <c r="BNW860" s="152"/>
      <c r="BNX860" s="152"/>
      <c r="BNY860" s="152"/>
      <c r="BNZ860" s="152"/>
      <c r="BOA860" s="152"/>
      <c r="BOB860" s="152"/>
      <c r="BOC860" s="152"/>
      <c r="BOD860" s="152"/>
      <c r="BOE860" s="152"/>
      <c r="BOF860" s="152"/>
      <c r="BOG860" s="152"/>
      <c r="BOH860" s="152"/>
      <c r="BOI860" s="152"/>
      <c r="BOJ860" s="152"/>
      <c r="BOK860" s="152"/>
      <c r="BOL860" s="152"/>
      <c r="BOM860" s="152"/>
      <c r="BON860" s="152"/>
      <c r="BOO860" s="152"/>
      <c r="BOP860" s="152"/>
      <c r="BOQ860" s="152"/>
      <c r="BOR860" s="152"/>
      <c r="BOS860" s="152"/>
      <c r="BOT860" s="152"/>
      <c r="BOU860" s="152"/>
      <c r="BOV860" s="152"/>
      <c r="BOW860" s="152"/>
      <c r="BOX860" s="152"/>
      <c r="BOY860" s="152"/>
      <c r="BOZ860" s="152"/>
      <c r="BPA860" s="152"/>
      <c r="BPB860" s="152"/>
      <c r="BPC860" s="152"/>
      <c r="BPD860" s="152"/>
      <c r="BPE860" s="152"/>
      <c r="BPF860" s="152"/>
      <c r="BPG860" s="152"/>
      <c r="BPH860" s="152"/>
      <c r="BPI860" s="152"/>
      <c r="BPJ860" s="152"/>
      <c r="BPK860" s="152"/>
      <c r="BPL860" s="152"/>
      <c r="BPM860" s="152"/>
      <c r="BPN860" s="152"/>
      <c r="BPO860" s="152"/>
      <c r="BPP860" s="152"/>
      <c r="BPQ860" s="152"/>
      <c r="BPR860" s="152"/>
      <c r="BPS860" s="152"/>
      <c r="BPT860" s="152"/>
      <c r="BPU860" s="152"/>
      <c r="BPV860" s="152"/>
      <c r="BPW860" s="152"/>
      <c r="BPX860" s="152"/>
      <c r="BPY860" s="152"/>
      <c r="BPZ860" s="152"/>
      <c r="BQA860" s="152"/>
      <c r="BQB860" s="152"/>
      <c r="BQC860" s="152"/>
      <c r="BQD860" s="152"/>
      <c r="BQE860" s="152"/>
      <c r="BQF860" s="152"/>
      <c r="BQG860" s="152"/>
      <c r="BQH860" s="152"/>
      <c r="BQI860" s="152"/>
      <c r="BQJ860" s="152"/>
      <c r="BQK860" s="152"/>
      <c r="BQL860" s="152"/>
      <c r="BQM860" s="152"/>
      <c r="BQN860" s="152"/>
      <c r="BQO860" s="152"/>
      <c r="BQP860" s="152"/>
      <c r="BQQ860" s="152"/>
      <c r="BQR860" s="152"/>
      <c r="BQS860" s="152"/>
      <c r="BQT860" s="152"/>
      <c r="BQU860" s="152"/>
      <c r="BQV860" s="152"/>
      <c r="BQW860" s="152"/>
      <c r="BQX860" s="152"/>
      <c r="BQY860" s="152"/>
      <c r="BQZ860" s="152"/>
      <c r="BRA860" s="152"/>
      <c r="BRB860" s="152"/>
      <c r="BRC860" s="152"/>
      <c r="BRD860" s="152"/>
      <c r="BRE860" s="152"/>
      <c r="BRF860" s="152"/>
      <c r="BRG860" s="152"/>
      <c r="BRH860" s="152"/>
      <c r="BRI860" s="152"/>
      <c r="BRJ860" s="152"/>
      <c r="BRK860" s="152"/>
      <c r="BRL860" s="152"/>
      <c r="BRM860" s="152"/>
      <c r="BRN860" s="152"/>
      <c r="BRO860" s="152"/>
      <c r="BRP860" s="152"/>
      <c r="BRQ860" s="152"/>
      <c r="BRR860" s="152"/>
      <c r="BRS860" s="152"/>
      <c r="BRT860" s="152"/>
      <c r="BRU860" s="152"/>
      <c r="BRV860" s="152"/>
      <c r="BRW860" s="152"/>
      <c r="BRX860" s="152"/>
      <c r="BRY860" s="152"/>
      <c r="BRZ860" s="152"/>
      <c r="BSA860" s="152"/>
      <c r="BSB860" s="152"/>
      <c r="BSC860" s="152"/>
      <c r="BSD860" s="152"/>
      <c r="BSE860" s="152"/>
      <c r="BSF860" s="152"/>
      <c r="BSG860" s="152"/>
      <c r="BSH860" s="152"/>
      <c r="BSI860" s="152"/>
      <c r="BSJ860" s="152"/>
      <c r="BSK860" s="152"/>
      <c r="BSL860" s="152"/>
      <c r="BSM860" s="152"/>
      <c r="BSN860" s="152"/>
      <c r="BSO860" s="152"/>
      <c r="BSP860" s="152"/>
      <c r="BSQ860" s="152"/>
      <c r="BSR860" s="152"/>
      <c r="BSS860" s="152"/>
      <c r="BST860" s="152"/>
      <c r="BSU860" s="152"/>
      <c r="BSV860" s="152"/>
      <c r="BSW860" s="152"/>
      <c r="BSX860" s="152"/>
      <c r="BSY860" s="152"/>
      <c r="BSZ860" s="152"/>
      <c r="BTA860" s="152"/>
      <c r="BTB860" s="152"/>
      <c r="BTC860" s="152"/>
      <c r="BTD860" s="152"/>
      <c r="BTE860" s="152"/>
      <c r="BTF860" s="152"/>
      <c r="BTG860" s="152"/>
      <c r="BTH860" s="152"/>
      <c r="BTI860" s="152"/>
      <c r="BTJ860" s="152"/>
      <c r="BTK860" s="152"/>
      <c r="BTL860" s="152"/>
      <c r="BTM860" s="152"/>
      <c r="BTN860" s="152"/>
      <c r="BTO860" s="152"/>
      <c r="BTP860" s="152"/>
      <c r="BTQ860" s="152"/>
      <c r="BTR860" s="152"/>
      <c r="BTS860" s="152"/>
      <c r="BTT860" s="152"/>
      <c r="BTU860" s="152"/>
      <c r="BTV860" s="152"/>
      <c r="BTW860" s="152"/>
      <c r="BTX860" s="152"/>
      <c r="BTY860" s="152"/>
      <c r="BTZ860" s="152"/>
      <c r="BUA860" s="152"/>
      <c r="BUB860" s="152"/>
      <c r="BUC860" s="152"/>
      <c r="BUD860" s="152"/>
      <c r="BUE860" s="152"/>
      <c r="BUF860" s="152"/>
      <c r="BUG860" s="152"/>
      <c r="BUH860" s="152"/>
      <c r="BUI860" s="152"/>
      <c r="BUJ860" s="152"/>
      <c r="BUK860" s="152"/>
      <c r="BUL860" s="152"/>
      <c r="BUM860" s="152"/>
      <c r="BUN860" s="152"/>
      <c r="BUO860" s="152"/>
      <c r="BUP860" s="152"/>
      <c r="BUQ860" s="152"/>
      <c r="BUR860" s="152"/>
      <c r="BUS860" s="152"/>
      <c r="BUT860" s="152"/>
      <c r="BUU860" s="152"/>
      <c r="BUV860" s="152"/>
      <c r="BUW860" s="152"/>
      <c r="BUX860" s="152"/>
      <c r="BUY860" s="152"/>
      <c r="BUZ860" s="152"/>
      <c r="BVA860" s="152"/>
      <c r="BVB860" s="152"/>
      <c r="BVC860" s="152"/>
      <c r="BVD860" s="152"/>
      <c r="BVE860" s="152"/>
      <c r="BVF860" s="152"/>
      <c r="BVG860" s="152"/>
      <c r="BVH860" s="152"/>
      <c r="BVI860" s="152"/>
      <c r="BVJ860" s="152"/>
      <c r="BVK860" s="152"/>
      <c r="BVL860" s="152"/>
      <c r="BVM860" s="152"/>
      <c r="BVN860" s="152"/>
      <c r="BVO860" s="152"/>
      <c r="BVP860" s="152"/>
      <c r="BVQ860" s="152"/>
      <c r="BVR860" s="152"/>
      <c r="BVS860" s="152"/>
      <c r="BVT860" s="152"/>
      <c r="BVU860" s="152"/>
      <c r="BVV860" s="152"/>
      <c r="BVW860" s="152"/>
      <c r="BVX860" s="152"/>
      <c r="BVY860" s="152"/>
      <c r="BVZ860" s="152"/>
      <c r="BWA860" s="152"/>
      <c r="BWB860" s="152"/>
      <c r="BWC860" s="152"/>
      <c r="BWD860" s="152"/>
      <c r="BWE860" s="152"/>
      <c r="BWF860" s="152"/>
      <c r="BWG860" s="152"/>
      <c r="BWH860" s="152"/>
      <c r="BWI860" s="152"/>
      <c r="BWJ860" s="152"/>
      <c r="BWK860" s="152"/>
      <c r="BWL860" s="152"/>
      <c r="BWM860" s="152"/>
      <c r="BWN860" s="152"/>
      <c r="BWO860" s="152"/>
      <c r="BWP860" s="152"/>
      <c r="BWQ860" s="152"/>
      <c r="BWR860" s="152"/>
      <c r="BWS860" s="152"/>
      <c r="BWT860" s="152"/>
      <c r="BWU860" s="152"/>
      <c r="BWV860" s="152"/>
      <c r="BWW860" s="152"/>
      <c r="BWX860" s="152"/>
      <c r="BWY860" s="152"/>
      <c r="BWZ860" s="152"/>
      <c r="BXA860" s="152"/>
      <c r="BXB860" s="152"/>
      <c r="BXC860" s="152"/>
      <c r="BXD860" s="152"/>
      <c r="BXE860" s="152"/>
      <c r="BXF860" s="152"/>
      <c r="BXG860" s="152"/>
      <c r="BXH860" s="152"/>
      <c r="BXI860" s="152"/>
      <c r="BXJ860" s="152"/>
      <c r="BXK860" s="152"/>
      <c r="BXL860" s="152"/>
      <c r="BXM860" s="152"/>
      <c r="BXN860" s="152"/>
      <c r="BXO860" s="152"/>
      <c r="BXP860" s="152"/>
      <c r="BXQ860" s="152"/>
      <c r="BXR860" s="152"/>
      <c r="BXS860" s="152"/>
      <c r="BXT860" s="152"/>
      <c r="BXU860" s="152"/>
      <c r="BXV860" s="152"/>
      <c r="BXW860" s="152"/>
      <c r="BXX860" s="152"/>
      <c r="BXY860" s="152"/>
      <c r="BXZ860" s="152"/>
      <c r="BYA860" s="152"/>
      <c r="BYB860" s="152"/>
      <c r="BYC860" s="152"/>
      <c r="BYD860" s="152"/>
      <c r="BYE860" s="152"/>
      <c r="BYF860" s="152"/>
      <c r="BYG860" s="152"/>
      <c r="BYH860" s="152"/>
      <c r="BYI860" s="152"/>
      <c r="BYJ860" s="152"/>
      <c r="BYK860" s="152"/>
      <c r="BYL860" s="152"/>
      <c r="BYM860" s="152"/>
      <c r="BYN860" s="152"/>
      <c r="BYO860" s="152"/>
      <c r="BYP860" s="152"/>
      <c r="BYQ860" s="152"/>
      <c r="BYR860" s="152"/>
      <c r="BYS860" s="152"/>
      <c r="BYT860" s="152"/>
      <c r="BYU860" s="152"/>
      <c r="BYV860" s="152"/>
      <c r="BYW860" s="152"/>
      <c r="BYX860" s="152"/>
      <c r="BYY860" s="152"/>
      <c r="BYZ860" s="152"/>
      <c r="BZA860" s="152"/>
      <c r="BZB860" s="152"/>
      <c r="BZC860" s="152"/>
      <c r="BZD860" s="152"/>
      <c r="BZE860" s="152"/>
      <c r="BZF860" s="152"/>
      <c r="BZG860" s="152"/>
      <c r="BZH860" s="152"/>
      <c r="BZI860" s="152"/>
      <c r="BZJ860" s="152"/>
      <c r="BZK860" s="152"/>
      <c r="BZL860" s="152"/>
      <c r="BZM860" s="152"/>
      <c r="BZN860" s="152"/>
      <c r="BZO860" s="152"/>
      <c r="BZP860" s="152"/>
      <c r="BZQ860" s="152"/>
      <c r="BZR860" s="152"/>
      <c r="BZS860" s="152"/>
      <c r="BZT860" s="152"/>
      <c r="BZU860" s="152"/>
      <c r="BZV860" s="152"/>
      <c r="BZW860" s="152"/>
      <c r="BZX860" s="152"/>
      <c r="BZY860" s="152"/>
      <c r="BZZ860" s="152"/>
      <c r="CAA860" s="152"/>
      <c r="CAB860" s="152"/>
      <c r="CAC860" s="152"/>
      <c r="CAD860" s="152"/>
      <c r="CAE860" s="152"/>
      <c r="CAF860" s="152"/>
      <c r="CAG860" s="152"/>
      <c r="CAH860" s="152"/>
      <c r="CAI860" s="152"/>
      <c r="CAJ860" s="152"/>
      <c r="CAK860" s="152"/>
      <c r="CAL860" s="152"/>
      <c r="CAM860" s="152"/>
      <c r="CAN860" s="152"/>
      <c r="CAO860" s="152"/>
      <c r="CAP860" s="152"/>
      <c r="CAQ860" s="152"/>
      <c r="CAR860" s="152"/>
      <c r="CAS860" s="152"/>
      <c r="CAT860" s="152"/>
      <c r="CAU860" s="152"/>
      <c r="CAV860" s="152"/>
      <c r="CAW860" s="152"/>
      <c r="CAX860" s="152"/>
      <c r="CAY860" s="152"/>
      <c r="CAZ860" s="152"/>
      <c r="CBA860" s="152"/>
      <c r="CBB860" s="152"/>
      <c r="CBC860" s="152"/>
      <c r="CBD860" s="152"/>
      <c r="CBE860" s="152"/>
      <c r="CBF860" s="152"/>
      <c r="CBG860" s="152"/>
      <c r="CBH860" s="152"/>
      <c r="CBI860" s="152"/>
      <c r="CBJ860" s="152"/>
      <c r="CBK860" s="152"/>
      <c r="CBL860" s="152"/>
      <c r="CBM860" s="152"/>
      <c r="CBN860" s="152"/>
      <c r="CBO860" s="152"/>
      <c r="CBP860" s="152"/>
      <c r="CBQ860" s="152"/>
      <c r="CBR860" s="152"/>
      <c r="CBS860" s="152"/>
      <c r="CBT860" s="152"/>
      <c r="CBU860" s="152"/>
      <c r="CBV860" s="152"/>
      <c r="CBW860" s="152"/>
      <c r="CBX860" s="152"/>
      <c r="CBY860" s="152"/>
      <c r="CBZ860" s="152"/>
      <c r="CCA860" s="152"/>
      <c r="CCB860" s="152"/>
      <c r="CCC860" s="152"/>
      <c r="CCD860" s="152"/>
      <c r="CCE860" s="152"/>
      <c r="CCF860" s="152"/>
      <c r="CCG860" s="152"/>
      <c r="CCH860" s="152"/>
      <c r="CCI860" s="152"/>
      <c r="CCJ860" s="152"/>
      <c r="CCK860" s="152"/>
      <c r="CCL860" s="152"/>
      <c r="CCM860" s="152"/>
      <c r="CCN860" s="152"/>
      <c r="CCO860" s="152"/>
      <c r="CCP860" s="152"/>
      <c r="CCQ860" s="152"/>
      <c r="CCR860" s="152"/>
      <c r="CCS860" s="152"/>
      <c r="CCT860" s="152"/>
      <c r="CCU860" s="152"/>
      <c r="CCV860" s="152"/>
      <c r="CCW860" s="152"/>
      <c r="CCX860" s="152"/>
      <c r="CCY860" s="152"/>
      <c r="CCZ860" s="152"/>
      <c r="CDA860" s="152"/>
      <c r="CDB860" s="152"/>
      <c r="CDC860" s="152"/>
      <c r="CDD860" s="152"/>
      <c r="CDE860" s="152"/>
      <c r="CDF860" s="152"/>
      <c r="CDG860" s="152"/>
      <c r="CDH860" s="152"/>
      <c r="CDI860" s="152"/>
      <c r="CDJ860" s="152"/>
      <c r="CDK860" s="152"/>
      <c r="CDL860" s="152"/>
      <c r="CDM860" s="152"/>
      <c r="CDN860" s="152"/>
      <c r="CDO860" s="152"/>
      <c r="CDP860" s="152"/>
      <c r="CDQ860" s="152"/>
      <c r="CDR860" s="152"/>
      <c r="CDS860" s="152"/>
      <c r="CDT860" s="152"/>
      <c r="CDU860" s="152"/>
      <c r="CDV860" s="152"/>
      <c r="CDW860" s="152"/>
      <c r="CDX860" s="152"/>
      <c r="CDY860" s="152"/>
      <c r="CDZ860" s="152"/>
      <c r="CEA860" s="152"/>
      <c r="CEB860" s="152"/>
      <c r="CEC860" s="152"/>
      <c r="CED860" s="152"/>
      <c r="CEE860" s="152"/>
      <c r="CEF860" s="152"/>
      <c r="CEG860" s="152"/>
      <c r="CEH860" s="152"/>
      <c r="CEI860" s="152"/>
      <c r="CEJ860" s="152"/>
      <c r="CEK860" s="152"/>
      <c r="CEL860" s="152"/>
      <c r="CEM860" s="152"/>
      <c r="CEN860" s="152"/>
      <c r="CEO860" s="152"/>
      <c r="CEP860" s="152"/>
      <c r="CEQ860" s="152"/>
      <c r="CER860" s="152"/>
      <c r="CES860" s="152"/>
      <c r="CET860" s="152"/>
      <c r="CEU860" s="152"/>
      <c r="CEV860" s="152"/>
      <c r="CEW860" s="152"/>
      <c r="CEX860" s="152"/>
      <c r="CEY860" s="152"/>
      <c r="CEZ860" s="152"/>
      <c r="CFA860" s="152"/>
      <c r="CFB860" s="152"/>
      <c r="CFC860" s="152"/>
      <c r="CFD860" s="152"/>
      <c r="CFE860" s="152"/>
      <c r="CFF860" s="152"/>
      <c r="CFG860" s="152"/>
      <c r="CFH860" s="152"/>
      <c r="CFI860" s="152"/>
      <c r="CFJ860" s="152"/>
      <c r="CFK860" s="152"/>
      <c r="CFL860" s="152"/>
      <c r="CFM860" s="152"/>
      <c r="CFN860" s="152"/>
      <c r="CFO860" s="152"/>
      <c r="CFP860" s="152"/>
      <c r="CFQ860" s="152"/>
      <c r="CFR860" s="152"/>
      <c r="CFS860" s="152"/>
      <c r="CFT860" s="152"/>
      <c r="CFU860" s="152"/>
      <c r="CFV860" s="152"/>
      <c r="CFW860" s="152"/>
      <c r="CFX860" s="152"/>
      <c r="CFY860" s="152"/>
      <c r="CFZ860" s="152"/>
      <c r="CGA860" s="152"/>
      <c r="CGB860" s="152"/>
      <c r="CGC860" s="152"/>
      <c r="CGD860" s="152"/>
      <c r="CGE860" s="152"/>
      <c r="CGF860" s="152"/>
      <c r="CGG860" s="152"/>
      <c r="CGH860" s="152"/>
      <c r="CGI860" s="152"/>
      <c r="CGJ860" s="152"/>
      <c r="CGK860" s="152"/>
      <c r="CGL860" s="152"/>
      <c r="CGM860" s="152"/>
      <c r="CGN860" s="152"/>
      <c r="CGO860" s="152"/>
      <c r="CGP860" s="152"/>
      <c r="CGQ860" s="152"/>
      <c r="CGR860" s="152"/>
      <c r="CGS860" s="152"/>
      <c r="CGT860" s="152"/>
      <c r="CGU860" s="152"/>
      <c r="CGV860" s="152"/>
      <c r="CGW860" s="152"/>
      <c r="CGX860" s="152"/>
      <c r="CGY860" s="152"/>
      <c r="CGZ860" s="152"/>
      <c r="CHA860" s="152"/>
      <c r="CHB860" s="152"/>
      <c r="CHC860" s="152"/>
      <c r="CHD860" s="152"/>
      <c r="CHE860" s="152"/>
      <c r="CHF860" s="152"/>
      <c r="CHG860" s="152"/>
      <c r="CHH860" s="152"/>
      <c r="CHI860" s="152"/>
      <c r="CHJ860" s="152"/>
      <c r="CHK860" s="152"/>
      <c r="CHL860" s="152"/>
      <c r="CHM860" s="152"/>
      <c r="CHN860" s="152"/>
      <c r="CHO860" s="152"/>
      <c r="CHP860" s="152"/>
      <c r="CHQ860" s="152"/>
      <c r="CHR860" s="152"/>
      <c r="CHS860" s="152"/>
      <c r="CHT860" s="152"/>
      <c r="CHU860" s="152"/>
      <c r="CHV860" s="152"/>
      <c r="CHW860" s="152"/>
      <c r="CHX860" s="152"/>
      <c r="CHY860" s="152"/>
      <c r="CHZ860" s="152"/>
      <c r="CIA860" s="152"/>
      <c r="CIB860" s="152"/>
      <c r="CIC860" s="152"/>
      <c r="CID860" s="152"/>
      <c r="CIE860" s="152"/>
      <c r="CIF860" s="152"/>
      <c r="CIG860" s="152"/>
      <c r="CIH860" s="152"/>
      <c r="CII860" s="152"/>
      <c r="CIJ860" s="152"/>
      <c r="CIK860" s="152"/>
      <c r="CIL860" s="152"/>
      <c r="CIM860" s="152"/>
      <c r="CIN860" s="152"/>
      <c r="CIO860" s="152"/>
      <c r="CIP860" s="152"/>
      <c r="CIQ860" s="152"/>
      <c r="CIR860" s="152"/>
      <c r="CIS860" s="152"/>
      <c r="CIT860" s="152"/>
      <c r="CIU860" s="152"/>
      <c r="CIV860" s="152"/>
      <c r="CIW860" s="152"/>
      <c r="CIX860" s="152"/>
      <c r="CIY860" s="152"/>
      <c r="CIZ860" s="152"/>
      <c r="CJA860" s="152"/>
      <c r="CJB860" s="152"/>
      <c r="CJC860" s="152"/>
      <c r="CJD860" s="152"/>
      <c r="CJE860" s="152"/>
      <c r="CJF860" s="152"/>
      <c r="CJG860" s="152"/>
      <c r="CJH860" s="152"/>
      <c r="CJI860" s="152"/>
      <c r="CJJ860" s="152"/>
      <c r="CJK860" s="152"/>
      <c r="CJL860" s="152"/>
      <c r="CJM860" s="152"/>
      <c r="CJN860" s="152"/>
      <c r="CJO860" s="152"/>
      <c r="CJP860" s="152"/>
      <c r="CJQ860" s="152"/>
      <c r="CJR860" s="152"/>
      <c r="CJS860" s="152"/>
      <c r="CJT860" s="152"/>
      <c r="CJU860" s="152"/>
      <c r="CJV860" s="152"/>
      <c r="CJW860" s="152"/>
      <c r="CJX860" s="152"/>
      <c r="CJY860" s="152"/>
      <c r="CJZ860" s="152"/>
      <c r="CKA860" s="152"/>
      <c r="CKB860" s="152"/>
      <c r="CKC860" s="152"/>
      <c r="CKD860" s="152"/>
      <c r="CKE860" s="152"/>
      <c r="CKF860" s="152"/>
      <c r="CKG860" s="152"/>
      <c r="CKH860" s="152"/>
      <c r="CKI860" s="152"/>
      <c r="CKJ860" s="152"/>
      <c r="CKK860" s="152"/>
      <c r="CKL860" s="152"/>
      <c r="CKM860" s="152"/>
      <c r="CKN860" s="152"/>
      <c r="CKO860" s="152"/>
      <c r="CKP860" s="152"/>
      <c r="CKQ860" s="152"/>
      <c r="CKR860" s="152"/>
      <c r="CKS860" s="152"/>
      <c r="CKT860" s="152"/>
      <c r="CKU860" s="152"/>
      <c r="CKV860" s="152"/>
      <c r="CKW860" s="152"/>
      <c r="CKX860" s="152"/>
      <c r="CKY860" s="152"/>
      <c r="CKZ860" s="152"/>
      <c r="CLA860" s="152"/>
      <c r="CLB860" s="152"/>
      <c r="CLC860" s="152"/>
      <c r="CLD860" s="152"/>
      <c r="CLE860" s="152"/>
      <c r="CLF860" s="152"/>
      <c r="CLG860" s="152"/>
      <c r="CLH860" s="152"/>
      <c r="CLI860" s="152"/>
      <c r="CLJ860" s="152"/>
      <c r="CLK860" s="152"/>
      <c r="CLL860" s="152"/>
      <c r="CLM860" s="152"/>
      <c r="CLN860" s="152"/>
      <c r="CLO860" s="152"/>
      <c r="CLP860" s="152"/>
      <c r="CLQ860" s="152"/>
      <c r="CLR860" s="152"/>
      <c r="CLS860" s="152"/>
      <c r="CLT860" s="152"/>
      <c r="CLU860" s="152"/>
      <c r="CLV860" s="152"/>
      <c r="CLW860" s="152"/>
      <c r="CLX860" s="152"/>
      <c r="CLY860" s="152"/>
      <c r="CLZ860" s="152"/>
      <c r="CMA860" s="152"/>
      <c r="CMB860" s="152"/>
      <c r="CMC860" s="152"/>
      <c r="CMD860" s="152"/>
      <c r="CME860" s="152"/>
      <c r="CMF860" s="152"/>
      <c r="CMG860" s="152"/>
      <c r="CMH860" s="152"/>
      <c r="CMI860" s="152"/>
      <c r="CMJ860" s="152"/>
      <c r="CMK860" s="152"/>
      <c r="CML860" s="152"/>
      <c r="CMM860" s="152"/>
      <c r="CMN860" s="152"/>
      <c r="CMO860" s="152"/>
      <c r="CMP860" s="152"/>
      <c r="CMQ860" s="152"/>
      <c r="CMR860" s="152"/>
      <c r="CMS860" s="152"/>
      <c r="CMT860" s="152"/>
      <c r="CMU860" s="152"/>
      <c r="CMV860" s="152"/>
      <c r="CMW860" s="152"/>
      <c r="CMX860" s="152"/>
      <c r="CMY860" s="152"/>
      <c r="CMZ860" s="152"/>
      <c r="CNA860" s="152"/>
      <c r="CNB860" s="152"/>
      <c r="CNC860" s="152"/>
      <c r="CND860" s="152"/>
      <c r="CNE860" s="152"/>
      <c r="CNF860" s="152"/>
      <c r="CNG860" s="152"/>
      <c r="CNH860" s="152"/>
      <c r="CNI860" s="152"/>
      <c r="CNJ860" s="152"/>
      <c r="CNK860" s="152"/>
      <c r="CNL860" s="152"/>
      <c r="CNM860" s="152"/>
      <c r="CNN860" s="152"/>
      <c r="CNO860" s="152"/>
      <c r="CNP860" s="152"/>
      <c r="CNQ860" s="152"/>
      <c r="CNR860" s="152"/>
      <c r="CNS860" s="152"/>
      <c r="CNT860" s="152"/>
      <c r="CNU860" s="152"/>
      <c r="CNV860" s="152"/>
      <c r="CNW860" s="152"/>
      <c r="CNX860" s="152"/>
      <c r="CNY860" s="152"/>
      <c r="CNZ860" s="152"/>
      <c r="COA860" s="152"/>
      <c r="COB860" s="152"/>
      <c r="COC860" s="152"/>
      <c r="COD860" s="152"/>
      <c r="COE860" s="152"/>
      <c r="COF860" s="152"/>
      <c r="COG860" s="152"/>
      <c r="COH860" s="152"/>
      <c r="COI860" s="152"/>
      <c r="COJ860" s="152"/>
      <c r="COK860" s="152"/>
      <c r="COL860" s="152"/>
      <c r="COM860" s="152"/>
      <c r="CON860" s="152"/>
      <c r="COO860" s="152"/>
      <c r="COP860" s="152"/>
      <c r="COQ860" s="152"/>
      <c r="COR860" s="152"/>
      <c r="COS860" s="152"/>
      <c r="COT860" s="152"/>
      <c r="COU860" s="152"/>
      <c r="COV860" s="152"/>
      <c r="COW860" s="152"/>
      <c r="COX860" s="152"/>
      <c r="COY860" s="152"/>
      <c r="COZ860" s="152"/>
      <c r="CPA860" s="152"/>
      <c r="CPB860" s="152"/>
      <c r="CPC860" s="152"/>
      <c r="CPD860" s="152"/>
      <c r="CPE860" s="152"/>
      <c r="CPF860" s="152"/>
      <c r="CPG860" s="152"/>
      <c r="CPH860" s="152"/>
      <c r="CPI860" s="152"/>
      <c r="CPJ860" s="152"/>
      <c r="CPK860" s="152"/>
      <c r="CPL860" s="152"/>
      <c r="CPM860" s="152"/>
      <c r="CPN860" s="152"/>
      <c r="CPO860" s="152"/>
      <c r="CPP860" s="152"/>
      <c r="CPQ860" s="152"/>
      <c r="CPR860" s="152"/>
      <c r="CPS860" s="152"/>
      <c r="CPT860" s="152"/>
      <c r="CPU860" s="152"/>
      <c r="CPV860" s="152"/>
      <c r="CPW860" s="152"/>
      <c r="CPX860" s="152"/>
      <c r="CPY860" s="152"/>
      <c r="CPZ860" s="152"/>
      <c r="CQA860" s="152"/>
      <c r="CQB860" s="152"/>
      <c r="CQC860" s="152"/>
      <c r="CQD860" s="152"/>
      <c r="CQE860" s="152"/>
      <c r="CQF860" s="152"/>
      <c r="CQG860" s="152"/>
      <c r="CQH860" s="152"/>
      <c r="CQI860" s="152"/>
      <c r="CQJ860" s="152"/>
      <c r="CQK860" s="152"/>
      <c r="CQL860" s="152"/>
      <c r="CQM860" s="152"/>
      <c r="CQN860" s="152"/>
      <c r="CQO860" s="152"/>
      <c r="CQP860" s="152"/>
      <c r="CQQ860" s="152"/>
      <c r="CQR860" s="152"/>
      <c r="CQS860" s="152"/>
      <c r="CQT860" s="152"/>
      <c r="CQU860" s="152"/>
      <c r="CQV860" s="152"/>
      <c r="CQW860" s="152"/>
      <c r="CQX860" s="152"/>
      <c r="CQY860" s="152"/>
      <c r="CQZ860" s="152"/>
      <c r="CRA860" s="152"/>
      <c r="CRB860" s="152"/>
      <c r="CRC860" s="152"/>
      <c r="CRD860" s="152"/>
      <c r="CRE860" s="152"/>
      <c r="CRF860" s="152"/>
      <c r="CRG860" s="152"/>
      <c r="CRH860" s="152"/>
      <c r="CRI860" s="152"/>
      <c r="CRJ860" s="152"/>
      <c r="CRK860" s="152"/>
      <c r="CRL860" s="152"/>
      <c r="CRM860" s="152"/>
      <c r="CRN860" s="152"/>
      <c r="CRO860" s="152"/>
      <c r="CRP860" s="152"/>
      <c r="CRQ860" s="152"/>
      <c r="CRR860" s="152"/>
      <c r="CRS860" s="152"/>
      <c r="CRT860" s="152"/>
      <c r="CRU860" s="152"/>
      <c r="CRV860" s="152"/>
      <c r="CRW860" s="152"/>
      <c r="CRX860" s="152"/>
      <c r="CRY860" s="152"/>
      <c r="CRZ860" s="152"/>
      <c r="CSA860" s="152"/>
      <c r="CSB860" s="152"/>
      <c r="CSC860" s="152"/>
      <c r="CSD860" s="152"/>
      <c r="CSE860" s="152"/>
      <c r="CSF860" s="152"/>
      <c r="CSG860" s="152"/>
      <c r="CSH860" s="152"/>
      <c r="CSI860" s="152"/>
      <c r="CSJ860" s="152"/>
      <c r="CSK860" s="152"/>
      <c r="CSL860" s="152"/>
      <c r="CSM860" s="152"/>
      <c r="CSN860" s="152"/>
      <c r="CSO860" s="152"/>
      <c r="CSP860" s="152"/>
      <c r="CSQ860" s="152"/>
      <c r="CSR860" s="152"/>
      <c r="CSS860" s="152"/>
      <c r="CST860" s="152"/>
      <c r="CSU860" s="152"/>
      <c r="CSV860" s="152"/>
      <c r="CSW860" s="152"/>
      <c r="CSX860" s="152"/>
      <c r="CSY860" s="152"/>
      <c r="CSZ860" s="152"/>
      <c r="CTA860" s="152"/>
      <c r="CTB860" s="152"/>
      <c r="CTC860" s="152"/>
      <c r="CTD860" s="152"/>
      <c r="CTE860" s="152"/>
      <c r="CTF860" s="152"/>
      <c r="CTG860" s="152"/>
      <c r="CTH860" s="152"/>
      <c r="CTI860" s="152"/>
      <c r="CTJ860" s="152"/>
      <c r="CTK860" s="152"/>
      <c r="CTL860" s="152"/>
      <c r="CTM860" s="152"/>
      <c r="CTN860" s="152"/>
      <c r="CTO860" s="152"/>
      <c r="CTP860" s="152"/>
      <c r="CTQ860" s="152"/>
      <c r="CTR860" s="152"/>
      <c r="CTS860" s="152"/>
      <c r="CTT860" s="152"/>
      <c r="CTU860" s="152"/>
      <c r="CTV860" s="152"/>
      <c r="CTW860" s="152"/>
      <c r="CTX860" s="152"/>
      <c r="CTY860" s="152"/>
      <c r="CTZ860" s="152"/>
      <c r="CUA860" s="152"/>
      <c r="CUB860" s="152"/>
      <c r="CUC860" s="152"/>
      <c r="CUD860" s="152"/>
      <c r="CUE860" s="152"/>
      <c r="CUF860" s="152"/>
      <c r="CUG860" s="152"/>
      <c r="CUH860" s="152"/>
      <c r="CUI860" s="152"/>
      <c r="CUJ860" s="152"/>
      <c r="CUK860" s="152"/>
      <c r="CUL860" s="152"/>
      <c r="CUM860" s="152"/>
      <c r="CUN860" s="152"/>
      <c r="CUO860" s="152"/>
      <c r="CUP860" s="152"/>
      <c r="CUQ860" s="152"/>
      <c r="CUR860" s="152"/>
      <c r="CUS860" s="152"/>
      <c r="CUT860" s="152"/>
      <c r="CUU860" s="152"/>
      <c r="CUV860" s="152"/>
      <c r="CUW860" s="152"/>
      <c r="CUX860" s="152"/>
      <c r="CUY860" s="152"/>
      <c r="CUZ860" s="152"/>
      <c r="CVA860" s="152"/>
      <c r="CVB860" s="152"/>
      <c r="CVC860" s="152"/>
      <c r="CVD860" s="152"/>
      <c r="CVE860" s="152"/>
      <c r="CVF860" s="152"/>
      <c r="CVG860" s="152"/>
      <c r="CVH860" s="152"/>
      <c r="CVI860" s="152"/>
      <c r="CVJ860" s="152"/>
      <c r="CVK860" s="152"/>
      <c r="CVL860" s="152"/>
      <c r="CVM860" s="152"/>
      <c r="CVN860" s="152"/>
      <c r="CVO860" s="152"/>
      <c r="CVP860" s="152"/>
      <c r="CVQ860" s="152"/>
      <c r="CVR860" s="152"/>
      <c r="CVS860" s="152"/>
      <c r="CVT860" s="152"/>
      <c r="CVU860" s="152"/>
      <c r="CVV860" s="152"/>
      <c r="CVW860" s="152"/>
      <c r="CVX860" s="152"/>
      <c r="CVY860" s="152"/>
      <c r="CVZ860" s="152"/>
      <c r="CWA860" s="152"/>
      <c r="CWB860" s="152"/>
      <c r="CWC860" s="152"/>
      <c r="CWD860" s="152"/>
      <c r="CWE860" s="152"/>
      <c r="CWF860" s="152"/>
      <c r="CWG860" s="152"/>
      <c r="CWH860" s="152"/>
      <c r="CWI860" s="152"/>
      <c r="CWJ860" s="152"/>
      <c r="CWK860" s="152"/>
      <c r="CWL860" s="152"/>
      <c r="CWM860" s="152"/>
      <c r="CWN860" s="152"/>
      <c r="CWO860" s="152"/>
      <c r="CWP860" s="152"/>
      <c r="CWQ860" s="152"/>
      <c r="CWR860" s="152"/>
      <c r="CWS860" s="152"/>
      <c r="CWT860" s="152"/>
      <c r="CWU860" s="152"/>
      <c r="CWV860" s="152"/>
      <c r="CWW860" s="152"/>
      <c r="CWX860" s="152"/>
      <c r="CWY860" s="152"/>
      <c r="CWZ860" s="152"/>
      <c r="CXA860" s="152"/>
      <c r="CXB860" s="152"/>
      <c r="CXC860" s="152"/>
      <c r="CXD860" s="152"/>
      <c r="CXE860" s="152"/>
      <c r="CXF860" s="152"/>
      <c r="CXG860" s="152"/>
      <c r="CXH860" s="152"/>
      <c r="CXI860" s="152"/>
      <c r="CXJ860" s="152"/>
      <c r="CXK860" s="152"/>
      <c r="CXL860" s="152"/>
      <c r="CXM860" s="152"/>
      <c r="CXN860" s="152"/>
      <c r="CXO860" s="152"/>
      <c r="CXP860" s="152"/>
      <c r="CXQ860" s="152"/>
      <c r="CXR860" s="152"/>
      <c r="CXS860" s="152"/>
      <c r="CXT860" s="152"/>
      <c r="CXU860" s="152"/>
      <c r="CXV860" s="152"/>
      <c r="CXW860" s="152"/>
      <c r="CXX860" s="152"/>
      <c r="CXY860" s="152"/>
      <c r="CXZ860" s="152"/>
      <c r="CYA860" s="152"/>
      <c r="CYB860" s="152"/>
      <c r="CYC860" s="152"/>
      <c r="CYD860" s="152"/>
      <c r="CYE860" s="152"/>
      <c r="CYF860" s="152"/>
      <c r="CYG860" s="152"/>
      <c r="CYH860" s="152"/>
      <c r="CYI860" s="152"/>
      <c r="CYJ860" s="152"/>
      <c r="CYK860" s="152"/>
      <c r="CYL860" s="152"/>
      <c r="CYM860" s="152"/>
      <c r="CYN860" s="152"/>
      <c r="CYO860" s="152"/>
      <c r="CYP860" s="152"/>
      <c r="CYQ860" s="152"/>
      <c r="CYR860" s="152"/>
      <c r="CYS860" s="152"/>
      <c r="CYT860" s="152"/>
      <c r="CYU860" s="152"/>
      <c r="CYV860" s="152"/>
      <c r="CYW860" s="152"/>
      <c r="CYX860" s="152"/>
      <c r="CYY860" s="152"/>
      <c r="CYZ860" s="152"/>
      <c r="CZA860" s="152"/>
      <c r="CZB860" s="152"/>
      <c r="CZC860" s="152"/>
      <c r="CZD860" s="152"/>
      <c r="CZE860" s="152"/>
      <c r="CZF860" s="152"/>
      <c r="CZG860" s="152"/>
      <c r="CZH860" s="152"/>
      <c r="CZI860" s="152"/>
      <c r="CZJ860" s="152"/>
      <c r="CZK860" s="152"/>
      <c r="CZL860" s="152"/>
      <c r="CZM860" s="152"/>
      <c r="CZN860" s="152"/>
      <c r="CZO860" s="152"/>
      <c r="CZP860" s="152"/>
      <c r="CZQ860" s="152"/>
      <c r="CZR860" s="152"/>
      <c r="CZS860" s="152"/>
      <c r="CZT860" s="152"/>
      <c r="CZU860" s="152"/>
      <c r="CZV860" s="152"/>
      <c r="CZW860" s="152"/>
      <c r="CZX860" s="152"/>
      <c r="CZY860" s="152"/>
      <c r="CZZ860" s="152"/>
      <c r="DAA860" s="152"/>
      <c r="DAB860" s="152"/>
      <c r="DAC860" s="152"/>
      <c r="DAD860" s="152"/>
      <c r="DAE860" s="152"/>
      <c r="DAF860" s="152"/>
      <c r="DAG860" s="152"/>
      <c r="DAH860" s="152"/>
      <c r="DAI860" s="152"/>
      <c r="DAJ860" s="152"/>
      <c r="DAK860" s="152"/>
      <c r="DAL860" s="152"/>
      <c r="DAM860" s="152"/>
      <c r="DAN860" s="152"/>
      <c r="DAO860" s="152"/>
      <c r="DAP860" s="152"/>
      <c r="DAQ860" s="152"/>
      <c r="DAR860" s="152"/>
      <c r="DAS860" s="152"/>
      <c r="DAT860" s="152"/>
      <c r="DAU860" s="152"/>
      <c r="DAV860" s="152"/>
      <c r="DAW860" s="152"/>
      <c r="DAX860" s="152"/>
      <c r="DAY860" s="152"/>
      <c r="DAZ860" s="152"/>
      <c r="DBA860" s="152"/>
      <c r="DBB860" s="152"/>
      <c r="DBC860" s="152"/>
      <c r="DBD860" s="152"/>
      <c r="DBE860" s="152"/>
      <c r="DBF860" s="152"/>
      <c r="DBG860" s="152"/>
      <c r="DBH860" s="152"/>
      <c r="DBI860" s="152"/>
      <c r="DBJ860" s="152"/>
      <c r="DBK860" s="152"/>
      <c r="DBL860" s="152"/>
      <c r="DBM860" s="152"/>
      <c r="DBN860" s="152"/>
      <c r="DBO860" s="152"/>
      <c r="DBP860" s="152"/>
      <c r="DBQ860" s="152"/>
      <c r="DBR860" s="152"/>
      <c r="DBS860" s="152"/>
      <c r="DBT860" s="152"/>
      <c r="DBU860" s="152"/>
      <c r="DBV860" s="152"/>
      <c r="DBW860" s="152"/>
      <c r="DBX860" s="152"/>
      <c r="DBY860" s="152"/>
      <c r="DBZ860" s="152"/>
      <c r="DCA860" s="152"/>
      <c r="DCB860" s="152"/>
      <c r="DCC860" s="152"/>
      <c r="DCD860" s="152"/>
      <c r="DCE860" s="152"/>
      <c r="DCF860" s="152"/>
      <c r="DCG860" s="152"/>
      <c r="DCH860" s="152"/>
      <c r="DCI860" s="152"/>
      <c r="DCJ860" s="152"/>
      <c r="DCK860" s="152"/>
      <c r="DCL860" s="152"/>
      <c r="DCM860" s="152"/>
      <c r="DCN860" s="152"/>
      <c r="DCO860" s="152"/>
      <c r="DCP860" s="152"/>
      <c r="DCQ860" s="152"/>
      <c r="DCR860" s="152"/>
      <c r="DCS860" s="152"/>
      <c r="DCT860" s="152"/>
      <c r="DCU860" s="152"/>
      <c r="DCV860" s="152"/>
      <c r="DCW860" s="152"/>
      <c r="DCX860" s="152"/>
      <c r="DCY860" s="152"/>
      <c r="DCZ860" s="152"/>
      <c r="DDA860" s="152"/>
      <c r="DDB860" s="152"/>
      <c r="DDC860" s="152"/>
      <c r="DDD860" s="152"/>
      <c r="DDE860" s="152"/>
      <c r="DDF860" s="152"/>
      <c r="DDG860" s="152"/>
      <c r="DDH860" s="152"/>
      <c r="DDI860" s="152"/>
      <c r="DDJ860" s="152"/>
      <c r="DDK860" s="152"/>
      <c r="DDL860" s="152"/>
      <c r="DDM860" s="152"/>
      <c r="DDN860" s="152"/>
      <c r="DDO860" s="152"/>
      <c r="DDP860" s="152"/>
      <c r="DDQ860" s="152"/>
      <c r="DDR860" s="152"/>
      <c r="DDS860" s="152"/>
      <c r="DDT860" s="152"/>
      <c r="DDU860" s="152"/>
      <c r="DDV860" s="152"/>
      <c r="DDW860" s="152"/>
      <c r="DDX860" s="152"/>
      <c r="DDY860" s="152"/>
      <c r="DDZ860" s="152"/>
      <c r="DEA860" s="152"/>
      <c r="DEB860" s="152"/>
      <c r="DEC860" s="152"/>
      <c r="DED860" s="152"/>
      <c r="DEE860" s="152"/>
      <c r="DEF860" s="152"/>
      <c r="DEG860" s="152"/>
      <c r="DEH860" s="152"/>
      <c r="DEI860" s="152"/>
      <c r="DEJ860" s="152"/>
      <c r="DEK860" s="152"/>
      <c r="DEL860" s="152"/>
      <c r="DEM860" s="152"/>
      <c r="DEN860" s="152"/>
      <c r="DEO860" s="152"/>
      <c r="DEP860" s="152"/>
      <c r="DEQ860" s="152"/>
      <c r="DER860" s="152"/>
      <c r="DES860" s="152"/>
      <c r="DET860" s="152"/>
      <c r="DEU860" s="152"/>
      <c r="DEV860" s="152"/>
      <c r="DEW860" s="152"/>
      <c r="DEX860" s="152"/>
      <c r="DEY860" s="152"/>
      <c r="DEZ860" s="152"/>
      <c r="DFA860" s="152"/>
      <c r="DFB860" s="152"/>
      <c r="DFC860" s="152"/>
      <c r="DFD860" s="152"/>
      <c r="DFE860" s="152"/>
      <c r="DFF860" s="152"/>
      <c r="DFG860" s="152"/>
      <c r="DFH860" s="152"/>
      <c r="DFI860" s="152"/>
      <c r="DFJ860" s="152"/>
      <c r="DFK860" s="152"/>
      <c r="DFL860" s="152"/>
      <c r="DFM860" s="152"/>
      <c r="DFN860" s="152"/>
      <c r="DFO860" s="152"/>
      <c r="DFP860" s="152"/>
      <c r="DFQ860" s="152"/>
      <c r="DFR860" s="152"/>
      <c r="DFS860" s="152"/>
      <c r="DFT860" s="152"/>
      <c r="DFU860" s="152"/>
      <c r="DFV860" s="152"/>
      <c r="DFW860" s="152"/>
      <c r="DFX860" s="152"/>
      <c r="DFY860" s="152"/>
      <c r="DFZ860" s="152"/>
      <c r="DGA860" s="152"/>
      <c r="DGB860" s="152"/>
      <c r="DGC860" s="152"/>
      <c r="DGD860" s="152"/>
      <c r="DGE860" s="152"/>
      <c r="DGF860" s="152"/>
      <c r="DGG860" s="152"/>
      <c r="DGH860" s="152"/>
      <c r="DGI860" s="152"/>
      <c r="DGJ860" s="152"/>
      <c r="DGK860" s="152"/>
      <c r="DGL860" s="152"/>
      <c r="DGM860" s="152"/>
      <c r="DGN860" s="152"/>
      <c r="DGO860" s="152"/>
      <c r="DGP860" s="152"/>
      <c r="DGQ860" s="152"/>
      <c r="DGR860" s="152"/>
      <c r="DGS860" s="152"/>
      <c r="DGT860" s="152"/>
      <c r="DGU860" s="152"/>
      <c r="DGV860" s="152"/>
      <c r="DGW860" s="152"/>
      <c r="DGX860" s="152"/>
      <c r="DGY860" s="152"/>
      <c r="DGZ860" s="152"/>
      <c r="DHA860" s="152"/>
      <c r="DHB860" s="152"/>
      <c r="DHC860" s="152"/>
      <c r="DHD860" s="152"/>
      <c r="DHE860" s="152"/>
      <c r="DHF860" s="152"/>
      <c r="DHG860" s="152"/>
      <c r="DHH860" s="152"/>
      <c r="DHI860" s="152"/>
      <c r="DHJ860" s="152"/>
      <c r="DHK860" s="152"/>
      <c r="DHL860" s="152"/>
      <c r="DHM860" s="152"/>
      <c r="DHN860" s="152"/>
      <c r="DHO860" s="152"/>
      <c r="DHP860" s="152"/>
      <c r="DHQ860" s="152"/>
      <c r="DHR860" s="152"/>
      <c r="DHS860" s="152"/>
      <c r="DHT860" s="152"/>
      <c r="DHU860" s="152"/>
      <c r="DHV860" s="152"/>
      <c r="DHW860" s="152"/>
      <c r="DHX860" s="152"/>
      <c r="DHY860" s="152"/>
      <c r="DHZ860" s="152"/>
      <c r="DIA860" s="152"/>
      <c r="DIB860" s="152"/>
      <c r="DIC860" s="152"/>
      <c r="DID860" s="152"/>
      <c r="DIE860" s="152"/>
      <c r="DIF860" s="152"/>
      <c r="DIG860" s="152"/>
      <c r="DIH860" s="152"/>
      <c r="DII860" s="152"/>
      <c r="DIJ860" s="152"/>
      <c r="DIK860" s="152"/>
      <c r="DIL860" s="152"/>
      <c r="DIM860" s="152"/>
      <c r="DIN860" s="152"/>
      <c r="DIO860" s="152"/>
      <c r="DIP860" s="152"/>
      <c r="DIQ860" s="152"/>
      <c r="DIR860" s="152"/>
      <c r="DIS860" s="152"/>
      <c r="DIT860" s="152"/>
      <c r="DIU860" s="152"/>
      <c r="DIV860" s="152"/>
      <c r="DIW860" s="152"/>
      <c r="DIX860" s="152"/>
      <c r="DIY860" s="152"/>
      <c r="DIZ860" s="152"/>
      <c r="DJA860" s="152"/>
      <c r="DJB860" s="152"/>
      <c r="DJC860" s="152"/>
      <c r="DJD860" s="152"/>
      <c r="DJE860" s="152"/>
      <c r="DJF860" s="152"/>
      <c r="DJG860" s="152"/>
      <c r="DJH860" s="152"/>
      <c r="DJI860" s="152"/>
      <c r="DJJ860" s="152"/>
      <c r="DJK860" s="152"/>
      <c r="DJL860" s="152"/>
      <c r="DJM860" s="152"/>
      <c r="DJN860" s="152"/>
      <c r="DJO860" s="152"/>
      <c r="DJP860" s="152"/>
      <c r="DJQ860" s="152"/>
      <c r="DJR860" s="152"/>
      <c r="DJS860" s="152"/>
      <c r="DJT860" s="152"/>
      <c r="DJU860" s="152"/>
      <c r="DJV860" s="152"/>
      <c r="DJW860" s="152"/>
      <c r="DJX860" s="152"/>
      <c r="DJY860" s="152"/>
      <c r="DJZ860" s="152"/>
      <c r="DKA860" s="152"/>
      <c r="DKB860" s="152"/>
      <c r="DKC860" s="152"/>
      <c r="DKD860" s="152"/>
      <c r="DKE860" s="152"/>
      <c r="DKF860" s="152"/>
      <c r="DKG860" s="152"/>
      <c r="DKH860" s="152"/>
      <c r="DKI860" s="152"/>
      <c r="DKJ860" s="152"/>
      <c r="DKK860" s="152"/>
      <c r="DKL860" s="152"/>
      <c r="DKM860" s="152"/>
      <c r="DKN860" s="152"/>
      <c r="DKO860" s="152"/>
      <c r="DKP860" s="152"/>
      <c r="DKQ860" s="152"/>
      <c r="DKR860" s="152"/>
      <c r="DKS860" s="152"/>
      <c r="DKT860" s="152"/>
      <c r="DKU860" s="152"/>
      <c r="DKV860" s="152"/>
      <c r="DKW860" s="152"/>
      <c r="DKX860" s="152"/>
      <c r="DKY860" s="152"/>
      <c r="DKZ860" s="152"/>
      <c r="DLA860" s="152"/>
      <c r="DLB860" s="152"/>
      <c r="DLC860" s="152"/>
      <c r="DLD860" s="152"/>
      <c r="DLE860" s="152"/>
      <c r="DLF860" s="152"/>
      <c r="DLG860" s="152"/>
      <c r="DLH860" s="152"/>
      <c r="DLI860" s="152"/>
      <c r="DLJ860" s="152"/>
      <c r="DLK860" s="152"/>
      <c r="DLL860" s="152"/>
      <c r="DLM860" s="152"/>
      <c r="DLN860" s="152"/>
      <c r="DLO860" s="152"/>
      <c r="DLP860" s="152"/>
      <c r="DLQ860" s="152"/>
      <c r="DLR860" s="152"/>
      <c r="DLS860" s="152"/>
      <c r="DLT860" s="152"/>
      <c r="DLU860" s="152"/>
      <c r="DLV860" s="152"/>
      <c r="DLW860" s="152"/>
      <c r="DLX860" s="152"/>
      <c r="DLY860" s="152"/>
      <c r="DLZ860" s="152"/>
      <c r="DMA860" s="152"/>
      <c r="DMB860" s="152"/>
      <c r="DMC860" s="152"/>
      <c r="DMD860" s="152"/>
      <c r="DME860" s="152"/>
      <c r="DMF860" s="152"/>
      <c r="DMG860" s="152"/>
      <c r="DMH860" s="152"/>
      <c r="DMI860" s="152"/>
      <c r="DMJ860" s="152"/>
      <c r="DMK860" s="152"/>
      <c r="DML860" s="152"/>
      <c r="DMM860" s="152"/>
      <c r="DMN860" s="152"/>
      <c r="DMO860" s="152"/>
      <c r="DMP860" s="152"/>
      <c r="DMQ860" s="152"/>
      <c r="DMR860" s="152"/>
      <c r="DMS860" s="152"/>
      <c r="DMT860" s="152"/>
      <c r="DMU860" s="152"/>
      <c r="DMV860" s="152"/>
      <c r="DMW860" s="152"/>
      <c r="DMX860" s="152"/>
      <c r="DMY860" s="152"/>
      <c r="DMZ860" s="152"/>
      <c r="DNA860" s="152"/>
      <c r="DNB860" s="152"/>
      <c r="DNC860" s="152"/>
      <c r="DND860" s="152"/>
      <c r="DNE860" s="152"/>
      <c r="DNF860" s="152"/>
      <c r="DNG860" s="152"/>
      <c r="DNH860" s="152"/>
      <c r="DNI860" s="152"/>
      <c r="DNJ860" s="152"/>
      <c r="DNK860" s="152"/>
      <c r="DNL860" s="152"/>
      <c r="DNM860" s="152"/>
      <c r="DNN860" s="152"/>
      <c r="DNO860" s="152"/>
      <c r="DNP860" s="152"/>
      <c r="DNQ860" s="152"/>
      <c r="DNR860" s="152"/>
      <c r="DNS860" s="152"/>
      <c r="DNT860" s="152"/>
      <c r="DNU860" s="152"/>
      <c r="DNV860" s="152"/>
      <c r="DNW860" s="152"/>
      <c r="DNX860" s="152"/>
      <c r="DNY860" s="152"/>
      <c r="DNZ860" s="152"/>
      <c r="DOA860" s="152"/>
      <c r="DOB860" s="152"/>
      <c r="DOC860" s="152"/>
      <c r="DOD860" s="152"/>
      <c r="DOE860" s="152"/>
      <c r="DOF860" s="152"/>
      <c r="DOG860" s="152"/>
      <c r="DOH860" s="152"/>
      <c r="DOI860" s="152"/>
      <c r="DOJ860" s="152"/>
      <c r="DOK860" s="152"/>
      <c r="DOL860" s="152"/>
      <c r="DOM860" s="152"/>
      <c r="DON860" s="152"/>
      <c r="DOO860" s="152"/>
      <c r="DOP860" s="152"/>
      <c r="DOQ860" s="152"/>
      <c r="DOR860" s="152"/>
      <c r="DOS860" s="152"/>
      <c r="DOT860" s="152"/>
      <c r="DOU860" s="152"/>
      <c r="DOV860" s="152"/>
      <c r="DOW860" s="152"/>
      <c r="DOX860" s="152"/>
      <c r="DOY860" s="152"/>
      <c r="DOZ860" s="152"/>
      <c r="DPA860" s="152"/>
      <c r="DPB860" s="152"/>
      <c r="DPC860" s="152"/>
      <c r="DPD860" s="152"/>
      <c r="DPE860" s="152"/>
      <c r="DPF860" s="152"/>
      <c r="DPG860" s="152"/>
      <c r="DPH860" s="152"/>
      <c r="DPI860" s="152"/>
      <c r="DPJ860" s="152"/>
      <c r="DPK860" s="152"/>
      <c r="DPL860" s="152"/>
      <c r="DPM860" s="152"/>
      <c r="DPN860" s="152"/>
      <c r="DPO860" s="152"/>
      <c r="DPP860" s="152"/>
      <c r="DPQ860" s="152"/>
      <c r="DPR860" s="152"/>
      <c r="DPS860" s="152"/>
      <c r="DPT860" s="152"/>
      <c r="DPU860" s="152"/>
      <c r="DPV860" s="152"/>
      <c r="DPW860" s="152"/>
      <c r="DPX860" s="152"/>
      <c r="DPY860" s="152"/>
      <c r="DPZ860" s="152"/>
      <c r="DQA860" s="152"/>
      <c r="DQB860" s="152"/>
      <c r="DQC860" s="152"/>
      <c r="DQD860" s="152"/>
      <c r="DQE860" s="152"/>
      <c r="DQF860" s="152"/>
      <c r="DQG860" s="152"/>
      <c r="DQH860" s="152"/>
      <c r="DQI860" s="152"/>
      <c r="DQJ860" s="152"/>
      <c r="DQK860" s="152"/>
      <c r="DQL860" s="152"/>
      <c r="DQM860" s="152"/>
      <c r="DQN860" s="152"/>
      <c r="DQO860" s="152"/>
      <c r="DQP860" s="152"/>
      <c r="DQQ860" s="152"/>
      <c r="DQR860" s="152"/>
      <c r="DQS860" s="152"/>
      <c r="DQT860" s="152"/>
      <c r="DQU860" s="152"/>
      <c r="DQV860" s="152"/>
      <c r="DQW860" s="152"/>
      <c r="DQX860" s="152"/>
      <c r="DQY860" s="152"/>
      <c r="DQZ860" s="152"/>
      <c r="DRA860" s="152"/>
      <c r="DRB860" s="152"/>
      <c r="DRC860" s="152"/>
      <c r="DRD860" s="152"/>
      <c r="DRE860" s="152"/>
      <c r="DRF860" s="152"/>
      <c r="DRG860" s="152"/>
      <c r="DRH860" s="152"/>
      <c r="DRI860" s="152"/>
      <c r="DRJ860" s="152"/>
      <c r="DRK860" s="152"/>
      <c r="DRL860" s="152"/>
      <c r="DRM860" s="152"/>
      <c r="DRN860" s="152"/>
      <c r="DRO860" s="152"/>
      <c r="DRP860" s="152"/>
      <c r="DRQ860" s="152"/>
      <c r="DRR860" s="152"/>
      <c r="DRS860" s="152"/>
      <c r="DRT860" s="152"/>
      <c r="DRU860" s="152"/>
      <c r="DRV860" s="152"/>
      <c r="DRW860" s="152"/>
      <c r="DRX860" s="152"/>
      <c r="DRY860" s="152"/>
      <c r="DRZ860" s="152"/>
      <c r="DSA860" s="152"/>
      <c r="DSB860" s="152"/>
      <c r="DSC860" s="152"/>
      <c r="DSD860" s="152"/>
      <c r="DSE860" s="152"/>
      <c r="DSF860" s="152"/>
      <c r="DSG860" s="152"/>
      <c r="DSH860" s="152"/>
      <c r="DSI860" s="152"/>
      <c r="DSJ860" s="152"/>
      <c r="DSK860" s="152"/>
      <c r="DSL860" s="152"/>
      <c r="DSM860" s="152"/>
      <c r="DSN860" s="152"/>
      <c r="DSO860" s="152"/>
      <c r="DSP860" s="152"/>
      <c r="DSQ860" s="152"/>
      <c r="DSR860" s="152"/>
      <c r="DSS860" s="152"/>
      <c r="DST860" s="152"/>
      <c r="DSU860" s="152"/>
      <c r="DSV860" s="152"/>
      <c r="DSW860" s="152"/>
      <c r="DSX860" s="152"/>
      <c r="DSY860" s="152"/>
      <c r="DSZ860" s="152"/>
      <c r="DTA860" s="152"/>
      <c r="DTB860" s="152"/>
      <c r="DTC860" s="152"/>
      <c r="DTD860" s="152"/>
      <c r="DTE860" s="152"/>
      <c r="DTF860" s="152"/>
      <c r="DTG860" s="152"/>
      <c r="DTH860" s="152"/>
      <c r="DTI860" s="152"/>
      <c r="DTJ860" s="152"/>
      <c r="DTK860" s="152"/>
      <c r="DTL860" s="152"/>
      <c r="DTM860" s="152"/>
      <c r="DTN860" s="152"/>
      <c r="DTO860" s="152"/>
      <c r="DTP860" s="152"/>
      <c r="DTQ860" s="152"/>
      <c r="DTR860" s="152"/>
      <c r="DTS860" s="152"/>
      <c r="DTT860" s="152"/>
      <c r="DTU860" s="152"/>
      <c r="DTV860" s="152"/>
      <c r="DTW860" s="152"/>
      <c r="DTX860" s="152"/>
      <c r="DTY860" s="152"/>
      <c r="DTZ860" s="152"/>
      <c r="DUA860" s="152"/>
      <c r="DUB860" s="152"/>
      <c r="DUC860" s="152"/>
      <c r="DUD860" s="152"/>
      <c r="DUE860" s="152"/>
      <c r="DUF860" s="152"/>
      <c r="DUG860" s="152"/>
      <c r="DUH860" s="152"/>
      <c r="DUI860" s="152"/>
      <c r="DUJ860" s="152"/>
      <c r="DUK860" s="152"/>
      <c r="DUL860" s="152"/>
      <c r="DUM860" s="152"/>
      <c r="DUN860" s="152"/>
      <c r="DUO860" s="152"/>
      <c r="DUP860" s="152"/>
      <c r="DUQ860" s="152"/>
      <c r="DUR860" s="152"/>
      <c r="DUS860" s="152"/>
      <c r="DUT860" s="152"/>
      <c r="DUU860" s="152"/>
      <c r="DUV860" s="152"/>
      <c r="DUW860" s="152"/>
      <c r="DUX860" s="152"/>
      <c r="DUY860" s="152"/>
      <c r="DUZ860" s="152"/>
      <c r="DVA860" s="152"/>
      <c r="DVB860" s="152"/>
      <c r="DVC860" s="152"/>
      <c r="DVD860" s="152"/>
      <c r="DVE860" s="152"/>
      <c r="DVF860" s="152"/>
      <c r="DVG860" s="152"/>
      <c r="DVH860" s="152"/>
      <c r="DVI860" s="152"/>
      <c r="DVJ860" s="152"/>
      <c r="DVK860" s="152"/>
      <c r="DVL860" s="152"/>
      <c r="DVM860" s="152"/>
      <c r="DVN860" s="152"/>
      <c r="DVO860" s="152"/>
      <c r="DVP860" s="152"/>
      <c r="DVQ860" s="152"/>
      <c r="DVR860" s="152"/>
      <c r="DVS860" s="152"/>
      <c r="DVT860" s="152"/>
      <c r="DVU860" s="152"/>
      <c r="DVV860" s="152"/>
      <c r="DVW860" s="152"/>
      <c r="DVX860" s="152"/>
      <c r="DVY860" s="152"/>
      <c r="DVZ860" s="152"/>
      <c r="DWA860" s="152"/>
      <c r="DWB860" s="152"/>
      <c r="DWC860" s="152"/>
      <c r="DWD860" s="152"/>
      <c r="DWE860" s="152"/>
      <c r="DWF860" s="152"/>
      <c r="DWG860" s="152"/>
      <c r="DWH860" s="152"/>
      <c r="DWI860" s="152"/>
      <c r="DWJ860" s="152"/>
      <c r="DWK860" s="152"/>
      <c r="DWL860" s="152"/>
      <c r="DWM860" s="152"/>
      <c r="DWN860" s="152"/>
      <c r="DWO860" s="152"/>
      <c r="DWP860" s="152"/>
      <c r="DWQ860" s="152"/>
      <c r="DWR860" s="152"/>
      <c r="DWS860" s="152"/>
      <c r="DWT860" s="152"/>
      <c r="DWU860" s="152"/>
      <c r="DWV860" s="152"/>
      <c r="DWW860" s="152"/>
      <c r="DWX860" s="152"/>
      <c r="DWY860" s="152"/>
      <c r="DWZ860" s="152"/>
      <c r="DXA860" s="152"/>
      <c r="DXB860" s="152"/>
      <c r="DXC860" s="152"/>
      <c r="DXD860" s="152"/>
      <c r="DXE860" s="152"/>
      <c r="DXF860" s="152"/>
      <c r="DXG860" s="152"/>
      <c r="DXH860" s="152"/>
      <c r="DXI860" s="152"/>
      <c r="DXJ860" s="152"/>
      <c r="DXK860" s="152"/>
      <c r="DXL860" s="152"/>
      <c r="DXM860" s="152"/>
      <c r="DXN860" s="152"/>
      <c r="DXO860" s="152"/>
      <c r="DXP860" s="152"/>
      <c r="DXQ860" s="152"/>
      <c r="DXR860" s="152"/>
      <c r="DXS860" s="152"/>
      <c r="DXT860" s="152"/>
      <c r="DXU860" s="152"/>
      <c r="DXV860" s="152"/>
      <c r="DXW860" s="152"/>
      <c r="DXX860" s="152"/>
      <c r="DXY860" s="152"/>
      <c r="DXZ860" s="152"/>
      <c r="DYA860" s="152"/>
      <c r="DYB860" s="152"/>
      <c r="DYC860" s="152"/>
      <c r="DYD860" s="152"/>
      <c r="DYE860" s="152"/>
      <c r="DYF860" s="152"/>
      <c r="DYG860" s="152"/>
      <c r="DYH860" s="152"/>
      <c r="DYI860" s="152"/>
      <c r="DYJ860" s="152"/>
      <c r="DYK860" s="152"/>
      <c r="DYL860" s="152"/>
      <c r="DYM860" s="152"/>
      <c r="DYN860" s="152"/>
      <c r="DYO860" s="152"/>
      <c r="DYP860" s="152"/>
      <c r="DYQ860" s="152"/>
      <c r="DYR860" s="152"/>
      <c r="DYS860" s="152"/>
      <c r="DYT860" s="152"/>
      <c r="DYU860" s="152"/>
      <c r="DYV860" s="152"/>
      <c r="DYW860" s="152"/>
      <c r="DYX860" s="152"/>
      <c r="DYY860" s="152"/>
      <c r="DYZ860" s="152"/>
      <c r="DZA860" s="152"/>
      <c r="DZB860" s="152"/>
      <c r="DZC860" s="152"/>
      <c r="DZD860" s="152"/>
      <c r="DZE860" s="152"/>
      <c r="DZF860" s="152"/>
      <c r="DZG860" s="152"/>
      <c r="DZH860" s="152"/>
      <c r="DZI860" s="152"/>
      <c r="DZJ860" s="152"/>
      <c r="DZK860" s="152"/>
      <c r="DZL860" s="152"/>
      <c r="DZM860" s="152"/>
      <c r="DZN860" s="152"/>
      <c r="DZO860" s="152"/>
      <c r="DZP860" s="152"/>
      <c r="DZQ860" s="152"/>
      <c r="DZR860" s="152"/>
      <c r="DZS860" s="152"/>
      <c r="DZT860" s="152"/>
      <c r="DZU860" s="152"/>
      <c r="DZV860" s="152"/>
      <c r="DZW860" s="152"/>
      <c r="DZX860" s="152"/>
      <c r="DZY860" s="152"/>
      <c r="DZZ860" s="152"/>
      <c r="EAA860" s="152"/>
      <c r="EAB860" s="152"/>
      <c r="EAC860" s="152"/>
      <c r="EAD860" s="152"/>
      <c r="EAE860" s="152"/>
      <c r="EAF860" s="152"/>
      <c r="EAG860" s="152"/>
      <c r="EAH860" s="152"/>
      <c r="EAI860" s="152"/>
      <c r="EAJ860" s="152"/>
      <c r="EAK860" s="152"/>
      <c r="EAL860" s="152"/>
      <c r="EAM860" s="152"/>
      <c r="EAN860" s="152"/>
      <c r="EAO860" s="152"/>
      <c r="EAP860" s="152"/>
      <c r="EAQ860" s="152"/>
      <c r="EAR860" s="152"/>
      <c r="EAS860" s="152"/>
      <c r="EAT860" s="152"/>
      <c r="EAU860" s="152"/>
      <c r="EAV860" s="152"/>
      <c r="EAW860" s="152"/>
      <c r="EAX860" s="152"/>
      <c r="EAY860" s="152"/>
      <c r="EAZ860" s="152"/>
      <c r="EBA860" s="152"/>
      <c r="EBB860" s="152"/>
      <c r="EBC860" s="152"/>
      <c r="EBD860" s="152"/>
      <c r="EBE860" s="152"/>
      <c r="EBF860" s="152"/>
      <c r="EBG860" s="152"/>
      <c r="EBH860" s="152"/>
      <c r="EBI860" s="152"/>
      <c r="EBJ860" s="152"/>
      <c r="EBK860" s="152"/>
      <c r="EBL860" s="152"/>
      <c r="EBM860" s="152"/>
      <c r="EBN860" s="152"/>
      <c r="EBO860" s="152"/>
      <c r="EBP860" s="152"/>
      <c r="EBQ860" s="152"/>
      <c r="EBR860" s="152"/>
      <c r="EBS860" s="152"/>
      <c r="EBT860" s="152"/>
      <c r="EBU860" s="152"/>
      <c r="EBV860" s="152"/>
      <c r="EBW860" s="152"/>
      <c r="EBX860" s="152"/>
      <c r="EBY860" s="152"/>
      <c r="EBZ860" s="152"/>
      <c r="ECA860" s="152"/>
      <c r="ECB860" s="152"/>
      <c r="ECC860" s="152"/>
      <c r="ECD860" s="152"/>
      <c r="ECE860" s="152"/>
      <c r="ECF860" s="152"/>
      <c r="ECG860" s="152"/>
      <c r="ECH860" s="152"/>
      <c r="ECI860" s="152"/>
      <c r="ECJ860" s="152"/>
      <c r="ECK860" s="152"/>
      <c r="ECL860" s="152"/>
      <c r="ECM860" s="152"/>
      <c r="ECN860" s="152"/>
      <c r="ECO860" s="152"/>
      <c r="ECP860" s="152"/>
      <c r="ECQ860" s="152"/>
      <c r="ECR860" s="152"/>
      <c r="ECS860" s="152"/>
      <c r="ECT860" s="152"/>
      <c r="ECU860" s="152"/>
      <c r="ECV860" s="152"/>
      <c r="ECW860" s="152"/>
      <c r="ECX860" s="152"/>
      <c r="ECY860" s="152"/>
      <c r="ECZ860" s="152"/>
      <c r="EDA860" s="152"/>
      <c r="EDB860" s="152"/>
      <c r="EDC860" s="152"/>
      <c r="EDD860" s="152"/>
      <c r="EDE860" s="152"/>
      <c r="EDF860" s="152"/>
      <c r="EDG860" s="152"/>
      <c r="EDH860" s="152"/>
      <c r="EDI860" s="152"/>
      <c r="EDJ860" s="152"/>
      <c r="EDK860" s="152"/>
      <c r="EDL860" s="152"/>
      <c r="EDM860" s="152"/>
      <c r="EDN860" s="152"/>
      <c r="EDO860" s="152"/>
      <c r="EDP860" s="152"/>
      <c r="EDQ860" s="152"/>
      <c r="EDR860" s="152"/>
      <c r="EDS860" s="152"/>
      <c r="EDT860" s="152"/>
      <c r="EDU860" s="152"/>
      <c r="EDV860" s="152"/>
      <c r="EDW860" s="152"/>
      <c r="EDX860" s="152"/>
      <c r="EDY860" s="152"/>
      <c r="EDZ860" s="152"/>
      <c r="EEA860" s="152"/>
      <c r="EEB860" s="152"/>
      <c r="EEC860" s="152"/>
      <c r="EED860" s="152"/>
      <c r="EEE860" s="152"/>
      <c r="EEF860" s="152"/>
      <c r="EEG860" s="152"/>
      <c r="EEH860" s="152"/>
      <c r="EEI860" s="152"/>
      <c r="EEJ860" s="152"/>
      <c r="EEK860" s="152"/>
      <c r="EEL860" s="152"/>
      <c r="EEM860" s="152"/>
      <c r="EEN860" s="152"/>
      <c r="EEO860" s="152"/>
      <c r="EEP860" s="152"/>
      <c r="EEQ860" s="152"/>
      <c r="EER860" s="152"/>
      <c r="EES860" s="152"/>
      <c r="EET860" s="152"/>
      <c r="EEU860" s="152"/>
      <c r="EEV860" s="152"/>
      <c r="EEW860" s="152"/>
      <c r="EEX860" s="152"/>
      <c r="EEY860" s="152"/>
      <c r="EEZ860" s="152"/>
      <c r="EFA860" s="152"/>
      <c r="EFB860" s="152"/>
      <c r="EFC860" s="152"/>
      <c r="EFD860" s="152"/>
      <c r="EFE860" s="152"/>
      <c r="EFF860" s="152"/>
      <c r="EFG860" s="152"/>
      <c r="EFH860" s="152"/>
      <c r="EFI860" s="152"/>
      <c r="EFJ860" s="152"/>
      <c r="EFK860" s="152"/>
      <c r="EFL860" s="152"/>
      <c r="EFM860" s="152"/>
      <c r="EFN860" s="152"/>
      <c r="EFO860" s="152"/>
      <c r="EFP860" s="152"/>
      <c r="EFQ860" s="152"/>
      <c r="EFR860" s="152"/>
      <c r="EFS860" s="152"/>
      <c r="EFT860" s="152"/>
      <c r="EFU860" s="152"/>
      <c r="EFV860" s="152"/>
      <c r="EFW860" s="152"/>
      <c r="EFX860" s="152"/>
      <c r="EFY860" s="152"/>
      <c r="EFZ860" s="152"/>
      <c r="EGA860" s="152"/>
      <c r="EGB860" s="152"/>
      <c r="EGC860" s="152"/>
      <c r="EGD860" s="152"/>
      <c r="EGE860" s="152"/>
      <c r="EGF860" s="152"/>
      <c r="EGG860" s="152"/>
      <c r="EGH860" s="152"/>
      <c r="EGI860" s="152"/>
      <c r="EGJ860" s="152"/>
      <c r="EGK860" s="152"/>
      <c r="EGL860" s="152"/>
      <c r="EGM860" s="152"/>
      <c r="EGN860" s="152"/>
      <c r="EGO860" s="152"/>
      <c r="EGP860" s="152"/>
      <c r="EGQ860" s="152"/>
      <c r="EGR860" s="152"/>
      <c r="EGS860" s="152"/>
      <c r="EGT860" s="152"/>
      <c r="EGU860" s="152"/>
      <c r="EGV860" s="152"/>
      <c r="EGW860" s="152"/>
      <c r="EGX860" s="152"/>
      <c r="EGY860" s="152"/>
      <c r="EGZ860" s="152"/>
      <c r="EHA860" s="152"/>
      <c r="EHB860" s="152"/>
      <c r="EHC860" s="152"/>
      <c r="EHD860" s="152"/>
      <c r="EHE860" s="152"/>
      <c r="EHF860" s="152"/>
      <c r="EHG860" s="152"/>
      <c r="EHH860" s="152"/>
      <c r="EHI860" s="152"/>
      <c r="EHJ860" s="152"/>
      <c r="EHK860" s="152"/>
      <c r="EHL860" s="152"/>
      <c r="EHM860" s="152"/>
      <c r="EHN860" s="152"/>
      <c r="EHO860" s="152"/>
      <c r="EHP860" s="152"/>
      <c r="EHQ860" s="152"/>
      <c r="EHR860" s="152"/>
      <c r="EHS860" s="152"/>
      <c r="EHT860" s="152"/>
      <c r="EHU860" s="152"/>
      <c r="EHV860" s="152"/>
      <c r="EHW860" s="152"/>
      <c r="EHX860" s="152"/>
      <c r="EHY860" s="152"/>
      <c r="EHZ860" s="152"/>
      <c r="EIA860" s="152"/>
      <c r="EIB860" s="152"/>
      <c r="EIC860" s="152"/>
      <c r="EID860" s="152"/>
      <c r="EIE860" s="152"/>
      <c r="EIF860" s="152"/>
      <c r="EIG860" s="152"/>
      <c r="EIH860" s="152"/>
      <c r="EII860" s="152"/>
      <c r="EIJ860" s="152"/>
      <c r="EIK860" s="152"/>
      <c r="EIL860" s="152"/>
      <c r="EIM860" s="152"/>
      <c r="EIN860" s="152"/>
      <c r="EIO860" s="152"/>
      <c r="EIP860" s="152"/>
      <c r="EIQ860" s="152"/>
      <c r="EIR860" s="152"/>
      <c r="EIS860" s="152"/>
      <c r="EIT860" s="152"/>
      <c r="EIU860" s="152"/>
      <c r="EIV860" s="152"/>
      <c r="EIW860" s="152"/>
      <c r="EIX860" s="152"/>
      <c r="EIY860" s="152"/>
      <c r="EIZ860" s="152"/>
      <c r="EJA860" s="152"/>
      <c r="EJB860" s="152"/>
      <c r="EJC860" s="152"/>
      <c r="EJD860" s="152"/>
      <c r="EJE860" s="152"/>
      <c r="EJF860" s="152"/>
      <c r="EJG860" s="152"/>
      <c r="EJH860" s="152"/>
      <c r="EJI860" s="152"/>
      <c r="EJJ860" s="152"/>
      <c r="EJK860" s="152"/>
      <c r="EJL860" s="152"/>
      <c r="EJM860" s="152"/>
      <c r="EJN860" s="152"/>
      <c r="EJO860" s="152"/>
      <c r="EJP860" s="152"/>
      <c r="EJQ860" s="152"/>
      <c r="EJR860" s="152"/>
      <c r="EJS860" s="152"/>
      <c r="EJT860" s="152"/>
      <c r="EJU860" s="152"/>
      <c r="EJV860" s="152"/>
      <c r="EJW860" s="152"/>
      <c r="EJX860" s="152"/>
      <c r="EJY860" s="152"/>
      <c r="EJZ860" s="152"/>
      <c r="EKA860" s="152"/>
      <c r="EKB860" s="152"/>
      <c r="EKC860" s="152"/>
      <c r="EKD860" s="152"/>
      <c r="EKE860" s="152"/>
      <c r="EKF860" s="152"/>
      <c r="EKG860" s="152"/>
      <c r="EKH860" s="152"/>
      <c r="EKI860" s="152"/>
      <c r="EKJ860" s="152"/>
      <c r="EKK860" s="152"/>
      <c r="EKL860" s="152"/>
      <c r="EKM860" s="152"/>
      <c r="EKN860" s="152"/>
      <c r="EKO860" s="152"/>
      <c r="EKP860" s="152"/>
      <c r="EKQ860" s="152"/>
      <c r="EKR860" s="152"/>
      <c r="EKS860" s="152"/>
      <c r="EKT860" s="152"/>
      <c r="EKU860" s="152"/>
      <c r="EKV860" s="152"/>
      <c r="EKW860" s="152"/>
      <c r="EKX860" s="152"/>
      <c r="EKY860" s="152"/>
      <c r="EKZ860" s="152"/>
      <c r="ELA860" s="152"/>
      <c r="ELB860" s="152"/>
      <c r="ELC860" s="152"/>
      <c r="ELD860" s="152"/>
      <c r="ELE860" s="152"/>
      <c r="ELF860" s="152"/>
      <c r="ELG860" s="152"/>
      <c r="ELH860" s="152"/>
      <c r="ELI860" s="152"/>
      <c r="ELJ860" s="152"/>
      <c r="ELK860" s="152"/>
      <c r="ELL860" s="152"/>
      <c r="ELM860" s="152"/>
      <c r="ELN860" s="152"/>
      <c r="ELO860" s="152"/>
      <c r="ELP860" s="152"/>
      <c r="ELQ860" s="152"/>
      <c r="ELR860" s="152"/>
      <c r="ELS860" s="152"/>
      <c r="ELT860" s="152"/>
      <c r="ELU860" s="152"/>
      <c r="ELV860" s="152"/>
      <c r="ELW860" s="152"/>
      <c r="ELX860" s="152"/>
      <c r="ELY860" s="152"/>
      <c r="ELZ860" s="152"/>
      <c r="EMA860" s="152"/>
      <c r="EMB860" s="152"/>
      <c r="EMC860" s="152"/>
      <c r="EMD860" s="152"/>
      <c r="EME860" s="152"/>
      <c r="EMF860" s="152"/>
      <c r="EMG860" s="152"/>
      <c r="EMH860" s="152"/>
      <c r="EMI860" s="152"/>
      <c r="EMJ860" s="152"/>
      <c r="EMK860" s="152"/>
      <c r="EML860" s="152"/>
      <c r="EMM860" s="152"/>
      <c r="EMN860" s="152"/>
      <c r="EMO860" s="152"/>
      <c r="EMP860" s="152"/>
      <c r="EMQ860" s="152"/>
      <c r="EMR860" s="152"/>
      <c r="EMS860" s="152"/>
      <c r="EMT860" s="152"/>
      <c r="EMU860" s="152"/>
      <c r="EMV860" s="152"/>
      <c r="EMW860" s="152"/>
      <c r="EMX860" s="152"/>
      <c r="EMY860" s="152"/>
      <c r="EMZ860" s="152"/>
      <c r="ENA860" s="152"/>
      <c r="ENB860" s="152"/>
      <c r="ENC860" s="152"/>
      <c r="END860" s="152"/>
      <c r="ENE860" s="152"/>
      <c r="ENF860" s="152"/>
      <c r="ENG860" s="152"/>
      <c r="ENH860" s="152"/>
      <c r="ENI860" s="152"/>
      <c r="ENJ860" s="152"/>
      <c r="ENK860" s="152"/>
      <c r="ENL860" s="152"/>
      <c r="ENM860" s="152"/>
      <c r="ENN860" s="152"/>
      <c r="ENO860" s="152"/>
      <c r="ENP860" s="152"/>
      <c r="ENQ860" s="152"/>
      <c r="ENR860" s="152"/>
      <c r="ENS860" s="152"/>
      <c r="ENT860" s="152"/>
      <c r="ENU860" s="152"/>
      <c r="ENV860" s="152"/>
      <c r="ENW860" s="152"/>
      <c r="ENX860" s="152"/>
      <c r="ENY860" s="152"/>
      <c r="ENZ860" s="152"/>
      <c r="EOA860" s="152"/>
      <c r="EOB860" s="152"/>
      <c r="EOC860" s="152"/>
      <c r="EOD860" s="152"/>
      <c r="EOE860" s="152"/>
      <c r="EOF860" s="152"/>
      <c r="EOG860" s="152"/>
      <c r="EOH860" s="152"/>
      <c r="EOI860" s="152"/>
      <c r="EOJ860" s="152"/>
      <c r="EOK860" s="152"/>
      <c r="EOL860" s="152"/>
      <c r="EOM860" s="152"/>
      <c r="EON860" s="152"/>
      <c r="EOO860" s="152"/>
      <c r="EOP860" s="152"/>
      <c r="EOQ860" s="152"/>
      <c r="EOR860" s="152"/>
      <c r="EOS860" s="152"/>
      <c r="EOT860" s="152"/>
      <c r="EOU860" s="152"/>
      <c r="EOV860" s="152"/>
      <c r="EOW860" s="152"/>
      <c r="EOX860" s="152"/>
      <c r="EOY860" s="152"/>
      <c r="EOZ860" s="152"/>
      <c r="EPA860" s="152"/>
      <c r="EPB860" s="152"/>
      <c r="EPC860" s="152"/>
      <c r="EPD860" s="152"/>
      <c r="EPE860" s="152"/>
      <c r="EPF860" s="152"/>
      <c r="EPG860" s="152"/>
      <c r="EPH860" s="152"/>
      <c r="EPI860" s="152"/>
      <c r="EPJ860" s="152"/>
      <c r="EPK860" s="152"/>
      <c r="EPL860" s="152"/>
      <c r="EPM860" s="152"/>
      <c r="EPN860" s="152"/>
      <c r="EPO860" s="152"/>
      <c r="EPP860" s="152"/>
      <c r="EPQ860" s="152"/>
      <c r="EPR860" s="152"/>
      <c r="EPS860" s="152"/>
      <c r="EPT860" s="152"/>
      <c r="EPU860" s="152"/>
      <c r="EPV860" s="152"/>
      <c r="EPW860" s="152"/>
      <c r="EPX860" s="152"/>
      <c r="EPY860" s="152"/>
      <c r="EPZ860" s="152"/>
      <c r="EQA860" s="152"/>
      <c r="EQB860" s="152"/>
      <c r="EQC860" s="152"/>
      <c r="EQD860" s="152"/>
      <c r="EQE860" s="152"/>
      <c r="EQF860" s="152"/>
      <c r="EQG860" s="152"/>
      <c r="EQH860" s="152"/>
      <c r="EQI860" s="152"/>
      <c r="EQJ860" s="152"/>
      <c r="EQK860" s="152"/>
      <c r="EQL860" s="152"/>
      <c r="EQM860" s="152"/>
      <c r="EQN860" s="152"/>
      <c r="EQO860" s="152"/>
      <c r="EQP860" s="152"/>
      <c r="EQQ860" s="152"/>
      <c r="EQR860" s="152"/>
      <c r="EQS860" s="152"/>
      <c r="EQT860" s="152"/>
      <c r="EQU860" s="152"/>
      <c r="EQV860" s="152"/>
      <c r="EQW860" s="152"/>
      <c r="EQX860" s="152"/>
      <c r="EQY860" s="152"/>
      <c r="EQZ860" s="152"/>
      <c r="ERA860" s="152"/>
      <c r="ERB860" s="152"/>
      <c r="ERC860" s="152"/>
      <c r="ERD860" s="152"/>
      <c r="ERE860" s="152"/>
      <c r="ERF860" s="152"/>
      <c r="ERG860" s="152"/>
      <c r="ERH860" s="152"/>
      <c r="ERI860" s="152"/>
      <c r="ERJ860" s="152"/>
      <c r="ERK860" s="152"/>
      <c r="ERL860" s="152"/>
      <c r="ERM860" s="152"/>
      <c r="ERN860" s="152"/>
      <c r="ERO860" s="152"/>
      <c r="ERP860" s="152"/>
      <c r="ERQ860" s="152"/>
      <c r="ERR860" s="152"/>
      <c r="ERS860" s="152"/>
      <c r="ERT860" s="152"/>
      <c r="ERU860" s="152"/>
      <c r="ERV860" s="152"/>
      <c r="ERW860" s="152"/>
      <c r="ERX860" s="152"/>
      <c r="ERY860" s="152"/>
      <c r="ERZ860" s="152"/>
      <c r="ESA860" s="152"/>
      <c r="ESB860" s="152"/>
      <c r="ESC860" s="152"/>
      <c r="ESD860" s="152"/>
      <c r="ESE860" s="152"/>
      <c r="ESF860" s="152"/>
      <c r="ESG860" s="152"/>
      <c r="ESH860" s="152"/>
      <c r="ESI860" s="152"/>
      <c r="ESJ860" s="152"/>
      <c r="ESK860" s="152"/>
      <c r="ESL860" s="152"/>
      <c r="ESM860" s="152"/>
      <c r="ESN860" s="152"/>
      <c r="ESO860" s="152"/>
      <c r="ESP860" s="152"/>
      <c r="ESQ860" s="152"/>
      <c r="ESR860" s="152"/>
      <c r="ESS860" s="152"/>
      <c r="EST860" s="152"/>
      <c r="ESU860" s="152"/>
      <c r="ESV860" s="152"/>
      <c r="ESW860" s="152"/>
      <c r="ESX860" s="152"/>
      <c r="ESY860" s="152"/>
      <c r="ESZ860" s="152"/>
      <c r="ETA860" s="152"/>
      <c r="ETB860" s="152"/>
      <c r="ETC860" s="152"/>
      <c r="ETD860" s="152"/>
      <c r="ETE860" s="152"/>
      <c r="ETF860" s="152"/>
      <c r="ETG860" s="152"/>
      <c r="ETH860" s="152"/>
      <c r="ETI860" s="152"/>
      <c r="ETJ860" s="152"/>
      <c r="ETK860" s="152"/>
      <c r="ETL860" s="152"/>
      <c r="ETM860" s="152"/>
      <c r="ETN860" s="152"/>
      <c r="ETO860" s="152"/>
      <c r="ETP860" s="152"/>
      <c r="ETQ860" s="152"/>
      <c r="ETR860" s="152"/>
      <c r="ETS860" s="152"/>
      <c r="ETT860" s="152"/>
      <c r="ETU860" s="152"/>
      <c r="ETV860" s="152"/>
      <c r="ETW860" s="152"/>
      <c r="ETX860" s="152"/>
      <c r="ETY860" s="152"/>
      <c r="ETZ860" s="152"/>
      <c r="EUA860" s="152"/>
      <c r="EUB860" s="152"/>
      <c r="EUC860" s="152"/>
      <c r="EUD860" s="152"/>
      <c r="EUE860" s="152"/>
      <c r="EUF860" s="152"/>
      <c r="EUG860" s="152"/>
      <c r="EUH860" s="152"/>
      <c r="EUI860" s="152"/>
      <c r="EUJ860" s="152"/>
      <c r="EUK860" s="152"/>
      <c r="EUL860" s="152"/>
      <c r="EUM860" s="152"/>
      <c r="EUN860" s="152"/>
      <c r="EUO860" s="152"/>
      <c r="EUP860" s="152"/>
      <c r="EUQ860" s="152"/>
      <c r="EUR860" s="152"/>
      <c r="EUS860" s="152"/>
      <c r="EUT860" s="152"/>
      <c r="EUU860" s="152"/>
      <c r="EUV860" s="152"/>
      <c r="EUW860" s="152"/>
      <c r="EUX860" s="152"/>
      <c r="EUY860" s="152"/>
      <c r="EUZ860" s="152"/>
      <c r="EVA860" s="152"/>
      <c r="EVB860" s="152"/>
      <c r="EVC860" s="152"/>
      <c r="EVD860" s="152"/>
      <c r="EVE860" s="152"/>
      <c r="EVF860" s="152"/>
      <c r="EVG860" s="152"/>
      <c r="EVH860" s="152"/>
      <c r="EVI860" s="152"/>
      <c r="EVJ860" s="152"/>
      <c r="EVK860" s="152"/>
      <c r="EVL860" s="152"/>
      <c r="EVM860" s="152"/>
      <c r="EVN860" s="152"/>
      <c r="EVO860" s="152"/>
      <c r="EVP860" s="152"/>
      <c r="EVQ860" s="152"/>
      <c r="EVR860" s="152"/>
      <c r="EVS860" s="152"/>
      <c r="EVT860" s="152"/>
      <c r="EVU860" s="152"/>
      <c r="EVV860" s="152"/>
      <c r="EVW860" s="152"/>
      <c r="EVX860" s="152"/>
      <c r="EVY860" s="152"/>
      <c r="EVZ860" s="152"/>
      <c r="EWA860" s="152"/>
      <c r="EWB860" s="152"/>
      <c r="EWC860" s="152"/>
      <c r="EWD860" s="152"/>
      <c r="EWE860" s="152"/>
      <c r="EWF860" s="152"/>
      <c r="EWG860" s="152"/>
      <c r="EWH860" s="152"/>
      <c r="EWI860" s="152"/>
      <c r="EWJ860" s="152"/>
      <c r="EWK860" s="152"/>
      <c r="EWL860" s="152"/>
      <c r="EWM860" s="152"/>
      <c r="EWN860" s="152"/>
      <c r="EWO860" s="152"/>
      <c r="EWP860" s="152"/>
      <c r="EWQ860" s="152"/>
      <c r="EWR860" s="152"/>
      <c r="EWS860" s="152"/>
      <c r="EWT860" s="152"/>
      <c r="EWU860" s="152"/>
      <c r="EWV860" s="152"/>
      <c r="EWW860" s="152"/>
      <c r="EWX860" s="152"/>
      <c r="EWY860" s="152"/>
      <c r="EWZ860" s="152"/>
      <c r="EXA860" s="152"/>
      <c r="EXB860" s="152"/>
      <c r="EXC860" s="152"/>
      <c r="EXD860" s="152"/>
      <c r="EXE860" s="152"/>
      <c r="EXF860" s="152"/>
      <c r="EXG860" s="152"/>
      <c r="EXH860" s="152"/>
      <c r="EXI860" s="152"/>
      <c r="EXJ860" s="152"/>
      <c r="EXK860" s="152"/>
      <c r="EXL860" s="152"/>
      <c r="EXM860" s="152"/>
      <c r="EXN860" s="152"/>
      <c r="EXO860" s="152"/>
      <c r="EXP860" s="152"/>
      <c r="EXQ860" s="152"/>
      <c r="EXR860" s="152"/>
      <c r="EXS860" s="152"/>
      <c r="EXT860" s="152"/>
      <c r="EXU860" s="152"/>
      <c r="EXV860" s="152"/>
      <c r="EXW860" s="152"/>
      <c r="EXX860" s="152"/>
      <c r="EXY860" s="152"/>
      <c r="EXZ860" s="152"/>
      <c r="EYA860" s="152"/>
      <c r="EYB860" s="152"/>
      <c r="EYC860" s="152"/>
      <c r="EYD860" s="152"/>
      <c r="EYE860" s="152"/>
      <c r="EYF860" s="152"/>
      <c r="EYG860" s="152"/>
      <c r="EYH860" s="152"/>
      <c r="EYI860" s="152"/>
      <c r="EYJ860" s="152"/>
      <c r="EYK860" s="152"/>
      <c r="EYL860" s="152"/>
      <c r="EYM860" s="152"/>
      <c r="EYN860" s="152"/>
      <c r="EYO860" s="152"/>
      <c r="EYP860" s="152"/>
      <c r="EYQ860" s="152"/>
      <c r="EYR860" s="152"/>
      <c r="EYS860" s="152"/>
      <c r="EYT860" s="152"/>
      <c r="EYU860" s="152"/>
      <c r="EYV860" s="152"/>
      <c r="EYW860" s="152"/>
      <c r="EYX860" s="152"/>
      <c r="EYY860" s="152"/>
      <c r="EYZ860" s="152"/>
      <c r="EZA860" s="152"/>
      <c r="EZB860" s="152"/>
      <c r="EZC860" s="152"/>
      <c r="EZD860" s="152"/>
      <c r="EZE860" s="152"/>
      <c r="EZF860" s="152"/>
      <c r="EZG860" s="152"/>
      <c r="EZH860" s="152"/>
      <c r="EZI860" s="152"/>
      <c r="EZJ860" s="152"/>
      <c r="EZK860" s="152"/>
      <c r="EZL860" s="152"/>
      <c r="EZM860" s="152"/>
      <c r="EZN860" s="152"/>
      <c r="EZO860" s="152"/>
      <c r="EZP860" s="152"/>
      <c r="EZQ860" s="152"/>
      <c r="EZR860" s="152"/>
      <c r="EZS860" s="152"/>
      <c r="EZT860" s="152"/>
      <c r="EZU860" s="152"/>
      <c r="EZV860" s="152"/>
      <c r="EZW860" s="152"/>
      <c r="EZX860" s="152"/>
      <c r="EZY860" s="152"/>
      <c r="EZZ860" s="152"/>
      <c r="FAA860" s="152"/>
      <c r="FAB860" s="152"/>
      <c r="FAC860" s="152"/>
      <c r="FAD860" s="152"/>
      <c r="FAE860" s="152"/>
      <c r="FAF860" s="152"/>
      <c r="FAG860" s="152"/>
      <c r="FAH860" s="152"/>
      <c r="FAI860" s="152"/>
      <c r="FAJ860" s="152"/>
      <c r="FAK860" s="152"/>
      <c r="FAL860" s="152"/>
      <c r="FAM860" s="152"/>
      <c r="FAN860" s="152"/>
      <c r="FAO860" s="152"/>
      <c r="FAP860" s="152"/>
      <c r="FAQ860" s="152"/>
      <c r="FAR860" s="152"/>
      <c r="FAS860" s="152"/>
      <c r="FAT860" s="152"/>
      <c r="FAU860" s="152"/>
      <c r="FAV860" s="152"/>
      <c r="FAW860" s="152"/>
      <c r="FAX860" s="152"/>
      <c r="FAY860" s="152"/>
      <c r="FAZ860" s="152"/>
      <c r="FBA860" s="152"/>
      <c r="FBB860" s="152"/>
      <c r="FBC860" s="152"/>
      <c r="FBD860" s="152"/>
      <c r="FBE860" s="152"/>
      <c r="FBF860" s="152"/>
      <c r="FBG860" s="152"/>
      <c r="FBH860" s="152"/>
      <c r="FBI860" s="152"/>
      <c r="FBJ860" s="152"/>
      <c r="FBK860" s="152"/>
      <c r="FBL860" s="152"/>
      <c r="FBM860" s="152"/>
      <c r="FBN860" s="152"/>
      <c r="FBO860" s="152"/>
      <c r="FBP860" s="152"/>
      <c r="FBQ860" s="152"/>
      <c r="FBR860" s="152"/>
      <c r="FBS860" s="152"/>
      <c r="FBT860" s="152"/>
      <c r="FBU860" s="152"/>
      <c r="FBV860" s="152"/>
      <c r="FBW860" s="152"/>
      <c r="FBX860" s="152"/>
      <c r="FBY860" s="152"/>
      <c r="FBZ860" s="152"/>
      <c r="FCA860" s="152"/>
      <c r="FCB860" s="152"/>
      <c r="FCC860" s="152"/>
      <c r="FCD860" s="152"/>
      <c r="FCE860" s="152"/>
      <c r="FCF860" s="152"/>
      <c r="FCG860" s="152"/>
      <c r="FCH860" s="152"/>
      <c r="FCI860" s="152"/>
      <c r="FCJ860" s="152"/>
      <c r="FCK860" s="152"/>
      <c r="FCL860" s="152"/>
      <c r="FCM860" s="152"/>
      <c r="FCN860" s="152"/>
      <c r="FCO860" s="152"/>
      <c r="FCP860" s="152"/>
      <c r="FCQ860" s="152"/>
      <c r="FCR860" s="152"/>
      <c r="FCS860" s="152"/>
      <c r="FCT860" s="152"/>
      <c r="FCU860" s="152"/>
      <c r="FCV860" s="152"/>
      <c r="FCW860" s="152"/>
      <c r="FCX860" s="152"/>
      <c r="FCY860" s="152"/>
      <c r="FCZ860" s="152"/>
      <c r="FDA860" s="152"/>
      <c r="FDB860" s="152"/>
      <c r="FDC860" s="152"/>
      <c r="FDD860" s="152"/>
      <c r="FDE860" s="152"/>
      <c r="FDF860" s="152"/>
      <c r="FDG860" s="152"/>
      <c r="FDH860" s="152"/>
      <c r="FDI860" s="152"/>
      <c r="FDJ860" s="152"/>
      <c r="FDK860" s="152"/>
      <c r="FDL860" s="152"/>
      <c r="FDM860" s="152"/>
      <c r="FDN860" s="152"/>
      <c r="FDO860" s="152"/>
      <c r="FDP860" s="152"/>
      <c r="FDQ860" s="152"/>
      <c r="FDR860" s="152"/>
      <c r="FDS860" s="152"/>
      <c r="FDT860" s="152"/>
      <c r="FDU860" s="152"/>
      <c r="FDV860" s="152"/>
      <c r="FDW860" s="152"/>
      <c r="FDX860" s="152"/>
      <c r="FDY860" s="152"/>
      <c r="FDZ860" s="152"/>
      <c r="FEA860" s="152"/>
      <c r="FEB860" s="152"/>
      <c r="FEC860" s="152"/>
      <c r="FED860" s="152"/>
      <c r="FEE860" s="152"/>
      <c r="FEF860" s="152"/>
      <c r="FEG860" s="152"/>
      <c r="FEH860" s="152"/>
      <c r="FEI860" s="152"/>
      <c r="FEJ860" s="152"/>
      <c r="FEK860" s="152"/>
      <c r="FEL860" s="152"/>
      <c r="FEM860" s="152"/>
      <c r="FEN860" s="152"/>
      <c r="FEO860" s="152"/>
      <c r="FEP860" s="152"/>
      <c r="FEQ860" s="152"/>
      <c r="FER860" s="152"/>
      <c r="FES860" s="152"/>
      <c r="FET860" s="152"/>
      <c r="FEU860" s="152"/>
      <c r="FEV860" s="152"/>
      <c r="FEW860" s="152"/>
      <c r="FEX860" s="152"/>
      <c r="FEY860" s="152"/>
      <c r="FEZ860" s="152"/>
      <c r="FFA860" s="152"/>
      <c r="FFB860" s="152"/>
      <c r="FFC860" s="152"/>
      <c r="FFD860" s="152"/>
      <c r="FFE860" s="152"/>
      <c r="FFF860" s="152"/>
      <c r="FFG860" s="152"/>
      <c r="FFH860" s="152"/>
      <c r="FFI860" s="152"/>
      <c r="FFJ860" s="152"/>
      <c r="FFK860" s="152"/>
      <c r="FFL860" s="152"/>
      <c r="FFM860" s="152"/>
      <c r="FFN860" s="152"/>
      <c r="FFO860" s="152"/>
      <c r="FFP860" s="152"/>
      <c r="FFQ860" s="152"/>
      <c r="FFR860" s="152"/>
      <c r="FFS860" s="152"/>
      <c r="FFT860" s="152"/>
      <c r="FFU860" s="152"/>
      <c r="FFV860" s="152"/>
      <c r="FFW860" s="152"/>
      <c r="FFX860" s="152"/>
      <c r="FFY860" s="152"/>
      <c r="FFZ860" s="152"/>
      <c r="FGA860" s="152"/>
      <c r="FGB860" s="152"/>
      <c r="FGC860" s="152"/>
      <c r="FGD860" s="152"/>
      <c r="FGE860" s="152"/>
      <c r="FGF860" s="152"/>
      <c r="FGG860" s="152"/>
      <c r="FGH860" s="152"/>
      <c r="FGI860" s="152"/>
      <c r="FGJ860" s="152"/>
      <c r="FGK860" s="152"/>
      <c r="FGL860" s="152"/>
      <c r="FGM860" s="152"/>
      <c r="FGN860" s="152"/>
      <c r="FGO860" s="152"/>
      <c r="FGP860" s="152"/>
      <c r="FGQ860" s="152"/>
      <c r="FGR860" s="152"/>
      <c r="FGS860" s="152"/>
      <c r="FGT860" s="152"/>
      <c r="FGU860" s="152"/>
      <c r="FGV860" s="152"/>
      <c r="FGW860" s="152"/>
      <c r="FGX860" s="152"/>
      <c r="FGY860" s="152"/>
      <c r="FGZ860" s="152"/>
      <c r="FHA860" s="152"/>
      <c r="FHB860" s="152"/>
      <c r="FHC860" s="152"/>
      <c r="FHD860" s="152"/>
      <c r="FHE860" s="152"/>
      <c r="FHF860" s="152"/>
      <c r="FHG860" s="152"/>
      <c r="FHH860" s="152"/>
      <c r="FHI860" s="152"/>
      <c r="FHJ860" s="152"/>
      <c r="FHK860" s="152"/>
      <c r="FHL860" s="152"/>
      <c r="FHM860" s="152"/>
      <c r="FHN860" s="152"/>
      <c r="FHO860" s="152"/>
      <c r="FHP860" s="152"/>
      <c r="FHQ860" s="152"/>
      <c r="FHR860" s="152"/>
      <c r="FHS860" s="152"/>
      <c r="FHT860" s="152"/>
      <c r="FHU860" s="152"/>
      <c r="FHV860" s="152"/>
      <c r="FHW860" s="152"/>
      <c r="FHX860" s="152"/>
      <c r="FHY860" s="152"/>
      <c r="FHZ860" s="152"/>
      <c r="FIA860" s="152"/>
      <c r="FIB860" s="152"/>
      <c r="FIC860" s="152"/>
      <c r="FID860" s="152"/>
      <c r="FIE860" s="152"/>
      <c r="FIF860" s="152"/>
      <c r="FIG860" s="152"/>
      <c r="FIH860" s="152"/>
      <c r="FII860" s="152"/>
      <c r="FIJ860" s="152"/>
      <c r="FIK860" s="152"/>
      <c r="FIL860" s="152"/>
      <c r="FIM860" s="152"/>
      <c r="FIN860" s="152"/>
      <c r="FIO860" s="152"/>
      <c r="FIP860" s="152"/>
      <c r="FIQ860" s="152"/>
      <c r="FIR860" s="152"/>
      <c r="FIS860" s="152"/>
      <c r="FIT860" s="152"/>
      <c r="FIU860" s="152"/>
      <c r="FIV860" s="152"/>
      <c r="FIW860" s="152"/>
      <c r="FIX860" s="152"/>
      <c r="FIY860" s="152"/>
      <c r="FIZ860" s="152"/>
      <c r="FJA860" s="152"/>
      <c r="FJB860" s="152"/>
      <c r="FJC860" s="152"/>
      <c r="FJD860" s="152"/>
      <c r="FJE860" s="152"/>
      <c r="FJF860" s="152"/>
      <c r="FJG860" s="152"/>
      <c r="FJH860" s="152"/>
      <c r="FJI860" s="152"/>
      <c r="FJJ860" s="152"/>
      <c r="FJK860" s="152"/>
      <c r="FJL860" s="152"/>
      <c r="FJM860" s="152"/>
      <c r="FJN860" s="152"/>
      <c r="FJO860" s="152"/>
      <c r="FJP860" s="152"/>
      <c r="FJQ860" s="152"/>
      <c r="FJR860" s="152"/>
      <c r="FJS860" s="152"/>
      <c r="FJT860" s="152"/>
      <c r="FJU860" s="152"/>
      <c r="FJV860" s="152"/>
      <c r="FJW860" s="152"/>
      <c r="FJX860" s="152"/>
      <c r="FJY860" s="152"/>
      <c r="FJZ860" s="152"/>
      <c r="FKA860" s="152"/>
      <c r="FKB860" s="152"/>
      <c r="FKC860" s="152"/>
      <c r="FKD860" s="152"/>
      <c r="FKE860" s="152"/>
      <c r="FKF860" s="152"/>
      <c r="FKG860" s="152"/>
      <c r="FKH860" s="152"/>
      <c r="FKI860" s="152"/>
      <c r="FKJ860" s="152"/>
      <c r="FKK860" s="152"/>
      <c r="FKL860" s="152"/>
      <c r="FKM860" s="152"/>
      <c r="FKN860" s="152"/>
      <c r="FKO860" s="152"/>
      <c r="FKP860" s="152"/>
      <c r="FKQ860" s="152"/>
      <c r="FKR860" s="152"/>
      <c r="FKS860" s="152"/>
      <c r="FKT860" s="152"/>
      <c r="FKU860" s="152"/>
      <c r="FKV860" s="152"/>
      <c r="FKW860" s="152"/>
      <c r="FKX860" s="152"/>
      <c r="FKY860" s="152"/>
      <c r="FKZ860" s="152"/>
      <c r="FLA860" s="152"/>
      <c r="FLB860" s="152"/>
      <c r="FLC860" s="152"/>
      <c r="FLD860" s="152"/>
      <c r="FLE860" s="152"/>
      <c r="FLF860" s="152"/>
      <c r="FLG860" s="152"/>
      <c r="FLH860" s="152"/>
      <c r="FLI860" s="152"/>
      <c r="FLJ860" s="152"/>
      <c r="FLK860" s="152"/>
      <c r="FLL860" s="152"/>
      <c r="FLM860" s="152"/>
      <c r="FLN860" s="152"/>
      <c r="FLO860" s="152"/>
      <c r="FLP860" s="152"/>
      <c r="FLQ860" s="152"/>
      <c r="FLR860" s="152"/>
      <c r="FLS860" s="152"/>
      <c r="FLT860" s="152"/>
      <c r="FLU860" s="152"/>
      <c r="FLV860" s="152"/>
      <c r="FLW860" s="152"/>
      <c r="FLX860" s="152"/>
      <c r="FLY860" s="152"/>
      <c r="FLZ860" s="152"/>
      <c r="FMA860" s="152"/>
      <c r="FMB860" s="152"/>
      <c r="FMC860" s="152"/>
      <c r="FMD860" s="152"/>
      <c r="FME860" s="152"/>
      <c r="FMF860" s="152"/>
      <c r="FMG860" s="152"/>
      <c r="FMH860" s="152"/>
      <c r="FMI860" s="152"/>
      <c r="FMJ860" s="152"/>
      <c r="FMK860" s="152"/>
      <c r="FML860" s="152"/>
      <c r="FMM860" s="152"/>
      <c r="FMN860" s="152"/>
      <c r="FMO860" s="152"/>
      <c r="FMP860" s="152"/>
      <c r="FMQ860" s="152"/>
      <c r="FMR860" s="152"/>
      <c r="FMS860" s="152"/>
      <c r="FMT860" s="152"/>
      <c r="FMU860" s="152"/>
      <c r="FMV860" s="152"/>
      <c r="FMW860" s="152"/>
      <c r="FMX860" s="152"/>
      <c r="FMY860" s="152"/>
      <c r="FMZ860" s="152"/>
      <c r="FNA860" s="152"/>
      <c r="FNB860" s="152"/>
      <c r="FNC860" s="152"/>
      <c r="FND860" s="152"/>
      <c r="FNE860" s="152"/>
      <c r="FNF860" s="152"/>
      <c r="FNG860" s="152"/>
      <c r="FNH860" s="152"/>
      <c r="FNI860" s="152"/>
      <c r="FNJ860" s="152"/>
      <c r="FNK860" s="152"/>
      <c r="FNL860" s="152"/>
      <c r="FNM860" s="152"/>
      <c r="FNN860" s="152"/>
      <c r="FNO860" s="152"/>
      <c r="FNP860" s="152"/>
      <c r="FNQ860" s="152"/>
      <c r="FNR860" s="152"/>
      <c r="FNS860" s="152"/>
      <c r="FNT860" s="152"/>
      <c r="FNU860" s="152"/>
      <c r="FNV860" s="152"/>
      <c r="FNW860" s="152"/>
      <c r="FNX860" s="152"/>
      <c r="FNY860" s="152"/>
      <c r="FNZ860" s="152"/>
      <c r="FOA860" s="152"/>
      <c r="FOB860" s="152"/>
      <c r="FOC860" s="152"/>
      <c r="FOD860" s="152"/>
      <c r="FOE860" s="152"/>
      <c r="FOF860" s="152"/>
      <c r="FOG860" s="152"/>
      <c r="FOH860" s="152"/>
      <c r="FOI860" s="152"/>
      <c r="FOJ860" s="152"/>
      <c r="FOK860" s="152"/>
      <c r="FOL860" s="152"/>
      <c r="FOM860" s="152"/>
      <c r="FON860" s="152"/>
      <c r="FOO860" s="152"/>
      <c r="FOP860" s="152"/>
      <c r="FOQ860" s="152"/>
      <c r="FOR860" s="152"/>
      <c r="FOS860" s="152"/>
      <c r="FOT860" s="152"/>
      <c r="FOU860" s="152"/>
      <c r="FOV860" s="152"/>
      <c r="FOW860" s="152"/>
      <c r="FOX860" s="152"/>
      <c r="FOY860" s="152"/>
      <c r="FOZ860" s="152"/>
      <c r="FPA860" s="152"/>
      <c r="FPB860" s="152"/>
      <c r="FPC860" s="152"/>
      <c r="FPD860" s="152"/>
      <c r="FPE860" s="152"/>
      <c r="FPF860" s="152"/>
      <c r="FPG860" s="152"/>
      <c r="FPH860" s="152"/>
      <c r="FPI860" s="152"/>
      <c r="FPJ860" s="152"/>
      <c r="FPK860" s="152"/>
      <c r="FPL860" s="152"/>
      <c r="FPM860" s="152"/>
      <c r="FPN860" s="152"/>
      <c r="FPO860" s="152"/>
      <c r="FPP860" s="152"/>
      <c r="FPQ860" s="152"/>
      <c r="FPR860" s="152"/>
      <c r="FPS860" s="152"/>
      <c r="FPT860" s="152"/>
      <c r="FPU860" s="152"/>
      <c r="FPV860" s="152"/>
      <c r="FPW860" s="152"/>
      <c r="FPX860" s="152"/>
      <c r="FPY860" s="152"/>
      <c r="FPZ860" s="152"/>
      <c r="FQA860" s="152"/>
      <c r="FQB860" s="152"/>
      <c r="FQC860" s="152"/>
      <c r="FQD860" s="152"/>
      <c r="FQE860" s="152"/>
      <c r="FQF860" s="152"/>
      <c r="FQG860" s="152"/>
      <c r="FQH860" s="152"/>
      <c r="FQI860" s="152"/>
      <c r="FQJ860" s="152"/>
      <c r="FQK860" s="152"/>
      <c r="FQL860" s="152"/>
      <c r="FQM860" s="152"/>
      <c r="FQN860" s="152"/>
      <c r="FQO860" s="152"/>
      <c r="FQP860" s="152"/>
      <c r="FQQ860" s="152"/>
      <c r="FQR860" s="152"/>
      <c r="FQS860" s="152"/>
      <c r="FQT860" s="152"/>
      <c r="FQU860" s="152"/>
      <c r="FQV860" s="152"/>
      <c r="FQW860" s="152"/>
      <c r="FQX860" s="152"/>
      <c r="FQY860" s="152"/>
      <c r="FQZ860" s="152"/>
      <c r="FRA860" s="152"/>
      <c r="FRB860" s="152"/>
      <c r="FRC860" s="152"/>
      <c r="FRD860" s="152"/>
      <c r="FRE860" s="152"/>
      <c r="FRF860" s="152"/>
      <c r="FRG860" s="152"/>
      <c r="FRH860" s="152"/>
      <c r="FRI860" s="152"/>
      <c r="FRJ860" s="152"/>
      <c r="FRK860" s="152"/>
      <c r="FRL860" s="152"/>
      <c r="FRM860" s="152"/>
      <c r="FRN860" s="152"/>
      <c r="FRO860" s="152"/>
      <c r="FRP860" s="152"/>
      <c r="FRQ860" s="152"/>
      <c r="FRR860" s="152"/>
      <c r="FRS860" s="152"/>
      <c r="FRT860" s="152"/>
      <c r="FRU860" s="152"/>
      <c r="FRV860" s="152"/>
      <c r="FRW860" s="152"/>
      <c r="FRX860" s="152"/>
      <c r="FRY860" s="152"/>
      <c r="FRZ860" s="152"/>
      <c r="FSA860" s="152"/>
      <c r="FSB860" s="152"/>
      <c r="FSC860" s="152"/>
      <c r="FSD860" s="152"/>
      <c r="FSE860" s="152"/>
      <c r="FSF860" s="152"/>
      <c r="FSG860" s="152"/>
      <c r="FSH860" s="152"/>
      <c r="FSI860" s="152"/>
      <c r="FSJ860" s="152"/>
      <c r="FSK860" s="152"/>
      <c r="FSL860" s="152"/>
      <c r="FSM860" s="152"/>
      <c r="FSN860" s="152"/>
      <c r="FSO860" s="152"/>
      <c r="FSP860" s="152"/>
      <c r="FSQ860" s="152"/>
      <c r="FSR860" s="152"/>
      <c r="FSS860" s="152"/>
      <c r="FST860" s="152"/>
      <c r="FSU860" s="152"/>
      <c r="FSV860" s="152"/>
      <c r="FSW860" s="152"/>
      <c r="FSX860" s="152"/>
      <c r="FSY860" s="152"/>
      <c r="FSZ860" s="152"/>
      <c r="FTA860" s="152"/>
      <c r="FTB860" s="152"/>
      <c r="FTC860" s="152"/>
      <c r="FTD860" s="152"/>
      <c r="FTE860" s="152"/>
      <c r="FTF860" s="152"/>
      <c r="FTG860" s="152"/>
      <c r="FTH860" s="152"/>
      <c r="FTI860" s="152"/>
      <c r="FTJ860" s="152"/>
      <c r="FTK860" s="152"/>
      <c r="FTL860" s="152"/>
      <c r="FTM860" s="152"/>
      <c r="FTN860" s="152"/>
      <c r="FTO860" s="152"/>
      <c r="FTP860" s="152"/>
      <c r="FTQ860" s="152"/>
      <c r="FTR860" s="152"/>
      <c r="FTS860" s="152"/>
      <c r="FTT860" s="152"/>
      <c r="FTU860" s="152"/>
      <c r="FTV860" s="152"/>
      <c r="FTW860" s="152"/>
      <c r="FTX860" s="152"/>
      <c r="FTY860" s="152"/>
      <c r="FTZ860" s="152"/>
      <c r="FUA860" s="152"/>
      <c r="FUB860" s="152"/>
      <c r="FUC860" s="152"/>
      <c r="FUD860" s="152"/>
      <c r="FUE860" s="152"/>
      <c r="FUF860" s="152"/>
      <c r="FUG860" s="152"/>
      <c r="FUH860" s="152"/>
      <c r="FUI860" s="152"/>
      <c r="FUJ860" s="152"/>
      <c r="FUK860" s="152"/>
      <c r="FUL860" s="152"/>
      <c r="FUM860" s="152"/>
      <c r="FUN860" s="152"/>
      <c r="FUO860" s="152"/>
      <c r="FUP860" s="152"/>
      <c r="FUQ860" s="152"/>
      <c r="FUR860" s="152"/>
      <c r="FUS860" s="152"/>
      <c r="FUT860" s="152"/>
      <c r="FUU860" s="152"/>
      <c r="FUV860" s="152"/>
      <c r="FUW860" s="152"/>
      <c r="FUX860" s="152"/>
      <c r="FUY860" s="152"/>
      <c r="FUZ860" s="152"/>
      <c r="FVA860" s="152"/>
      <c r="FVB860" s="152"/>
      <c r="FVC860" s="152"/>
      <c r="FVD860" s="152"/>
      <c r="FVE860" s="152"/>
      <c r="FVF860" s="152"/>
      <c r="FVG860" s="152"/>
      <c r="FVH860" s="152"/>
      <c r="FVI860" s="152"/>
      <c r="FVJ860" s="152"/>
      <c r="FVK860" s="152"/>
      <c r="FVL860" s="152"/>
      <c r="FVM860" s="152"/>
      <c r="FVN860" s="152"/>
      <c r="FVO860" s="152"/>
      <c r="FVP860" s="152"/>
      <c r="FVQ860" s="152"/>
      <c r="FVR860" s="152"/>
      <c r="FVS860" s="152"/>
      <c r="FVT860" s="152"/>
      <c r="FVU860" s="152"/>
      <c r="FVV860" s="152"/>
      <c r="FVW860" s="152"/>
      <c r="FVX860" s="152"/>
      <c r="FVY860" s="152"/>
      <c r="FVZ860" s="152"/>
      <c r="FWA860" s="152"/>
      <c r="FWB860" s="152"/>
      <c r="FWC860" s="152"/>
      <c r="FWD860" s="152"/>
      <c r="FWE860" s="152"/>
      <c r="FWF860" s="152"/>
      <c r="FWG860" s="152"/>
      <c r="FWH860" s="152"/>
      <c r="FWI860" s="152"/>
      <c r="FWJ860" s="152"/>
      <c r="FWK860" s="152"/>
      <c r="FWL860" s="152"/>
      <c r="FWM860" s="152"/>
      <c r="FWN860" s="152"/>
      <c r="FWO860" s="152"/>
      <c r="FWP860" s="152"/>
      <c r="FWQ860" s="152"/>
      <c r="FWR860" s="152"/>
      <c r="FWS860" s="152"/>
      <c r="FWT860" s="152"/>
      <c r="FWU860" s="152"/>
      <c r="FWV860" s="152"/>
      <c r="FWW860" s="152"/>
      <c r="FWX860" s="152"/>
      <c r="FWY860" s="152"/>
      <c r="FWZ860" s="152"/>
      <c r="FXA860" s="152"/>
      <c r="FXB860" s="152"/>
      <c r="FXC860" s="152"/>
      <c r="FXD860" s="152"/>
      <c r="FXE860" s="152"/>
      <c r="FXF860" s="152"/>
      <c r="FXG860" s="152"/>
      <c r="FXH860" s="152"/>
      <c r="FXI860" s="152"/>
      <c r="FXJ860" s="152"/>
      <c r="FXK860" s="152"/>
      <c r="FXL860" s="152"/>
      <c r="FXM860" s="152"/>
      <c r="FXN860" s="152"/>
      <c r="FXO860" s="152"/>
      <c r="FXP860" s="152"/>
      <c r="FXQ860" s="152"/>
      <c r="FXR860" s="152"/>
      <c r="FXS860" s="152"/>
      <c r="FXT860" s="152"/>
      <c r="FXU860" s="152"/>
      <c r="FXV860" s="152"/>
      <c r="FXW860" s="152"/>
      <c r="FXX860" s="152"/>
      <c r="FXY860" s="152"/>
      <c r="FXZ860" s="152"/>
      <c r="FYA860" s="152"/>
      <c r="FYB860" s="152"/>
      <c r="FYC860" s="152"/>
      <c r="FYD860" s="152"/>
      <c r="FYE860" s="152"/>
      <c r="FYF860" s="152"/>
      <c r="FYG860" s="152"/>
      <c r="FYH860" s="152"/>
      <c r="FYI860" s="152"/>
      <c r="FYJ860" s="152"/>
      <c r="FYK860" s="152"/>
      <c r="FYL860" s="152"/>
      <c r="FYM860" s="152"/>
      <c r="FYN860" s="152"/>
      <c r="FYO860" s="152"/>
      <c r="FYP860" s="152"/>
      <c r="FYQ860" s="152"/>
      <c r="FYR860" s="152"/>
      <c r="FYS860" s="152"/>
      <c r="FYT860" s="152"/>
      <c r="FYU860" s="152"/>
      <c r="FYV860" s="152"/>
      <c r="FYW860" s="152"/>
      <c r="FYX860" s="152"/>
      <c r="FYY860" s="152"/>
      <c r="FYZ860" s="152"/>
      <c r="FZA860" s="152"/>
      <c r="FZB860" s="152"/>
      <c r="FZC860" s="152"/>
      <c r="FZD860" s="152"/>
      <c r="FZE860" s="152"/>
      <c r="FZF860" s="152"/>
      <c r="FZG860" s="152"/>
      <c r="FZH860" s="152"/>
      <c r="FZI860" s="152"/>
      <c r="FZJ860" s="152"/>
      <c r="FZK860" s="152"/>
      <c r="FZL860" s="152"/>
      <c r="FZM860" s="152"/>
      <c r="FZN860" s="152"/>
      <c r="FZO860" s="152"/>
      <c r="FZP860" s="152"/>
      <c r="FZQ860" s="152"/>
      <c r="FZR860" s="152"/>
      <c r="FZS860" s="152"/>
      <c r="FZT860" s="152"/>
      <c r="FZU860" s="152"/>
      <c r="FZV860" s="152"/>
      <c r="FZW860" s="152"/>
      <c r="FZX860" s="152"/>
      <c r="FZY860" s="152"/>
      <c r="FZZ860" s="152"/>
      <c r="GAA860" s="152"/>
      <c r="GAB860" s="152"/>
      <c r="GAC860" s="152"/>
      <c r="GAD860" s="152"/>
      <c r="GAE860" s="152"/>
      <c r="GAF860" s="152"/>
      <c r="GAG860" s="152"/>
      <c r="GAH860" s="152"/>
      <c r="GAI860" s="152"/>
      <c r="GAJ860" s="152"/>
      <c r="GAK860" s="152"/>
      <c r="GAL860" s="152"/>
      <c r="GAM860" s="152"/>
      <c r="GAN860" s="152"/>
      <c r="GAO860" s="152"/>
      <c r="GAP860" s="152"/>
      <c r="GAQ860" s="152"/>
      <c r="GAR860" s="152"/>
      <c r="GAS860" s="152"/>
      <c r="GAT860" s="152"/>
      <c r="GAU860" s="152"/>
      <c r="GAV860" s="152"/>
      <c r="GAW860" s="152"/>
      <c r="GAX860" s="152"/>
      <c r="GAY860" s="152"/>
      <c r="GAZ860" s="152"/>
      <c r="GBA860" s="152"/>
      <c r="GBB860" s="152"/>
      <c r="GBC860" s="152"/>
      <c r="GBD860" s="152"/>
      <c r="GBE860" s="152"/>
      <c r="GBF860" s="152"/>
      <c r="GBG860" s="152"/>
      <c r="GBH860" s="152"/>
      <c r="GBI860" s="152"/>
      <c r="GBJ860" s="152"/>
      <c r="GBK860" s="152"/>
      <c r="GBL860" s="152"/>
      <c r="GBM860" s="152"/>
      <c r="GBN860" s="152"/>
      <c r="GBO860" s="152"/>
      <c r="GBP860" s="152"/>
      <c r="GBQ860" s="152"/>
      <c r="GBR860" s="152"/>
      <c r="GBS860" s="152"/>
      <c r="GBT860" s="152"/>
      <c r="GBU860" s="152"/>
      <c r="GBV860" s="152"/>
      <c r="GBW860" s="152"/>
      <c r="GBX860" s="152"/>
      <c r="GBY860" s="152"/>
      <c r="GBZ860" s="152"/>
      <c r="GCA860" s="152"/>
      <c r="GCB860" s="152"/>
      <c r="GCC860" s="152"/>
      <c r="GCD860" s="152"/>
      <c r="GCE860" s="152"/>
      <c r="GCF860" s="152"/>
      <c r="GCG860" s="152"/>
      <c r="GCH860" s="152"/>
      <c r="GCI860" s="152"/>
      <c r="GCJ860" s="152"/>
      <c r="GCK860" s="152"/>
      <c r="GCL860" s="152"/>
      <c r="GCM860" s="152"/>
      <c r="GCN860" s="152"/>
      <c r="GCO860" s="152"/>
      <c r="GCP860" s="152"/>
      <c r="GCQ860" s="152"/>
      <c r="GCR860" s="152"/>
      <c r="GCS860" s="152"/>
      <c r="GCT860" s="152"/>
      <c r="GCU860" s="152"/>
      <c r="GCV860" s="152"/>
      <c r="GCW860" s="152"/>
      <c r="GCX860" s="152"/>
      <c r="GCY860" s="152"/>
      <c r="GCZ860" s="152"/>
      <c r="GDA860" s="152"/>
      <c r="GDB860" s="152"/>
      <c r="GDC860" s="152"/>
      <c r="GDD860" s="152"/>
      <c r="GDE860" s="152"/>
      <c r="GDF860" s="152"/>
      <c r="GDG860" s="152"/>
      <c r="GDH860" s="152"/>
      <c r="GDI860" s="152"/>
      <c r="GDJ860" s="152"/>
      <c r="GDK860" s="152"/>
      <c r="GDL860" s="152"/>
      <c r="GDM860" s="152"/>
      <c r="GDN860" s="152"/>
      <c r="GDO860" s="152"/>
      <c r="GDP860" s="152"/>
      <c r="GDQ860" s="152"/>
      <c r="GDR860" s="152"/>
      <c r="GDS860" s="152"/>
      <c r="GDT860" s="152"/>
      <c r="GDU860" s="152"/>
      <c r="GDV860" s="152"/>
      <c r="GDW860" s="152"/>
      <c r="GDX860" s="152"/>
      <c r="GDY860" s="152"/>
      <c r="GDZ860" s="152"/>
      <c r="GEA860" s="152"/>
      <c r="GEB860" s="152"/>
      <c r="GEC860" s="152"/>
      <c r="GED860" s="152"/>
      <c r="GEE860" s="152"/>
      <c r="GEF860" s="152"/>
      <c r="GEG860" s="152"/>
      <c r="GEH860" s="152"/>
      <c r="GEI860" s="152"/>
      <c r="GEJ860" s="152"/>
      <c r="GEK860" s="152"/>
      <c r="GEL860" s="152"/>
      <c r="GEM860" s="152"/>
      <c r="GEN860" s="152"/>
      <c r="GEO860" s="152"/>
      <c r="GEP860" s="152"/>
      <c r="GEQ860" s="152"/>
      <c r="GER860" s="152"/>
      <c r="GES860" s="152"/>
      <c r="GET860" s="152"/>
      <c r="GEU860" s="152"/>
      <c r="GEV860" s="152"/>
      <c r="GEW860" s="152"/>
      <c r="GEX860" s="152"/>
      <c r="GEY860" s="152"/>
      <c r="GEZ860" s="152"/>
      <c r="GFA860" s="152"/>
      <c r="GFB860" s="152"/>
      <c r="GFC860" s="152"/>
      <c r="GFD860" s="152"/>
      <c r="GFE860" s="152"/>
      <c r="GFF860" s="152"/>
      <c r="GFG860" s="152"/>
      <c r="GFH860" s="152"/>
      <c r="GFI860" s="152"/>
      <c r="GFJ860" s="152"/>
      <c r="GFK860" s="152"/>
      <c r="GFL860" s="152"/>
      <c r="GFM860" s="152"/>
      <c r="GFN860" s="152"/>
      <c r="GFO860" s="152"/>
      <c r="GFP860" s="152"/>
      <c r="GFQ860" s="152"/>
      <c r="GFR860" s="152"/>
      <c r="GFS860" s="152"/>
      <c r="GFT860" s="152"/>
      <c r="GFU860" s="152"/>
      <c r="GFV860" s="152"/>
      <c r="GFW860" s="152"/>
      <c r="GFX860" s="152"/>
      <c r="GFY860" s="152"/>
      <c r="GFZ860" s="152"/>
      <c r="GGA860" s="152"/>
      <c r="GGB860" s="152"/>
      <c r="GGC860" s="152"/>
      <c r="GGD860" s="152"/>
      <c r="GGE860" s="152"/>
      <c r="GGF860" s="152"/>
      <c r="GGG860" s="152"/>
      <c r="GGH860" s="152"/>
      <c r="GGI860" s="152"/>
      <c r="GGJ860" s="152"/>
      <c r="GGK860" s="152"/>
      <c r="GGL860" s="152"/>
      <c r="GGM860" s="152"/>
      <c r="GGN860" s="152"/>
      <c r="GGO860" s="152"/>
      <c r="GGP860" s="152"/>
      <c r="GGQ860" s="152"/>
      <c r="GGR860" s="152"/>
      <c r="GGS860" s="152"/>
      <c r="GGT860" s="152"/>
      <c r="GGU860" s="152"/>
      <c r="GGV860" s="152"/>
      <c r="GGW860" s="152"/>
      <c r="GGX860" s="152"/>
      <c r="GGY860" s="152"/>
      <c r="GGZ860" s="152"/>
      <c r="GHA860" s="152"/>
      <c r="GHB860" s="152"/>
      <c r="GHC860" s="152"/>
      <c r="GHD860" s="152"/>
      <c r="GHE860" s="152"/>
      <c r="GHF860" s="152"/>
      <c r="GHG860" s="152"/>
      <c r="GHH860" s="152"/>
      <c r="GHI860" s="152"/>
      <c r="GHJ860" s="152"/>
      <c r="GHK860" s="152"/>
      <c r="GHL860" s="152"/>
      <c r="GHM860" s="152"/>
      <c r="GHN860" s="152"/>
      <c r="GHO860" s="152"/>
      <c r="GHP860" s="152"/>
      <c r="GHQ860" s="152"/>
      <c r="GHR860" s="152"/>
      <c r="GHS860" s="152"/>
      <c r="GHT860" s="152"/>
      <c r="GHU860" s="152"/>
      <c r="GHV860" s="152"/>
      <c r="GHW860" s="152"/>
      <c r="GHX860" s="152"/>
      <c r="GHY860" s="152"/>
      <c r="GHZ860" s="152"/>
      <c r="GIA860" s="152"/>
      <c r="GIB860" s="152"/>
      <c r="GIC860" s="152"/>
      <c r="GID860" s="152"/>
      <c r="GIE860" s="152"/>
      <c r="GIF860" s="152"/>
      <c r="GIG860" s="152"/>
      <c r="GIH860" s="152"/>
      <c r="GII860" s="152"/>
      <c r="GIJ860" s="152"/>
      <c r="GIK860" s="152"/>
      <c r="GIL860" s="152"/>
      <c r="GIM860" s="152"/>
      <c r="GIN860" s="152"/>
      <c r="GIO860" s="152"/>
      <c r="GIP860" s="152"/>
      <c r="GIQ860" s="152"/>
      <c r="GIR860" s="152"/>
      <c r="GIS860" s="152"/>
      <c r="GIT860" s="152"/>
      <c r="GIU860" s="152"/>
      <c r="GIV860" s="152"/>
      <c r="GIW860" s="152"/>
      <c r="GIX860" s="152"/>
      <c r="GIY860" s="152"/>
      <c r="GIZ860" s="152"/>
      <c r="GJA860" s="152"/>
      <c r="GJB860" s="152"/>
      <c r="GJC860" s="152"/>
      <c r="GJD860" s="152"/>
      <c r="GJE860" s="152"/>
      <c r="GJF860" s="152"/>
      <c r="GJG860" s="152"/>
      <c r="GJH860" s="152"/>
      <c r="GJI860" s="152"/>
      <c r="GJJ860" s="152"/>
      <c r="GJK860" s="152"/>
      <c r="GJL860" s="152"/>
      <c r="GJM860" s="152"/>
      <c r="GJN860" s="152"/>
      <c r="GJO860" s="152"/>
      <c r="GJP860" s="152"/>
      <c r="GJQ860" s="152"/>
      <c r="GJR860" s="152"/>
      <c r="GJS860" s="152"/>
      <c r="GJT860" s="152"/>
      <c r="GJU860" s="152"/>
      <c r="GJV860" s="152"/>
      <c r="GJW860" s="152"/>
      <c r="GJX860" s="152"/>
      <c r="GJY860" s="152"/>
      <c r="GJZ860" s="152"/>
      <c r="GKA860" s="152"/>
      <c r="GKB860" s="152"/>
      <c r="GKC860" s="152"/>
      <c r="GKD860" s="152"/>
      <c r="GKE860" s="152"/>
      <c r="GKF860" s="152"/>
      <c r="GKG860" s="152"/>
      <c r="GKH860" s="152"/>
      <c r="GKI860" s="152"/>
      <c r="GKJ860" s="152"/>
      <c r="GKK860" s="152"/>
      <c r="GKL860" s="152"/>
      <c r="GKM860" s="152"/>
      <c r="GKN860" s="152"/>
      <c r="GKO860" s="152"/>
      <c r="GKP860" s="152"/>
      <c r="GKQ860" s="152"/>
      <c r="GKR860" s="152"/>
      <c r="GKS860" s="152"/>
      <c r="GKT860" s="152"/>
      <c r="GKU860" s="152"/>
      <c r="GKV860" s="152"/>
      <c r="GKW860" s="152"/>
      <c r="GKX860" s="152"/>
      <c r="GKY860" s="152"/>
      <c r="GKZ860" s="152"/>
      <c r="GLA860" s="152"/>
      <c r="GLB860" s="152"/>
      <c r="GLC860" s="152"/>
      <c r="GLD860" s="152"/>
      <c r="GLE860" s="152"/>
      <c r="GLF860" s="152"/>
      <c r="GLG860" s="152"/>
      <c r="GLH860" s="152"/>
      <c r="GLI860" s="152"/>
      <c r="GLJ860" s="152"/>
      <c r="GLK860" s="152"/>
      <c r="GLL860" s="152"/>
      <c r="GLM860" s="152"/>
      <c r="GLN860" s="152"/>
      <c r="GLO860" s="152"/>
      <c r="GLP860" s="152"/>
      <c r="GLQ860" s="152"/>
      <c r="GLR860" s="152"/>
      <c r="GLS860" s="152"/>
      <c r="GLT860" s="152"/>
      <c r="GLU860" s="152"/>
      <c r="GLV860" s="152"/>
      <c r="GLW860" s="152"/>
      <c r="GLX860" s="152"/>
      <c r="GLY860" s="152"/>
      <c r="GLZ860" s="152"/>
      <c r="GMA860" s="152"/>
      <c r="GMB860" s="152"/>
      <c r="GMC860" s="152"/>
      <c r="GMD860" s="152"/>
      <c r="GME860" s="152"/>
      <c r="GMF860" s="152"/>
      <c r="GMG860" s="152"/>
      <c r="GMH860" s="152"/>
      <c r="GMI860" s="152"/>
      <c r="GMJ860" s="152"/>
      <c r="GMK860" s="152"/>
      <c r="GML860" s="152"/>
      <c r="GMM860" s="152"/>
      <c r="GMN860" s="152"/>
      <c r="GMO860" s="152"/>
      <c r="GMP860" s="152"/>
      <c r="GMQ860" s="152"/>
      <c r="GMR860" s="152"/>
      <c r="GMS860" s="152"/>
      <c r="GMT860" s="152"/>
      <c r="GMU860" s="152"/>
      <c r="GMV860" s="152"/>
      <c r="GMW860" s="152"/>
      <c r="GMX860" s="152"/>
      <c r="GMY860" s="152"/>
      <c r="GMZ860" s="152"/>
      <c r="GNA860" s="152"/>
      <c r="GNB860" s="152"/>
      <c r="GNC860" s="152"/>
      <c r="GND860" s="152"/>
      <c r="GNE860" s="152"/>
      <c r="GNF860" s="152"/>
      <c r="GNG860" s="152"/>
      <c r="GNH860" s="152"/>
      <c r="GNI860" s="152"/>
      <c r="GNJ860" s="152"/>
      <c r="GNK860" s="152"/>
      <c r="GNL860" s="152"/>
      <c r="GNM860" s="152"/>
      <c r="GNN860" s="152"/>
      <c r="GNO860" s="152"/>
      <c r="GNP860" s="152"/>
      <c r="GNQ860" s="152"/>
      <c r="GNR860" s="152"/>
      <c r="GNS860" s="152"/>
      <c r="GNT860" s="152"/>
      <c r="GNU860" s="152"/>
      <c r="GNV860" s="152"/>
      <c r="GNW860" s="152"/>
      <c r="GNX860" s="152"/>
      <c r="GNY860" s="152"/>
      <c r="GNZ860" s="152"/>
      <c r="GOA860" s="152"/>
      <c r="GOB860" s="152"/>
      <c r="GOC860" s="152"/>
      <c r="GOD860" s="152"/>
      <c r="GOE860" s="152"/>
      <c r="GOF860" s="152"/>
      <c r="GOG860" s="152"/>
      <c r="GOH860" s="152"/>
      <c r="GOI860" s="152"/>
      <c r="GOJ860" s="152"/>
      <c r="GOK860" s="152"/>
      <c r="GOL860" s="152"/>
      <c r="GOM860" s="152"/>
      <c r="GON860" s="152"/>
      <c r="GOO860" s="152"/>
      <c r="GOP860" s="152"/>
      <c r="GOQ860" s="152"/>
      <c r="GOR860" s="152"/>
      <c r="GOS860" s="152"/>
      <c r="GOT860" s="152"/>
      <c r="GOU860" s="152"/>
      <c r="GOV860" s="152"/>
      <c r="GOW860" s="152"/>
      <c r="GOX860" s="152"/>
      <c r="GOY860" s="152"/>
      <c r="GOZ860" s="152"/>
      <c r="GPA860" s="152"/>
      <c r="GPB860" s="152"/>
      <c r="GPC860" s="152"/>
      <c r="GPD860" s="152"/>
      <c r="GPE860" s="152"/>
      <c r="GPF860" s="152"/>
      <c r="GPG860" s="152"/>
      <c r="GPH860" s="152"/>
      <c r="GPI860" s="152"/>
      <c r="GPJ860" s="152"/>
      <c r="GPK860" s="152"/>
      <c r="GPL860" s="152"/>
      <c r="GPM860" s="152"/>
      <c r="GPN860" s="152"/>
      <c r="GPO860" s="152"/>
      <c r="GPP860" s="152"/>
      <c r="GPQ860" s="152"/>
      <c r="GPR860" s="152"/>
      <c r="GPS860" s="152"/>
      <c r="GPT860" s="152"/>
      <c r="GPU860" s="152"/>
      <c r="GPV860" s="152"/>
      <c r="GPW860" s="152"/>
      <c r="GPX860" s="152"/>
      <c r="GPY860" s="152"/>
      <c r="GPZ860" s="152"/>
      <c r="GQA860" s="152"/>
      <c r="GQB860" s="152"/>
      <c r="GQC860" s="152"/>
      <c r="GQD860" s="152"/>
      <c r="GQE860" s="152"/>
      <c r="GQF860" s="152"/>
      <c r="GQG860" s="152"/>
      <c r="GQH860" s="152"/>
      <c r="GQI860" s="152"/>
      <c r="GQJ860" s="152"/>
      <c r="GQK860" s="152"/>
      <c r="GQL860" s="152"/>
      <c r="GQM860" s="152"/>
      <c r="GQN860" s="152"/>
      <c r="GQO860" s="152"/>
      <c r="GQP860" s="152"/>
      <c r="GQQ860" s="152"/>
      <c r="GQR860" s="152"/>
      <c r="GQS860" s="152"/>
      <c r="GQT860" s="152"/>
      <c r="GQU860" s="152"/>
      <c r="GQV860" s="152"/>
      <c r="GQW860" s="152"/>
      <c r="GQX860" s="152"/>
      <c r="GQY860" s="152"/>
      <c r="GQZ860" s="152"/>
      <c r="GRA860" s="152"/>
      <c r="GRB860" s="152"/>
      <c r="GRC860" s="152"/>
      <c r="GRD860" s="152"/>
      <c r="GRE860" s="152"/>
      <c r="GRF860" s="152"/>
      <c r="GRG860" s="152"/>
      <c r="GRH860" s="152"/>
      <c r="GRI860" s="152"/>
      <c r="GRJ860" s="152"/>
      <c r="GRK860" s="152"/>
      <c r="GRL860" s="152"/>
      <c r="GRM860" s="152"/>
      <c r="GRN860" s="152"/>
      <c r="GRO860" s="152"/>
      <c r="GRP860" s="152"/>
      <c r="GRQ860" s="152"/>
      <c r="GRR860" s="152"/>
      <c r="GRS860" s="152"/>
      <c r="GRT860" s="152"/>
      <c r="GRU860" s="152"/>
      <c r="GRV860" s="152"/>
      <c r="GRW860" s="152"/>
      <c r="GRX860" s="152"/>
      <c r="GRY860" s="152"/>
      <c r="GRZ860" s="152"/>
      <c r="GSA860" s="152"/>
      <c r="GSB860" s="152"/>
      <c r="GSC860" s="152"/>
      <c r="GSD860" s="152"/>
      <c r="GSE860" s="152"/>
      <c r="GSF860" s="152"/>
      <c r="GSG860" s="152"/>
      <c r="GSH860" s="152"/>
      <c r="GSI860" s="152"/>
      <c r="GSJ860" s="152"/>
      <c r="GSK860" s="152"/>
      <c r="GSL860" s="152"/>
      <c r="GSM860" s="152"/>
      <c r="GSN860" s="152"/>
      <c r="GSO860" s="152"/>
      <c r="GSP860" s="152"/>
      <c r="GSQ860" s="152"/>
      <c r="GSR860" s="152"/>
      <c r="GSS860" s="152"/>
      <c r="GST860" s="152"/>
      <c r="GSU860" s="152"/>
      <c r="GSV860" s="152"/>
      <c r="GSW860" s="152"/>
      <c r="GSX860" s="152"/>
      <c r="GSY860" s="152"/>
      <c r="GSZ860" s="152"/>
      <c r="GTA860" s="152"/>
      <c r="GTB860" s="152"/>
      <c r="GTC860" s="152"/>
      <c r="GTD860" s="152"/>
      <c r="GTE860" s="152"/>
      <c r="GTF860" s="152"/>
      <c r="GTG860" s="152"/>
      <c r="GTH860" s="152"/>
      <c r="GTI860" s="152"/>
      <c r="GTJ860" s="152"/>
      <c r="GTK860" s="152"/>
      <c r="GTL860" s="152"/>
      <c r="GTM860" s="152"/>
      <c r="GTN860" s="152"/>
      <c r="GTO860" s="152"/>
      <c r="GTP860" s="152"/>
      <c r="GTQ860" s="152"/>
      <c r="GTR860" s="152"/>
      <c r="GTS860" s="152"/>
      <c r="GTT860" s="152"/>
      <c r="GTU860" s="152"/>
      <c r="GTV860" s="152"/>
      <c r="GTW860" s="152"/>
      <c r="GTX860" s="152"/>
      <c r="GTY860" s="152"/>
      <c r="GTZ860" s="152"/>
      <c r="GUA860" s="152"/>
      <c r="GUB860" s="152"/>
      <c r="GUC860" s="152"/>
      <c r="GUD860" s="152"/>
      <c r="GUE860" s="152"/>
      <c r="GUF860" s="152"/>
      <c r="GUG860" s="152"/>
      <c r="GUH860" s="152"/>
      <c r="GUI860" s="152"/>
      <c r="GUJ860" s="152"/>
      <c r="GUK860" s="152"/>
      <c r="GUL860" s="152"/>
      <c r="GUM860" s="152"/>
      <c r="GUN860" s="152"/>
      <c r="GUO860" s="152"/>
      <c r="GUP860" s="152"/>
      <c r="GUQ860" s="152"/>
      <c r="GUR860" s="152"/>
      <c r="GUS860" s="152"/>
      <c r="GUT860" s="152"/>
      <c r="GUU860" s="152"/>
      <c r="GUV860" s="152"/>
      <c r="GUW860" s="152"/>
      <c r="GUX860" s="152"/>
      <c r="GUY860" s="152"/>
      <c r="GUZ860" s="152"/>
      <c r="GVA860" s="152"/>
      <c r="GVB860" s="152"/>
      <c r="GVC860" s="152"/>
      <c r="GVD860" s="152"/>
      <c r="GVE860" s="152"/>
      <c r="GVF860" s="152"/>
      <c r="GVG860" s="152"/>
      <c r="GVH860" s="152"/>
      <c r="GVI860" s="152"/>
      <c r="GVJ860" s="152"/>
      <c r="GVK860" s="152"/>
      <c r="GVL860" s="152"/>
      <c r="GVM860" s="152"/>
      <c r="GVN860" s="152"/>
      <c r="GVO860" s="152"/>
      <c r="GVP860" s="152"/>
      <c r="GVQ860" s="152"/>
      <c r="GVR860" s="152"/>
      <c r="GVS860" s="152"/>
      <c r="GVT860" s="152"/>
      <c r="GVU860" s="152"/>
      <c r="GVV860" s="152"/>
      <c r="GVW860" s="152"/>
      <c r="GVX860" s="152"/>
      <c r="GVY860" s="152"/>
      <c r="GVZ860" s="152"/>
      <c r="GWA860" s="152"/>
      <c r="GWB860" s="152"/>
      <c r="GWC860" s="152"/>
      <c r="GWD860" s="152"/>
      <c r="GWE860" s="152"/>
      <c r="GWF860" s="152"/>
      <c r="GWG860" s="152"/>
      <c r="GWH860" s="152"/>
      <c r="GWI860" s="152"/>
      <c r="GWJ860" s="152"/>
      <c r="GWK860" s="152"/>
      <c r="GWL860" s="152"/>
      <c r="GWM860" s="152"/>
      <c r="GWN860" s="152"/>
      <c r="GWO860" s="152"/>
      <c r="GWP860" s="152"/>
      <c r="GWQ860" s="152"/>
      <c r="GWR860" s="152"/>
      <c r="GWS860" s="152"/>
      <c r="GWT860" s="152"/>
      <c r="GWU860" s="152"/>
      <c r="GWV860" s="152"/>
      <c r="GWW860" s="152"/>
      <c r="GWX860" s="152"/>
      <c r="GWY860" s="152"/>
      <c r="GWZ860" s="152"/>
      <c r="GXA860" s="152"/>
      <c r="GXB860" s="152"/>
      <c r="GXC860" s="152"/>
      <c r="GXD860" s="152"/>
      <c r="GXE860" s="152"/>
      <c r="GXF860" s="152"/>
      <c r="GXG860" s="152"/>
      <c r="GXH860" s="152"/>
      <c r="GXI860" s="152"/>
      <c r="GXJ860" s="152"/>
      <c r="GXK860" s="152"/>
      <c r="GXL860" s="152"/>
      <c r="GXM860" s="152"/>
      <c r="GXN860" s="152"/>
      <c r="GXO860" s="152"/>
      <c r="GXP860" s="152"/>
      <c r="GXQ860" s="152"/>
      <c r="GXR860" s="152"/>
      <c r="GXS860" s="152"/>
      <c r="GXT860" s="152"/>
      <c r="GXU860" s="152"/>
      <c r="GXV860" s="152"/>
      <c r="GXW860" s="152"/>
      <c r="GXX860" s="152"/>
      <c r="GXY860" s="152"/>
      <c r="GXZ860" s="152"/>
      <c r="GYA860" s="152"/>
      <c r="GYB860" s="152"/>
      <c r="GYC860" s="152"/>
      <c r="GYD860" s="152"/>
      <c r="GYE860" s="152"/>
      <c r="GYF860" s="152"/>
      <c r="GYG860" s="152"/>
      <c r="GYH860" s="152"/>
      <c r="GYI860" s="152"/>
      <c r="GYJ860" s="152"/>
      <c r="GYK860" s="152"/>
      <c r="GYL860" s="152"/>
      <c r="GYM860" s="152"/>
      <c r="GYN860" s="152"/>
      <c r="GYO860" s="152"/>
      <c r="GYP860" s="152"/>
      <c r="GYQ860" s="152"/>
      <c r="GYR860" s="152"/>
      <c r="GYS860" s="152"/>
      <c r="GYT860" s="152"/>
      <c r="GYU860" s="152"/>
      <c r="GYV860" s="152"/>
      <c r="GYW860" s="152"/>
      <c r="GYX860" s="152"/>
      <c r="GYY860" s="152"/>
      <c r="GYZ860" s="152"/>
      <c r="GZA860" s="152"/>
      <c r="GZB860" s="152"/>
      <c r="GZC860" s="152"/>
      <c r="GZD860" s="152"/>
      <c r="GZE860" s="152"/>
      <c r="GZF860" s="152"/>
      <c r="GZG860" s="152"/>
      <c r="GZH860" s="152"/>
      <c r="GZI860" s="152"/>
      <c r="GZJ860" s="152"/>
      <c r="GZK860" s="152"/>
      <c r="GZL860" s="152"/>
      <c r="GZM860" s="152"/>
      <c r="GZN860" s="152"/>
      <c r="GZO860" s="152"/>
      <c r="GZP860" s="152"/>
      <c r="GZQ860" s="152"/>
      <c r="GZR860" s="152"/>
      <c r="GZS860" s="152"/>
      <c r="GZT860" s="152"/>
      <c r="GZU860" s="152"/>
      <c r="GZV860" s="152"/>
      <c r="GZW860" s="152"/>
      <c r="GZX860" s="152"/>
      <c r="GZY860" s="152"/>
      <c r="GZZ860" s="152"/>
      <c r="HAA860" s="152"/>
      <c r="HAB860" s="152"/>
      <c r="HAC860" s="152"/>
      <c r="HAD860" s="152"/>
      <c r="HAE860" s="152"/>
      <c r="HAF860" s="152"/>
      <c r="HAG860" s="152"/>
      <c r="HAH860" s="152"/>
      <c r="HAI860" s="152"/>
      <c r="HAJ860" s="152"/>
      <c r="HAK860" s="152"/>
      <c r="HAL860" s="152"/>
      <c r="HAM860" s="152"/>
      <c r="HAN860" s="152"/>
      <c r="HAO860" s="152"/>
      <c r="HAP860" s="152"/>
      <c r="HAQ860" s="152"/>
      <c r="HAR860" s="152"/>
      <c r="HAS860" s="152"/>
      <c r="HAT860" s="152"/>
      <c r="HAU860" s="152"/>
      <c r="HAV860" s="152"/>
      <c r="HAW860" s="152"/>
      <c r="HAX860" s="152"/>
      <c r="HAY860" s="152"/>
      <c r="HAZ860" s="152"/>
      <c r="HBA860" s="152"/>
      <c r="HBB860" s="152"/>
      <c r="HBC860" s="152"/>
      <c r="HBD860" s="152"/>
      <c r="HBE860" s="152"/>
      <c r="HBF860" s="152"/>
      <c r="HBG860" s="152"/>
      <c r="HBH860" s="152"/>
      <c r="HBI860" s="152"/>
      <c r="HBJ860" s="152"/>
      <c r="HBK860" s="152"/>
      <c r="HBL860" s="152"/>
      <c r="HBM860" s="152"/>
      <c r="HBN860" s="152"/>
      <c r="HBO860" s="152"/>
      <c r="HBP860" s="152"/>
      <c r="HBQ860" s="152"/>
      <c r="HBR860" s="152"/>
      <c r="HBS860" s="152"/>
      <c r="HBT860" s="152"/>
      <c r="HBU860" s="152"/>
      <c r="HBV860" s="152"/>
      <c r="HBW860" s="152"/>
      <c r="HBX860" s="152"/>
      <c r="HBY860" s="152"/>
      <c r="HBZ860" s="152"/>
      <c r="HCA860" s="152"/>
      <c r="HCB860" s="152"/>
      <c r="HCC860" s="152"/>
      <c r="HCD860" s="152"/>
      <c r="HCE860" s="152"/>
      <c r="HCF860" s="152"/>
      <c r="HCG860" s="152"/>
      <c r="HCH860" s="152"/>
      <c r="HCI860" s="152"/>
      <c r="HCJ860" s="152"/>
      <c r="HCK860" s="152"/>
      <c r="HCL860" s="152"/>
      <c r="HCM860" s="152"/>
      <c r="HCN860" s="152"/>
      <c r="HCO860" s="152"/>
      <c r="HCP860" s="152"/>
      <c r="HCQ860" s="152"/>
      <c r="HCR860" s="152"/>
      <c r="HCS860" s="152"/>
      <c r="HCT860" s="152"/>
      <c r="HCU860" s="152"/>
      <c r="HCV860" s="152"/>
      <c r="HCW860" s="152"/>
      <c r="HCX860" s="152"/>
      <c r="HCY860" s="152"/>
      <c r="HCZ860" s="152"/>
      <c r="HDA860" s="152"/>
      <c r="HDB860" s="152"/>
      <c r="HDC860" s="152"/>
      <c r="HDD860" s="152"/>
      <c r="HDE860" s="152"/>
      <c r="HDF860" s="152"/>
      <c r="HDG860" s="152"/>
      <c r="HDH860" s="152"/>
      <c r="HDI860" s="152"/>
      <c r="HDJ860" s="152"/>
      <c r="HDK860" s="152"/>
      <c r="HDL860" s="152"/>
      <c r="HDM860" s="152"/>
      <c r="HDN860" s="152"/>
      <c r="HDO860" s="152"/>
      <c r="HDP860" s="152"/>
      <c r="HDQ860" s="152"/>
      <c r="HDR860" s="152"/>
      <c r="HDS860" s="152"/>
      <c r="HDT860" s="152"/>
      <c r="HDU860" s="152"/>
      <c r="HDV860" s="152"/>
      <c r="HDW860" s="152"/>
      <c r="HDX860" s="152"/>
      <c r="HDY860" s="152"/>
      <c r="HDZ860" s="152"/>
      <c r="HEA860" s="152"/>
      <c r="HEB860" s="152"/>
      <c r="HEC860" s="152"/>
      <c r="HED860" s="152"/>
      <c r="HEE860" s="152"/>
      <c r="HEF860" s="152"/>
      <c r="HEG860" s="152"/>
      <c r="HEH860" s="152"/>
      <c r="HEI860" s="152"/>
      <c r="HEJ860" s="152"/>
      <c r="HEK860" s="152"/>
      <c r="HEL860" s="152"/>
      <c r="HEM860" s="152"/>
      <c r="HEN860" s="152"/>
      <c r="HEO860" s="152"/>
      <c r="HEP860" s="152"/>
      <c r="HEQ860" s="152"/>
      <c r="HER860" s="152"/>
      <c r="HES860" s="152"/>
      <c r="HET860" s="152"/>
      <c r="HEU860" s="152"/>
      <c r="HEV860" s="152"/>
      <c r="HEW860" s="152"/>
      <c r="HEX860" s="152"/>
      <c r="HEY860" s="152"/>
      <c r="HEZ860" s="152"/>
      <c r="HFA860" s="152"/>
      <c r="HFB860" s="152"/>
      <c r="HFC860" s="152"/>
      <c r="HFD860" s="152"/>
      <c r="HFE860" s="152"/>
      <c r="HFF860" s="152"/>
      <c r="HFG860" s="152"/>
      <c r="HFH860" s="152"/>
      <c r="HFI860" s="152"/>
      <c r="HFJ860" s="152"/>
      <c r="HFK860" s="152"/>
      <c r="HFL860" s="152"/>
      <c r="HFM860" s="152"/>
      <c r="HFN860" s="152"/>
      <c r="HFO860" s="152"/>
      <c r="HFP860" s="152"/>
      <c r="HFQ860" s="152"/>
      <c r="HFR860" s="152"/>
      <c r="HFS860" s="152"/>
      <c r="HFT860" s="152"/>
      <c r="HFU860" s="152"/>
      <c r="HFV860" s="152"/>
      <c r="HFW860" s="152"/>
      <c r="HFX860" s="152"/>
      <c r="HFY860" s="152"/>
      <c r="HFZ860" s="152"/>
      <c r="HGA860" s="152"/>
      <c r="HGB860" s="152"/>
      <c r="HGC860" s="152"/>
      <c r="HGD860" s="152"/>
      <c r="HGE860" s="152"/>
      <c r="HGF860" s="152"/>
      <c r="HGG860" s="152"/>
      <c r="HGH860" s="152"/>
      <c r="HGI860" s="152"/>
      <c r="HGJ860" s="152"/>
      <c r="HGK860" s="152"/>
      <c r="HGL860" s="152"/>
      <c r="HGM860" s="152"/>
      <c r="HGN860" s="152"/>
      <c r="HGO860" s="152"/>
      <c r="HGP860" s="152"/>
      <c r="HGQ860" s="152"/>
      <c r="HGR860" s="152"/>
      <c r="HGS860" s="152"/>
      <c r="HGT860" s="152"/>
      <c r="HGU860" s="152"/>
      <c r="HGV860" s="152"/>
      <c r="HGW860" s="152"/>
      <c r="HGX860" s="152"/>
      <c r="HGY860" s="152"/>
      <c r="HGZ860" s="152"/>
      <c r="HHA860" s="152"/>
      <c r="HHB860" s="152"/>
      <c r="HHC860" s="152"/>
      <c r="HHD860" s="152"/>
      <c r="HHE860" s="152"/>
      <c r="HHF860" s="152"/>
      <c r="HHG860" s="152"/>
      <c r="HHH860" s="152"/>
      <c r="HHI860" s="152"/>
      <c r="HHJ860" s="152"/>
      <c r="HHK860" s="152"/>
      <c r="HHL860" s="152"/>
      <c r="HHM860" s="152"/>
      <c r="HHN860" s="152"/>
      <c r="HHO860" s="152"/>
      <c r="HHP860" s="152"/>
      <c r="HHQ860" s="152"/>
      <c r="HHR860" s="152"/>
      <c r="HHS860" s="152"/>
      <c r="HHT860" s="152"/>
      <c r="HHU860" s="152"/>
      <c r="HHV860" s="152"/>
      <c r="HHW860" s="152"/>
      <c r="HHX860" s="152"/>
      <c r="HHY860" s="152"/>
      <c r="HHZ860" s="152"/>
      <c r="HIA860" s="152"/>
      <c r="HIB860" s="152"/>
      <c r="HIC860" s="152"/>
      <c r="HID860" s="152"/>
      <c r="HIE860" s="152"/>
      <c r="HIF860" s="152"/>
      <c r="HIG860" s="152"/>
      <c r="HIH860" s="152"/>
      <c r="HII860" s="152"/>
      <c r="HIJ860" s="152"/>
      <c r="HIK860" s="152"/>
      <c r="HIL860" s="152"/>
      <c r="HIM860" s="152"/>
      <c r="HIN860" s="152"/>
      <c r="HIO860" s="152"/>
      <c r="HIP860" s="152"/>
      <c r="HIQ860" s="152"/>
      <c r="HIR860" s="152"/>
      <c r="HIS860" s="152"/>
      <c r="HIT860" s="152"/>
      <c r="HIU860" s="152"/>
      <c r="HIV860" s="152"/>
      <c r="HIW860" s="152"/>
      <c r="HIX860" s="152"/>
      <c r="HIY860" s="152"/>
      <c r="HIZ860" s="152"/>
      <c r="HJA860" s="152"/>
      <c r="HJB860" s="152"/>
      <c r="HJC860" s="152"/>
      <c r="HJD860" s="152"/>
      <c r="HJE860" s="152"/>
      <c r="HJF860" s="152"/>
      <c r="HJG860" s="152"/>
      <c r="HJH860" s="152"/>
      <c r="HJI860" s="152"/>
      <c r="HJJ860" s="152"/>
      <c r="HJK860" s="152"/>
      <c r="HJL860" s="152"/>
      <c r="HJM860" s="152"/>
      <c r="HJN860" s="152"/>
      <c r="HJO860" s="152"/>
      <c r="HJP860" s="152"/>
      <c r="HJQ860" s="152"/>
      <c r="HJR860" s="152"/>
      <c r="HJS860" s="152"/>
      <c r="HJT860" s="152"/>
      <c r="HJU860" s="152"/>
      <c r="HJV860" s="152"/>
      <c r="HJW860" s="152"/>
      <c r="HJX860" s="152"/>
      <c r="HJY860" s="152"/>
      <c r="HJZ860" s="152"/>
      <c r="HKA860" s="152"/>
      <c r="HKB860" s="152"/>
      <c r="HKC860" s="152"/>
      <c r="HKD860" s="152"/>
      <c r="HKE860" s="152"/>
      <c r="HKF860" s="152"/>
      <c r="HKG860" s="152"/>
      <c r="HKH860" s="152"/>
      <c r="HKI860" s="152"/>
      <c r="HKJ860" s="152"/>
      <c r="HKK860" s="152"/>
      <c r="HKL860" s="152"/>
      <c r="HKM860" s="152"/>
      <c r="HKN860" s="152"/>
      <c r="HKO860" s="152"/>
      <c r="HKP860" s="152"/>
      <c r="HKQ860" s="152"/>
      <c r="HKR860" s="152"/>
      <c r="HKS860" s="152"/>
      <c r="HKT860" s="152"/>
      <c r="HKU860" s="152"/>
      <c r="HKV860" s="152"/>
      <c r="HKW860" s="152"/>
      <c r="HKX860" s="152"/>
      <c r="HKY860" s="152"/>
      <c r="HKZ860" s="152"/>
      <c r="HLA860" s="152"/>
      <c r="HLB860" s="152"/>
      <c r="HLC860" s="152"/>
      <c r="HLD860" s="152"/>
      <c r="HLE860" s="152"/>
      <c r="HLF860" s="152"/>
      <c r="HLG860" s="152"/>
      <c r="HLH860" s="152"/>
      <c r="HLI860" s="152"/>
      <c r="HLJ860" s="152"/>
      <c r="HLK860" s="152"/>
      <c r="HLL860" s="152"/>
      <c r="HLM860" s="152"/>
      <c r="HLN860" s="152"/>
      <c r="HLO860" s="152"/>
      <c r="HLP860" s="152"/>
      <c r="HLQ860" s="152"/>
      <c r="HLR860" s="152"/>
      <c r="HLS860" s="152"/>
      <c r="HLT860" s="152"/>
      <c r="HLU860" s="152"/>
      <c r="HLV860" s="152"/>
      <c r="HLW860" s="152"/>
      <c r="HLX860" s="152"/>
      <c r="HLY860" s="152"/>
      <c r="HLZ860" s="152"/>
      <c r="HMA860" s="152"/>
      <c r="HMB860" s="152"/>
      <c r="HMC860" s="152"/>
      <c r="HMD860" s="152"/>
      <c r="HME860" s="152"/>
      <c r="HMF860" s="152"/>
      <c r="HMG860" s="152"/>
      <c r="HMH860" s="152"/>
      <c r="HMI860" s="152"/>
      <c r="HMJ860" s="152"/>
      <c r="HMK860" s="152"/>
      <c r="HML860" s="152"/>
      <c r="HMM860" s="152"/>
      <c r="HMN860" s="152"/>
      <c r="HMO860" s="152"/>
      <c r="HMP860" s="152"/>
      <c r="HMQ860" s="152"/>
      <c r="HMR860" s="152"/>
      <c r="HMS860" s="152"/>
      <c r="HMT860" s="152"/>
      <c r="HMU860" s="152"/>
      <c r="HMV860" s="152"/>
      <c r="HMW860" s="152"/>
      <c r="HMX860" s="152"/>
      <c r="HMY860" s="152"/>
      <c r="HMZ860" s="152"/>
      <c r="HNA860" s="152"/>
      <c r="HNB860" s="152"/>
      <c r="HNC860" s="152"/>
      <c r="HND860" s="152"/>
      <c r="HNE860" s="152"/>
      <c r="HNF860" s="152"/>
      <c r="HNG860" s="152"/>
      <c r="HNH860" s="152"/>
      <c r="HNI860" s="152"/>
      <c r="HNJ860" s="152"/>
      <c r="HNK860" s="152"/>
      <c r="HNL860" s="152"/>
      <c r="HNM860" s="152"/>
      <c r="HNN860" s="152"/>
      <c r="HNO860" s="152"/>
      <c r="HNP860" s="152"/>
      <c r="HNQ860" s="152"/>
      <c r="HNR860" s="152"/>
      <c r="HNS860" s="152"/>
      <c r="HNT860" s="152"/>
      <c r="HNU860" s="152"/>
      <c r="HNV860" s="152"/>
      <c r="HNW860" s="152"/>
      <c r="HNX860" s="152"/>
      <c r="HNY860" s="152"/>
      <c r="HNZ860" s="152"/>
      <c r="HOA860" s="152"/>
      <c r="HOB860" s="152"/>
      <c r="HOC860" s="152"/>
      <c r="HOD860" s="152"/>
      <c r="HOE860" s="152"/>
      <c r="HOF860" s="152"/>
      <c r="HOG860" s="152"/>
      <c r="HOH860" s="152"/>
      <c r="HOI860" s="152"/>
      <c r="HOJ860" s="152"/>
      <c r="HOK860" s="152"/>
      <c r="HOL860" s="152"/>
      <c r="HOM860" s="152"/>
      <c r="HON860" s="152"/>
      <c r="HOO860" s="152"/>
      <c r="HOP860" s="152"/>
      <c r="HOQ860" s="152"/>
      <c r="HOR860" s="152"/>
      <c r="HOS860" s="152"/>
      <c r="HOT860" s="152"/>
      <c r="HOU860" s="152"/>
      <c r="HOV860" s="152"/>
      <c r="HOW860" s="152"/>
      <c r="HOX860" s="152"/>
      <c r="HOY860" s="152"/>
      <c r="HOZ860" s="152"/>
      <c r="HPA860" s="152"/>
      <c r="HPB860" s="152"/>
      <c r="HPC860" s="152"/>
      <c r="HPD860" s="152"/>
      <c r="HPE860" s="152"/>
      <c r="HPF860" s="152"/>
      <c r="HPG860" s="152"/>
      <c r="HPH860" s="152"/>
      <c r="HPI860" s="152"/>
      <c r="HPJ860" s="152"/>
      <c r="HPK860" s="152"/>
      <c r="HPL860" s="152"/>
      <c r="HPM860" s="152"/>
      <c r="HPN860" s="152"/>
      <c r="HPO860" s="152"/>
      <c r="HPP860" s="152"/>
      <c r="HPQ860" s="152"/>
      <c r="HPR860" s="152"/>
      <c r="HPS860" s="152"/>
      <c r="HPT860" s="152"/>
      <c r="HPU860" s="152"/>
      <c r="HPV860" s="152"/>
      <c r="HPW860" s="152"/>
      <c r="HPX860" s="152"/>
      <c r="HPY860" s="152"/>
      <c r="HPZ860" s="152"/>
      <c r="HQA860" s="152"/>
      <c r="HQB860" s="152"/>
      <c r="HQC860" s="152"/>
      <c r="HQD860" s="152"/>
      <c r="HQE860" s="152"/>
      <c r="HQF860" s="152"/>
      <c r="HQG860" s="152"/>
      <c r="HQH860" s="152"/>
      <c r="HQI860" s="152"/>
      <c r="HQJ860" s="152"/>
      <c r="HQK860" s="152"/>
      <c r="HQL860" s="152"/>
      <c r="HQM860" s="152"/>
      <c r="HQN860" s="152"/>
      <c r="HQO860" s="152"/>
      <c r="HQP860" s="152"/>
      <c r="HQQ860" s="152"/>
      <c r="HQR860" s="152"/>
      <c r="HQS860" s="152"/>
      <c r="HQT860" s="152"/>
      <c r="HQU860" s="152"/>
      <c r="HQV860" s="152"/>
      <c r="HQW860" s="152"/>
      <c r="HQX860" s="152"/>
      <c r="HQY860" s="152"/>
      <c r="HQZ860" s="152"/>
      <c r="HRA860" s="152"/>
      <c r="HRB860" s="152"/>
      <c r="HRC860" s="152"/>
      <c r="HRD860" s="152"/>
      <c r="HRE860" s="152"/>
      <c r="HRF860" s="152"/>
      <c r="HRG860" s="152"/>
      <c r="HRH860" s="152"/>
      <c r="HRI860" s="152"/>
      <c r="HRJ860" s="152"/>
      <c r="HRK860" s="152"/>
      <c r="HRL860" s="152"/>
      <c r="HRM860" s="152"/>
      <c r="HRN860" s="152"/>
      <c r="HRO860" s="152"/>
      <c r="HRP860" s="152"/>
      <c r="HRQ860" s="152"/>
      <c r="HRR860" s="152"/>
      <c r="HRS860" s="152"/>
      <c r="HRT860" s="152"/>
      <c r="HRU860" s="152"/>
      <c r="HRV860" s="152"/>
      <c r="HRW860" s="152"/>
      <c r="HRX860" s="152"/>
      <c r="HRY860" s="152"/>
      <c r="HRZ860" s="152"/>
      <c r="HSA860" s="152"/>
      <c r="HSB860" s="152"/>
      <c r="HSC860" s="152"/>
      <c r="HSD860" s="152"/>
      <c r="HSE860" s="152"/>
      <c r="HSF860" s="152"/>
      <c r="HSG860" s="152"/>
      <c r="HSH860" s="152"/>
      <c r="HSI860" s="152"/>
      <c r="HSJ860" s="152"/>
      <c r="HSK860" s="152"/>
      <c r="HSL860" s="152"/>
      <c r="HSM860" s="152"/>
      <c r="HSN860" s="152"/>
      <c r="HSO860" s="152"/>
      <c r="HSP860" s="152"/>
      <c r="HSQ860" s="152"/>
      <c r="HSR860" s="152"/>
      <c r="HSS860" s="152"/>
      <c r="HST860" s="152"/>
      <c r="HSU860" s="152"/>
      <c r="HSV860" s="152"/>
      <c r="HSW860" s="152"/>
      <c r="HSX860" s="152"/>
      <c r="HSY860" s="152"/>
      <c r="HSZ860" s="152"/>
      <c r="HTA860" s="152"/>
      <c r="HTB860" s="152"/>
      <c r="HTC860" s="152"/>
      <c r="HTD860" s="152"/>
      <c r="HTE860" s="152"/>
      <c r="HTF860" s="152"/>
      <c r="HTG860" s="152"/>
      <c r="HTH860" s="152"/>
      <c r="HTI860" s="152"/>
      <c r="HTJ860" s="152"/>
      <c r="HTK860" s="152"/>
      <c r="HTL860" s="152"/>
      <c r="HTM860" s="152"/>
      <c r="HTN860" s="152"/>
      <c r="HTO860" s="152"/>
      <c r="HTP860" s="152"/>
      <c r="HTQ860" s="152"/>
      <c r="HTR860" s="152"/>
      <c r="HTS860" s="152"/>
      <c r="HTT860" s="152"/>
      <c r="HTU860" s="152"/>
      <c r="HTV860" s="152"/>
      <c r="HTW860" s="152"/>
      <c r="HTX860" s="152"/>
      <c r="HTY860" s="152"/>
      <c r="HTZ860" s="152"/>
      <c r="HUA860" s="152"/>
      <c r="HUB860" s="152"/>
      <c r="HUC860" s="152"/>
      <c r="HUD860" s="152"/>
      <c r="HUE860" s="152"/>
      <c r="HUF860" s="152"/>
      <c r="HUG860" s="152"/>
      <c r="HUH860" s="152"/>
      <c r="HUI860" s="152"/>
      <c r="HUJ860" s="152"/>
      <c r="HUK860" s="152"/>
      <c r="HUL860" s="152"/>
      <c r="HUM860" s="152"/>
      <c r="HUN860" s="152"/>
      <c r="HUO860" s="152"/>
      <c r="HUP860" s="152"/>
      <c r="HUQ860" s="152"/>
      <c r="HUR860" s="152"/>
      <c r="HUS860" s="152"/>
      <c r="HUT860" s="152"/>
      <c r="HUU860" s="152"/>
      <c r="HUV860" s="152"/>
      <c r="HUW860" s="152"/>
      <c r="HUX860" s="152"/>
      <c r="HUY860" s="152"/>
      <c r="HUZ860" s="152"/>
      <c r="HVA860" s="152"/>
      <c r="HVB860" s="152"/>
      <c r="HVC860" s="152"/>
      <c r="HVD860" s="152"/>
      <c r="HVE860" s="152"/>
      <c r="HVF860" s="152"/>
      <c r="HVG860" s="152"/>
      <c r="HVH860" s="152"/>
      <c r="HVI860" s="152"/>
      <c r="HVJ860" s="152"/>
      <c r="HVK860" s="152"/>
      <c r="HVL860" s="152"/>
      <c r="HVM860" s="152"/>
      <c r="HVN860" s="152"/>
      <c r="HVO860" s="152"/>
      <c r="HVP860" s="152"/>
      <c r="HVQ860" s="152"/>
      <c r="HVR860" s="152"/>
      <c r="HVS860" s="152"/>
      <c r="HVT860" s="152"/>
      <c r="HVU860" s="152"/>
      <c r="HVV860" s="152"/>
      <c r="HVW860" s="152"/>
      <c r="HVX860" s="152"/>
      <c r="HVY860" s="152"/>
      <c r="HVZ860" s="152"/>
      <c r="HWA860" s="152"/>
      <c r="HWB860" s="152"/>
      <c r="HWC860" s="152"/>
      <c r="HWD860" s="152"/>
      <c r="HWE860" s="152"/>
      <c r="HWF860" s="152"/>
      <c r="HWG860" s="152"/>
      <c r="HWH860" s="152"/>
      <c r="HWI860" s="152"/>
      <c r="HWJ860" s="152"/>
      <c r="HWK860" s="152"/>
      <c r="HWL860" s="152"/>
      <c r="HWM860" s="152"/>
      <c r="HWN860" s="152"/>
      <c r="HWO860" s="152"/>
      <c r="HWP860" s="152"/>
      <c r="HWQ860" s="152"/>
      <c r="HWR860" s="152"/>
      <c r="HWS860" s="152"/>
      <c r="HWT860" s="152"/>
      <c r="HWU860" s="152"/>
      <c r="HWV860" s="152"/>
      <c r="HWW860" s="152"/>
      <c r="HWX860" s="152"/>
      <c r="HWY860" s="152"/>
      <c r="HWZ860" s="152"/>
      <c r="HXA860" s="152"/>
      <c r="HXB860" s="152"/>
      <c r="HXC860" s="152"/>
      <c r="HXD860" s="152"/>
      <c r="HXE860" s="152"/>
      <c r="HXF860" s="152"/>
      <c r="HXG860" s="152"/>
      <c r="HXH860" s="152"/>
      <c r="HXI860" s="152"/>
      <c r="HXJ860" s="152"/>
      <c r="HXK860" s="152"/>
      <c r="HXL860" s="152"/>
      <c r="HXM860" s="152"/>
      <c r="HXN860" s="152"/>
      <c r="HXO860" s="152"/>
      <c r="HXP860" s="152"/>
      <c r="HXQ860" s="152"/>
      <c r="HXR860" s="152"/>
      <c r="HXS860" s="152"/>
      <c r="HXT860" s="152"/>
      <c r="HXU860" s="152"/>
      <c r="HXV860" s="152"/>
      <c r="HXW860" s="152"/>
      <c r="HXX860" s="152"/>
      <c r="HXY860" s="152"/>
      <c r="HXZ860" s="152"/>
      <c r="HYA860" s="152"/>
      <c r="HYB860" s="152"/>
      <c r="HYC860" s="152"/>
      <c r="HYD860" s="152"/>
      <c r="HYE860" s="152"/>
      <c r="HYF860" s="152"/>
      <c r="HYG860" s="152"/>
      <c r="HYH860" s="152"/>
      <c r="HYI860" s="152"/>
      <c r="HYJ860" s="152"/>
      <c r="HYK860" s="152"/>
      <c r="HYL860" s="152"/>
      <c r="HYM860" s="152"/>
      <c r="HYN860" s="152"/>
      <c r="HYO860" s="152"/>
      <c r="HYP860" s="152"/>
      <c r="HYQ860" s="152"/>
      <c r="HYR860" s="152"/>
      <c r="HYS860" s="152"/>
      <c r="HYT860" s="152"/>
      <c r="HYU860" s="152"/>
      <c r="HYV860" s="152"/>
      <c r="HYW860" s="152"/>
      <c r="HYX860" s="152"/>
      <c r="HYY860" s="152"/>
      <c r="HYZ860" s="152"/>
      <c r="HZA860" s="152"/>
      <c r="HZB860" s="152"/>
      <c r="HZC860" s="152"/>
      <c r="HZD860" s="152"/>
      <c r="HZE860" s="152"/>
      <c r="HZF860" s="152"/>
      <c r="HZG860" s="152"/>
      <c r="HZH860" s="152"/>
      <c r="HZI860" s="152"/>
      <c r="HZJ860" s="152"/>
      <c r="HZK860" s="152"/>
      <c r="HZL860" s="152"/>
      <c r="HZM860" s="152"/>
      <c r="HZN860" s="152"/>
      <c r="HZO860" s="152"/>
      <c r="HZP860" s="152"/>
      <c r="HZQ860" s="152"/>
      <c r="HZR860" s="152"/>
      <c r="HZS860" s="152"/>
      <c r="HZT860" s="152"/>
      <c r="HZU860" s="152"/>
      <c r="HZV860" s="152"/>
      <c r="HZW860" s="152"/>
      <c r="HZX860" s="152"/>
      <c r="HZY860" s="152"/>
      <c r="HZZ860" s="152"/>
      <c r="IAA860" s="152"/>
      <c r="IAB860" s="152"/>
      <c r="IAC860" s="152"/>
      <c r="IAD860" s="152"/>
      <c r="IAE860" s="152"/>
      <c r="IAF860" s="152"/>
      <c r="IAG860" s="152"/>
      <c r="IAH860" s="152"/>
      <c r="IAI860" s="152"/>
      <c r="IAJ860" s="152"/>
      <c r="IAK860" s="152"/>
      <c r="IAL860" s="152"/>
      <c r="IAM860" s="152"/>
      <c r="IAN860" s="152"/>
      <c r="IAO860" s="152"/>
      <c r="IAP860" s="152"/>
      <c r="IAQ860" s="152"/>
      <c r="IAR860" s="152"/>
      <c r="IAS860" s="152"/>
      <c r="IAT860" s="152"/>
      <c r="IAU860" s="152"/>
      <c r="IAV860" s="152"/>
      <c r="IAW860" s="152"/>
      <c r="IAX860" s="152"/>
      <c r="IAY860" s="152"/>
      <c r="IAZ860" s="152"/>
      <c r="IBA860" s="152"/>
      <c r="IBB860" s="152"/>
      <c r="IBC860" s="152"/>
      <c r="IBD860" s="152"/>
      <c r="IBE860" s="152"/>
      <c r="IBF860" s="152"/>
      <c r="IBG860" s="152"/>
      <c r="IBH860" s="152"/>
      <c r="IBI860" s="152"/>
      <c r="IBJ860" s="152"/>
      <c r="IBK860" s="152"/>
      <c r="IBL860" s="152"/>
      <c r="IBM860" s="152"/>
      <c r="IBN860" s="152"/>
      <c r="IBO860" s="152"/>
      <c r="IBP860" s="152"/>
      <c r="IBQ860" s="152"/>
      <c r="IBR860" s="152"/>
      <c r="IBS860" s="152"/>
      <c r="IBT860" s="152"/>
      <c r="IBU860" s="152"/>
      <c r="IBV860" s="152"/>
      <c r="IBW860" s="152"/>
      <c r="IBX860" s="152"/>
      <c r="IBY860" s="152"/>
      <c r="IBZ860" s="152"/>
      <c r="ICA860" s="152"/>
      <c r="ICB860" s="152"/>
      <c r="ICC860" s="152"/>
      <c r="ICD860" s="152"/>
      <c r="ICE860" s="152"/>
      <c r="ICF860" s="152"/>
      <c r="ICG860" s="152"/>
      <c r="ICH860" s="152"/>
      <c r="ICI860" s="152"/>
      <c r="ICJ860" s="152"/>
      <c r="ICK860" s="152"/>
      <c r="ICL860" s="152"/>
      <c r="ICM860" s="152"/>
      <c r="ICN860" s="152"/>
      <c r="ICO860" s="152"/>
      <c r="ICP860" s="152"/>
      <c r="ICQ860" s="152"/>
      <c r="ICR860" s="152"/>
      <c r="ICS860" s="152"/>
      <c r="ICT860" s="152"/>
      <c r="ICU860" s="152"/>
      <c r="ICV860" s="152"/>
      <c r="ICW860" s="152"/>
      <c r="ICX860" s="152"/>
      <c r="ICY860" s="152"/>
      <c r="ICZ860" s="152"/>
      <c r="IDA860" s="152"/>
      <c r="IDB860" s="152"/>
      <c r="IDC860" s="152"/>
      <c r="IDD860" s="152"/>
      <c r="IDE860" s="152"/>
      <c r="IDF860" s="152"/>
      <c r="IDG860" s="152"/>
      <c r="IDH860" s="152"/>
      <c r="IDI860" s="152"/>
      <c r="IDJ860" s="152"/>
      <c r="IDK860" s="152"/>
      <c r="IDL860" s="152"/>
      <c r="IDM860" s="152"/>
      <c r="IDN860" s="152"/>
      <c r="IDO860" s="152"/>
      <c r="IDP860" s="152"/>
      <c r="IDQ860" s="152"/>
      <c r="IDR860" s="152"/>
      <c r="IDS860" s="152"/>
      <c r="IDT860" s="152"/>
      <c r="IDU860" s="152"/>
      <c r="IDV860" s="152"/>
      <c r="IDW860" s="152"/>
      <c r="IDX860" s="152"/>
      <c r="IDY860" s="152"/>
      <c r="IDZ860" s="152"/>
      <c r="IEA860" s="152"/>
      <c r="IEB860" s="152"/>
      <c r="IEC860" s="152"/>
      <c r="IED860" s="152"/>
      <c r="IEE860" s="152"/>
      <c r="IEF860" s="152"/>
      <c r="IEG860" s="152"/>
      <c r="IEH860" s="152"/>
      <c r="IEI860" s="152"/>
      <c r="IEJ860" s="152"/>
      <c r="IEK860" s="152"/>
      <c r="IEL860" s="152"/>
      <c r="IEM860" s="152"/>
      <c r="IEN860" s="152"/>
      <c r="IEO860" s="152"/>
      <c r="IEP860" s="152"/>
      <c r="IEQ860" s="152"/>
      <c r="IER860" s="152"/>
      <c r="IES860" s="152"/>
      <c r="IET860" s="152"/>
      <c r="IEU860" s="152"/>
      <c r="IEV860" s="152"/>
      <c r="IEW860" s="152"/>
      <c r="IEX860" s="152"/>
      <c r="IEY860" s="152"/>
      <c r="IEZ860" s="152"/>
      <c r="IFA860" s="152"/>
      <c r="IFB860" s="152"/>
      <c r="IFC860" s="152"/>
      <c r="IFD860" s="152"/>
      <c r="IFE860" s="152"/>
      <c r="IFF860" s="152"/>
      <c r="IFG860" s="152"/>
      <c r="IFH860" s="152"/>
      <c r="IFI860" s="152"/>
      <c r="IFJ860" s="152"/>
      <c r="IFK860" s="152"/>
      <c r="IFL860" s="152"/>
      <c r="IFM860" s="152"/>
      <c r="IFN860" s="152"/>
      <c r="IFO860" s="152"/>
      <c r="IFP860" s="152"/>
      <c r="IFQ860" s="152"/>
      <c r="IFR860" s="152"/>
      <c r="IFS860" s="152"/>
      <c r="IFT860" s="152"/>
      <c r="IFU860" s="152"/>
      <c r="IFV860" s="152"/>
      <c r="IFW860" s="152"/>
      <c r="IFX860" s="152"/>
      <c r="IFY860" s="152"/>
      <c r="IFZ860" s="152"/>
      <c r="IGA860" s="152"/>
      <c r="IGB860" s="152"/>
      <c r="IGC860" s="152"/>
      <c r="IGD860" s="152"/>
      <c r="IGE860" s="152"/>
      <c r="IGF860" s="152"/>
      <c r="IGG860" s="152"/>
      <c r="IGH860" s="152"/>
      <c r="IGI860" s="152"/>
      <c r="IGJ860" s="152"/>
      <c r="IGK860" s="152"/>
      <c r="IGL860" s="152"/>
      <c r="IGM860" s="152"/>
      <c r="IGN860" s="152"/>
      <c r="IGO860" s="152"/>
      <c r="IGP860" s="152"/>
      <c r="IGQ860" s="152"/>
      <c r="IGR860" s="152"/>
      <c r="IGS860" s="152"/>
      <c r="IGT860" s="152"/>
      <c r="IGU860" s="152"/>
      <c r="IGV860" s="152"/>
      <c r="IGW860" s="152"/>
      <c r="IGX860" s="152"/>
      <c r="IGY860" s="152"/>
      <c r="IGZ860" s="152"/>
      <c r="IHA860" s="152"/>
      <c r="IHB860" s="152"/>
      <c r="IHC860" s="152"/>
      <c r="IHD860" s="152"/>
      <c r="IHE860" s="152"/>
      <c r="IHF860" s="152"/>
      <c r="IHG860" s="152"/>
      <c r="IHH860" s="152"/>
      <c r="IHI860" s="152"/>
      <c r="IHJ860" s="152"/>
      <c r="IHK860" s="152"/>
      <c r="IHL860" s="152"/>
      <c r="IHM860" s="152"/>
      <c r="IHN860" s="152"/>
      <c r="IHO860" s="152"/>
      <c r="IHP860" s="152"/>
      <c r="IHQ860" s="152"/>
      <c r="IHR860" s="152"/>
      <c r="IHS860" s="152"/>
      <c r="IHT860" s="152"/>
      <c r="IHU860" s="152"/>
      <c r="IHV860" s="152"/>
      <c r="IHW860" s="152"/>
      <c r="IHX860" s="152"/>
      <c r="IHY860" s="152"/>
      <c r="IHZ860" s="152"/>
      <c r="IIA860" s="152"/>
      <c r="IIB860" s="152"/>
      <c r="IIC860" s="152"/>
      <c r="IID860" s="152"/>
      <c r="IIE860" s="152"/>
      <c r="IIF860" s="152"/>
      <c r="IIG860" s="152"/>
      <c r="IIH860" s="152"/>
      <c r="III860" s="152"/>
      <c r="IIJ860" s="152"/>
      <c r="IIK860" s="152"/>
      <c r="IIL860" s="152"/>
      <c r="IIM860" s="152"/>
      <c r="IIN860" s="152"/>
      <c r="IIO860" s="152"/>
      <c r="IIP860" s="152"/>
      <c r="IIQ860" s="152"/>
      <c r="IIR860" s="152"/>
      <c r="IIS860" s="152"/>
      <c r="IIT860" s="152"/>
      <c r="IIU860" s="152"/>
      <c r="IIV860" s="152"/>
      <c r="IIW860" s="152"/>
      <c r="IIX860" s="152"/>
      <c r="IIY860" s="152"/>
      <c r="IIZ860" s="152"/>
      <c r="IJA860" s="152"/>
      <c r="IJB860" s="152"/>
      <c r="IJC860" s="152"/>
      <c r="IJD860" s="152"/>
      <c r="IJE860" s="152"/>
      <c r="IJF860" s="152"/>
      <c r="IJG860" s="152"/>
      <c r="IJH860" s="152"/>
      <c r="IJI860" s="152"/>
      <c r="IJJ860" s="152"/>
      <c r="IJK860" s="152"/>
      <c r="IJL860" s="152"/>
      <c r="IJM860" s="152"/>
      <c r="IJN860" s="152"/>
      <c r="IJO860" s="152"/>
      <c r="IJP860" s="152"/>
      <c r="IJQ860" s="152"/>
      <c r="IJR860" s="152"/>
      <c r="IJS860" s="152"/>
      <c r="IJT860" s="152"/>
      <c r="IJU860" s="152"/>
      <c r="IJV860" s="152"/>
      <c r="IJW860" s="152"/>
      <c r="IJX860" s="152"/>
      <c r="IJY860" s="152"/>
      <c r="IJZ860" s="152"/>
      <c r="IKA860" s="152"/>
      <c r="IKB860" s="152"/>
      <c r="IKC860" s="152"/>
      <c r="IKD860" s="152"/>
      <c r="IKE860" s="152"/>
      <c r="IKF860" s="152"/>
      <c r="IKG860" s="152"/>
      <c r="IKH860" s="152"/>
      <c r="IKI860" s="152"/>
      <c r="IKJ860" s="152"/>
      <c r="IKK860" s="152"/>
      <c r="IKL860" s="152"/>
      <c r="IKM860" s="152"/>
      <c r="IKN860" s="152"/>
      <c r="IKO860" s="152"/>
      <c r="IKP860" s="152"/>
      <c r="IKQ860" s="152"/>
      <c r="IKR860" s="152"/>
      <c r="IKS860" s="152"/>
      <c r="IKT860" s="152"/>
      <c r="IKU860" s="152"/>
      <c r="IKV860" s="152"/>
      <c r="IKW860" s="152"/>
      <c r="IKX860" s="152"/>
      <c r="IKY860" s="152"/>
      <c r="IKZ860" s="152"/>
      <c r="ILA860" s="152"/>
      <c r="ILB860" s="152"/>
      <c r="ILC860" s="152"/>
      <c r="ILD860" s="152"/>
      <c r="ILE860" s="152"/>
      <c r="ILF860" s="152"/>
      <c r="ILG860" s="152"/>
      <c r="ILH860" s="152"/>
      <c r="ILI860" s="152"/>
      <c r="ILJ860" s="152"/>
      <c r="ILK860" s="152"/>
      <c r="ILL860" s="152"/>
      <c r="ILM860" s="152"/>
      <c r="ILN860" s="152"/>
      <c r="ILO860" s="152"/>
      <c r="ILP860" s="152"/>
      <c r="ILQ860" s="152"/>
      <c r="ILR860" s="152"/>
      <c r="ILS860" s="152"/>
      <c r="ILT860" s="152"/>
      <c r="ILU860" s="152"/>
      <c r="ILV860" s="152"/>
      <c r="ILW860" s="152"/>
      <c r="ILX860" s="152"/>
      <c r="ILY860" s="152"/>
      <c r="ILZ860" s="152"/>
      <c r="IMA860" s="152"/>
      <c r="IMB860" s="152"/>
      <c r="IMC860" s="152"/>
      <c r="IMD860" s="152"/>
      <c r="IME860" s="152"/>
      <c r="IMF860" s="152"/>
      <c r="IMG860" s="152"/>
      <c r="IMH860" s="152"/>
      <c r="IMI860" s="152"/>
      <c r="IMJ860" s="152"/>
      <c r="IMK860" s="152"/>
      <c r="IML860" s="152"/>
      <c r="IMM860" s="152"/>
      <c r="IMN860" s="152"/>
      <c r="IMO860" s="152"/>
      <c r="IMP860" s="152"/>
      <c r="IMQ860" s="152"/>
      <c r="IMR860" s="152"/>
      <c r="IMS860" s="152"/>
      <c r="IMT860" s="152"/>
      <c r="IMU860" s="152"/>
      <c r="IMV860" s="152"/>
      <c r="IMW860" s="152"/>
      <c r="IMX860" s="152"/>
      <c r="IMY860" s="152"/>
      <c r="IMZ860" s="152"/>
      <c r="INA860" s="152"/>
      <c r="INB860" s="152"/>
      <c r="INC860" s="152"/>
      <c r="IND860" s="152"/>
      <c r="INE860" s="152"/>
      <c r="INF860" s="152"/>
      <c r="ING860" s="152"/>
      <c r="INH860" s="152"/>
      <c r="INI860" s="152"/>
      <c r="INJ860" s="152"/>
      <c r="INK860" s="152"/>
      <c r="INL860" s="152"/>
      <c r="INM860" s="152"/>
      <c r="INN860" s="152"/>
      <c r="INO860" s="152"/>
      <c r="INP860" s="152"/>
      <c r="INQ860" s="152"/>
      <c r="INR860" s="152"/>
      <c r="INS860" s="152"/>
      <c r="INT860" s="152"/>
      <c r="INU860" s="152"/>
      <c r="INV860" s="152"/>
      <c r="INW860" s="152"/>
      <c r="INX860" s="152"/>
      <c r="INY860" s="152"/>
      <c r="INZ860" s="152"/>
      <c r="IOA860" s="152"/>
      <c r="IOB860" s="152"/>
      <c r="IOC860" s="152"/>
      <c r="IOD860" s="152"/>
      <c r="IOE860" s="152"/>
      <c r="IOF860" s="152"/>
      <c r="IOG860" s="152"/>
      <c r="IOH860" s="152"/>
      <c r="IOI860" s="152"/>
      <c r="IOJ860" s="152"/>
      <c r="IOK860" s="152"/>
      <c r="IOL860" s="152"/>
      <c r="IOM860" s="152"/>
      <c r="ION860" s="152"/>
      <c r="IOO860" s="152"/>
      <c r="IOP860" s="152"/>
      <c r="IOQ860" s="152"/>
      <c r="IOR860" s="152"/>
      <c r="IOS860" s="152"/>
      <c r="IOT860" s="152"/>
      <c r="IOU860" s="152"/>
      <c r="IOV860" s="152"/>
      <c r="IOW860" s="152"/>
      <c r="IOX860" s="152"/>
      <c r="IOY860" s="152"/>
      <c r="IOZ860" s="152"/>
      <c r="IPA860" s="152"/>
      <c r="IPB860" s="152"/>
      <c r="IPC860" s="152"/>
      <c r="IPD860" s="152"/>
      <c r="IPE860" s="152"/>
      <c r="IPF860" s="152"/>
      <c r="IPG860" s="152"/>
      <c r="IPH860" s="152"/>
      <c r="IPI860" s="152"/>
      <c r="IPJ860" s="152"/>
      <c r="IPK860" s="152"/>
      <c r="IPL860" s="152"/>
      <c r="IPM860" s="152"/>
      <c r="IPN860" s="152"/>
      <c r="IPO860" s="152"/>
      <c r="IPP860" s="152"/>
      <c r="IPQ860" s="152"/>
      <c r="IPR860" s="152"/>
      <c r="IPS860" s="152"/>
      <c r="IPT860" s="152"/>
      <c r="IPU860" s="152"/>
      <c r="IPV860" s="152"/>
      <c r="IPW860" s="152"/>
      <c r="IPX860" s="152"/>
      <c r="IPY860" s="152"/>
      <c r="IPZ860" s="152"/>
      <c r="IQA860" s="152"/>
      <c r="IQB860" s="152"/>
      <c r="IQC860" s="152"/>
      <c r="IQD860" s="152"/>
      <c r="IQE860" s="152"/>
      <c r="IQF860" s="152"/>
      <c r="IQG860" s="152"/>
      <c r="IQH860" s="152"/>
      <c r="IQI860" s="152"/>
      <c r="IQJ860" s="152"/>
      <c r="IQK860" s="152"/>
      <c r="IQL860" s="152"/>
      <c r="IQM860" s="152"/>
      <c r="IQN860" s="152"/>
      <c r="IQO860" s="152"/>
      <c r="IQP860" s="152"/>
      <c r="IQQ860" s="152"/>
      <c r="IQR860" s="152"/>
      <c r="IQS860" s="152"/>
      <c r="IQT860" s="152"/>
      <c r="IQU860" s="152"/>
      <c r="IQV860" s="152"/>
      <c r="IQW860" s="152"/>
      <c r="IQX860" s="152"/>
      <c r="IQY860" s="152"/>
      <c r="IQZ860" s="152"/>
      <c r="IRA860" s="152"/>
      <c r="IRB860" s="152"/>
      <c r="IRC860" s="152"/>
      <c r="IRD860" s="152"/>
      <c r="IRE860" s="152"/>
      <c r="IRF860" s="152"/>
      <c r="IRG860" s="152"/>
      <c r="IRH860" s="152"/>
      <c r="IRI860" s="152"/>
      <c r="IRJ860" s="152"/>
      <c r="IRK860" s="152"/>
      <c r="IRL860" s="152"/>
      <c r="IRM860" s="152"/>
      <c r="IRN860" s="152"/>
      <c r="IRO860" s="152"/>
      <c r="IRP860" s="152"/>
      <c r="IRQ860" s="152"/>
      <c r="IRR860" s="152"/>
      <c r="IRS860" s="152"/>
      <c r="IRT860" s="152"/>
      <c r="IRU860" s="152"/>
      <c r="IRV860" s="152"/>
      <c r="IRW860" s="152"/>
      <c r="IRX860" s="152"/>
      <c r="IRY860" s="152"/>
      <c r="IRZ860" s="152"/>
      <c r="ISA860" s="152"/>
      <c r="ISB860" s="152"/>
      <c r="ISC860" s="152"/>
      <c r="ISD860" s="152"/>
      <c r="ISE860" s="152"/>
      <c r="ISF860" s="152"/>
      <c r="ISG860" s="152"/>
      <c r="ISH860" s="152"/>
      <c r="ISI860" s="152"/>
      <c r="ISJ860" s="152"/>
      <c r="ISK860" s="152"/>
      <c r="ISL860" s="152"/>
      <c r="ISM860" s="152"/>
      <c r="ISN860" s="152"/>
      <c r="ISO860" s="152"/>
      <c r="ISP860" s="152"/>
      <c r="ISQ860" s="152"/>
      <c r="ISR860" s="152"/>
      <c r="ISS860" s="152"/>
      <c r="IST860" s="152"/>
      <c r="ISU860" s="152"/>
      <c r="ISV860" s="152"/>
      <c r="ISW860" s="152"/>
      <c r="ISX860" s="152"/>
      <c r="ISY860" s="152"/>
      <c r="ISZ860" s="152"/>
      <c r="ITA860" s="152"/>
      <c r="ITB860" s="152"/>
      <c r="ITC860" s="152"/>
      <c r="ITD860" s="152"/>
      <c r="ITE860" s="152"/>
      <c r="ITF860" s="152"/>
      <c r="ITG860" s="152"/>
      <c r="ITH860" s="152"/>
      <c r="ITI860" s="152"/>
      <c r="ITJ860" s="152"/>
      <c r="ITK860" s="152"/>
      <c r="ITL860" s="152"/>
      <c r="ITM860" s="152"/>
      <c r="ITN860" s="152"/>
      <c r="ITO860" s="152"/>
      <c r="ITP860" s="152"/>
      <c r="ITQ860" s="152"/>
      <c r="ITR860" s="152"/>
      <c r="ITS860" s="152"/>
      <c r="ITT860" s="152"/>
      <c r="ITU860" s="152"/>
      <c r="ITV860" s="152"/>
      <c r="ITW860" s="152"/>
      <c r="ITX860" s="152"/>
      <c r="ITY860" s="152"/>
      <c r="ITZ860" s="152"/>
      <c r="IUA860" s="152"/>
      <c r="IUB860" s="152"/>
      <c r="IUC860" s="152"/>
      <c r="IUD860" s="152"/>
      <c r="IUE860" s="152"/>
      <c r="IUF860" s="152"/>
      <c r="IUG860" s="152"/>
      <c r="IUH860" s="152"/>
      <c r="IUI860" s="152"/>
      <c r="IUJ860" s="152"/>
      <c r="IUK860" s="152"/>
      <c r="IUL860" s="152"/>
      <c r="IUM860" s="152"/>
      <c r="IUN860" s="152"/>
      <c r="IUO860" s="152"/>
      <c r="IUP860" s="152"/>
      <c r="IUQ860" s="152"/>
      <c r="IUR860" s="152"/>
      <c r="IUS860" s="152"/>
      <c r="IUT860" s="152"/>
      <c r="IUU860" s="152"/>
      <c r="IUV860" s="152"/>
      <c r="IUW860" s="152"/>
      <c r="IUX860" s="152"/>
      <c r="IUY860" s="152"/>
      <c r="IUZ860" s="152"/>
      <c r="IVA860" s="152"/>
      <c r="IVB860" s="152"/>
      <c r="IVC860" s="152"/>
      <c r="IVD860" s="152"/>
      <c r="IVE860" s="152"/>
      <c r="IVF860" s="152"/>
      <c r="IVG860" s="152"/>
      <c r="IVH860" s="152"/>
      <c r="IVI860" s="152"/>
      <c r="IVJ860" s="152"/>
      <c r="IVK860" s="152"/>
      <c r="IVL860" s="152"/>
      <c r="IVM860" s="152"/>
      <c r="IVN860" s="152"/>
      <c r="IVO860" s="152"/>
      <c r="IVP860" s="152"/>
      <c r="IVQ860" s="152"/>
      <c r="IVR860" s="152"/>
      <c r="IVS860" s="152"/>
      <c r="IVT860" s="152"/>
      <c r="IVU860" s="152"/>
      <c r="IVV860" s="152"/>
      <c r="IVW860" s="152"/>
      <c r="IVX860" s="152"/>
      <c r="IVY860" s="152"/>
      <c r="IVZ860" s="152"/>
      <c r="IWA860" s="152"/>
      <c r="IWB860" s="152"/>
      <c r="IWC860" s="152"/>
      <c r="IWD860" s="152"/>
      <c r="IWE860" s="152"/>
      <c r="IWF860" s="152"/>
      <c r="IWG860" s="152"/>
      <c r="IWH860" s="152"/>
      <c r="IWI860" s="152"/>
      <c r="IWJ860" s="152"/>
      <c r="IWK860" s="152"/>
      <c r="IWL860" s="152"/>
      <c r="IWM860" s="152"/>
      <c r="IWN860" s="152"/>
      <c r="IWO860" s="152"/>
      <c r="IWP860" s="152"/>
      <c r="IWQ860" s="152"/>
      <c r="IWR860" s="152"/>
      <c r="IWS860" s="152"/>
      <c r="IWT860" s="152"/>
      <c r="IWU860" s="152"/>
      <c r="IWV860" s="152"/>
      <c r="IWW860" s="152"/>
      <c r="IWX860" s="152"/>
      <c r="IWY860" s="152"/>
      <c r="IWZ860" s="152"/>
      <c r="IXA860" s="152"/>
      <c r="IXB860" s="152"/>
      <c r="IXC860" s="152"/>
      <c r="IXD860" s="152"/>
      <c r="IXE860" s="152"/>
      <c r="IXF860" s="152"/>
      <c r="IXG860" s="152"/>
      <c r="IXH860" s="152"/>
      <c r="IXI860" s="152"/>
      <c r="IXJ860" s="152"/>
      <c r="IXK860" s="152"/>
      <c r="IXL860" s="152"/>
      <c r="IXM860" s="152"/>
      <c r="IXN860" s="152"/>
      <c r="IXO860" s="152"/>
      <c r="IXP860" s="152"/>
      <c r="IXQ860" s="152"/>
      <c r="IXR860" s="152"/>
      <c r="IXS860" s="152"/>
      <c r="IXT860" s="152"/>
      <c r="IXU860" s="152"/>
      <c r="IXV860" s="152"/>
      <c r="IXW860" s="152"/>
      <c r="IXX860" s="152"/>
      <c r="IXY860" s="152"/>
      <c r="IXZ860" s="152"/>
      <c r="IYA860" s="152"/>
      <c r="IYB860" s="152"/>
      <c r="IYC860" s="152"/>
      <c r="IYD860" s="152"/>
      <c r="IYE860" s="152"/>
      <c r="IYF860" s="152"/>
      <c r="IYG860" s="152"/>
      <c r="IYH860" s="152"/>
      <c r="IYI860" s="152"/>
      <c r="IYJ860" s="152"/>
      <c r="IYK860" s="152"/>
      <c r="IYL860" s="152"/>
      <c r="IYM860" s="152"/>
      <c r="IYN860" s="152"/>
      <c r="IYO860" s="152"/>
      <c r="IYP860" s="152"/>
      <c r="IYQ860" s="152"/>
      <c r="IYR860" s="152"/>
      <c r="IYS860" s="152"/>
      <c r="IYT860" s="152"/>
      <c r="IYU860" s="152"/>
      <c r="IYV860" s="152"/>
      <c r="IYW860" s="152"/>
      <c r="IYX860" s="152"/>
      <c r="IYY860" s="152"/>
      <c r="IYZ860" s="152"/>
      <c r="IZA860" s="152"/>
      <c r="IZB860" s="152"/>
      <c r="IZC860" s="152"/>
      <c r="IZD860" s="152"/>
      <c r="IZE860" s="152"/>
      <c r="IZF860" s="152"/>
      <c r="IZG860" s="152"/>
      <c r="IZH860" s="152"/>
      <c r="IZI860" s="152"/>
      <c r="IZJ860" s="152"/>
      <c r="IZK860" s="152"/>
      <c r="IZL860" s="152"/>
      <c r="IZM860" s="152"/>
      <c r="IZN860" s="152"/>
      <c r="IZO860" s="152"/>
      <c r="IZP860" s="152"/>
      <c r="IZQ860" s="152"/>
      <c r="IZR860" s="152"/>
      <c r="IZS860" s="152"/>
      <c r="IZT860" s="152"/>
      <c r="IZU860" s="152"/>
      <c r="IZV860" s="152"/>
      <c r="IZW860" s="152"/>
      <c r="IZX860" s="152"/>
      <c r="IZY860" s="152"/>
      <c r="IZZ860" s="152"/>
      <c r="JAA860" s="152"/>
      <c r="JAB860" s="152"/>
      <c r="JAC860" s="152"/>
      <c r="JAD860" s="152"/>
      <c r="JAE860" s="152"/>
      <c r="JAF860" s="152"/>
      <c r="JAG860" s="152"/>
      <c r="JAH860" s="152"/>
      <c r="JAI860" s="152"/>
      <c r="JAJ860" s="152"/>
      <c r="JAK860" s="152"/>
      <c r="JAL860" s="152"/>
      <c r="JAM860" s="152"/>
      <c r="JAN860" s="152"/>
      <c r="JAO860" s="152"/>
      <c r="JAP860" s="152"/>
      <c r="JAQ860" s="152"/>
      <c r="JAR860" s="152"/>
      <c r="JAS860" s="152"/>
      <c r="JAT860" s="152"/>
      <c r="JAU860" s="152"/>
      <c r="JAV860" s="152"/>
      <c r="JAW860" s="152"/>
      <c r="JAX860" s="152"/>
      <c r="JAY860" s="152"/>
      <c r="JAZ860" s="152"/>
      <c r="JBA860" s="152"/>
      <c r="JBB860" s="152"/>
      <c r="JBC860" s="152"/>
      <c r="JBD860" s="152"/>
      <c r="JBE860" s="152"/>
      <c r="JBF860" s="152"/>
      <c r="JBG860" s="152"/>
      <c r="JBH860" s="152"/>
      <c r="JBI860" s="152"/>
      <c r="JBJ860" s="152"/>
      <c r="JBK860" s="152"/>
      <c r="JBL860" s="152"/>
      <c r="JBM860" s="152"/>
      <c r="JBN860" s="152"/>
      <c r="JBO860" s="152"/>
      <c r="JBP860" s="152"/>
      <c r="JBQ860" s="152"/>
      <c r="JBR860" s="152"/>
      <c r="JBS860" s="152"/>
      <c r="JBT860" s="152"/>
      <c r="JBU860" s="152"/>
      <c r="JBV860" s="152"/>
      <c r="JBW860" s="152"/>
      <c r="JBX860" s="152"/>
      <c r="JBY860" s="152"/>
      <c r="JBZ860" s="152"/>
      <c r="JCA860" s="152"/>
      <c r="JCB860" s="152"/>
      <c r="JCC860" s="152"/>
      <c r="JCD860" s="152"/>
      <c r="JCE860" s="152"/>
      <c r="JCF860" s="152"/>
      <c r="JCG860" s="152"/>
      <c r="JCH860" s="152"/>
      <c r="JCI860" s="152"/>
      <c r="JCJ860" s="152"/>
      <c r="JCK860" s="152"/>
      <c r="JCL860" s="152"/>
      <c r="JCM860" s="152"/>
      <c r="JCN860" s="152"/>
      <c r="JCO860" s="152"/>
      <c r="JCP860" s="152"/>
      <c r="JCQ860" s="152"/>
      <c r="JCR860" s="152"/>
      <c r="JCS860" s="152"/>
      <c r="JCT860" s="152"/>
      <c r="JCU860" s="152"/>
      <c r="JCV860" s="152"/>
      <c r="JCW860" s="152"/>
      <c r="JCX860" s="152"/>
      <c r="JCY860" s="152"/>
      <c r="JCZ860" s="152"/>
      <c r="JDA860" s="152"/>
      <c r="JDB860" s="152"/>
      <c r="JDC860" s="152"/>
      <c r="JDD860" s="152"/>
      <c r="JDE860" s="152"/>
      <c r="JDF860" s="152"/>
      <c r="JDG860" s="152"/>
      <c r="JDH860" s="152"/>
      <c r="JDI860" s="152"/>
      <c r="JDJ860" s="152"/>
      <c r="JDK860" s="152"/>
      <c r="JDL860" s="152"/>
      <c r="JDM860" s="152"/>
      <c r="JDN860" s="152"/>
      <c r="JDO860" s="152"/>
      <c r="JDP860" s="152"/>
      <c r="JDQ860" s="152"/>
      <c r="JDR860" s="152"/>
      <c r="JDS860" s="152"/>
      <c r="JDT860" s="152"/>
      <c r="JDU860" s="152"/>
      <c r="JDV860" s="152"/>
      <c r="JDW860" s="152"/>
      <c r="JDX860" s="152"/>
      <c r="JDY860" s="152"/>
      <c r="JDZ860" s="152"/>
      <c r="JEA860" s="152"/>
      <c r="JEB860" s="152"/>
      <c r="JEC860" s="152"/>
      <c r="JED860" s="152"/>
      <c r="JEE860" s="152"/>
      <c r="JEF860" s="152"/>
      <c r="JEG860" s="152"/>
      <c r="JEH860" s="152"/>
      <c r="JEI860" s="152"/>
      <c r="JEJ860" s="152"/>
      <c r="JEK860" s="152"/>
      <c r="JEL860" s="152"/>
      <c r="JEM860" s="152"/>
      <c r="JEN860" s="152"/>
      <c r="JEO860" s="152"/>
      <c r="JEP860" s="152"/>
      <c r="JEQ860" s="152"/>
      <c r="JER860" s="152"/>
      <c r="JES860" s="152"/>
      <c r="JET860" s="152"/>
      <c r="JEU860" s="152"/>
      <c r="JEV860" s="152"/>
      <c r="JEW860" s="152"/>
      <c r="JEX860" s="152"/>
      <c r="JEY860" s="152"/>
      <c r="JEZ860" s="152"/>
      <c r="JFA860" s="152"/>
      <c r="JFB860" s="152"/>
      <c r="JFC860" s="152"/>
      <c r="JFD860" s="152"/>
      <c r="JFE860" s="152"/>
      <c r="JFF860" s="152"/>
      <c r="JFG860" s="152"/>
      <c r="JFH860" s="152"/>
      <c r="JFI860" s="152"/>
      <c r="JFJ860" s="152"/>
      <c r="JFK860" s="152"/>
      <c r="JFL860" s="152"/>
      <c r="JFM860" s="152"/>
      <c r="JFN860" s="152"/>
      <c r="JFO860" s="152"/>
      <c r="JFP860" s="152"/>
      <c r="JFQ860" s="152"/>
      <c r="JFR860" s="152"/>
      <c r="JFS860" s="152"/>
      <c r="JFT860" s="152"/>
      <c r="JFU860" s="152"/>
      <c r="JFV860" s="152"/>
      <c r="JFW860" s="152"/>
      <c r="JFX860" s="152"/>
      <c r="JFY860" s="152"/>
      <c r="JFZ860" s="152"/>
      <c r="JGA860" s="152"/>
      <c r="JGB860" s="152"/>
      <c r="JGC860" s="152"/>
      <c r="JGD860" s="152"/>
      <c r="JGE860" s="152"/>
      <c r="JGF860" s="152"/>
      <c r="JGG860" s="152"/>
      <c r="JGH860" s="152"/>
      <c r="JGI860" s="152"/>
      <c r="JGJ860" s="152"/>
      <c r="JGK860" s="152"/>
      <c r="JGL860" s="152"/>
      <c r="JGM860" s="152"/>
      <c r="JGN860" s="152"/>
      <c r="JGO860" s="152"/>
      <c r="JGP860" s="152"/>
      <c r="JGQ860" s="152"/>
      <c r="JGR860" s="152"/>
      <c r="JGS860" s="152"/>
      <c r="JGT860" s="152"/>
      <c r="JGU860" s="152"/>
      <c r="JGV860" s="152"/>
      <c r="JGW860" s="152"/>
      <c r="JGX860" s="152"/>
      <c r="JGY860" s="152"/>
      <c r="JGZ860" s="152"/>
      <c r="JHA860" s="152"/>
      <c r="JHB860" s="152"/>
      <c r="JHC860" s="152"/>
      <c r="JHD860" s="152"/>
      <c r="JHE860" s="152"/>
      <c r="JHF860" s="152"/>
      <c r="JHG860" s="152"/>
      <c r="JHH860" s="152"/>
      <c r="JHI860" s="152"/>
      <c r="JHJ860" s="152"/>
      <c r="JHK860" s="152"/>
      <c r="JHL860" s="152"/>
      <c r="JHM860" s="152"/>
      <c r="JHN860" s="152"/>
      <c r="JHO860" s="152"/>
      <c r="JHP860" s="152"/>
      <c r="JHQ860" s="152"/>
      <c r="JHR860" s="152"/>
      <c r="JHS860" s="152"/>
      <c r="JHT860" s="152"/>
      <c r="JHU860" s="152"/>
      <c r="JHV860" s="152"/>
      <c r="JHW860" s="152"/>
      <c r="JHX860" s="152"/>
      <c r="JHY860" s="152"/>
      <c r="JHZ860" s="152"/>
      <c r="JIA860" s="152"/>
      <c r="JIB860" s="152"/>
      <c r="JIC860" s="152"/>
      <c r="JID860" s="152"/>
      <c r="JIE860" s="152"/>
      <c r="JIF860" s="152"/>
      <c r="JIG860" s="152"/>
      <c r="JIH860" s="152"/>
      <c r="JII860" s="152"/>
      <c r="JIJ860" s="152"/>
      <c r="JIK860" s="152"/>
      <c r="JIL860" s="152"/>
      <c r="JIM860" s="152"/>
      <c r="JIN860" s="152"/>
      <c r="JIO860" s="152"/>
      <c r="JIP860" s="152"/>
      <c r="JIQ860" s="152"/>
      <c r="JIR860" s="152"/>
      <c r="JIS860" s="152"/>
      <c r="JIT860" s="152"/>
      <c r="JIU860" s="152"/>
      <c r="JIV860" s="152"/>
      <c r="JIW860" s="152"/>
      <c r="JIX860" s="152"/>
      <c r="JIY860" s="152"/>
      <c r="JIZ860" s="152"/>
      <c r="JJA860" s="152"/>
      <c r="JJB860" s="152"/>
      <c r="JJC860" s="152"/>
      <c r="JJD860" s="152"/>
      <c r="JJE860" s="152"/>
      <c r="JJF860" s="152"/>
      <c r="JJG860" s="152"/>
      <c r="JJH860" s="152"/>
      <c r="JJI860" s="152"/>
      <c r="JJJ860" s="152"/>
      <c r="JJK860" s="152"/>
      <c r="JJL860" s="152"/>
      <c r="JJM860" s="152"/>
      <c r="JJN860" s="152"/>
      <c r="JJO860" s="152"/>
      <c r="JJP860" s="152"/>
      <c r="JJQ860" s="152"/>
      <c r="JJR860" s="152"/>
      <c r="JJS860" s="152"/>
      <c r="JJT860" s="152"/>
      <c r="JJU860" s="152"/>
      <c r="JJV860" s="152"/>
      <c r="JJW860" s="152"/>
      <c r="JJX860" s="152"/>
      <c r="JJY860" s="152"/>
      <c r="JJZ860" s="152"/>
      <c r="JKA860" s="152"/>
      <c r="JKB860" s="152"/>
      <c r="JKC860" s="152"/>
      <c r="JKD860" s="152"/>
      <c r="JKE860" s="152"/>
      <c r="JKF860" s="152"/>
      <c r="JKG860" s="152"/>
      <c r="JKH860" s="152"/>
      <c r="JKI860" s="152"/>
      <c r="JKJ860" s="152"/>
      <c r="JKK860" s="152"/>
      <c r="JKL860" s="152"/>
      <c r="JKM860" s="152"/>
      <c r="JKN860" s="152"/>
      <c r="JKO860" s="152"/>
      <c r="JKP860" s="152"/>
      <c r="JKQ860" s="152"/>
      <c r="JKR860" s="152"/>
      <c r="JKS860" s="152"/>
      <c r="JKT860" s="152"/>
      <c r="JKU860" s="152"/>
      <c r="JKV860" s="152"/>
      <c r="JKW860" s="152"/>
      <c r="JKX860" s="152"/>
      <c r="JKY860" s="152"/>
      <c r="JKZ860" s="152"/>
      <c r="JLA860" s="152"/>
      <c r="JLB860" s="152"/>
      <c r="JLC860" s="152"/>
      <c r="JLD860" s="152"/>
      <c r="JLE860" s="152"/>
      <c r="JLF860" s="152"/>
      <c r="JLG860" s="152"/>
      <c r="JLH860" s="152"/>
      <c r="JLI860" s="152"/>
      <c r="JLJ860" s="152"/>
      <c r="JLK860" s="152"/>
      <c r="JLL860" s="152"/>
      <c r="JLM860" s="152"/>
      <c r="JLN860" s="152"/>
      <c r="JLO860" s="152"/>
      <c r="JLP860" s="152"/>
      <c r="JLQ860" s="152"/>
      <c r="JLR860" s="152"/>
      <c r="JLS860" s="152"/>
      <c r="JLT860" s="152"/>
      <c r="JLU860" s="152"/>
      <c r="JLV860" s="152"/>
      <c r="JLW860" s="152"/>
      <c r="JLX860" s="152"/>
      <c r="JLY860" s="152"/>
      <c r="JLZ860" s="152"/>
      <c r="JMA860" s="152"/>
      <c r="JMB860" s="152"/>
      <c r="JMC860" s="152"/>
      <c r="JMD860" s="152"/>
      <c r="JME860" s="152"/>
      <c r="JMF860" s="152"/>
      <c r="JMG860" s="152"/>
      <c r="JMH860" s="152"/>
      <c r="JMI860" s="152"/>
      <c r="JMJ860" s="152"/>
      <c r="JMK860" s="152"/>
      <c r="JML860" s="152"/>
      <c r="JMM860" s="152"/>
      <c r="JMN860" s="152"/>
      <c r="JMO860" s="152"/>
      <c r="JMP860" s="152"/>
      <c r="JMQ860" s="152"/>
      <c r="JMR860" s="152"/>
      <c r="JMS860" s="152"/>
      <c r="JMT860" s="152"/>
      <c r="JMU860" s="152"/>
      <c r="JMV860" s="152"/>
      <c r="JMW860" s="152"/>
      <c r="JMX860" s="152"/>
      <c r="JMY860" s="152"/>
      <c r="JMZ860" s="152"/>
      <c r="JNA860" s="152"/>
      <c r="JNB860" s="152"/>
      <c r="JNC860" s="152"/>
      <c r="JND860" s="152"/>
      <c r="JNE860" s="152"/>
      <c r="JNF860" s="152"/>
      <c r="JNG860" s="152"/>
      <c r="JNH860" s="152"/>
      <c r="JNI860" s="152"/>
      <c r="JNJ860" s="152"/>
      <c r="JNK860" s="152"/>
      <c r="JNL860" s="152"/>
      <c r="JNM860" s="152"/>
      <c r="JNN860" s="152"/>
      <c r="JNO860" s="152"/>
      <c r="JNP860" s="152"/>
      <c r="JNQ860" s="152"/>
      <c r="JNR860" s="152"/>
      <c r="JNS860" s="152"/>
      <c r="JNT860" s="152"/>
      <c r="JNU860" s="152"/>
      <c r="JNV860" s="152"/>
      <c r="JNW860" s="152"/>
      <c r="JNX860" s="152"/>
      <c r="JNY860" s="152"/>
      <c r="JNZ860" s="152"/>
      <c r="JOA860" s="152"/>
      <c r="JOB860" s="152"/>
      <c r="JOC860" s="152"/>
      <c r="JOD860" s="152"/>
      <c r="JOE860" s="152"/>
      <c r="JOF860" s="152"/>
      <c r="JOG860" s="152"/>
      <c r="JOH860" s="152"/>
      <c r="JOI860" s="152"/>
      <c r="JOJ860" s="152"/>
      <c r="JOK860" s="152"/>
      <c r="JOL860" s="152"/>
      <c r="JOM860" s="152"/>
      <c r="JON860" s="152"/>
      <c r="JOO860" s="152"/>
      <c r="JOP860" s="152"/>
      <c r="JOQ860" s="152"/>
      <c r="JOR860" s="152"/>
      <c r="JOS860" s="152"/>
      <c r="JOT860" s="152"/>
      <c r="JOU860" s="152"/>
      <c r="JOV860" s="152"/>
      <c r="JOW860" s="152"/>
      <c r="JOX860" s="152"/>
      <c r="JOY860" s="152"/>
      <c r="JOZ860" s="152"/>
      <c r="JPA860" s="152"/>
      <c r="JPB860" s="152"/>
      <c r="JPC860" s="152"/>
      <c r="JPD860" s="152"/>
      <c r="JPE860" s="152"/>
      <c r="JPF860" s="152"/>
      <c r="JPG860" s="152"/>
      <c r="JPH860" s="152"/>
      <c r="JPI860" s="152"/>
      <c r="JPJ860" s="152"/>
      <c r="JPK860" s="152"/>
      <c r="JPL860" s="152"/>
      <c r="JPM860" s="152"/>
      <c r="JPN860" s="152"/>
      <c r="JPO860" s="152"/>
      <c r="JPP860" s="152"/>
      <c r="JPQ860" s="152"/>
      <c r="JPR860" s="152"/>
      <c r="JPS860" s="152"/>
      <c r="JPT860" s="152"/>
      <c r="JPU860" s="152"/>
      <c r="JPV860" s="152"/>
      <c r="JPW860" s="152"/>
      <c r="JPX860" s="152"/>
      <c r="JPY860" s="152"/>
      <c r="JPZ860" s="152"/>
      <c r="JQA860" s="152"/>
      <c r="JQB860" s="152"/>
      <c r="JQC860" s="152"/>
      <c r="JQD860" s="152"/>
      <c r="JQE860" s="152"/>
      <c r="JQF860" s="152"/>
      <c r="JQG860" s="152"/>
      <c r="JQH860" s="152"/>
      <c r="JQI860" s="152"/>
      <c r="JQJ860" s="152"/>
      <c r="JQK860" s="152"/>
      <c r="JQL860" s="152"/>
      <c r="JQM860" s="152"/>
      <c r="JQN860" s="152"/>
      <c r="JQO860" s="152"/>
      <c r="JQP860" s="152"/>
      <c r="JQQ860" s="152"/>
      <c r="JQR860" s="152"/>
      <c r="JQS860" s="152"/>
      <c r="JQT860" s="152"/>
      <c r="JQU860" s="152"/>
      <c r="JQV860" s="152"/>
      <c r="JQW860" s="152"/>
      <c r="JQX860" s="152"/>
      <c r="JQY860" s="152"/>
      <c r="JQZ860" s="152"/>
      <c r="JRA860" s="152"/>
      <c r="JRB860" s="152"/>
      <c r="JRC860" s="152"/>
      <c r="JRD860" s="152"/>
      <c r="JRE860" s="152"/>
      <c r="JRF860" s="152"/>
      <c r="JRG860" s="152"/>
      <c r="JRH860" s="152"/>
      <c r="JRI860" s="152"/>
      <c r="JRJ860" s="152"/>
      <c r="JRK860" s="152"/>
      <c r="JRL860" s="152"/>
      <c r="JRM860" s="152"/>
      <c r="JRN860" s="152"/>
      <c r="JRO860" s="152"/>
      <c r="JRP860" s="152"/>
      <c r="JRQ860" s="152"/>
      <c r="JRR860" s="152"/>
      <c r="JRS860" s="152"/>
      <c r="JRT860" s="152"/>
      <c r="JRU860" s="152"/>
      <c r="JRV860" s="152"/>
      <c r="JRW860" s="152"/>
      <c r="JRX860" s="152"/>
      <c r="JRY860" s="152"/>
      <c r="JRZ860" s="152"/>
      <c r="JSA860" s="152"/>
      <c r="JSB860" s="152"/>
      <c r="JSC860" s="152"/>
      <c r="JSD860" s="152"/>
      <c r="JSE860" s="152"/>
      <c r="JSF860" s="152"/>
      <c r="JSG860" s="152"/>
      <c r="JSH860" s="152"/>
      <c r="JSI860" s="152"/>
      <c r="JSJ860" s="152"/>
      <c r="JSK860" s="152"/>
      <c r="JSL860" s="152"/>
      <c r="JSM860" s="152"/>
      <c r="JSN860" s="152"/>
      <c r="JSO860" s="152"/>
      <c r="JSP860" s="152"/>
      <c r="JSQ860" s="152"/>
      <c r="JSR860" s="152"/>
      <c r="JSS860" s="152"/>
      <c r="JST860" s="152"/>
      <c r="JSU860" s="152"/>
      <c r="JSV860" s="152"/>
      <c r="JSW860" s="152"/>
      <c r="JSX860" s="152"/>
      <c r="JSY860" s="152"/>
      <c r="JSZ860" s="152"/>
      <c r="JTA860" s="152"/>
      <c r="JTB860" s="152"/>
      <c r="JTC860" s="152"/>
      <c r="JTD860" s="152"/>
      <c r="JTE860" s="152"/>
      <c r="JTF860" s="152"/>
      <c r="JTG860" s="152"/>
      <c r="JTH860" s="152"/>
      <c r="JTI860" s="152"/>
      <c r="JTJ860" s="152"/>
      <c r="JTK860" s="152"/>
      <c r="JTL860" s="152"/>
      <c r="JTM860" s="152"/>
      <c r="JTN860" s="152"/>
      <c r="JTO860" s="152"/>
      <c r="JTP860" s="152"/>
      <c r="JTQ860" s="152"/>
      <c r="JTR860" s="152"/>
      <c r="JTS860" s="152"/>
      <c r="JTT860" s="152"/>
      <c r="JTU860" s="152"/>
      <c r="JTV860" s="152"/>
      <c r="JTW860" s="152"/>
      <c r="JTX860" s="152"/>
      <c r="JTY860" s="152"/>
      <c r="JTZ860" s="152"/>
      <c r="JUA860" s="152"/>
      <c r="JUB860" s="152"/>
      <c r="JUC860" s="152"/>
      <c r="JUD860" s="152"/>
      <c r="JUE860" s="152"/>
      <c r="JUF860" s="152"/>
      <c r="JUG860" s="152"/>
      <c r="JUH860" s="152"/>
      <c r="JUI860" s="152"/>
      <c r="JUJ860" s="152"/>
      <c r="JUK860" s="152"/>
      <c r="JUL860" s="152"/>
      <c r="JUM860" s="152"/>
      <c r="JUN860" s="152"/>
      <c r="JUO860" s="152"/>
      <c r="JUP860" s="152"/>
      <c r="JUQ860" s="152"/>
      <c r="JUR860" s="152"/>
      <c r="JUS860" s="152"/>
      <c r="JUT860" s="152"/>
      <c r="JUU860" s="152"/>
      <c r="JUV860" s="152"/>
      <c r="JUW860" s="152"/>
      <c r="JUX860" s="152"/>
      <c r="JUY860" s="152"/>
      <c r="JUZ860" s="152"/>
      <c r="JVA860" s="152"/>
      <c r="JVB860" s="152"/>
      <c r="JVC860" s="152"/>
      <c r="JVD860" s="152"/>
      <c r="JVE860" s="152"/>
      <c r="JVF860" s="152"/>
      <c r="JVG860" s="152"/>
      <c r="JVH860" s="152"/>
      <c r="JVI860" s="152"/>
      <c r="JVJ860" s="152"/>
      <c r="JVK860" s="152"/>
      <c r="JVL860" s="152"/>
      <c r="JVM860" s="152"/>
      <c r="JVN860" s="152"/>
      <c r="JVO860" s="152"/>
      <c r="JVP860" s="152"/>
      <c r="JVQ860" s="152"/>
      <c r="JVR860" s="152"/>
      <c r="JVS860" s="152"/>
      <c r="JVT860" s="152"/>
      <c r="JVU860" s="152"/>
      <c r="JVV860" s="152"/>
      <c r="JVW860" s="152"/>
      <c r="JVX860" s="152"/>
      <c r="JVY860" s="152"/>
      <c r="JVZ860" s="152"/>
      <c r="JWA860" s="152"/>
      <c r="JWB860" s="152"/>
      <c r="JWC860" s="152"/>
      <c r="JWD860" s="152"/>
      <c r="JWE860" s="152"/>
      <c r="JWF860" s="152"/>
      <c r="JWG860" s="152"/>
      <c r="JWH860" s="152"/>
      <c r="JWI860" s="152"/>
      <c r="JWJ860" s="152"/>
      <c r="JWK860" s="152"/>
      <c r="JWL860" s="152"/>
      <c r="JWM860" s="152"/>
      <c r="JWN860" s="152"/>
      <c r="JWO860" s="152"/>
      <c r="JWP860" s="152"/>
      <c r="JWQ860" s="152"/>
      <c r="JWR860" s="152"/>
      <c r="JWS860" s="152"/>
      <c r="JWT860" s="152"/>
      <c r="JWU860" s="152"/>
      <c r="JWV860" s="152"/>
      <c r="JWW860" s="152"/>
      <c r="JWX860" s="152"/>
      <c r="JWY860" s="152"/>
      <c r="JWZ860" s="152"/>
      <c r="JXA860" s="152"/>
      <c r="JXB860" s="152"/>
      <c r="JXC860" s="152"/>
      <c r="JXD860" s="152"/>
      <c r="JXE860" s="152"/>
      <c r="JXF860" s="152"/>
      <c r="JXG860" s="152"/>
      <c r="JXH860" s="152"/>
      <c r="JXI860" s="152"/>
      <c r="JXJ860" s="152"/>
      <c r="JXK860" s="152"/>
      <c r="JXL860" s="152"/>
      <c r="JXM860" s="152"/>
      <c r="JXN860" s="152"/>
      <c r="JXO860" s="152"/>
      <c r="JXP860" s="152"/>
      <c r="JXQ860" s="152"/>
      <c r="JXR860" s="152"/>
      <c r="JXS860" s="152"/>
      <c r="JXT860" s="152"/>
      <c r="JXU860" s="152"/>
      <c r="JXV860" s="152"/>
      <c r="JXW860" s="152"/>
      <c r="JXX860" s="152"/>
      <c r="JXY860" s="152"/>
      <c r="JXZ860" s="152"/>
      <c r="JYA860" s="152"/>
      <c r="JYB860" s="152"/>
      <c r="JYC860" s="152"/>
      <c r="JYD860" s="152"/>
      <c r="JYE860" s="152"/>
      <c r="JYF860" s="152"/>
      <c r="JYG860" s="152"/>
      <c r="JYH860" s="152"/>
      <c r="JYI860" s="152"/>
      <c r="JYJ860" s="152"/>
      <c r="JYK860" s="152"/>
      <c r="JYL860" s="152"/>
      <c r="JYM860" s="152"/>
      <c r="JYN860" s="152"/>
      <c r="JYO860" s="152"/>
      <c r="JYP860" s="152"/>
      <c r="JYQ860" s="152"/>
      <c r="JYR860" s="152"/>
      <c r="JYS860" s="152"/>
      <c r="JYT860" s="152"/>
      <c r="JYU860" s="152"/>
      <c r="JYV860" s="152"/>
      <c r="JYW860" s="152"/>
      <c r="JYX860" s="152"/>
      <c r="JYY860" s="152"/>
      <c r="JYZ860" s="152"/>
      <c r="JZA860" s="152"/>
      <c r="JZB860" s="152"/>
      <c r="JZC860" s="152"/>
      <c r="JZD860" s="152"/>
      <c r="JZE860" s="152"/>
      <c r="JZF860" s="152"/>
      <c r="JZG860" s="152"/>
      <c r="JZH860" s="152"/>
      <c r="JZI860" s="152"/>
      <c r="JZJ860" s="152"/>
      <c r="JZK860" s="152"/>
      <c r="JZL860" s="152"/>
      <c r="JZM860" s="152"/>
      <c r="JZN860" s="152"/>
      <c r="JZO860" s="152"/>
      <c r="JZP860" s="152"/>
      <c r="JZQ860" s="152"/>
      <c r="JZR860" s="152"/>
      <c r="JZS860" s="152"/>
      <c r="JZT860" s="152"/>
      <c r="JZU860" s="152"/>
      <c r="JZV860" s="152"/>
      <c r="JZW860" s="152"/>
      <c r="JZX860" s="152"/>
      <c r="JZY860" s="152"/>
      <c r="JZZ860" s="152"/>
      <c r="KAA860" s="152"/>
      <c r="KAB860" s="152"/>
      <c r="KAC860" s="152"/>
      <c r="KAD860" s="152"/>
      <c r="KAE860" s="152"/>
      <c r="KAF860" s="152"/>
      <c r="KAG860" s="152"/>
      <c r="KAH860" s="152"/>
      <c r="KAI860" s="152"/>
      <c r="KAJ860" s="152"/>
      <c r="KAK860" s="152"/>
      <c r="KAL860" s="152"/>
      <c r="KAM860" s="152"/>
      <c r="KAN860" s="152"/>
      <c r="KAO860" s="152"/>
      <c r="KAP860" s="152"/>
      <c r="KAQ860" s="152"/>
      <c r="KAR860" s="152"/>
      <c r="KAS860" s="152"/>
      <c r="KAT860" s="152"/>
      <c r="KAU860" s="152"/>
      <c r="KAV860" s="152"/>
      <c r="KAW860" s="152"/>
      <c r="KAX860" s="152"/>
      <c r="KAY860" s="152"/>
      <c r="KAZ860" s="152"/>
      <c r="KBA860" s="152"/>
      <c r="KBB860" s="152"/>
      <c r="KBC860" s="152"/>
      <c r="KBD860" s="152"/>
      <c r="KBE860" s="152"/>
      <c r="KBF860" s="152"/>
      <c r="KBG860" s="152"/>
      <c r="KBH860" s="152"/>
      <c r="KBI860" s="152"/>
      <c r="KBJ860" s="152"/>
      <c r="KBK860" s="152"/>
      <c r="KBL860" s="152"/>
      <c r="KBM860" s="152"/>
      <c r="KBN860" s="152"/>
      <c r="KBO860" s="152"/>
      <c r="KBP860" s="152"/>
      <c r="KBQ860" s="152"/>
      <c r="KBR860" s="152"/>
      <c r="KBS860" s="152"/>
      <c r="KBT860" s="152"/>
      <c r="KBU860" s="152"/>
      <c r="KBV860" s="152"/>
      <c r="KBW860" s="152"/>
      <c r="KBX860" s="152"/>
      <c r="KBY860" s="152"/>
      <c r="KBZ860" s="152"/>
      <c r="KCA860" s="152"/>
      <c r="KCB860" s="152"/>
      <c r="KCC860" s="152"/>
      <c r="KCD860" s="152"/>
      <c r="KCE860" s="152"/>
      <c r="KCF860" s="152"/>
      <c r="KCG860" s="152"/>
      <c r="KCH860" s="152"/>
      <c r="KCI860" s="152"/>
      <c r="KCJ860" s="152"/>
      <c r="KCK860" s="152"/>
      <c r="KCL860" s="152"/>
      <c r="KCM860" s="152"/>
      <c r="KCN860" s="152"/>
      <c r="KCO860" s="152"/>
      <c r="KCP860" s="152"/>
      <c r="KCQ860" s="152"/>
      <c r="KCR860" s="152"/>
      <c r="KCS860" s="152"/>
      <c r="KCT860" s="152"/>
      <c r="KCU860" s="152"/>
      <c r="KCV860" s="152"/>
      <c r="KCW860" s="152"/>
      <c r="KCX860" s="152"/>
      <c r="KCY860" s="152"/>
      <c r="KCZ860" s="152"/>
      <c r="KDA860" s="152"/>
      <c r="KDB860" s="152"/>
      <c r="KDC860" s="152"/>
      <c r="KDD860" s="152"/>
      <c r="KDE860" s="152"/>
      <c r="KDF860" s="152"/>
      <c r="KDG860" s="152"/>
      <c r="KDH860" s="152"/>
      <c r="KDI860" s="152"/>
      <c r="KDJ860" s="152"/>
      <c r="KDK860" s="152"/>
      <c r="KDL860" s="152"/>
      <c r="KDM860" s="152"/>
      <c r="KDN860" s="152"/>
      <c r="KDO860" s="152"/>
      <c r="KDP860" s="152"/>
      <c r="KDQ860" s="152"/>
      <c r="KDR860" s="152"/>
      <c r="KDS860" s="152"/>
      <c r="KDT860" s="152"/>
      <c r="KDU860" s="152"/>
      <c r="KDV860" s="152"/>
      <c r="KDW860" s="152"/>
      <c r="KDX860" s="152"/>
      <c r="KDY860" s="152"/>
      <c r="KDZ860" s="152"/>
      <c r="KEA860" s="152"/>
      <c r="KEB860" s="152"/>
      <c r="KEC860" s="152"/>
      <c r="KED860" s="152"/>
      <c r="KEE860" s="152"/>
      <c r="KEF860" s="152"/>
      <c r="KEG860" s="152"/>
      <c r="KEH860" s="152"/>
      <c r="KEI860" s="152"/>
      <c r="KEJ860" s="152"/>
      <c r="KEK860" s="152"/>
      <c r="KEL860" s="152"/>
      <c r="KEM860" s="152"/>
      <c r="KEN860" s="152"/>
      <c r="KEO860" s="152"/>
      <c r="KEP860" s="152"/>
      <c r="KEQ860" s="152"/>
      <c r="KER860" s="152"/>
      <c r="KES860" s="152"/>
      <c r="KET860" s="152"/>
      <c r="KEU860" s="152"/>
      <c r="KEV860" s="152"/>
      <c r="KEW860" s="152"/>
      <c r="KEX860" s="152"/>
      <c r="KEY860" s="152"/>
      <c r="KEZ860" s="152"/>
      <c r="KFA860" s="152"/>
      <c r="KFB860" s="152"/>
      <c r="KFC860" s="152"/>
      <c r="KFD860" s="152"/>
      <c r="KFE860" s="152"/>
      <c r="KFF860" s="152"/>
      <c r="KFG860" s="152"/>
      <c r="KFH860" s="152"/>
      <c r="KFI860" s="152"/>
      <c r="KFJ860" s="152"/>
      <c r="KFK860" s="152"/>
      <c r="KFL860" s="152"/>
      <c r="KFM860" s="152"/>
      <c r="KFN860" s="152"/>
      <c r="KFO860" s="152"/>
      <c r="KFP860" s="152"/>
      <c r="KFQ860" s="152"/>
      <c r="KFR860" s="152"/>
      <c r="KFS860" s="152"/>
      <c r="KFT860" s="152"/>
      <c r="KFU860" s="152"/>
      <c r="KFV860" s="152"/>
      <c r="KFW860" s="152"/>
      <c r="KFX860" s="152"/>
      <c r="KFY860" s="152"/>
      <c r="KFZ860" s="152"/>
      <c r="KGA860" s="152"/>
      <c r="KGB860" s="152"/>
      <c r="KGC860" s="152"/>
      <c r="KGD860" s="152"/>
      <c r="KGE860" s="152"/>
      <c r="KGF860" s="152"/>
      <c r="KGG860" s="152"/>
      <c r="KGH860" s="152"/>
      <c r="KGI860" s="152"/>
      <c r="KGJ860" s="152"/>
      <c r="KGK860" s="152"/>
      <c r="KGL860" s="152"/>
      <c r="KGM860" s="152"/>
      <c r="KGN860" s="152"/>
      <c r="KGO860" s="152"/>
      <c r="KGP860" s="152"/>
      <c r="KGQ860" s="152"/>
      <c r="KGR860" s="152"/>
      <c r="KGS860" s="152"/>
      <c r="KGT860" s="152"/>
      <c r="KGU860" s="152"/>
      <c r="KGV860" s="152"/>
      <c r="KGW860" s="152"/>
      <c r="KGX860" s="152"/>
      <c r="KGY860" s="152"/>
      <c r="KGZ860" s="152"/>
      <c r="KHA860" s="152"/>
      <c r="KHB860" s="152"/>
      <c r="KHC860" s="152"/>
      <c r="KHD860" s="152"/>
      <c r="KHE860" s="152"/>
      <c r="KHF860" s="152"/>
      <c r="KHG860" s="152"/>
      <c r="KHH860" s="152"/>
      <c r="KHI860" s="152"/>
      <c r="KHJ860" s="152"/>
      <c r="KHK860" s="152"/>
      <c r="KHL860" s="152"/>
      <c r="KHM860" s="152"/>
      <c r="KHN860" s="152"/>
      <c r="KHO860" s="152"/>
      <c r="KHP860" s="152"/>
      <c r="KHQ860" s="152"/>
      <c r="KHR860" s="152"/>
      <c r="KHS860" s="152"/>
      <c r="KHT860" s="152"/>
      <c r="KHU860" s="152"/>
      <c r="KHV860" s="152"/>
      <c r="KHW860" s="152"/>
      <c r="KHX860" s="152"/>
      <c r="KHY860" s="152"/>
      <c r="KHZ860" s="152"/>
      <c r="KIA860" s="152"/>
      <c r="KIB860" s="152"/>
      <c r="KIC860" s="152"/>
      <c r="KID860" s="152"/>
      <c r="KIE860" s="152"/>
      <c r="KIF860" s="152"/>
      <c r="KIG860" s="152"/>
      <c r="KIH860" s="152"/>
      <c r="KII860" s="152"/>
      <c r="KIJ860" s="152"/>
      <c r="KIK860" s="152"/>
      <c r="KIL860" s="152"/>
      <c r="KIM860" s="152"/>
      <c r="KIN860" s="152"/>
      <c r="KIO860" s="152"/>
      <c r="KIP860" s="152"/>
      <c r="KIQ860" s="152"/>
      <c r="KIR860" s="152"/>
      <c r="KIS860" s="152"/>
      <c r="KIT860" s="152"/>
      <c r="KIU860" s="152"/>
      <c r="KIV860" s="152"/>
      <c r="KIW860" s="152"/>
      <c r="KIX860" s="152"/>
      <c r="KIY860" s="152"/>
      <c r="KIZ860" s="152"/>
      <c r="KJA860" s="152"/>
      <c r="KJB860" s="152"/>
      <c r="KJC860" s="152"/>
      <c r="KJD860" s="152"/>
      <c r="KJE860" s="152"/>
      <c r="KJF860" s="152"/>
      <c r="KJG860" s="152"/>
      <c r="KJH860" s="152"/>
      <c r="KJI860" s="152"/>
      <c r="KJJ860" s="152"/>
      <c r="KJK860" s="152"/>
      <c r="KJL860" s="152"/>
      <c r="KJM860" s="152"/>
      <c r="KJN860" s="152"/>
      <c r="KJO860" s="152"/>
      <c r="KJP860" s="152"/>
      <c r="KJQ860" s="152"/>
      <c r="KJR860" s="152"/>
      <c r="KJS860" s="152"/>
      <c r="KJT860" s="152"/>
      <c r="KJU860" s="152"/>
      <c r="KJV860" s="152"/>
      <c r="KJW860" s="152"/>
      <c r="KJX860" s="152"/>
      <c r="KJY860" s="152"/>
      <c r="KJZ860" s="152"/>
      <c r="KKA860" s="152"/>
      <c r="KKB860" s="152"/>
      <c r="KKC860" s="152"/>
      <c r="KKD860" s="152"/>
      <c r="KKE860" s="152"/>
      <c r="KKF860" s="152"/>
      <c r="KKG860" s="152"/>
      <c r="KKH860" s="152"/>
      <c r="KKI860" s="152"/>
      <c r="KKJ860" s="152"/>
      <c r="KKK860" s="152"/>
      <c r="KKL860" s="152"/>
      <c r="KKM860" s="152"/>
      <c r="KKN860" s="152"/>
      <c r="KKO860" s="152"/>
      <c r="KKP860" s="152"/>
      <c r="KKQ860" s="152"/>
      <c r="KKR860" s="152"/>
      <c r="KKS860" s="152"/>
      <c r="KKT860" s="152"/>
      <c r="KKU860" s="152"/>
      <c r="KKV860" s="152"/>
      <c r="KKW860" s="152"/>
      <c r="KKX860" s="152"/>
      <c r="KKY860" s="152"/>
      <c r="KKZ860" s="152"/>
      <c r="KLA860" s="152"/>
      <c r="KLB860" s="152"/>
      <c r="KLC860" s="152"/>
      <c r="KLD860" s="152"/>
      <c r="KLE860" s="152"/>
      <c r="KLF860" s="152"/>
      <c r="KLG860" s="152"/>
      <c r="KLH860" s="152"/>
      <c r="KLI860" s="152"/>
      <c r="KLJ860" s="152"/>
      <c r="KLK860" s="152"/>
      <c r="KLL860" s="152"/>
      <c r="KLM860" s="152"/>
      <c r="KLN860" s="152"/>
      <c r="KLO860" s="152"/>
      <c r="KLP860" s="152"/>
      <c r="KLQ860" s="152"/>
      <c r="KLR860" s="152"/>
      <c r="KLS860" s="152"/>
      <c r="KLT860" s="152"/>
      <c r="KLU860" s="152"/>
      <c r="KLV860" s="152"/>
      <c r="KLW860" s="152"/>
      <c r="KLX860" s="152"/>
      <c r="KLY860" s="152"/>
      <c r="KLZ860" s="152"/>
      <c r="KMA860" s="152"/>
      <c r="KMB860" s="152"/>
      <c r="KMC860" s="152"/>
      <c r="KMD860" s="152"/>
      <c r="KME860" s="152"/>
      <c r="KMF860" s="152"/>
      <c r="KMG860" s="152"/>
      <c r="KMH860" s="152"/>
      <c r="KMI860" s="152"/>
      <c r="KMJ860" s="152"/>
      <c r="KMK860" s="152"/>
      <c r="KML860" s="152"/>
      <c r="KMM860" s="152"/>
      <c r="KMN860" s="152"/>
      <c r="KMO860" s="152"/>
      <c r="KMP860" s="152"/>
      <c r="KMQ860" s="152"/>
      <c r="KMR860" s="152"/>
      <c r="KMS860" s="152"/>
      <c r="KMT860" s="152"/>
      <c r="KMU860" s="152"/>
      <c r="KMV860" s="152"/>
      <c r="KMW860" s="152"/>
      <c r="KMX860" s="152"/>
      <c r="KMY860" s="152"/>
      <c r="KMZ860" s="152"/>
      <c r="KNA860" s="152"/>
      <c r="KNB860" s="152"/>
      <c r="KNC860" s="152"/>
      <c r="KND860" s="152"/>
      <c r="KNE860" s="152"/>
      <c r="KNF860" s="152"/>
      <c r="KNG860" s="152"/>
      <c r="KNH860" s="152"/>
      <c r="KNI860" s="152"/>
      <c r="KNJ860" s="152"/>
      <c r="KNK860" s="152"/>
      <c r="KNL860" s="152"/>
      <c r="KNM860" s="152"/>
      <c r="KNN860" s="152"/>
      <c r="KNO860" s="152"/>
      <c r="KNP860" s="152"/>
      <c r="KNQ860" s="152"/>
      <c r="KNR860" s="152"/>
      <c r="KNS860" s="152"/>
      <c r="KNT860" s="152"/>
      <c r="KNU860" s="152"/>
      <c r="KNV860" s="152"/>
      <c r="KNW860" s="152"/>
      <c r="KNX860" s="152"/>
      <c r="KNY860" s="152"/>
      <c r="KNZ860" s="152"/>
      <c r="KOA860" s="152"/>
      <c r="KOB860" s="152"/>
      <c r="KOC860" s="152"/>
      <c r="KOD860" s="152"/>
      <c r="KOE860" s="152"/>
      <c r="KOF860" s="152"/>
      <c r="KOG860" s="152"/>
      <c r="KOH860" s="152"/>
      <c r="KOI860" s="152"/>
      <c r="KOJ860" s="152"/>
      <c r="KOK860" s="152"/>
      <c r="KOL860" s="152"/>
      <c r="KOM860" s="152"/>
      <c r="KON860" s="152"/>
      <c r="KOO860" s="152"/>
      <c r="KOP860" s="152"/>
      <c r="KOQ860" s="152"/>
      <c r="KOR860" s="152"/>
      <c r="KOS860" s="152"/>
      <c r="KOT860" s="152"/>
      <c r="KOU860" s="152"/>
      <c r="KOV860" s="152"/>
      <c r="KOW860" s="152"/>
      <c r="KOX860" s="152"/>
      <c r="KOY860" s="152"/>
      <c r="KOZ860" s="152"/>
      <c r="KPA860" s="152"/>
      <c r="KPB860" s="152"/>
      <c r="KPC860" s="152"/>
      <c r="KPD860" s="152"/>
      <c r="KPE860" s="152"/>
      <c r="KPF860" s="152"/>
      <c r="KPG860" s="152"/>
      <c r="KPH860" s="152"/>
      <c r="KPI860" s="152"/>
      <c r="KPJ860" s="152"/>
      <c r="KPK860" s="152"/>
      <c r="KPL860" s="152"/>
      <c r="KPM860" s="152"/>
      <c r="KPN860" s="152"/>
      <c r="KPO860" s="152"/>
      <c r="KPP860" s="152"/>
      <c r="KPQ860" s="152"/>
      <c r="KPR860" s="152"/>
      <c r="KPS860" s="152"/>
      <c r="KPT860" s="152"/>
      <c r="KPU860" s="152"/>
      <c r="KPV860" s="152"/>
      <c r="KPW860" s="152"/>
      <c r="KPX860" s="152"/>
      <c r="KPY860" s="152"/>
      <c r="KPZ860" s="152"/>
      <c r="KQA860" s="152"/>
      <c r="KQB860" s="152"/>
      <c r="KQC860" s="152"/>
      <c r="KQD860" s="152"/>
      <c r="KQE860" s="152"/>
      <c r="KQF860" s="152"/>
      <c r="KQG860" s="152"/>
      <c r="KQH860" s="152"/>
      <c r="KQI860" s="152"/>
      <c r="KQJ860" s="152"/>
      <c r="KQK860" s="152"/>
      <c r="KQL860" s="152"/>
      <c r="KQM860" s="152"/>
      <c r="KQN860" s="152"/>
      <c r="KQO860" s="152"/>
      <c r="KQP860" s="152"/>
      <c r="KQQ860" s="152"/>
      <c r="KQR860" s="152"/>
      <c r="KQS860" s="152"/>
      <c r="KQT860" s="152"/>
      <c r="KQU860" s="152"/>
      <c r="KQV860" s="152"/>
      <c r="KQW860" s="152"/>
      <c r="KQX860" s="152"/>
      <c r="KQY860" s="152"/>
      <c r="KQZ860" s="152"/>
      <c r="KRA860" s="152"/>
      <c r="KRB860" s="152"/>
      <c r="KRC860" s="152"/>
      <c r="KRD860" s="152"/>
      <c r="KRE860" s="152"/>
      <c r="KRF860" s="152"/>
      <c r="KRG860" s="152"/>
      <c r="KRH860" s="152"/>
      <c r="KRI860" s="152"/>
      <c r="KRJ860" s="152"/>
      <c r="KRK860" s="152"/>
      <c r="KRL860" s="152"/>
      <c r="KRM860" s="152"/>
      <c r="KRN860" s="152"/>
      <c r="KRO860" s="152"/>
      <c r="KRP860" s="152"/>
      <c r="KRQ860" s="152"/>
      <c r="KRR860" s="152"/>
      <c r="KRS860" s="152"/>
      <c r="KRT860" s="152"/>
      <c r="KRU860" s="152"/>
      <c r="KRV860" s="152"/>
      <c r="KRW860" s="152"/>
      <c r="KRX860" s="152"/>
      <c r="KRY860" s="152"/>
      <c r="KRZ860" s="152"/>
      <c r="KSA860" s="152"/>
      <c r="KSB860" s="152"/>
      <c r="KSC860" s="152"/>
      <c r="KSD860" s="152"/>
      <c r="KSE860" s="152"/>
      <c r="KSF860" s="152"/>
      <c r="KSG860" s="152"/>
      <c r="KSH860" s="152"/>
      <c r="KSI860" s="152"/>
      <c r="KSJ860" s="152"/>
      <c r="KSK860" s="152"/>
      <c r="KSL860" s="152"/>
      <c r="KSM860" s="152"/>
      <c r="KSN860" s="152"/>
      <c r="KSO860" s="152"/>
      <c r="KSP860" s="152"/>
      <c r="KSQ860" s="152"/>
      <c r="KSR860" s="152"/>
      <c r="KSS860" s="152"/>
      <c r="KST860" s="152"/>
      <c r="KSU860" s="152"/>
      <c r="KSV860" s="152"/>
      <c r="KSW860" s="152"/>
      <c r="KSX860" s="152"/>
      <c r="KSY860" s="152"/>
      <c r="KSZ860" s="152"/>
      <c r="KTA860" s="152"/>
      <c r="KTB860" s="152"/>
      <c r="KTC860" s="152"/>
      <c r="KTD860" s="152"/>
      <c r="KTE860" s="152"/>
      <c r="KTF860" s="152"/>
      <c r="KTG860" s="152"/>
      <c r="KTH860" s="152"/>
      <c r="KTI860" s="152"/>
      <c r="KTJ860" s="152"/>
      <c r="KTK860" s="152"/>
      <c r="KTL860" s="152"/>
      <c r="KTM860" s="152"/>
      <c r="KTN860" s="152"/>
      <c r="KTO860" s="152"/>
      <c r="KTP860" s="152"/>
      <c r="KTQ860" s="152"/>
      <c r="KTR860" s="152"/>
      <c r="KTS860" s="152"/>
      <c r="KTT860" s="152"/>
      <c r="KTU860" s="152"/>
      <c r="KTV860" s="152"/>
      <c r="KTW860" s="152"/>
      <c r="KTX860" s="152"/>
      <c r="KTY860" s="152"/>
      <c r="KTZ860" s="152"/>
      <c r="KUA860" s="152"/>
      <c r="KUB860" s="152"/>
      <c r="KUC860" s="152"/>
      <c r="KUD860" s="152"/>
      <c r="KUE860" s="152"/>
      <c r="KUF860" s="152"/>
      <c r="KUG860" s="152"/>
      <c r="KUH860" s="152"/>
      <c r="KUI860" s="152"/>
      <c r="KUJ860" s="152"/>
      <c r="KUK860" s="152"/>
      <c r="KUL860" s="152"/>
      <c r="KUM860" s="152"/>
      <c r="KUN860" s="152"/>
      <c r="KUO860" s="152"/>
      <c r="KUP860" s="152"/>
      <c r="KUQ860" s="152"/>
      <c r="KUR860" s="152"/>
      <c r="KUS860" s="152"/>
      <c r="KUT860" s="152"/>
      <c r="KUU860" s="152"/>
      <c r="KUV860" s="152"/>
      <c r="KUW860" s="152"/>
      <c r="KUX860" s="152"/>
      <c r="KUY860" s="152"/>
      <c r="KUZ860" s="152"/>
      <c r="KVA860" s="152"/>
      <c r="KVB860" s="152"/>
      <c r="KVC860" s="152"/>
      <c r="KVD860" s="152"/>
      <c r="KVE860" s="152"/>
      <c r="KVF860" s="152"/>
      <c r="KVG860" s="152"/>
      <c r="KVH860" s="152"/>
      <c r="KVI860" s="152"/>
      <c r="KVJ860" s="152"/>
      <c r="KVK860" s="152"/>
      <c r="KVL860" s="152"/>
      <c r="KVM860" s="152"/>
      <c r="KVN860" s="152"/>
      <c r="KVO860" s="152"/>
      <c r="KVP860" s="152"/>
      <c r="KVQ860" s="152"/>
      <c r="KVR860" s="152"/>
      <c r="KVS860" s="152"/>
      <c r="KVT860" s="152"/>
      <c r="KVU860" s="152"/>
      <c r="KVV860" s="152"/>
      <c r="KVW860" s="152"/>
      <c r="KVX860" s="152"/>
      <c r="KVY860" s="152"/>
      <c r="KVZ860" s="152"/>
      <c r="KWA860" s="152"/>
      <c r="KWB860" s="152"/>
      <c r="KWC860" s="152"/>
      <c r="KWD860" s="152"/>
      <c r="KWE860" s="152"/>
      <c r="KWF860" s="152"/>
      <c r="KWG860" s="152"/>
      <c r="KWH860" s="152"/>
      <c r="KWI860" s="152"/>
      <c r="KWJ860" s="152"/>
      <c r="KWK860" s="152"/>
      <c r="KWL860" s="152"/>
      <c r="KWM860" s="152"/>
      <c r="KWN860" s="152"/>
      <c r="KWO860" s="152"/>
      <c r="KWP860" s="152"/>
      <c r="KWQ860" s="152"/>
      <c r="KWR860" s="152"/>
      <c r="KWS860" s="152"/>
      <c r="KWT860" s="152"/>
      <c r="KWU860" s="152"/>
      <c r="KWV860" s="152"/>
      <c r="KWW860" s="152"/>
      <c r="KWX860" s="152"/>
      <c r="KWY860" s="152"/>
      <c r="KWZ860" s="152"/>
      <c r="KXA860" s="152"/>
      <c r="KXB860" s="152"/>
      <c r="KXC860" s="152"/>
      <c r="KXD860" s="152"/>
      <c r="KXE860" s="152"/>
      <c r="KXF860" s="152"/>
      <c r="KXG860" s="152"/>
      <c r="KXH860" s="152"/>
      <c r="KXI860" s="152"/>
      <c r="KXJ860" s="152"/>
      <c r="KXK860" s="152"/>
      <c r="KXL860" s="152"/>
      <c r="KXM860" s="152"/>
      <c r="KXN860" s="152"/>
      <c r="KXO860" s="152"/>
      <c r="KXP860" s="152"/>
      <c r="KXQ860" s="152"/>
      <c r="KXR860" s="152"/>
      <c r="KXS860" s="152"/>
      <c r="KXT860" s="152"/>
      <c r="KXU860" s="152"/>
      <c r="KXV860" s="152"/>
      <c r="KXW860" s="152"/>
      <c r="KXX860" s="152"/>
      <c r="KXY860" s="152"/>
      <c r="KXZ860" s="152"/>
      <c r="KYA860" s="152"/>
      <c r="KYB860" s="152"/>
      <c r="KYC860" s="152"/>
      <c r="KYD860" s="152"/>
      <c r="KYE860" s="152"/>
      <c r="KYF860" s="152"/>
      <c r="KYG860" s="152"/>
      <c r="KYH860" s="152"/>
      <c r="KYI860" s="152"/>
      <c r="KYJ860" s="152"/>
      <c r="KYK860" s="152"/>
      <c r="KYL860" s="152"/>
      <c r="KYM860" s="152"/>
      <c r="KYN860" s="152"/>
      <c r="KYO860" s="152"/>
      <c r="KYP860" s="152"/>
      <c r="KYQ860" s="152"/>
      <c r="KYR860" s="152"/>
      <c r="KYS860" s="152"/>
      <c r="KYT860" s="152"/>
      <c r="KYU860" s="152"/>
      <c r="KYV860" s="152"/>
      <c r="KYW860" s="152"/>
      <c r="KYX860" s="152"/>
      <c r="KYY860" s="152"/>
      <c r="KYZ860" s="152"/>
      <c r="KZA860" s="152"/>
      <c r="KZB860" s="152"/>
      <c r="KZC860" s="152"/>
      <c r="KZD860" s="152"/>
      <c r="KZE860" s="152"/>
      <c r="KZF860" s="152"/>
      <c r="KZG860" s="152"/>
      <c r="KZH860" s="152"/>
      <c r="KZI860" s="152"/>
      <c r="KZJ860" s="152"/>
      <c r="KZK860" s="152"/>
      <c r="KZL860" s="152"/>
      <c r="KZM860" s="152"/>
      <c r="KZN860" s="152"/>
      <c r="KZO860" s="152"/>
      <c r="KZP860" s="152"/>
      <c r="KZQ860" s="152"/>
      <c r="KZR860" s="152"/>
      <c r="KZS860" s="152"/>
      <c r="KZT860" s="152"/>
      <c r="KZU860" s="152"/>
      <c r="KZV860" s="152"/>
      <c r="KZW860" s="152"/>
      <c r="KZX860" s="152"/>
      <c r="KZY860" s="152"/>
      <c r="KZZ860" s="152"/>
      <c r="LAA860" s="152"/>
      <c r="LAB860" s="152"/>
      <c r="LAC860" s="152"/>
      <c r="LAD860" s="152"/>
      <c r="LAE860" s="152"/>
      <c r="LAF860" s="152"/>
      <c r="LAG860" s="152"/>
      <c r="LAH860" s="152"/>
      <c r="LAI860" s="152"/>
      <c r="LAJ860" s="152"/>
      <c r="LAK860" s="152"/>
      <c r="LAL860" s="152"/>
      <c r="LAM860" s="152"/>
      <c r="LAN860" s="152"/>
      <c r="LAO860" s="152"/>
      <c r="LAP860" s="152"/>
      <c r="LAQ860" s="152"/>
      <c r="LAR860" s="152"/>
      <c r="LAS860" s="152"/>
      <c r="LAT860" s="152"/>
      <c r="LAU860" s="152"/>
      <c r="LAV860" s="152"/>
      <c r="LAW860" s="152"/>
      <c r="LAX860" s="152"/>
      <c r="LAY860" s="152"/>
      <c r="LAZ860" s="152"/>
      <c r="LBA860" s="152"/>
      <c r="LBB860" s="152"/>
      <c r="LBC860" s="152"/>
      <c r="LBD860" s="152"/>
      <c r="LBE860" s="152"/>
      <c r="LBF860" s="152"/>
      <c r="LBG860" s="152"/>
      <c r="LBH860" s="152"/>
      <c r="LBI860" s="152"/>
      <c r="LBJ860" s="152"/>
      <c r="LBK860" s="152"/>
      <c r="LBL860" s="152"/>
      <c r="LBM860" s="152"/>
      <c r="LBN860" s="152"/>
      <c r="LBO860" s="152"/>
      <c r="LBP860" s="152"/>
      <c r="LBQ860" s="152"/>
      <c r="LBR860" s="152"/>
      <c r="LBS860" s="152"/>
      <c r="LBT860" s="152"/>
      <c r="LBU860" s="152"/>
      <c r="LBV860" s="152"/>
      <c r="LBW860" s="152"/>
      <c r="LBX860" s="152"/>
      <c r="LBY860" s="152"/>
      <c r="LBZ860" s="152"/>
      <c r="LCA860" s="152"/>
      <c r="LCB860" s="152"/>
      <c r="LCC860" s="152"/>
      <c r="LCD860" s="152"/>
      <c r="LCE860" s="152"/>
      <c r="LCF860" s="152"/>
      <c r="LCG860" s="152"/>
      <c r="LCH860" s="152"/>
      <c r="LCI860" s="152"/>
      <c r="LCJ860" s="152"/>
      <c r="LCK860" s="152"/>
      <c r="LCL860" s="152"/>
      <c r="LCM860" s="152"/>
      <c r="LCN860" s="152"/>
      <c r="LCO860" s="152"/>
      <c r="LCP860" s="152"/>
      <c r="LCQ860" s="152"/>
      <c r="LCR860" s="152"/>
      <c r="LCS860" s="152"/>
      <c r="LCT860" s="152"/>
      <c r="LCU860" s="152"/>
      <c r="LCV860" s="152"/>
      <c r="LCW860" s="152"/>
      <c r="LCX860" s="152"/>
      <c r="LCY860" s="152"/>
      <c r="LCZ860" s="152"/>
      <c r="LDA860" s="152"/>
      <c r="LDB860" s="152"/>
      <c r="LDC860" s="152"/>
      <c r="LDD860" s="152"/>
      <c r="LDE860" s="152"/>
      <c r="LDF860" s="152"/>
      <c r="LDG860" s="152"/>
      <c r="LDH860" s="152"/>
      <c r="LDI860" s="152"/>
      <c r="LDJ860" s="152"/>
      <c r="LDK860" s="152"/>
      <c r="LDL860" s="152"/>
      <c r="LDM860" s="152"/>
      <c r="LDN860" s="152"/>
      <c r="LDO860" s="152"/>
      <c r="LDP860" s="152"/>
      <c r="LDQ860" s="152"/>
      <c r="LDR860" s="152"/>
      <c r="LDS860" s="152"/>
      <c r="LDT860" s="152"/>
      <c r="LDU860" s="152"/>
      <c r="LDV860" s="152"/>
      <c r="LDW860" s="152"/>
      <c r="LDX860" s="152"/>
      <c r="LDY860" s="152"/>
      <c r="LDZ860" s="152"/>
      <c r="LEA860" s="152"/>
      <c r="LEB860" s="152"/>
      <c r="LEC860" s="152"/>
      <c r="LED860" s="152"/>
      <c r="LEE860" s="152"/>
      <c r="LEF860" s="152"/>
      <c r="LEG860" s="152"/>
      <c r="LEH860" s="152"/>
      <c r="LEI860" s="152"/>
      <c r="LEJ860" s="152"/>
      <c r="LEK860" s="152"/>
      <c r="LEL860" s="152"/>
      <c r="LEM860" s="152"/>
      <c r="LEN860" s="152"/>
      <c r="LEO860" s="152"/>
      <c r="LEP860" s="152"/>
      <c r="LEQ860" s="152"/>
      <c r="LER860" s="152"/>
      <c r="LES860" s="152"/>
      <c r="LET860" s="152"/>
      <c r="LEU860" s="152"/>
      <c r="LEV860" s="152"/>
      <c r="LEW860" s="152"/>
      <c r="LEX860" s="152"/>
      <c r="LEY860" s="152"/>
      <c r="LEZ860" s="152"/>
      <c r="LFA860" s="152"/>
      <c r="LFB860" s="152"/>
      <c r="LFC860" s="152"/>
      <c r="LFD860" s="152"/>
      <c r="LFE860" s="152"/>
      <c r="LFF860" s="152"/>
      <c r="LFG860" s="152"/>
      <c r="LFH860" s="152"/>
      <c r="LFI860" s="152"/>
      <c r="LFJ860" s="152"/>
      <c r="LFK860" s="152"/>
      <c r="LFL860" s="152"/>
      <c r="LFM860" s="152"/>
      <c r="LFN860" s="152"/>
      <c r="LFO860" s="152"/>
      <c r="LFP860" s="152"/>
      <c r="LFQ860" s="152"/>
      <c r="LFR860" s="152"/>
      <c r="LFS860" s="152"/>
      <c r="LFT860" s="152"/>
      <c r="LFU860" s="152"/>
      <c r="LFV860" s="152"/>
      <c r="LFW860" s="152"/>
      <c r="LFX860" s="152"/>
      <c r="LFY860" s="152"/>
      <c r="LFZ860" s="152"/>
      <c r="LGA860" s="152"/>
      <c r="LGB860" s="152"/>
      <c r="LGC860" s="152"/>
      <c r="LGD860" s="152"/>
      <c r="LGE860" s="152"/>
      <c r="LGF860" s="152"/>
      <c r="LGG860" s="152"/>
      <c r="LGH860" s="152"/>
      <c r="LGI860" s="152"/>
      <c r="LGJ860" s="152"/>
      <c r="LGK860" s="152"/>
      <c r="LGL860" s="152"/>
      <c r="LGM860" s="152"/>
      <c r="LGN860" s="152"/>
      <c r="LGO860" s="152"/>
      <c r="LGP860" s="152"/>
      <c r="LGQ860" s="152"/>
      <c r="LGR860" s="152"/>
      <c r="LGS860" s="152"/>
      <c r="LGT860" s="152"/>
      <c r="LGU860" s="152"/>
      <c r="LGV860" s="152"/>
      <c r="LGW860" s="152"/>
      <c r="LGX860" s="152"/>
      <c r="LGY860" s="152"/>
      <c r="LGZ860" s="152"/>
      <c r="LHA860" s="152"/>
      <c r="LHB860" s="152"/>
      <c r="LHC860" s="152"/>
      <c r="LHD860" s="152"/>
      <c r="LHE860" s="152"/>
      <c r="LHF860" s="152"/>
      <c r="LHG860" s="152"/>
      <c r="LHH860" s="152"/>
      <c r="LHI860" s="152"/>
      <c r="LHJ860" s="152"/>
      <c r="LHK860" s="152"/>
      <c r="LHL860" s="152"/>
      <c r="LHM860" s="152"/>
      <c r="LHN860" s="152"/>
      <c r="LHO860" s="152"/>
      <c r="LHP860" s="152"/>
      <c r="LHQ860" s="152"/>
      <c r="LHR860" s="152"/>
      <c r="LHS860" s="152"/>
      <c r="LHT860" s="152"/>
      <c r="LHU860" s="152"/>
      <c r="LHV860" s="152"/>
      <c r="LHW860" s="152"/>
      <c r="LHX860" s="152"/>
      <c r="LHY860" s="152"/>
      <c r="LHZ860" s="152"/>
      <c r="LIA860" s="152"/>
      <c r="LIB860" s="152"/>
      <c r="LIC860" s="152"/>
      <c r="LID860" s="152"/>
      <c r="LIE860" s="152"/>
      <c r="LIF860" s="152"/>
      <c r="LIG860" s="152"/>
      <c r="LIH860" s="152"/>
      <c r="LII860" s="152"/>
      <c r="LIJ860" s="152"/>
      <c r="LIK860" s="152"/>
      <c r="LIL860" s="152"/>
      <c r="LIM860" s="152"/>
      <c r="LIN860" s="152"/>
      <c r="LIO860" s="152"/>
      <c r="LIP860" s="152"/>
      <c r="LIQ860" s="152"/>
      <c r="LIR860" s="152"/>
      <c r="LIS860" s="152"/>
      <c r="LIT860" s="152"/>
      <c r="LIU860" s="152"/>
      <c r="LIV860" s="152"/>
      <c r="LIW860" s="152"/>
      <c r="LIX860" s="152"/>
      <c r="LIY860" s="152"/>
      <c r="LIZ860" s="152"/>
      <c r="LJA860" s="152"/>
      <c r="LJB860" s="152"/>
      <c r="LJC860" s="152"/>
      <c r="LJD860" s="152"/>
      <c r="LJE860" s="152"/>
      <c r="LJF860" s="152"/>
      <c r="LJG860" s="152"/>
      <c r="LJH860" s="152"/>
      <c r="LJI860" s="152"/>
      <c r="LJJ860" s="152"/>
      <c r="LJK860" s="152"/>
      <c r="LJL860" s="152"/>
      <c r="LJM860" s="152"/>
      <c r="LJN860" s="152"/>
      <c r="LJO860" s="152"/>
      <c r="LJP860" s="152"/>
      <c r="LJQ860" s="152"/>
      <c r="LJR860" s="152"/>
      <c r="LJS860" s="152"/>
      <c r="LJT860" s="152"/>
      <c r="LJU860" s="152"/>
      <c r="LJV860" s="152"/>
      <c r="LJW860" s="152"/>
      <c r="LJX860" s="152"/>
      <c r="LJY860" s="152"/>
      <c r="LJZ860" s="152"/>
      <c r="LKA860" s="152"/>
      <c r="LKB860" s="152"/>
      <c r="LKC860" s="152"/>
      <c r="LKD860" s="152"/>
      <c r="LKE860" s="152"/>
      <c r="LKF860" s="152"/>
      <c r="LKG860" s="152"/>
      <c r="LKH860" s="152"/>
      <c r="LKI860" s="152"/>
      <c r="LKJ860" s="152"/>
      <c r="LKK860" s="152"/>
      <c r="LKL860" s="152"/>
      <c r="LKM860" s="152"/>
      <c r="LKN860" s="152"/>
      <c r="LKO860" s="152"/>
      <c r="LKP860" s="152"/>
      <c r="LKQ860" s="152"/>
      <c r="LKR860" s="152"/>
      <c r="LKS860" s="152"/>
      <c r="LKT860" s="152"/>
      <c r="LKU860" s="152"/>
      <c r="LKV860" s="152"/>
      <c r="LKW860" s="152"/>
      <c r="LKX860" s="152"/>
      <c r="LKY860" s="152"/>
      <c r="LKZ860" s="152"/>
      <c r="LLA860" s="152"/>
      <c r="LLB860" s="152"/>
      <c r="LLC860" s="152"/>
      <c r="LLD860" s="152"/>
      <c r="LLE860" s="152"/>
      <c r="LLF860" s="152"/>
      <c r="LLG860" s="152"/>
      <c r="LLH860" s="152"/>
      <c r="LLI860" s="152"/>
      <c r="LLJ860" s="152"/>
      <c r="LLK860" s="152"/>
      <c r="LLL860" s="152"/>
      <c r="LLM860" s="152"/>
      <c r="LLN860" s="152"/>
      <c r="LLO860" s="152"/>
      <c r="LLP860" s="152"/>
      <c r="LLQ860" s="152"/>
      <c r="LLR860" s="152"/>
      <c r="LLS860" s="152"/>
      <c r="LLT860" s="152"/>
      <c r="LLU860" s="152"/>
      <c r="LLV860" s="152"/>
      <c r="LLW860" s="152"/>
      <c r="LLX860" s="152"/>
      <c r="LLY860" s="152"/>
      <c r="LLZ860" s="152"/>
      <c r="LMA860" s="152"/>
      <c r="LMB860" s="152"/>
      <c r="LMC860" s="152"/>
      <c r="LMD860" s="152"/>
      <c r="LME860" s="152"/>
      <c r="LMF860" s="152"/>
      <c r="LMG860" s="152"/>
      <c r="LMH860" s="152"/>
      <c r="LMI860" s="152"/>
      <c r="LMJ860" s="152"/>
      <c r="LMK860" s="152"/>
      <c r="LML860" s="152"/>
      <c r="LMM860" s="152"/>
      <c r="LMN860" s="152"/>
      <c r="LMO860" s="152"/>
      <c r="LMP860" s="152"/>
      <c r="LMQ860" s="152"/>
      <c r="LMR860" s="152"/>
      <c r="LMS860" s="152"/>
      <c r="LMT860" s="152"/>
      <c r="LMU860" s="152"/>
      <c r="LMV860" s="152"/>
      <c r="LMW860" s="152"/>
      <c r="LMX860" s="152"/>
      <c r="LMY860" s="152"/>
      <c r="LMZ860" s="152"/>
      <c r="LNA860" s="152"/>
      <c r="LNB860" s="152"/>
      <c r="LNC860" s="152"/>
      <c r="LND860" s="152"/>
      <c r="LNE860" s="152"/>
      <c r="LNF860" s="152"/>
      <c r="LNG860" s="152"/>
      <c r="LNH860" s="152"/>
      <c r="LNI860" s="152"/>
      <c r="LNJ860" s="152"/>
      <c r="LNK860" s="152"/>
      <c r="LNL860" s="152"/>
      <c r="LNM860" s="152"/>
      <c r="LNN860" s="152"/>
      <c r="LNO860" s="152"/>
      <c r="LNP860" s="152"/>
      <c r="LNQ860" s="152"/>
      <c r="LNR860" s="152"/>
      <c r="LNS860" s="152"/>
      <c r="LNT860" s="152"/>
      <c r="LNU860" s="152"/>
      <c r="LNV860" s="152"/>
      <c r="LNW860" s="152"/>
      <c r="LNX860" s="152"/>
      <c r="LNY860" s="152"/>
      <c r="LNZ860" s="152"/>
      <c r="LOA860" s="152"/>
      <c r="LOB860" s="152"/>
      <c r="LOC860" s="152"/>
      <c r="LOD860" s="152"/>
      <c r="LOE860" s="152"/>
      <c r="LOF860" s="152"/>
      <c r="LOG860" s="152"/>
      <c r="LOH860" s="152"/>
      <c r="LOI860" s="152"/>
      <c r="LOJ860" s="152"/>
      <c r="LOK860" s="152"/>
      <c r="LOL860" s="152"/>
      <c r="LOM860" s="152"/>
      <c r="LON860" s="152"/>
      <c r="LOO860" s="152"/>
      <c r="LOP860" s="152"/>
      <c r="LOQ860" s="152"/>
      <c r="LOR860" s="152"/>
      <c r="LOS860" s="152"/>
      <c r="LOT860" s="152"/>
      <c r="LOU860" s="152"/>
      <c r="LOV860" s="152"/>
      <c r="LOW860" s="152"/>
      <c r="LOX860" s="152"/>
      <c r="LOY860" s="152"/>
      <c r="LOZ860" s="152"/>
      <c r="LPA860" s="152"/>
      <c r="LPB860" s="152"/>
      <c r="LPC860" s="152"/>
      <c r="LPD860" s="152"/>
      <c r="LPE860" s="152"/>
      <c r="LPF860" s="152"/>
      <c r="LPG860" s="152"/>
      <c r="LPH860" s="152"/>
      <c r="LPI860" s="152"/>
      <c r="LPJ860" s="152"/>
      <c r="LPK860" s="152"/>
      <c r="LPL860" s="152"/>
      <c r="LPM860" s="152"/>
      <c r="LPN860" s="152"/>
      <c r="LPO860" s="152"/>
      <c r="LPP860" s="152"/>
      <c r="LPQ860" s="152"/>
      <c r="LPR860" s="152"/>
      <c r="LPS860" s="152"/>
      <c r="LPT860" s="152"/>
      <c r="LPU860" s="152"/>
      <c r="LPV860" s="152"/>
      <c r="LPW860" s="152"/>
      <c r="LPX860" s="152"/>
      <c r="LPY860" s="152"/>
      <c r="LPZ860" s="152"/>
      <c r="LQA860" s="152"/>
      <c r="LQB860" s="152"/>
      <c r="LQC860" s="152"/>
      <c r="LQD860" s="152"/>
      <c r="LQE860" s="152"/>
      <c r="LQF860" s="152"/>
      <c r="LQG860" s="152"/>
      <c r="LQH860" s="152"/>
      <c r="LQI860" s="152"/>
      <c r="LQJ860" s="152"/>
      <c r="LQK860" s="152"/>
      <c r="LQL860" s="152"/>
      <c r="LQM860" s="152"/>
      <c r="LQN860" s="152"/>
      <c r="LQO860" s="152"/>
      <c r="LQP860" s="152"/>
      <c r="LQQ860" s="152"/>
      <c r="LQR860" s="152"/>
      <c r="LQS860" s="152"/>
      <c r="LQT860" s="152"/>
      <c r="LQU860" s="152"/>
      <c r="LQV860" s="152"/>
      <c r="LQW860" s="152"/>
      <c r="LQX860" s="152"/>
      <c r="LQY860" s="152"/>
      <c r="LQZ860" s="152"/>
      <c r="LRA860" s="152"/>
      <c r="LRB860" s="152"/>
      <c r="LRC860" s="152"/>
      <c r="LRD860" s="152"/>
      <c r="LRE860" s="152"/>
      <c r="LRF860" s="152"/>
      <c r="LRG860" s="152"/>
      <c r="LRH860" s="152"/>
      <c r="LRI860" s="152"/>
      <c r="LRJ860" s="152"/>
      <c r="LRK860" s="152"/>
      <c r="LRL860" s="152"/>
      <c r="LRM860" s="152"/>
      <c r="LRN860" s="152"/>
      <c r="LRO860" s="152"/>
      <c r="LRP860" s="152"/>
      <c r="LRQ860" s="152"/>
      <c r="LRR860" s="152"/>
      <c r="LRS860" s="152"/>
      <c r="LRT860" s="152"/>
      <c r="LRU860" s="152"/>
      <c r="LRV860" s="152"/>
      <c r="LRW860" s="152"/>
      <c r="LRX860" s="152"/>
      <c r="LRY860" s="152"/>
      <c r="LRZ860" s="152"/>
      <c r="LSA860" s="152"/>
      <c r="LSB860" s="152"/>
      <c r="LSC860" s="152"/>
      <c r="LSD860" s="152"/>
      <c r="LSE860" s="152"/>
      <c r="LSF860" s="152"/>
      <c r="LSG860" s="152"/>
      <c r="LSH860" s="152"/>
      <c r="LSI860" s="152"/>
      <c r="LSJ860" s="152"/>
      <c r="LSK860" s="152"/>
      <c r="LSL860" s="152"/>
      <c r="LSM860" s="152"/>
      <c r="LSN860" s="152"/>
      <c r="LSO860" s="152"/>
      <c r="LSP860" s="152"/>
      <c r="LSQ860" s="152"/>
      <c r="LSR860" s="152"/>
      <c r="LSS860" s="152"/>
      <c r="LST860" s="152"/>
      <c r="LSU860" s="152"/>
      <c r="LSV860" s="152"/>
      <c r="LSW860" s="152"/>
      <c r="LSX860" s="152"/>
      <c r="LSY860" s="152"/>
      <c r="LSZ860" s="152"/>
      <c r="LTA860" s="152"/>
      <c r="LTB860" s="152"/>
      <c r="LTC860" s="152"/>
      <c r="LTD860" s="152"/>
      <c r="LTE860" s="152"/>
      <c r="LTF860" s="152"/>
      <c r="LTG860" s="152"/>
      <c r="LTH860" s="152"/>
      <c r="LTI860" s="152"/>
      <c r="LTJ860" s="152"/>
      <c r="LTK860" s="152"/>
      <c r="LTL860" s="152"/>
      <c r="LTM860" s="152"/>
      <c r="LTN860" s="152"/>
      <c r="LTO860" s="152"/>
      <c r="LTP860" s="152"/>
      <c r="LTQ860" s="152"/>
      <c r="LTR860" s="152"/>
      <c r="LTS860" s="152"/>
      <c r="LTT860" s="152"/>
      <c r="LTU860" s="152"/>
      <c r="LTV860" s="152"/>
      <c r="LTW860" s="152"/>
      <c r="LTX860" s="152"/>
      <c r="LTY860" s="152"/>
      <c r="LTZ860" s="152"/>
      <c r="LUA860" s="152"/>
      <c r="LUB860" s="152"/>
      <c r="LUC860" s="152"/>
      <c r="LUD860" s="152"/>
      <c r="LUE860" s="152"/>
      <c r="LUF860" s="152"/>
      <c r="LUG860" s="152"/>
      <c r="LUH860" s="152"/>
      <c r="LUI860" s="152"/>
      <c r="LUJ860" s="152"/>
      <c r="LUK860" s="152"/>
      <c r="LUL860" s="152"/>
      <c r="LUM860" s="152"/>
      <c r="LUN860" s="152"/>
      <c r="LUO860" s="152"/>
      <c r="LUP860" s="152"/>
      <c r="LUQ860" s="152"/>
      <c r="LUR860" s="152"/>
      <c r="LUS860" s="152"/>
      <c r="LUT860" s="152"/>
      <c r="LUU860" s="152"/>
      <c r="LUV860" s="152"/>
      <c r="LUW860" s="152"/>
      <c r="LUX860" s="152"/>
      <c r="LUY860" s="152"/>
      <c r="LUZ860" s="152"/>
      <c r="LVA860" s="152"/>
      <c r="LVB860" s="152"/>
      <c r="LVC860" s="152"/>
      <c r="LVD860" s="152"/>
      <c r="LVE860" s="152"/>
      <c r="LVF860" s="152"/>
      <c r="LVG860" s="152"/>
      <c r="LVH860" s="152"/>
      <c r="LVI860" s="152"/>
      <c r="LVJ860" s="152"/>
      <c r="LVK860" s="152"/>
      <c r="LVL860" s="152"/>
      <c r="LVM860" s="152"/>
      <c r="LVN860" s="152"/>
      <c r="LVO860" s="152"/>
      <c r="LVP860" s="152"/>
      <c r="LVQ860" s="152"/>
      <c r="LVR860" s="152"/>
      <c r="LVS860" s="152"/>
      <c r="LVT860" s="152"/>
      <c r="LVU860" s="152"/>
      <c r="LVV860" s="152"/>
      <c r="LVW860" s="152"/>
      <c r="LVX860" s="152"/>
      <c r="LVY860" s="152"/>
      <c r="LVZ860" s="152"/>
      <c r="LWA860" s="152"/>
      <c r="LWB860" s="152"/>
      <c r="LWC860" s="152"/>
      <c r="LWD860" s="152"/>
      <c r="LWE860" s="152"/>
      <c r="LWF860" s="152"/>
      <c r="LWG860" s="152"/>
      <c r="LWH860" s="152"/>
      <c r="LWI860" s="152"/>
      <c r="LWJ860" s="152"/>
      <c r="LWK860" s="152"/>
      <c r="LWL860" s="152"/>
      <c r="LWM860" s="152"/>
      <c r="LWN860" s="152"/>
      <c r="LWO860" s="152"/>
      <c r="LWP860" s="152"/>
      <c r="LWQ860" s="152"/>
      <c r="LWR860" s="152"/>
      <c r="LWS860" s="152"/>
      <c r="LWT860" s="152"/>
      <c r="LWU860" s="152"/>
      <c r="LWV860" s="152"/>
      <c r="LWW860" s="152"/>
      <c r="LWX860" s="152"/>
      <c r="LWY860" s="152"/>
      <c r="LWZ860" s="152"/>
      <c r="LXA860" s="152"/>
      <c r="LXB860" s="152"/>
      <c r="LXC860" s="152"/>
      <c r="LXD860" s="152"/>
      <c r="LXE860" s="152"/>
      <c r="LXF860" s="152"/>
      <c r="LXG860" s="152"/>
      <c r="LXH860" s="152"/>
      <c r="LXI860" s="152"/>
      <c r="LXJ860" s="152"/>
      <c r="LXK860" s="152"/>
      <c r="LXL860" s="152"/>
      <c r="LXM860" s="152"/>
      <c r="LXN860" s="152"/>
      <c r="LXO860" s="152"/>
      <c r="LXP860" s="152"/>
      <c r="LXQ860" s="152"/>
      <c r="LXR860" s="152"/>
      <c r="LXS860" s="152"/>
      <c r="LXT860" s="152"/>
      <c r="LXU860" s="152"/>
      <c r="LXV860" s="152"/>
      <c r="LXW860" s="152"/>
      <c r="LXX860" s="152"/>
      <c r="LXY860" s="152"/>
      <c r="LXZ860" s="152"/>
      <c r="LYA860" s="152"/>
      <c r="LYB860" s="152"/>
      <c r="LYC860" s="152"/>
      <c r="LYD860" s="152"/>
      <c r="LYE860" s="152"/>
      <c r="LYF860" s="152"/>
      <c r="LYG860" s="152"/>
      <c r="LYH860" s="152"/>
      <c r="LYI860" s="152"/>
      <c r="LYJ860" s="152"/>
      <c r="LYK860" s="152"/>
      <c r="LYL860" s="152"/>
      <c r="LYM860" s="152"/>
      <c r="LYN860" s="152"/>
      <c r="LYO860" s="152"/>
      <c r="LYP860" s="152"/>
      <c r="LYQ860" s="152"/>
      <c r="LYR860" s="152"/>
      <c r="LYS860" s="152"/>
      <c r="LYT860" s="152"/>
      <c r="LYU860" s="152"/>
      <c r="LYV860" s="152"/>
      <c r="LYW860" s="152"/>
      <c r="LYX860" s="152"/>
      <c r="LYY860" s="152"/>
      <c r="LYZ860" s="152"/>
      <c r="LZA860" s="152"/>
      <c r="LZB860" s="152"/>
      <c r="LZC860" s="152"/>
      <c r="LZD860" s="152"/>
      <c r="LZE860" s="152"/>
      <c r="LZF860" s="152"/>
      <c r="LZG860" s="152"/>
      <c r="LZH860" s="152"/>
      <c r="LZI860" s="152"/>
      <c r="LZJ860" s="152"/>
      <c r="LZK860" s="152"/>
      <c r="LZL860" s="152"/>
      <c r="LZM860" s="152"/>
      <c r="LZN860" s="152"/>
      <c r="LZO860" s="152"/>
      <c r="LZP860" s="152"/>
      <c r="LZQ860" s="152"/>
      <c r="LZR860" s="152"/>
      <c r="LZS860" s="152"/>
      <c r="LZT860" s="152"/>
      <c r="LZU860" s="152"/>
      <c r="LZV860" s="152"/>
      <c r="LZW860" s="152"/>
      <c r="LZX860" s="152"/>
      <c r="LZY860" s="152"/>
      <c r="LZZ860" s="152"/>
      <c r="MAA860" s="152"/>
      <c r="MAB860" s="152"/>
      <c r="MAC860" s="152"/>
      <c r="MAD860" s="152"/>
      <c r="MAE860" s="152"/>
      <c r="MAF860" s="152"/>
      <c r="MAG860" s="152"/>
      <c r="MAH860" s="152"/>
      <c r="MAI860" s="152"/>
      <c r="MAJ860" s="152"/>
      <c r="MAK860" s="152"/>
      <c r="MAL860" s="152"/>
      <c r="MAM860" s="152"/>
      <c r="MAN860" s="152"/>
      <c r="MAO860" s="152"/>
      <c r="MAP860" s="152"/>
      <c r="MAQ860" s="152"/>
      <c r="MAR860" s="152"/>
      <c r="MAS860" s="152"/>
      <c r="MAT860" s="152"/>
      <c r="MAU860" s="152"/>
      <c r="MAV860" s="152"/>
      <c r="MAW860" s="152"/>
      <c r="MAX860" s="152"/>
      <c r="MAY860" s="152"/>
      <c r="MAZ860" s="152"/>
      <c r="MBA860" s="152"/>
      <c r="MBB860" s="152"/>
      <c r="MBC860" s="152"/>
      <c r="MBD860" s="152"/>
      <c r="MBE860" s="152"/>
      <c r="MBF860" s="152"/>
      <c r="MBG860" s="152"/>
      <c r="MBH860" s="152"/>
      <c r="MBI860" s="152"/>
      <c r="MBJ860" s="152"/>
      <c r="MBK860" s="152"/>
      <c r="MBL860" s="152"/>
      <c r="MBM860" s="152"/>
      <c r="MBN860" s="152"/>
      <c r="MBO860" s="152"/>
      <c r="MBP860" s="152"/>
      <c r="MBQ860" s="152"/>
      <c r="MBR860" s="152"/>
      <c r="MBS860" s="152"/>
      <c r="MBT860" s="152"/>
      <c r="MBU860" s="152"/>
      <c r="MBV860" s="152"/>
      <c r="MBW860" s="152"/>
      <c r="MBX860" s="152"/>
      <c r="MBY860" s="152"/>
      <c r="MBZ860" s="152"/>
      <c r="MCA860" s="152"/>
      <c r="MCB860" s="152"/>
      <c r="MCC860" s="152"/>
      <c r="MCD860" s="152"/>
      <c r="MCE860" s="152"/>
      <c r="MCF860" s="152"/>
      <c r="MCG860" s="152"/>
      <c r="MCH860" s="152"/>
      <c r="MCI860" s="152"/>
      <c r="MCJ860" s="152"/>
      <c r="MCK860" s="152"/>
      <c r="MCL860" s="152"/>
      <c r="MCM860" s="152"/>
      <c r="MCN860" s="152"/>
      <c r="MCO860" s="152"/>
      <c r="MCP860" s="152"/>
      <c r="MCQ860" s="152"/>
      <c r="MCR860" s="152"/>
      <c r="MCS860" s="152"/>
      <c r="MCT860" s="152"/>
      <c r="MCU860" s="152"/>
      <c r="MCV860" s="152"/>
      <c r="MCW860" s="152"/>
      <c r="MCX860" s="152"/>
      <c r="MCY860" s="152"/>
      <c r="MCZ860" s="152"/>
      <c r="MDA860" s="152"/>
      <c r="MDB860" s="152"/>
      <c r="MDC860" s="152"/>
      <c r="MDD860" s="152"/>
      <c r="MDE860" s="152"/>
      <c r="MDF860" s="152"/>
      <c r="MDG860" s="152"/>
      <c r="MDH860" s="152"/>
      <c r="MDI860" s="152"/>
      <c r="MDJ860" s="152"/>
      <c r="MDK860" s="152"/>
      <c r="MDL860" s="152"/>
      <c r="MDM860" s="152"/>
      <c r="MDN860" s="152"/>
      <c r="MDO860" s="152"/>
      <c r="MDP860" s="152"/>
      <c r="MDQ860" s="152"/>
      <c r="MDR860" s="152"/>
      <c r="MDS860" s="152"/>
      <c r="MDT860" s="152"/>
      <c r="MDU860" s="152"/>
      <c r="MDV860" s="152"/>
      <c r="MDW860" s="152"/>
      <c r="MDX860" s="152"/>
      <c r="MDY860" s="152"/>
      <c r="MDZ860" s="152"/>
      <c r="MEA860" s="152"/>
      <c r="MEB860" s="152"/>
      <c r="MEC860" s="152"/>
      <c r="MED860" s="152"/>
      <c r="MEE860" s="152"/>
      <c r="MEF860" s="152"/>
      <c r="MEG860" s="152"/>
      <c r="MEH860" s="152"/>
      <c r="MEI860" s="152"/>
      <c r="MEJ860" s="152"/>
      <c r="MEK860" s="152"/>
      <c r="MEL860" s="152"/>
      <c r="MEM860" s="152"/>
      <c r="MEN860" s="152"/>
      <c r="MEO860" s="152"/>
      <c r="MEP860" s="152"/>
      <c r="MEQ860" s="152"/>
      <c r="MER860" s="152"/>
      <c r="MES860" s="152"/>
      <c r="MET860" s="152"/>
      <c r="MEU860" s="152"/>
      <c r="MEV860" s="152"/>
      <c r="MEW860" s="152"/>
      <c r="MEX860" s="152"/>
      <c r="MEY860" s="152"/>
      <c r="MEZ860" s="152"/>
      <c r="MFA860" s="152"/>
      <c r="MFB860" s="152"/>
      <c r="MFC860" s="152"/>
      <c r="MFD860" s="152"/>
      <c r="MFE860" s="152"/>
      <c r="MFF860" s="152"/>
      <c r="MFG860" s="152"/>
      <c r="MFH860" s="152"/>
      <c r="MFI860" s="152"/>
      <c r="MFJ860" s="152"/>
      <c r="MFK860" s="152"/>
      <c r="MFL860" s="152"/>
      <c r="MFM860" s="152"/>
      <c r="MFN860" s="152"/>
      <c r="MFO860" s="152"/>
      <c r="MFP860" s="152"/>
      <c r="MFQ860" s="152"/>
      <c r="MFR860" s="152"/>
      <c r="MFS860" s="152"/>
      <c r="MFT860" s="152"/>
      <c r="MFU860" s="152"/>
      <c r="MFV860" s="152"/>
      <c r="MFW860" s="152"/>
      <c r="MFX860" s="152"/>
      <c r="MFY860" s="152"/>
      <c r="MFZ860" s="152"/>
      <c r="MGA860" s="152"/>
      <c r="MGB860" s="152"/>
      <c r="MGC860" s="152"/>
      <c r="MGD860" s="152"/>
      <c r="MGE860" s="152"/>
      <c r="MGF860" s="152"/>
      <c r="MGG860" s="152"/>
      <c r="MGH860" s="152"/>
      <c r="MGI860" s="152"/>
      <c r="MGJ860" s="152"/>
      <c r="MGK860" s="152"/>
      <c r="MGL860" s="152"/>
      <c r="MGM860" s="152"/>
      <c r="MGN860" s="152"/>
      <c r="MGO860" s="152"/>
      <c r="MGP860" s="152"/>
      <c r="MGQ860" s="152"/>
      <c r="MGR860" s="152"/>
      <c r="MGS860" s="152"/>
      <c r="MGT860" s="152"/>
      <c r="MGU860" s="152"/>
      <c r="MGV860" s="152"/>
      <c r="MGW860" s="152"/>
      <c r="MGX860" s="152"/>
      <c r="MGY860" s="152"/>
      <c r="MGZ860" s="152"/>
      <c r="MHA860" s="152"/>
      <c r="MHB860" s="152"/>
      <c r="MHC860" s="152"/>
      <c r="MHD860" s="152"/>
      <c r="MHE860" s="152"/>
      <c r="MHF860" s="152"/>
      <c r="MHG860" s="152"/>
      <c r="MHH860" s="152"/>
      <c r="MHI860" s="152"/>
      <c r="MHJ860" s="152"/>
      <c r="MHK860" s="152"/>
      <c r="MHL860" s="152"/>
      <c r="MHM860" s="152"/>
      <c r="MHN860" s="152"/>
      <c r="MHO860" s="152"/>
      <c r="MHP860" s="152"/>
      <c r="MHQ860" s="152"/>
      <c r="MHR860" s="152"/>
      <c r="MHS860" s="152"/>
      <c r="MHT860" s="152"/>
      <c r="MHU860" s="152"/>
      <c r="MHV860" s="152"/>
      <c r="MHW860" s="152"/>
      <c r="MHX860" s="152"/>
      <c r="MHY860" s="152"/>
      <c r="MHZ860" s="152"/>
      <c r="MIA860" s="152"/>
      <c r="MIB860" s="152"/>
      <c r="MIC860" s="152"/>
      <c r="MID860" s="152"/>
      <c r="MIE860" s="152"/>
      <c r="MIF860" s="152"/>
      <c r="MIG860" s="152"/>
      <c r="MIH860" s="152"/>
      <c r="MII860" s="152"/>
      <c r="MIJ860" s="152"/>
      <c r="MIK860" s="152"/>
      <c r="MIL860" s="152"/>
      <c r="MIM860" s="152"/>
      <c r="MIN860" s="152"/>
      <c r="MIO860" s="152"/>
      <c r="MIP860" s="152"/>
      <c r="MIQ860" s="152"/>
      <c r="MIR860" s="152"/>
      <c r="MIS860" s="152"/>
      <c r="MIT860" s="152"/>
      <c r="MIU860" s="152"/>
      <c r="MIV860" s="152"/>
      <c r="MIW860" s="152"/>
      <c r="MIX860" s="152"/>
      <c r="MIY860" s="152"/>
      <c r="MIZ860" s="152"/>
      <c r="MJA860" s="152"/>
      <c r="MJB860" s="152"/>
      <c r="MJC860" s="152"/>
      <c r="MJD860" s="152"/>
      <c r="MJE860" s="152"/>
      <c r="MJF860" s="152"/>
      <c r="MJG860" s="152"/>
      <c r="MJH860" s="152"/>
      <c r="MJI860" s="152"/>
      <c r="MJJ860" s="152"/>
      <c r="MJK860" s="152"/>
      <c r="MJL860" s="152"/>
      <c r="MJM860" s="152"/>
      <c r="MJN860" s="152"/>
      <c r="MJO860" s="152"/>
      <c r="MJP860" s="152"/>
      <c r="MJQ860" s="152"/>
      <c r="MJR860" s="152"/>
      <c r="MJS860" s="152"/>
      <c r="MJT860" s="152"/>
      <c r="MJU860" s="152"/>
      <c r="MJV860" s="152"/>
      <c r="MJW860" s="152"/>
      <c r="MJX860" s="152"/>
      <c r="MJY860" s="152"/>
      <c r="MJZ860" s="152"/>
      <c r="MKA860" s="152"/>
      <c r="MKB860" s="152"/>
      <c r="MKC860" s="152"/>
      <c r="MKD860" s="152"/>
      <c r="MKE860" s="152"/>
      <c r="MKF860" s="152"/>
      <c r="MKG860" s="152"/>
      <c r="MKH860" s="152"/>
      <c r="MKI860" s="152"/>
      <c r="MKJ860" s="152"/>
      <c r="MKK860" s="152"/>
      <c r="MKL860" s="152"/>
      <c r="MKM860" s="152"/>
      <c r="MKN860" s="152"/>
      <c r="MKO860" s="152"/>
      <c r="MKP860" s="152"/>
      <c r="MKQ860" s="152"/>
      <c r="MKR860" s="152"/>
      <c r="MKS860" s="152"/>
      <c r="MKT860" s="152"/>
      <c r="MKU860" s="152"/>
      <c r="MKV860" s="152"/>
      <c r="MKW860" s="152"/>
      <c r="MKX860" s="152"/>
      <c r="MKY860" s="152"/>
      <c r="MKZ860" s="152"/>
      <c r="MLA860" s="152"/>
      <c r="MLB860" s="152"/>
      <c r="MLC860" s="152"/>
      <c r="MLD860" s="152"/>
      <c r="MLE860" s="152"/>
      <c r="MLF860" s="152"/>
      <c r="MLG860" s="152"/>
      <c r="MLH860" s="152"/>
      <c r="MLI860" s="152"/>
      <c r="MLJ860" s="152"/>
      <c r="MLK860" s="152"/>
      <c r="MLL860" s="152"/>
      <c r="MLM860" s="152"/>
      <c r="MLN860" s="152"/>
      <c r="MLO860" s="152"/>
      <c r="MLP860" s="152"/>
      <c r="MLQ860" s="152"/>
      <c r="MLR860" s="152"/>
      <c r="MLS860" s="152"/>
      <c r="MLT860" s="152"/>
      <c r="MLU860" s="152"/>
      <c r="MLV860" s="152"/>
      <c r="MLW860" s="152"/>
      <c r="MLX860" s="152"/>
      <c r="MLY860" s="152"/>
      <c r="MLZ860" s="152"/>
      <c r="MMA860" s="152"/>
      <c r="MMB860" s="152"/>
      <c r="MMC860" s="152"/>
      <c r="MMD860" s="152"/>
      <c r="MME860" s="152"/>
      <c r="MMF860" s="152"/>
      <c r="MMG860" s="152"/>
      <c r="MMH860" s="152"/>
      <c r="MMI860" s="152"/>
      <c r="MMJ860" s="152"/>
      <c r="MMK860" s="152"/>
      <c r="MML860" s="152"/>
      <c r="MMM860" s="152"/>
      <c r="MMN860" s="152"/>
      <c r="MMO860" s="152"/>
      <c r="MMP860" s="152"/>
      <c r="MMQ860" s="152"/>
      <c r="MMR860" s="152"/>
      <c r="MMS860" s="152"/>
      <c r="MMT860" s="152"/>
      <c r="MMU860" s="152"/>
      <c r="MMV860" s="152"/>
      <c r="MMW860" s="152"/>
      <c r="MMX860" s="152"/>
      <c r="MMY860" s="152"/>
      <c r="MMZ860" s="152"/>
      <c r="MNA860" s="152"/>
      <c r="MNB860" s="152"/>
      <c r="MNC860" s="152"/>
      <c r="MND860" s="152"/>
      <c r="MNE860" s="152"/>
      <c r="MNF860" s="152"/>
      <c r="MNG860" s="152"/>
      <c r="MNH860" s="152"/>
      <c r="MNI860" s="152"/>
      <c r="MNJ860" s="152"/>
      <c r="MNK860" s="152"/>
      <c r="MNL860" s="152"/>
      <c r="MNM860" s="152"/>
      <c r="MNN860" s="152"/>
      <c r="MNO860" s="152"/>
      <c r="MNP860" s="152"/>
      <c r="MNQ860" s="152"/>
      <c r="MNR860" s="152"/>
      <c r="MNS860" s="152"/>
      <c r="MNT860" s="152"/>
      <c r="MNU860" s="152"/>
      <c r="MNV860" s="152"/>
      <c r="MNW860" s="152"/>
      <c r="MNX860" s="152"/>
      <c r="MNY860" s="152"/>
      <c r="MNZ860" s="152"/>
      <c r="MOA860" s="152"/>
      <c r="MOB860" s="152"/>
      <c r="MOC860" s="152"/>
      <c r="MOD860" s="152"/>
      <c r="MOE860" s="152"/>
      <c r="MOF860" s="152"/>
      <c r="MOG860" s="152"/>
      <c r="MOH860" s="152"/>
      <c r="MOI860" s="152"/>
      <c r="MOJ860" s="152"/>
      <c r="MOK860" s="152"/>
      <c r="MOL860" s="152"/>
      <c r="MOM860" s="152"/>
      <c r="MON860" s="152"/>
      <c r="MOO860" s="152"/>
      <c r="MOP860" s="152"/>
      <c r="MOQ860" s="152"/>
      <c r="MOR860" s="152"/>
      <c r="MOS860" s="152"/>
      <c r="MOT860" s="152"/>
      <c r="MOU860" s="152"/>
      <c r="MOV860" s="152"/>
      <c r="MOW860" s="152"/>
      <c r="MOX860" s="152"/>
      <c r="MOY860" s="152"/>
      <c r="MOZ860" s="152"/>
      <c r="MPA860" s="152"/>
      <c r="MPB860" s="152"/>
      <c r="MPC860" s="152"/>
      <c r="MPD860" s="152"/>
      <c r="MPE860" s="152"/>
      <c r="MPF860" s="152"/>
      <c r="MPG860" s="152"/>
      <c r="MPH860" s="152"/>
      <c r="MPI860" s="152"/>
      <c r="MPJ860" s="152"/>
      <c r="MPK860" s="152"/>
      <c r="MPL860" s="152"/>
      <c r="MPM860" s="152"/>
      <c r="MPN860" s="152"/>
      <c r="MPO860" s="152"/>
      <c r="MPP860" s="152"/>
      <c r="MPQ860" s="152"/>
      <c r="MPR860" s="152"/>
      <c r="MPS860" s="152"/>
      <c r="MPT860" s="152"/>
      <c r="MPU860" s="152"/>
      <c r="MPV860" s="152"/>
      <c r="MPW860" s="152"/>
      <c r="MPX860" s="152"/>
      <c r="MPY860" s="152"/>
      <c r="MPZ860" s="152"/>
      <c r="MQA860" s="152"/>
      <c r="MQB860" s="152"/>
      <c r="MQC860" s="152"/>
      <c r="MQD860" s="152"/>
      <c r="MQE860" s="152"/>
      <c r="MQF860" s="152"/>
      <c r="MQG860" s="152"/>
      <c r="MQH860" s="152"/>
      <c r="MQI860" s="152"/>
      <c r="MQJ860" s="152"/>
      <c r="MQK860" s="152"/>
      <c r="MQL860" s="152"/>
      <c r="MQM860" s="152"/>
      <c r="MQN860" s="152"/>
      <c r="MQO860" s="152"/>
      <c r="MQP860" s="152"/>
      <c r="MQQ860" s="152"/>
      <c r="MQR860" s="152"/>
      <c r="MQS860" s="152"/>
      <c r="MQT860" s="152"/>
      <c r="MQU860" s="152"/>
      <c r="MQV860" s="152"/>
      <c r="MQW860" s="152"/>
      <c r="MQX860" s="152"/>
      <c r="MQY860" s="152"/>
      <c r="MQZ860" s="152"/>
      <c r="MRA860" s="152"/>
      <c r="MRB860" s="152"/>
      <c r="MRC860" s="152"/>
      <c r="MRD860" s="152"/>
      <c r="MRE860" s="152"/>
      <c r="MRF860" s="152"/>
      <c r="MRG860" s="152"/>
      <c r="MRH860" s="152"/>
      <c r="MRI860" s="152"/>
      <c r="MRJ860" s="152"/>
      <c r="MRK860" s="152"/>
      <c r="MRL860" s="152"/>
      <c r="MRM860" s="152"/>
      <c r="MRN860" s="152"/>
      <c r="MRO860" s="152"/>
      <c r="MRP860" s="152"/>
      <c r="MRQ860" s="152"/>
      <c r="MRR860" s="152"/>
      <c r="MRS860" s="152"/>
      <c r="MRT860" s="152"/>
      <c r="MRU860" s="152"/>
      <c r="MRV860" s="152"/>
      <c r="MRW860" s="152"/>
      <c r="MRX860" s="152"/>
      <c r="MRY860" s="152"/>
      <c r="MRZ860" s="152"/>
      <c r="MSA860" s="152"/>
      <c r="MSB860" s="152"/>
      <c r="MSC860" s="152"/>
      <c r="MSD860" s="152"/>
      <c r="MSE860" s="152"/>
      <c r="MSF860" s="152"/>
      <c r="MSG860" s="152"/>
      <c r="MSH860" s="152"/>
      <c r="MSI860" s="152"/>
      <c r="MSJ860" s="152"/>
      <c r="MSK860" s="152"/>
      <c r="MSL860" s="152"/>
      <c r="MSM860" s="152"/>
      <c r="MSN860" s="152"/>
      <c r="MSO860" s="152"/>
      <c r="MSP860" s="152"/>
      <c r="MSQ860" s="152"/>
      <c r="MSR860" s="152"/>
      <c r="MSS860" s="152"/>
      <c r="MST860" s="152"/>
      <c r="MSU860" s="152"/>
      <c r="MSV860" s="152"/>
      <c r="MSW860" s="152"/>
      <c r="MSX860" s="152"/>
      <c r="MSY860" s="152"/>
      <c r="MSZ860" s="152"/>
      <c r="MTA860" s="152"/>
      <c r="MTB860" s="152"/>
      <c r="MTC860" s="152"/>
      <c r="MTD860" s="152"/>
      <c r="MTE860" s="152"/>
      <c r="MTF860" s="152"/>
      <c r="MTG860" s="152"/>
      <c r="MTH860" s="152"/>
      <c r="MTI860" s="152"/>
      <c r="MTJ860" s="152"/>
      <c r="MTK860" s="152"/>
      <c r="MTL860" s="152"/>
      <c r="MTM860" s="152"/>
      <c r="MTN860" s="152"/>
      <c r="MTO860" s="152"/>
      <c r="MTP860" s="152"/>
      <c r="MTQ860" s="152"/>
      <c r="MTR860" s="152"/>
      <c r="MTS860" s="152"/>
      <c r="MTT860" s="152"/>
      <c r="MTU860" s="152"/>
      <c r="MTV860" s="152"/>
      <c r="MTW860" s="152"/>
      <c r="MTX860" s="152"/>
      <c r="MTY860" s="152"/>
      <c r="MTZ860" s="152"/>
      <c r="MUA860" s="152"/>
      <c r="MUB860" s="152"/>
      <c r="MUC860" s="152"/>
      <c r="MUD860" s="152"/>
      <c r="MUE860" s="152"/>
      <c r="MUF860" s="152"/>
      <c r="MUG860" s="152"/>
      <c r="MUH860" s="152"/>
      <c r="MUI860" s="152"/>
      <c r="MUJ860" s="152"/>
      <c r="MUK860" s="152"/>
      <c r="MUL860" s="152"/>
      <c r="MUM860" s="152"/>
      <c r="MUN860" s="152"/>
      <c r="MUO860" s="152"/>
      <c r="MUP860" s="152"/>
      <c r="MUQ860" s="152"/>
      <c r="MUR860" s="152"/>
      <c r="MUS860" s="152"/>
      <c r="MUT860" s="152"/>
      <c r="MUU860" s="152"/>
      <c r="MUV860" s="152"/>
      <c r="MUW860" s="152"/>
      <c r="MUX860" s="152"/>
      <c r="MUY860" s="152"/>
      <c r="MUZ860" s="152"/>
      <c r="MVA860" s="152"/>
      <c r="MVB860" s="152"/>
      <c r="MVC860" s="152"/>
      <c r="MVD860" s="152"/>
      <c r="MVE860" s="152"/>
      <c r="MVF860" s="152"/>
      <c r="MVG860" s="152"/>
      <c r="MVH860" s="152"/>
      <c r="MVI860" s="152"/>
      <c r="MVJ860" s="152"/>
      <c r="MVK860" s="152"/>
      <c r="MVL860" s="152"/>
      <c r="MVM860" s="152"/>
      <c r="MVN860" s="152"/>
      <c r="MVO860" s="152"/>
      <c r="MVP860" s="152"/>
      <c r="MVQ860" s="152"/>
      <c r="MVR860" s="152"/>
      <c r="MVS860" s="152"/>
      <c r="MVT860" s="152"/>
      <c r="MVU860" s="152"/>
      <c r="MVV860" s="152"/>
      <c r="MVW860" s="152"/>
      <c r="MVX860" s="152"/>
      <c r="MVY860" s="152"/>
      <c r="MVZ860" s="152"/>
      <c r="MWA860" s="152"/>
      <c r="MWB860" s="152"/>
      <c r="MWC860" s="152"/>
      <c r="MWD860" s="152"/>
      <c r="MWE860" s="152"/>
      <c r="MWF860" s="152"/>
      <c r="MWG860" s="152"/>
      <c r="MWH860" s="152"/>
      <c r="MWI860" s="152"/>
      <c r="MWJ860" s="152"/>
      <c r="MWK860" s="152"/>
      <c r="MWL860" s="152"/>
      <c r="MWM860" s="152"/>
      <c r="MWN860" s="152"/>
      <c r="MWO860" s="152"/>
      <c r="MWP860" s="152"/>
      <c r="MWQ860" s="152"/>
      <c r="MWR860" s="152"/>
      <c r="MWS860" s="152"/>
      <c r="MWT860" s="152"/>
      <c r="MWU860" s="152"/>
      <c r="MWV860" s="152"/>
      <c r="MWW860" s="152"/>
      <c r="MWX860" s="152"/>
      <c r="MWY860" s="152"/>
      <c r="MWZ860" s="152"/>
      <c r="MXA860" s="152"/>
      <c r="MXB860" s="152"/>
      <c r="MXC860" s="152"/>
      <c r="MXD860" s="152"/>
      <c r="MXE860" s="152"/>
      <c r="MXF860" s="152"/>
      <c r="MXG860" s="152"/>
      <c r="MXH860" s="152"/>
      <c r="MXI860" s="152"/>
      <c r="MXJ860" s="152"/>
      <c r="MXK860" s="152"/>
      <c r="MXL860" s="152"/>
      <c r="MXM860" s="152"/>
      <c r="MXN860" s="152"/>
      <c r="MXO860" s="152"/>
      <c r="MXP860" s="152"/>
      <c r="MXQ860" s="152"/>
      <c r="MXR860" s="152"/>
      <c r="MXS860" s="152"/>
      <c r="MXT860" s="152"/>
      <c r="MXU860" s="152"/>
      <c r="MXV860" s="152"/>
      <c r="MXW860" s="152"/>
      <c r="MXX860" s="152"/>
      <c r="MXY860" s="152"/>
      <c r="MXZ860" s="152"/>
      <c r="MYA860" s="152"/>
      <c r="MYB860" s="152"/>
      <c r="MYC860" s="152"/>
      <c r="MYD860" s="152"/>
      <c r="MYE860" s="152"/>
      <c r="MYF860" s="152"/>
      <c r="MYG860" s="152"/>
      <c r="MYH860" s="152"/>
      <c r="MYI860" s="152"/>
      <c r="MYJ860" s="152"/>
      <c r="MYK860" s="152"/>
      <c r="MYL860" s="152"/>
      <c r="MYM860" s="152"/>
      <c r="MYN860" s="152"/>
      <c r="MYO860" s="152"/>
      <c r="MYP860" s="152"/>
      <c r="MYQ860" s="152"/>
      <c r="MYR860" s="152"/>
      <c r="MYS860" s="152"/>
      <c r="MYT860" s="152"/>
      <c r="MYU860" s="152"/>
      <c r="MYV860" s="152"/>
      <c r="MYW860" s="152"/>
      <c r="MYX860" s="152"/>
      <c r="MYY860" s="152"/>
      <c r="MYZ860" s="152"/>
      <c r="MZA860" s="152"/>
      <c r="MZB860" s="152"/>
      <c r="MZC860" s="152"/>
      <c r="MZD860" s="152"/>
      <c r="MZE860" s="152"/>
      <c r="MZF860" s="152"/>
      <c r="MZG860" s="152"/>
      <c r="MZH860" s="152"/>
      <c r="MZI860" s="152"/>
      <c r="MZJ860" s="152"/>
      <c r="MZK860" s="152"/>
      <c r="MZL860" s="152"/>
      <c r="MZM860" s="152"/>
      <c r="MZN860" s="152"/>
      <c r="MZO860" s="152"/>
      <c r="MZP860" s="152"/>
      <c r="MZQ860" s="152"/>
      <c r="MZR860" s="152"/>
      <c r="MZS860" s="152"/>
      <c r="MZT860" s="152"/>
      <c r="MZU860" s="152"/>
      <c r="MZV860" s="152"/>
      <c r="MZW860" s="152"/>
      <c r="MZX860" s="152"/>
      <c r="MZY860" s="152"/>
      <c r="MZZ860" s="152"/>
      <c r="NAA860" s="152"/>
      <c r="NAB860" s="152"/>
      <c r="NAC860" s="152"/>
      <c r="NAD860" s="152"/>
      <c r="NAE860" s="152"/>
      <c r="NAF860" s="152"/>
      <c r="NAG860" s="152"/>
      <c r="NAH860" s="152"/>
      <c r="NAI860" s="152"/>
      <c r="NAJ860" s="152"/>
      <c r="NAK860" s="152"/>
      <c r="NAL860" s="152"/>
      <c r="NAM860" s="152"/>
      <c r="NAN860" s="152"/>
      <c r="NAO860" s="152"/>
      <c r="NAP860" s="152"/>
      <c r="NAQ860" s="152"/>
      <c r="NAR860" s="152"/>
      <c r="NAS860" s="152"/>
      <c r="NAT860" s="152"/>
      <c r="NAU860" s="152"/>
      <c r="NAV860" s="152"/>
      <c r="NAW860" s="152"/>
      <c r="NAX860" s="152"/>
      <c r="NAY860" s="152"/>
      <c r="NAZ860" s="152"/>
      <c r="NBA860" s="152"/>
      <c r="NBB860" s="152"/>
      <c r="NBC860" s="152"/>
      <c r="NBD860" s="152"/>
      <c r="NBE860" s="152"/>
      <c r="NBF860" s="152"/>
      <c r="NBG860" s="152"/>
      <c r="NBH860" s="152"/>
      <c r="NBI860" s="152"/>
      <c r="NBJ860" s="152"/>
      <c r="NBK860" s="152"/>
      <c r="NBL860" s="152"/>
      <c r="NBM860" s="152"/>
      <c r="NBN860" s="152"/>
      <c r="NBO860" s="152"/>
      <c r="NBP860" s="152"/>
      <c r="NBQ860" s="152"/>
      <c r="NBR860" s="152"/>
      <c r="NBS860" s="152"/>
      <c r="NBT860" s="152"/>
      <c r="NBU860" s="152"/>
      <c r="NBV860" s="152"/>
      <c r="NBW860" s="152"/>
      <c r="NBX860" s="152"/>
      <c r="NBY860" s="152"/>
      <c r="NBZ860" s="152"/>
      <c r="NCA860" s="152"/>
      <c r="NCB860" s="152"/>
      <c r="NCC860" s="152"/>
      <c r="NCD860" s="152"/>
      <c r="NCE860" s="152"/>
      <c r="NCF860" s="152"/>
      <c r="NCG860" s="152"/>
      <c r="NCH860" s="152"/>
      <c r="NCI860" s="152"/>
      <c r="NCJ860" s="152"/>
      <c r="NCK860" s="152"/>
      <c r="NCL860" s="152"/>
      <c r="NCM860" s="152"/>
      <c r="NCN860" s="152"/>
      <c r="NCO860" s="152"/>
      <c r="NCP860" s="152"/>
      <c r="NCQ860" s="152"/>
      <c r="NCR860" s="152"/>
      <c r="NCS860" s="152"/>
      <c r="NCT860" s="152"/>
      <c r="NCU860" s="152"/>
      <c r="NCV860" s="152"/>
      <c r="NCW860" s="152"/>
      <c r="NCX860" s="152"/>
      <c r="NCY860" s="152"/>
      <c r="NCZ860" s="152"/>
      <c r="NDA860" s="152"/>
      <c r="NDB860" s="152"/>
      <c r="NDC860" s="152"/>
      <c r="NDD860" s="152"/>
      <c r="NDE860" s="152"/>
      <c r="NDF860" s="152"/>
      <c r="NDG860" s="152"/>
      <c r="NDH860" s="152"/>
      <c r="NDI860" s="152"/>
      <c r="NDJ860" s="152"/>
      <c r="NDK860" s="152"/>
      <c r="NDL860" s="152"/>
      <c r="NDM860" s="152"/>
      <c r="NDN860" s="152"/>
      <c r="NDO860" s="152"/>
      <c r="NDP860" s="152"/>
      <c r="NDQ860" s="152"/>
      <c r="NDR860" s="152"/>
      <c r="NDS860" s="152"/>
      <c r="NDT860" s="152"/>
      <c r="NDU860" s="152"/>
      <c r="NDV860" s="152"/>
      <c r="NDW860" s="152"/>
      <c r="NDX860" s="152"/>
      <c r="NDY860" s="152"/>
      <c r="NDZ860" s="152"/>
      <c r="NEA860" s="152"/>
      <c r="NEB860" s="152"/>
      <c r="NEC860" s="152"/>
      <c r="NED860" s="152"/>
      <c r="NEE860" s="152"/>
      <c r="NEF860" s="152"/>
      <c r="NEG860" s="152"/>
      <c r="NEH860" s="152"/>
      <c r="NEI860" s="152"/>
      <c r="NEJ860" s="152"/>
      <c r="NEK860" s="152"/>
      <c r="NEL860" s="152"/>
      <c r="NEM860" s="152"/>
      <c r="NEN860" s="152"/>
      <c r="NEO860" s="152"/>
      <c r="NEP860" s="152"/>
      <c r="NEQ860" s="152"/>
      <c r="NER860" s="152"/>
      <c r="NES860" s="152"/>
      <c r="NET860" s="152"/>
      <c r="NEU860" s="152"/>
      <c r="NEV860" s="152"/>
      <c r="NEW860" s="152"/>
      <c r="NEX860" s="152"/>
      <c r="NEY860" s="152"/>
      <c r="NEZ860" s="152"/>
      <c r="NFA860" s="152"/>
      <c r="NFB860" s="152"/>
      <c r="NFC860" s="152"/>
      <c r="NFD860" s="152"/>
      <c r="NFE860" s="152"/>
      <c r="NFF860" s="152"/>
      <c r="NFG860" s="152"/>
      <c r="NFH860" s="152"/>
      <c r="NFI860" s="152"/>
      <c r="NFJ860" s="152"/>
      <c r="NFK860" s="152"/>
      <c r="NFL860" s="152"/>
      <c r="NFM860" s="152"/>
      <c r="NFN860" s="152"/>
      <c r="NFO860" s="152"/>
      <c r="NFP860" s="152"/>
      <c r="NFQ860" s="152"/>
      <c r="NFR860" s="152"/>
      <c r="NFS860" s="152"/>
      <c r="NFT860" s="152"/>
      <c r="NFU860" s="152"/>
      <c r="NFV860" s="152"/>
      <c r="NFW860" s="152"/>
      <c r="NFX860" s="152"/>
      <c r="NFY860" s="152"/>
      <c r="NFZ860" s="152"/>
      <c r="NGA860" s="152"/>
      <c r="NGB860" s="152"/>
      <c r="NGC860" s="152"/>
      <c r="NGD860" s="152"/>
      <c r="NGE860" s="152"/>
      <c r="NGF860" s="152"/>
      <c r="NGG860" s="152"/>
      <c r="NGH860" s="152"/>
      <c r="NGI860" s="152"/>
      <c r="NGJ860" s="152"/>
      <c r="NGK860" s="152"/>
      <c r="NGL860" s="152"/>
      <c r="NGM860" s="152"/>
      <c r="NGN860" s="152"/>
      <c r="NGO860" s="152"/>
      <c r="NGP860" s="152"/>
      <c r="NGQ860" s="152"/>
      <c r="NGR860" s="152"/>
      <c r="NGS860" s="152"/>
      <c r="NGT860" s="152"/>
      <c r="NGU860" s="152"/>
      <c r="NGV860" s="152"/>
      <c r="NGW860" s="152"/>
      <c r="NGX860" s="152"/>
      <c r="NGY860" s="152"/>
      <c r="NGZ860" s="152"/>
      <c r="NHA860" s="152"/>
      <c r="NHB860" s="152"/>
      <c r="NHC860" s="152"/>
      <c r="NHD860" s="152"/>
      <c r="NHE860" s="152"/>
      <c r="NHF860" s="152"/>
      <c r="NHG860" s="152"/>
      <c r="NHH860" s="152"/>
      <c r="NHI860" s="152"/>
      <c r="NHJ860" s="152"/>
      <c r="NHK860" s="152"/>
      <c r="NHL860" s="152"/>
      <c r="NHM860" s="152"/>
      <c r="NHN860" s="152"/>
      <c r="NHO860" s="152"/>
      <c r="NHP860" s="152"/>
      <c r="NHQ860" s="152"/>
      <c r="NHR860" s="152"/>
      <c r="NHS860" s="152"/>
      <c r="NHT860" s="152"/>
      <c r="NHU860" s="152"/>
      <c r="NHV860" s="152"/>
      <c r="NHW860" s="152"/>
      <c r="NHX860" s="152"/>
      <c r="NHY860" s="152"/>
      <c r="NHZ860" s="152"/>
      <c r="NIA860" s="152"/>
      <c r="NIB860" s="152"/>
      <c r="NIC860" s="152"/>
      <c r="NID860" s="152"/>
      <c r="NIE860" s="152"/>
      <c r="NIF860" s="152"/>
      <c r="NIG860" s="152"/>
      <c r="NIH860" s="152"/>
      <c r="NII860" s="152"/>
      <c r="NIJ860" s="152"/>
      <c r="NIK860" s="152"/>
      <c r="NIL860" s="152"/>
      <c r="NIM860" s="152"/>
      <c r="NIN860" s="152"/>
      <c r="NIO860" s="152"/>
      <c r="NIP860" s="152"/>
      <c r="NIQ860" s="152"/>
      <c r="NIR860" s="152"/>
      <c r="NIS860" s="152"/>
      <c r="NIT860" s="152"/>
      <c r="NIU860" s="152"/>
      <c r="NIV860" s="152"/>
      <c r="NIW860" s="152"/>
      <c r="NIX860" s="152"/>
      <c r="NIY860" s="152"/>
      <c r="NIZ860" s="152"/>
      <c r="NJA860" s="152"/>
      <c r="NJB860" s="152"/>
      <c r="NJC860" s="152"/>
      <c r="NJD860" s="152"/>
      <c r="NJE860" s="152"/>
      <c r="NJF860" s="152"/>
      <c r="NJG860" s="152"/>
      <c r="NJH860" s="152"/>
      <c r="NJI860" s="152"/>
      <c r="NJJ860" s="152"/>
      <c r="NJK860" s="152"/>
      <c r="NJL860" s="152"/>
      <c r="NJM860" s="152"/>
      <c r="NJN860" s="152"/>
      <c r="NJO860" s="152"/>
      <c r="NJP860" s="152"/>
      <c r="NJQ860" s="152"/>
      <c r="NJR860" s="152"/>
      <c r="NJS860" s="152"/>
      <c r="NJT860" s="152"/>
      <c r="NJU860" s="152"/>
      <c r="NJV860" s="152"/>
      <c r="NJW860" s="152"/>
      <c r="NJX860" s="152"/>
      <c r="NJY860" s="152"/>
      <c r="NJZ860" s="152"/>
      <c r="NKA860" s="152"/>
      <c r="NKB860" s="152"/>
      <c r="NKC860" s="152"/>
      <c r="NKD860" s="152"/>
      <c r="NKE860" s="152"/>
      <c r="NKF860" s="152"/>
      <c r="NKG860" s="152"/>
      <c r="NKH860" s="152"/>
      <c r="NKI860" s="152"/>
      <c r="NKJ860" s="152"/>
      <c r="NKK860" s="152"/>
      <c r="NKL860" s="152"/>
      <c r="NKM860" s="152"/>
      <c r="NKN860" s="152"/>
      <c r="NKO860" s="152"/>
      <c r="NKP860" s="152"/>
      <c r="NKQ860" s="152"/>
      <c r="NKR860" s="152"/>
      <c r="NKS860" s="152"/>
      <c r="NKT860" s="152"/>
      <c r="NKU860" s="152"/>
      <c r="NKV860" s="152"/>
      <c r="NKW860" s="152"/>
      <c r="NKX860" s="152"/>
      <c r="NKY860" s="152"/>
      <c r="NKZ860" s="152"/>
      <c r="NLA860" s="152"/>
      <c r="NLB860" s="152"/>
      <c r="NLC860" s="152"/>
      <c r="NLD860" s="152"/>
      <c r="NLE860" s="152"/>
      <c r="NLF860" s="152"/>
      <c r="NLG860" s="152"/>
      <c r="NLH860" s="152"/>
      <c r="NLI860" s="152"/>
      <c r="NLJ860" s="152"/>
      <c r="NLK860" s="152"/>
      <c r="NLL860" s="152"/>
      <c r="NLM860" s="152"/>
      <c r="NLN860" s="152"/>
      <c r="NLO860" s="152"/>
      <c r="NLP860" s="152"/>
      <c r="NLQ860" s="152"/>
      <c r="NLR860" s="152"/>
      <c r="NLS860" s="152"/>
      <c r="NLT860" s="152"/>
      <c r="NLU860" s="152"/>
      <c r="NLV860" s="152"/>
      <c r="NLW860" s="152"/>
      <c r="NLX860" s="152"/>
      <c r="NLY860" s="152"/>
      <c r="NLZ860" s="152"/>
      <c r="NMA860" s="152"/>
      <c r="NMB860" s="152"/>
      <c r="NMC860" s="152"/>
      <c r="NMD860" s="152"/>
      <c r="NME860" s="152"/>
      <c r="NMF860" s="152"/>
      <c r="NMG860" s="152"/>
      <c r="NMH860" s="152"/>
      <c r="NMI860" s="152"/>
      <c r="NMJ860" s="152"/>
      <c r="NMK860" s="152"/>
      <c r="NML860" s="152"/>
      <c r="NMM860" s="152"/>
      <c r="NMN860" s="152"/>
      <c r="NMO860" s="152"/>
      <c r="NMP860" s="152"/>
      <c r="NMQ860" s="152"/>
      <c r="NMR860" s="152"/>
      <c r="NMS860" s="152"/>
      <c r="NMT860" s="152"/>
      <c r="NMU860" s="152"/>
      <c r="NMV860" s="152"/>
      <c r="NMW860" s="152"/>
      <c r="NMX860" s="152"/>
      <c r="NMY860" s="152"/>
      <c r="NMZ860" s="152"/>
      <c r="NNA860" s="152"/>
      <c r="NNB860" s="152"/>
      <c r="NNC860" s="152"/>
      <c r="NND860" s="152"/>
      <c r="NNE860" s="152"/>
      <c r="NNF860" s="152"/>
      <c r="NNG860" s="152"/>
      <c r="NNH860" s="152"/>
      <c r="NNI860" s="152"/>
      <c r="NNJ860" s="152"/>
      <c r="NNK860" s="152"/>
      <c r="NNL860" s="152"/>
      <c r="NNM860" s="152"/>
      <c r="NNN860" s="152"/>
      <c r="NNO860" s="152"/>
      <c r="NNP860" s="152"/>
      <c r="NNQ860" s="152"/>
      <c r="NNR860" s="152"/>
      <c r="NNS860" s="152"/>
      <c r="NNT860" s="152"/>
      <c r="NNU860" s="152"/>
      <c r="NNV860" s="152"/>
      <c r="NNW860" s="152"/>
      <c r="NNX860" s="152"/>
      <c r="NNY860" s="152"/>
      <c r="NNZ860" s="152"/>
      <c r="NOA860" s="152"/>
      <c r="NOB860" s="152"/>
      <c r="NOC860" s="152"/>
      <c r="NOD860" s="152"/>
      <c r="NOE860" s="152"/>
      <c r="NOF860" s="152"/>
      <c r="NOG860" s="152"/>
      <c r="NOH860" s="152"/>
      <c r="NOI860" s="152"/>
      <c r="NOJ860" s="152"/>
      <c r="NOK860" s="152"/>
      <c r="NOL860" s="152"/>
      <c r="NOM860" s="152"/>
      <c r="NON860" s="152"/>
      <c r="NOO860" s="152"/>
      <c r="NOP860" s="152"/>
      <c r="NOQ860" s="152"/>
      <c r="NOR860" s="152"/>
      <c r="NOS860" s="152"/>
      <c r="NOT860" s="152"/>
      <c r="NOU860" s="152"/>
      <c r="NOV860" s="152"/>
      <c r="NOW860" s="152"/>
      <c r="NOX860" s="152"/>
      <c r="NOY860" s="152"/>
      <c r="NOZ860" s="152"/>
      <c r="NPA860" s="152"/>
      <c r="NPB860" s="152"/>
      <c r="NPC860" s="152"/>
      <c r="NPD860" s="152"/>
      <c r="NPE860" s="152"/>
      <c r="NPF860" s="152"/>
      <c r="NPG860" s="152"/>
      <c r="NPH860" s="152"/>
      <c r="NPI860" s="152"/>
      <c r="NPJ860" s="152"/>
      <c r="NPK860" s="152"/>
      <c r="NPL860" s="152"/>
      <c r="NPM860" s="152"/>
      <c r="NPN860" s="152"/>
      <c r="NPO860" s="152"/>
      <c r="NPP860" s="152"/>
      <c r="NPQ860" s="152"/>
      <c r="NPR860" s="152"/>
      <c r="NPS860" s="152"/>
      <c r="NPT860" s="152"/>
      <c r="NPU860" s="152"/>
      <c r="NPV860" s="152"/>
      <c r="NPW860" s="152"/>
      <c r="NPX860" s="152"/>
      <c r="NPY860" s="152"/>
      <c r="NPZ860" s="152"/>
      <c r="NQA860" s="152"/>
      <c r="NQB860" s="152"/>
      <c r="NQC860" s="152"/>
      <c r="NQD860" s="152"/>
      <c r="NQE860" s="152"/>
      <c r="NQF860" s="152"/>
      <c r="NQG860" s="152"/>
      <c r="NQH860" s="152"/>
      <c r="NQI860" s="152"/>
      <c r="NQJ860" s="152"/>
      <c r="NQK860" s="152"/>
      <c r="NQL860" s="152"/>
      <c r="NQM860" s="152"/>
      <c r="NQN860" s="152"/>
      <c r="NQO860" s="152"/>
      <c r="NQP860" s="152"/>
      <c r="NQQ860" s="152"/>
      <c r="NQR860" s="152"/>
      <c r="NQS860" s="152"/>
      <c r="NQT860" s="152"/>
      <c r="NQU860" s="152"/>
      <c r="NQV860" s="152"/>
      <c r="NQW860" s="152"/>
      <c r="NQX860" s="152"/>
      <c r="NQY860" s="152"/>
      <c r="NQZ860" s="152"/>
      <c r="NRA860" s="152"/>
      <c r="NRB860" s="152"/>
      <c r="NRC860" s="152"/>
      <c r="NRD860" s="152"/>
      <c r="NRE860" s="152"/>
      <c r="NRF860" s="152"/>
      <c r="NRG860" s="152"/>
      <c r="NRH860" s="152"/>
      <c r="NRI860" s="152"/>
      <c r="NRJ860" s="152"/>
      <c r="NRK860" s="152"/>
      <c r="NRL860" s="152"/>
      <c r="NRM860" s="152"/>
      <c r="NRN860" s="152"/>
      <c r="NRO860" s="152"/>
      <c r="NRP860" s="152"/>
      <c r="NRQ860" s="152"/>
      <c r="NRR860" s="152"/>
      <c r="NRS860" s="152"/>
      <c r="NRT860" s="152"/>
      <c r="NRU860" s="152"/>
      <c r="NRV860" s="152"/>
      <c r="NRW860" s="152"/>
      <c r="NRX860" s="152"/>
      <c r="NRY860" s="152"/>
      <c r="NRZ860" s="152"/>
      <c r="NSA860" s="152"/>
      <c r="NSB860" s="152"/>
      <c r="NSC860" s="152"/>
      <c r="NSD860" s="152"/>
      <c r="NSE860" s="152"/>
      <c r="NSF860" s="152"/>
      <c r="NSG860" s="152"/>
      <c r="NSH860" s="152"/>
      <c r="NSI860" s="152"/>
      <c r="NSJ860" s="152"/>
      <c r="NSK860" s="152"/>
      <c r="NSL860" s="152"/>
      <c r="NSM860" s="152"/>
      <c r="NSN860" s="152"/>
      <c r="NSO860" s="152"/>
      <c r="NSP860" s="152"/>
      <c r="NSQ860" s="152"/>
      <c r="NSR860" s="152"/>
      <c r="NSS860" s="152"/>
      <c r="NST860" s="152"/>
      <c r="NSU860" s="152"/>
      <c r="NSV860" s="152"/>
      <c r="NSW860" s="152"/>
      <c r="NSX860" s="152"/>
      <c r="NSY860" s="152"/>
      <c r="NSZ860" s="152"/>
      <c r="NTA860" s="152"/>
      <c r="NTB860" s="152"/>
      <c r="NTC860" s="152"/>
      <c r="NTD860" s="152"/>
      <c r="NTE860" s="152"/>
      <c r="NTF860" s="152"/>
      <c r="NTG860" s="152"/>
      <c r="NTH860" s="152"/>
      <c r="NTI860" s="152"/>
      <c r="NTJ860" s="152"/>
      <c r="NTK860" s="152"/>
      <c r="NTL860" s="152"/>
      <c r="NTM860" s="152"/>
      <c r="NTN860" s="152"/>
      <c r="NTO860" s="152"/>
      <c r="NTP860" s="152"/>
      <c r="NTQ860" s="152"/>
      <c r="NTR860" s="152"/>
      <c r="NTS860" s="152"/>
      <c r="NTT860" s="152"/>
      <c r="NTU860" s="152"/>
      <c r="NTV860" s="152"/>
      <c r="NTW860" s="152"/>
      <c r="NTX860" s="152"/>
      <c r="NTY860" s="152"/>
      <c r="NTZ860" s="152"/>
      <c r="NUA860" s="152"/>
      <c r="NUB860" s="152"/>
      <c r="NUC860" s="152"/>
      <c r="NUD860" s="152"/>
      <c r="NUE860" s="152"/>
      <c r="NUF860" s="152"/>
      <c r="NUG860" s="152"/>
      <c r="NUH860" s="152"/>
      <c r="NUI860" s="152"/>
      <c r="NUJ860" s="152"/>
      <c r="NUK860" s="152"/>
      <c r="NUL860" s="152"/>
      <c r="NUM860" s="152"/>
      <c r="NUN860" s="152"/>
      <c r="NUO860" s="152"/>
      <c r="NUP860" s="152"/>
      <c r="NUQ860" s="152"/>
      <c r="NUR860" s="152"/>
      <c r="NUS860" s="152"/>
      <c r="NUT860" s="152"/>
      <c r="NUU860" s="152"/>
      <c r="NUV860" s="152"/>
      <c r="NUW860" s="152"/>
      <c r="NUX860" s="152"/>
      <c r="NUY860" s="152"/>
      <c r="NUZ860" s="152"/>
      <c r="NVA860" s="152"/>
      <c r="NVB860" s="152"/>
      <c r="NVC860" s="152"/>
      <c r="NVD860" s="152"/>
      <c r="NVE860" s="152"/>
      <c r="NVF860" s="152"/>
      <c r="NVG860" s="152"/>
      <c r="NVH860" s="152"/>
      <c r="NVI860" s="152"/>
      <c r="NVJ860" s="152"/>
      <c r="NVK860" s="152"/>
      <c r="NVL860" s="152"/>
      <c r="NVM860" s="152"/>
      <c r="NVN860" s="152"/>
      <c r="NVO860" s="152"/>
      <c r="NVP860" s="152"/>
      <c r="NVQ860" s="152"/>
      <c r="NVR860" s="152"/>
      <c r="NVS860" s="152"/>
      <c r="NVT860" s="152"/>
      <c r="NVU860" s="152"/>
      <c r="NVV860" s="152"/>
      <c r="NVW860" s="152"/>
      <c r="NVX860" s="152"/>
      <c r="NVY860" s="152"/>
      <c r="NVZ860" s="152"/>
      <c r="NWA860" s="152"/>
      <c r="NWB860" s="152"/>
      <c r="NWC860" s="152"/>
      <c r="NWD860" s="152"/>
      <c r="NWE860" s="152"/>
      <c r="NWF860" s="152"/>
      <c r="NWG860" s="152"/>
      <c r="NWH860" s="152"/>
      <c r="NWI860" s="152"/>
      <c r="NWJ860" s="152"/>
      <c r="NWK860" s="152"/>
      <c r="NWL860" s="152"/>
      <c r="NWM860" s="152"/>
      <c r="NWN860" s="152"/>
      <c r="NWO860" s="152"/>
      <c r="NWP860" s="152"/>
      <c r="NWQ860" s="152"/>
      <c r="NWR860" s="152"/>
      <c r="NWS860" s="152"/>
      <c r="NWT860" s="152"/>
      <c r="NWU860" s="152"/>
      <c r="NWV860" s="152"/>
      <c r="NWW860" s="152"/>
      <c r="NWX860" s="152"/>
      <c r="NWY860" s="152"/>
      <c r="NWZ860" s="152"/>
      <c r="NXA860" s="152"/>
      <c r="NXB860" s="152"/>
      <c r="NXC860" s="152"/>
      <c r="NXD860" s="152"/>
      <c r="NXE860" s="152"/>
      <c r="NXF860" s="152"/>
      <c r="NXG860" s="152"/>
      <c r="NXH860" s="152"/>
      <c r="NXI860" s="152"/>
      <c r="NXJ860" s="152"/>
      <c r="NXK860" s="152"/>
      <c r="NXL860" s="152"/>
      <c r="NXM860" s="152"/>
      <c r="NXN860" s="152"/>
      <c r="NXO860" s="152"/>
      <c r="NXP860" s="152"/>
      <c r="NXQ860" s="152"/>
      <c r="NXR860" s="152"/>
      <c r="NXS860" s="152"/>
      <c r="NXT860" s="152"/>
      <c r="NXU860" s="152"/>
      <c r="NXV860" s="152"/>
      <c r="NXW860" s="152"/>
      <c r="NXX860" s="152"/>
      <c r="NXY860" s="152"/>
      <c r="NXZ860" s="152"/>
      <c r="NYA860" s="152"/>
      <c r="NYB860" s="152"/>
      <c r="NYC860" s="152"/>
      <c r="NYD860" s="152"/>
      <c r="NYE860" s="152"/>
      <c r="NYF860" s="152"/>
      <c r="NYG860" s="152"/>
      <c r="NYH860" s="152"/>
      <c r="NYI860" s="152"/>
      <c r="NYJ860" s="152"/>
      <c r="NYK860" s="152"/>
      <c r="NYL860" s="152"/>
      <c r="NYM860" s="152"/>
      <c r="NYN860" s="152"/>
      <c r="NYO860" s="152"/>
      <c r="NYP860" s="152"/>
      <c r="NYQ860" s="152"/>
      <c r="NYR860" s="152"/>
      <c r="NYS860" s="152"/>
      <c r="NYT860" s="152"/>
      <c r="NYU860" s="152"/>
      <c r="NYV860" s="152"/>
      <c r="NYW860" s="152"/>
      <c r="NYX860" s="152"/>
      <c r="NYY860" s="152"/>
      <c r="NYZ860" s="152"/>
      <c r="NZA860" s="152"/>
      <c r="NZB860" s="152"/>
      <c r="NZC860" s="152"/>
      <c r="NZD860" s="152"/>
      <c r="NZE860" s="152"/>
      <c r="NZF860" s="152"/>
      <c r="NZG860" s="152"/>
      <c r="NZH860" s="152"/>
      <c r="NZI860" s="152"/>
      <c r="NZJ860" s="152"/>
      <c r="NZK860" s="152"/>
      <c r="NZL860" s="152"/>
      <c r="NZM860" s="152"/>
      <c r="NZN860" s="152"/>
      <c r="NZO860" s="152"/>
      <c r="NZP860" s="152"/>
      <c r="NZQ860" s="152"/>
      <c r="NZR860" s="152"/>
      <c r="NZS860" s="152"/>
      <c r="NZT860" s="152"/>
      <c r="NZU860" s="152"/>
      <c r="NZV860" s="152"/>
      <c r="NZW860" s="152"/>
      <c r="NZX860" s="152"/>
      <c r="NZY860" s="152"/>
      <c r="NZZ860" s="152"/>
      <c r="OAA860" s="152"/>
      <c r="OAB860" s="152"/>
      <c r="OAC860" s="152"/>
      <c r="OAD860" s="152"/>
      <c r="OAE860" s="152"/>
      <c r="OAF860" s="152"/>
      <c r="OAG860" s="152"/>
      <c r="OAH860" s="152"/>
      <c r="OAI860" s="152"/>
      <c r="OAJ860" s="152"/>
      <c r="OAK860" s="152"/>
      <c r="OAL860" s="152"/>
      <c r="OAM860" s="152"/>
      <c r="OAN860" s="152"/>
      <c r="OAO860" s="152"/>
      <c r="OAP860" s="152"/>
      <c r="OAQ860" s="152"/>
      <c r="OAR860" s="152"/>
      <c r="OAS860" s="152"/>
      <c r="OAT860" s="152"/>
      <c r="OAU860" s="152"/>
      <c r="OAV860" s="152"/>
      <c r="OAW860" s="152"/>
      <c r="OAX860" s="152"/>
      <c r="OAY860" s="152"/>
      <c r="OAZ860" s="152"/>
      <c r="OBA860" s="152"/>
      <c r="OBB860" s="152"/>
      <c r="OBC860" s="152"/>
      <c r="OBD860" s="152"/>
      <c r="OBE860" s="152"/>
      <c r="OBF860" s="152"/>
      <c r="OBG860" s="152"/>
      <c r="OBH860" s="152"/>
      <c r="OBI860" s="152"/>
      <c r="OBJ860" s="152"/>
      <c r="OBK860" s="152"/>
      <c r="OBL860" s="152"/>
      <c r="OBM860" s="152"/>
      <c r="OBN860" s="152"/>
      <c r="OBO860" s="152"/>
      <c r="OBP860" s="152"/>
      <c r="OBQ860" s="152"/>
      <c r="OBR860" s="152"/>
      <c r="OBS860" s="152"/>
      <c r="OBT860" s="152"/>
      <c r="OBU860" s="152"/>
      <c r="OBV860" s="152"/>
      <c r="OBW860" s="152"/>
      <c r="OBX860" s="152"/>
      <c r="OBY860" s="152"/>
      <c r="OBZ860" s="152"/>
      <c r="OCA860" s="152"/>
      <c r="OCB860" s="152"/>
      <c r="OCC860" s="152"/>
      <c r="OCD860" s="152"/>
      <c r="OCE860" s="152"/>
      <c r="OCF860" s="152"/>
      <c r="OCG860" s="152"/>
      <c r="OCH860" s="152"/>
      <c r="OCI860" s="152"/>
      <c r="OCJ860" s="152"/>
      <c r="OCK860" s="152"/>
      <c r="OCL860" s="152"/>
      <c r="OCM860" s="152"/>
      <c r="OCN860" s="152"/>
      <c r="OCO860" s="152"/>
      <c r="OCP860" s="152"/>
      <c r="OCQ860" s="152"/>
      <c r="OCR860" s="152"/>
      <c r="OCS860" s="152"/>
      <c r="OCT860" s="152"/>
      <c r="OCU860" s="152"/>
      <c r="OCV860" s="152"/>
      <c r="OCW860" s="152"/>
      <c r="OCX860" s="152"/>
      <c r="OCY860" s="152"/>
      <c r="OCZ860" s="152"/>
      <c r="ODA860" s="152"/>
      <c r="ODB860" s="152"/>
      <c r="ODC860" s="152"/>
      <c r="ODD860" s="152"/>
      <c r="ODE860" s="152"/>
      <c r="ODF860" s="152"/>
      <c r="ODG860" s="152"/>
      <c r="ODH860" s="152"/>
      <c r="ODI860" s="152"/>
      <c r="ODJ860" s="152"/>
      <c r="ODK860" s="152"/>
      <c r="ODL860" s="152"/>
      <c r="ODM860" s="152"/>
      <c r="ODN860" s="152"/>
      <c r="ODO860" s="152"/>
      <c r="ODP860" s="152"/>
      <c r="ODQ860" s="152"/>
      <c r="ODR860" s="152"/>
      <c r="ODS860" s="152"/>
      <c r="ODT860" s="152"/>
      <c r="ODU860" s="152"/>
      <c r="ODV860" s="152"/>
      <c r="ODW860" s="152"/>
      <c r="ODX860" s="152"/>
      <c r="ODY860" s="152"/>
      <c r="ODZ860" s="152"/>
      <c r="OEA860" s="152"/>
      <c r="OEB860" s="152"/>
      <c r="OEC860" s="152"/>
      <c r="OED860" s="152"/>
      <c r="OEE860" s="152"/>
      <c r="OEF860" s="152"/>
      <c r="OEG860" s="152"/>
      <c r="OEH860" s="152"/>
      <c r="OEI860" s="152"/>
      <c r="OEJ860" s="152"/>
      <c r="OEK860" s="152"/>
      <c r="OEL860" s="152"/>
      <c r="OEM860" s="152"/>
      <c r="OEN860" s="152"/>
      <c r="OEO860" s="152"/>
      <c r="OEP860" s="152"/>
      <c r="OEQ860" s="152"/>
      <c r="OER860" s="152"/>
      <c r="OES860" s="152"/>
      <c r="OET860" s="152"/>
      <c r="OEU860" s="152"/>
      <c r="OEV860" s="152"/>
      <c r="OEW860" s="152"/>
      <c r="OEX860" s="152"/>
      <c r="OEY860" s="152"/>
      <c r="OEZ860" s="152"/>
      <c r="OFA860" s="152"/>
      <c r="OFB860" s="152"/>
      <c r="OFC860" s="152"/>
      <c r="OFD860" s="152"/>
      <c r="OFE860" s="152"/>
      <c r="OFF860" s="152"/>
      <c r="OFG860" s="152"/>
      <c r="OFH860" s="152"/>
      <c r="OFI860" s="152"/>
      <c r="OFJ860" s="152"/>
      <c r="OFK860" s="152"/>
      <c r="OFL860" s="152"/>
      <c r="OFM860" s="152"/>
      <c r="OFN860" s="152"/>
      <c r="OFO860" s="152"/>
      <c r="OFP860" s="152"/>
      <c r="OFQ860" s="152"/>
      <c r="OFR860" s="152"/>
      <c r="OFS860" s="152"/>
      <c r="OFT860" s="152"/>
      <c r="OFU860" s="152"/>
      <c r="OFV860" s="152"/>
      <c r="OFW860" s="152"/>
      <c r="OFX860" s="152"/>
      <c r="OFY860" s="152"/>
      <c r="OFZ860" s="152"/>
      <c r="OGA860" s="152"/>
      <c r="OGB860" s="152"/>
      <c r="OGC860" s="152"/>
      <c r="OGD860" s="152"/>
      <c r="OGE860" s="152"/>
      <c r="OGF860" s="152"/>
      <c r="OGG860" s="152"/>
      <c r="OGH860" s="152"/>
      <c r="OGI860" s="152"/>
      <c r="OGJ860" s="152"/>
      <c r="OGK860" s="152"/>
      <c r="OGL860" s="152"/>
      <c r="OGM860" s="152"/>
      <c r="OGN860" s="152"/>
      <c r="OGO860" s="152"/>
      <c r="OGP860" s="152"/>
      <c r="OGQ860" s="152"/>
      <c r="OGR860" s="152"/>
      <c r="OGS860" s="152"/>
      <c r="OGT860" s="152"/>
      <c r="OGU860" s="152"/>
      <c r="OGV860" s="152"/>
      <c r="OGW860" s="152"/>
      <c r="OGX860" s="152"/>
      <c r="OGY860" s="152"/>
      <c r="OGZ860" s="152"/>
      <c r="OHA860" s="152"/>
      <c r="OHB860" s="152"/>
      <c r="OHC860" s="152"/>
      <c r="OHD860" s="152"/>
      <c r="OHE860" s="152"/>
      <c r="OHF860" s="152"/>
      <c r="OHG860" s="152"/>
      <c r="OHH860" s="152"/>
      <c r="OHI860" s="152"/>
      <c r="OHJ860" s="152"/>
      <c r="OHK860" s="152"/>
      <c r="OHL860" s="152"/>
      <c r="OHM860" s="152"/>
      <c r="OHN860" s="152"/>
      <c r="OHO860" s="152"/>
      <c r="OHP860" s="152"/>
      <c r="OHQ860" s="152"/>
      <c r="OHR860" s="152"/>
      <c r="OHS860" s="152"/>
      <c r="OHT860" s="152"/>
      <c r="OHU860" s="152"/>
      <c r="OHV860" s="152"/>
      <c r="OHW860" s="152"/>
      <c r="OHX860" s="152"/>
      <c r="OHY860" s="152"/>
      <c r="OHZ860" s="152"/>
      <c r="OIA860" s="152"/>
      <c r="OIB860" s="152"/>
      <c r="OIC860" s="152"/>
      <c r="OID860" s="152"/>
      <c r="OIE860" s="152"/>
      <c r="OIF860" s="152"/>
      <c r="OIG860" s="152"/>
      <c r="OIH860" s="152"/>
      <c r="OII860" s="152"/>
      <c r="OIJ860" s="152"/>
      <c r="OIK860" s="152"/>
      <c r="OIL860" s="152"/>
      <c r="OIM860" s="152"/>
      <c r="OIN860" s="152"/>
      <c r="OIO860" s="152"/>
      <c r="OIP860" s="152"/>
      <c r="OIQ860" s="152"/>
      <c r="OIR860" s="152"/>
      <c r="OIS860" s="152"/>
      <c r="OIT860" s="152"/>
      <c r="OIU860" s="152"/>
      <c r="OIV860" s="152"/>
      <c r="OIW860" s="152"/>
      <c r="OIX860" s="152"/>
      <c r="OIY860" s="152"/>
      <c r="OIZ860" s="152"/>
      <c r="OJA860" s="152"/>
      <c r="OJB860" s="152"/>
      <c r="OJC860" s="152"/>
      <c r="OJD860" s="152"/>
      <c r="OJE860" s="152"/>
      <c r="OJF860" s="152"/>
      <c r="OJG860" s="152"/>
      <c r="OJH860" s="152"/>
      <c r="OJI860" s="152"/>
      <c r="OJJ860" s="152"/>
      <c r="OJK860" s="152"/>
      <c r="OJL860" s="152"/>
      <c r="OJM860" s="152"/>
      <c r="OJN860" s="152"/>
      <c r="OJO860" s="152"/>
      <c r="OJP860" s="152"/>
      <c r="OJQ860" s="152"/>
      <c r="OJR860" s="152"/>
      <c r="OJS860" s="152"/>
      <c r="OJT860" s="152"/>
      <c r="OJU860" s="152"/>
      <c r="OJV860" s="152"/>
      <c r="OJW860" s="152"/>
      <c r="OJX860" s="152"/>
      <c r="OJY860" s="152"/>
      <c r="OJZ860" s="152"/>
      <c r="OKA860" s="152"/>
      <c r="OKB860" s="152"/>
      <c r="OKC860" s="152"/>
      <c r="OKD860" s="152"/>
      <c r="OKE860" s="152"/>
      <c r="OKF860" s="152"/>
      <c r="OKG860" s="152"/>
      <c r="OKH860" s="152"/>
      <c r="OKI860" s="152"/>
      <c r="OKJ860" s="152"/>
      <c r="OKK860" s="152"/>
      <c r="OKL860" s="152"/>
      <c r="OKM860" s="152"/>
      <c r="OKN860" s="152"/>
      <c r="OKO860" s="152"/>
      <c r="OKP860" s="152"/>
      <c r="OKQ860" s="152"/>
      <c r="OKR860" s="152"/>
      <c r="OKS860" s="152"/>
      <c r="OKT860" s="152"/>
      <c r="OKU860" s="152"/>
      <c r="OKV860" s="152"/>
      <c r="OKW860" s="152"/>
      <c r="OKX860" s="152"/>
      <c r="OKY860" s="152"/>
      <c r="OKZ860" s="152"/>
      <c r="OLA860" s="152"/>
      <c r="OLB860" s="152"/>
      <c r="OLC860" s="152"/>
      <c r="OLD860" s="152"/>
      <c r="OLE860" s="152"/>
      <c r="OLF860" s="152"/>
      <c r="OLG860" s="152"/>
      <c r="OLH860" s="152"/>
      <c r="OLI860" s="152"/>
      <c r="OLJ860" s="152"/>
      <c r="OLK860" s="152"/>
      <c r="OLL860" s="152"/>
      <c r="OLM860" s="152"/>
      <c r="OLN860" s="152"/>
      <c r="OLO860" s="152"/>
      <c r="OLP860" s="152"/>
      <c r="OLQ860" s="152"/>
      <c r="OLR860" s="152"/>
      <c r="OLS860" s="152"/>
      <c r="OLT860" s="152"/>
      <c r="OLU860" s="152"/>
      <c r="OLV860" s="152"/>
      <c r="OLW860" s="152"/>
      <c r="OLX860" s="152"/>
      <c r="OLY860" s="152"/>
      <c r="OLZ860" s="152"/>
      <c r="OMA860" s="152"/>
      <c r="OMB860" s="152"/>
      <c r="OMC860" s="152"/>
      <c r="OMD860" s="152"/>
      <c r="OME860" s="152"/>
      <c r="OMF860" s="152"/>
      <c r="OMG860" s="152"/>
      <c r="OMH860" s="152"/>
      <c r="OMI860" s="152"/>
      <c r="OMJ860" s="152"/>
      <c r="OMK860" s="152"/>
      <c r="OML860" s="152"/>
      <c r="OMM860" s="152"/>
      <c r="OMN860" s="152"/>
      <c r="OMO860" s="152"/>
      <c r="OMP860" s="152"/>
      <c r="OMQ860" s="152"/>
      <c r="OMR860" s="152"/>
      <c r="OMS860" s="152"/>
      <c r="OMT860" s="152"/>
      <c r="OMU860" s="152"/>
      <c r="OMV860" s="152"/>
      <c r="OMW860" s="152"/>
      <c r="OMX860" s="152"/>
      <c r="OMY860" s="152"/>
      <c r="OMZ860" s="152"/>
      <c r="ONA860" s="152"/>
      <c r="ONB860" s="152"/>
      <c r="ONC860" s="152"/>
      <c r="OND860" s="152"/>
      <c r="ONE860" s="152"/>
      <c r="ONF860" s="152"/>
      <c r="ONG860" s="152"/>
      <c r="ONH860" s="152"/>
      <c r="ONI860" s="152"/>
      <c r="ONJ860" s="152"/>
      <c r="ONK860" s="152"/>
      <c r="ONL860" s="152"/>
      <c r="ONM860" s="152"/>
      <c r="ONN860" s="152"/>
      <c r="ONO860" s="152"/>
      <c r="ONP860" s="152"/>
      <c r="ONQ860" s="152"/>
      <c r="ONR860" s="152"/>
      <c r="ONS860" s="152"/>
      <c r="ONT860" s="152"/>
      <c r="ONU860" s="152"/>
      <c r="ONV860" s="152"/>
      <c r="ONW860" s="152"/>
      <c r="ONX860" s="152"/>
      <c r="ONY860" s="152"/>
      <c r="ONZ860" s="152"/>
      <c r="OOA860" s="152"/>
      <c r="OOB860" s="152"/>
      <c r="OOC860" s="152"/>
      <c r="OOD860" s="152"/>
      <c r="OOE860" s="152"/>
      <c r="OOF860" s="152"/>
      <c r="OOG860" s="152"/>
      <c r="OOH860" s="152"/>
      <c r="OOI860" s="152"/>
      <c r="OOJ860" s="152"/>
      <c r="OOK860" s="152"/>
      <c r="OOL860" s="152"/>
      <c r="OOM860" s="152"/>
      <c r="OON860" s="152"/>
      <c r="OOO860" s="152"/>
      <c r="OOP860" s="152"/>
      <c r="OOQ860" s="152"/>
      <c r="OOR860" s="152"/>
      <c r="OOS860" s="152"/>
      <c r="OOT860" s="152"/>
      <c r="OOU860" s="152"/>
      <c r="OOV860" s="152"/>
      <c r="OOW860" s="152"/>
      <c r="OOX860" s="152"/>
      <c r="OOY860" s="152"/>
      <c r="OOZ860" s="152"/>
      <c r="OPA860" s="152"/>
      <c r="OPB860" s="152"/>
      <c r="OPC860" s="152"/>
      <c r="OPD860" s="152"/>
      <c r="OPE860" s="152"/>
      <c r="OPF860" s="152"/>
      <c r="OPG860" s="152"/>
      <c r="OPH860" s="152"/>
      <c r="OPI860" s="152"/>
      <c r="OPJ860" s="152"/>
      <c r="OPK860" s="152"/>
      <c r="OPL860" s="152"/>
      <c r="OPM860" s="152"/>
      <c r="OPN860" s="152"/>
      <c r="OPO860" s="152"/>
      <c r="OPP860" s="152"/>
      <c r="OPQ860" s="152"/>
      <c r="OPR860" s="152"/>
      <c r="OPS860" s="152"/>
      <c r="OPT860" s="152"/>
      <c r="OPU860" s="152"/>
      <c r="OPV860" s="152"/>
      <c r="OPW860" s="152"/>
      <c r="OPX860" s="152"/>
      <c r="OPY860" s="152"/>
      <c r="OPZ860" s="152"/>
      <c r="OQA860" s="152"/>
      <c r="OQB860" s="152"/>
      <c r="OQC860" s="152"/>
      <c r="OQD860" s="152"/>
      <c r="OQE860" s="152"/>
      <c r="OQF860" s="152"/>
      <c r="OQG860" s="152"/>
      <c r="OQH860" s="152"/>
      <c r="OQI860" s="152"/>
      <c r="OQJ860" s="152"/>
      <c r="OQK860" s="152"/>
      <c r="OQL860" s="152"/>
      <c r="OQM860" s="152"/>
      <c r="OQN860" s="152"/>
      <c r="OQO860" s="152"/>
      <c r="OQP860" s="152"/>
      <c r="OQQ860" s="152"/>
      <c r="OQR860" s="152"/>
      <c r="OQS860" s="152"/>
      <c r="OQT860" s="152"/>
      <c r="OQU860" s="152"/>
      <c r="OQV860" s="152"/>
      <c r="OQW860" s="152"/>
      <c r="OQX860" s="152"/>
      <c r="OQY860" s="152"/>
      <c r="OQZ860" s="152"/>
      <c r="ORA860" s="152"/>
      <c r="ORB860" s="152"/>
      <c r="ORC860" s="152"/>
      <c r="ORD860" s="152"/>
      <c r="ORE860" s="152"/>
      <c r="ORF860" s="152"/>
      <c r="ORG860" s="152"/>
      <c r="ORH860" s="152"/>
      <c r="ORI860" s="152"/>
      <c r="ORJ860" s="152"/>
      <c r="ORK860" s="152"/>
      <c r="ORL860" s="152"/>
      <c r="ORM860" s="152"/>
      <c r="ORN860" s="152"/>
      <c r="ORO860" s="152"/>
      <c r="ORP860" s="152"/>
      <c r="ORQ860" s="152"/>
      <c r="ORR860" s="152"/>
      <c r="ORS860" s="152"/>
      <c r="ORT860" s="152"/>
      <c r="ORU860" s="152"/>
      <c r="ORV860" s="152"/>
      <c r="ORW860" s="152"/>
      <c r="ORX860" s="152"/>
      <c r="ORY860" s="152"/>
      <c r="ORZ860" s="152"/>
      <c r="OSA860" s="152"/>
      <c r="OSB860" s="152"/>
      <c r="OSC860" s="152"/>
      <c r="OSD860" s="152"/>
      <c r="OSE860" s="152"/>
      <c r="OSF860" s="152"/>
      <c r="OSG860" s="152"/>
      <c r="OSH860" s="152"/>
      <c r="OSI860" s="152"/>
      <c r="OSJ860" s="152"/>
      <c r="OSK860" s="152"/>
      <c r="OSL860" s="152"/>
      <c r="OSM860" s="152"/>
      <c r="OSN860" s="152"/>
      <c r="OSO860" s="152"/>
      <c r="OSP860" s="152"/>
      <c r="OSQ860" s="152"/>
      <c r="OSR860" s="152"/>
      <c r="OSS860" s="152"/>
      <c r="OST860" s="152"/>
      <c r="OSU860" s="152"/>
      <c r="OSV860" s="152"/>
      <c r="OSW860" s="152"/>
      <c r="OSX860" s="152"/>
      <c r="OSY860" s="152"/>
      <c r="OSZ860" s="152"/>
      <c r="OTA860" s="152"/>
      <c r="OTB860" s="152"/>
      <c r="OTC860" s="152"/>
      <c r="OTD860" s="152"/>
      <c r="OTE860" s="152"/>
      <c r="OTF860" s="152"/>
      <c r="OTG860" s="152"/>
      <c r="OTH860" s="152"/>
      <c r="OTI860" s="152"/>
      <c r="OTJ860" s="152"/>
      <c r="OTK860" s="152"/>
      <c r="OTL860" s="152"/>
      <c r="OTM860" s="152"/>
      <c r="OTN860" s="152"/>
      <c r="OTO860" s="152"/>
      <c r="OTP860" s="152"/>
      <c r="OTQ860" s="152"/>
      <c r="OTR860" s="152"/>
      <c r="OTS860" s="152"/>
      <c r="OTT860" s="152"/>
      <c r="OTU860" s="152"/>
      <c r="OTV860" s="152"/>
      <c r="OTW860" s="152"/>
      <c r="OTX860" s="152"/>
      <c r="OTY860" s="152"/>
      <c r="OTZ860" s="152"/>
      <c r="OUA860" s="152"/>
      <c r="OUB860" s="152"/>
      <c r="OUC860" s="152"/>
      <c r="OUD860" s="152"/>
      <c r="OUE860" s="152"/>
      <c r="OUF860" s="152"/>
      <c r="OUG860" s="152"/>
      <c r="OUH860" s="152"/>
      <c r="OUI860" s="152"/>
      <c r="OUJ860" s="152"/>
      <c r="OUK860" s="152"/>
      <c r="OUL860" s="152"/>
      <c r="OUM860" s="152"/>
      <c r="OUN860" s="152"/>
      <c r="OUO860" s="152"/>
      <c r="OUP860" s="152"/>
      <c r="OUQ860" s="152"/>
      <c r="OUR860" s="152"/>
      <c r="OUS860" s="152"/>
      <c r="OUT860" s="152"/>
      <c r="OUU860" s="152"/>
      <c r="OUV860" s="152"/>
      <c r="OUW860" s="152"/>
      <c r="OUX860" s="152"/>
      <c r="OUY860" s="152"/>
      <c r="OUZ860" s="152"/>
      <c r="OVA860" s="152"/>
      <c r="OVB860" s="152"/>
      <c r="OVC860" s="152"/>
      <c r="OVD860" s="152"/>
      <c r="OVE860" s="152"/>
      <c r="OVF860" s="152"/>
      <c r="OVG860" s="152"/>
      <c r="OVH860" s="152"/>
      <c r="OVI860" s="152"/>
      <c r="OVJ860" s="152"/>
      <c r="OVK860" s="152"/>
      <c r="OVL860" s="152"/>
      <c r="OVM860" s="152"/>
      <c r="OVN860" s="152"/>
      <c r="OVO860" s="152"/>
      <c r="OVP860" s="152"/>
      <c r="OVQ860" s="152"/>
      <c r="OVR860" s="152"/>
      <c r="OVS860" s="152"/>
      <c r="OVT860" s="152"/>
      <c r="OVU860" s="152"/>
      <c r="OVV860" s="152"/>
      <c r="OVW860" s="152"/>
      <c r="OVX860" s="152"/>
      <c r="OVY860" s="152"/>
      <c r="OVZ860" s="152"/>
      <c r="OWA860" s="152"/>
      <c r="OWB860" s="152"/>
      <c r="OWC860" s="152"/>
      <c r="OWD860" s="152"/>
      <c r="OWE860" s="152"/>
      <c r="OWF860" s="152"/>
      <c r="OWG860" s="152"/>
      <c r="OWH860" s="152"/>
      <c r="OWI860" s="152"/>
      <c r="OWJ860" s="152"/>
      <c r="OWK860" s="152"/>
      <c r="OWL860" s="152"/>
      <c r="OWM860" s="152"/>
      <c r="OWN860" s="152"/>
      <c r="OWO860" s="152"/>
      <c r="OWP860" s="152"/>
      <c r="OWQ860" s="152"/>
      <c r="OWR860" s="152"/>
      <c r="OWS860" s="152"/>
      <c r="OWT860" s="152"/>
      <c r="OWU860" s="152"/>
      <c r="OWV860" s="152"/>
      <c r="OWW860" s="152"/>
      <c r="OWX860" s="152"/>
      <c r="OWY860" s="152"/>
      <c r="OWZ860" s="152"/>
      <c r="OXA860" s="152"/>
      <c r="OXB860" s="152"/>
      <c r="OXC860" s="152"/>
      <c r="OXD860" s="152"/>
      <c r="OXE860" s="152"/>
      <c r="OXF860" s="152"/>
      <c r="OXG860" s="152"/>
      <c r="OXH860" s="152"/>
      <c r="OXI860" s="152"/>
      <c r="OXJ860" s="152"/>
      <c r="OXK860" s="152"/>
      <c r="OXL860" s="152"/>
      <c r="OXM860" s="152"/>
      <c r="OXN860" s="152"/>
      <c r="OXO860" s="152"/>
      <c r="OXP860" s="152"/>
      <c r="OXQ860" s="152"/>
      <c r="OXR860" s="152"/>
      <c r="OXS860" s="152"/>
      <c r="OXT860" s="152"/>
      <c r="OXU860" s="152"/>
      <c r="OXV860" s="152"/>
      <c r="OXW860" s="152"/>
      <c r="OXX860" s="152"/>
      <c r="OXY860" s="152"/>
      <c r="OXZ860" s="152"/>
      <c r="OYA860" s="152"/>
      <c r="OYB860" s="152"/>
      <c r="OYC860" s="152"/>
      <c r="OYD860" s="152"/>
      <c r="OYE860" s="152"/>
      <c r="OYF860" s="152"/>
      <c r="OYG860" s="152"/>
      <c r="OYH860" s="152"/>
      <c r="OYI860" s="152"/>
      <c r="OYJ860" s="152"/>
      <c r="OYK860" s="152"/>
      <c r="OYL860" s="152"/>
      <c r="OYM860" s="152"/>
      <c r="OYN860" s="152"/>
      <c r="OYO860" s="152"/>
      <c r="OYP860" s="152"/>
      <c r="OYQ860" s="152"/>
      <c r="OYR860" s="152"/>
      <c r="OYS860" s="152"/>
      <c r="OYT860" s="152"/>
      <c r="OYU860" s="152"/>
      <c r="OYV860" s="152"/>
      <c r="OYW860" s="152"/>
      <c r="OYX860" s="152"/>
      <c r="OYY860" s="152"/>
      <c r="OYZ860" s="152"/>
      <c r="OZA860" s="152"/>
      <c r="OZB860" s="152"/>
      <c r="OZC860" s="152"/>
      <c r="OZD860" s="152"/>
      <c r="OZE860" s="152"/>
      <c r="OZF860" s="152"/>
      <c r="OZG860" s="152"/>
      <c r="OZH860" s="152"/>
      <c r="OZI860" s="152"/>
      <c r="OZJ860" s="152"/>
      <c r="OZK860" s="152"/>
      <c r="OZL860" s="152"/>
      <c r="OZM860" s="152"/>
      <c r="OZN860" s="152"/>
      <c r="OZO860" s="152"/>
      <c r="OZP860" s="152"/>
      <c r="OZQ860" s="152"/>
      <c r="OZR860" s="152"/>
      <c r="OZS860" s="152"/>
      <c r="OZT860" s="152"/>
      <c r="OZU860" s="152"/>
      <c r="OZV860" s="152"/>
      <c r="OZW860" s="152"/>
      <c r="OZX860" s="152"/>
      <c r="OZY860" s="152"/>
      <c r="OZZ860" s="152"/>
      <c r="PAA860" s="152"/>
      <c r="PAB860" s="152"/>
      <c r="PAC860" s="152"/>
      <c r="PAD860" s="152"/>
      <c r="PAE860" s="152"/>
      <c r="PAF860" s="152"/>
      <c r="PAG860" s="152"/>
      <c r="PAH860" s="152"/>
      <c r="PAI860" s="152"/>
      <c r="PAJ860" s="152"/>
      <c r="PAK860" s="152"/>
      <c r="PAL860" s="152"/>
      <c r="PAM860" s="152"/>
      <c r="PAN860" s="152"/>
      <c r="PAO860" s="152"/>
      <c r="PAP860" s="152"/>
      <c r="PAQ860" s="152"/>
      <c r="PAR860" s="152"/>
      <c r="PAS860" s="152"/>
      <c r="PAT860" s="152"/>
      <c r="PAU860" s="152"/>
      <c r="PAV860" s="152"/>
      <c r="PAW860" s="152"/>
      <c r="PAX860" s="152"/>
      <c r="PAY860" s="152"/>
      <c r="PAZ860" s="152"/>
      <c r="PBA860" s="152"/>
      <c r="PBB860" s="152"/>
      <c r="PBC860" s="152"/>
      <c r="PBD860" s="152"/>
      <c r="PBE860" s="152"/>
      <c r="PBF860" s="152"/>
      <c r="PBG860" s="152"/>
      <c r="PBH860" s="152"/>
      <c r="PBI860" s="152"/>
      <c r="PBJ860" s="152"/>
      <c r="PBK860" s="152"/>
      <c r="PBL860" s="152"/>
      <c r="PBM860" s="152"/>
      <c r="PBN860" s="152"/>
      <c r="PBO860" s="152"/>
      <c r="PBP860" s="152"/>
      <c r="PBQ860" s="152"/>
      <c r="PBR860" s="152"/>
      <c r="PBS860" s="152"/>
      <c r="PBT860" s="152"/>
      <c r="PBU860" s="152"/>
      <c r="PBV860" s="152"/>
      <c r="PBW860" s="152"/>
      <c r="PBX860" s="152"/>
      <c r="PBY860" s="152"/>
      <c r="PBZ860" s="152"/>
      <c r="PCA860" s="152"/>
      <c r="PCB860" s="152"/>
      <c r="PCC860" s="152"/>
      <c r="PCD860" s="152"/>
      <c r="PCE860" s="152"/>
      <c r="PCF860" s="152"/>
      <c r="PCG860" s="152"/>
      <c r="PCH860" s="152"/>
      <c r="PCI860" s="152"/>
      <c r="PCJ860" s="152"/>
      <c r="PCK860" s="152"/>
      <c r="PCL860" s="152"/>
      <c r="PCM860" s="152"/>
      <c r="PCN860" s="152"/>
      <c r="PCO860" s="152"/>
      <c r="PCP860" s="152"/>
      <c r="PCQ860" s="152"/>
      <c r="PCR860" s="152"/>
      <c r="PCS860" s="152"/>
      <c r="PCT860" s="152"/>
      <c r="PCU860" s="152"/>
      <c r="PCV860" s="152"/>
      <c r="PCW860" s="152"/>
      <c r="PCX860" s="152"/>
      <c r="PCY860" s="152"/>
      <c r="PCZ860" s="152"/>
      <c r="PDA860" s="152"/>
      <c r="PDB860" s="152"/>
      <c r="PDC860" s="152"/>
      <c r="PDD860" s="152"/>
      <c r="PDE860" s="152"/>
      <c r="PDF860" s="152"/>
      <c r="PDG860" s="152"/>
      <c r="PDH860" s="152"/>
      <c r="PDI860" s="152"/>
      <c r="PDJ860" s="152"/>
      <c r="PDK860" s="152"/>
      <c r="PDL860" s="152"/>
      <c r="PDM860" s="152"/>
      <c r="PDN860" s="152"/>
      <c r="PDO860" s="152"/>
      <c r="PDP860" s="152"/>
      <c r="PDQ860" s="152"/>
      <c r="PDR860" s="152"/>
      <c r="PDS860" s="152"/>
      <c r="PDT860" s="152"/>
      <c r="PDU860" s="152"/>
      <c r="PDV860" s="152"/>
      <c r="PDW860" s="152"/>
      <c r="PDX860" s="152"/>
      <c r="PDY860" s="152"/>
      <c r="PDZ860" s="152"/>
      <c r="PEA860" s="152"/>
      <c r="PEB860" s="152"/>
      <c r="PEC860" s="152"/>
      <c r="PED860" s="152"/>
      <c r="PEE860" s="152"/>
      <c r="PEF860" s="152"/>
      <c r="PEG860" s="152"/>
      <c r="PEH860" s="152"/>
      <c r="PEI860" s="152"/>
      <c r="PEJ860" s="152"/>
      <c r="PEK860" s="152"/>
      <c r="PEL860" s="152"/>
      <c r="PEM860" s="152"/>
      <c r="PEN860" s="152"/>
      <c r="PEO860" s="152"/>
      <c r="PEP860" s="152"/>
      <c r="PEQ860" s="152"/>
      <c r="PER860" s="152"/>
      <c r="PES860" s="152"/>
      <c r="PET860" s="152"/>
      <c r="PEU860" s="152"/>
      <c r="PEV860" s="152"/>
      <c r="PEW860" s="152"/>
      <c r="PEX860" s="152"/>
      <c r="PEY860" s="152"/>
      <c r="PEZ860" s="152"/>
      <c r="PFA860" s="152"/>
      <c r="PFB860" s="152"/>
      <c r="PFC860" s="152"/>
      <c r="PFD860" s="152"/>
      <c r="PFE860" s="152"/>
      <c r="PFF860" s="152"/>
      <c r="PFG860" s="152"/>
      <c r="PFH860" s="152"/>
      <c r="PFI860" s="152"/>
      <c r="PFJ860" s="152"/>
      <c r="PFK860" s="152"/>
      <c r="PFL860" s="152"/>
      <c r="PFM860" s="152"/>
      <c r="PFN860" s="152"/>
      <c r="PFO860" s="152"/>
      <c r="PFP860" s="152"/>
      <c r="PFQ860" s="152"/>
      <c r="PFR860" s="152"/>
      <c r="PFS860" s="152"/>
      <c r="PFT860" s="152"/>
      <c r="PFU860" s="152"/>
      <c r="PFV860" s="152"/>
      <c r="PFW860" s="152"/>
      <c r="PFX860" s="152"/>
      <c r="PFY860" s="152"/>
      <c r="PFZ860" s="152"/>
      <c r="PGA860" s="152"/>
      <c r="PGB860" s="152"/>
      <c r="PGC860" s="152"/>
      <c r="PGD860" s="152"/>
      <c r="PGE860" s="152"/>
      <c r="PGF860" s="152"/>
      <c r="PGG860" s="152"/>
      <c r="PGH860" s="152"/>
      <c r="PGI860" s="152"/>
      <c r="PGJ860" s="152"/>
      <c r="PGK860" s="152"/>
      <c r="PGL860" s="152"/>
      <c r="PGM860" s="152"/>
      <c r="PGN860" s="152"/>
      <c r="PGO860" s="152"/>
      <c r="PGP860" s="152"/>
      <c r="PGQ860" s="152"/>
      <c r="PGR860" s="152"/>
      <c r="PGS860" s="152"/>
      <c r="PGT860" s="152"/>
      <c r="PGU860" s="152"/>
      <c r="PGV860" s="152"/>
      <c r="PGW860" s="152"/>
      <c r="PGX860" s="152"/>
      <c r="PGY860" s="152"/>
      <c r="PGZ860" s="152"/>
      <c r="PHA860" s="152"/>
      <c r="PHB860" s="152"/>
      <c r="PHC860" s="152"/>
      <c r="PHD860" s="152"/>
      <c r="PHE860" s="152"/>
      <c r="PHF860" s="152"/>
      <c r="PHG860" s="152"/>
      <c r="PHH860" s="152"/>
      <c r="PHI860" s="152"/>
      <c r="PHJ860" s="152"/>
      <c r="PHK860" s="152"/>
      <c r="PHL860" s="152"/>
      <c r="PHM860" s="152"/>
      <c r="PHN860" s="152"/>
      <c r="PHO860" s="152"/>
      <c r="PHP860" s="152"/>
      <c r="PHQ860" s="152"/>
      <c r="PHR860" s="152"/>
      <c r="PHS860" s="152"/>
      <c r="PHT860" s="152"/>
      <c r="PHU860" s="152"/>
      <c r="PHV860" s="152"/>
      <c r="PHW860" s="152"/>
      <c r="PHX860" s="152"/>
      <c r="PHY860" s="152"/>
      <c r="PHZ860" s="152"/>
      <c r="PIA860" s="152"/>
      <c r="PIB860" s="152"/>
      <c r="PIC860" s="152"/>
      <c r="PID860" s="152"/>
      <c r="PIE860" s="152"/>
      <c r="PIF860" s="152"/>
      <c r="PIG860" s="152"/>
      <c r="PIH860" s="152"/>
      <c r="PII860" s="152"/>
      <c r="PIJ860" s="152"/>
      <c r="PIK860" s="152"/>
      <c r="PIL860" s="152"/>
      <c r="PIM860" s="152"/>
      <c r="PIN860" s="152"/>
      <c r="PIO860" s="152"/>
      <c r="PIP860" s="152"/>
      <c r="PIQ860" s="152"/>
      <c r="PIR860" s="152"/>
      <c r="PIS860" s="152"/>
      <c r="PIT860" s="152"/>
      <c r="PIU860" s="152"/>
      <c r="PIV860" s="152"/>
      <c r="PIW860" s="152"/>
      <c r="PIX860" s="152"/>
      <c r="PIY860" s="152"/>
      <c r="PIZ860" s="152"/>
      <c r="PJA860" s="152"/>
      <c r="PJB860" s="152"/>
      <c r="PJC860" s="152"/>
      <c r="PJD860" s="152"/>
      <c r="PJE860" s="152"/>
      <c r="PJF860" s="152"/>
      <c r="PJG860" s="152"/>
      <c r="PJH860" s="152"/>
      <c r="PJI860" s="152"/>
      <c r="PJJ860" s="152"/>
      <c r="PJK860" s="152"/>
      <c r="PJL860" s="152"/>
      <c r="PJM860" s="152"/>
      <c r="PJN860" s="152"/>
      <c r="PJO860" s="152"/>
      <c r="PJP860" s="152"/>
      <c r="PJQ860" s="152"/>
      <c r="PJR860" s="152"/>
      <c r="PJS860" s="152"/>
      <c r="PJT860" s="152"/>
      <c r="PJU860" s="152"/>
      <c r="PJV860" s="152"/>
      <c r="PJW860" s="152"/>
      <c r="PJX860" s="152"/>
      <c r="PJY860" s="152"/>
      <c r="PJZ860" s="152"/>
      <c r="PKA860" s="152"/>
      <c r="PKB860" s="152"/>
      <c r="PKC860" s="152"/>
      <c r="PKD860" s="152"/>
      <c r="PKE860" s="152"/>
      <c r="PKF860" s="152"/>
      <c r="PKG860" s="152"/>
      <c r="PKH860" s="152"/>
      <c r="PKI860" s="152"/>
      <c r="PKJ860" s="152"/>
      <c r="PKK860" s="152"/>
      <c r="PKL860" s="152"/>
      <c r="PKM860" s="152"/>
      <c r="PKN860" s="152"/>
      <c r="PKO860" s="152"/>
      <c r="PKP860" s="152"/>
      <c r="PKQ860" s="152"/>
      <c r="PKR860" s="152"/>
      <c r="PKS860" s="152"/>
      <c r="PKT860" s="152"/>
      <c r="PKU860" s="152"/>
      <c r="PKV860" s="152"/>
      <c r="PKW860" s="152"/>
      <c r="PKX860" s="152"/>
      <c r="PKY860" s="152"/>
      <c r="PKZ860" s="152"/>
      <c r="PLA860" s="152"/>
      <c r="PLB860" s="152"/>
      <c r="PLC860" s="152"/>
      <c r="PLD860" s="152"/>
      <c r="PLE860" s="152"/>
      <c r="PLF860" s="152"/>
      <c r="PLG860" s="152"/>
      <c r="PLH860" s="152"/>
      <c r="PLI860" s="152"/>
      <c r="PLJ860" s="152"/>
      <c r="PLK860" s="152"/>
      <c r="PLL860" s="152"/>
      <c r="PLM860" s="152"/>
      <c r="PLN860" s="152"/>
      <c r="PLO860" s="152"/>
      <c r="PLP860" s="152"/>
      <c r="PLQ860" s="152"/>
      <c r="PLR860" s="152"/>
      <c r="PLS860" s="152"/>
      <c r="PLT860" s="152"/>
      <c r="PLU860" s="152"/>
      <c r="PLV860" s="152"/>
      <c r="PLW860" s="152"/>
      <c r="PLX860" s="152"/>
      <c r="PLY860" s="152"/>
      <c r="PLZ860" s="152"/>
      <c r="PMA860" s="152"/>
      <c r="PMB860" s="152"/>
      <c r="PMC860" s="152"/>
      <c r="PMD860" s="152"/>
      <c r="PME860" s="152"/>
      <c r="PMF860" s="152"/>
      <c r="PMG860" s="152"/>
      <c r="PMH860" s="152"/>
      <c r="PMI860" s="152"/>
      <c r="PMJ860" s="152"/>
      <c r="PMK860" s="152"/>
      <c r="PML860" s="152"/>
      <c r="PMM860" s="152"/>
      <c r="PMN860" s="152"/>
      <c r="PMO860" s="152"/>
      <c r="PMP860" s="152"/>
      <c r="PMQ860" s="152"/>
      <c r="PMR860" s="152"/>
      <c r="PMS860" s="152"/>
      <c r="PMT860" s="152"/>
      <c r="PMU860" s="152"/>
      <c r="PMV860" s="152"/>
      <c r="PMW860" s="152"/>
      <c r="PMX860" s="152"/>
      <c r="PMY860" s="152"/>
      <c r="PMZ860" s="152"/>
      <c r="PNA860" s="152"/>
      <c r="PNB860" s="152"/>
      <c r="PNC860" s="152"/>
      <c r="PND860" s="152"/>
      <c r="PNE860" s="152"/>
      <c r="PNF860" s="152"/>
      <c r="PNG860" s="152"/>
      <c r="PNH860" s="152"/>
      <c r="PNI860" s="152"/>
      <c r="PNJ860" s="152"/>
      <c r="PNK860" s="152"/>
      <c r="PNL860" s="152"/>
      <c r="PNM860" s="152"/>
      <c r="PNN860" s="152"/>
      <c r="PNO860" s="152"/>
      <c r="PNP860" s="152"/>
      <c r="PNQ860" s="152"/>
      <c r="PNR860" s="152"/>
      <c r="PNS860" s="152"/>
      <c r="PNT860" s="152"/>
      <c r="PNU860" s="152"/>
      <c r="PNV860" s="152"/>
      <c r="PNW860" s="152"/>
      <c r="PNX860" s="152"/>
      <c r="PNY860" s="152"/>
      <c r="PNZ860" s="152"/>
      <c r="POA860" s="152"/>
      <c r="POB860" s="152"/>
      <c r="POC860" s="152"/>
      <c r="POD860" s="152"/>
      <c r="POE860" s="152"/>
      <c r="POF860" s="152"/>
      <c r="POG860" s="152"/>
      <c r="POH860" s="152"/>
      <c r="POI860" s="152"/>
      <c r="POJ860" s="152"/>
      <c r="POK860" s="152"/>
      <c r="POL860" s="152"/>
      <c r="POM860" s="152"/>
      <c r="PON860" s="152"/>
      <c r="POO860" s="152"/>
      <c r="POP860" s="152"/>
      <c r="POQ860" s="152"/>
      <c r="POR860" s="152"/>
      <c r="POS860" s="152"/>
      <c r="POT860" s="152"/>
      <c r="POU860" s="152"/>
      <c r="POV860" s="152"/>
      <c r="POW860" s="152"/>
      <c r="POX860" s="152"/>
      <c r="POY860" s="152"/>
      <c r="POZ860" s="152"/>
      <c r="PPA860" s="152"/>
      <c r="PPB860" s="152"/>
      <c r="PPC860" s="152"/>
      <c r="PPD860" s="152"/>
      <c r="PPE860" s="152"/>
      <c r="PPF860" s="152"/>
      <c r="PPG860" s="152"/>
      <c r="PPH860" s="152"/>
      <c r="PPI860" s="152"/>
      <c r="PPJ860" s="152"/>
      <c r="PPK860" s="152"/>
      <c r="PPL860" s="152"/>
      <c r="PPM860" s="152"/>
      <c r="PPN860" s="152"/>
      <c r="PPO860" s="152"/>
      <c r="PPP860" s="152"/>
      <c r="PPQ860" s="152"/>
      <c r="PPR860" s="152"/>
      <c r="PPS860" s="152"/>
      <c r="PPT860" s="152"/>
      <c r="PPU860" s="152"/>
      <c r="PPV860" s="152"/>
      <c r="PPW860" s="152"/>
      <c r="PPX860" s="152"/>
      <c r="PPY860" s="152"/>
      <c r="PPZ860" s="152"/>
      <c r="PQA860" s="152"/>
      <c r="PQB860" s="152"/>
      <c r="PQC860" s="152"/>
      <c r="PQD860" s="152"/>
      <c r="PQE860" s="152"/>
      <c r="PQF860" s="152"/>
      <c r="PQG860" s="152"/>
      <c r="PQH860" s="152"/>
      <c r="PQI860" s="152"/>
      <c r="PQJ860" s="152"/>
      <c r="PQK860" s="152"/>
      <c r="PQL860" s="152"/>
      <c r="PQM860" s="152"/>
      <c r="PQN860" s="152"/>
      <c r="PQO860" s="152"/>
      <c r="PQP860" s="152"/>
      <c r="PQQ860" s="152"/>
      <c r="PQR860" s="152"/>
      <c r="PQS860" s="152"/>
      <c r="PQT860" s="152"/>
      <c r="PQU860" s="152"/>
      <c r="PQV860" s="152"/>
      <c r="PQW860" s="152"/>
      <c r="PQX860" s="152"/>
      <c r="PQY860" s="152"/>
      <c r="PQZ860" s="152"/>
      <c r="PRA860" s="152"/>
      <c r="PRB860" s="152"/>
      <c r="PRC860" s="152"/>
      <c r="PRD860" s="152"/>
      <c r="PRE860" s="152"/>
      <c r="PRF860" s="152"/>
      <c r="PRG860" s="152"/>
      <c r="PRH860" s="152"/>
      <c r="PRI860" s="152"/>
      <c r="PRJ860" s="152"/>
      <c r="PRK860" s="152"/>
      <c r="PRL860" s="152"/>
      <c r="PRM860" s="152"/>
      <c r="PRN860" s="152"/>
      <c r="PRO860" s="152"/>
      <c r="PRP860" s="152"/>
      <c r="PRQ860" s="152"/>
      <c r="PRR860" s="152"/>
      <c r="PRS860" s="152"/>
      <c r="PRT860" s="152"/>
      <c r="PRU860" s="152"/>
      <c r="PRV860" s="152"/>
      <c r="PRW860" s="152"/>
      <c r="PRX860" s="152"/>
      <c r="PRY860" s="152"/>
      <c r="PRZ860" s="152"/>
      <c r="PSA860" s="152"/>
      <c r="PSB860" s="152"/>
      <c r="PSC860" s="152"/>
      <c r="PSD860" s="152"/>
      <c r="PSE860" s="152"/>
      <c r="PSF860" s="152"/>
      <c r="PSG860" s="152"/>
      <c r="PSH860" s="152"/>
      <c r="PSI860" s="152"/>
      <c r="PSJ860" s="152"/>
      <c r="PSK860" s="152"/>
      <c r="PSL860" s="152"/>
      <c r="PSM860" s="152"/>
      <c r="PSN860" s="152"/>
      <c r="PSO860" s="152"/>
      <c r="PSP860" s="152"/>
      <c r="PSQ860" s="152"/>
      <c r="PSR860" s="152"/>
      <c r="PSS860" s="152"/>
      <c r="PST860" s="152"/>
      <c r="PSU860" s="152"/>
      <c r="PSV860" s="152"/>
      <c r="PSW860" s="152"/>
      <c r="PSX860" s="152"/>
      <c r="PSY860" s="152"/>
      <c r="PSZ860" s="152"/>
      <c r="PTA860" s="152"/>
      <c r="PTB860" s="152"/>
      <c r="PTC860" s="152"/>
      <c r="PTD860" s="152"/>
      <c r="PTE860" s="152"/>
      <c r="PTF860" s="152"/>
      <c r="PTG860" s="152"/>
      <c r="PTH860" s="152"/>
      <c r="PTI860" s="152"/>
      <c r="PTJ860" s="152"/>
      <c r="PTK860" s="152"/>
      <c r="PTL860" s="152"/>
      <c r="PTM860" s="152"/>
      <c r="PTN860" s="152"/>
      <c r="PTO860" s="152"/>
      <c r="PTP860" s="152"/>
      <c r="PTQ860" s="152"/>
      <c r="PTR860" s="152"/>
      <c r="PTS860" s="152"/>
      <c r="PTT860" s="152"/>
      <c r="PTU860" s="152"/>
      <c r="PTV860" s="152"/>
      <c r="PTW860" s="152"/>
      <c r="PTX860" s="152"/>
      <c r="PTY860" s="152"/>
      <c r="PTZ860" s="152"/>
      <c r="PUA860" s="152"/>
      <c r="PUB860" s="152"/>
      <c r="PUC860" s="152"/>
      <c r="PUD860" s="152"/>
      <c r="PUE860" s="152"/>
      <c r="PUF860" s="152"/>
      <c r="PUG860" s="152"/>
      <c r="PUH860" s="152"/>
      <c r="PUI860" s="152"/>
      <c r="PUJ860" s="152"/>
      <c r="PUK860" s="152"/>
      <c r="PUL860" s="152"/>
      <c r="PUM860" s="152"/>
      <c r="PUN860" s="152"/>
      <c r="PUO860" s="152"/>
      <c r="PUP860" s="152"/>
      <c r="PUQ860" s="152"/>
      <c r="PUR860" s="152"/>
      <c r="PUS860" s="152"/>
      <c r="PUT860" s="152"/>
      <c r="PUU860" s="152"/>
      <c r="PUV860" s="152"/>
      <c r="PUW860" s="152"/>
      <c r="PUX860" s="152"/>
      <c r="PUY860" s="152"/>
      <c r="PUZ860" s="152"/>
      <c r="PVA860" s="152"/>
      <c r="PVB860" s="152"/>
      <c r="PVC860" s="152"/>
      <c r="PVD860" s="152"/>
      <c r="PVE860" s="152"/>
      <c r="PVF860" s="152"/>
      <c r="PVG860" s="152"/>
      <c r="PVH860" s="152"/>
      <c r="PVI860" s="152"/>
      <c r="PVJ860" s="152"/>
      <c r="PVK860" s="152"/>
      <c r="PVL860" s="152"/>
      <c r="PVM860" s="152"/>
      <c r="PVN860" s="152"/>
      <c r="PVO860" s="152"/>
      <c r="PVP860" s="152"/>
      <c r="PVQ860" s="152"/>
      <c r="PVR860" s="152"/>
      <c r="PVS860" s="152"/>
      <c r="PVT860" s="152"/>
      <c r="PVU860" s="152"/>
      <c r="PVV860" s="152"/>
      <c r="PVW860" s="152"/>
      <c r="PVX860" s="152"/>
      <c r="PVY860" s="152"/>
      <c r="PVZ860" s="152"/>
      <c r="PWA860" s="152"/>
      <c r="PWB860" s="152"/>
      <c r="PWC860" s="152"/>
      <c r="PWD860" s="152"/>
      <c r="PWE860" s="152"/>
      <c r="PWF860" s="152"/>
      <c r="PWG860" s="152"/>
      <c r="PWH860" s="152"/>
      <c r="PWI860" s="152"/>
      <c r="PWJ860" s="152"/>
      <c r="PWK860" s="152"/>
      <c r="PWL860" s="152"/>
      <c r="PWM860" s="152"/>
      <c r="PWN860" s="152"/>
      <c r="PWO860" s="152"/>
      <c r="PWP860" s="152"/>
      <c r="PWQ860" s="152"/>
      <c r="PWR860" s="152"/>
      <c r="PWS860" s="152"/>
      <c r="PWT860" s="152"/>
      <c r="PWU860" s="152"/>
      <c r="PWV860" s="152"/>
      <c r="PWW860" s="152"/>
      <c r="PWX860" s="152"/>
      <c r="PWY860" s="152"/>
      <c r="PWZ860" s="152"/>
      <c r="PXA860" s="152"/>
      <c r="PXB860" s="152"/>
      <c r="PXC860" s="152"/>
      <c r="PXD860" s="152"/>
      <c r="PXE860" s="152"/>
      <c r="PXF860" s="152"/>
      <c r="PXG860" s="152"/>
      <c r="PXH860" s="152"/>
      <c r="PXI860" s="152"/>
      <c r="PXJ860" s="152"/>
      <c r="PXK860" s="152"/>
      <c r="PXL860" s="152"/>
      <c r="PXM860" s="152"/>
      <c r="PXN860" s="152"/>
      <c r="PXO860" s="152"/>
      <c r="PXP860" s="152"/>
      <c r="PXQ860" s="152"/>
      <c r="PXR860" s="152"/>
      <c r="PXS860" s="152"/>
      <c r="PXT860" s="152"/>
      <c r="PXU860" s="152"/>
      <c r="PXV860" s="152"/>
      <c r="PXW860" s="152"/>
      <c r="PXX860" s="152"/>
      <c r="PXY860" s="152"/>
      <c r="PXZ860" s="152"/>
      <c r="PYA860" s="152"/>
      <c r="PYB860" s="152"/>
      <c r="PYC860" s="152"/>
      <c r="PYD860" s="152"/>
      <c r="PYE860" s="152"/>
      <c r="PYF860" s="152"/>
      <c r="PYG860" s="152"/>
      <c r="PYH860" s="152"/>
      <c r="PYI860" s="152"/>
      <c r="PYJ860" s="152"/>
      <c r="PYK860" s="152"/>
      <c r="PYL860" s="152"/>
      <c r="PYM860" s="152"/>
      <c r="PYN860" s="152"/>
      <c r="PYO860" s="152"/>
      <c r="PYP860" s="152"/>
      <c r="PYQ860" s="152"/>
      <c r="PYR860" s="152"/>
      <c r="PYS860" s="152"/>
      <c r="PYT860" s="152"/>
      <c r="PYU860" s="152"/>
      <c r="PYV860" s="152"/>
      <c r="PYW860" s="152"/>
      <c r="PYX860" s="152"/>
      <c r="PYY860" s="152"/>
      <c r="PYZ860" s="152"/>
      <c r="PZA860" s="152"/>
      <c r="PZB860" s="152"/>
      <c r="PZC860" s="152"/>
      <c r="PZD860" s="152"/>
      <c r="PZE860" s="152"/>
      <c r="PZF860" s="152"/>
      <c r="PZG860" s="152"/>
      <c r="PZH860" s="152"/>
      <c r="PZI860" s="152"/>
      <c r="PZJ860" s="152"/>
      <c r="PZK860" s="152"/>
      <c r="PZL860" s="152"/>
      <c r="PZM860" s="152"/>
      <c r="PZN860" s="152"/>
      <c r="PZO860" s="152"/>
      <c r="PZP860" s="152"/>
      <c r="PZQ860" s="152"/>
      <c r="PZR860" s="152"/>
      <c r="PZS860" s="152"/>
      <c r="PZT860" s="152"/>
      <c r="PZU860" s="152"/>
      <c r="PZV860" s="152"/>
      <c r="PZW860" s="152"/>
      <c r="PZX860" s="152"/>
      <c r="PZY860" s="152"/>
      <c r="PZZ860" s="152"/>
      <c r="QAA860" s="152"/>
      <c r="QAB860" s="152"/>
      <c r="QAC860" s="152"/>
      <c r="QAD860" s="152"/>
      <c r="QAE860" s="152"/>
      <c r="QAF860" s="152"/>
      <c r="QAG860" s="152"/>
      <c r="QAH860" s="152"/>
      <c r="QAI860" s="152"/>
      <c r="QAJ860" s="152"/>
      <c r="QAK860" s="152"/>
      <c r="QAL860" s="152"/>
      <c r="QAM860" s="152"/>
      <c r="QAN860" s="152"/>
      <c r="QAO860" s="152"/>
      <c r="QAP860" s="152"/>
      <c r="QAQ860" s="152"/>
      <c r="QAR860" s="152"/>
      <c r="QAS860" s="152"/>
      <c r="QAT860" s="152"/>
      <c r="QAU860" s="152"/>
      <c r="QAV860" s="152"/>
      <c r="QAW860" s="152"/>
      <c r="QAX860" s="152"/>
      <c r="QAY860" s="152"/>
      <c r="QAZ860" s="152"/>
      <c r="QBA860" s="152"/>
      <c r="QBB860" s="152"/>
      <c r="QBC860" s="152"/>
      <c r="QBD860" s="152"/>
      <c r="QBE860" s="152"/>
      <c r="QBF860" s="152"/>
      <c r="QBG860" s="152"/>
      <c r="QBH860" s="152"/>
      <c r="QBI860" s="152"/>
      <c r="QBJ860" s="152"/>
      <c r="QBK860" s="152"/>
      <c r="QBL860" s="152"/>
      <c r="QBM860" s="152"/>
      <c r="QBN860" s="152"/>
      <c r="QBO860" s="152"/>
      <c r="QBP860" s="152"/>
      <c r="QBQ860" s="152"/>
      <c r="QBR860" s="152"/>
      <c r="QBS860" s="152"/>
      <c r="QBT860" s="152"/>
      <c r="QBU860" s="152"/>
      <c r="QBV860" s="152"/>
      <c r="QBW860" s="152"/>
      <c r="QBX860" s="152"/>
      <c r="QBY860" s="152"/>
      <c r="QBZ860" s="152"/>
      <c r="QCA860" s="152"/>
      <c r="QCB860" s="152"/>
      <c r="QCC860" s="152"/>
      <c r="QCD860" s="152"/>
      <c r="QCE860" s="152"/>
      <c r="QCF860" s="152"/>
      <c r="QCG860" s="152"/>
      <c r="QCH860" s="152"/>
      <c r="QCI860" s="152"/>
      <c r="QCJ860" s="152"/>
      <c r="QCK860" s="152"/>
      <c r="QCL860" s="152"/>
      <c r="QCM860" s="152"/>
      <c r="QCN860" s="152"/>
      <c r="QCO860" s="152"/>
      <c r="QCP860" s="152"/>
      <c r="QCQ860" s="152"/>
      <c r="QCR860" s="152"/>
      <c r="QCS860" s="152"/>
      <c r="QCT860" s="152"/>
      <c r="QCU860" s="152"/>
      <c r="QCV860" s="152"/>
      <c r="QCW860" s="152"/>
      <c r="QCX860" s="152"/>
      <c r="QCY860" s="152"/>
      <c r="QCZ860" s="152"/>
      <c r="QDA860" s="152"/>
      <c r="QDB860" s="152"/>
      <c r="QDC860" s="152"/>
      <c r="QDD860" s="152"/>
      <c r="QDE860" s="152"/>
      <c r="QDF860" s="152"/>
      <c r="QDG860" s="152"/>
      <c r="QDH860" s="152"/>
      <c r="QDI860" s="152"/>
      <c r="QDJ860" s="152"/>
      <c r="QDK860" s="152"/>
      <c r="QDL860" s="152"/>
      <c r="QDM860" s="152"/>
      <c r="QDN860" s="152"/>
      <c r="QDO860" s="152"/>
      <c r="QDP860" s="152"/>
      <c r="QDQ860" s="152"/>
      <c r="QDR860" s="152"/>
      <c r="QDS860" s="152"/>
      <c r="QDT860" s="152"/>
      <c r="QDU860" s="152"/>
      <c r="QDV860" s="152"/>
      <c r="QDW860" s="152"/>
      <c r="QDX860" s="152"/>
      <c r="QDY860" s="152"/>
      <c r="QDZ860" s="152"/>
      <c r="QEA860" s="152"/>
      <c r="QEB860" s="152"/>
      <c r="QEC860" s="152"/>
      <c r="QED860" s="152"/>
      <c r="QEE860" s="152"/>
      <c r="QEF860" s="152"/>
      <c r="QEG860" s="152"/>
      <c r="QEH860" s="152"/>
      <c r="QEI860" s="152"/>
      <c r="QEJ860" s="152"/>
      <c r="QEK860" s="152"/>
      <c r="QEL860" s="152"/>
      <c r="QEM860" s="152"/>
      <c r="QEN860" s="152"/>
      <c r="QEO860" s="152"/>
      <c r="QEP860" s="152"/>
      <c r="QEQ860" s="152"/>
      <c r="QER860" s="152"/>
      <c r="QES860" s="152"/>
      <c r="QET860" s="152"/>
      <c r="QEU860" s="152"/>
      <c r="QEV860" s="152"/>
      <c r="QEW860" s="152"/>
      <c r="QEX860" s="152"/>
      <c r="QEY860" s="152"/>
      <c r="QEZ860" s="152"/>
      <c r="QFA860" s="152"/>
      <c r="QFB860" s="152"/>
      <c r="QFC860" s="152"/>
      <c r="QFD860" s="152"/>
      <c r="QFE860" s="152"/>
      <c r="QFF860" s="152"/>
      <c r="QFG860" s="152"/>
      <c r="QFH860" s="152"/>
      <c r="QFI860" s="152"/>
      <c r="QFJ860" s="152"/>
      <c r="QFK860" s="152"/>
      <c r="QFL860" s="152"/>
      <c r="QFM860" s="152"/>
      <c r="QFN860" s="152"/>
      <c r="QFO860" s="152"/>
      <c r="QFP860" s="152"/>
      <c r="QFQ860" s="152"/>
      <c r="QFR860" s="152"/>
      <c r="QFS860" s="152"/>
      <c r="QFT860" s="152"/>
      <c r="QFU860" s="152"/>
      <c r="QFV860" s="152"/>
      <c r="QFW860" s="152"/>
      <c r="QFX860" s="152"/>
      <c r="QFY860" s="152"/>
      <c r="QFZ860" s="152"/>
      <c r="QGA860" s="152"/>
      <c r="QGB860" s="152"/>
      <c r="QGC860" s="152"/>
      <c r="QGD860" s="152"/>
      <c r="QGE860" s="152"/>
      <c r="QGF860" s="152"/>
      <c r="QGG860" s="152"/>
      <c r="QGH860" s="152"/>
      <c r="QGI860" s="152"/>
      <c r="QGJ860" s="152"/>
      <c r="QGK860" s="152"/>
      <c r="QGL860" s="152"/>
      <c r="QGM860" s="152"/>
      <c r="QGN860" s="152"/>
      <c r="QGO860" s="152"/>
      <c r="QGP860" s="152"/>
      <c r="QGQ860" s="152"/>
      <c r="QGR860" s="152"/>
      <c r="QGS860" s="152"/>
      <c r="QGT860" s="152"/>
      <c r="QGU860" s="152"/>
      <c r="QGV860" s="152"/>
      <c r="QGW860" s="152"/>
      <c r="QGX860" s="152"/>
      <c r="QGY860" s="152"/>
      <c r="QGZ860" s="152"/>
      <c r="QHA860" s="152"/>
      <c r="QHB860" s="152"/>
      <c r="QHC860" s="152"/>
      <c r="QHD860" s="152"/>
      <c r="QHE860" s="152"/>
      <c r="QHF860" s="152"/>
      <c r="QHG860" s="152"/>
      <c r="QHH860" s="152"/>
      <c r="QHI860" s="152"/>
      <c r="QHJ860" s="152"/>
      <c r="QHK860" s="152"/>
      <c r="QHL860" s="152"/>
      <c r="QHM860" s="152"/>
      <c r="QHN860" s="152"/>
      <c r="QHO860" s="152"/>
      <c r="QHP860" s="152"/>
      <c r="QHQ860" s="152"/>
      <c r="QHR860" s="152"/>
      <c r="QHS860" s="152"/>
      <c r="QHT860" s="152"/>
      <c r="QHU860" s="152"/>
      <c r="QHV860" s="152"/>
      <c r="QHW860" s="152"/>
      <c r="QHX860" s="152"/>
      <c r="QHY860" s="152"/>
      <c r="QHZ860" s="152"/>
      <c r="QIA860" s="152"/>
      <c r="QIB860" s="152"/>
      <c r="QIC860" s="152"/>
      <c r="QID860" s="152"/>
      <c r="QIE860" s="152"/>
      <c r="QIF860" s="152"/>
      <c r="QIG860" s="152"/>
      <c r="QIH860" s="152"/>
      <c r="QII860" s="152"/>
      <c r="QIJ860" s="152"/>
      <c r="QIK860" s="152"/>
      <c r="QIL860" s="152"/>
      <c r="QIM860" s="152"/>
      <c r="QIN860" s="152"/>
      <c r="QIO860" s="152"/>
      <c r="QIP860" s="152"/>
      <c r="QIQ860" s="152"/>
      <c r="QIR860" s="152"/>
      <c r="QIS860" s="152"/>
      <c r="QIT860" s="152"/>
      <c r="QIU860" s="152"/>
      <c r="QIV860" s="152"/>
      <c r="QIW860" s="152"/>
      <c r="QIX860" s="152"/>
      <c r="QIY860" s="152"/>
      <c r="QIZ860" s="152"/>
      <c r="QJA860" s="152"/>
      <c r="QJB860" s="152"/>
      <c r="QJC860" s="152"/>
      <c r="QJD860" s="152"/>
      <c r="QJE860" s="152"/>
      <c r="QJF860" s="152"/>
      <c r="QJG860" s="152"/>
      <c r="QJH860" s="152"/>
      <c r="QJI860" s="152"/>
      <c r="QJJ860" s="152"/>
      <c r="QJK860" s="152"/>
      <c r="QJL860" s="152"/>
      <c r="QJM860" s="152"/>
      <c r="QJN860" s="152"/>
      <c r="QJO860" s="152"/>
      <c r="QJP860" s="152"/>
      <c r="QJQ860" s="152"/>
      <c r="QJR860" s="152"/>
      <c r="QJS860" s="152"/>
      <c r="QJT860" s="152"/>
      <c r="QJU860" s="152"/>
      <c r="QJV860" s="152"/>
      <c r="QJW860" s="152"/>
      <c r="QJX860" s="152"/>
      <c r="QJY860" s="152"/>
      <c r="QJZ860" s="152"/>
      <c r="QKA860" s="152"/>
      <c r="QKB860" s="152"/>
      <c r="QKC860" s="152"/>
      <c r="QKD860" s="152"/>
      <c r="QKE860" s="152"/>
      <c r="QKF860" s="152"/>
      <c r="QKG860" s="152"/>
      <c r="QKH860" s="152"/>
      <c r="QKI860" s="152"/>
      <c r="QKJ860" s="152"/>
      <c r="QKK860" s="152"/>
      <c r="QKL860" s="152"/>
      <c r="QKM860" s="152"/>
      <c r="QKN860" s="152"/>
      <c r="QKO860" s="152"/>
      <c r="QKP860" s="152"/>
      <c r="QKQ860" s="152"/>
      <c r="QKR860" s="152"/>
      <c r="QKS860" s="152"/>
      <c r="QKT860" s="152"/>
      <c r="QKU860" s="152"/>
      <c r="QKV860" s="152"/>
      <c r="QKW860" s="152"/>
      <c r="QKX860" s="152"/>
      <c r="QKY860" s="152"/>
      <c r="QKZ860" s="152"/>
      <c r="QLA860" s="152"/>
      <c r="QLB860" s="152"/>
      <c r="QLC860" s="152"/>
      <c r="QLD860" s="152"/>
      <c r="QLE860" s="152"/>
      <c r="QLF860" s="152"/>
      <c r="QLG860" s="152"/>
      <c r="QLH860" s="152"/>
      <c r="QLI860" s="152"/>
      <c r="QLJ860" s="152"/>
      <c r="QLK860" s="152"/>
      <c r="QLL860" s="152"/>
      <c r="QLM860" s="152"/>
      <c r="QLN860" s="152"/>
      <c r="QLO860" s="152"/>
      <c r="QLP860" s="152"/>
      <c r="QLQ860" s="152"/>
      <c r="QLR860" s="152"/>
      <c r="QLS860" s="152"/>
      <c r="QLT860" s="152"/>
      <c r="QLU860" s="152"/>
      <c r="QLV860" s="152"/>
      <c r="QLW860" s="152"/>
      <c r="QLX860" s="152"/>
      <c r="QLY860" s="152"/>
      <c r="QLZ860" s="152"/>
      <c r="QMA860" s="152"/>
      <c r="QMB860" s="152"/>
      <c r="QMC860" s="152"/>
      <c r="QMD860" s="152"/>
      <c r="QME860" s="152"/>
      <c r="QMF860" s="152"/>
      <c r="QMG860" s="152"/>
      <c r="QMH860" s="152"/>
      <c r="QMI860" s="152"/>
      <c r="QMJ860" s="152"/>
      <c r="QMK860" s="152"/>
      <c r="QML860" s="152"/>
      <c r="QMM860" s="152"/>
      <c r="QMN860" s="152"/>
      <c r="QMO860" s="152"/>
      <c r="QMP860" s="152"/>
      <c r="QMQ860" s="152"/>
      <c r="QMR860" s="152"/>
      <c r="QMS860" s="152"/>
      <c r="QMT860" s="152"/>
      <c r="QMU860" s="152"/>
      <c r="QMV860" s="152"/>
      <c r="QMW860" s="152"/>
      <c r="QMX860" s="152"/>
      <c r="QMY860" s="152"/>
      <c r="QMZ860" s="152"/>
      <c r="QNA860" s="152"/>
      <c r="QNB860" s="152"/>
      <c r="QNC860" s="152"/>
      <c r="QND860" s="152"/>
      <c r="QNE860" s="152"/>
      <c r="QNF860" s="152"/>
      <c r="QNG860" s="152"/>
      <c r="QNH860" s="152"/>
      <c r="QNI860" s="152"/>
      <c r="QNJ860" s="152"/>
      <c r="QNK860" s="152"/>
      <c r="QNL860" s="152"/>
      <c r="QNM860" s="152"/>
      <c r="QNN860" s="152"/>
      <c r="QNO860" s="152"/>
      <c r="QNP860" s="152"/>
      <c r="QNQ860" s="152"/>
      <c r="QNR860" s="152"/>
      <c r="QNS860" s="152"/>
      <c r="QNT860" s="152"/>
      <c r="QNU860" s="152"/>
      <c r="QNV860" s="152"/>
      <c r="QNW860" s="152"/>
      <c r="QNX860" s="152"/>
      <c r="QNY860" s="152"/>
      <c r="QNZ860" s="152"/>
      <c r="QOA860" s="152"/>
      <c r="QOB860" s="152"/>
      <c r="QOC860" s="152"/>
      <c r="QOD860" s="152"/>
      <c r="QOE860" s="152"/>
      <c r="QOF860" s="152"/>
      <c r="QOG860" s="152"/>
      <c r="QOH860" s="152"/>
      <c r="QOI860" s="152"/>
      <c r="QOJ860" s="152"/>
      <c r="QOK860" s="152"/>
      <c r="QOL860" s="152"/>
      <c r="QOM860" s="152"/>
      <c r="QON860" s="152"/>
      <c r="QOO860" s="152"/>
      <c r="QOP860" s="152"/>
      <c r="QOQ860" s="152"/>
      <c r="QOR860" s="152"/>
      <c r="QOS860" s="152"/>
      <c r="QOT860" s="152"/>
      <c r="QOU860" s="152"/>
      <c r="QOV860" s="152"/>
      <c r="QOW860" s="152"/>
      <c r="QOX860" s="152"/>
      <c r="QOY860" s="152"/>
      <c r="QOZ860" s="152"/>
      <c r="QPA860" s="152"/>
      <c r="QPB860" s="152"/>
      <c r="QPC860" s="152"/>
      <c r="QPD860" s="152"/>
      <c r="QPE860" s="152"/>
      <c r="QPF860" s="152"/>
      <c r="QPG860" s="152"/>
      <c r="QPH860" s="152"/>
      <c r="QPI860" s="152"/>
      <c r="QPJ860" s="152"/>
      <c r="QPK860" s="152"/>
      <c r="QPL860" s="152"/>
      <c r="QPM860" s="152"/>
      <c r="QPN860" s="152"/>
      <c r="QPO860" s="152"/>
      <c r="QPP860" s="152"/>
      <c r="QPQ860" s="152"/>
      <c r="QPR860" s="152"/>
      <c r="QPS860" s="152"/>
      <c r="QPT860" s="152"/>
      <c r="QPU860" s="152"/>
      <c r="QPV860" s="152"/>
      <c r="QPW860" s="152"/>
      <c r="QPX860" s="152"/>
      <c r="QPY860" s="152"/>
      <c r="QPZ860" s="152"/>
      <c r="QQA860" s="152"/>
      <c r="QQB860" s="152"/>
      <c r="QQC860" s="152"/>
      <c r="QQD860" s="152"/>
      <c r="QQE860" s="152"/>
      <c r="QQF860" s="152"/>
      <c r="QQG860" s="152"/>
      <c r="QQH860" s="152"/>
      <c r="QQI860" s="152"/>
      <c r="QQJ860" s="152"/>
      <c r="QQK860" s="152"/>
      <c r="QQL860" s="152"/>
      <c r="QQM860" s="152"/>
      <c r="QQN860" s="152"/>
      <c r="QQO860" s="152"/>
      <c r="QQP860" s="152"/>
      <c r="QQQ860" s="152"/>
      <c r="QQR860" s="152"/>
      <c r="QQS860" s="152"/>
      <c r="QQT860" s="152"/>
      <c r="QQU860" s="152"/>
      <c r="QQV860" s="152"/>
      <c r="QQW860" s="152"/>
      <c r="QQX860" s="152"/>
      <c r="QQY860" s="152"/>
      <c r="QQZ860" s="152"/>
      <c r="QRA860" s="152"/>
      <c r="QRB860" s="152"/>
      <c r="QRC860" s="152"/>
      <c r="QRD860" s="152"/>
      <c r="QRE860" s="152"/>
      <c r="QRF860" s="152"/>
      <c r="QRG860" s="152"/>
      <c r="QRH860" s="152"/>
      <c r="QRI860" s="152"/>
      <c r="QRJ860" s="152"/>
      <c r="QRK860" s="152"/>
      <c r="QRL860" s="152"/>
      <c r="QRM860" s="152"/>
      <c r="QRN860" s="152"/>
      <c r="QRO860" s="152"/>
      <c r="QRP860" s="152"/>
      <c r="QRQ860" s="152"/>
      <c r="QRR860" s="152"/>
      <c r="QRS860" s="152"/>
      <c r="QRT860" s="152"/>
      <c r="QRU860" s="152"/>
      <c r="QRV860" s="152"/>
      <c r="QRW860" s="152"/>
      <c r="QRX860" s="152"/>
      <c r="QRY860" s="152"/>
      <c r="QRZ860" s="152"/>
      <c r="QSA860" s="152"/>
      <c r="QSB860" s="152"/>
      <c r="QSC860" s="152"/>
      <c r="QSD860" s="152"/>
      <c r="QSE860" s="152"/>
      <c r="QSF860" s="152"/>
      <c r="QSG860" s="152"/>
      <c r="QSH860" s="152"/>
      <c r="QSI860" s="152"/>
      <c r="QSJ860" s="152"/>
      <c r="QSK860" s="152"/>
      <c r="QSL860" s="152"/>
      <c r="QSM860" s="152"/>
      <c r="QSN860" s="152"/>
      <c r="QSO860" s="152"/>
      <c r="QSP860" s="152"/>
      <c r="QSQ860" s="152"/>
      <c r="QSR860" s="152"/>
      <c r="QSS860" s="152"/>
      <c r="QST860" s="152"/>
      <c r="QSU860" s="152"/>
      <c r="QSV860" s="152"/>
      <c r="QSW860" s="152"/>
      <c r="QSX860" s="152"/>
      <c r="QSY860" s="152"/>
      <c r="QSZ860" s="152"/>
      <c r="QTA860" s="152"/>
      <c r="QTB860" s="152"/>
      <c r="QTC860" s="152"/>
      <c r="QTD860" s="152"/>
      <c r="QTE860" s="152"/>
      <c r="QTF860" s="152"/>
      <c r="QTG860" s="152"/>
      <c r="QTH860" s="152"/>
      <c r="QTI860" s="152"/>
      <c r="QTJ860" s="152"/>
      <c r="QTK860" s="152"/>
      <c r="QTL860" s="152"/>
      <c r="QTM860" s="152"/>
      <c r="QTN860" s="152"/>
      <c r="QTO860" s="152"/>
      <c r="QTP860" s="152"/>
      <c r="QTQ860" s="152"/>
      <c r="QTR860" s="152"/>
      <c r="QTS860" s="152"/>
      <c r="QTT860" s="152"/>
      <c r="QTU860" s="152"/>
      <c r="QTV860" s="152"/>
      <c r="QTW860" s="152"/>
      <c r="QTX860" s="152"/>
      <c r="QTY860" s="152"/>
      <c r="QTZ860" s="152"/>
      <c r="QUA860" s="152"/>
      <c r="QUB860" s="152"/>
      <c r="QUC860" s="152"/>
      <c r="QUD860" s="152"/>
      <c r="QUE860" s="152"/>
      <c r="QUF860" s="152"/>
      <c r="QUG860" s="152"/>
      <c r="QUH860" s="152"/>
      <c r="QUI860" s="152"/>
      <c r="QUJ860" s="152"/>
      <c r="QUK860" s="152"/>
      <c r="QUL860" s="152"/>
      <c r="QUM860" s="152"/>
      <c r="QUN860" s="152"/>
      <c r="QUO860" s="152"/>
      <c r="QUP860" s="152"/>
      <c r="QUQ860" s="152"/>
      <c r="QUR860" s="152"/>
      <c r="QUS860" s="152"/>
      <c r="QUT860" s="152"/>
      <c r="QUU860" s="152"/>
      <c r="QUV860" s="152"/>
      <c r="QUW860" s="152"/>
      <c r="QUX860" s="152"/>
      <c r="QUY860" s="152"/>
      <c r="QUZ860" s="152"/>
      <c r="QVA860" s="152"/>
      <c r="QVB860" s="152"/>
      <c r="QVC860" s="152"/>
      <c r="QVD860" s="152"/>
      <c r="QVE860" s="152"/>
      <c r="QVF860" s="152"/>
      <c r="QVG860" s="152"/>
      <c r="QVH860" s="152"/>
      <c r="QVI860" s="152"/>
      <c r="QVJ860" s="152"/>
      <c r="QVK860" s="152"/>
      <c r="QVL860" s="152"/>
      <c r="QVM860" s="152"/>
      <c r="QVN860" s="152"/>
      <c r="QVO860" s="152"/>
      <c r="QVP860" s="152"/>
      <c r="QVQ860" s="152"/>
      <c r="QVR860" s="152"/>
      <c r="QVS860" s="152"/>
      <c r="QVT860" s="152"/>
      <c r="QVU860" s="152"/>
      <c r="QVV860" s="152"/>
      <c r="QVW860" s="152"/>
      <c r="QVX860" s="152"/>
      <c r="QVY860" s="152"/>
      <c r="QVZ860" s="152"/>
      <c r="QWA860" s="152"/>
      <c r="QWB860" s="152"/>
      <c r="QWC860" s="152"/>
      <c r="QWD860" s="152"/>
      <c r="QWE860" s="152"/>
      <c r="QWF860" s="152"/>
      <c r="QWG860" s="152"/>
      <c r="QWH860" s="152"/>
      <c r="QWI860" s="152"/>
      <c r="QWJ860" s="152"/>
      <c r="QWK860" s="152"/>
      <c r="QWL860" s="152"/>
      <c r="QWM860" s="152"/>
      <c r="QWN860" s="152"/>
      <c r="QWO860" s="152"/>
      <c r="QWP860" s="152"/>
      <c r="QWQ860" s="152"/>
      <c r="QWR860" s="152"/>
      <c r="QWS860" s="152"/>
      <c r="QWT860" s="152"/>
      <c r="QWU860" s="152"/>
      <c r="QWV860" s="152"/>
      <c r="QWW860" s="152"/>
      <c r="QWX860" s="152"/>
      <c r="QWY860" s="152"/>
      <c r="QWZ860" s="152"/>
      <c r="QXA860" s="152"/>
      <c r="QXB860" s="152"/>
      <c r="QXC860" s="152"/>
      <c r="QXD860" s="152"/>
      <c r="QXE860" s="152"/>
      <c r="QXF860" s="152"/>
      <c r="QXG860" s="152"/>
      <c r="QXH860" s="152"/>
      <c r="QXI860" s="152"/>
      <c r="QXJ860" s="152"/>
      <c r="QXK860" s="152"/>
      <c r="QXL860" s="152"/>
      <c r="QXM860" s="152"/>
      <c r="QXN860" s="152"/>
      <c r="QXO860" s="152"/>
      <c r="QXP860" s="152"/>
      <c r="QXQ860" s="152"/>
      <c r="QXR860" s="152"/>
      <c r="QXS860" s="152"/>
      <c r="QXT860" s="152"/>
      <c r="QXU860" s="152"/>
      <c r="QXV860" s="152"/>
      <c r="QXW860" s="152"/>
      <c r="QXX860" s="152"/>
      <c r="QXY860" s="152"/>
      <c r="QXZ860" s="152"/>
      <c r="QYA860" s="152"/>
      <c r="QYB860" s="152"/>
      <c r="QYC860" s="152"/>
      <c r="QYD860" s="152"/>
      <c r="QYE860" s="152"/>
      <c r="QYF860" s="152"/>
      <c r="QYG860" s="152"/>
      <c r="QYH860" s="152"/>
      <c r="QYI860" s="152"/>
      <c r="QYJ860" s="152"/>
      <c r="QYK860" s="152"/>
      <c r="QYL860" s="152"/>
      <c r="QYM860" s="152"/>
      <c r="QYN860" s="152"/>
      <c r="QYO860" s="152"/>
      <c r="QYP860" s="152"/>
      <c r="QYQ860" s="152"/>
      <c r="QYR860" s="152"/>
      <c r="QYS860" s="152"/>
      <c r="QYT860" s="152"/>
      <c r="QYU860" s="152"/>
      <c r="QYV860" s="152"/>
      <c r="QYW860" s="152"/>
      <c r="QYX860" s="152"/>
      <c r="QYY860" s="152"/>
      <c r="QYZ860" s="152"/>
      <c r="QZA860" s="152"/>
      <c r="QZB860" s="152"/>
      <c r="QZC860" s="152"/>
      <c r="QZD860" s="152"/>
      <c r="QZE860" s="152"/>
      <c r="QZF860" s="152"/>
      <c r="QZG860" s="152"/>
      <c r="QZH860" s="152"/>
      <c r="QZI860" s="152"/>
      <c r="QZJ860" s="152"/>
      <c r="QZK860" s="152"/>
      <c r="QZL860" s="152"/>
      <c r="QZM860" s="152"/>
      <c r="QZN860" s="152"/>
      <c r="QZO860" s="152"/>
      <c r="QZP860" s="152"/>
      <c r="QZQ860" s="152"/>
      <c r="QZR860" s="152"/>
      <c r="QZS860" s="152"/>
      <c r="QZT860" s="152"/>
      <c r="QZU860" s="152"/>
      <c r="QZV860" s="152"/>
      <c r="QZW860" s="152"/>
      <c r="QZX860" s="152"/>
      <c r="QZY860" s="152"/>
      <c r="QZZ860" s="152"/>
      <c r="RAA860" s="152"/>
      <c r="RAB860" s="152"/>
      <c r="RAC860" s="152"/>
      <c r="RAD860" s="152"/>
      <c r="RAE860" s="152"/>
      <c r="RAF860" s="152"/>
      <c r="RAG860" s="152"/>
      <c r="RAH860" s="152"/>
      <c r="RAI860" s="152"/>
      <c r="RAJ860" s="152"/>
      <c r="RAK860" s="152"/>
      <c r="RAL860" s="152"/>
      <c r="RAM860" s="152"/>
      <c r="RAN860" s="152"/>
      <c r="RAO860" s="152"/>
      <c r="RAP860" s="152"/>
      <c r="RAQ860" s="152"/>
      <c r="RAR860" s="152"/>
      <c r="RAS860" s="152"/>
      <c r="RAT860" s="152"/>
      <c r="RAU860" s="152"/>
      <c r="RAV860" s="152"/>
      <c r="RAW860" s="152"/>
      <c r="RAX860" s="152"/>
      <c r="RAY860" s="152"/>
      <c r="RAZ860" s="152"/>
      <c r="RBA860" s="152"/>
      <c r="RBB860" s="152"/>
      <c r="RBC860" s="152"/>
      <c r="RBD860" s="152"/>
      <c r="RBE860" s="152"/>
      <c r="RBF860" s="152"/>
      <c r="RBG860" s="152"/>
      <c r="RBH860" s="152"/>
      <c r="RBI860" s="152"/>
      <c r="RBJ860" s="152"/>
      <c r="RBK860" s="152"/>
      <c r="RBL860" s="152"/>
      <c r="RBM860" s="152"/>
      <c r="RBN860" s="152"/>
      <c r="RBO860" s="152"/>
      <c r="RBP860" s="152"/>
      <c r="RBQ860" s="152"/>
      <c r="RBR860" s="152"/>
      <c r="RBS860" s="152"/>
      <c r="RBT860" s="152"/>
      <c r="RBU860" s="152"/>
      <c r="RBV860" s="152"/>
      <c r="RBW860" s="152"/>
      <c r="RBX860" s="152"/>
      <c r="RBY860" s="152"/>
      <c r="RBZ860" s="152"/>
      <c r="RCA860" s="152"/>
      <c r="RCB860" s="152"/>
      <c r="RCC860" s="152"/>
      <c r="RCD860" s="152"/>
      <c r="RCE860" s="152"/>
      <c r="RCF860" s="152"/>
      <c r="RCG860" s="152"/>
      <c r="RCH860" s="152"/>
      <c r="RCI860" s="152"/>
      <c r="RCJ860" s="152"/>
      <c r="RCK860" s="152"/>
      <c r="RCL860" s="152"/>
      <c r="RCM860" s="152"/>
      <c r="RCN860" s="152"/>
      <c r="RCO860" s="152"/>
      <c r="RCP860" s="152"/>
      <c r="RCQ860" s="152"/>
      <c r="RCR860" s="152"/>
      <c r="RCS860" s="152"/>
      <c r="RCT860" s="152"/>
      <c r="RCU860" s="152"/>
      <c r="RCV860" s="152"/>
      <c r="RCW860" s="152"/>
      <c r="RCX860" s="152"/>
      <c r="RCY860" s="152"/>
      <c r="RCZ860" s="152"/>
      <c r="RDA860" s="152"/>
      <c r="RDB860" s="152"/>
      <c r="RDC860" s="152"/>
      <c r="RDD860" s="152"/>
      <c r="RDE860" s="152"/>
      <c r="RDF860" s="152"/>
      <c r="RDG860" s="152"/>
      <c r="RDH860" s="152"/>
      <c r="RDI860" s="152"/>
      <c r="RDJ860" s="152"/>
      <c r="RDK860" s="152"/>
      <c r="RDL860" s="152"/>
      <c r="RDM860" s="152"/>
      <c r="RDN860" s="152"/>
      <c r="RDO860" s="152"/>
      <c r="RDP860" s="152"/>
      <c r="RDQ860" s="152"/>
      <c r="RDR860" s="152"/>
      <c r="RDS860" s="152"/>
      <c r="RDT860" s="152"/>
      <c r="RDU860" s="152"/>
      <c r="RDV860" s="152"/>
      <c r="RDW860" s="152"/>
      <c r="RDX860" s="152"/>
      <c r="RDY860" s="152"/>
      <c r="RDZ860" s="152"/>
      <c r="REA860" s="152"/>
      <c r="REB860" s="152"/>
      <c r="REC860" s="152"/>
      <c r="RED860" s="152"/>
      <c r="REE860" s="152"/>
      <c r="REF860" s="152"/>
      <c r="REG860" s="152"/>
      <c r="REH860" s="152"/>
      <c r="REI860" s="152"/>
      <c r="REJ860" s="152"/>
      <c r="REK860" s="152"/>
      <c r="REL860" s="152"/>
      <c r="REM860" s="152"/>
      <c r="REN860" s="152"/>
      <c r="REO860" s="152"/>
      <c r="REP860" s="152"/>
      <c r="REQ860" s="152"/>
      <c r="RER860" s="152"/>
      <c r="RES860" s="152"/>
      <c r="RET860" s="152"/>
      <c r="REU860" s="152"/>
      <c r="REV860" s="152"/>
      <c r="REW860" s="152"/>
      <c r="REX860" s="152"/>
      <c r="REY860" s="152"/>
      <c r="REZ860" s="152"/>
      <c r="RFA860" s="152"/>
      <c r="RFB860" s="152"/>
      <c r="RFC860" s="152"/>
      <c r="RFD860" s="152"/>
      <c r="RFE860" s="152"/>
      <c r="RFF860" s="152"/>
      <c r="RFG860" s="152"/>
      <c r="RFH860" s="152"/>
      <c r="RFI860" s="152"/>
      <c r="RFJ860" s="152"/>
      <c r="RFK860" s="152"/>
      <c r="RFL860" s="152"/>
      <c r="RFM860" s="152"/>
      <c r="RFN860" s="152"/>
      <c r="RFO860" s="152"/>
      <c r="RFP860" s="152"/>
      <c r="RFQ860" s="152"/>
      <c r="RFR860" s="152"/>
      <c r="RFS860" s="152"/>
      <c r="RFT860" s="152"/>
      <c r="RFU860" s="152"/>
      <c r="RFV860" s="152"/>
      <c r="RFW860" s="152"/>
      <c r="RFX860" s="152"/>
      <c r="RFY860" s="152"/>
      <c r="RFZ860" s="152"/>
      <c r="RGA860" s="152"/>
      <c r="RGB860" s="152"/>
      <c r="RGC860" s="152"/>
      <c r="RGD860" s="152"/>
      <c r="RGE860" s="152"/>
      <c r="RGF860" s="152"/>
      <c r="RGG860" s="152"/>
      <c r="RGH860" s="152"/>
      <c r="RGI860" s="152"/>
      <c r="RGJ860" s="152"/>
      <c r="RGK860" s="152"/>
      <c r="RGL860" s="152"/>
      <c r="RGM860" s="152"/>
      <c r="RGN860" s="152"/>
      <c r="RGO860" s="152"/>
      <c r="RGP860" s="152"/>
      <c r="RGQ860" s="152"/>
      <c r="RGR860" s="152"/>
      <c r="RGS860" s="152"/>
      <c r="RGT860" s="152"/>
      <c r="RGU860" s="152"/>
      <c r="RGV860" s="152"/>
      <c r="RGW860" s="152"/>
      <c r="RGX860" s="152"/>
      <c r="RGY860" s="152"/>
      <c r="RGZ860" s="152"/>
      <c r="RHA860" s="152"/>
      <c r="RHB860" s="152"/>
      <c r="RHC860" s="152"/>
      <c r="RHD860" s="152"/>
      <c r="RHE860" s="152"/>
      <c r="RHF860" s="152"/>
      <c r="RHG860" s="152"/>
      <c r="RHH860" s="152"/>
      <c r="RHI860" s="152"/>
      <c r="RHJ860" s="152"/>
      <c r="RHK860" s="152"/>
      <c r="RHL860" s="152"/>
      <c r="RHM860" s="152"/>
      <c r="RHN860" s="152"/>
      <c r="RHO860" s="152"/>
      <c r="RHP860" s="152"/>
      <c r="RHQ860" s="152"/>
      <c r="RHR860" s="152"/>
      <c r="RHS860" s="152"/>
      <c r="RHT860" s="152"/>
      <c r="RHU860" s="152"/>
      <c r="RHV860" s="152"/>
      <c r="RHW860" s="152"/>
      <c r="RHX860" s="152"/>
      <c r="RHY860" s="152"/>
      <c r="RHZ860" s="152"/>
      <c r="RIA860" s="152"/>
      <c r="RIB860" s="152"/>
      <c r="RIC860" s="152"/>
      <c r="RID860" s="152"/>
      <c r="RIE860" s="152"/>
      <c r="RIF860" s="152"/>
      <c r="RIG860" s="152"/>
      <c r="RIH860" s="152"/>
      <c r="RII860" s="152"/>
      <c r="RIJ860" s="152"/>
      <c r="RIK860" s="152"/>
      <c r="RIL860" s="152"/>
      <c r="RIM860" s="152"/>
      <c r="RIN860" s="152"/>
      <c r="RIO860" s="152"/>
      <c r="RIP860" s="152"/>
      <c r="RIQ860" s="152"/>
      <c r="RIR860" s="152"/>
      <c r="RIS860" s="152"/>
      <c r="RIT860" s="152"/>
      <c r="RIU860" s="152"/>
      <c r="RIV860" s="152"/>
      <c r="RIW860" s="152"/>
      <c r="RIX860" s="152"/>
      <c r="RIY860" s="152"/>
      <c r="RIZ860" s="152"/>
      <c r="RJA860" s="152"/>
      <c r="RJB860" s="152"/>
      <c r="RJC860" s="152"/>
      <c r="RJD860" s="152"/>
      <c r="RJE860" s="152"/>
      <c r="RJF860" s="152"/>
      <c r="RJG860" s="152"/>
      <c r="RJH860" s="152"/>
      <c r="RJI860" s="152"/>
      <c r="RJJ860" s="152"/>
      <c r="RJK860" s="152"/>
      <c r="RJL860" s="152"/>
      <c r="RJM860" s="152"/>
      <c r="RJN860" s="152"/>
      <c r="RJO860" s="152"/>
      <c r="RJP860" s="152"/>
      <c r="RJQ860" s="152"/>
      <c r="RJR860" s="152"/>
      <c r="RJS860" s="152"/>
      <c r="RJT860" s="152"/>
      <c r="RJU860" s="152"/>
      <c r="RJV860" s="152"/>
      <c r="RJW860" s="152"/>
      <c r="RJX860" s="152"/>
      <c r="RJY860" s="152"/>
      <c r="RJZ860" s="152"/>
      <c r="RKA860" s="152"/>
      <c r="RKB860" s="152"/>
      <c r="RKC860" s="152"/>
      <c r="RKD860" s="152"/>
      <c r="RKE860" s="152"/>
      <c r="RKF860" s="152"/>
      <c r="RKG860" s="152"/>
      <c r="RKH860" s="152"/>
      <c r="RKI860" s="152"/>
      <c r="RKJ860" s="152"/>
      <c r="RKK860" s="152"/>
      <c r="RKL860" s="152"/>
      <c r="RKM860" s="152"/>
      <c r="RKN860" s="152"/>
      <c r="RKO860" s="152"/>
      <c r="RKP860" s="152"/>
      <c r="RKQ860" s="152"/>
      <c r="RKR860" s="152"/>
      <c r="RKS860" s="152"/>
      <c r="RKT860" s="152"/>
      <c r="RKU860" s="152"/>
      <c r="RKV860" s="152"/>
      <c r="RKW860" s="152"/>
      <c r="RKX860" s="152"/>
      <c r="RKY860" s="152"/>
      <c r="RKZ860" s="152"/>
      <c r="RLA860" s="152"/>
      <c r="RLB860" s="152"/>
      <c r="RLC860" s="152"/>
      <c r="RLD860" s="152"/>
      <c r="RLE860" s="152"/>
      <c r="RLF860" s="152"/>
      <c r="RLG860" s="152"/>
      <c r="RLH860" s="152"/>
      <c r="RLI860" s="152"/>
      <c r="RLJ860" s="152"/>
      <c r="RLK860" s="152"/>
      <c r="RLL860" s="152"/>
      <c r="RLM860" s="152"/>
      <c r="RLN860" s="152"/>
      <c r="RLO860" s="152"/>
      <c r="RLP860" s="152"/>
      <c r="RLQ860" s="152"/>
      <c r="RLR860" s="152"/>
      <c r="RLS860" s="152"/>
      <c r="RLT860" s="152"/>
      <c r="RLU860" s="152"/>
      <c r="RLV860" s="152"/>
      <c r="RLW860" s="152"/>
      <c r="RLX860" s="152"/>
      <c r="RLY860" s="152"/>
      <c r="RLZ860" s="152"/>
      <c r="RMA860" s="152"/>
      <c r="RMB860" s="152"/>
      <c r="RMC860" s="152"/>
      <c r="RMD860" s="152"/>
      <c r="RME860" s="152"/>
      <c r="RMF860" s="152"/>
      <c r="RMG860" s="152"/>
      <c r="RMH860" s="152"/>
      <c r="RMI860" s="152"/>
      <c r="RMJ860" s="152"/>
      <c r="RMK860" s="152"/>
      <c r="RML860" s="152"/>
      <c r="RMM860" s="152"/>
      <c r="RMN860" s="152"/>
      <c r="RMO860" s="152"/>
      <c r="RMP860" s="152"/>
      <c r="RMQ860" s="152"/>
      <c r="RMR860" s="152"/>
      <c r="RMS860" s="152"/>
      <c r="RMT860" s="152"/>
      <c r="RMU860" s="152"/>
      <c r="RMV860" s="152"/>
      <c r="RMW860" s="152"/>
      <c r="RMX860" s="152"/>
      <c r="RMY860" s="152"/>
      <c r="RMZ860" s="152"/>
      <c r="RNA860" s="152"/>
      <c r="RNB860" s="152"/>
      <c r="RNC860" s="152"/>
      <c r="RND860" s="152"/>
      <c r="RNE860" s="152"/>
      <c r="RNF860" s="152"/>
      <c r="RNG860" s="152"/>
      <c r="RNH860" s="152"/>
      <c r="RNI860" s="152"/>
      <c r="RNJ860" s="152"/>
      <c r="RNK860" s="152"/>
      <c r="RNL860" s="152"/>
      <c r="RNM860" s="152"/>
      <c r="RNN860" s="152"/>
      <c r="RNO860" s="152"/>
      <c r="RNP860" s="152"/>
      <c r="RNQ860" s="152"/>
      <c r="RNR860" s="152"/>
      <c r="RNS860" s="152"/>
      <c r="RNT860" s="152"/>
      <c r="RNU860" s="152"/>
      <c r="RNV860" s="152"/>
      <c r="RNW860" s="152"/>
      <c r="RNX860" s="152"/>
      <c r="RNY860" s="152"/>
      <c r="RNZ860" s="152"/>
      <c r="ROA860" s="152"/>
      <c r="ROB860" s="152"/>
      <c r="ROC860" s="152"/>
      <c r="ROD860" s="152"/>
      <c r="ROE860" s="152"/>
      <c r="ROF860" s="152"/>
      <c r="ROG860" s="152"/>
      <c r="ROH860" s="152"/>
      <c r="ROI860" s="152"/>
      <c r="ROJ860" s="152"/>
      <c r="ROK860" s="152"/>
      <c r="ROL860" s="152"/>
      <c r="ROM860" s="152"/>
      <c r="RON860" s="152"/>
      <c r="ROO860" s="152"/>
      <c r="ROP860" s="152"/>
      <c r="ROQ860" s="152"/>
      <c r="ROR860" s="152"/>
      <c r="ROS860" s="152"/>
      <c r="ROT860" s="152"/>
      <c r="ROU860" s="152"/>
      <c r="ROV860" s="152"/>
      <c r="ROW860" s="152"/>
      <c r="ROX860" s="152"/>
      <c r="ROY860" s="152"/>
      <c r="ROZ860" s="152"/>
      <c r="RPA860" s="152"/>
      <c r="RPB860" s="152"/>
      <c r="RPC860" s="152"/>
      <c r="RPD860" s="152"/>
      <c r="RPE860" s="152"/>
      <c r="RPF860" s="152"/>
      <c r="RPG860" s="152"/>
      <c r="RPH860" s="152"/>
      <c r="RPI860" s="152"/>
      <c r="RPJ860" s="152"/>
      <c r="RPK860" s="152"/>
      <c r="RPL860" s="152"/>
      <c r="RPM860" s="152"/>
      <c r="RPN860" s="152"/>
      <c r="RPO860" s="152"/>
      <c r="RPP860" s="152"/>
      <c r="RPQ860" s="152"/>
      <c r="RPR860" s="152"/>
      <c r="RPS860" s="152"/>
      <c r="RPT860" s="152"/>
      <c r="RPU860" s="152"/>
      <c r="RPV860" s="152"/>
      <c r="RPW860" s="152"/>
      <c r="RPX860" s="152"/>
      <c r="RPY860" s="152"/>
      <c r="RPZ860" s="152"/>
      <c r="RQA860" s="152"/>
      <c r="RQB860" s="152"/>
      <c r="RQC860" s="152"/>
      <c r="RQD860" s="152"/>
      <c r="RQE860" s="152"/>
      <c r="RQF860" s="152"/>
      <c r="RQG860" s="152"/>
      <c r="RQH860" s="152"/>
      <c r="RQI860" s="152"/>
      <c r="RQJ860" s="152"/>
      <c r="RQK860" s="152"/>
      <c r="RQL860" s="152"/>
      <c r="RQM860" s="152"/>
      <c r="RQN860" s="152"/>
      <c r="RQO860" s="152"/>
      <c r="RQP860" s="152"/>
      <c r="RQQ860" s="152"/>
      <c r="RQR860" s="152"/>
      <c r="RQS860" s="152"/>
      <c r="RQT860" s="152"/>
      <c r="RQU860" s="152"/>
      <c r="RQV860" s="152"/>
      <c r="RQW860" s="152"/>
      <c r="RQX860" s="152"/>
      <c r="RQY860" s="152"/>
      <c r="RQZ860" s="152"/>
      <c r="RRA860" s="152"/>
      <c r="RRB860" s="152"/>
      <c r="RRC860" s="152"/>
      <c r="RRD860" s="152"/>
      <c r="RRE860" s="152"/>
      <c r="RRF860" s="152"/>
      <c r="RRG860" s="152"/>
      <c r="RRH860" s="152"/>
      <c r="RRI860" s="152"/>
      <c r="RRJ860" s="152"/>
      <c r="RRK860" s="152"/>
      <c r="RRL860" s="152"/>
      <c r="RRM860" s="152"/>
      <c r="RRN860" s="152"/>
      <c r="RRO860" s="152"/>
      <c r="RRP860" s="152"/>
      <c r="RRQ860" s="152"/>
      <c r="RRR860" s="152"/>
      <c r="RRS860" s="152"/>
      <c r="RRT860" s="152"/>
      <c r="RRU860" s="152"/>
      <c r="RRV860" s="152"/>
      <c r="RRW860" s="152"/>
      <c r="RRX860" s="152"/>
      <c r="RRY860" s="152"/>
      <c r="RRZ860" s="152"/>
      <c r="RSA860" s="152"/>
      <c r="RSB860" s="152"/>
      <c r="RSC860" s="152"/>
      <c r="RSD860" s="152"/>
      <c r="RSE860" s="152"/>
      <c r="RSF860" s="152"/>
      <c r="RSG860" s="152"/>
      <c r="RSH860" s="152"/>
      <c r="RSI860" s="152"/>
      <c r="RSJ860" s="152"/>
      <c r="RSK860" s="152"/>
      <c r="RSL860" s="152"/>
      <c r="RSM860" s="152"/>
      <c r="RSN860" s="152"/>
      <c r="RSO860" s="152"/>
      <c r="RSP860" s="152"/>
      <c r="RSQ860" s="152"/>
      <c r="RSR860" s="152"/>
      <c r="RSS860" s="152"/>
      <c r="RST860" s="152"/>
      <c r="RSU860" s="152"/>
      <c r="RSV860" s="152"/>
      <c r="RSW860" s="152"/>
      <c r="RSX860" s="152"/>
      <c r="RSY860" s="152"/>
      <c r="RSZ860" s="152"/>
      <c r="RTA860" s="152"/>
      <c r="RTB860" s="152"/>
      <c r="RTC860" s="152"/>
      <c r="RTD860" s="152"/>
      <c r="RTE860" s="152"/>
      <c r="RTF860" s="152"/>
      <c r="RTG860" s="152"/>
      <c r="RTH860" s="152"/>
      <c r="RTI860" s="152"/>
      <c r="RTJ860" s="152"/>
      <c r="RTK860" s="152"/>
      <c r="RTL860" s="152"/>
      <c r="RTM860" s="152"/>
      <c r="RTN860" s="152"/>
      <c r="RTO860" s="152"/>
      <c r="RTP860" s="152"/>
      <c r="RTQ860" s="152"/>
      <c r="RTR860" s="152"/>
      <c r="RTS860" s="152"/>
      <c r="RTT860" s="152"/>
      <c r="RTU860" s="152"/>
      <c r="RTV860" s="152"/>
      <c r="RTW860" s="152"/>
      <c r="RTX860" s="152"/>
      <c r="RTY860" s="152"/>
      <c r="RTZ860" s="152"/>
      <c r="RUA860" s="152"/>
      <c r="RUB860" s="152"/>
      <c r="RUC860" s="152"/>
      <c r="RUD860" s="152"/>
      <c r="RUE860" s="152"/>
      <c r="RUF860" s="152"/>
      <c r="RUG860" s="152"/>
      <c r="RUH860" s="152"/>
      <c r="RUI860" s="152"/>
      <c r="RUJ860" s="152"/>
      <c r="RUK860" s="152"/>
      <c r="RUL860" s="152"/>
      <c r="RUM860" s="152"/>
      <c r="RUN860" s="152"/>
      <c r="RUO860" s="152"/>
      <c r="RUP860" s="152"/>
      <c r="RUQ860" s="152"/>
      <c r="RUR860" s="152"/>
      <c r="RUS860" s="152"/>
      <c r="RUT860" s="152"/>
      <c r="RUU860" s="152"/>
      <c r="RUV860" s="152"/>
      <c r="RUW860" s="152"/>
      <c r="RUX860" s="152"/>
      <c r="RUY860" s="152"/>
      <c r="RUZ860" s="152"/>
      <c r="RVA860" s="152"/>
      <c r="RVB860" s="152"/>
      <c r="RVC860" s="152"/>
      <c r="RVD860" s="152"/>
      <c r="RVE860" s="152"/>
      <c r="RVF860" s="152"/>
      <c r="RVG860" s="152"/>
      <c r="RVH860" s="152"/>
      <c r="RVI860" s="152"/>
      <c r="RVJ860" s="152"/>
      <c r="RVK860" s="152"/>
      <c r="RVL860" s="152"/>
      <c r="RVM860" s="152"/>
      <c r="RVN860" s="152"/>
      <c r="RVO860" s="152"/>
      <c r="RVP860" s="152"/>
      <c r="RVQ860" s="152"/>
      <c r="RVR860" s="152"/>
      <c r="RVS860" s="152"/>
      <c r="RVT860" s="152"/>
      <c r="RVU860" s="152"/>
      <c r="RVV860" s="152"/>
      <c r="RVW860" s="152"/>
      <c r="RVX860" s="152"/>
      <c r="RVY860" s="152"/>
      <c r="RVZ860" s="152"/>
      <c r="RWA860" s="152"/>
      <c r="RWB860" s="152"/>
      <c r="RWC860" s="152"/>
      <c r="RWD860" s="152"/>
      <c r="RWE860" s="152"/>
      <c r="RWF860" s="152"/>
      <c r="RWG860" s="152"/>
      <c r="RWH860" s="152"/>
      <c r="RWI860" s="152"/>
      <c r="RWJ860" s="152"/>
      <c r="RWK860" s="152"/>
      <c r="RWL860" s="152"/>
      <c r="RWM860" s="152"/>
      <c r="RWN860" s="152"/>
      <c r="RWO860" s="152"/>
      <c r="RWP860" s="152"/>
      <c r="RWQ860" s="152"/>
      <c r="RWR860" s="152"/>
      <c r="RWS860" s="152"/>
      <c r="RWT860" s="152"/>
      <c r="RWU860" s="152"/>
      <c r="RWV860" s="152"/>
      <c r="RWW860" s="152"/>
      <c r="RWX860" s="152"/>
      <c r="RWY860" s="152"/>
      <c r="RWZ860" s="152"/>
      <c r="RXA860" s="152"/>
      <c r="RXB860" s="152"/>
      <c r="RXC860" s="152"/>
      <c r="RXD860" s="152"/>
      <c r="RXE860" s="152"/>
      <c r="RXF860" s="152"/>
      <c r="RXG860" s="152"/>
      <c r="RXH860" s="152"/>
      <c r="RXI860" s="152"/>
      <c r="RXJ860" s="152"/>
      <c r="RXK860" s="152"/>
      <c r="RXL860" s="152"/>
      <c r="RXM860" s="152"/>
      <c r="RXN860" s="152"/>
      <c r="RXO860" s="152"/>
      <c r="RXP860" s="152"/>
      <c r="RXQ860" s="152"/>
      <c r="RXR860" s="152"/>
      <c r="RXS860" s="152"/>
      <c r="RXT860" s="152"/>
      <c r="RXU860" s="152"/>
      <c r="RXV860" s="152"/>
      <c r="RXW860" s="152"/>
      <c r="RXX860" s="152"/>
      <c r="RXY860" s="152"/>
      <c r="RXZ860" s="152"/>
      <c r="RYA860" s="152"/>
      <c r="RYB860" s="152"/>
      <c r="RYC860" s="152"/>
      <c r="RYD860" s="152"/>
      <c r="RYE860" s="152"/>
      <c r="RYF860" s="152"/>
      <c r="RYG860" s="152"/>
      <c r="RYH860" s="152"/>
      <c r="RYI860" s="152"/>
      <c r="RYJ860" s="152"/>
      <c r="RYK860" s="152"/>
      <c r="RYL860" s="152"/>
      <c r="RYM860" s="152"/>
      <c r="RYN860" s="152"/>
      <c r="RYO860" s="152"/>
      <c r="RYP860" s="152"/>
      <c r="RYQ860" s="152"/>
      <c r="RYR860" s="152"/>
      <c r="RYS860" s="152"/>
      <c r="RYT860" s="152"/>
      <c r="RYU860" s="152"/>
      <c r="RYV860" s="152"/>
      <c r="RYW860" s="152"/>
      <c r="RYX860" s="152"/>
      <c r="RYY860" s="152"/>
      <c r="RYZ860" s="152"/>
      <c r="RZA860" s="152"/>
      <c r="RZB860" s="152"/>
      <c r="RZC860" s="152"/>
      <c r="RZD860" s="152"/>
      <c r="RZE860" s="152"/>
      <c r="RZF860" s="152"/>
      <c r="RZG860" s="152"/>
      <c r="RZH860" s="152"/>
      <c r="RZI860" s="152"/>
      <c r="RZJ860" s="152"/>
      <c r="RZK860" s="152"/>
      <c r="RZL860" s="152"/>
      <c r="RZM860" s="152"/>
      <c r="RZN860" s="152"/>
      <c r="RZO860" s="152"/>
      <c r="RZP860" s="152"/>
      <c r="RZQ860" s="152"/>
      <c r="RZR860" s="152"/>
      <c r="RZS860" s="152"/>
      <c r="RZT860" s="152"/>
      <c r="RZU860" s="152"/>
      <c r="RZV860" s="152"/>
      <c r="RZW860" s="152"/>
      <c r="RZX860" s="152"/>
      <c r="RZY860" s="152"/>
      <c r="RZZ860" s="152"/>
      <c r="SAA860" s="152"/>
      <c r="SAB860" s="152"/>
      <c r="SAC860" s="152"/>
      <c r="SAD860" s="152"/>
      <c r="SAE860" s="152"/>
      <c r="SAF860" s="152"/>
      <c r="SAG860" s="152"/>
      <c r="SAH860" s="152"/>
      <c r="SAI860" s="152"/>
      <c r="SAJ860" s="152"/>
      <c r="SAK860" s="152"/>
      <c r="SAL860" s="152"/>
      <c r="SAM860" s="152"/>
      <c r="SAN860" s="152"/>
      <c r="SAO860" s="152"/>
      <c r="SAP860" s="152"/>
      <c r="SAQ860" s="152"/>
      <c r="SAR860" s="152"/>
      <c r="SAS860" s="152"/>
      <c r="SAT860" s="152"/>
      <c r="SAU860" s="152"/>
      <c r="SAV860" s="152"/>
      <c r="SAW860" s="152"/>
      <c r="SAX860" s="152"/>
      <c r="SAY860" s="152"/>
      <c r="SAZ860" s="152"/>
      <c r="SBA860" s="152"/>
      <c r="SBB860" s="152"/>
      <c r="SBC860" s="152"/>
      <c r="SBD860" s="152"/>
      <c r="SBE860" s="152"/>
      <c r="SBF860" s="152"/>
      <c r="SBG860" s="152"/>
      <c r="SBH860" s="152"/>
      <c r="SBI860" s="152"/>
      <c r="SBJ860" s="152"/>
      <c r="SBK860" s="152"/>
      <c r="SBL860" s="152"/>
      <c r="SBM860" s="152"/>
      <c r="SBN860" s="152"/>
      <c r="SBO860" s="152"/>
      <c r="SBP860" s="152"/>
      <c r="SBQ860" s="152"/>
      <c r="SBR860" s="152"/>
      <c r="SBS860" s="152"/>
      <c r="SBT860" s="152"/>
      <c r="SBU860" s="152"/>
      <c r="SBV860" s="152"/>
      <c r="SBW860" s="152"/>
      <c r="SBX860" s="152"/>
      <c r="SBY860" s="152"/>
      <c r="SBZ860" s="152"/>
      <c r="SCA860" s="152"/>
      <c r="SCB860" s="152"/>
      <c r="SCC860" s="152"/>
      <c r="SCD860" s="152"/>
      <c r="SCE860" s="152"/>
      <c r="SCF860" s="152"/>
      <c r="SCG860" s="152"/>
      <c r="SCH860" s="152"/>
      <c r="SCI860" s="152"/>
      <c r="SCJ860" s="152"/>
      <c r="SCK860" s="152"/>
      <c r="SCL860" s="152"/>
      <c r="SCM860" s="152"/>
      <c r="SCN860" s="152"/>
      <c r="SCO860" s="152"/>
      <c r="SCP860" s="152"/>
      <c r="SCQ860" s="152"/>
      <c r="SCR860" s="152"/>
      <c r="SCS860" s="152"/>
      <c r="SCT860" s="152"/>
      <c r="SCU860" s="152"/>
      <c r="SCV860" s="152"/>
      <c r="SCW860" s="152"/>
      <c r="SCX860" s="152"/>
      <c r="SCY860" s="152"/>
      <c r="SCZ860" s="152"/>
      <c r="SDA860" s="152"/>
      <c r="SDB860" s="152"/>
      <c r="SDC860" s="152"/>
      <c r="SDD860" s="152"/>
      <c r="SDE860" s="152"/>
      <c r="SDF860" s="152"/>
      <c r="SDG860" s="152"/>
      <c r="SDH860" s="152"/>
      <c r="SDI860" s="152"/>
      <c r="SDJ860" s="152"/>
      <c r="SDK860" s="152"/>
      <c r="SDL860" s="152"/>
      <c r="SDM860" s="152"/>
      <c r="SDN860" s="152"/>
      <c r="SDO860" s="152"/>
      <c r="SDP860" s="152"/>
      <c r="SDQ860" s="152"/>
      <c r="SDR860" s="152"/>
      <c r="SDS860" s="152"/>
      <c r="SDT860" s="152"/>
      <c r="SDU860" s="152"/>
      <c r="SDV860" s="152"/>
      <c r="SDW860" s="152"/>
      <c r="SDX860" s="152"/>
      <c r="SDY860" s="152"/>
      <c r="SDZ860" s="152"/>
      <c r="SEA860" s="152"/>
      <c r="SEB860" s="152"/>
      <c r="SEC860" s="152"/>
      <c r="SED860" s="152"/>
      <c r="SEE860" s="152"/>
      <c r="SEF860" s="152"/>
      <c r="SEG860" s="152"/>
      <c r="SEH860" s="152"/>
      <c r="SEI860" s="152"/>
      <c r="SEJ860" s="152"/>
      <c r="SEK860" s="152"/>
      <c r="SEL860" s="152"/>
      <c r="SEM860" s="152"/>
      <c r="SEN860" s="152"/>
      <c r="SEO860" s="152"/>
      <c r="SEP860" s="152"/>
      <c r="SEQ860" s="152"/>
      <c r="SER860" s="152"/>
      <c r="SES860" s="152"/>
      <c r="SET860" s="152"/>
      <c r="SEU860" s="152"/>
      <c r="SEV860" s="152"/>
      <c r="SEW860" s="152"/>
      <c r="SEX860" s="152"/>
      <c r="SEY860" s="152"/>
      <c r="SEZ860" s="152"/>
      <c r="SFA860" s="152"/>
      <c r="SFB860" s="152"/>
      <c r="SFC860" s="152"/>
      <c r="SFD860" s="152"/>
      <c r="SFE860" s="152"/>
      <c r="SFF860" s="152"/>
      <c r="SFG860" s="152"/>
      <c r="SFH860" s="152"/>
      <c r="SFI860" s="152"/>
      <c r="SFJ860" s="152"/>
      <c r="SFK860" s="152"/>
      <c r="SFL860" s="152"/>
      <c r="SFM860" s="152"/>
      <c r="SFN860" s="152"/>
      <c r="SFO860" s="152"/>
      <c r="SFP860" s="152"/>
      <c r="SFQ860" s="152"/>
      <c r="SFR860" s="152"/>
      <c r="SFS860" s="152"/>
      <c r="SFT860" s="152"/>
      <c r="SFU860" s="152"/>
      <c r="SFV860" s="152"/>
      <c r="SFW860" s="152"/>
      <c r="SFX860" s="152"/>
      <c r="SFY860" s="152"/>
      <c r="SFZ860" s="152"/>
      <c r="SGA860" s="152"/>
      <c r="SGB860" s="152"/>
      <c r="SGC860" s="152"/>
      <c r="SGD860" s="152"/>
      <c r="SGE860" s="152"/>
      <c r="SGF860" s="152"/>
      <c r="SGG860" s="152"/>
      <c r="SGH860" s="152"/>
      <c r="SGI860" s="152"/>
      <c r="SGJ860" s="152"/>
      <c r="SGK860" s="152"/>
      <c r="SGL860" s="152"/>
      <c r="SGM860" s="152"/>
      <c r="SGN860" s="152"/>
      <c r="SGO860" s="152"/>
      <c r="SGP860" s="152"/>
      <c r="SGQ860" s="152"/>
      <c r="SGR860" s="152"/>
      <c r="SGS860" s="152"/>
      <c r="SGT860" s="152"/>
      <c r="SGU860" s="152"/>
      <c r="SGV860" s="152"/>
      <c r="SGW860" s="152"/>
      <c r="SGX860" s="152"/>
      <c r="SGY860" s="152"/>
      <c r="SGZ860" s="152"/>
      <c r="SHA860" s="152"/>
      <c r="SHB860" s="152"/>
      <c r="SHC860" s="152"/>
      <c r="SHD860" s="152"/>
      <c r="SHE860" s="152"/>
      <c r="SHF860" s="152"/>
      <c r="SHG860" s="152"/>
      <c r="SHH860" s="152"/>
      <c r="SHI860" s="152"/>
      <c r="SHJ860" s="152"/>
      <c r="SHK860" s="152"/>
      <c r="SHL860" s="152"/>
      <c r="SHM860" s="152"/>
      <c r="SHN860" s="152"/>
      <c r="SHO860" s="152"/>
      <c r="SHP860" s="152"/>
      <c r="SHQ860" s="152"/>
      <c r="SHR860" s="152"/>
      <c r="SHS860" s="152"/>
      <c r="SHT860" s="152"/>
      <c r="SHU860" s="152"/>
      <c r="SHV860" s="152"/>
      <c r="SHW860" s="152"/>
      <c r="SHX860" s="152"/>
      <c r="SHY860" s="152"/>
      <c r="SHZ860" s="152"/>
      <c r="SIA860" s="152"/>
      <c r="SIB860" s="152"/>
      <c r="SIC860" s="152"/>
      <c r="SID860" s="152"/>
      <c r="SIE860" s="152"/>
      <c r="SIF860" s="152"/>
      <c r="SIG860" s="152"/>
      <c r="SIH860" s="152"/>
      <c r="SII860" s="152"/>
      <c r="SIJ860" s="152"/>
      <c r="SIK860" s="152"/>
      <c r="SIL860" s="152"/>
      <c r="SIM860" s="152"/>
      <c r="SIN860" s="152"/>
      <c r="SIO860" s="152"/>
      <c r="SIP860" s="152"/>
      <c r="SIQ860" s="152"/>
      <c r="SIR860" s="152"/>
      <c r="SIS860" s="152"/>
      <c r="SIT860" s="152"/>
      <c r="SIU860" s="152"/>
      <c r="SIV860" s="152"/>
      <c r="SIW860" s="152"/>
      <c r="SIX860" s="152"/>
      <c r="SIY860" s="152"/>
      <c r="SIZ860" s="152"/>
      <c r="SJA860" s="152"/>
      <c r="SJB860" s="152"/>
      <c r="SJC860" s="152"/>
      <c r="SJD860" s="152"/>
      <c r="SJE860" s="152"/>
      <c r="SJF860" s="152"/>
      <c r="SJG860" s="152"/>
      <c r="SJH860" s="152"/>
      <c r="SJI860" s="152"/>
      <c r="SJJ860" s="152"/>
      <c r="SJK860" s="152"/>
      <c r="SJL860" s="152"/>
      <c r="SJM860" s="152"/>
      <c r="SJN860" s="152"/>
      <c r="SJO860" s="152"/>
      <c r="SJP860" s="152"/>
      <c r="SJQ860" s="152"/>
      <c r="SJR860" s="152"/>
      <c r="SJS860" s="152"/>
      <c r="SJT860" s="152"/>
      <c r="SJU860" s="152"/>
      <c r="SJV860" s="152"/>
      <c r="SJW860" s="152"/>
      <c r="SJX860" s="152"/>
      <c r="SJY860" s="152"/>
      <c r="SJZ860" s="152"/>
      <c r="SKA860" s="152"/>
      <c r="SKB860" s="152"/>
      <c r="SKC860" s="152"/>
      <c r="SKD860" s="152"/>
      <c r="SKE860" s="152"/>
      <c r="SKF860" s="152"/>
      <c r="SKG860" s="152"/>
      <c r="SKH860" s="152"/>
      <c r="SKI860" s="152"/>
      <c r="SKJ860" s="152"/>
      <c r="SKK860" s="152"/>
      <c r="SKL860" s="152"/>
      <c r="SKM860" s="152"/>
      <c r="SKN860" s="152"/>
      <c r="SKO860" s="152"/>
      <c r="SKP860" s="152"/>
      <c r="SKQ860" s="152"/>
      <c r="SKR860" s="152"/>
      <c r="SKS860" s="152"/>
      <c r="SKT860" s="152"/>
      <c r="SKU860" s="152"/>
      <c r="SKV860" s="152"/>
      <c r="SKW860" s="152"/>
      <c r="SKX860" s="152"/>
      <c r="SKY860" s="152"/>
      <c r="SKZ860" s="152"/>
      <c r="SLA860" s="152"/>
      <c r="SLB860" s="152"/>
      <c r="SLC860" s="152"/>
      <c r="SLD860" s="152"/>
      <c r="SLE860" s="152"/>
      <c r="SLF860" s="152"/>
      <c r="SLG860" s="152"/>
      <c r="SLH860" s="152"/>
      <c r="SLI860" s="152"/>
      <c r="SLJ860" s="152"/>
      <c r="SLK860" s="152"/>
      <c r="SLL860" s="152"/>
      <c r="SLM860" s="152"/>
      <c r="SLN860" s="152"/>
      <c r="SLO860" s="152"/>
      <c r="SLP860" s="152"/>
      <c r="SLQ860" s="152"/>
      <c r="SLR860" s="152"/>
      <c r="SLS860" s="152"/>
      <c r="SLT860" s="152"/>
      <c r="SLU860" s="152"/>
      <c r="SLV860" s="152"/>
      <c r="SLW860" s="152"/>
      <c r="SLX860" s="152"/>
      <c r="SLY860" s="152"/>
      <c r="SLZ860" s="152"/>
      <c r="SMA860" s="152"/>
      <c r="SMB860" s="152"/>
      <c r="SMC860" s="152"/>
      <c r="SMD860" s="152"/>
      <c r="SME860" s="152"/>
      <c r="SMF860" s="152"/>
      <c r="SMG860" s="152"/>
      <c r="SMH860" s="152"/>
      <c r="SMI860" s="152"/>
      <c r="SMJ860" s="152"/>
      <c r="SMK860" s="152"/>
      <c r="SML860" s="152"/>
      <c r="SMM860" s="152"/>
      <c r="SMN860" s="152"/>
      <c r="SMO860" s="152"/>
      <c r="SMP860" s="152"/>
      <c r="SMQ860" s="152"/>
      <c r="SMR860" s="152"/>
      <c r="SMS860" s="152"/>
      <c r="SMT860" s="152"/>
      <c r="SMU860" s="152"/>
      <c r="SMV860" s="152"/>
      <c r="SMW860" s="152"/>
      <c r="SMX860" s="152"/>
      <c r="SMY860" s="152"/>
      <c r="SMZ860" s="152"/>
      <c r="SNA860" s="152"/>
      <c r="SNB860" s="152"/>
      <c r="SNC860" s="152"/>
      <c r="SND860" s="152"/>
      <c r="SNE860" s="152"/>
      <c r="SNF860" s="152"/>
      <c r="SNG860" s="152"/>
      <c r="SNH860" s="152"/>
      <c r="SNI860" s="152"/>
      <c r="SNJ860" s="152"/>
      <c r="SNK860" s="152"/>
      <c r="SNL860" s="152"/>
      <c r="SNM860" s="152"/>
      <c r="SNN860" s="152"/>
      <c r="SNO860" s="152"/>
      <c r="SNP860" s="152"/>
      <c r="SNQ860" s="152"/>
      <c r="SNR860" s="152"/>
      <c r="SNS860" s="152"/>
      <c r="SNT860" s="152"/>
      <c r="SNU860" s="152"/>
      <c r="SNV860" s="152"/>
      <c r="SNW860" s="152"/>
      <c r="SNX860" s="152"/>
      <c r="SNY860" s="152"/>
      <c r="SNZ860" s="152"/>
      <c r="SOA860" s="152"/>
      <c r="SOB860" s="152"/>
      <c r="SOC860" s="152"/>
      <c r="SOD860" s="152"/>
      <c r="SOE860" s="152"/>
      <c r="SOF860" s="152"/>
      <c r="SOG860" s="152"/>
      <c r="SOH860" s="152"/>
      <c r="SOI860" s="152"/>
      <c r="SOJ860" s="152"/>
      <c r="SOK860" s="152"/>
      <c r="SOL860" s="152"/>
      <c r="SOM860" s="152"/>
      <c r="SON860" s="152"/>
      <c r="SOO860" s="152"/>
      <c r="SOP860" s="152"/>
      <c r="SOQ860" s="152"/>
      <c r="SOR860" s="152"/>
      <c r="SOS860" s="152"/>
      <c r="SOT860" s="152"/>
      <c r="SOU860" s="152"/>
      <c r="SOV860" s="152"/>
      <c r="SOW860" s="152"/>
      <c r="SOX860" s="152"/>
      <c r="SOY860" s="152"/>
      <c r="SOZ860" s="152"/>
      <c r="SPA860" s="152"/>
      <c r="SPB860" s="152"/>
      <c r="SPC860" s="152"/>
      <c r="SPD860" s="152"/>
      <c r="SPE860" s="152"/>
      <c r="SPF860" s="152"/>
      <c r="SPG860" s="152"/>
      <c r="SPH860" s="152"/>
      <c r="SPI860" s="152"/>
      <c r="SPJ860" s="152"/>
      <c r="SPK860" s="152"/>
      <c r="SPL860" s="152"/>
      <c r="SPM860" s="152"/>
      <c r="SPN860" s="152"/>
      <c r="SPO860" s="152"/>
      <c r="SPP860" s="152"/>
      <c r="SPQ860" s="152"/>
      <c r="SPR860" s="152"/>
      <c r="SPS860" s="152"/>
      <c r="SPT860" s="152"/>
      <c r="SPU860" s="152"/>
      <c r="SPV860" s="152"/>
      <c r="SPW860" s="152"/>
      <c r="SPX860" s="152"/>
      <c r="SPY860" s="152"/>
      <c r="SPZ860" s="152"/>
      <c r="SQA860" s="152"/>
      <c r="SQB860" s="152"/>
      <c r="SQC860" s="152"/>
      <c r="SQD860" s="152"/>
      <c r="SQE860" s="152"/>
      <c r="SQF860" s="152"/>
      <c r="SQG860" s="152"/>
      <c r="SQH860" s="152"/>
      <c r="SQI860" s="152"/>
      <c r="SQJ860" s="152"/>
      <c r="SQK860" s="152"/>
      <c r="SQL860" s="152"/>
      <c r="SQM860" s="152"/>
      <c r="SQN860" s="152"/>
      <c r="SQO860" s="152"/>
      <c r="SQP860" s="152"/>
      <c r="SQQ860" s="152"/>
      <c r="SQR860" s="152"/>
      <c r="SQS860" s="152"/>
      <c r="SQT860" s="152"/>
      <c r="SQU860" s="152"/>
      <c r="SQV860" s="152"/>
      <c r="SQW860" s="152"/>
      <c r="SQX860" s="152"/>
      <c r="SQY860" s="152"/>
      <c r="SQZ860" s="152"/>
      <c r="SRA860" s="152"/>
      <c r="SRB860" s="152"/>
      <c r="SRC860" s="152"/>
      <c r="SRD860" s="152"/>
      <c r="SRE860" s="152"/>
      <c r="SRF860" s="152"/>
      <c r="SRG860" s="152"/>
      <c r="SRH860" s="152"/>
      <c r="SRI860" s="152"/>
      <c r="SRJ860" s="152"/>
      <c r="SRK860" s="152"/>
      <c r="SRL860" s="152"/>
      <c r="SRM860" s="152"/>
      <c r="SRN860" s="152"/>
      <c r="SRO860" s="152"/>
      <c r="SRP860" s="152"/>
      <c r="SRQ860" s="152"/>
      <c r="SRR860" s="152"/>
      <c r="SRS860" s="152"/>
      <c r="SRT860" s="152"/>
      <c r="SRU860" s="152"/>
      <c r="SRV860" s="152"/>
      <c r="SRW860" s="152"/>
      <c r="SRX860" s="152"/>
      <c r="SRY860" s="152"/>
      <c r="SRZ860" s="152"/>
      <c r="SSA860" s="152"/>
      <c r="SSB860" s="152"/>
      <c r="SSC860" s="152"/>
      <c r="SSD860" s="152"/>
      <c r="SSE860" s="152"/>
      <c r="SSF860" s="152"/>
      <c r="SSG860" s="152"/>
      <c r="SSH860" s="152"/>
      <c r="SSI860" s="152"/>
      <c r="SSJ860" s="152"/>
      <c r="SSK860" s="152"/>
      <c r="SSL860" s="152"/>
      <c r="SSM860" s="152"/>
      <c r="SSN860" s="152"/>
      <c r="SSO860" s="152"/>
      <c r="SSP860" s="152"/>
      <c r="SSQ860" s="152"/>
      <c r="SSR860" s="152"/>
      <c r="SSS860" s="152"/>
      <c r="SST860" s="152"/>
      <c r="SSU860" s="152"/>
      <c r="SSV860" s="152"/>
      <c r="SSW860" s="152"/>
      <c r="SSX860" s="152"/>
      <c r="SSY860" s="152"/>
      <c r="SSZ860" s="152"/>
      <c r="STA860" s="152"/>
      <c r="STB860" s="152"/>
      <c r="STC860" s="152"/>
      <c r="STD860" s="152"/>
      <c r="STE860" s="152"/>
      <c r="STF860" s="152"/>
      <c r="STG860" s="152"/>
      <c r="STH860" s="152"/>
      <c r="STI860" s="152"/>
      <c r="STJ860" s="152"/>
      <c r="STK860" s="152"/>
      <c r="STL860" s="152"/>
      <c r="STM860" s="152"/>
      <c r="STN860" s="152"/>
      <c r="STO860" s="152"/>
      <c r="STP860" s="152"/>
      <c r="STQ860" s="152"/>
      <c r="STR860" s="152"/>
      <c r="STS860" s="152"/>
      <c r="STT860" s="152"/>
      <c r="STU860" s="152"/>
      <c r="STV860" s="152"/>
      <c r="STW860" s="152"/>
      <c r="STX860" s="152"/>
      <c r="STY860" s="152"/>
      <c r="STZ860" s="152"/>
      <c r="SUA860" s="152"/>
      <c r="SUB860" s="152"/>
      <c r="SUC860" s="152"/>
      <c r="SUD860" s="152"/>
      <c r="SUE860" s="152"/>
      <c r="SUF860" s="152"/>
      <c r="SUG860" s="152"/>
      <c r="SUH860" s="152"/>
      <c r="SUI860" s="152"/>
      <c r="SUJ860" s="152"/>
      <c r="SUK860" s="152"/>
      <c r="SUL860" s="152"/>
      <c r="SUM860" s="152"/>
      <c r="SUN860" s="152"/>
      <c r="SUO860" s="152"/>
      <c r="SUP860" s="152"/>
      <c r="SUQ860" s="152"/>
      <c r="SUR860" s="152"/>
      <c r="SUS860" s="152"/>
      <c r="SUT860" s="152"/>
      <c r="SUU860" s="152"/>
      <c r="SUV860" s="152"/>
      <c r="SUW860" s="152"/>
      <c r="SUX860" s="152"/>
      <c r="SUY860" s="152"/>
      <c r="SUZ860" s="152"/>
      <c r="SVA860" s="152"/>
      <c r="SVB860" s="152"/>
      <c r="SVC860" s="152"/>
      <c r="SVD860" s="152"/>
      <c r="SVE860" s="152"/>
      <c r="SVF860" s="152"/>
      <c r="SVG860" s="152"/>
      <c r="SVH860" s="152"/>
      <c r="SVI860" s="152"/>
      <c r="SVJ860" s="152"/>
      <c r="SVK860" s="152"/>
      <c r="SVL860" s="152"/>
      <c r="SVM860" s="152"/>
      <c r="SVN860" s="152"/>
      <c r="SVO860" s="152"/>
      <c r="SVP860" s="152"/>
      <c r="SVQ860" s="152"/>
      <c r="SVR860" s="152"/>
      <c r="SVS860" s="152"/>
      <c r="SVT860" s="152"/>
      <c r="SVU860" s="152"/>
      <c r="SVV860" s="152"/>
      <c r="SVW860" s="152"/>
      <c r="SVX860" s="152"/>
      <c r="SVY860" s="152"/>
      <c r="SVZ860" s="152"/>
      <c r="SWA860" s="152"/>
      <c r="SWB860" s="152"/>
      <c r="SWC860" s="152"/>
      <c r="SWD860" s="152"/>
      <c r="SWE860" s="152"/>
      <c r="SWF860" s="152"/>
      <c r="SWG860" s="152"/>
      <c r="SWH860" s="152"/>
      <c r="SWI860" s="152"/>
      <c r="SWJ860" s="152"/>
      <c r="SWK860" s="152"/>
      <c r="SWL860" s="152"/>
      <c r="SWM860" s="152"/>
      <c r="SWN860" s="152"/>
      <c r="SWO860" s="152"/>
      <c r="SWP860" s="152"/>
      <c r="SWQ860" s="152"/>
      <c r="SWR860" s="152"/>
      <c r="SWS860" s="152"/>
      <c r="SWT860" s="152"/>
      <c r="SWU860" s="152"/>
      <c r="SWV860" s="152"/>
      <c r="SWW860" s="152"/>
      <c r="SWX860" s="152"/>
      <c r="SWY860" s="152"/>
      <c r="SWZ860" s="152"/>
      <c r="SXA860" s="152"/>
      <c r="SXB860" s="152"/>
      <c r="SXC860" s="152"/>
      <c r="SXD860" s="152"/>
      <c r="SXE860" s="152"/>
      <c r="SXF860" s="152"/>
      <c r="SXG860" s="152"/>
      <c r="SXH860" s="152"/>
      <c r="SXI860" s="152"/>
      <c r="SXJ860" s="152"/>
      <c r="SXK860" s="152"/>
      <c r="SXL860" s="152"/>
      <c r="SXM860" s="152"/>
      <c r="SXN860" s="152"/>
      <c r="SXO860" s="152"/>
      <c r="SXP860" s="152"/>
      <c r="SXQ860" s="152"/>
      <c r="SXR860" s="152"/>
      <c r="SXS860" s="152"/>
      <c r="SXT860" s="152"/>
      <c r="SXU860" s="152"/>
      <c r="SXV860" s="152"/>
      <c r="SXW860" s="152"/>
      <c r="SXX860" s="152"/>
      <c r="SXY860" s="152"/>
      <c r="SXZ860" s="152"/>
      <c r="SYA860" s="152"/>
      <c r="SYB860" s="152"/>
      <c r="SYC860" s="152"/>
      <c r="SYD860" s="152"/>
      <c r="SYE860" s="152"/>
      <c r="SYF860" s="152"/>
      <c r="SYG860" s="152"/>
      <c r="SYH860" s="152"/>
      <c r="SYI860" s="152"/>
      <c r="SYJ860" s="152"/>
      <c r="SYK860" s="152"/>
      <c r="SYL860" s="152"/>
      <c r="SYM860" s="152"/>
      <c r="SYN860" s="152"/>
      <c r="SYO860" s="152"/>
      <c r="SYP860" s="152"/>
      <c r="SYQ860" s="152"/>
      <c r="SYR860" s="152"/>
      <c r="SYS860" s="152"/>
      <c r="SYT860" s="152"/>
      <c r="SYU860" s="152"/>
      <c r="SYV860" s="152"/>
      <c r="SYW860" s="152"/>
      <c r="SYX860" s="152"/>
      <c r="SYY860" s="152"/>
      <c r="SYZ860" s="152"/>
      <c r="SZA860" s="152"/>
      <c r="SZB860" s="152"/>
      <c r="SZC860" s="152"/>
      <c r="SZD860" s="152"/>
      <c r="SZE860" s="152"/>
      <c r="SZF860" s="152"/>
      <c r="SZG860" s="152"/>
      <c r="SZH860" s="152"/>
      <c r="SZI860" s="152"/>
      <c r="SZJ860" s="152"/>
      <c r="SZK860" s="152"/>
      <c r="SZL860" s="152"/>
      <c r="SZM860" s="152"/>
      <c r="SZN860" s="152"/>
      <c r="SZO860" s="152"/>
      <c r="SZP860" s="152"/>
      <c r="SZQ860" s="152"/>
      <c r="SZR860" s="152"/>
      <c r="SZS860" s="152"/>
      <c r="SZT860" s="152"/>
      <c r="SZU860" s="152"/>
      <c r="SZV860" s="152"/>
      <c r="SZW860" s="152"/>
      <c r="SZX860" s="152"/>
      <c r="SZY860" s="152"/>
      <c r="SZZ860" s="152"/>
      <c r="TAA860" s="152"/>
      <c r="TAB860" s="152"/>
      <c r="TAC860" s="152"/>
      <c r="TAD860" s="152"/>
      <c r="TAE860" s="152"/>
      <c r="TAF860" s="152"/>
      <c r="TAG860" s="152"/>
      <c r="TAH860" s="152"/>
      <c r="TAI860" s="152"/>
      <c r="TAJ860" s="152"/>
      <c r="TAK860" s="152"/>
      <c r="TAL860" s="152"/>
      <c r="TAM860" s="152"/>
      <c r="TAN860" s="152"/>
      <c r="TAO860" s="152"/>
      <c r="TAP860" s="152"/>
      <c r="TAQ860" s="152"/>
      <c r="TAR860" s="152"/>
      <c r="TAS860" s="152"/>
      <c r="TAT860" s="152"/>
      <c r="TAU860" s="152"/>
      <c r="TAV860" s="152"/>
      <c r="TAW860" s="152"/>
      <c r="TAX860" s="152"/>
      <c r="TAY860" s="152"/>
      <c r="TAZ860" s="152"/>
      <c r="TBA860" s="152"/>
      <c r="TBB860" s="152"/>
      <c r="TBC860" s="152"/>
      <c r="TBD860" s="152"/>
      <c r="TBE860" s="152"/>
      <c r="TBF860" s="152"/>
      <c r="TBG860" s="152"/>
      <c r="TBH860" s="152"/>
      <c r="TBI860" s="152"/>
      <c r="TBJ860" s="152"/>
      <c r="TBK860" s="152"/>
      <c r="TBL860" s="152"/>
      <c r="TBM860" s="152"/>
      <c r="TBN860" s="152"/>
      <c r="TBO860" s="152"/>
      <c r="TBP860" s="152"/>
      <c r="TBQ860" s="152"/>
      <c r="TBR860" s="152"/>
      <c r="TBS860" s="152"/>
      <c r="TBT860" s="152"/>
      <c r="TBU860" s="152"/>
      <c r="TBV860" s="152"/>
      <c r="TBW860" s="152"/>
      <c r="TBX860" s="152"/>
      <c r="TBY860" s="152"/>
      <c r="TBZ860" s="152"/>
      <c r="TCA860" s="152"/>
      <c r="TCB860" s="152"/>
      <c r="TCC860" s="152"/>
      <c r="TCD860" s="152"/>
      <c r="TCE860" s="152"/>
      <c r="TCF860" s="152"/>
      <c r="TCG860" s="152"/>
      <c r="TCH860" s="152"/>
      <c r="TCI860" s="152"/>
      <c r="TCJ860" s="152"/>
      <c r="TCK860" s="152"/>
      <c r="TCL860" s="152"/>
      <c r="TCM860" s="152"/>
      <c r="TCN860" s="152"/>
      <c r="TCO860" s="152"/>
      <c r="TCP860" s="152"/>
      <c r="TCQ860" s="152"/>
      <c r="TCR860" s="152"/>
      <c r="TCS860" s="152"/>
      <c r="TCT860" s="152"/>
      <c r="TCU860" s="152"/>
      <c r="TCV860" s="152"/>
      <c r="TCW860" s="152"/>
      <c r="TCX860" s="152"/>
      <c r="TCY860" s="152"/>
      <c r="TCZ860" s="152"/>
      <c r="TDA860" s="152"/>
      <c r="TDB860" s="152"/>
      <c r="TDC860" s="152"/>
      <c r="TDD860" s="152"/>
      <c r="TDE860" s="152"/>
      <c r="TDF860" s="152"/>
      <c r="TDG860" s="152"/>
      <c r="TDH860" s="152"/>
      <c r="TDI860" s="152"/>
      <c r="TDJ860" s="152"/>
      <c r="TDK860" s="152"/>
      <c r="TDL860" s="152"/>
      <c r="TDM860" s="152"/>
      <c r="TDN860" s="152"/>
      <c r="TDO860" s="152"/>
      <c r="TDP860" s="152"/>
      <c r="TDQ860" s="152"/>
      <c r="TDR860" s="152"/>
      <c r="TDS860" s="152"/>
      <c r="TDT860" s="152"/>
      <c r="TDU860" s="152"/>
      <c r="TDV860" s="152"/>
      <c r="TDW860" s="152"/>
      <c r="TDX860" s="152"/>
      <c r="TDY860" s="152"/>
      <c r="TDZ860" s="152"/>
      <c r="TEA860" s="152"/>
      <c r="TEB860" s="152"/>
      <c r="TEC860" s="152"/>
      <c r="TED860" s="152"/>
      <c r="TEE860" s="152"/>
      <c r="TEF860" s="152"/>
      <c r="TEG860" s="152"/>
      <c r="TEH860" s="152"/>
      <c r="TEI860" s="152"/>
      <c r="TEJ860" s="152"/>
      <c r="TEK860" s="152"/>
      <c r="TEL860" s="152"/>
      <c r="TEM860" s="152"/>
      <c r="TEN860" s="152"/>
      <c r="TEO860" s="152"/>
      <c r="TEP860" s="152"/>
      <c r="TEQ860" s="152"/>
      <c r="TER860" s="152"/>
      <c r="TES860" s="152"/>
      <c r="TET860" s="152"/>
      <c r="TEU860" s="152"/>
      <c r="TEV860" s="152"/>
      <c r="TEW860" s="152"/>
      <c r="TEX860" s="152"/>
      <c r="TEY860" s="152"/>
      <c r="TEZ860" s="152"/>
      <c r="TFA860" s="152"/>
      <c r="TFB860" s="152"/>
      <c r="TFC860" s="152"/>
      <c r="TFD860" s="152"/>
      <c r="TFE860" s="152"/>
      <c r="TFF860" s="152"/>
      <c r="TFG860" s="152"/>
      <c r="TFH860" s="152"/>
      <c r="TFI860" s="152"/>
      <c r="TFJ860" s="152"/>
      <c r="TFK860" s="152"/>
      <c r="TFL860" s="152"/>
      <c r="TFM860" s="152"/>
      <c r="TFN860" s="152"/>
      <c r="TFO860" s="152"/>
      <c r="TFP860" s="152"/>
      <c r="TFQ860" s="152"/>
      <c r="TFR860" s="152"/>
      <c r="TFS860" s="152"/>
      <c r="TFT860" s="152"/>
      <c r="TFU860" s="152"/>
      <c r="TFV860" s="152"/>
      <c r="TFW860" s="152"/>
      <c r="TFX860" s="152"/>
      <c r="TFY860" s="152"/>
      <c r="TFZ860" s="152"/>
      <c r="TGA860" s="152"/>
      <c r="TGB860" s="152"/>
      <c r="TGC860" s="152"/>
      <c r="TGD860" s="152"/>
      <c r="TGE860" s="152"/>
      <c r="TGF860" s="152"/>
      <c r="TGG860" s="152"/>
      <c r="TGH860" s="152"/>
      <c r="TGI860" s="152"/>
      <c r="TGJ860" s="152"/>
      <c r="TGK860" s="152"/>
      <c r="TGL860" s="152"/>
      <c r="TGM860" s="152"/>
      <c r="TGN860" s="152"/>
      <c r="TGO860" s="152"/>
      <c r="TGP860" s="152"/>
      <c r="TGQ860" s="152"/>
      <c r="TGR860" s="152"/>
      <c r="TGS860" s="152"/>
      <c r="TGT860" s="152"/>
      <c r="TGU860" s="152"/>
      <c r="TGV860" s="152"/>
      <c r="TGW860" s="152"/>
      <c r="TGX860" s="152"/>
      <c r="TGY860" s="152"/>
      <c r="TGZ860" s="152"/>
      <c r="THA860" s="152"/>
      <c r="THB860" s="152"/>
      <c r="THC860" s="152"/>
      <c r="THD860" s="152"/>
      <c r="THE860" s="152"/>
      <c r="THF860" s="152"/>
      <c r="THG860" s="152"/>
      <c r="THH860" s="152"/>
      <c r="THI860" s="152"/>
      <c r="THJ860" s="152"/>
      <c r="THK860" s="152"/>
      <c r="THL860" s="152"/>
      <c r="THM860" s="152"/>
      <c r="THN860" s="152"/>
      <c r="THO860" s="152"/>
      <c r="THP860" s="152"/>
      <c r="THQ860" s="152"/>
      <c r="THR860" s="152"/>
      <c r="THS860" s="152"/>
      <c r="THT860" s="152"/>
      <c r="THU860" s="152"/>
      <c r="THV860" s="152"/>
      <c r="THW860" s="152"/>
      <c r="THX860" s="152"/>
      <c r="THY860" s="152"/>
      <c r="THZ860" s="152"/>
      <c r="TIA860" s="152"/>
      <c r="TIB860" s="152"/>
      <c r="TIC860" s="152"/>
      <c r="TID860" s="152"/>
      <c r="TIE860" s="152"/>
      <c r="TIF860" s="152"/>
      <c r="TIG860" s="152"/>
      <c r="TIH860" s="152"/>
      <c r="TII860" s="152"/>
      <c r="TIJ860" s="152"/>
      <c r="TIK860" s="152"/>
      <c r="TIL860" s="152"/>
      <c r="TIM860" s="152"/>
      <c r="TIN860" s="152"/>
      <c r="TIO860" s="152"/>
      <c r="TIP860" s="152"/>
      <c r="TIQ860" s="152"/>
      <c r="TIR860" s="152"/>
      <c r="TIS860" s="152"/>
      <c r="TIT860" s="152"/>
      <c r="TIU860" s="152"/>
      <c r="TIV860" s="152"/>
      <c r="TIW860" s="152"/>
      <c r="TIX860" s="152"/>
      <c r="TIY860" s="152"/>
      <c r="TIZ860" s="152"/>
      <c r="TJA860" s="152"/>
      <c r="TJB860" s="152"/>
      <c r="TJC860" s="152"/>
      <c r="TJD860" s="152"/>
      <c r="TJE860" s="152"/>
      <c r="TJF860" s="152"/>
      <c r="TJG860" s="152"/>
      <c r="TJH860" s="152"/>
      <c r="TJI860" s="152"/>
      <c r="TJJ860" s="152"/>
      <c r="TJK860" s="152"/>
      <c r="TJL860" s="152"/>
      <c r="TJM860" s="152"/>
      <c r="TJN860" s="152"/>
      <c r="TJO860" s="152"/>
      <c r="TJP860" s="152"/>
      <c r="TJQ860" s="152"/>
      <c r="TJR860" s="152"/>
      <c r="TJS860" s="152"/>
      <c r="TJT860" s="152"/>
      <c r="TJU860" s="152"/>
      <c r="TJV860" s="152"/>
      <c r="TJW860" s="152"/>
      <c r="TJX860" s="152"/>
      <c r="TJY860" s="152"/>
      <c r="TJZ860" s="152"/>
      <c r="TKA860" s="152"/>
      <c r="TKB860" s="152"/>
      <c r="TKC860" s="152"/>
      <c r="TKD860" s="152"/>
      <c r="TKE860" s="152"/>
      <c r="TKF860" s="152"/>
      <c r="TKG860" s="152"/>
      <c r="TKH860" s="152"/>
      <c r="TKI860" s="152"/>
      <c r="TKJ860" s="152"/>
      <c r="TKK860" s="152"/>
      <c r="TKL860" s="152"/>
      <c r="TKM860" s="152"/>
      <c r="TKN860" s="152"/>
      <c r="TKO860" s="152"/>
      <c r="TKP860" s="152"/>
      <c r="TKQ860" s="152"/>
      <c r="TKR860" s="152"/>
      <c r="TKS860" s="152"/>
      <c r="TKT860" s="152"/>
      <c r="TKU860" s="152"/>
      <c r="TKV860" s="152"/>
      <c r="TKW860" s="152"/>
      <c r="TKX860" s="152"/>
      <c r="TKY860" s="152"/>
      <c r="TKZ860" s="152"/>
      <c r="TLA860" s="152"/>
      <c r="TLB860" s="152"/>
      <c r="TLC860" s="152"/>
      <c r="TLD860" s="152"/>
      <c r="TLE860" s="152"/>
      <c r="TLF860" s="152"/>
      <c r="TLG860" s="152"/>
      <c r="TLH860" s="152"/>
      <c r="TLI860" s="152"/>
      <c r="TLJ860" s="152"/>
      <c r="TLK860" s="152"/>
      <c r="TLL860" s="152"/>
      <c r="TLM860" s="152"/>
      <c r="TLN860" s="152"/>
      <c r="TLO860" s="152"/>
      <c r="TLP860" s="152"/>
      <c r="TLQ860" s="152"/>
      <c r="TLR860" s="152"/>
      <c r="TLS860" s="152"/>
      <c r="TLT860" s="152"/>
      <c r="TLU860" s="152"/>
      <c r="TLV860" s="152"/>
      <c r="TLW860" s="152"/>
      <c r="TLX860" s="152"/>
      <c r="TLY860" s="152"/>
      <c r="TLZ860" s="152"/>
      <c r="TMA860" s="152"/>
      <c r="TMB860" s="152"/>
      <c r="TMC860" s="152"/>
      <c r="TMD860" s="152"/>
      <c r="TME860" s="152"/>
      <c r="TMF860" s="152"/>
      <c r="TMG860" s="152"/>
      <c r="TMH860" s="152"/>
      <c r="TMI860" s="152"/>
      <c r="TMJ860" s="152"/>
      <c r="TMK860" s="152"/>
      <c r="TML860" s="152"/>
      <c r="TMM860" s="152"/>
      <c r="TMN860" s="152"/>
      <c r="TMO860" s="152"/>
      <c r="TMP860" s="152"/>
      <c r="TMQ860" s="152"/>
      <c r="TMR860" s="152"/>
      <c r="TMS860" s="152"/>
      <c r="TMT860" s="152"/>
      <c r="TMU860" s="152"/>
      <c r="TMV860" s="152"/>
      <c r="TMW860" s="152"/>
      <c r="TMX860" s="152"/>
      <c r="TMY860" s="152"/>
      <c r="TMZ860" s="152"/>
      <c r="TNA860" s="152"/>
      <c r="TNB860" s="152"/>
      <c r="TNC860" s="152"/>
      <c r="TND860" s="152"/>
      <c r="TNE860" s="152"/>
      <c r="TNF860" s="152"/>
      <c r="TNG860" s="152"/>
      <c r="TNH860" s="152"/>
      <c r="TNI860" s="152"/>
      <c r="TNJ860" s="152"/>
      <c r="TNK860" s="152"/>
      <c r="TNL860" s="152"/>
      <c r="TNM860" s="152"/>
      <c r="TNN860" s="152"/>
      <c r="TNO860" s="152"/>
      <c r="TNP860" s="152"/>
      <c r="TNQ860" s="152"/>
      <c r="TNR860" s="152"/>
      <c r="TNS860" s="152"/>
      <c r="TNT860" s="152"/>
      <c r="TNU860" s="152"/>
      <c r="TNV860" s="152"/>
      <c r="TNW860" s="152"/>
      <c r="TNX860" s="152"/>
      <c r="TNY860" s="152"/>
      <c r="TNZ860" s="152"/>
      <c r="TOA860" s="152"/>
      <c r="TOB860" s="152"/>
      <c r="TOC860" s="152"/>
      <c r="TOD860" s="152"/>
      <c r="TOE860" s="152"/>
      <c r="TOF860" s="152"/>
      <c r="TOG860" s="152"/>
      <c r="TOH860" s="152"/>
      <c r="TOI860" s="152"/>
      <c r="TOJ860" s="152"/>
      <c r="TOK860" s="152"/>
      <c r="TOL860" s="152"/>
      <c r="TOM860" s="152"/>
      <c r="TON860" s="152"/>
      <c r="TOO860" s="152"/>
      <c r="TOP860" s="152"/>
      <c r="TOQ860" s="152"/>
      <c r="TOR860" s="152"/>
      <c r="TOS860" s="152"/>
      <c r="TOT860" s="152"/>
      <c r="TOU860" s="152"/>
      <c r="TOV860" s="152"/>
      <c r="TOW860" s="152"/>
      <c r="TOX860" s="152"/>
      <c r="TOY860" s="152"/>
      <c r="TOZ860" s="152"/>
      <c r="TPA860" s="152"/>
      <c r="TPB860" s="152"/>
      <c r="TPC860" s="152"/>
      <c r="TPD860" s="152"/>
      <c r="TPE860" s="152"/>
      <c r="TPF860" s="152"/>
      <c r="TPG860" s="152"/>
      <c r="TPH860" s="152"/>
      <c r="TPI860" s="152"/>
      <c r="TPJ860" s="152"/>
      <c r="TPK860" s="152"/>
      <c r="TPL860" s="152"/>
      <c r="TPM860" s="152"/>
      <c r="TPN860" s="152"/>
      <c r="TPO860" s="152"/>
      <c r="TPP860" s="152"/>
      <c r="TPQ860" s="152"/>
      <c r="TPR860" s="152"/>
      <c r="TPS860" s="152"/>
      <c r="TPT860" s="152"/>
      <c r="TPU860" s="152"/>
      <c r="TPV860" s="152"/>
      <c r="TPW860" s="152"/>
      <c r="TPX860" s="152"/>
      <c r="TPY860" s="152"/>
      <c r="TPZ860" s="152"/>
      <c r="TQA860" s="152"/>
      <c r="TQB860" s="152"/>
      <c r="TQC860" s="152"/>
      <c r="TQD860" s="152"/>
      <c r="TQE860" s="152"/>
      <c r="TQF860" s="152"/>
      <c r="TQG860" s="152"/>
      <c r="TQH860" s="152"/>
      <c r="TQI860" s="152"/>
      <c r="TQJ860" s="152"/>
      <c r="TQK860" s="152"/>
      <c r="TQL860" s="152"/>
      <c r="TQM860" s="152"/>
      <c r="TQN860" s="152"/>
      <c r="TQO860" s="152"/>
      <c r="TQP860" s="152"/>
      <c r="TQQ860" s="152"/>
      <c r="TQR860" s="152"/>
      <c r="TQS860" s="152"/>
      <c r="TQT860" s="152"/>
      <c r="TQU860" s="152"/>
      <c r="TQV860" s="152"/>
      <c r="TQW860" s="152"/>
      <c r="TQX860" s="152"/>
      <c r="TQY860" s="152"/>
      <c r="TQZ860" s="152"/>
      <c r="TRA860" s="152"/>
      <c r="TRB860" s="152"/>
      <c r="TRC860" s="152"/>
      <c r="TRD860" s="152"/>
      <c r="TRE860" s="152"/>
      <c r="TRF860" s="152"/>
      <c r="TRG860" s="152"/>
      <c r="TRH860" s="152"/>
      <c r="TRI860" s="152"/>
      <c r="TRJ860" s="152"/>
      <c r="TRK860" s="152"/>
      <c r="TRL860" s="152"/>
      <c r="TRM860" s="152"/>
      <c r="TRN860" s="152"/>
      <c r="TRO860" s="152"/>
      <c r="TRP860" s="152"/>
      <c r="TRQ860" s="152"/>
      <c r="TRR860" s="152"/>
      <c r="TRS860" s="152"/>
      <c r="TRT860" s="152"/>
      <c r="TRU860" s="152"/>
      <c r="TRV860" s="152"/>
      <c r="TRW860" s="152"/>
      <c r="TRX860" s="152"/>
      <c r="TRY860" s="152"/>
      <c r="TRZ860" s="152"/>
      <c r="TSA860" s="152"/>
      <c r="TSB860" s="152"/>
      <c r="TSC860" s="152"/>
      <c r="TSD860" s="152"/>
      <c r="TSE860" s="152"/>
      <c r="TSF860" s="152"/>
      <c r="TSG860" s="152"/>
      <c r="TSH860" s="152"/>
      <c r="TSI860" s="152"/>
      <c r="TSJ860" s="152"/>
      <c r="TSK860" s="152"/>
      <c r="TSL860" s="152"/>
      <c r="TSM860" s="152"/>
      <c r="TSN860" s="152"/>
      <c r="TSO860" s="152"/>
      <c r="TSP860" s="152"/>
      <c r="TSQ860" s="152"/>
      <c r="TSR860" s="152"/>
      <c r="TSS860" s="152"/>
      <c r="TST860" s="152"/>
      <c r="TSU860" s="152"/>
      <c r="TSV860" s="152"/>
      <c r="TSW860" s="152"/>
      <c r="TSX860" s="152"/>
      <c r="TSY860" s="152"/>
      <c r="TSZ860" s="152"/>
      <c r="TTA860" s="152"/>
      <c r="TTB860" s="152"/>
      <c r="TTC860" s="152"/>
      <c r="TTD860" s="152"/>
      <c r="TTE860" s="152"/>
      <c r="TTF860" s="152"/>
      <c r="TTG860" s="152"/>
      <c r="TTH860" s="152"/>
      <c r="TTI860" s="152"/>
      <c r="TTJ860" s="152"/>
      <c r="TTK860" s="152"/>
      <c r="TTL860" s="152"/>
      <c r="TTM860" s="152"/>
      <c r="TTN860" s="152"/>
      <c r="TTO860" s="152"/>
      <c r="TTP860" s="152"/>
      <c r="TTQ860" s="152"/>
      <c r="TTR860" s="152"/>
      <c r="TTS860" s="152"/>
      <c r="TTT860" s="152"/>
      <c r="TTU860" s="152"/>
      <c r="TTV860" s="152"/>
      <c r="TTW860" s="152"/>
      <c r="TTX860" s="152"/>
      <c r="TTY860" s="152"/>
      <c r="TTZ860" s="152"/>
      <c r="TUA860" s="152"/>
      <c r="TUB860" s="152"/>
      <c r="TUC860" s="152"/>
      <c r="TUD860" s="152"/>
      <c r="TUE860" s="152"/>
      <c r="TUF860" s="152"/>
      <c r="TUG860" s="152"/>
      <c r="TUH860" s="152"/>
      <c r="TUI860" s="152"/>
      <c r="TUJ860" s="152"/>
      <c r="TUK860" s="152"/>
      <c r="TUL860" s="152"/>
      <c r="TUM860" s="152"/>
      <c r="TUN860" s="152"/>
      <c r="TUO860" s="152"/>
      <c r="TUP860" s="152"/>
      <c r="TUQ860" s="152"/>
      <c r="TUR860" s="152"/>
      <c r="TUS860" s="152"/>
      <c r="TUT860" s="152"/>
      <c r="TUU860" s="152"/>
      <c r="TUV860" s="152"/>
      <c r="TUW860" s="152"/>
      <c r="TUX860" s="152"/>
      <c r="TUY860" s="152"/>
      <c r="TUZ860" s="152"/>
      <c r="TVA860" s="152"/>
      <c r="TVB860" s="152"/>
      <c r="TVC860" s="152"/>
      <c r="TVD860" s="152"/>
      <c r="TVE860" s="152"/>
      <c r="TVF860" s="152"/>
      <c r="TVG860" s="152"/>
      <c r="TVH860" s="152"/>
      <c r="TVI860" s="152"/>
      <c r="TVJ860" s="152"/>
      <c r="TVK860" s="152"/>
      <c r="TVL860" s="152"/>
      <c r="TVM860" s="152"/>
      <c r="TVN860" s="152"/>
      <c r="TVO860" s="152"/>
      <c r="TVP860" s="152"/>
      <c r="TVQ860" s="152"/>
      <c r="TVR860" s="152"/>
      <c r="TVS860" s="152"/>
      <c r="TVT860" s="152"/>
      <c r="TVU860" s="152"/>
      <c r="TVV860" s="152"/>
      <c r="TVW860" s="152"/>
      <c r="TVX860" s="152"/>
      <c r="TVY860" s="152"/>
      <c r="TVZ860" s="152"/>
      <c r="TWA860" s="152"/>
      <c r="TWB860" s="152"/>
      <c r="TWC860" s="152"/>
      <c r="TWD860" s="152"/>
      <c r="TWE860" s="152"/>
      <c r="TWF860" s="152"/>
      <c r="TWG860" s="152"/>
      <c r="TWH860" s="152"/>
      <c r="TWI860" s="152"/>
      <c r="TWJ860" s="152"/>
      <c r="TWK860" s="152"/>
      <c r="TWL860" s="152"/>
      <c r="TWM860" s="152"/>
      <c r="TWN860" s="152"/>
      <c r="TWO860" s="152"/>
      <c r="TWP860" s="152"/>
      <c r="TWQ860" s="152"/>
      <c r="TWR860" s="152"/>
      <c r="TWS860" s="152"/>
      <c r="TWT860" s="152"/>
      <c r="TWU860" s="152"/>
      <c r="TWV860" s="152"/>
      <c r="TWW860" s="152"/>
      <c r="TWX860" s="152"/>
      <c r="TWY860" s="152"/>
      <c r="TWZ860" s="152"/>
      <c r="TXA860" s="152"/>
      <c r="TXB860" s="152"/>
      <c r="TXC860" s="152"/>
      <c r="TXD860" s="152"/>
      <c r="TXE860" s="152"/>
      <c r="TXF860" s="152"/>
      <c r="TXG860" s="152"/>
      <c r="TXH860" s="152"/>
      <c r="TXI860" s="152"/>
      <c r="TXJ860" s="152"/>
      <c r="TXK860" s="152"/>
      <c r="TXL860" s="152"/>
      <c r="TXM860" s="152"/>
      <c r="TXN860" s="152"/>
      <c r="TXO860" s="152"/>
      <c r="TXP860" s="152"/>
      <c r="TXQ860" s="152"/>
      <c r="TXR860" s="152"/>
      <c r="TXS860" s="152"/>
      <c r="TXT860" s="152"/>
      <c r="TXU860" s="152"/>
      <c r="TXV860" s="152"/>
      <c r="TXW860" s="152"/>
      <c r="TXX860" s="152"/>
      <c r="TXY860" s="152"/>
      <c r="TXZ860" s="152"/>
      <c r="TYA860" s="152"/>
      <c r="TYB860" s="152"/>
      <c r="TYC860" s="152"/>
      <c r="TYD860" s="152"/>
      <c r="TYE860" s="152"/>
      <c r="TYF860" s="152"/>
      <c r="TYG860" s="152"/>
      <c r="TYH860" s="152"/>
      <c r="TYI860" s="152"/>
      <c r="TYJ860" s="152"/>
      <c r="TYK860" s="152"/>
      <c r="TYL860" s="152"/>
      <c r="TYM860" s="152"/>
      <c r="TYN860" s="152"/>
      <c r="TYO860" s="152"/>
      <c r="TYP860" s="152"/>
      <c r="TYQ860" s="152"/>
      <c r="TYR860" s="152"/>
      <c r="TYS860" s="152"/>
      <c r="TYT860" s="152"/>
      <c r="TYU860" s="152"/>
      <c r="TYV860" s="152"/>
      <c r="TYW860" s="152"/>
      <c r="TYX860" s="152"/>
      <c r="TYY860" s="152"/>
      <c r="TYZ860" s="152"/>
      <c r="TZA860" s="152"/>
      <c r="TZB860" s="152"/>
      <c r="TZC860" s="152"/>
      <c r="TZD860" s="152"/>
      <c r="TZE860" s="152"/>
      <c r="TZF860" s="152"/>
      <c r="TZG860" s="152"/>
      <c r="TZH860" s="152"/>
      <c r="TZI860" s="152"/>
      <c r="TZJ860" s="152"/>
      <c r="TZK860" s="152"/>
      <c r="TZL860" s="152"/>
      <c r="TZM860" s="152"/>
      <c r="TZN860" s="152"/>
      <c r="TZO860" s="152"/>
      <c r="TZP860" s="152"/>
      <c r="TZQ860" s="152"/>
      <c r="TZR860" s="152"/>
      <c r="TZS860" s="152"/>
      <c r="TZT860" s="152"/>
      <c r="TZU860" s="152"/>
      <c r="TZV860" s="152"/>
      <c r="TZW860" s="152"/>
      <c r="TZX860" s="152"/>
      <c r="TZY860" s="152"/>
      <c r="TZZ860" s="152"/>
      <c r="UAA860" s="152"/>
      <c r="UAB860" s="152"/>
      <c r="UAC860" s="152"/>
      <c r="UAD860" s="152"/>
      <c r="UAE860" s="152"/>
      <c r="UAF860" s="152"/>
      <c r="UAG860" s="152"/>
      <c r="UAH860" s="152"/>
      <c r="UAI860" s="152"/>
      <c r="UAJ860" s="152"/>
      <c r="UAK860" s="152"/>
      <c r="UAL860" s="152"/>
      <c r="UAM860" s="152"/>
      <c r="UAN860" s="152"/>
      <c r="UAO860" s="152"/>
      <c r="UAP860" s="152"/>
      <c r="UAQ860" s="152"/>
      <c r="UAR860" s="152"/>
      <c r="UAS860" s="152"/>
      <c r="UAT860" s="152"/>
      <c r="UAU860" s="152"/>
      <c r="UAV860" s="152"/>
      <c r="UAW860" s="152"/>
      <c r="UAX860" s="152"/>
      <c r="UAY860" s="152"/>
      <c r="UAZ860" s="152"/>
      <c r="UBA860" s="152"/>
      <c r="UBB860" s="152"/>
      <c r="UBC860" s="152"/>
      <c r="UBD860" s="152"/>
      <c r="UBE860" s="152"/>
      <c r="UBF860" s="152"/>
      <c r="UBG860" s="152"/>
      <c r="UBH860" s="152"/>
      <c r="UBI860" s="152"/>
      <c r="UBJ860" s="152"/>
      <c r="UBK860" s="152"/>
      <c r="UBL860" s="152"/>
      <c r="UBM860" s="152"/>
      <c r="UBN860" s="152"/>
      <c r="UBO860" s="152"/>
      <c r="UBP860" s="152"/>
      <c r="UBQ860" s="152"/>
      <c r="UBR860" s="152"/>
      <c r="UBS860" s="152"/>
      <c r="UBT860" s="152"/>
      <c r="UBU860" s="152"/>
      <c r="UBV860" s="152"/>
      <c r="UBW860" s="152"/>
      <c r="UBX860" s="152"/>
      <c r="UBY860" s="152"/>
      <c r="UBZ860" s="152"/>
      <c r="UCA860" s="152"/>
      <c r="UCB860" s="152"/>
      <c r="UCC860" s="152"/>
      <c r="UCD860" s="152"/>
      <c r="UCE860" s="152"/>
      <c r="UCF860" s="152"/>
      <c r="UCG860" s="152"/>
      <c r="UCH860" s="152"/>
      <c r="UCI860" s="152"/>
      <c r="UCJ860" s="152"/>
      <c r="UCK860" s="152"/>
      <c r="UCL860" s="152"/>
      <c r="UCM860" s="152"/>
      <c r="UCN860" s="152"/>
      <c r="UCO860" s="152"/>
      <c r="UCP860" s="152"/>
      <c r="UCQ860" s="152"/>
      <c r="UCR860" s="152"/>
      <c r="UCS860" s="152"/>
      <c r="UCT860" s="152"/>
      <c r="UCU860" s="152"/>
      <c r="UCV860" s="152"/>
      <c r="UCW860" s="152"/>
      <c r="UCX860" s="152"/>
      <c r="UCY860" s="152"/>
      <c r="UCZ860" s="152"/>
      <c r="UDA860" s="152"/>
      <c r="UDB860" s="152"/>
      <c r="UDC860" s="152"/>
      <c r="UDD860" s="152"/>
      <c r="UDE860" s="152"/>
      <c r="UDF860" s="152"/>
      <c r="UDG860" s="152"/>
      <c r="UDH860" s="152"/>
      <c r="UDI860" s="152"/>
      <c r="UDJ860" s="152"/>
      <c r="UDK860" s="152"/>
      <c r="UDL860" s="152"/>
      <c r="UDM860" s="152"/>
      <c r="UDN860" s="152"/>
      <c r="UDO860" s="152"/>
      <c r="UDP860" s="152"/>
      <c r="UDQ860" s="152"/>
      <c r="UDR860" s="152"/>
      <c r="UDS860" s="152"/>
      <c r="UDT860" s="152"/>
      <c r="UDU860" s="152"/>
      <c r="UDV860" s="152"/>
      <c r="UDW860" s="152"/>
      <c r="UDX860" s="152"/>
      <c r="UDY860" s="152"/>
      <c r="UDZ860" s="152"/>
      <c r="UEA860" s="152"/>
      <c r="UEB860" s="152"/>
      <c r="UEC860" s="152"/>
      <c r="UED860" s="152"/>
      <c r="UEE860" s="152"/>
      <c r="UEF860" s="152"/>
      <c r="UEG860" s="152"/>
      <c r="UEH860" s="152"/>
      <c r="UEI860" s="152"/>
      <c r="UEJ860" s="152"/>
      <c r="UEK860" s="152"/>
      <c r="UEL860" s="152"/>
      <c r="UEM860" s="152"/>
      <c r="UEN860" s="152"/>
      <c r="UEO860" s="152"/>
      <c r="UEP860" s="152"/>
      <c r="UEQ860" s="152"/>
      <c r="UER860" s="152"/>
      <c r="UES860" s="152"/>
      <c r="UET860" s="152"/>
      <c r="UEU860" s="152"/>
      <c r="UEV860" s="152"/>
      <c r="UEW860" s="152"/>
      <c r="UEX860" s="152"/>
      <c r="UEY860" s="152"/>
      <c r="UEZ860" s="152"/>
      <c r="UFA860" s="152"/>
      <c r="UFB860" s="152"/>
      <c r="UFC860" s="152"/>
      <c r="UFD860" s="152"/>
      <c r="UFE860" s="152"/>
      <c r="UFF860" s="152"/>
      <c r="UFG860" s="152"/>
      <c r="UFH860" s="152"/>
      <c r="UFI860" s="152"/>
      <c r="UFJ860" s="152"/>
      <c r="UFK860" s="152"/>
      <c r="UFL860" s="152"/>
      <c r="UFM860" s="152"/>
      <c r="UFN860" s="152"/>
      <c r="UFO860" s="152"/>
      <c r="UFP860" s="152"/>
      <c r="UFQ860" s="152"/>
      <c r="UFR860" s="152"/>
      <c r="UFS860" s="152"/>
      <c r="UFT860" s="152"/>
      <c r="UFU860" s="152"/>
      <c r="UFV860" s="152"/>
      <c r="UFW860" s="152"/>
      <c r="UFX860" s="152"/>
      <c r="UFY860" s="152"/>
      <c r="UFZ860" s="152"/>
      <c r="UGA860" s="152"/>
      <c r="UGB860" s="152"/>
      <c r="UGC860" s="152"/>
      <c r="UGD860" s="152"/>
      <c r="UGE860" s="152"/>
      <c r="UGF860" s="152"/>
      <c r="UGG860" s="152"/>
      <c r="UGH860" s="152"/>
      <c r="UGI860" s="152"/>
      <c r="UGJ860" s="152"/>
      <c r="UGK860" s="152"/>
      <c r="UGL860" s="152"/>
      <c r="UGM860" s="152"/>
      <c r="UGN860" s="152"/>
      <c r="UGO860" s="152"/>
      <c r="UGP860" s="152"/>
      <c r="UGQ860" s="152"/>
      <c r="UGR860" s="152"/>
      <c r="UGS860" s="152"/>
      <c r="UGT860" s="152"/>
      <c r="UGU860" s="152"/>
      <c r="UGV860" s="152"/>
      <c r="UGW860" s="152"/>
      <c r="UGX860" s="152"/>
      <c r="UGY860" s="152"/>
      <c r="UGZ860" s="152"/>
      <c r="UHA860" s="152"/>
      <c r="UHB860" s="152"/>
      <c r="UHC860" s="152"/>
      <c r="UHD860" s="152"/>
      <c r="UHE860" s="152"/>
      <c r="UHF860" s="152"/>
      <c r="UHG860" s="152"/>
      <c r="UHH860" s="152"/>
      <c r="UHI860" s="152"/>
      <c r="UHJ860" s="152"/>
      <c r="UHK860" s="152"/>
      <c r="UHL860" s="152"/>
      <c r="UHM860" s="152"/>
      <c r="UHN860" s="152"/>
      <c r="UHO860" s="152"/>
      <c r="UHP860" s="152"/>
      <c r="UHQ860" s="152"/>
      <c r="UHR860" s="152"/>
      <c r="UHS860" s="152"/>
      <c r="UHT860" s="152"/>
      <c r="UHU860" s="152"/>
      <c r="UHV860" s="152"/>
      <c r="UHW860" s="152"/>
      <c r="UHX860" s="152"/>
      <c r="UHY860" s="152"/>
      <c r="UHZ860" s="152"/>
      <c r="UIA860" s="152"/>
      <c r="UIB860" s="152"/>
      <c r="UIC860" s="152"/>
      <c r="UID860" s="152"/>
      <c r="UIE860" s="152"/>
      <c r="UIF860" s="152"/>
      <c r="UIG860" s="152"/>
      <c r="UIH860" s="152"/>
      <c r="UII860" s="152"/>
      <c r="UIJ860" s="152"/>
      <c r="UIK860" s="152"/>
      <c r="UIL860" s="152"/>
      <c r="UIM860" s="152"/>
      <c r="UIN860" s="152"/>
      <c r="UIO860" s="152"/>
      <c r="UIP860" s="152"/>
      <c r="UIQ860" s="152"/>
      <c r="UIR860" s="152"/>
      <c r="UIS860" s="152"/>
      <c r="UIT860" s="152"/>
      <c r="UIU860" s="152"/>
      <c r="UIV860" s="152"/>
      <c r="UIW860" s="152"/>
      <c r="UIX860" s="152"/>
      <c r="UIY860" s="152"/>
      <c r="UIZ860" s="152"/>
      <c r="UJA860" s="152"/>
      <c r="UJB860" s="152"/>
      <c r="UJC860" s="152"/>
      <c r="UJD860" s="152"/>
      <c r="UJE860" s="152"/>
      <c r="UJF860" s="152"/>
      <c r="UJG860" s="152"/>
      <c r="UJH860" s="152"/>
      <c r="UJI860" s="152"/>
      <c r="UJJ860" s="152"/>
      <c r="UJK860" s="152"/>
      <c r="UJL860" s="152"/>
      <c r="UJM860" s="152"/>
      <c r="UJN860" s="152"/>
      <c r="UJO860" s="152"/>
      <c r="UJP860" s="152"/>
      <c r="UJQ860" s="152"/>
      <c r="UJR860" s="152"/>
      <c r="UJS860" s="152"/>
      <c r="UJT860" s="152"/>
      <c r="UJU860" s="152"/>
      <c r="UJV860" s="152"/>
      <c r="UJW860" s="152"/>
      <c r="UJX860" s="152"/>
      <c r="UJY860" s="152"/>
      <c r="UJZ860" s="152"/>
      <c r="UKA860" s="152"/>
      <c r="UKB860" s="152"/>
      <c r="UKC860" s="152"/>
      <c r="UKD860" s="152"/>
      <c r="UKE860" s="152"/>
      <c r="UKF860" s="152"/>
      <c r="UKG860" s="152"/>
      <c r="UKH860" s="152"/>
      <c r="UKI860" s="152"/>
      <c r="UKJ860" s="152"/>
      <c r="UKK860" s="152"/>
      <c r="UKL860" s="152"/>
      <c r="UKM860" s="152"/>
      <c r="UKN860" s="152"/>
      <c r="UKO860" s="152"/>
      <c r="UKP860" s="152"/>
      <c r="UKQ860" s="152"/>
      <c r="UKR860" s="152"/>
      <c r="UKS860" s="152"/>
      <c r="UKT860" s="152"/>
      <c r="UKU860" s="152"/>
      <c r="UKV860" s="152"/>
      <c r="UKW860" s="152"/>
      <c r="UKX860" s="152"/>
      <c r="UKY860" s="152"/>
      <c r="UKZ860" s="152"/>
      <c r="ULA860" s="152"/>
      <c r="ULB860" s="152"/>
      <c r="ULC860" s="152"/>
      <c r="ULD860" s="152"/>
      <c r="ULE860" s="152"/>
      <c r="ULF860" s="152"/>
      <c r="ULG860" s="152"/>
      <c r="ULH860" s="152"/>
      <c r="ULI860" s="152"/>
      <c r="ULJ860" s="152"/>
      <c r="ULK860" s="152"/>
      <c r="ULL860" s="152"/>
      <c r="ULM860" s="152"/>
      <c r="ULN860" s="152"/>
      <c r="ULO860" s="152"/>
      <c r="ULP860" s="152"/>
      <c r="ULQ860" s="152"/>
      <c r="ULR860" s="152"/>
      <c r="ULS860" s="152"/>
      <c r="ULT860" s="152"/>
      <c r="ULU860" s="152"/>
      <c r="ULV860" s="152"/>
      <c r="ULW860" s="152"/>
      <c r="ULX860" s="152"/>
      <c r="ULY860" s="152"/>
      <c r="ULZ860" s="152"/>
      <c r="UMA860" s="152"/>
      <c r="UMB860" s="152"/>
      <c r="UMC860" s="152"/>
      <c r="UMD860" s="152"/>
      <c r="UME860" s="152"/>
      <c r="UMF860" s="152"/>
      <c r="UMG860" s="152"/>
      <c r="UMH860" s="152"/>
      <c r="UMI860" s="152"/>
      <c r="UMJ860" s="152"/>
      <c r="UMK860" s="152"/>
      <c r="UML860" s="152"/>
      <c r="UMM860" s="152"/>
      <c r="UMN860" s="152"/>
      <c r="UMO860" s="152"/>
      <c r="UMP860" s="152"/>
      <c r="UMQ860" s="152"/>
      <c r="UMR860" s="152"/>
      <c r="UMS860" s="152"/>
      <c r="UMT860" s="152"/>
      <c r="UMU860" s="152"/>
      <c r="UMV860" s="152"/>
      <c r="UMW860" s="152"/>
      <c r="UMX860" s="152"/>
      <c r="UMY860" s="152"/>
      <c r="UMZ860" s="152"/>
      <c r="UNA860" s="152"/>
      <c r="UNB860" s="152"/>
      <c r="UNC860" s="152"/>
      <c r="UND860" s="152"/>
      <c r="UNE860" s="152"/>
      <c r="UNF860" s="152"/>
      <c r="UNG860" s="152"/>
      <c r="UNH860" s="152"/>
      <c r="UNI860" s="152"/>
      <c r="UNJ860" s="152"/>
      <c r="UNK860" s="152"/>
      <c r="UNL860" s="152"/>
      <c r="UNM860" s="152"/>
      <c r="UNN860" s="152"/>
      <c r="UNO860" s="152"/>
      <c r="UNP860" s="152"/>
      <c r="UNQ860" s="152"/>
      <c r="UNR860" s="152"/>
      <c r="UNS860" s="152"/>
      <c r="UNT860" s="152"/>
      <c r="UNU860" s="152"/>
      <c r="UNV860" s="152"/>
      <c r="UNW860" s="152"/>
      <c r="UNX860" s="152"/>
      <c r="UNY860" s="152"/>
      <c r="UNZ860" s="152"/>
      <c r="UOA860" s="152"/>
      <c r="UOB860" s="152"/>
      <c r="UOC860" s="152"/>
      <c r="UOD860" s="152"/>
      <c r="UOE860" s="152"/>
      <c r="UOF860" s="152"/>
      <c r="UOG860" s="152"/>
      <c r="UOH860" s="152"/>
      <c r="UOI860" s="152"/>
      <c r="UOJ860" s="152"/>
      <c r="UOK860" s="152"/>
      <c r="UOL860" s="152"/>
      <c r="UOM860" s="152"/>
      <c r="UON860" s="152"/>
      <c r="UOO860" s="152"/>
      <c r="UOP860" s="152"/>
      <c r="UOQ860" s="152"/>
      <c r="UOR860" s="152"/>
      <c r="UOS860" s="152"/>
      <c r="UOT860" s="152"/>
      <c r="UOU860" s="152"/>
      <c r="UOV860" s="152"/>
      <c r="UOW860" s="152"/>
      <c r="UOX860" s="152"/>
      <c r="UOY860" s="152"/>
      <c r="UOZ860" s="152"/>
      <c r="UPA860" s="152"/>
      <c r="UPB860" s="152"/>
      <c r="UPC860" s="152"/>
      <c r="UPD860" s="152"/>
      <c r="UPE860" s="152"/>
      <c r="UPF860" s="152"/>
      <c r="UPG860" s="152"/>
      <c r="UPH860" s="152"/>
      <c r="UPI860" s="152"/>
      <c r="UPJ860" s="152"/>
      <c r="UPK860" s="152"/>
      <c r="UPL860" s="152"/>
      <c r="UPM860" s="152"/>
      <c r="UPN860" s="152"/>
      <c r="UPO860" s="152"/>
      <c r="UPP860" s="152"/>
      <c r="UPQ860" s="152"/>
      <c r="UPR860" s="152"/>
      <c r="UPS860" s="152"/>
      <c r="UPT860" s="152"/>
      <c r="UPU860" s="152"/>
      <c r="UPV860" s="152"/>
      <c r="UPW860" s="152"/>
      <c r="UPX860" s="152"/>
      <c r="UPY860" s="152"/>
      <c r="UPZ860" s="152"/>
      <c r="UQA860" s="152"/>
      <c r="UQB860" s="152"/>
      <c r="UQC860" s="152"/>
      <c r="UQD860" s="152"/>
      <c r="UQE860" s="152"/>
      <c r="UQF860" s="152"/>
      <c r="UQG860" s="152"/>
      <c r="UQH860" s="152"/>
      <c r="UQI860" s="152"/>
      <c r="UQJ860" s="152"/>
      <c r="UQK860" s="152"/>
      <c r="UQL860" s="152"/>
      <c r="UQM860" s="152"/>
      <c r="UQN860" s="152"/>
      <c r="UQO860" s="152"/>
      <c r="UQP860" s="152"/>
      <c r="UQQ860" s="152"/>
      <c r="UQR860" s="152"/>
      <c r="UQS860" s="152"/>
      <c r="UQT860" s="152"/>
      <c r="UQU860" s="152"/>
      <c r="UQV860" s="152"/>
      <c r="UQW860" s="152"/>
      <c r="UQX860" s="152"/>
      <c r="UQY860" s="152"/>
      <c r="UQZ860" s="152"/>
      <c r="URA860" s="152"/>
      <c r="URB860" s="152"/>
      <c r="URC860" s="152"/>
      <c r="URD860" s="152"/>
      <c r="URE860" s="152"/>
      <c r="URF860" s="152"/>
      <c r="URG860" s="152"/>
      <c r="URH860" s="152"/>
      <c r="URI860" s="152"/>
      <c r="URJ860" s="152"/>
      <c r="URK860" s="152"/>
      <c r="URL860" s="152"/>
      <c r="URM860" s="152"/>
      <c r="URN860" s="152"/>
      <c r="URO860" s="152"/>
      <c r="URP860" s="152"/>
      <c r="URQ860" s="152"/>
      <c r="URR860" s="152"/>
      <c r="URS860" s="152"/>
      <c r="URT860" s="152"/>
      <c r="URU860" s="152"/>
      <c r="URV860" s="152"/>
      <c r="URW860" s="152"/>
      <c r="URX860" s="152"/>
      <c r="URY860" s="152"/>
      <c r="URZ860" s="152"/>
      <c r="USA860" s="152"/>
      <c r="USB860" s="152"/>
      <c r="USC860" s="152"/>
      <c r="USD860" s="152"/>
      <c r="USE860" s="152"/>
      <c r="USF860" s="152"/>
      <c r="USG860" s="152"/>
      <c r="USH860" s="152"/>
      <c r="USI860" s="152"/>
      <c r="USJ860" s="152"/>
      <c r="USK860" s="152"/>
      <c r="USL860" s="152"/>
      <c r="USM860" s="152"/>
      <c r="USN860" s="152"/>
      <c r="USO860" s="152"/>
      <c r="USP860" s="152"/>
      <c r="USQ860" s="152"/>
      <c r="USR860" s="152"/>
      <c r="USS860" s="152"/>
      <c r="UST860" s="152"/>
      <c r="USU860" s="152"/>
      <c r="USV860" s="152"/>
      <c r="USW860" s="152"/>
      <c r="USX860" s="152"/>
      <c r="USY860" s="152"/>
      <c r="USZ860" s="152"/>
      <c r="UTA860" s="152"/>
      <c r="UTB860" s="152"/>
      <c r="UTC860" s="152"/>
      <c r="UTD860" s="152"/>
      <c r="UTE860" s="152"/>
      <c r="UTF860" s="152"/>
      <c r="UTG860" s="152"/>
      <c r="UTH860" s="152"/>
      <c r="UTI860" s="152"/>
      <c r="UTJ860" s="152"/>
      <c r="UTK860" s="152"/>
      <c r="UTL860" s="152"/>
      <c r="UTM860" s="152"/>
      <c r="UTN860" s="152"/>
      <c r="UTO860" s="152"/>
      <c r="UTP860" s="152"/>
      <c r="UTQ860" s="152"/>
      <c r="UTR860" s="152"/>
      <c r="UTS860" s="152"/>
      <c r="UTT860" s="152"/>
      <c r="UTU860" s="152"/>
      <c r="UTV860" s="152"/>
      <c r="UTW860" s="152"/>
      <c r="UTX860" s="152"/>
      <c r="UTY860" s="152"/>
      <c r="UTZ860" s="152"/>
      <c r="UUA860" s="152"/>
      <c r="UUB860" s="152"/>
      <c r="UUC860" s="152"/>
      <c r="UUD860" s="152"/>
      <c r="UUE860" s="152"/>
      <c r="UUF860" s="152"/>
      <c r="UUG860" s="152"/>
      <c r="UUH860" s="152"/>
      <c r="UUI860" s="152"/>
      <c r="UUJ860" s="152"/>
      <c r="UUK860" s="152"/>
      <c r="UUL860" s="152"/>
      <c r="UUM860" s="152"/>
      <c r="UUN860" s="152"/>
      <c r="UUO860" s="152"/>
      <c r="UUP860" s="152"/>
      <c r="UUQ860" s="152"/>
      <c r="UUR860" s="152"/>
      <c r="UUS860" s="152"/>
      <c r="UUT860" s="152"/>
      <c r="UUU860" s="152"/>
      <c r="UUV860" s="152"/>
      <c r="UUW860" s="152"/>
      <c r="UUX860" s="152"/>
      <c r="UUY860" s="152"/>
      <c r="UUZ860" s="152"/>
      <c r="UVA860" s="152"/>
      <c r="UVB860" s="152"/>
      <c r="UVC860" s="152"/>
      <c r="UVD860" s="152"/>
      <c r="UVE860" s="152"/>
      <c r="UVF860" s="152"/>
      <c r="UVG860" s="152"/>
      <c r="UVH860" s="152"/>
      <c r="UVI860" s="152"/>
      <c r="UVJ860" s="152"/>
      <c r="UVK860" s="152"/>
      <c r="UVL860" s="152"/>
      <c r="UVM860" s="152"/>
      <c r="UVN860" s="152"/>
      <c r="UVO860" s="152"/>
      <c r="UVP860" s="152"/>
      <c r="UVQ860" s="152"/>
      <c r="UVR860" s="152"/>
      <c r="UVS860" s="152"/>
      <c r="UVT860" s="152"/>
      <c r="UVU860" s="152"/>
      <c r="UVV860" s="152"/>
      <c r="UVW860" s="152"/>
      <c r="UVX860" s="152"/>
      <c r="UVY860" s="152"/>
      <c r="UVZ860" s="152"/>
      <c r="UWA860" s="152"/>
      <c r="UWB860" s="152"/>
      <c r="UWC860" s="152"/>
      <c r="UWD860" s="152"/>
      <c r="UWE860" s="152"/>
      <c r="UWF860" s="152"/>
      <c r="UWG860" s="152"/>
      <c r="UWH860" s="152"/>
      <c r="UWI860" s="152"/>
      <c r="UWJ860" s="152"/>
      <c r="UWK860" s="152"/>
      <c r="UWL860" s="152"/>
      <c r="UWM860" s="152"/>
      <c r="UWN860" s="152"/>
      <c r="UWO860" s="152"/>
      <c r="UWP860" s="152"/>
      <c r="UWQ860" s="152"/>
      <c r="UWR860" s="152"/>
      <c r="UWS860" s="152"/>
      <c r="UWT860" s="152"/>
      <c r="UWU860" s="152"/>
      <c r="UWV860" s="152"/>
      <c r="UWW860" s="152"/>
      <c r="UWX860" s="152"/>
      <c r="UWY860" s="152"/>
      <c r="UWZ860" s="152"/>
      <c r="UXA860" s="152"/>
      <c r="UXB860" s="152"/>
      <c r="UXC860" s="152"/>
      <c r="UXD860" s="152"/>
      <c r="UXE860" s="152"/>
      <c r="UXF860" s="152"/>
      <c r="UXG860" s="152"/>
      <c r="UXH860" s="152"/>
      <c r="UXI860" s="152"/>
      <c r="UXJ860" s="152"/>
      <c r="UXK860" s="152"/>
      <c r="UXL860" s="152"/>
      <c r="UXM860" s="152"/>
      <c r="UXN860" s="152"/>
      <c r="UXO860" s="152"/>
      <c r="UXP860" s="152"/>
      <c r="UXQ860" s="152"/>
      <c r="UXR860" s="152"/>
      <c r="UXS860" s="152"/>
      <c r="UXT860" s="152"/>
      <c r="UXU860" s="152"/>
      <c r="UXV860" s="152"/>
      <c r="UXW860" s="152"/>
      <c r="UXX860" s="152"/>
      <c r="UXY860" s="152"/>
      <c r="UXZ860" s="152"/>
      <c r="UYA860" s="152"/>
      <c r="UYB860" s="152"/>
      <c r="UYC860" s="152"/>
      <c r="UYD860" s="152"/>
      <c r="UYE860" s="152"/>
      <c r="UYF860" s="152"/>
      <c r="UYG860" s="152"/>
      <c r="UYH860" s="152"/>
      <c r="UYI860" s="152"/>
      <c r="UYJ860" s="152"/>
      <c r="UYK860" s="152"/>
      <c r="UYL860" s="152"/>
      <c r="UYM860" s="152"/>
      <c r="UYN860" s="152"/>
      <c r="UYO860" s="152"/>
      <c r="UYP860" s="152"/>
      <c r="UYQ860" s="152"/>
      <c r="UYR860" s="152"/>
      <c r="UYS860" s="152"/>
      <c r="UYT860" s="152"/>
      <c r="UYU860" s="152"/>
      <c r="UYV860" s="152"/>
      <c r="UYW860" s="152"/>
      <c r="UYX860" s="152"/>
      <c r="UYY860" s="152"/>
      <c r="UYZ860" s="152"/>
      <c r="UZA860" s="152"/>
      <c r="UZB860" s="152"/>
      <c r="UZC860" s="152"/>
      <c r="UZD860" s="152"/>
      <c r="UZE860" s="152"/>
      <c r="UZF860" s="152"/>
      <c r="UZG860" s="152"/>
      <c r="UZH860" s="152"/>
      <c r="UZI860" s="152"/>
      <c r="UZJ860" s="152"/>
      <c r="UZK860" s="152"/>
      <c r="UZL860" s="152"/>
      <c r="UZM860" s="152"/>
      <c r="UZN860" s="152"/>
      <c r="UZO860" s="152"/>
      <c r="UZP860" s="152"/>
      <c r="UZQ860" s="152"/>
      <c r="UZR860" s="152"/>
      <c r="UZS860" s="152"/>
      <c r="UZT860" s="152"/>
      <c r="UZU860" s="152"/>
      <c r="UZV860" s="152"/>
      <c r="UZW860" s="152"/>
      <c r="UZX860" s="152"/>
      <c r="UZY860" s="152"/>
      <c r="UZZ860" s="152"/>
      <c r="VAA860" s="152"/>
      <c r="VAB860" s="152"/>
      <c r="VAC860" s="152"/>
      <c r="VAD860" s="152"/>
      <c r="VAE860" s="152"/>
      <c r="VAF860" s="152"/>
      <c r="VAG860" s="152"/>
      <c r="VAH860" s="152"/>
      <c r="VAI860" s="152"/>
      <c r="VAJ860" s="152"/>
      <c r="VAK860" s="152"/>
      <c r="VAL860" s="152"/>
      <c r="VAM860" s="152"/>
      <c r="VAN860" s="152"/>
      <c r="VAO860" s="152"/>
      <c r="VAP860" s="152"/>
      <c r="VAQ860" s="152"/>
      <c r="VAR860" s="152"/>
      <c r="VAS860" s="152"/>
      <c r="VAT860" s="152"/>
      <c r="VAU860" s="152"/>
      <c r="VAV860" s="152"/>
      <c r="VAW860" s="152"/>
      <c r="VAX860" s="152"/>
      <c r="VAY860" s="152"/>
      <c r="VAZ860" s="152"/>
      <c r="VBA860" s="152"/>
      <c r="VBB860" s="152"/>
      <c r="VBC860" s="152"/>
      <c r="VBD860" s="152"/>
      <c r="VBE860" s="152"/>
      <c r="VBF860" s="152"/>
      <c r="VBG860" s="152"/>
      <c r="VBH860" s="152"/>
      <c r="VBI860" s="152"/>
      <c r="VBJ860" s="152"/>
      <c r="VBK860" s="152"/>
      <c r="VBL860" s="152"/>
      <c r="VBM860" s="152"/>
      <c r="VBN860" s="152"/>
      <c r="VBO860" s="152"/>
      <c r="VBP860" s="152"/>
      <c r="VBQ860" s="152"/>
      <c r="VBR860" s="152"/>
      <c r="VBS860" s="152"/>
      <c r="VBT860" s="152"/>
      <c r="VBU860" s="152"/>
      <c r="VBV860" s="152"/>
      <c r="VBW860" s="152"/>
      <c r="VBX860" s="152"/>
      <c r="VBY860" s="152"/>
      <c r="VBZ860" s="152"/>
      <c r="VCA860" s="152"/>
      <c r="VCB860" s="152"/>
      <c r="VCC860" s="152"/>
      <c r="VCD860" s="152"/>
      <c r="VCE860" s="152"/>
      <c r="VCF860" s="152"/>
      <c r="VCG860" s="152"/>
      <c r="VCH860" s="152"/>
      <c r="VCI860" s="152"/>
      <c r="VCJ860" s="152"/>
      <c r="VCK860" s="152"/>
      <c r="VCL860" s="152"/>
      <c r="VCM860" s="152"/>
      <c r="VCN860" s="152"/>
      <c r="VCO860" s="152"/>
      <c r="VCP860" s="152"/>
      <c r="VCQ860" s="152"/>
      <c r="VCR860" s="152"/>
      <c r="VCS860" s="152"/>
      <c r="VCT860" s="152"/>
      <c r="VCU860" s="152"/>
      <c r="VCV860" s="152"/>
      <c r="VCW860" s="152"/>
      <c r="VCX860" s="152"/>
      <c r="VCY860" s="152"/>
      <c r="VCZ860" s="152"/>
      <c r="VDA860" s="152"/>
      <c r="VDB860" s="152"/>
      <c r="VDC860" s="152"/>
      <c r="VDD860" s="152"/>
      <c r="VDE860" s="152"/>
      <c r="VDF860" s="152"/>
      <c r="VDG860" s="152"/>
      <c r="VDH860" s="152"/>
      <c r="VDI860" s="152"/>
      <c r="VDJ860" s="152"/>
      <c r="VDK860" s="152"/>
      <c r="VDL860" s="152"/>
      <c r="VDM860" s="152"/>
      <c r="VDN860" s="152"/>
      <c r="VDO860" s="152"/>
      <c r="VDP860" s="152"/>
      <c r="VDQ860" s="152"/>
      <c r="VDR860" s="152"/>
      <c r="VDS860" s="152"/>
      <c r="VDT860" s="152"/>
      <c r="VDU860" s="152"/>
      <c r="VDV860" s="152"/>
      <c r="VDW860" s="152"/>
      <c r="VDX860" s="152"/>
      <c r="VDY860" s="152"/>
      <c r="VDZ860" s="152"/>
      <c r="VEA860" s="152"/>
      <c r="VEB860" s="152"/>
      <c r="VEC860" s="152"/>
      <c r="VED860" s="152"/>
      <c r="VEE860" s="152"/>
      <c r="VEF860" s="152"/>
      <c r="VEG860" s="152"/>
      <c r="VEH860" s="152"/>
      <c r="VEI860" s="152"/>
      <c r="VEJ860" s="152"/>
      <c r="VEK860" s="152"/>
      <c r="VEL860" s="152"/>
      <c r="VEM860" s="152"/>
      <c r="VEN860" s="152"/>
      <c r="VEO860" s="152"/>
      <c r="VEP860" s="152"/>
      <c r="VEQ860" s="152"/>
      <c r="VER860" s="152"/>
      <c r="VES860" s="152"/>
      <c r="VET860" s="152"/>
      <c r="VEU860" s="152"/>
      <c r="VEV860" s="152"/>
      <c r="VEW860" s="152"/>
      <c r="VEX860" s="152"/>
      <c r="VEY860" s="152"/>
      <c r="VEZ860" s="152"/>
      <c r="VFA860" s="152"/>
      <c r="VFB860" s="152"/>
      <c r="VFC860" s="152"/>
      <c r="VFD860" s="152"/>
      <c r="VFE860" s="152"/>
      <c r="VFF860" s="152"/>
      <c r="VFG860" s="152"/>
      <c r="VFH860" s="152"/>
      <c r="VFI860" s="152"/>
      <c r="VFJ860" s="152"/>
      <c r="VFK860" s="152"/>
      <c r="VFL860" s="152"/>
      <c r="VFM860" s="152"/>
      <c r="VFN860" s="152"/>
      <c r="VFO860" s="152"/>
      <c r="VFP860" s="152"/>
      <c r="VFQ860" s="152"/>
      <c r="VFR860" s="152"/>
      <c r="VFS860" s="152"/>
      <c r="VFT860" s="152"/>
      <c r="VFU860" s="152"/>
      <c r="VFV860" s="152"/>
      <c r="VFW860" s="152"/>
      <c r="VFX860" s="152"/>
      <c r="VFY860" s="152"/>
      <c r="VFZ860" s="152"/>
      <c r="VGA860" s="152"/>
      <c r="VGB860" s="152"/>
      <c r="VGC860" s="152"/>
      <c r="VGD860" s="152"/>
      <c r="VGE860" s="152"/>
      <c r="VGF860" s="152"/>
      <c r="VGG860" s="152"/>
      <c r="VGH860" s="152"/>
      <c r="VGI860" s="152"/>
      <c r="VGJ860" s="152"/>
      <c r="VGK860" s="152"/>
      <c r="VGL860" s="152"/>
      <c r="VGM860" s="152"/>
      <c r="VGN860" s="152"/>
      <c r="VGO860" s="152"/>
      <c r="VGP860" s="152"/>
      <c r="VGQ860" s="152"/>
      <c r="VGR860" s="152"/>
      <c r="VGS860" s="152"/>
      <c r="VGT860" s="152"/>
      <c r="VGU860" s="152"/>
      <c r="VGV860" s="152"/>
      <c r="VGW860" s="152"/>
      <c r="VGX860" s="152"/>
      <c r="VGY860" s="152"/>
      <c r="VGZ860" s="152"/>
      <c r="VHA860" s="152"/>
      <c r="VHB860" s="152"/>
      <c r="VHC860" s="152"/>
      <c r="VHD860" s="152"/>
      <c r="VHE860" s="152"/>
      <c r="VHF860" s="152"/>
      <c r="VHG860" s="152"/>
      <c r="VHH860" s="152"/>
      <c r="VHI860" s="152"/>
      <c r="VHJ860" s="152"/>
      <c r="VHK860" s="152"/>
      <c r="VHL860" s="152"/>
      <c r="VHM860" s="152"/>
      <c r="VHN860" s="152"/>
      <c r="VHO860" s="152"/>
      <c r="VHP860" s="152"/>
      <c r="VHQ860" s="152"/>
      <c r="VHR860" s="152"/>
      <c r="VHS860" s="152"/>
      <c r="VHT860" s="152"/>
      <c r="VHU860" s="152"/>
      <c r="VHV860" s="152"/>
      <c r="VHW860" s="152"/>
      <c r="VHX860" s="152"/>
      <c r="VHY860" s="152"/>
      <c r="VHZ860" s="152"/>
      <c r="VIA860" s="152"/>
      <c r="VIB860" s="152"/>
      <c r="VIC860" s="152"/>
      <c r="VID860" s="152"/>
      <c r="VIE860" s="152"/>
      <c r="VIF860" s="152"/>
      <c r="VIG860" s="152"/>
      <c r="VIH860" s="152"/>
      <c r="VII860" s="152"/>
      <c r="VIJ860" s="152"/>
      <c r="VIK860" s="152"/>
      <c r="VIL860" s="152"/>
      <c r="VIM860" s="152"/>
      <c r="VIN860" s="152"/>
      <c r="VIO860" s="152"/>
      <c r="VIP860" s="152"/>
      <c r="VIQ860" s="152"/>
      <c r="VIR860" s="152"/>
      <c r="VIS860" s="152"/>
      <c r="VIT860" s="152"/>
      <c r="VIU860" s="152"/>
      <c r="VIV860" s="152"/>
      <c r="VIW860" s="152"/>
      <c r="VIX860" s="152"/>
      <c r="VIY860" s="152"/>
      <c r="VIZ860" s="152"/>
      <c r="VJA860" s="152"/>
      <c r="VJB860" s="152"/>
      <c r="VJC860" s="152"/>
      <c r="VJD860" s="152"/>
      <c r="VJE860" s="152"/>
      <c r="VJF860" s="152"/>
      <c r="VJG860" s="152"/>
      <c r="VJH860" s="152"/>
      <c r="VJI860" s="152"/>
      <c r="VJJ860" s="152"/>
      <c r="VJK860" s="152"/>
      <c r="VJL860" s="152"/>
      <c r="VJM860" s="152"/>
      <c r="VJN860" s="152"/>
      <c r="VJO860" s="152"/>
      <c r="VJP860" s="152"/>
      <c r="VJQ860" s="152"/>
      <c r="VJR860" s="152"/>
      <c r="VJS860" s="152"/>
      <c r="VJT860" s="152"/>
      <c r="VJU860" s="152"/>
      <c r="VJV860" s="152"/>
      <c r="VJW860" s="152"/>
      <c r="VJX860" s="152"/>
      <c r="VJY860" s="152"/>
      <c r="VJZ860" s="152"/>
      <c r="VKA860" s="152"/>
      <c r="VKB860" s="152"/>
      <c r="VKC860" s="152"/>
      <c r="VKD860" s="152"/>
      <c r="VKE860" s="152"/>
      <c r="VKF860" s="152"/>
      <c r="VKG860" s="152"/>
      <c r="VKH860" s="152"/>
      <c r="VKI860" s="152"/>
      <c r="VKJ860" s="152"/>
      <c r="VKK860" s="152"/>
      <c r="VKL860" s="152"/>
      <c r="VKM860" s="152"/>
      <c r="VKN860" s="152"/>
      <c r="VKO860" s="152"/>
      <c r="VKP860" s="152"/>
      <c r="VKQ860" s="152"/>
      <c r="VKR860" s="152"/>
      <c r="VKS860" s="152"/>
      <c r="VKT860" s="152"/>
      <c r="VKU860" s="152"/>
      <c r="VKV860" s="152"/>
      <c r="VKW860" s="152"/>
      <c r="VKX860" s="152"/>
      <c r="VKY860" s="152"/>
      <c r="VKZ860" s="152"/>
      <c r="VLA860" s="152"/>
      <c r="VLB860" s="152"/>
      <c r="VLC860" s="152"/>
      <c r="VLD860" s="152"/>
      <c r="VLE860" s="152"/>
      <c r="VLF860" s="152"/>
      <c r="VLG860" s="152"/>
      <c r="VLH860" s="152"/>
      <c r="VLI860" s="152"/>
      <c r="VLJ860" s="152"/>
      <c r="VLK860" s="152"/>
      <c r="VLL860" s="152"/>
      <c r="VLM860" s="152"/>
      <c r="VLN860" s="152"/>
      <c r="VLO860" s="152"/>
      <c r="VLP860" s="152"/>
      <c r="VLQ860" s="152"/>
      <c r="VLR860" s="152"/>
      <c r="VLS860" s="152"/>
      <c r="VLT860" s="152"/>
      <c r="VLU860" s="152"/>
      <c r="VLV860" s="152"/>
      <c r="VLW860" s="152"/>
      <c r="VLX860" s="152"/>
      <c r="VLY860" s="152"/>
      <c r="VLZ860" s="152"/>
      <c r="VMA860" s="152"/>
      <c r="VMB860" s="152"/>
      <c r="VMC860" s="152"/>
      <c r="VMD860" s="152"/>
      <c r="VME860" s="152"/>
      <c r="VMF860" s="152"/>
      <c r="VMG860" s="152"/>
      <c r="VMH860" s="152"/>
      <c r="VMI860" s="152"/>
      <c r="VMJ860" s="152"/>
      <c r="VMK860" s="152"/>
      <c r="VML860" s="152"/>
      <c r="VMM860" s="152"/>
      <c r="VMN860" s="152"/>
      <c r="VMO860" s="152"/>
      <c r="VMP860" s="152"/>
      <c r="VMQ860" s="152"/>
      <c r="VMR860" s="152"/>
      <c r="VMS860" s="152"/>
      <c r="VMT860" s="152"/>
      <c r="VMU860" s="152"/>
      <c r="VMV860" s="152"/>
      <c r="VMW860" s="152"/>
      <c r="VMX860" s="152"/>
      <c r="VMY860" s="152"/>
      <c r="VMZ860" s="152"/>
      <c r="VNA860" s="152"/>
      <c r="VNB860" s="152"/>
      <c r="VNC860" s="152"/>
      <c r="VND860" s="152"/>
      <c r="VNE860" s="152"/>
      <c r="VNF860" s="152"/>
      <c r="VNG860" s="152"/>
      <c r="VNH860" s="152"/>
      <c r="VNI860" s="152"/>
      <c r="VNJ860" s="152"/>
      <c r="VNK860" s="152"/>
      <c r="VNL860" s="152"/>
      <c r="VNM860" s="152"/>
      <c r="VNN860" s="152"/>
      <c r="VNO860" s="152"/>
      <c r="VNP860" s="152"/>
      <c r="VNQ860" s="152"/>
      <c r="VNR860" s="152"/>
      <c r="VNS860" s="152"/>
      <c r="VNT860" s="152"/>
      <c r="VNU860" s="152"/>
      <c r="VNV860" s="152"/>
      <c r="VNW860" s="152"/>
      <c r="VNX860" s="152"/>
      <c r="VNY860" s="152"/>
      <c r="VNZ860" s="152"/>
      <c r="VOA860" s="152"/>
      <c r="VOB860" s="152"/>
      <c r="VOC860" s="152"/>
      <c r="VOD860" s="152"/>
      <c r="VOE860" s="152"/>
      <c r="VOF860" s="152"/>
      <c r="VOG860" s="152"/>
      <c r="VOH860" s="152"/>
      <c r="VOI860" s="152"/>
      <c r="VOJ860" s="152"/>
      <c r="VOK860" s="152"/>
      <c r="VOL860" s="152"/>
      <c r="VOM860" s="152"/>
      <c r="VON860" s="152"/>
      <c r="VOO860" s="152"/>
      <c r="VOP860" s="152"/>
      <c r="VOQ860" s="152"/>
      <c r="VOR860" s="152"/>
      <c r="VOS860" s="152"/>
      <c r="VOT860" s="152"/>
      <c r="VOU860" s="152"/>
      <c r="VOV860" s="152"/>
      <c r="VOW860" s="152"/>
      <c r="VOX860" s="152"/>
      <c r="VOY860" s="152"/>
      <c r="VOZ860" s="152"/>
      <c r="VPA860" s="152"/>
      <c r="VPB860" s="152"/>
      <c r="VPC860" s="152"/>
      <c r="VPD860" s="152"/>
      <c r="VPE860" s="152"/>
      <c r="VPF860" s="152"/>
      <c r="VPG860" s="152"/>
      <c r="VPH860" s="152"/>
      <c r="VPI860" s="152"/>
      <c r="VPJ860" s="152"/>
      <c r="VPK860" s="152"/>
      <c r="VPL860" s="152"/>
      <c r="VPM860" s="152"/>
      <c r="VPN860" s="152"/>
      <c r="VPO860" s="152"/>
      <c r="VPP860" s="152"/>
      <c r="VPQ860" s="152"/>
      <c r="VPR860" s="152"/>
      <c r="VPS860" s="152"/>
      <c r="VPT860" s="152"/>
      <c r="VPU860" s="152"/>
      <c r="VPV860" s="152"/>
      <c r="VPW860" s="152"/>
      <c r="VPX860" s="152"/>
      <c r="VPY860" s="152"/>
      <c r="VPZ860" s="152"/>
      <c r="VQA860" s="152"/>
      <c r="VQB860" s="152"/>
      <c r="VQC860" s="152"/>
      <c r="VQD860" s="152"/>
      <c r="VQE860" s="152"/>
      <c r="VQF860" s="152"/>
      <c r="VQG860" s="152"/>
      <c r="VQH860" s="152"/>
      <c r="VQI860" s="152"/>
      <c r="VQJ860" s="152"/>
      <c r="VQK860" s="152"/>
      <c r="VQL860" s="152"/>
      <c r="VQM860" s="152"/>
      <c r="VQN860" s="152"/>
      <c r="VQO860" s="152"/>
      <c r="VQP860" s="152"/>
      <c r="VQQ860" s="152"/>
      <c r="VQR860" s="152"/>
      <c r="VQS860" s="152"/>
      <c r="VQT860" s="152"/>
      <c r="VQU860" s="152"/>
      <c r="VQV860" s="152"/>
      <c r="VQW860" s="152"/>
      <c r="VQX860" s="152"/>
      <c r="VQY860" s="152"/>
      <c r="VQZ860" s="152"/>
      <c r="VRA860" s="152"/>
      <c r="VRB860" s="152"/>
      <c r="VRC860" s="152"/>
      <c r="VRD860" s="152"/>
      <c r="VRE860" s="152"/>
      <c r="VRF860" s="152"/>
      <c r="VRG860" s="152"/>
      <c r="VRH860" s="152"/>
      <c r="VRI860" s="152"/>
      <c r="VRJ860" s="152"/>
      <c r="VRK860" s="152"/>
      <c r="VRL860" s="152"/>
      <c r="VRM860" s="152"/>
      <c r="VRN860" s="152"/>
      <c r="VRO860" s="152"/>
      <c r="VRP860" s="152"/>
      <c r="VRQ860" s="152"/>
      <c r="VRR860" s="152"/>
      <c r="VRS860" s="152"/>
      <c r="VRT860" s="152"/>
      <c r="VRU860" s="152"/>
      <c r="VRV860" s="152"/>
      <c r="VRW860" s="152"/>
      <c r="VRX860" s="152"/>
      <c r="VRY860" s="152"/>
      <c r="VRZ860" s="152"/>
      <c r="VSA860" s="152"/>
      <c r="VSB860" s="152"/>
      <c r="VSC860" s="152"/>
      <c r="VSD860" s="152"/>
      <c r="VSE860" s="152"/>
      <c r="VSF860" s="152"/>
      <c r="VSG860" s="152"/>
      <c r="VSH860" s="152"/>
      <c r="VSI860" s="152"/>
      <c r="VSJ860" s="152"/>
      <c r="VSK860" s="152"/>
      <c r="VSL860" s="152"/>
      <c r="VSM860" s="152"/>
      <c r="VSN860" s="152"/>
      <c r="VSO860" s="152"/>
      <c r="VSP860" s="152"/>
      <c r="VSQ860" s="152"/>
      <c r="VSR860" s="152"/>
      <c r="VSS860" s="152"/>
      <c r="VST860" s="152"/>
      <c r="VSU860" s="152"/>
      <c r="VSV860" s="152"/>
      <c r="VSW860" s="152"/>
      <c r="VSX860" s="152"/>
      <c r="VSY860" s="152"/>
      <c r="VSZ860" s="152"/>
      <c r="VTA860" s="152"/>
      <c r="VTB860" s="152"/>
      <c r="VTC860" s="152"/>
      <c r="VTD860" s="152"/>
      <c r="VTE860" s="152"/>
      <c r="VTF860" s="152"/>
      <c r="VTG860" s="152"/>
      <c r="VTH860" s="152"/>
      <c r="VTI860" s="152"/>
      <c r="VTJ860" s="152"/>
      <c r="VTK860" s="152"/>
      <c r="VTL860" s="152"/>
      <c r="VTM860" s="152"/>
      <c r="VTN860" s="152"/>
      <c r="VTO860" s="152"/>
      <c r="VTP860" s="152"/>
      <c r="VTQ860" s="152"/>
      <c r="VTR860" s="152"/>
      <c r="VTS860" s="152"/>
      <c r="VTT860" s="152"/>
      <c r="VTU860" s="152"/>
      <c r="VTV860" s="152"/>
      <c r="VTW860" s="152"/>
      <c r="VTX860" s="152"/>
      <c r="VTY860" s="152"/>
      <c r="VTZ860" s="152"/>
      <c r="VUA860" s="152"/>
      <c r="VUB860" s="152"/>
      <c r="VUC860" s="152"/>
      <c r="VUD860" s="152"/>
      <c r="VUE860" s="152"/>
      <c r="VUF860" s="152"/>
      <c r="VUG860" s="152"/>
      <c r="VUH860" s="152"/>
      <c r="VUI860" s="152"/>
      <c r="VUJ860" s="152"/>
      <c r="VUK860" s="152"/>
      <c r="VUL860" s="152"/>
      <c r="VUM860" s="152"/>
      <c r="VUN860" s="152"/>
      <c r="VUO860" s="152"/>
      <c r="VUP860" s="152"/>
      <c r="VUQ860" s="152"/>
      <c r="VUR860" s="152"/>
      <c r="VUS860" s="152"/>
      <c r="VUT860" s="152"/>
      <c r="VUU860" s="152"/>
      <c r="VUV860" s="152"/>
      <c r="VUW860" s="152"/>
      <c r="VUX860" s="152"/>
      <c r="VUY860" s="152"/>
      <c r="VUZ860" s="152"/>
      <c r="VVA860" s="152"/>
      <c r="VVB860" s="152"/>
      <c r="VVC860" s="152"/>
      <c r="VVD860" s="152"/>
      <c r="VVE860" s="152"/>
      <c r="VVF860" s="152"/>
      <c r="VVG860" s="152"/>
      <c r="VVH860" s="152"/>
      <c r="VVI860" s="152"/>
      <c r="VVJ860" s="152"/>
      <c r="VVK860" s="152"/>
      <c r="VVL860" s="152"/>
      <c r="VVM860" s="152"/>
      <c r="VVN860" s="152"/>
      <c r="VVO860" s="152"/>
      <c r="VVP860" s="152"/>
      <c r="VVQ860" s="152"/>
      <c r="VVR860" s="152"/>
      <c r="VVS860" s="152"/>
      <c r="VVT860" s="152"/>
      <c r="VVU860" s="152"/>
      <c r="VVV860" s="152"/>
      <c r="VVW860" s="152"/>
      <c r="VVX860" s="152"/>
      <c r="VVY860" s="152"/>
      <c r="VVZ860" s="152"/>
      <c r="VWA860" s="152"/>
      <c r="VWB860" s="152"/>
      <c r="VWC860" s="152"/>
      <c r="VWD860" s="152"/>
      <c r="VWE860" s="152"/>
      <c r="VWF860" s="152"/>
      <c r="VWG860" s="152"/>
      <c r="VWH860" s="152"/>
      <c r="VWI860" s="152"/>
      <c r="VWJ860" s="152"/>
      <c r="VWK860" s="152"/>
      <c r="VWL860" s="152"/>
      <c r="VWM860" s="152"/>
      <c r="VWN860" s="152"/>
      <c r="VWO860" s="152"/>
      <c r="VWP860" s="152"/>
      <c r="VWQ860" s="152"/>
      <c r="VWR860" s="152"/>
      <c r="VWS860" s="152"/>
      <c r="VWT860" s="152"/>
      <c r="VWU860" s="152"/>
      <c r="VWV860" s="152"/>
      <c r="VWW860" s="152"/>
      <c r="VWX860" s="152"/>
      <c r="VWY860" s="152"/>
      <c r="VWZ860" s="152"/>
      <c r="VXA860" s="152"/>
      <c r="VXB860" s="152"/>
      <c r="VXC860" s="152"/>
      <c r="VXD860" s="152"/>
      <c r="VXE860" s="152"/>
      <c r="VXF860" s="152"/>
      <c r="VXG860" s="152"/>
      <c r="VXH860" s="152"/>
      <c r="VXI860" s="152"/>
      <c r="VXJ860" s="152"/>
      <c r="VXK860" s="152"/>
      <c r="VXL860" s="152"/>
      <c r="VXM860" s="152"/>
      <c r="VXN860" s="152"/>
      <c r="VXO860" s="152"/>
      <c r="VXP860" s="152"/>
      <c r="VXQ860" s="152"/>
      <c r="VXR860" s="152"/>
      <c r="VXS860" s="152"/>
      <c r="VXT860" s="152"/>
      <c r="VXU860" s="152"/>
      <c r="VXV860" s="152"/>
      <c r="VXW860" s="152"/>
      <c r="VXX860" s="152"/>
      <c r="VXY860" s="152"/>
      <c r="VXZ860" s="152"/>
      <c r="VYA860" s="152"/>
      <c r="VYB860" s="152"/>
      <c r="VYC860" s="152"/>
      <c r="VYD860" s="152"/>
      <c r="VYE860" s="152"/>
      <c r="VYF860" s="152"/>
      <c r="VYG860" s="152"/>
      <c r="VYH860" s="152"/>
      <c r="VYI860" s="152"/>
      <c r="VYJ860" s="152"/>
      <c r="VYK860" s="152"/>
      <c r="VYL860" s="152"/>
      <c r="VYM860" s="152"/>
      <c r="VYN860" s="152"/>
      <c r="VYO860" s="152"/>
      <c r="VYP860" s="152"/>
      <c r="VYQ860" s="152"/>
      <c r="VYR860" s="152"/>
      <c r="VYS860" s="152"/>
      <c r="VYT860" s="152"/>
      <c r="VYU860" s="152"/>
      <c r="VYV860" s="152"/>
      <c r="VYW860" s="152"/>
      <c r="VYX860" s="152"/>
      <c r="VYY860" s="152"/>
      <c r="VYZ860" s="152"/>
      <c r="VZA860" s="152"/>
      <c r="VZB860" s="152"/>
      <c r="VZC860" s="152"/>
      <c r="VZD860" s="152"/>
      <c r="VZE860" s="152"/>
      <c r="VZF860" s="152"/>
      <c r="VZG860" s="152"/>
      <c r="VZH860" s="152"/>
      <c r="VZI860" s="152"/>
      <c r="VZJ860" s="152"/>
      <c r="VZK860" s="152"/>
      <c r="VZL860" s="152"/>
      <c r="VZM860" s="152"/>
      <c r="VZN860" s="152"/>
      <c r="VZO860" s="152"/>
      <c r="VZP860" s="152"/>
      <c r="VZQ860" s="152"/>
      <c r="VZR860" s="152"/>
      <c r="VZS860" s="152"/>
      <c r="VZT860" s="152"/>
      <c r="VZU860" s="152"/>
      <c r="VZV860" s="152"/>
      <c r="VZW860" s="152"/>
      <c r="VZX860" s="152"/>
      <c r="VZY860" s="152"/>
      <c r="VZZ860" s="152"/>
      <c r="WAA860" s="152"/>
      <c r="WAB860" s="152"/>
      <c r="WAC860" s="152"/>
      <c r="WAD860" s="152"/>
      <c r="WAE860" s="152"/>
      <c r="WAF860" s="152"/>
      <c r="WAG860" s="152"/>
      <c r="WAH860" s="152"/>
      <c r="WAI860" s="152"/>
      <c r="WAJ860" s="152"/>
      <c r="WAK860" s="152"/>
      <c r="WAL860" s="152"/>
      <c r="WAM860" s="152"/>
      <c r="WAN860" s="152"/>
      <c r="WAO860" s="152"/>
      <c r="WAP860" s="152"/>
      <c r="WAQ860" s="152"/>
      <c r="WAR860" s="152"/>
      <c r="WAS860" s="152"/>
      <c r="WAT860" s="152"/>
      <c r="WAU860" s="152"/>
      <c r="WAV860" s="152"/>
      <c r="WAW860" s="152"/>
      <c r="WAX860" s="152"/>
      <c r="WAY860" s="152"/>
      <c r="WAZ860" s="152"/>
      <c r="WBA860" s="152"/>
      <c r="WBB860" s="152"/>
      <c r="WBC860" s="152"/>
      <c r="WBD860" s="152"/>
      <c r="WBE860" s="152"/>
      <c r="WBF860" s="152"/>
      <c r="WBG860" s="152"/>
      <c r="WBH860" s="152"/>
      <c r="WBI860" s="152"/>
      <c r="WBJ860" s="152"/>
      <c r="WBK860" s="152"/>
      <c r="WBL860" s="152"/>
      <c r="WBM860" s="152"/>
      <c r="WBN860" s="152"/>
      <c r="WBO860" s="152"/>
      <c r="WBP860" s="152"/>
      <c r="WBQ860" s="152"/>
      <c r="WBR860" s="152"/>
      <c r="WBS860" s="152"/>
      <c r="WBT860" s="152"/>
      <c r="WBU860" s="152"/>
      <c r="WBV860" s="152"/>
      <c r="WBW860" s="152"/>
      <c r="WBX860" s="152"/>
      <c r="WBY860" s="152"/>
      <c r="WBZ860" s="152"/>
      <c r="WCA860" s="152"/>
      <c r="WCB860" s="152"/>
      <c r="WCC860" s="152"/>
      <c r="WCD860" s="152"/>
      <c r="WCE860" s="152"/>
      <c r="WCF860" s="152"/>
      <c r="WCG860" s="152"/>
      <c r="WCH860" s="152"/>
      <c r="WCI860" s="152"/>
      <c r="WCJ860" s="152"/>
      <c r="WCK860" s="152"/>
      <c r="WCL860" s="152"/>
      <c r="WCM860" s="152"/>
      <c r="WCN860" s="152"/>
      <c r="WCO860" s="152"/>
      <c r="WCP860" s="152"/>
      <c r="WCQ860" s="152"/>
      <c r="WCR860" s="152"/>
      <c r="WCS860" s="152"/>
      <c r="WCT860" s="152"/>
      <c r="WCU860" s="152"/>
      <c r="WCV860" s="152"/>
      <c r="WCW860" s="152"/>
      <c r="WCX860" s="152"/>
      <c r="WCY860" s="152"/>
      <c r="WCZ860" s="152"/>
      <c r="WDA860" s="152"/>
      <c r="WDB860" s="152"/>
      <c r="WDC860" s="152"/>
      <c r="WDD860" s="152"/>
      <c r="WDE860" s="152"/>
      <c r="WDF860" s="152"/>
      <c r="WDG860" s="152"/>
      <c r="WDH860" s="152"/>
      <c r="WDI860" s="152"/>
      <c r="WDJ860" s="152"/>
      <c r="WDK860" s="152"/>
      <c r="WDL860" s="152"/>
      <c r="WDM860" s="152"/>
      <c r="WDN860" s="152"/>
      <c r="WDO860" s="152"/>
      <c r="WDP860" s="152"/>
      <c r="WDQ860" s="152"/>
      <c r="WDR860" s="152"/>
      <c r="WDS860" s="152"/>
      <c r="WDT860" s="152"/>
      <c r="WDU860" s="152"/>
      <c r="WDV860" s="152"/>
      <c r="WDW860" s="152"/>
      <c r="WDX860" s="152"/>
      <c r="WDY860" s="152"/>
      <c r="WDZ860" s="152"/>
      <c r="WEA860" s="152"/>
      <c r="WEB860" s="152"/>
      <c r="WEC860" s="152"/>
      <c r="WED860" s="152"/>
      <c r="WEE860" s="152"/>
      <c r="WEF860" s="152"/>
      <c r="WEG860" s="152"/>
      <c r="WEH860" s="152"/>
      <c r="WEI860" s="152"/>
      <c r="WEJ860" s="152"/>
      <c r="WEK860" s="152"/>
      <c r="WEL860" s="152"/>
      <c r="WEM860" s="152"/>
      <c r="WEN860" s="152"/>
      <c r="WEO860" s="152"/>
      <c r="WEP860" s="152"/>
      <c r="WEQ860" s="152"/>
      <c r="WER860" s="152"/>
      <c r="WES860" s="152"/>
      <c r="WET860" s="152"/>
      <c r="WEU860" s="152"/>
      <c r="WEV860" s="152"/>
      <c r="WEW860" s="152"/>
      <c r="WEX860" s="152"/>
      <c r="WEY860" s="152"/>
      <c r="WEZ860" s="152"/>
      <c r="WFA860" s="152"/>
      <c r="WFB860" s="152"/>
      <c r="WFC860" s="152"/>
      <c r="WFD860" s="152"/>
      <c r="WFE860" s="152"/>
      <c r="WFF860" s="152"/>
      <c r="WFG860" s="152"/>
      <c r="WFH860" s="152"/>
      <c r="WFI860" s="152"/>
      <c r="WFJ860" s="152"/>
      <c r="WFK860" s="152"/>
      <c r="WFL860" s="152"/>
      <c r="WFM860" s="152"/>
      <c r="WFN860" s="152"/>
      <c r="WFO860" s="152"/>
      <c r="WFP860" s="152"/>
      <c r="WFQ860" s="152"/>
      <c r="WFR860" s="152"/>
      <c r="WFS860" s="152"/>
      <c r="WFT860" s="152"/>
      <c r="WFU860" s="152"/>
      <c r="WFV860" s="152"/>
      <c r="WFW860" s="152"/>
      <c r="WFX860" s="152"/>
      <c r="WFY860" s="152"/>
      <c r="WFZ860" s="152"/>
      <c r="WGA860" s="152"/>
      <c r="WGB860" s="152"/>
      <c r="WGC860" s="152"/>
      <c r="WGD860" s="152"/>
      <c r="WGE860" s="152"/>
      <c r="WGF860" s="152"/>
      <c r="WGG860" s="152"/>
      <c r="WGH860" s="152"/>
      <c r="WGI860" s="152"/>
      <c r="WGJ860" s="152"/>
      <c r="WGK860" s="152"/>
      <c r="WGL860" s="152"/>
      <c r="WGM860" s="152"/>
      <c r="WGN860" s="152"/>
      <c r="WGO860" s="152"/>
      <c r="WGP860" s="152"/>
      <c r="WGQ860" s="152"/>
      <c r="WGR860" s="152"/>
      <c r="WGS860" s="152"/>
      <c r="WGT860" s="152"/>
      <c r="WGU860" s="152"/>
      <c r="WGV860" s="152"/>
      <c r="WGW860" s="152"/>
      <c r="WGX860" s="152"/>
      <c r="WGY860" s="152"/>
      <c r="WGZ860" s="152"/>
      <c r="WHA860" s="152"/>
      <c r="WHB860" s="152"/>
      <c r="WHC860" s="152"/>
      <c r="WHD860" s="152"/>
      <c r="WHE860" s="152"/>
      <c r="WHF860" s="152"/>
      <c r="WHG860" s="152"/>
      <c r="WHH860" s="152"/>
      <c r="WHI860" s="152"/>
      <c r="WHJ860" s="152"/>
      <c r="WHK860" s="152"/>
      <c r="WHL860" s="152"/>
      <c r="WHM860" s="152"/>
      <c r="WHN860" s="152"/>
      <c r="WHO860" s="152"/>
      <c r="WHP860" s="152"/>
      <c r="WHQ860" s="152"/>
      <c r="WHR860" s="152"/>
      <c r="WHS860" s="152"/>
      <c r="WHT860" s="152"/>
      <c r="WHU860" s="152"/>
      <c r="WHV860" s="152"/>
      <c r="WHW860" s="152"/>
      <c r="WHX860" s="152"/>
      <c r="WHY860" s="152"/>
      <c r="WHZ860" s="152"/>
      <c r="WIA860" s="152"/>
      <c r="WIB860" s="152"/>
      <c r="WIC860" s="152"/>
      <c r="WID860" s="152"/>
      <c r="WIE860" s="152"/>
      <c r="WIF860" s="152"/>
      <c r="WIG860" s="152"/>
      <c r="WIH860" s="152"/>
      <c r="WII860" s="152"/>
      <c r="WIJ860" s="152"/>
      <c r="WIK860" s="152"/>
      <c r="WIL860" s="152"/>
      <c r="WIM860" s="152"/>
      <c r="WIN860" s="152"/>
      <c r="WIO860" s="152"/>
      <c r="WIP860" s="152"/>
      <c r="WIQ860" s="152"/>
      <c r="WIR860" s="152"/>
      <c r="WIS860" s="152"/>
      <c r="WIT860" s="152"/>
      <c r="WIU860" s="152"/>
      <c r="WIV860" s="152"/>
      <c r="WIW860" s="152"/>
      <c r="WIX860" s="152"/>
      <c r="WIY860" s="152"/>
      <c r="WIZ860" s="152"/>
      <c r="WJA860" s="152"/>
      <c r="WJB860" s="152"/>
      <c r="WJC860" s="152"/>
      <c r="WJD860" s="152"/>
      <c r="WJE860" s="152"/>
      <c r="WJF860" s="152"/>
      <c r="WJG860" s="152"/>
      <c r="WJH860" s="152"/>
      <c r="WJI860" s="152"/>
      <c r="WJJ860" s="152"/>
      <c r="WJK860" s="152"/>
      <c r="WJL860" s="152"/>
      <c r="WJM860" s="152"/>
      <c r="WJN860" s="152"/>
      <c r="WJO860" s="152"/>
      <c r="WJP860" s="152"/>
      <c r="WJQ860" s="152"/>
      <c r="WJR860" s="152"/>
      <c r="WJS860" s="152"/>
      <c r="WJT860" s="152"/>
      <c r="WJU860" s="152"/>
      <c r="WJV860" s="152"/>
      <c r="WJW860" s="152"/>
      <c r="WJX860" s="152"/>
      <c r="WJY860" s="152"/>
      <c r="WJZ860" s="152"/>
      <c r="WKA860" s="152"/>
      <c r="WKB860" s="152"/>
      <c r="WKC860" s="152"/>
      <c r="WKD860" s="152"/>
      <c r="WKE860" s="152"/>
      <c r="WKF860" s="152"/>
      <c r="WKG860" s="152"/>
      <c r="WKH860" s="152"/>
      <c r="WKI860" s="152"/>
      <c r="WKJ860" s="152"/>
      <c r="WKK860" s="152"/>
      <c r="WKL860" s="152"/>
      <c r="WKM860" s="152"/>
      <c r="WKN860" s="152"/>
      <c r="WKO860" s="152"/>
      <c r="WKP860" s="152"/>
      <c r="WKQ860" s="152"/>
      <c r="WKR860" s="152"/>
      <c r="WKS860" s="152"/>
      <c r="WKT860" s="152"/>
      <c r="WKU860" s="152"/>
      <c r="WKV860" s="152"/>
      <c r="WKW860" s="152"/>
      <c r="WKX860" s="152"/>
      <c r="WKY860" s="152"/>
      <c r="WKZ860" s="152"/>
      <c r="WLA860" s="152"/>
      <c r="WLB860" s="152"/>
      <c r="WLC860" s="152"/>
      <c r="WLD860" s="152"/>
      <c r="WLE860" s="152"/>
      <c r="WLF860" s="152"/>
      <c r="WLG860" s="152"/>
      <c r="WLH860" s="152"/>
      <c r="WLI860" s="152"/>
      <c r="WLJ860" s="152"/>
      <c r="WLK860" s="152"/>
      <c r="WLL860" s="152"/>
      <c r="WLM860" s="152"/>
      <c r="WLN860" s="152"/>
      <c r="WLO860" s="152"/>
      <c r="WLP860" s="152"/>
      <c r="WLQ860" s="152"/>
      <c r="WLR860" s="152"/>
      <c r="WLS860" s="152"/>
      <c r="WLT860" s="152"/>
      <c r="WLU860" s="152"/>
      <c r="WLV860" s="152"/>
      <c r="WLW860" s="152"/>
      <c r="WLX860" s="152"/>
      <c r="WLY860" s="152"/>
      <c r="WLZ860" s="152"/>
      <c r="WMA860" s="152"/>
      <c r="WMB860" s="152"/>
      <c r="WMC860" s="152"/>
      <c r="WMD860" s="152"/>
      <c r="WME860" s="152"/>
      <c r="WMF860" s="152"/>
      <c r="WMG860" s="152"/>
      <c r="WMH860" s="152"/>
      <c r="WMI860" s="152"/>
      <c r="WMJ860" s="152"/>
      <c r="WMK860" s="152"/>
      <c r="WML860" s="152"/>
      <c r="WMM860" s="152"/>
      <c r="WMN860" s="152"/>
      <c r="WMO860" s="152"/>
      <c r="WMP860" s="152"/>
      <c r="WMQ860" s="152"/>
      <c r="WMR860" s="152"/>
      <c r="WMS860" s="152"/>
      <c r="WMT860" s="152"/>
      <c r="WMU860" s="152"/>
      <c r="WMV860" s="152"/>
      <c r="WMW860" s="152"/>
      <c r="WMX860" s="152"/>
      <c r="WMY860" s="152"/>
      <c r="WMZ860" s="152"/>
      <c r="WNA860" s="152"/>
      <c r="WNB860" s="152"/>
      <c r="WNC860" s="152"/>
      <c r="WND860" s="152"/>
      <c r="WNE860" s="152"/>
      <c r="WNF860" s="152"/>
      <c r="WNG860" s="152"/>
      <c r="WNH860" s="152"/>
      <c r="WNI860" s="152"/>
      <c r="WNJ860" s="152"/>
      <c r="WNK860" s="152"/>
      <c r="WNL860" s="152"/>
      <c r="WNM860" s="152"/>
      <c r="WNN860" s="152"/>
      <c r="WNO860" s="152"/>
      <c r="WNP860" s="152"/>
      <c r="WNQ860" s="152"/>
      <c r="WNR860" s="152"/>
      <c r="WNS860" s="152"/>
      <c r="WNT860" s="152"/>
      <c r="WNU860" s="152"/>
      <c r="WNV860" s="152"/>
      <c r="WNW860" s="152"/>
      <c r="WNX860" s="152"/>
      <c r="WNY860" s="152"/>
      <c r="WNZ860" s="152"/>
      <c r="WOA860" s="152"/>
      <c r="WOB860" s="152"/>
      <c r="WOC860" s="152"/>
      <c r="WOD860" s="152"/>
      <c r="WOE860" s="152"/>
      <c r="WOF860" s="152"/>
      <c r="WOG860" s="152"/>
      <c r="WOH860" s="152"/>
      <c r="WOI860" s="152"/>
      <c r="WOJ860" s="152"/>
      <c r="WOK860" s="152"/>
      <c r="WOL860" s="152"/>
      <c r="WOM860" s="152"/>
      <c r="WON860" s="152"/>
      <c r="WOO860" s="152"/>
      <c r="WOP860" s="152"/>
      <c r="WOQ860" s="152"/>
      <c r="WOR860" s="152"/>
      <c r="WOS860" s="152"/>
      <c r="WOT860" s="152"/>
      <c r="WOU860" s="152"/>
      <c r="WOV860" s="152"/>
      <c r="WOW860" s="152"/>
      <c r="WOX860" s="152"/>
      <c r="WOY860" s="152"/>
      <c r="WOZ860" s="152"/>
      <c r="WPA860" s="152"/>
      <c r="WPB860" s="152"/>
      <c r="WPC860" s="152"/>
      <c r="WPD860" s="152"/>
      <c r="WPE860" s="152"/>
      <c r="WPF860" s="152"/>
      <c r="WPG860" s="152"/>
      <c r="WPH860" s="152"/>
      <c r="WPI860" s="152"/>
      <c r="WPJ860" s="152"/>
      <c r="WPK860" s="152"/>
      <c r="WPL860" s="152"/>
      <c r="WPM860" s="152"/>
      <c r="WPN860" s="152"/>
      <c r="WPO860" s="152"/>
      <c r="WPP860" s="152"/>
      <c r="WPQ860" s="152"/>
      <c r="WPR860" s="152"/>
      <c r="WPS860" s="152"/>
      <c r="WPT860" s="152"/>
      <c r="WPU860" s="152"/>
      <c r="WPV860" s="152"/>
      <c r="WPW860" s="152"/>
      <c r="WPX860" s="152"/>
      <c r="WPY860" s="152"/>
      <c r="WPZ860" s="152"/>
      <c r="WQA860" s="152"/>
      <c r="WQB860" s="152"/>
      <c r="WQC860" s="152"/>
      <c r="WQD860" s="152"/>
      <c r="WQE860" s="152"/>
      <c r="WQF860" s="152"/>
      <c r="WQG860" s="152"/>
      <c r="WQH860" s="152"/>
      <c r="WQI860" s="152"/>
      <c r="WQJ860" s="152"/>
      <c r="WQK860" s="152"/>
      <c r="WQL860" s="152"/>
      <c r="WQM860" s="152"/>
      <c r="WQN860" s="152"/>
      <c r="WQO860" s="152"/>
      <c r="WQP860" s="152"/>
      <c r="WQQ860" s="152"/>
      <c r="WQR860" s="152"/>
      <c r="WQS860" s="152"/>
      <c r="WQT860" s="152"/>
      <c r="WQU860" s="152"/>
      <c r="WQV860" s="152"/>
      <c r="WQW860" s="152"/>
      <c r="WQX860" s="152"/>
      <c r="WQY860" s="152"/>
      <c r="WQZ860" s="152"/>
      <c r="WRA860" s="152"/>
      <c r="WRB860" s="152"/>
      <c r="WRC860" s="152"/>
      <c r="WRD860" s="152"/>
      <c r="WRE860" s="152"/>
      <c r="WRF860" s="152"/>
      <c r="WRG860" s="152"/>
      <c r="WRH860" s="152"/>
      <c r="WRI860" s="152"/>
      <c r="WRJ860" s="152"/>
      <c r="WRK860" s="152"/>
      <c r="WRL860" s="152"/>
      <c r="WRM860" s="152"/>
      <c r="WRN860" s="152"/>
      <c r="WRO860" s="152"/>
      <c r="WRP860" s="152"/>
      <c r="WRQ860" s="152"/>
      <c r="WRR860" s="152"/>
      <c r="WRS860" s="152"/>
      <c r="WRT860" s="152"/>
      <c r="WRU860" s="152"/>
      <c r="WRV860" s="152"/>
      <c r="WRW860" s="152"/>
      <c r="WRX860" s="152"/>
      <c r="WRY860" s="152"/>
      <c r="WRZ860" s="152"/>
      <c r="WSA860" s="152"/>
      <c r="WSB860" s="152"/>
      <c r="WSC860" s="152"/>
      <c r="WSD860" s="152"/>
      <c r="WSE860" s="152"/>
      <c r="WSF860" s="152"/>
      <c r="WSG860" s="152"/>
      <c r="WSH860" s="152"/>
      <c r="WSI860" s="152"/>
      <c r="WSJ860" s="152"/>
      <c r="WSK860" s="152"/>
      <c r="WSL860" s="152"/>
      <c r="WSM860" s="152"/>
      <c r="WSN860" s="152"/>
      <c r="WSO860" s="152"/>
      <c r="WSP860" s="152"/>
      <c r="WSQ860" s="152"/>
      <c r="WSR860" s="152"/>
      <c r="WSS860" s="152"/>
      <c r="WST860" s="152"/>
      <c r="WSU860" s="152"/>
      <c r="WSV860" s="152"/>
      <c r="WSW860" s="152"/>
      <c r="WSX860" s="152"/>
      <c r="WSY860" s="152"/>
      <c r="WSZ860" s="152"/>
      <c r="WTA860" s="152"/>
      <c r="WTB860" s="152"/>
      <c r="WTC860" s="152"/>
      <c r="WTD860" s="152"/>
      <c r="WTE860" s="152"/>
      <c r="WTF860" s="152"/>
      <c r="WTG860" s="152"/>
      <c r="WTH860" s="152"/>
      <c r="WTI860" s="152"/>
      <c r="WTJ860" s="152"/>
      <c r="WTK860" s="152"/>
      <c r="WTL860" s="152"/>
      <c r="WTM860" s="152"/>
      <c r="WTN860" s="152"/>
      <c r="WTO860" s="152"/>
      <c r="WTP860" s="152"/>
      <c r="WTQ860" s="152"/>
      <c r="WTR860" s="152"/>
      <c r="WTS860" s="152"/>
      <c r="WTT860" s="152"/>
      <c r="WTU860" s="152"/>
      <c r="WTV860" s="152"/>
      <c r="WTW860" s="152"/>
      <c r="WTX860" s="152"/>
      <c r="WTY860" s="152"/>
      <c r="WTZ860" s="152"/>
      <c r="WUA860" s="152"/>
      <c r="WUB860" s="152"/>
      <c r="WUC860" s="152"/>
      <c r="WUD860" s="152"/>
      <c r="WUE860" s="152"/>
      <c r="WUF860" s="152"/>
      <c r="WUG860" s="152"/>
      <c r="WUH860" s="152"/>
      <c r="WUI860" s="152"/>
      <c r="WUJ860" s="152"/>
      <c r="WUK860" s="152"/>
      <c r="WUL860" s="152"/>
      <c r="WUM860" s="152"/>
      <c r="WUN860" s="152"/>
      <c r="WUO860" s="152"/>
      <c r="WUP860" s="152"/>
      <c r="WUQ860" s="152"/>
      <c r="WUR860" s="152"/>
      <c r="WUS860" s="152"/>
      <c r="WUT860" s="152"/>
      <c r="WUU860" s="152"/>
      <c r="WUV860" s="152"/>
      <c r="WUW860" s="152"/>
      <c r="WUX860" s="152"/>
      <c r="WUY860" s="152"/>
      <c r="WUZ860" s="152"/>
      <c r="WVA860" s="152"/>
      <c r="WVB860" s="152"/>
      <c r="WVC860" s="152"/>
      <c r="WVD860" s="152"/>
      <c r="WVE860" s="152"/>
      <c r="WVF860" s="152"/>
      <c r="WVG860" s="152"/>
      <c r="WVH860" s="152"/>
      <c r="WVI860" s="152"/>
      <c r="WVJ860" s="152"/>
      <c r="WVK860" s="152"/>
      <c r="WVL860" s="152"/>
      <c r="WVM860" s="152"/>
      <c r="WVN860" s="152"/>
      <c r="WVO860" s="152"/>
      <c r="WVP860" s="152"/>
      <c r="WVQ860" s="152"/>
      <c r="WVR860" s="152"/>
      <c r="WVS860" s="152"/>
      <c r="WVT860" s="152"/>
      <c r="WVU860" s="152"/>
      <c r="WVV860" s="152"/>
      <c r="WVW860" s="152"/>
      <c r="WVX860" s="152"/>
      <c r="WVY860" s="152"/>
      <c r="WVZ860" s="152"/>
      <c r="WWA860" s="152"/>
      <c r="WWB860" s="152"/>
      <c r="WWC860" s="152"/>
      <c r="WWD860" s="152"/>
      <c r="WWE860" s="152"/>
      <c r="WWF860" s="152"/>
      <c r="WWG860" s="152"/>
      <c r="WWH860" s="152"/>
      <c r="WWI860" s="152"/>
      <c r="WWJ860" s="152"/>
      <c r="WWK860" s="152"/>
      <c r="WWL860" s="152"/>
      <c r="WWM860" s="152"/>
      <c r="WWN860" s="152"/>
      <c r="WWO860" s="152"/>
      <c r="WWP860" s="152"/>
      <c r="WWQ860" s="152"/>
      <c r="WWR860" s="152"/>
      <c r="WWS860" s="152"/>
      <c r="WWT860" s="152"/>
      <c r="WWU860" s="152"/>
      <c r="WWV860" s="152"/>
      <c r="WWW860" s="152"/>
      <c r="WWX860" s="152"/>
      <c r="WWY860" s="152"/>
      <c r="WWZ860" s="152"/>
      <c r="WXA860" s="152"/>
      <c r="WXB860" s="152"/>
      <c r="WXC860" s="152"/>
      <c r="WXD860" s="152"/>
      <c r="WXE860" s="152"/>
      <c r="WXF860" s="152"/>
      <c r="WXG860" s="152"/>
      <c r="WXH860" s="152"/>
      <c r="WXI860" s="152"/>
      <c r="WXJ860" s="152"/>
      <c r="WXK860" s="152"/>
      <c r="WXL860" s="152"/>
      <c r="WXM860" s="152"/>
      <c r="WXN860" s="152"/>
      <c r="WXO860" s="152"/>
      <c r="WXP860" s="152"/>
      <c r="WXQ860" s="152"/>
      <c r="WXR860" s="152"/>
      <c r="WXS860" s="152"/>
      <c r="WXT860" s="152"/>
      <c r="WXU860" s="152"/>
      <c r="WXV860" s="152"/>
      <c r="WXW860" s="152"/>
      <c r="WXX860" s="152"/>
      <c r="WXY860" s="152"/>
      <c r="WXZ860" s="152"/>
      <c r="WYA860" s="152"/>
      <c r="WYB860" s="152"/>
      <c r="WYC860" s="152"/>
      <c r="WYD860" s="152"/>
      <c r="WYE860" s="152"/>
      <c r="WYF860" s="152"/>
      <c r="WYG860" s="152"/>
      <c r="WYH860" s="152"/>
      <c r="WYI860" s="152"/>
      <c r="WYJ860" s="152"/>
      <c r="WYK860" s="152"/>
      <c r="WYL860" s="152"/>
      <c r="WYM860" s="152"/>
      <c r="WYN860" s="152"/>
      <c r="WYO860" s="152"/>
      <c r="WYP860" s="152"/>
      <c r="WYQ860" s="152"/>
      <c r="WYR860" s="152"/>
      <c r="WYS860" s="152"/>
      <c r="WYT860" s="152"/>
      <c r="WYU860" s="152"/>
      <c r="WYV860" s="152"/>
      <c r="WYW860" s="152"/>
      <c r="WYX860" s="152"/>
      <c r="WYY860" s="152"/>
      <c r="WYZ860" s="152"/>
      <c r="WZA860" s="152"/>
      <c r="WZB860" s="152"/>
      <c r="WZC860" s="152"/>
      <c r="WZD860" s="152"/>
      <c r="WZE860" s="152"/>
      <c r="WZF860" s="152"/>
      <c r="WZG860" s="152"/>
      <c r="WZH860" s="152"/>
      <c r="WZI860" s="152"/>
      <c r="WZJ860" s="152"/>
      <c r="WZK860" s="152"/>
      <c r="WZL860" s="152"/>
      <c r="WZM860" s="152"/>
      <c r="WZN860" s="152"/>
      <c r="WZO860" s="152"/>
      <c r="WZP860" s="152"/>
      <c r="WZQ860" s="152"/>
      <c r="WZR860" s="152"/>
      <c r="WZS860" s="152"/>
      <c r="WZT860" s="152"/>
      <c r="WZU860" s="152"/>
      <c r="WZV860" s="152"/>
      <c r="WZW860" s="152"/>
      <c r="WZX860" s="152"/>
      <c r="WZY860" s="152"/>
      <c r="WZZ860" s="152"/>
      <c r="XAA860" s="152"/>
      <c r="XAB860" s="152"/>
      <c r="XAC860" s="152"/>
      <c r="XAD860" s="152"/>
      <c r="XAE860" s="152"/>
      <c r="XAF860" s="152"/>
      <c r="XAG860" s="152"/>
      <c r="XAH860" s="152"/>
      <c r="XAI860" s="152"/>
      <c r="XAJ860" s="152"/>
      <c r="XAK860" s="152"/>
      <c r="XAL860" s="152"/>
      <c r="XAM860" s="152"/>
      <c r="XAN860" s="152"/>
      <c r="XAO860" s="152"/>
      <c r="XAP860" s="152"/>
      <c r="XAQ860" s="152"/>
      <c r="XAR860" s="152"/>
      <c r="XAS860" s="152"/>
      <c r="XAT860" s="152"/>
      <c r="XAU860" s="152"/>
      <c r="XAV860" s="152"/>
      <c r="XAW860" s="152"/>
      <c r="XAX860" s="152"/>
      <c r="XAY860" s="152"/>
      <c r="XAZ860" s="152"/>
      <c r="XBA860" s="152"/>
      <c r="XBB860" s="152"/>
      <c r="XBC860" s="152"/>
      <c r="XBD860" s="152"/>
      <c r="XBE860" s="152"/>
      <c r="XBF860" s="152"/>
      <c r="XBG860" s="152"/>
      <c r="XBH860" s="152"/>
      <c r="XBI860" s="152"/>
      <c r="XBJ860" s="152"/>
      <c r="XBK860" s="152"/>
      <c r="XBL860" s="152"/>
      <c r="XBM860" s="152"/>
      <c r="XBN860" s="152"/>
      <c r="XBO860" s="152"/>
      <c r="XBP860" s="152"/>
      <c r="XBQ860" s="152"/>
      <c r="XBR860" s="152"/>
      <c r="XBS860" s="152"/>
      <c r="XBT860" s="152"/>
      <c r="XBU860" s="152"/>
      <c r="XBV860" s="152"/>
      <c r="XBW860" s="152"/>
      <c r="XBX860" s="152"/>
      <c r="XBY860" s="152"/>
      <c r="XBZ860" s="152"/>
      <c r="XCA860" s="152"/>
      <c r="XCB860" s="152"/>
      <c r="XCC860" s="152"/>
      <c r="XCD860" s="152"/>
      <c r="XCE860" s="152"/>
      <c r="XCF860" s="152"/>
      <c r="XCG860" s="152"/>
      <c r="XCH860" s="152"/>
      <c r="XCI860" s="152"/>
      <c r="XCJ860" s="152"/>
      <c r="XCK860" s="152"/>
      <c r="XCL860" s="152"/>
      <c r="XCM860" s="152"/>
      <c r="XCN860" s="152"/>
      <c r="XCO860" s="152"/>
      <c r="XCP860" s="152"/>
      <c r="XCQ860" s="152"/>
      <c r="XCR860" s="152"/>
      <c r="XCS860" s="152"/>
      <c r="XCT860" s="152"/>
      <c r="XCU860" s="152"/>
      <c r="XCV860" s="152"/>
      <c r="XCW860" s="152"/>
      <c r="XCX860" s="152"/>
      <c r="XCY860" s="152"/>
      <c r="XCZ860" s="152"/>
      <c r="XDA860" s="152"/>
      <c r="XDB860" s="152"/>
      <c r="XDC860" s="152"/>
      <c r="XDD860" s="152"/>
      <c r="XDE860" s="152"/>
      <c r="XDF860" s="152"/>
      <c r="XDG860" s="152"/>
      <c r="XDH860" s="152"/>
      <c r="XDI860" s="152"/>
      <c r="XDJ860" s="152"/>
      <c r="XDK860" s="152"/>
      <c r="XDL860" s="152"/>
      <c r="XDM860" s="152"/>
      <c r="XDN860" s="152"/>
      <c r="XDO860" s="152"/>
      <c r="XDP860" s="152"/>
      <c r="XDQ860" s="152"/>
      <c r="XDR860" s="152"/>
      <c r="XDS860" s="152"/>
      <c r="XDT860" s="152"/>
      <c r="XDU860" s="152"/>
      <c r="XDV860" s="152"/>
      <c r="XDW860" s="152"/>
      <c r="XDX860" s="152"/>
      <c r="XDY860" s="152"/>
      <c r="XDZ860" s="152"/>
      <c r="XEA860" s="152"/>
      <c r="XEB860" s="152"/>
    </row>
    <row r="861" s="13" customFormat="1" ht="36" spans="1:16356">
      <c r="A861" s="32">
        <v>852</v>
      </c>
      <c r="B861" s="33" t="s">
        <v>2580</v>
      </c>
      <c r="C861" s="33" t="s">
        <v>31</v>
      </c>
      <c r="D861" s="33" t="s">
        <v>34</v>
      </c>
      <c r="E861" s="33" t="s">
        <v>739</v>
      </c>
      <c r="F861" s="34">
        <v>44348</v>
      </c>
      <c r="G861" s="34">
        <v>44440</v>
      </c>
      <c r="H861" s="33" t="s">
        <v>2484</v>
      </c>
      <c r="I861" s="33" t="s">
        <v>2591</v>
      </c>
      <c r="J861" s="48">
        <v>8</v>
      </c>
      <c r="K861" s="48"/>
      <c r="L861" s="48">
        <v>8</v>
      </c>
      <c r="M861" s="48"/>
      <c r="N861" s="48"/>
      <c r="O861" s="48">
        <v>1</v>
      </c>
      <c r="P861" s="33">
        <v>84</v>
      </c>
      <c r="Q861" s="33">
        <v>298</v>
      </c>
      <c r="R861" s="48"/>
      <c r="S861" s="33">
        <v>84</v>
      </c>
      <c r="T861" s="33">
        <v>298</v>
      </c>
      <c r="U861" s="33" t="s">
        <v>2592</v>
      </c>
      <c r="V861" s="37" t="s">
        <v>39</v>
      </c>
      <c r="W861" s="33" t="s">
        <v>54</v>
      </c>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c r="BD861" s="152"/>
      <c r="BE861" s="152"/>
      <c r="BF861" s="152"/>
      <c r="BG861" s="152"/>
      <c r="BH861" s="152"/>
      <c r="BI861" s="152"/>
      <c r="BJ861" s="152"/>
      <c r="BK861" s="152"/>
      <c r="BL861" s="152"/>
      <c r="BM861" s="152"/>
      <c r="BN861" s="152"/>
      <c r="BO861" s="152"/>
      <c r="BP861" s="152"/>
      <c r="BQ861" s="152"/>
      <c r="BR861" s="152"/>
      <c r="BS861" s="152"/>
      <c r="BT861" s="152"/>
      <c r="BU861" s="152"/>
      <c r="BV861" s="152"/>
      <c r="BW861" s="152"/>
      <c r="BX861" s="152"/>
      <c r="BY861" s="152"/>
      <c r="BZ861" s="152"/>
      <c r="CA861" s="152"/>
      <c r="CB861" s="152"/>
      <c r="CC861" s="152"/>
      <c r="CD861" s="152"/>
      <c r="CE861" s="152"/>
      <c r="CF861" s="152"/>
      <c r="CG861" s="152"/>
      <c r="CH861" s="152"/>
      <c r="CI861" s="152"/>
      <c r="CJ861" s="152"/>
      <c r="CK861" s="152"/>
      <c r="CL861" s="152"/>
      <c r="CM861" s="152"/>
      <c r="CN861" s="152"/>
      <c r="CO861" s="152"/>
      <c r="CP861" s="152"/>
      <c r="CQ861" s="152"/>
      <c r="CR861" s="152"/>
      <c r="CS861" s="152"/>
      <c r="CT861" s="152"/>
      <c r="CU861" s="152"/>
      <c r="CV861" s="152"/>
      <c r="CW861" s="152"/>
      <c r="CX861" s="152"/>
      <c r="CY861" s="152"/>
      <c r="CZ861" s="152"/>
      <c r="DA861" s="152"/>
      <c r="DB861" s="152"/>
      <c r="DC861" s="152"/>
      <c r="DD861" s="152"/>
      <c r="DE861" s="152"/>
      <c r="DF861" s="152"/>
      <c r="DG861" s="152"/>
      <c r="DH861" s="152"/>
      <c r="DI861" s="152"/>
      <c r="DJ861" s="152"/>
      <c r="DK861" s="152"/>
      <c r="DL861" s="152"/>
      <c r="DM861" s="152"/>
      <c r="DN861" s="152"/>
      <c r="DO861" s="152"/>
      <c r="DP861" s="152"/>
      <c r="DQ861" s="152"/>
      <c r="DR861" s="152"/>
      <c r="DS861" s="152"/>
      <c r="DT861" s="152"/>
      <c r="DU861" s="152"/>
      <c r="DV861" s="152"/>
      <c r="DW861" s="152"/>
      <c r="DX861" s="152"/>
      <c r="DY861" s="152"/>
      <c r="DZ861" s="152"/>
      <c r="EA861" s="152"/>
      <c r="EB861" s="152"/>
      <c r="EC861" s="152"/>
      <c r="ED861" s="152"/>
      <c r="EE861" s="152"/>
      <c r="EF861" s="152"/>
      <c r="EG861" s="152"/>
      <c r="EH861" s="152"/>
      <c r="EI861" s="152"/>
      <c r="EJ861" s="152"/>
      <c r="EK861" s="152"/>
      <c r="EL861" s="152"/>
      <c r="EM861" s="152"/>
      <c r="EN861" s="152"/>
      <c r="EO861" s="152"/>
      <c r="EP861" s="152"/>
      <c r="EQ861" s="152"/>
      <c r="ER861" s="152"/>
      <c r="ES861" s="152"/>
      <c r="ET861" s="152"/>
      <c r="EU861" s="152"/>
      <c r="EV861" s="152"/>
      <c r="EW861" s="152"/>
      <c r="EX861" s="152"/>
      <c r="EY861" s="152"/>
      <c r="EZ861" s="152"/>
      <c r="FA861" s="152"/>
      <c r="FB861" s="152"/>
      <c r="FC861" s="152"/>
      <c r="FD861" s="152"/>
      <c r="FE861" s="152"/>
      <c r="FF861" s="152"/>
      <c r="FG861" s="152"/>
      <c r="FH861" s="152"/>
      <c r="FI861" s="152"/>
      <c r="FJ861" s="152"/>
      <c r="FK861" s="152"/>
      <c r="FL861" s="152"/>
      <c r="FM861" s="152"/>
      <c r="FN861" s="152"/>
      <c r="FO861" s="152"/>
      <c r="FP861" s="152"/>
      <c r="FQ861" s="152"/>
      <c r="FR861" s="152"/>
      <c r="FS861" s="152"/>
      <c r="FT861" s="152"/>
      <c r="FU861" s="152"/>
      <c r="FV861" s="152"/>
      <c r="FW861" s="152"/>
      <c r="FX861" s="152"/>
      <c r="FY861" s="152"/>
      <c r="FZ861" s="152"/>
      <c r="GA861" s="152"/>
      <c r="GB861" s="152"/>
      <c r="GC861" s="152"/>
      <c r="GD861" s="152"/>
      <c r="GE861" s="152"/>
      <c r="GF861" s="152"/>
      <c r="GG861" s="152"/>
      <c r="GH861" s="152"/>
      <c r="GI861" s="152"/>
      <c r="GJ861" s="152"/>
      <c r="GK861" s="152"/>
      <c r="GL861" s="152"/>
      <c r="GM861" s="152"/>
      <c r="GN861" s="152"/>
      <c r="GO861" s="152"/>
      <c r="GP861" s="152"/>
      <c r="GQ861" s="152"/>
      <c r="GR861" s="152"/>
      <c r="GS861" s="152"/>
      <c r="GT861" s="152"/>
      <c r="GU861" s="152"/>
      <c r="GV861" s="152"/>
      <c r="GW861" s="152"/>
      <c r="GX861" s="152"/>
      <c r="GY861" s="152"/>
      <c r="GZ861" s="152"/>
      <c r="HA861" s="152"/>
      <c r="HB861" s="152"/>
      <c r="HC861" s="152"/>
      <c r="HD861" s="152"/>
      <c r="HE861" s="152"/>
      <c r="HF861" s="152"/>
      <c r="HG861" s="152"/>
      <c r="HH861" s="152"/>
      <c r="HI861" s="152"/>
      <c r="HJ861" s="152"/>
      <c r="HK861" s="152"/>
      <c r="HL861" s="152"/>
      <c r="HM861" s="152"/>
      <c r="HN861" s="152"/>
      <c r="HO861" s="152"/>
      <c r="HP861" s="152"/>
      <c r="HQ861" s="152"/>
      <c r="HR861" s="152"/>
      <c r="HS861" s="152"/>
      <c r="HT861" s="152"/>
      <c r="HU861" s="152"/>
      <c r="HV861" s="152"/>
      <c r="HW861" s="152"/>
      <c r="HX861" s="152"/>
      <c r="HY861" s="152"/>
      <c r="HZ861" s="152"/>
      <c r="IA861" s="152"/>
      <c r="IB861" s="152"/>
      <c r="IC861" s="152"/>
      <c r="ID861" s="152"/>
      <c r="IE861" s="152"/>
      <c r="IF861" s="152"/>
      <c r="IG861" s="152"/>
      <c r="IH861" s="152"/>
      <c r="II861" s="152"/>
      <c r="IJ861" s="152"/>
      <c r="IK861" s="152"/>
      <c r="IL861" s="152"/>
      <c r="IM861" s="152"/>
      <c r="IN861" s="152"/>
      <c r="IO861" s="152"/>
      <c r="IP861" s="152"/>
      <c r="IQ861" s="152"/>
      <c r="IR861" s="152"/>
      <c r="IS861" s="152"/>
      <c r="IT861" s="152"/>
      <c r="IU861" s="152"/>
      <c r="IV861" s="152"/>
      <c r="IW861" s="152"/>
      <c r="IX861" s="152"/>
      <c r="IY861" s="152"/>
      <c r="IZ861" s="152"/>
      <c r="JA861" s="152"/>
      <c r="JB861" s="152"/>
      <c r="JC861" s="152"/>
      <c r="JD861" s="152"/>
      <c r="JE861" s="152"/>
      <c r="JF861" s="152"/>
      <c r="JG861" s="152"/>
      <c r="JH861" s="152"/>
      <c r="JI861" s="152"/>
      <c r="JJ861" s="152"/>
      <c r="JK861" s="152"/>
      <c r="JL861" s="152"/>
      <c r="JM861" s="152"/>
      <c r="JN861" s="152"/>
      <c r="JO861" s="152"/>
      <c r="JP861" s="152"/>
      <c r="JQ861" s="152"/>
      <c r="JR861" s="152"/>
      <c r="JS861" s="152"/>
      <c r="JT861" s="152"/>
      <c r="JU861" s="152"/>
      <c r="JV861" s="152"/>
      <c r="JW861" s="152"/>
      <c r="JX861" s="152"/>
      <c r="JY861" s="152"/>
      <c r="JZ861" s="152"/>
      <c r="KA861" s="152"/>
      <c r="KB861" s="152"/>
      <c r="KC861" s="152"/>
      <c r="KD861" s="152"/>
      <c r="KE861" s="152"/>
      <c r="KF861" s="152"/>
      <c r="KG861" s="152"/>
      <c r="KH861" s="152"/>
      <c r="KI861" s="152"/>
      <c r="KJ861" s="152"/>
      <c r="KK861" s="152"/>
      <c r="KL861" s="152"/>
      <c r="KM861" s="152"/>
      <c r="KN861" s="152"/>
      <c r="KO861" s="152"/>
      <c r="KP861" s="152"/>
      <c r="KQ861" s="152"/>
      <c r="KR861" s="152"/>
      <c r="KS861" s="152"/>
      <c r="KT861" s="152"/>
      <c r="KU861" s="152"/>
      <c r="KV861" s="152"/>
      <c r="KW861" s="152"/>
      <c r="KX861" s="152"/>
      <c r="KY861" s="152"/>
      <c r="KZ861" s="152"/>
      <c r="LA861" s="152"/>
      <c r="LB861" s="152"/>
      <c r="LC861" s="152"/>
      <c r="LD861" s="152"/>
      <c r="LE861" s="152"/>
      <c r="LF861" s="152"/>
      <c r="LG861" s="152"/>
      <c r="LH861" s="152"/>
      <c r="LI861" s="152"/>
      <c r="LJ861" s="152"/>
      <c r="LK861" s="152"/>
      <c r="LL861" s="152"/>
      <c r="LM861" s="152"/>
      <c r="LN861" s="152"/>
      <c r="LO861" s="152"/>
      <c r="LP861" s="152"/>
      <c r="LQ861" s="152"/>
      <c r="LR861" s="152"/>
      <c r="LS861" s="152"/>
      <c r="LT861" s="152"/>
      <c r="LU861" s="152"/>
      <c r="LV861" s="152"/>
      <c r="LW861" s="152"/>
      <c r="LX861" s="152"/>
      <c r="LY861" s="152"/>
      <c r="LZ861" s="152"/>
      <c r="MA861" s="152"/>
      <c r="MB861" s="152"/>
      <c r="MC861" s="152"/>
      <c r="MD861" s="152"/>
      <c r="ME861" s="152"/>
      <c r="MF861" s="152"/>
      <c r="MG861" s="152"/>
      <c r="MH861" s="152"/>
      <c r="MI861" s="152"/>
      <c r="MJ861" s="152"/>
      <c r="MK861" s="152"/>
      <c r="ML861" s="152"/>
      <c r="MM861" s="152"/>
      <c r="MN861" s="152"/>
      <c r="MO861" s="152"/>
      <c r="MP861" s="152"/>
      <c r="MQ861" s="152"/>
      <c r="MR861" s="152"/>
      <c r="MS861" s="152"/>
      <c r="MT861" s="152"/>
      <c r="MU861" s="152"/>
      <c r="MV861" s="152"/>
      <c r="MW861" s="152"/>
      <c r="MX861" s="152"/>
      <c r="MY861" s="152"/>
      <c r="MZ861" s="152"/>
      <c r="NA861" s="152"/>
      <c r="NB861" s="152"/>
      <c r="NC861" s="152"/>
      <c r="ND861" s="152"/>
      <c r="NE861" s="152"/>
      <c r="NF861" s="152"/>
      <c r="NG861" s="152"/>
      <c r="NH861" s="152"/>
      <c r="NI861" s="152"/>
      <c r="NJ861" s="152"/>
      <c r="NK861" s="152"/>
      <c r="NL861" s="152"/>
      <c r="NM861" s="152"/>
      <c r="NN861" s="152"/>
      <c r="NO861" s="152"/>
      <c r="NP861" s="152"/>
      <c r="NQ861" s="152"/>
      <c r="NR861" s="152"/>
      <c r="NS861" s="152"/>
      <c r="NT861" s="152"/>
      <c r="NU861" s="152"/>
      <c r="NV861" s="152"/>
      <c r="NW861" s="152"/>
      <c r="NX861" s="152"/>
      <c r="NY861" s="152"/>
      <c r="NZ861" s="152"/>
      <c r="OA861" s="152"/>
      <c r="OB861" s="152"/>
      <c r="OC861" s="152"/>
      <c r="OD861" s="152"/>
      <c r="OE861" s="152"/>
      <c r="OF861" s="152"/>
      <c r="OG861" s="152"/>
      <c r="OH861" s="152"/>
      <c r="OI861" s="152"/>
      <c r="OJ861" s="152"/>
      <c r="OK861" s="152"/>
      <c r="OL861" s="152"/>
      <c r="OM861" s="152"/>
      <c r="ON861" s="152"/>
      <c r="OO861" s="152"/>
      <c r="OP861" s="152"/>
      <c r="OQ861" s="152"/>
      <c r="OR861" s="152"/>
      <c r="OS861" s="152"/>
      <c r="OT861" s="152"/>
      <c r="OU861" s="152"/>
      <c r="OV861" s="152"/>
      <c r="OW861" s="152"/>
      <c r="OX861" s="152"/>
      <c r="OY861" s="152"/>
      <c r="OZ861" s="152"/>
      <c r="PA861" s="152"/>
      <c r="PB861" s="152"/>
      <c r="PC861" s="152"/>
      <c r="PD861" s="152"/>
      <c r="PE861" s="152"/>
      <c r="PF861" s="152"/>
      <c r="PG861" s="152"/>
      <c r="PH861" s="152"/>
      <c r="PI861" s="152"/>
      <c r="PJ861" s="152"/>
      <c r="PK861" s="152"/>
      <c r="PL861" s="152"/>
      <c r="PM861" s="152"/>
      <c r="PN861" s="152"/>
      <c r="PO861" s="152"/>
      <c r="PP861" s="152"/>
      <c r="PQ861" s="152"/>
      <c r="PR861" s="152"/>
      <c r="PS861" s="152"/>
      <c r="PT861" s="152"/>
      <c r="PU861" s="152"/>
      <c r="PV861" s="152"/>
      <c r="PW861" s="152"/>
      <c r="PX861" s="152"/>
      <c r="PY861" s="152"/>
      <c r="PZ861" s="152"/>
      <c r="QA861" s="152"/>
      <c r="QB861" s="152"/>
      <c r="QC861" s="152"/>
      <c r="QD861" s="152"/>
      <c r="QE861" s="152"/>
      <c r="QF861" s="152"/>
      <c r="QG861" s="152"/>
      <c r="QH861" s="152"/>
      <c r="QI861" s="152"/>
      <c r="QJ861" s="152"/>
      <c r="QK861" s="152"/>
      <c r="QL861" s="152"/>
      <c r="QM861" s="152"/>
      <c r="QN861" s="152"/>
      <c r="QO861" s="152"/>
      <c r="QP861" s="152"/>
      <c r="QQ861" s="152"/>
      <c r="QR861" s="152"/>
      <c r="QS861" s="152"/>
      <c r="QT861" s="152"/>
      <c r="QU861" s="152"/>
      <c r="QV861" s="152"/>
      <c r="QW861" s="152"/>
      <c r="QX861" s="152"/>
      <c r="QY861" s="152"/>
      <c r="QZ861" s="152"/>
      <c r="RA861" s="152"/>
      <c r="RB861" s="152"/>
      <c r="RC861" s="152"/>
      <c r="RD861" s="152"/>
      <c r="RE861" s="152"/>
      <c r="RF861" s="152"/>
      <c r="RG861" s="152"/>
      <c r="RH861" s="152"/>
      <c r="RI861" s="152"/>
      <c r="RJ861" s="152"/>
      <c r="RK861" s="152"/>
      <c r="RL861" s="152"/>
      <c r="RM861" s="152"/>
      <c r="RN861" s="152"/>
      <c r="RO861" s="152"/>
      <c r="RP861" s="152"/>
      <c r="RQ861" s="152"/>
      <c r="RR861" s="152"/>
      <c r="RS861" s="152"/>
      <c r="RT861" s="152"/>
      <c r="RU861" s="152"/>
      <c r="RV861" s="152"/>
      <c r="RW861" s="152"/>
      <c r="RX861" s="152"/>
      <c r="RY861" s="152"/>
      <c r="RZ861" s="152"/>
      <c r="SA861" s="152"/>
      <c r="SB861" s="152"/>
      <c r="SC861" s="152"/>
      <c r="SD861" s="152"/>
      <c r="SE861" s="152"/>
      <c r="SF861" s="152"/>
      <c r="SG861" s="152"/>
      <c r="SH861" s="152"/>
      <c r="SI861" s="152"/>
      <c r="SJ861" s="152"/>
      <c r="SK861" s="152"/>
      <c r="SL861" s="152"/>
      <c r="SM861" s="152"/>
      <c r="SN861" s="152"/>
      <c r="SO861" s="152"/>
      <c r="SP861" s="152"/>
      <c r="SQ861" s="152"/>
      <c r="SR861" s="152"/>
      <c r="SS861" s="152"/>
      <c r="ST861" s="152"/>
      <c r="SU861" s="152"/>
      <c r="SV861" s="152"/>
      <c r="SW861" s="152"/>
      <c r="SX861" s="152"/>
      <c r="SY861" s="152"/>
      <c r="SZ861" s="152"/>
      <c r="TA861" s="152"/>
      <c r="TB861" s="152"/>
      <c r="TC861" s="152"/>
      <c r="TD861" s="152"/>
      <c r="TE861" s="152"/>
      <c r="TF861" s="152"/>
      <c r="TG861" s="152"/>
      <c r="TH861" s="152"/>
      <c r="TI861" s="152"/>
      <c r="TJ861" s="152"/>
      <c r="TK861" s="152"/>
      <c r="TL861" s="152"/>
      <c r="TM861" s="152"/>
      <c r="TN861" s="152"/>
      <c r="TO861" s="152"/>
      <c r="TP861" s="152"/>
      <c r="TQ861" s="152"/>
      <c r="TR861" s="152"/>
      <c r="TS861" s="152"/>
      <c r="TT861" s="152"/>
      <c r="TU861" s="152"/>
      <c r="TV861" s="152"/>
      <c r="TW861" s="152"/>
      <c r="TX861" s="152"/>
      <c r="TY861" s="152"/>
      <c r="TZ861" s="152"/>
      <c r="UA861" s="152"/>
      <c r="UB861" s="152"/>
      <c r="UC861" s="152"/>
      <c r="UD861" s="152"/>
      <c r="UE861" s="152"/>
      <c r="UF861" s="152"/>
      <c r="UG861" s="152"/>
      <c r="UH861" s="152"/>
      <c r="UI861" s="152"/>
      <c r="UJ861" s="152"/>
      <c r="UK861" s="152"/>
      <c r="UL861" s="152"/>
      <c r="UM861" s="152"/>
      <c r="UN861" s="152"/>
      <c r="UO861" s="152"/>
      <c r="UP861" s="152"/>
      <c r="UQ861" s="152"/>
      <c r="UR861" s="152"/>
      <c r="US861" s="152"/>
      <c r="UT861" s="152"/>
      <c r="UU861" s="152"/>
      <c r="UV861" s="152"/>
      <c r="UW861" s="152"/>
      <c r="UX861" s="152"/>
      <c r="UY861" s="152"/>
      <c r="UZ861" s="152"/>
      <c r="VA861" s="152"/>
      <c r="VB861" s="152"/>
      <c r="VC861" s="152"/>
      <c r="VD861" s="152"/>
      <c r="VE861" s="152"/>
      <c r="VF861" s="152"/>
      <c r="VG861" s="152"/>
      <c r="VH861" s="152"/>
      <c r="VI861" s="152"/>
      <c r="VJ861" s="152"/>
      <c r="VK861" s="152"/>
      <c r="VL861" s="152"/>
      <c r="VM861" s="152"/>
      <c r="VN861" s="152"/>
      <c r="VO861" s="152"/>
      <c r="VP861" s="152"/>
      <c r="VQ861" s="152"/>
      <c r="VR861" s="152"/>
      <c r="VS861" s="152"/>
      <c r="VT861" s="152"/>
      <c r="VU861" s="152"/>
      <c r="VV861" s="152"/>
      <c r="VW861" s="152"/>
      <c r="VX861" s="152"/>
      <c r="VY861" s="152"/>
      <c r="VZ861" s="152"/>
      <c r="WA861" s="152"/>
      <c r="WB861" s="152"/>
      <c r="WC861" s="152"/>
      <c r="WD861" s="152"/>
      <c r="WE861" s="152"/>
      <c r="WF861" s="152"/>
      <c r="WG861" s="152"/>
      <c r="WH861" s="152"/>
      <c r="WI861" s="152"/>
      <c r="WJ861" s="152"/>
      <c r="WK861" s="152"/>
      <c r="WL861" s="152"/>
      <c r="WM861" s="152"/>
      <c r="WN861" s="152"/>
      <c r="WO861" s="152"/>
      <c r="WP861" s="152"/>
      <c r="WQ861" s="152"/>
      <c r="WR861" s="152"/>
      <c r="WS861" s="152"/>
      <c r="WT861" s="152"/>
      <c r="WU861" s="152"/>
      <c r="WV861" s="152"/>
      <c r="WW861" s="152"/>
      <c r="WX861" s="152"/>
      <c r="WY861" s="152"/>
      <c r="WZ861" s="152"/>
      <c r="XA861" s="152"/>
      <c r="XB861" s="152"/>
      <c r="XC861" s="152"/>
      <c r="XD861" s="152"/>
      <c r="XE861" s="152"/>
      <c r="XF861" s="152"/>
      <c r="XG861" s="152"/>
      <c r="XH861" s="152"/>
      <c r="XI861" s="152"/>
      <c r="XJ861" s="152"/>
      <c r="XK861" s="152"/>
      <c r="XL861" s="152"/>
      <c r="XM861" s="152"/>
      <c r="XN861" s="152"/>
      <c r="XO861" s="152"/>
      <c r="XP861" s="152"/>
      <c r="XQ861" s="152"/>
      <c r="XR861" s="152"/>
      <c r="XS861" s="152"/>
      <c r="XT861" s="152"/>
      <c r="XU861" s="152"/>
      <c r="XV861" s="152"/>
      <c r="XW861" s="152"/>
      <c r="XX861" s="152"/>
      <c r="XY861" s="152"/>
      <c r="XZ861" s="152"/>
      <c r="YA861" s="152"/>
      <c r="YB861" s="152"/>
      <c r="YC861" s="152"/>
      <c r="YD861" s="152"/>
      <c r="YE861" s="152"/>
      <c r="YF861" s="152"/>
      <c r="YG861" s="152"/>
      <c r="YH861" s="152"/>
      <c r="YI861" s="152"/>
      <c r="YJ861" s="152"/>
      <c r="YK861" s="152"/>
      <c r="YL861" s="152"/>
      <c r="YM861" s="152"/>
      <c r="YN861" s="152"/>
      <c r="YO861" s="152"/>
      <c r="YP861" s="152"/>
      <c r="YQ861" s="152"/>
      <c r="YR861" s="152"/>
      <c r="YS861" s="152"/>
      <c r="YT861" s="152"/>
      <c r="YU861" s="152"/>
      <c r="YV861" s="152"/>
      <c r="YW861" s="152"/>
      <c r="YX861" s="152"/>
      <c r="YY861" s="152"/>
      <c r="YZ861" s="152"/>
      <c r="ZA861" s="152"/>
      <c r="ZB861" s="152"/>
      <c r="ZC861" s="152"/>
      <c r="ZD861" s="152"/>
      <c r="ZE861" s="152"/>
      <c r="ZF861" s="152"/>
      <c r="ZG861" s="152"/>
      <c r="ZH861" s="152"/>
      <c r="ZI861" s="152"/>
      <c r="ZJ861" s="152"/>
      <c r="ZK861" s="152"/>
      <c r="ZL861" s="152"/>
      <c r="ZM861" s="152"/>
      <c r="ZN861" s="152"/>
      <c r="ZO861" s="152"/>
      <c r="ZP861" s="152"/>
      <c r="ZQ861" s="152"/>
      <c r="ZR861" s="152"/>
      <c r="ZS861" s="152"/>
      <c r="ZT861" s="152"/>
      <c r="ZU861" s="152"/>
      <c r="ZV861" s="152"/>
      <c r="ZW861" s="152"/>
      <c r="ZX861" s="152"/>
      <c r="ZY861" s="152"/>
      <c r="ZZ861" s="152"/>
      <c r="AAA861" s="152"/>
      <c r="AAB861" s="152"/>
      <c r="AAC861" s="152"/>
      <c r="AAD861" s="152"/>
      <c r="AAE861" s="152"/>
      <c r="AAF861" s="152"/>
      <c r="AAG861" s="152"/>
      <c r="AAH861" s="152"/>
      <c r="AAI861" s="152"/>
      <c r="AAJ861" s="152"/>
      <c r="AAK861" s="152"/>
      <c r="AAL861" s="152"/>
      <c r="AAM861" s="152"/>
      <c r="AAN861" s="152"/>
      <c r="AAO861" s="152"/>
      <c r="AAP861" s="152"/>
      <c r="AAQ861" s="152"/>
      <c r="AAR861" s="152"/>
      <c r="AAS861" s="152"/>
      <c r="AAT861" s="152"/>
      <c r="AAU861" s="152"/>
      <c r="AAV861" s="152"/>
      <c r="AAW861" s="152"/>
      <c r="AAX861" s="152"/>
      <c r="AAY861" s="152"/>
      <c r="AAZ861" s="152"/>
      <c r="ABA861" s="152"/>
      <c r="ABB861" s="152"/>
      <c r="ABC861" s="152"/>
      <c r="ABD861" s="152"/>
      <c r="ABE861" s="152"/>
      <c r="ABF861" s="152"/>
      <c r="ABG861" s="152"/>
      <c r="ABH861" s="152"/>
      <c r="ABI861" s="152"/>
      <c r="ABJ861" s="152"/>
      <c r="ABK861" s="152"/>
      <c r="ABL861" s="152"/>
      <c r="ABM861" s="152"/>
      <c r="ABN861" s="152"/>
      <c r="ABO861" s="152"/>
      <c r="ABP861" s="152"/>
      <c r="ABQ861" s="152"/>
      <c r="ABR861" s="152"/>
      <c r="ABS861" s="152"/>
      <c r="ABT861" s="152"/>
      <c r="ABU861" s="152"/>
      <c r="ABV861" s="152"/>
      <c r="ABW861" s="152"/>
      <c r="ABX861" s="152"/>
      <c r="ABY861" s="152"/>
      <c r="ABZ861" s="152"/>
      <c r="ACA861" s="152"/>
      <c r="ACB861" s="152"/>
      <c r="ACC861" s="152"/>
      <c r="ACD861" s="152"/>
      <c r="ACE861" s="152"/>
      <c r="ACF861" s="152"/>
      <c r="ACG861" s="152"/>
      <c r="ACH861" s="152"/>
      <c r="ACI861" s="152"/>
      <c r="ACJ861" s="152"/>
      <c r="ACK861" s="152"/>
      <c r="ACL861" s="152"/>
      <c r="ACM861" s="152"/>
      <c r="ACN861" s="152"/>
      <c r="ACO861" s="152"/>
      <c r="ACP861" s="152"/>
      <c r="ACQ861" s="152"/>
      <c r="ACR861" s="152"/>
      <c r="ACS861" s="152"/>
      <c r="ACT861" s="152"/>
      <c r="ACU861" s="152"/>
      <c r="ACV861" s="152"/>
      <c r="ACW861" s="152"/>
      <c r="ACX861" s="152"/>
      <c r="ACY861" s="152"/>
      <c r="ACZ861" s="152"/>
      <c r="ADA861" s="152"/>
      <c r="ADB861" s="152"/>
      <c r="ADC861" s="152"/>
      <c r="ADD861" s="152"/>
      <c r="ADE861" s="152"/>
      <c r="ADF861" s="152"/>
      <c r="ADG861" s="152"/>
      <c r="ADH861" s="152"/>
      <c r="ADI861" s="152"/>
      <c r="ADJ861" s="152"/>
      <c r="ADK861" s="152"/>
      <c r="ADL861" s="152"/>
      <c r="ADM861" s="152"/>
      <c r="ADN861" s="152"/>
      <c r="ADO861" s="152"/>
      <c r="ADP861" s="152"/>
      <c r="ADQ861" s="152"/>
      <c r="ADR861" s="152"/>
      <c r="ADS861" s="152"/>
      <c r="ADT861" s="152"/>
      <c r="ADU861" s="152"/>
      <c r="ADV861" s="152"/>
      <c r="ADW861" s="152"/>
      <c r="ADX861" s="152"/>
      <c r="ADY861" s="152"/>
      <c r="ADZ861" s="152"/>
      <c r="AEA861" s="152"/>
      <c r="AEB861" s="152"/>
      <c r="AEC861" s="152"/>
      <c r="AED861" s="152"/>
      <c r="AEE861" s="152"/>
      <c r="AEF861" s="152"/>
      <c r="AEG861" s="152"/>
      <c r="AEH861" s="152"/>
      <c r="AEI861" s="152"/>
      <c r="AEJ861" s="152"/>
      <c r="AEK861" s="152"/>
      <c r="AEL861" s="152"/>
      <c r="AEM861" s="152"/>
      <c r="AEN861" s="152"/>
      <c r="AEO861" s="152"/>
      <c r="AEP861" s="152"/>
      <c r="AEQ861" s="152"/>
      <c r="AER861" s="152"/>
      <c r="AES861" s="152"/>
      <c r="AET861" s="152"/>
      <c r="AEU861" s="152"/>
      <c r="AEV861" s="152"/>
      <c r="AEW861" s="152"/>
      <c r="AEX861" s="152"/>
      <c r="AEY861" s="152"/>
      <c r="AEZ861" s="152"/>
      <c r="AFA861" s="152"/>
      <c r="AFB861" s="152"/>
      <c r="AFC861" s="152"/>
      <c r="AFD861" s="152"/>
      <c r="AFE861" s="152"/>
      <c r="AFF861" s="152"/>
      <c r="AFG861" s="152"/>
      <c r="AFH861" s="152"/>
      <c r="AFI861" s="152"/>
      <c r="AFJ861" s="152"/>
      <c r="AFK861" s="152"/>
      <c r="AFL861" s="152"/>
      <c r="AFM861" s="152"/>
      <c r="AFN861" s="152"/>
      <c r="AFO861" s="152"/>
      <c r="AFP861" s="152"/>
      <c r="AFQ861" s="152"/>
      <c r="AFR861" s="152"/>
      <c r="AFS861" s="152"/>
      <c r="AFT861" s="152"/>
      <c r="AFU861" s="152"/>
      <c r="AFV861" s="152"/>
      <c r="AFW861" s="152"/>
      <c r="AFX861" s="152"/>
      <c r="AFY861" s="152"/>
      <c r="AFZ861" s="152"/>
      <c r="AGA861" s="152"/>
      <c r="AGB861" s="152"/>
      <c r="AGC861" s="152"/>
      <c r="AGD861" s="152"/>
      <c r="AGE861" s="152"/>
      <c r="AGF861" s="152"/>
      <c r="AGG861" s="152"/>
      <c r="AGH861" s="152"/>
      <c r="AGI861" s="152"/>
      <c r="AGJ861" s="152"/>
      <c r="AGK861" s="152"/>
      <c r="AGL861" s="152"/>
      <c r="AGM861" s="152"/>
      <c r="AGN861" s="152"/>
      <c r="AGO861" s="152"/>
      <c r="AGP861" s="152"/>
      <c r="AGQ861" s="152"/>
      <c r="AGR861" s="152"/>
      <c r="AGS861" s="152"/>
      <c r="AGT861" s="152"/>
      <c r="AGU861" s="152"/>
      <c r="AGV861" s="152"/>
      <c r="AGW861" s="152"/>
      <c r="AGX861" s="152"/>
      <c r="AGY861" s="152"/>
      <c r="AGZ861" s="152"/>
      <c r="AHA861" s="152"/>
      <c r="AHB861" s="152"/>
      <c r="AHC861" s="152"/>
      <c r="AHD861" s="152"/>
      <c r="AHE861" s="152"/>
      <c r="AHF861" s="152"/>
      <c r="AHG861" s="152"/>
      <c r="AHH861" s="152"/>
      <c r="AHI861" s="152"/>
      <c r="AHJ861" s="152"/>
      <c r="AHK861" s="152"/>
      <c r="AHL861" s="152"/>
      <c r="AHM861" s="152"/>
      <c r="AHN861" s="152"/>
      <c r="AHO861" s="152"/>
      <c r="AHP861" s="152"/>
      <c r="AHQ861" s="152"/>
      <c r="AHR861" s="152"/>
      <c r="AHS861" s="152"/>
      <c r="AHT861" s="152"/>
      <c r="AHU861" s="152"/>
      <c r="AHV861" s="152"/>
      <c r="AHW861" s="152"/>
      <c r="AHX861" s="152"/>
      <c r="AHY861" s="152"/>
      <c r="AHZ861" s="152"/>
      <c r="AIA861" s="152"/>
      <c r="AIB861" s="152"/>
      <c r="AIC861" s="152"/>
      <c r="AID861" s="152"/>
      <c r="AIE861" s="152"/>
      <c r="AIF861" s="152"/>
      <c r="AIG861" s="152"/>
      <c r="AIH861" s="152"/>
      <c r="AII861" s="152"/>
      <c r="AIJ861" s="152"/>
      <c r="AIK861" s="152"/>
      <c r="AIL861" s="152"/>
      <c r="AIM861" s="152"/>
      <c r="AIN861" s="152"/>
      <c r="AIO861" s="152"/>
      <c r="AIP861" s="152"/>
      <c r="AIQ861" s="152"/>
      <c r="AIR861" s="152"/>
      <c r="AIS861" s="152"/>
      <c r="AIT861" s="152"/>
      <c r="AIU861" s="152"/>
      <c r="AIV861" s="152"/>
      <c r="AIW861" s="152"/>
      <c r="AIX861" s="152"/>
      <c r="AIY861" s="152"/>
      <c r="AIZ861" s="152"/>
      <c r="AJA861" s="152"/>
      <c r="AJB861" s="152"/>
      <c r="AJC861" s="152"/>
      <c r="AJD861" s="152"/>
      <c r="AJE861" s="152"/>
      <c r="AJF861" s="152"/>
      <c r="AJG861" s="152"/>
      <c r="AJH861" s="152"/>
      <c r="AJI861" s="152"/>
      <c r="AJJ861" s="152"/>
      <c r="AJK861" s="152"/>
      <c r="AJL861" s="152"/>
      <c r="AJM861" s="152"/>
      <c r="AJN861" s="152"/>
      <c r="AJO861" s="152"/>
      <c r="AJP861" s="152"/>
      <c r="AJQ861" s="152"/>
      <c r="AJR861" s="152"/>
      <c r="AJS861" s="152"/>
      <c r="AJT861" s="152"/>
      <c r="AJU861" s="152"/>
      <c r="AJV861" s="152"/>
      <c r="AJW861" s="152"/>
      <c r="AJX861" s="152"/>
      <c r="AJY861" s="152"/>
      <c r="AJZ861" s="152"/>
      <c r="AKA861" s="152"/>
      <c r="AKB861" s="152"/>
      <c r="AKC861" s="152"/>
      <c r="AKD861" s="152"/>
      <c r="AKE861" s="152"/>
      <c r="AKF861" s="152"/>
      <c r="AKG861" s="152"/>
      <c r="AKH861" s="152"/>
      <c r="AKI861" s="152"/>
      <c r="AKJ861" s="152"/>
      <c r="AKK861" s="152"/>
      <c r="AKL861" s="152"/>
      <c r="AKM861" s="152"/>
      <c r="AKN861" s="152"/>
      <c r="AKO861" s="152"/>
      <c r="AKP861" s="152"/>
      <c r="AKQ861" s="152"/>
      <c r="AKR861" s="152"/>
      <c r="AKS861" s="152"/>
      <c r="AKT861" s="152"/>
      <c r="AKU861" s="152"/>
      <c r="AKV861" s="152"/>
      <c r="AKW861" s="152"/>
      <c r="AKX861" s="152"/>
      <c r="AKY861" s="152"/>
      <c r="AKZ861" s="152"/>
      <c r="ALA861" s="152"/>
      <c r="ALB861" s="152"/>
      <c r="ALC861" s="152"/>
      <c r="ALD861" s="152"/>
      <c r="ALE861" s="152"/>
      <c r="ALF861" s="152"/>
      <c r="ALG861" s="152"/>
      <c r="ALH861" s="152"/>
      <c r="ALI861" s="152"/>
      <c r="ALJ861" s="152"/>
      <c r="ALK861" s="152"/>
      <c r="ALL861" s="152"/>
      <c r="ALM861" s="152"/>
      <c r="ALN861" s="152"/>
      <c r="ALO861" s="152"/>
      <c r="ALP861" s="152"/>
      <c r="ALQ861" s="152"/>
      <c r="ALR861" s="152"/>
      <c r="ALS861" s="152"/>
      <c r="ALT861" s="152"/>
      <c r="ALU861" s="152"/>
      <c r="ALV861" s="152"/>
      <c r="ALW861" s="152"/>
      <c r="ALX861" s="152"/>
      <c r="ALY861" s="152"/>
      <c r="ALZ861" s="152"/>
      <c r="AMA861" s="152"/>
      <c r="AMB861" s="152"/>
      <c r="AMC861" s="152"/>
      <c r="AMD861" s="152"/>
      <c r="AME861" s="152"/>
      <c r="AMF861" s="152"/>
      <c r="AMG861" s="152"/>
      <c r="AMH861" s="152"/>
      <c r="AMI861" s="152"/>
      <c r="AMJ861" s="152"/>
      <c r="AMK861" s="152"/>
      <c r="AML861" s="152"/>
      <c r="AMM861" s="152"/>
      <c r="AMN861" s="152"/>
      <c r="AMO861" s="152"/>
      <c r="AMP861" s="152"/>
      <c r="AMQ861" s="152"/>
      <c r="AMR861" s="152"/>
      <c r="AMS861" s="152"/>
      <c r="AMT861" s="152"/>
      <c r="AMU861" s="152"/>
      <c r="AMV861" s="152"/>
      <c r="AMW861" s="152"/>
      <c r="AMX861" s="152"/>
      <c r="AMY861" s="152"/>
      <c r="AMZ861" s="152"/>
      <c r="ANA861" s="152"/>
      <c r="ANB861" s="152"/>
      <c r="ANC861" s="152"/>
      <c r="AND861" s="152"/>
      <c r="ANE861" s="152"/>
      <c r="ANF861" s="152"/>
      <c r="ANG861" s="152"/>
      <c r="ANH861" s="152"/>
      <c r="ANI861" s="152"/>
      <c r="ANJ861" s="152"/>
      <c r="ANK861" s="152"/>
      <c r="ANL861" s="152"/>
      <c r="ANM861" s="152"/>
      <c r="ANN861" s="152"/>
      <c r="ANO861" s="152"/>
      <c r="ANP861" s="152"/>
      <c r="ANQ861" s="152"/>
      <c r="ANR861" s="152"/>
      <c r="ANS861" s="152"/>
      <c r="ANT861" s="152"/>
      <c r="ANU861" s="152"/>
      <c r="ANV861" s="152"/>
      <c r="ANW861" s="152"/>
      <c r="ANX861" s="152"/>
      <c r="ANY861" s="152"/>
      <c r="ANZ861" s="152"/>
      <c r="AOA861" s="152"/>
      <c r="AOB861" s="152"/>
      <c r="AOC861" s="152"/>
      <c r="AOD861" s="152"/>
      <c r="AOE861" s="152"/>
      <c r="AOF861" s="152"/>
      <c r="AOG861" s="152"/>
      <c r="AOH861" s="152"/>
      <c r="AOI861" s="152"/>
      <c r="AOJ861" s="152"/>
      <c r="AOK861" s="152"/>
      <c r="AOL861" s="152"/>
      <c r="AOM861" s="152"/>
      <c r="AON861" s="152"/>
      <c r="AOO861" s="152"/>
      <c r="AOP861" s="152"/>
      <c r="AOQ861" s="152"/>
      <c r="AOR861" s="152"/>
      <c r="AOS861" s="152"/>
      <c r="AOT861" s="152"/>
      <c r="AOU861" s="152"/>
      <c r="AOV861" s="152"/>
      <c r="AOW861" s="152"/>
      <c r="AOX861" s="152"/>
      <c r="AOY861" s="152"/>
      <c r="AOZ861" s="152"/>
      <c r="APA861" s="152"/>
      <c r="APB861" s="152"/>
      <c r="APC861" s="152"/>
      <c r="APD861" s="152"/>
      <c r="APE861" s="152"/>
      <c r="APF861" s="152"/>
      <c r="APG861" s="152"/>
      <c r="APH861" s="152"/>
      <c r="API861" s="152"/>
      <c r="APJ861" s="152"/>
      <c r="APK861" s="152"/>
      <c r="APL861" s="152"/>
      <c r="APM861" s="152"/>
      <c r="APN861" s="152"/>
      <c r="APO861" s="152"/>
      <c r="APP861" s="152"/>
      <c r="APQ861" s="152"/>
      <c r="APR861" s="152"/>
      <c r="APS861" s="152"/>
      <c r="APT861" s="152"/>
      <c r="APU861" s="152"/>
      <c r="APV861" s="152"/>
      <c r="APW861" s="152"/>
      <c r="APX861" s="152"/>
      <c r="APY861" s="152"/>
      <c r="APZ861" s="152"/>
      <c r="AQA861" s="152"/>
      <c r="AQB861" s="152"/>
      <c r="AQC861" s="152"/>
      <c r="AQD861" s="152"/>
      <c r="AQE861" s="152"/>
      <c r="AQF861" s="152"/>
      <c r="AQG861" s="152"/>
      <c r="AQH861" s="152"/>
      <c r="AQI861" s="152"/>
      <c r="AQJ861" s="152"/>
      <c r="AQK861" s="152"/>
      <c r="AQL861" s="152"/>
      <c r="AQM861" s="152"/>
      <c r="AQN861" s="152"/>
      <c r="AQO861" s="152"/>
      <c r="AQP861" s="152"/>
      <c r="AQQ861" s="152"/>
      <c r="AQR861" s="152"/>
      <c r="AQS861" s="152"/>
      <c r="AQT861" s="152"/>
      <c r="AQU861" s="152"/>
      <c r="AQV861" s="152"/>
      <c r="AQW861" s="152"/>
      <c r="AQX861" s="152"/>
      <c r="AQY861" s="152"/>
      <c r="AQZ861" s="152"/>
      <c r="ARA861" s="152"/>
      <c r="ARB861" s="152"/>
      <c r="ARC861" s="152"/>
      <c r="ARD861" s="152"/>
      <c r="ARE861" s="152"/>
      <c r="ARF861" s="152"/>
      <c r="ARG861" s="152"/>
      <c r="ARH861" s="152"/>
      <c r="ARI861" s="152"/>
      <c r="ARJ861" s="152"/>
      <c r="ARK861" s="152"/>
      <c r="ARL861" s="152"/>
      <c r="ARM861" s="152"/>
      <c r="ARN861" s="152"/>
      <c r="ARO861" s="152"/>
      <c r="ARP861" s="152"/>
      <c r="ARQ861" s="152"/>
      <c r="ARR861" s="152"/>
      <c r="ARS861" s="152"/>
      <c r="ART861" s="152"/>
      <c r="ARU861" s="152"/>
      <c r="ARV861" s="152"/>
      <c r="ARW861" s="152"/>
      <c r="ARX861" s="152"/>
      <c r="ARY861" s="152"/>
      <c r="ARZ861" s="152"/>
      <c r="ASA861" s="152"/>
      <c r="ASB861" s="152"/>
      <c r="ASC861" s="152"/>
      <c r="ASD861" s="152"/>
      <c r="ASE861" s="152"/>
      <c r="ASF861" s="152"/>
      <c r="ASG861" s="152"/>
      <c r="ASH861" s="152"/>
      <c r="ASI861" s="152"/>
      <c r="ASJ861" s="152"/>
      <c r="ASK861" s="152"/>
      <c r="ASL861" s="152"/>
      <c r="ASM861" s="152"/>
      <c r="ASN861" s="152"/>
      <c r="ASO861" s="152"/>
      <c r="ASP861" s="152"/>
      <c r="ASQ861" s="152"/>
      <c r="ASR861" s="152"/>
      <c r="ASS861" s="152"/>
      <c r="AST861" s="152"/>
      <c r="ASU861" s="152"/>
      <c r="ASV861" s="152"/>
      <c r="ASW861" s="152"/>
      <c r="ASX861" s="152"/>
      <c r="ASY861" s="152"/>
      <c r="ASZ861" s="152"/>
      <c r="ATA861" s="152"/>
      <c r="ATB861" s="152"/>
      <c r="ATC861" s="152"/>
      <c r="ATD861" s="152"/>
      <c r="ATE861" s="152"/>
      <c r="ATF861" s="152"/>
      <c r="ATG861" s="152"/>
      <c r="ATH861" s="152"/>
      <c r="ATI861" s="152"/>
      <c r="ATJ861" s="152"/>
      <c r="ATK861" s="152"/>
      <c r="ATL861" s="152"/>
      <c r="ATM861" s="152"/>
      <c r="ATN861" s="152"/>
      <c r="ATO861" s="152"/>
      <c r="ATP861" s="152"/>
      <c r="ATQ861" s="152"/>
      <c r="ATR861" s="152"/>
      <c r="ATS861" s="152"/>
      <c r="ATT861" s="152"/>
      <c r="ATU861" s="152"/>
      <c r="ATV861" s="152"/>
      <c r="ATW861" s="152"/>
      <c r="ATX861" s="152"/>
      <c r="ATY861" s="152"/>
      <c r="ATZ861" s="152"/>
      <c r="AUA861" s="152"/>
      <c r="AUB861" s="152"/>
      <c r="AUC861" s="152"/>
      <c r="AUD861" s="152"/>
      <c r="AUE861" s="152"/>
      <c r="AUF861" s="152"/>
      <c r="AUG861" s="152"/>
      <c r="AUH861" s="152"/>
      <c r="AUI861" s="152"/>
      <c r="AUJ861" s="152"/>
      <c r="AUK861" s="152"/>
      <c r="AUL861" s="152"/>
      <c r="AUM861" s="152"/>
      <c r="AUN861" s="152"/>
      <c r="AUO861" s="152"/>
      <c r="AUP861" s="152"/>
      <c r="AUQ861" s="152"/>
      <c r="AUR861" s="152"/>
      <c r="AUS861" s="152"/>
      <c r="AUT861" s="152"/>
      <c r="AUU861" s="152"/>
      <c r="AUV861" s="152"/>
      <c r="AUW861" s="152"/>
      <c r="AUX861" s="152"/>
      <c r="AUY861" s="152"/>
      <c r="AUZ861" s="152"/>
      <c r="AVA861" s="152"/>
      <c r="AVB861" s="152"/>
      <c r="AVC861" s="152"/>
      <c r="AVD861" s="152"/>
      <c r="AVE861" s="152"/>
      <c r="AVF861" s="152"/>
      <c r="AVG861" s="152"/>
      <c r="AVH861" s="152"/>
      <c r="AVI861" s="152"/>
      <c r="AVJ861" s="152"/>
      <c r="AVK861" s="152"/>
      <c r="AVL861" s="152"/>
      <c r="AVM861" s="152"/>
      <c r="AVN861" s="152"/>
      <c r="AVO861" s="152"/>
      <c r="AVP861" s="152"/>
      <c r="AVQ861" s="152"/>
      <c r="AVR861" s="152"/>
      <c r="AVS861" s="152"/>
      <c r="AVT861" s="152"/>
      <c r="AVU861" s="152"/>
      <c r="AVV861" s="152"/>
      <c r="AVW861" s="152"/>
      <c r="AVX861" s="152"/>
      <c r="AVY861" s="152"/>
      <c r="AVZ861" s="152"/>
      <c r="AWA861" s="152"/>
      <c r="AWB861" s="152"/>
      <c r="AWC861" s="152"/>
      <c r="AWD861" s="152"/>
      <c r="AWE861" s="152"/>
      <c r="AWF861" s="152"/>
      <c r="AWG861" s="152"/>
      <c r="AWH861" s="152"/>
      <c r="AWI861" s="152"/>
      <c r="AWJ861" s="152"/>
      <c r="AWK861" s="152"/>
      <c r="AWL861" s="152"/>
      <c r="AWM861" s="152"/>
      <c r="AWN861" s="152"/>
      <c r="AWO861" s="152"/>
      <c r="AWP861" s="152"/>
      <c r="AWQ861" s="152"/>
      <c r="AWR861" s="152"/>
      <c r="AWS861" s="152"/>
      <c r="AWT861" s="152"/>
      <c r="AWU861" s="152"/>
      <c r="AWV861" s="152"/>
      <c r="AWW861" s="152"/>
      <c r="AWX861" s="152"/>
      <c r="AWY861" s="152"/>
      <c r="AWZ861" s="152"/>
      <c r="AXA861" s="152"/>
      <c r="AXB861" s="152"/>
      <c r="AXC861" s="152"/>
      <c r="AXD861" s="152"/>
      <c r="AXE861" s="152"/>
      <c r="AXF861" s="152"/>
      <c r="AXG861" s="152"/>
      <c r="AXH861" s="152"/>
      <c r="AXI861" s="152"/>
      <c r="AXJ861" s="152"/>
      <c r="AXK861" s="152"/>
      <c r="AXL861" s="152"/>
      <c r="AXM861" s="152"/>
      <c r="AXN861" s="152"/>
      <c r="AXO861" s="152"/>
      <c r="AXP861" s="152"/>
      <c r="AXQ861" s="152"/>
      <c r="AXR861" s="152"/>
      <c r="AXS861" s="152"/>
      <c r="AXT861" s="152"/>
      <c r="AXU861" s="152"/>
      <c r="AXV861" s="152"/>
      <c r="AXW861" s="152"/>
      <c r="AXX861" s="152"/>
      <c r="AXY861" s="152"/>
      <c r="AXZ861" s="152"/>
      <c r="AYA861" s="152"/>
      <c r="AYB861" s="152"/>
      <c r="AYC861" s="152"/>
      <c r="AYD861" s="152"/>
      <c r="AYE861" s="152"/>
      <c r="AYF861" s="152"/>
      <c r="AYG861" s="152"/>
      <c r="AYH861" s="152"/>
      <c r="AYI861" s="152"/>
      <c r="AYJ861" s="152"/>
      <c r="AYK861" s="152"/>
      <c r="AYL861" s="152"/>
      <c r="AYM861" s="152"/>
      <c r="AYN861" s="152"/>
      <c r="AYO861" s="152"/>
      <c r="AYP861" s="152"/>
      <c r="AYQ861" s="152"/>
      <c r="AYR861" s="152"/>
      <c r="AYS861" s="152"/>
      <c r="AYT861" s="152"/>
      <c r="AYU861" s="152"/>
      <c r="AYV861" s="152"/>
      <c r="AYW861" s="152"/>
      <c r="AYX861" s="152"/>
      <c r="AYY861" s="152"/>
      <c r="AYZ861" s="152"/>
      <c r="AZA861" s="152"/>
      <c r="AZB861" s="152"/>
      <c r="AZC861" s="152"/>
      <c r="AZD861" s="152"/>
      <c r="AZE861" s="152"/>
      <c r="AZF861" s="152"/>
      <c r="AZG861" s="152"/>
      <c r="AZH861" s="152"/>
      <c r="AZI861" s="152"/>
      <c r="AZJ861" s="152"/>
      <c r="AZK861" s="152"/>
      <c r="AZL861" s="152"/>
      <c r="AZM861" s="152"/>
      <c r="AZN861" s="152"/>
      <c r="AZO861" s="152"/>
      <c r="AZP861" s="152"/>
      <c r="AZQ861" s="152"/>
      <c r="AZR861" s="152"/>
      <c r="AZS861" s="152"/>
      <c r="AZT861" s="152"/>
      <c r="AZU861" s="152"/>
      <c r="AZV861" s="152"/>
      <c r="AZW861" s="152"/>
      <c r="AZX861" s="152"/>
      <c r="AZY861" s="152"/>
      <c r="AZZ861" s="152"/>
      <c r="BAA861" s="152"/>
      <c r="BAB861" s="152"/>
      <c r="BAC861" s="152"/>
      <c r="BAD861" s="152"/>
      <c r="BAE861" s="152"/>
      <c r="BAF861" s="152"/>
      <c r="BAG861" s="152"/>
      <c r="BAH861" s="152"/>
      <c r="BAI861" s="152"/>
      <c r="BAJ861" s="152"/>
      <c r="BAK861" s="152"/>
      <c r="BAL861" s="152"/>
      <c r="BAM861" s="152"/>
      <c r="BAN861" s="152"/>
      <c r="BAO861" s="152"/>
      <c r="BAP861" s="152"/>
      <c r="BAQ861" s="152"/>
      <c r="BAR861" s="152"/>
      <c r="BAS861" s="152"/>
      <c r="BAT861" s="152"/>
      <c r="BAU861" s="152"/>
      <c r="BAV861" s="152"/>
      <c r="BAW861" s="152"/>
      <c r="BAX861" s="152"/>
      <c r="BAY861" s="152"/>
      <c r="BAZ861" s="152"/>
      <c r="BBA861" s="152"/>
      <c r="BBB861" s="152"/>
      <c r="BBC861" s="152"/>
      <c r="BBD861" s="152"/>
      <c r="BBE861" s="152"/>
      <c r="BBF861" s="152"/>
      <c r="BBG861" s="152"/>
      <c r="BBH861" s="152"/>
      <c r="BBI861" s="152"/>
      <c r="BBJ861" s="152"/>
      <c r="BBK861" s="152"/>
      <c r="BBL861" s="152"/>
      <c r="BBM861" s="152"/>
      <c r="BBN861" s="152"/>
      <c r="BBO861" s="152"/>
      <c r="BBP861" s="152"/>
      <c r="BBQ861" s="152"/>
      <c r="BBR861" s="152"/>
      <c r="BBS861" s="152"/>
      <c r="BBT861" s="152"/>
      <c r="BBU861" s="152"/>
      <c r="BBV861" s="152"/>
      <c r="BBW861" s="152"/>
      <c r="BBX861" s="152"/>
      <c r="BBY861" s="152"/>
      <c r="BBZ861" s="152"/>
      <c r="BCA861" s="152"/>
      <c r="BCB861" s="152"/>
      <c r="BCC861" s="152"/>
      <c r="BCD861" s="152"/>
      <c r="BCE861" s="152"/>
      <c r="BCF861" s="152"/>
      <c r="BCG861" s="152"/>
      <c r="BCH861" s="152"/>
      <c r="BCI861" s="152"/>
      <c r="BCJ861" s="152"/>
      <c r="BCK861" s="152"/>
      <c r="BCL861" s="152"/>
      <c r="BCM861" s="152"/>
      <c r="BCN861" s="152"/>
      <c r="BCO861" s="152"/>
      <c r="BCP861" s="152"/>
      <c r="BCQ861" s="152"/>
      <c r="BCR861" s="152"/>
      <c r="BCS861" s="152"/>
      <c r="BCT861" s="152"/>
      <c r="BCU861" s="152"/>
      <c r="BCV861" s="152"/>
      <c r="BCW861" s="152"/>
      <c r="BCX861" s="152"/>
      <c r="BCY861" s="152"/>
      <c r="BCZ861" s="152"/>
      <c r="BDA861" s="152"/>
      <c r="BDB861" s="152"/>
      <c r="BDC861" s="152"/>
      <c r="BDD861" s="152"/>
      <c r="BDE861" s="152"/>
      <c r="BDF861" s="152"/>
      <c r="BDG861" s="152"/>
      <c r="BDH861" s="152"/>
      <c r="BDI861" s="152"/>
      <c r="BDJ861" s="152"/>
      <c r="BDK861" s="152"/>
      <c r="BDL861" s="152"/>
      <c r="BDM861" s="152"/>
      <c r="BDN861" s="152"/>
      <c r="BDO861" s="152"/>
      <c r="BDP861" s="152"/>
      <c r="BDQ861" s="152"/>
      <c r="BDR861" s="152"/>
      <c r="BDS861" s="152"/>
      <c r="BDT861" s="152"/>
      <c r="BDU861" s="152"/>
      <c r="BDV861" s="152"/>
      <c r="BDW861" s="152"/>
      <c r="BDX861" s="152"/>
      <c r="BDY861" s="152"/>
      <c r="BDZ861" s="152"/>
      <c r="BEA861" s="152"/>
      <c r="BEB861" s="152"/>
      <c r="BEC861" s="152"/>
      <c r="BED861" s="152"/>
      <c r="BEE861" s="152"/>
      <c r="BEF861" s="152"/>
      <c r="BEG861" s="152"/>
      <c r="BEH861" s="152"/>
      <c r="BEI861" s="152"/>
      <c r="BEJ861" s="152"/>
      <c r="BEK861" s="152"/>
      <c r="BEL861" s="152"/>
      <c r="BEM861" s="152"/>
      <c r="BEN861" s="152"/>
      <c r="BEO861" s="152"/>
      <c r="BEP861" s="152"/>
      <c r="BEQ861" s="152"/>
      <c r="BER861" s="152"/>
      <c r="BES861" s="152"/>
      <c r="BET861" s="152"/>
      <c r="BEU861" s="152"/>
      <c r="BEV861" s="152"/>
      <c r="BEW861" s="152"/>
      <c r="BEX861" s="152"/>
      <c r="BEY861" s="152"/>
      <c r="BEZ861" s="152"/>
      <c r="BFA861" s="152"/>
      <c r="BFB861" s="152"/>
      <c r="BFC861" s="152"/>
      <c r="BFD861" s="152"/>
      <c r="BFE861" s="152"/>
      <c r="BFF861" s="152"/>
      <c r="BFG861" s="152"/>
      <c r="BFH861" s="152"/>
      <c r="BFI861" s="152"/>
      <c r="BFJ861" s="152"/>
      <c r="BFK861" s="152"/>
      <c r="BFL861" s="152"/>
      <c r="BFM861" s="152"/>
      <c r="BFN861" s="152"/>
      <c r="BFO861" s="152"/>
      <c r="BFP861" s="152"/>
      <c r="BFQ861" s="152"/>
      <c r="BFR861" s="152"/>
      <c r="BFS861" s="152"/>
      <c r="BFT861" s="152"/>
      <c r="BFU861" s="152"/>
      <c r="BFV861" s="152"/>
      <c r="BFW861" s="152"/>
      <c r="BFX861" s="152"/>
      <c r="BFY861" s="152"/>
      <c r="BFZ861" s="152"/>
      <c r="BGA861" s="152"/>
      <c r="BGB861" s="152"/>
      <c r="BGC861" s="152"/>
      <c r="BGD861" s="152"/>
      <c r="BGE861" s="152"/>
      <c r="BGF861" s="152"/>
      <c r="BGG861" s="152"/>
      <c r="BGH861" s="152"/>
      <c r="BGI861" s="152"/>
      <c r="BGJ861" s="152"/>
      <c r="BGK861" s="152"/>
      <c r="BGL861" s="152"/>
      <c r="BGM861" s="152"/>
      <c r="BGN861" s="152"/>
      <c r="BGO861" s="152"/>
      <c r="BGP861" s="152"/>
      <c r="BGQ861" s="152"/>
      <c r="BGR861" s="152"/>
      <c r="BGS861" s="152"/>
      <c r="BGT861" s="152"/>
      <c r="BGU861" s="152"/>
      <c r="BGV861" s="152"/>
      <c r="BGW861" s="152"/>
      <c r="BGX861" s="152"/>
      <c r="BGY861" s="152"/>
      <c r="BGZ861" s="152"/>
      <c r="BHA861" s="152"/>
      <c r="BHB861" s="152"/>
      <c r="BHC861" s="152"/>
      <c r="BHD861" s="152"/>
      <c r="BHE861" s="152"/>
      <c r="BHF861" s="152"/>
      <c r="BHG861" s="152"/>
      <c r="BHH861" s="152"/>
      <c r="BHI861" s="152"/>
      <c r="BHJ861" s="152"/>
      <c r="BHK861" s="152"/>
      <c r="BHL861" s="152"/>
      <c r="BHM861" s="152"/>
      <c r="BHN861" s="152"/>
      <c r="BHO861" s="152"/>
      <c r="BHP861" s="152"/>
      <c r="BHQ861" s="152"/>
      <c r="BHR861" s="152"/>
      <c r="BHS861" s="152"/>
      <c r="BHT861" s="152"/>
      <c r="BHU861" s="152"/>
      <c r="BHV861" s="152"/>
      <c r="BHW861" s="152"/>
      <c r="BHX861" s="152"/>
      <c r="BHY861" s="152"/>
      <c r="BHZ861" s="152"/>
      <c r="BIA861" s="152"/>
      <c r="BIB861" s="152"/>
      <c r="BIC861" s="152"/>
      <c r="BID861" s="152"/>
      <c r="BIE861" s="152"/>
      <c r="BIF861" s="152"/>
      <c r="BIG861" s="152"/>
      <c r="BIH861" s="152"/>
      <c r="BII861" s="152"/>
      <c r="BIJ861" s="152"/>
      <c r="BIK861" s="152"/>
      <c r="BIL861" s="152"/>
      <c r="BIM861" s="152"/>
      <c r="BIN861" s="152"/>
      <c r="BIO861" s="152"/>
      <c r="BIP861" s="152"/>
      <c r="BIQ861" s="152"/>
      <c r="BIR861" s="152"/>
      <c r="BIS861" s="152"/>
      <c r="BIT861" s="152"/>
      <c r="BIU861" s="152"/>
      <c r="BIV861" s="152"/>
      <c r="BIW861" s="152"/>
      <c r="BIX861" s="152"/>
      <c r="BIY861" s="152"/>
      <c r="BIZ861" s="152"/>
      <c r="BJA861" s="152"/>
      <c r="BJB861" s="152"/>
      <c r="BJC861" s="152"/>
      <c r="BJD861" s="152"/>
      <c r="BJE861" s="152"/>
      <c r="BJF861" s="152"/>
      <c r="BJG861" s="152"/>
      <c r="BJH861" s="152"/>
      <c r="BJI861" s="152"/>
      <c r="BJJ861" s="152"/>
      <c r="BJK861" s="152"/>
      <c r="BJL861" s="152"/>
      <c r="BJM861" s="152"/>
      <c r="BJN861" s="152"/>
      <c r="BJO861" s="152"/>
      <c r="BJP861" s="152"/>
      <c r="BJQ861" s="152"/>
      <c r="BJR861" s="152"/>
      <c r="BJS861" s="152"/>
      <c r="BJT861" s="152"/>
      <c r="BJU861" s="152"/>
      <c r="BJV861" s="152"/>
      <c r="BJW861" s="152"/>
      <c r="BJX861" s="152"/>
      <c r="BJY861" s="152"/>
      <c r="BJZ861" s="152"/>
      <c r="BKA861" s="152"/>
      <c r="BKB861" s="152"/>
      <c r="BKC861" s="152"/>
      <c r="BKD861" s="152"/>
      <c r="BKE861" s="152"/>
      <c r="BKF861" s="152"/>
      <c r="BKG861" s="152"/>
      <c r="BKH861" s="152"/>
      <c r="BKI861" s="152"/>
      <c r="BKJ861" s="152"/>
      <c r="BKK861" s="152"/>
      <c r="BKL861" s="152"/>
      <c r="BKM861" s="152"/>
      <c r="BKN861" s="152"/>
      <c r="BKO861" s="152"/>
      <c r="BKP861" s="152"/>
      <c r="BKQ861" s="152"/>
      <c r="BKR861" s="152"/>
      <c r="BKS861" s="152"/>
      <c r="BKT861" s="152"/>
      <c r="BKU861" s="152"/>
      <c r="BKV861" s="152"/>
      <c r="BKW861" s="152"/>
      <c r="BKX861" s="152"/>
      <c r="BKY861" s="152"/>
      <c r="BKZ861" s="152"/>
      <c r="BLA861" s="152"/>
      <c r="BLB861" s="152"/>
      <c r="BLC861" s="152"/>
      <c r="BLD861" s="152"/>
      <c r="BLE861" s="152"/>
      <c r="BLF861" s="152"/>
      <c r="BLG861" s="152"/>
      <c r="BLH861" s="152"/>
      <c r="BLI861" s="152"/>
      <c r="BLJ861" s="152"/>
      <c r="BLK861" s="152"/>
      <c r="BLL861" s="152"/>
      <c r="BLM861" s="152"/>
      <c r="BLN861" s="152"/>
      <c r="BLO861" s="152"/>
      <c r="BLP861" s="152"/>
      <c r="BLQ861" s="152"/>
      <c r="BLR861" s="152"/>
      <c r="BLS861" s="152"/>
      <c r="BLT861" s="152"/>
      <c r="BLU861" s="152"/>
      <c r="BLV861" s="152"/>
      <c r="BLW861" s="152"/>
      <c r="BLX861" s="152"/>
      <c r="BLY861" s="152"/>
      <c r="BLZ861" s="152"/>
      <c r="BMA861" s="152"/>
      <c r="BMB861" s="152"/>
      <c r="BMC861" s="152"/>
      <c r="BMD861" s="152"/>
      <c r="BME861" s="152"/>
      <c r="BMF861" s="152"/>
      <c r="BMG861" s="152"/>
      <c r="BMH861" s="152"/>
      <c r="BMI861" s="152"/>
      <c r="BMJ861" s="152"/>
      <c r="BMK861" s="152"/>
      <c r="BML861" s="152"/>
      <c r="BMM861" s="152"/>
      <c r="BMN861" s="152"/>
      <c r="BMO861" s="152"/>
      <c r="BMP861" s="152"/>
      <c r="BMQ861" s="152"/>
      <c r="BMR861" s="152"/>
      <c r="BMS861" s="152"/>
      <c r="BMT861" s="152"/>
      <c r="BMU861" s="152"/>
      <c r="BMV861" s="152"/>
      <c r="BMW861" s="152"/>
      <c r="BMX861" s="152"/>
      <c r="BMY861" s="152"/>
      <c r="BMZ861" s="152"/>
      <c r="BNA861" s="152"/>
      <c r="BNB861" s="152"/>
      <c r="BNC861" s="152"/>
      <c r="BND861" s="152"/>
      <c r="BNE861" s="152"/>
      <c r="BNF861" s="152"/>
      <c r="BNG861" s="152"/>
      <c r="BNH861" s="152"/>
      <c r="BNI861" s="152"/>
      <c r="BNJ861" s="152"/>
      <c r="BNK861" s="152"/>
      <c r="BNL861" s="152"/>
      <c r="BNM861" s="152"/>
      <c r="BNN861" s="152"/>
      <c r="BNO861" s="152"/>
      <c r="BNP861" s="152"/>
      <c r="BNQ861" s="152"/>
      <c r="BNR861" s="152"/>
      <c r="BNS861" s="152"/>
      <c r="BNT861" s="152"/>
      <c r="BNU861" s="152"/>
      <c r="BNV861" s="152"/>
      <c r="BNW861" s="152"/>
      <c r="BNX861" s="152"/>
      <c r="BNY861" s="152"/>
      <c r="BNZ861" s="152"/>
      <c r="BOA861" s="152"/>
      <c r="BOB861" s="152"/>
      <c r="BOC861" s="152"/>
      <c r="BOD861" s="152"/>
      <c r="BOE861" s="152"/>
      <c r="BOF861" s="152"/>
      <c r="BOG861" s="152"/>
      <c r="BOH861" s="152"/>
      <c r="BOI861" s="152"/>
      <c r="BOJ861" s="152"/>
      <c r="BOK861" s="152"/>
      <c r="BOL861" s="152"/>
      <c r="BOM861" s="152"/>
      <c r="BON861" s="152"/>
      <c r="BOO861" s="152"/>
      <c r="BOP861" s="152"/>
      <c r="BOQ861" s="152"/>
      <c r="BOR861" s="152"/>
      <c r="BOS861" s="152"/>
      <c r="BOT861" s="152"/>
      <c r="BOU861" s="152"/>
      <c r="BOV861" s="152"/>
      <c r="BOW861" s="152"/>
      <c r="BOX861" s="152"/>
      <c r="BOY861" s="152"/>
      <c r="BOZ861" s="152"/>
      <c r="BPA861" s="152"/>
      <c r="BPB861" s="152"/>
      <c r="BPC861" s="152"/>
      <c r="BPD861" s="152"/>
      <c r="BPE861" s="152"/>
      <c r="BPF861" s="152"/>
      <c r="BPG861" s="152"/>
      <c r="BPH861" s="152"/>
      <c r="BPI861" s="152"/>
      <c r="BPJ861" s="152"/>
      <c r="BPK861" s="152"/>
      <c r="BPL861" s="152"/>
      <c r="BPM861" s="152"/>
      <c r="BPN861" s="152"/>
      <c r="BPO861" s="152"/>
      <c r="BPP861" s="152"/>
      <c r="BPQ861" s="152"/>
      <c r="BPR861" s="152"/>
      <c r="BPS861" s="152"/>
      <c r="BPT861" s="152"/>
      <c r="BPU861" s="152"/>
      <c r="BPV861" s="152"/>
      <c r="BPW861" s="152"/>
      <c r="BPX861" s="152"/>
      <c r="BPY861" s="152"/>
      <c r="BPZ861" s="152"/>
      <c r="BQA861" s="152"/>
      <c r="BQB861" s="152"/>
      <c r="BQC861" s="152"/>
      <c r="BQD861" s="152"/>
      <c r="BQE861" s="152"/>
      <c r="BQF861" s="152"/>
      <c r="BQG861" s="152"/>
      <c r="BQH861" s="152"/>
      <c r="BQI861" s="152"/>
      <c r="BQJ861" s="152"/>
      <c r="BQK861" s="152"/>
      <c r="BQL861" s="152"/>
      <c r="BQM861" s="152"/>
      <c r="BQN861" s="152"/>
      <c r="BQO861" s="152"/>
      <c r="BQP861" s="152"/>
      <c r="BQQ861" s="152"/>
      <c r="BQR861" s="152"/>
      <c r="BQS861" s="152"/>
      <c r="BQT861" s="152"/>
      <c r="BQU861" s="152"/>
      <c r="BQV861" s="152"/>
      <c r="BQW861" s="152"/>
      <c r="BQX861" s="152"/>
      <c r="BQY861" s="152"/>
      <c r="BQZ861" s="152"/>
      <c r="BRA861" s="152"/>
      <c r="BRB861" s="152"/>
      <c r="BRC861" s="152"/>
      <c r="BRD861" s="152"/>
      <c r="BRE861" s="152"/>
      <c r="BRF861" s="152"/>
      <c r="BRG861" s="152"/>
      <c r="BRH861" s="152"/>
      <c r="BRI861" s="152"/>
      <c r="BRJ861" s="152"/>
      <c r="BRK861" s="152"/>
      <c r="BRL861" s="152"/>
      <c r="BRM861" s="152"/>
      <c r="BRN861" s="152"/>
      <c r="BRO861" s="152"/>
      <c r="BRP861" s="152"/>
      <c r="BRQ861" s="152"/>
      <c r="BRR861" s="152"/>
      <c r="BRS861" s="152"/>
      <c r="BRT861" s="152"/>
      <c r="BRU861" s="152"/>
      <c r="BRV861" s="152"/>
      <c r="BRW861" s="152"/>
      <c r="BRX861" s="152"/>
      <c r="BRY861" s="152"/>
      <c r="BRZ861" s="152"/>
      <c r="BSA861" s="152"/>
      <c r="BSB861" s="152"/>
      <c r="BSC861" s="152"/>
      <c r="BSD861" s="152"/>
      <c r="BSE861" s="152"/>
      <c r="BSF861" s="152"/>
      <c r="BSG861" s="152"/>
      <c r="BSH861" s="152"/>
      <c r="BSI861" s="152"/>
      <c r="BSJ861" s="152"/>
      <c r="BSK861" s="152"/>
      <c r="BSL861" s="152"/>
      <c r="BSM861" s="152"/>
      <c r="BSN861" s="152"/>
      <c r="BSO861" s="152"/>
      <c r="BSP861" s="152"/>
      <c r="BSQ861" s="152"/>
      <c r="BSR861" s="152"/>
      <c r="BSS861" s="152"/>
      <c r="BST861" s="152"/>
      <c r="BSU861" s="152"/>
      <c r="BSV861" s="152"/>
      <c r="BSW861" s="152"/>
      <c r="BSX861" s="152"/>
      <c r="BSY861" s="152"/>
      <c r="BSZ861" s="152"/>
      <c r="BTA861" s="152"/>
      <c r="BTB861" s="152"/>
      <c r="BTC861" s="152"/>
      <c r="BTD861" s="152"/>
      <c r="BTE861" s="152"/>
      <c r="BTF861" s="152"/>
      <c r="BTG861" s="152"/>
      <c r="BTH861" s="152"/>
      <c r="BTI861" s="152"/>
      <c r="BTJ861" s="152"/>
      <c r="BTK861" s="152"/>
      <c r="BTL861" s="152"/>
      <c r="BTM861" s="152"/>
      <c r="BTN861" s="152"/>
      <c r="BTO861" s="152"/>
      <c r="BTP861" s="152"/>
      <c r="BTQ861" s="152"/>
      <c r="BTR861" s="152"/>
      <c r="BTS861" s="152"/>
      <c r="BTT861" s="152"/>
      <c r="BTU861" s="152"/>
      <c r="BTV861" s="152"/>
      <c r="BTW861" s="152"/>
      <c r="BTX861" s="152"/>
      <c r="BTY861" s="152"/>
      <c r="BTZ861" s="152"/>
      <c r="BUA861" s="152"/>
      <c r="BUB861" s="152"/>
      <c r="BUC861" s="152"/>
      <c r="BUD861" s="152"/>
      <c r="BUE861" s="152"/>
      <c r="BUF861" s="152"/>
      <c r="BUG861" s="152"/>
      <c r="BUH861" s="152"/>
      <c r="BUI861" s="152"/>
      <c r="BUJ861" s="152"/>
      <c r="BUK861" s="152"/>
      <c r="BUL861" s="152"/>
      <c r="BUM861" s="152"/>
      <c r="BUN861" s="152"/>
      <c r="BUO861" s="152"/>
      <c r="BUP861" s="152"/>
      <c r="BUQ861" s="152"/>
      <c r="BUR861" s="152"/>
      <c r="BUS861" s="152"/>
      <c r="BUT861" s="152"/>
      <c r="BUU861" s="152"/>
      <c r="BUV861" s="152"/>
      <c r="BUW861" s="152"/>
      <c r="BUX861" s="152"/>
      <c r="BUY861" s="152"/>
      <c r="BUZ861" s="152"/>
      <c r="BVA861" s="152"/>
      <c r="BVB861" s="152"/>
      <c r="BVC861" s="152"/>
      <c r="BVD861" s="152"/>
      <c r="BVE861" s="152"/>
      <c r="BVF861" s="152"/>
      <c r="BVG861" s="152"/>
      <c r="BVH861" s="152"/>
      <c r="BVI861" s="152"/>
      <c r="BVJ861" s="152"/>
      <c r="BVK861" s="152"/>
      <c r="BVL861" s="152"/>
      <c r="BVM861" s="152"/>
      <c r="BVN861" s="152"/>
      <c r="BVO861" s="152"/>
      <c r="BVP861" s="152"/>
      <c r="BVQ861" s="152"/>
      <c r="BVR861" s="152"/>
      <c r="BVS861" s="152"/>
      <c r="BVT861" s="152"/>
      <c r="BVU861" s="152"/>
      <c r="BVV861" s="152"/>
      <c r="BVW861" s="152"/>
      <c r="BVX861" s="152"/>
      <c r="BVY861" s="152"/>
      <c r="BVZ861" s="152"/>
      <c r="BWA861" s="152"/>
      <c r="BWB861" s="152"/>
      <c r="BWC861" s="152"/>
      <c r="BWD861" s="152"/>
      <c r="BWE861" s="152"/>
      <c r="BWF861" s="152"/>
      <c r="BWG861" s="152"/>
      <c r="BWH861" s="152"/>
      <c r="BWI861" s="152"/>
      <c r="BWJ861" s="152"/>
      <c r="BWK861" s="152"/>
      <c r="BWL861" s="152"/>
      <c r="BWM861" s="152"/>
      <c r="BWN861" s="152"/>
      <c r="BWO861" s="152"/>
      <c r="BWP861" s="152"/>
      <c r="BWQ861" s="152"/>
      <c r="BWR861" s="152"/>
      <c r="BWS861" s="152"/>
      <c r="BWT861" s="152"/>
      <c r="BWU861" s="152"/>
      <c r="BWV861" s="152"/>
      <c r="BWW861" s="152"/>
      <c r="BWX861" s="152"/>
      <c r="BWY861" s="152"/>
      <c r="BWZ861" s="152"/>
      <c r="BXA861" s="152"/>
      <c r="BXB861" s="152"/>
      <c r="BXC861" s="152"/>
      <c r="BXD861" s="152"/>
      <c r="BXE861" s="152"/>
      <c r="BXF861" s="152"/>
      <c r="BXG861" s="152"/>
      <c r="BXH861" s="152"/>
      <c r="BXI861" s="152"/>
      <c r="BXJ861" s="152"/>
      <c r="BXK861" s="152"/>
      <c r="BXL861" s="152"/>
      <c r="BXM861" s="152"/>
      <c r="BXN861" s="152"/>
      <c r="BXO861" s="152"/>
      <c r="BXP861" s="152"/>
      <c r="BXQ861" s="152"/>
      <c r="BXR861" s="152"/>
      <c r="BXS861" s="152"/>
      <c r="BXT861" s="152"/>
      <c r="BXU861" s="152"/>
      <c r="BXV861" s="152"/>
      <c r="BXW861" s="152"/>
      <c r="BXX861" s="152"/>
      <c r="BXY861" s="152"/>
      <c r="BXZ861" s="152"/>
      <c r="BYA861" s="152"/>
      <c r="BYB861" s="152"/>
      <c r="BYC861" s="152"/>
      <c r="BYD861" s="152"/>
      <c r="BYE861" s="152"/>
      <c r="BYF861" s="152"/>
      <c r="BYG861" s="152"/>
      <c r="BYH861" s="152"/>
      <c r="BYI861" s="152"/>
      <c r="BYJ861" s="152"/>
      <c r="BYK861" s="152"/>
      <c r="BYL861" s="152"/>
      <c r="BYM861" s="152"/>
      <c r="BYN861" s="152"/>
      <c r="BYO861" s="152"/>
      <c r="BYP861" s="152"/>
      <c r="BYQ861" s="152"/>
      <c r="BYR861" s="152"/>
      <c r="BYS861" s="152"/>
      <c r="BYT861" s="152"/>
      <c r="BYU861" s="152"/>
      <c r="BYV861" s="152"/>
      <c r="BYW861" s="152"/>
      <c r="BYX861" s="152"/>
      <c r="BYY861" s="152"/>
      <c r="BYZ861" s="152"/>
      <c r="BZA861" s="152"/>
      <c r="BZB861" s="152"/>
      <c r="BZC861" s="152"/>
      <c r="BZD861" s="152"/>
      <c r="BZE861" s="152"/>
      <c r="BZF861" s="152"/>
      <c r="BZG861" s="152"/>
      <c r="BZH861" s="152"/>
      <c r="BZI861" s="152"/>
      <c r="BZJ861" s="152"/>
      <c r="BZK861" s="152"/>
      <c r="BZL861" s="152"/>
      <c r="BZM861" s="152"/>
      <c r="BZN861" s="152"/>
      <c r="BZO861" s="152"/>
      <c r="BZP861" s="152"/>
      <c r="BZQ861" s="152"/>
      <c r="BZR861" s="152"/>
      <c r="BZS861" s="152"/>
      <c r="BZT861" s="152"/>
      <c r="BZU861" s="152"/>
      <c r="BZV861" s="152"/>
      <c r="BZW861" s="152"/>
      <c r="BZX861" s="152"/>
      <c r="BZY861" s="152"/>
      <c r="BZZ861" s="152"/>
      <c r="CAA861" s="152"/>
      <c r="CAB861" s="152"/>
      <c r="CAC861" s="152"/>
      <c r="CAD861" s="152"/>
      <c r="CAE861" s="152"/>
      <c r="CAF861" s="152"/>
      <c r="CAG861" s="152"/>
      <c r="CAH861" s="152"/>
      <c r="CAI861" s="152"/>
      <c r="CAJ861" s="152"/>
      <c r="CAK861" s="152"/>
      <c r="CAL861" s="152"/>
      <c r="CAM861" s="152"/>
      <c r="CAN861" s="152"/>
      <c r="CAO861" s="152"/>
      <c r="CAP861" s="152"/>
      <c r="CAQ861" s="152"/>
      <c r="CAR861" s="152"/>
      <c r="CAS861" s="152"/>
      <c r="CAT861" s="152"/>
      <c r="CAU861" s="152"/>
      <c r="CAV861" s="152"/>
      <c r="CAW861" s="152"/>
      <c r="CAX861" s="152"/>
      <c r="CAY861" s="152"/>
      <c r="CAZ861" s="152"/>
      <c r="CBA861" s="152"/>
      <c r="CBB861" s="152"/>
      <c r="CBC861" s="152"/>
      <c r="CBD861" s="152"/>
      <c r="CBE861" s="152"/>
      <c r="CBF861" s="152"/>
      <c r="CBG861" s="152"/>
      <c r="CBH861" s="152"/>
      <c r="CBI861" s="152"/>
      <c r="CBJ861" s="152"/>
      <c r="CBK861" s="152"/>
      <c r="CBL861" s="152"/>
      <c r="CBM861" s="152"/>
      <c r="CBN861" s="152"/>
      <c r="CBO861" s="152"/>
      <c r="CBP861" s="152"/>
      <c r="CBQ861" s="152"/>
      <c r="CBR861" s="152"/>
      <c r="CBS861" s="152"/>
      <c r="CBT861" s="152"/>
      <c r="CBU861" s="152"/>
      <c r="CBV861" s="152"/>
      <c r="CBW861" s="152"/>
      <c r="CBX861" s="152"/>
      <c r="CBY861" s="152"/>
      <c r="CBZ861" s="152"/>
      <c r="CCA861" s="152"/>
      <c r="CCB861" s="152"/>
      <c r="CCC861" s="152"/>
      <c r="CCD861" s="152"/>
      <c r="CCE861" s="152"/>
      <c r="CCF861" s="152"/>
      <c r="CCG861" s="152"/>
      <c r="CCH861" s="152"/>
      <c r="CCI861" s="152"/>
      <c r="CCJ861" s="152"/>
      <c r="CCK861" s="152"/>
      <c r="CCL861" s="152"/>
      <c r="CCM861" s="152"/>
      <c r="CCN861" s="152"/>
      <c r="CCO861" s="152"/>
      <c r="CCP861" s="152"/>
      <c r="CCQ861" s="152"/>
      <c r="CCR861" s="152"/>
      <c r="CCS861" s="152"/>
      <c r="CCT861" s="152"/>
      <c r="CCU861" s="152"/>
      <c r="CCV861" s="152"/>
      <c r="CCW861" s="152"/>
      <c r="CCX861" s="152"/>
      <c r="CCY861" s="152"/>
      <c r="CCZ861" s="152"/>
      <c r="CDA861" s="152"/>
      <c r="CDB861" s="152"/>
      <c r="CDC861" s="152"/>
      <c r="CDD861" s="152"/>
      <c r="CDE861" s="152"/>
      <c r="CDF861" s="152"/>
      <c r="CDG861" s="152"/>
      <c r="CDH861" s="152"/>
      <c r="CDI861" s="152"/>
      <c r="CDJ861" s="152"/>
      <c r="CDK861" s="152"/>
      <c r="CDL861" s="152"/>
      <c r="CDM861" s="152"/>
      <c r="CDN861" s="152"/>
      <c r="CDO861" s="152"/>
      <c r="CDP861" s="152"/>
      <c r="CDQ861" s="152"/>
      <c r="CDR861" s="152"/>
      <c r="CDS861" s="152"/>
      <c r="CDT861" s="152"/>
      <c r="CDU861" s="152"/>
      <c r="CDV861" s="152"/>
      <c r="CDW861" s="152"/>
      <c r="CDX861" s="152"/>
      <c r="CDY861" s="152"/>
      <c r="CDZ861" s="152"/>
      <c r="CEA861" s="152"/>
      <c r="CEB861" s="152"/>
      <c r="CEC861" s="152"/>
      <c r="CED861" s="152"/>
      <c r="CEE861" s="152"/>
      <c r="CEF861" s="152"/>
      <c r="CEG861" s="152"/>
      <c r="CEH861" s="152"/>
      <c r="CEI861" s="152"/>
      <c r="CEJ861" s="152"/>
      <c r="CEK861" s="152"/>
      <c r="CEL861" s="152"/>
      <c r="CEM861" s="152"/>
      <c r="CEN861" s="152"/>
      <c r="CEO861" s="152"/>
      <c r="CEP861" s="152"/>
      <c r="CEQ861" s="152"/>
      <c r="CER861" s="152"/>
      <c r="CES861" s="152"/>
      <c r="CET861" s="152"/>
      <c r="CEU861" s="152"/>
      <c r="CEV861" s="152"/>
      <c r="CEW861" s="152"/>
      <c r="CEX861" s="152"/>
      <c r="CEY861" s="152"/>
      <c r="CEZ861" s="152"/>
      <c r="CFA861" s="152"/>
      <c r="CFB861" s="152"/>
      <c r="CFC861" s="152"/>
      <c r="CFD861" s="152"/>
      <c r="CFE861" s="152"/>
      <c r="CFF861" s="152"/>
      <c r="CFG861" s="152"/>
      <c r="CFH861" s="152"/>
      <c r="CFI861" s="152"/>
      <c r="CFJ861" s="152"/>
      <c r="CFK861" s="152"/>
      <c r="CFL861" s="152"/>
      <c r="CFM861" s="152"/>
      <c r="CFN861" s="152"/>
      <c r="CFO861" s="152"/>
      <c r="CFP861" s="152"/>
      <c r="CFQ861" s="152"/>
      <c r="CFR861" s="152"/>
      <c r="CFS861" s="152"/>
      <c r="CFT861" s="152"/>
      <c r="CFU861" s="152"/>
      <c r="CFV861" s="152"/>
      <c r="CFW861" s="152"/>
      <c r="CFX861" s="152"/>
      <c r="CFY861" s="152"/>
      <c r="CFZ861" s="152"/>
      <c r="CGA861" s="152"/>
      <c r="CGB861" s="152"/>
      <c r="CGC861" s="152"/>
      <c r="CGD861" s="152"/>
      <c r="CGE861" s="152"/>
      <c r="CGF861" s="152"/>
      <c r="CGG861" s="152"/>
      <c r="CGH861" s="152"/>
      <c r="CGI861" s="152"/>
      <c r="CGJ861" s="152"/>
      <c r="CGK861" s="152"/>
      <c r="CGL861" s="152"/>
      <c r="CGM861" s="152"/>
      <c r="CGN861" s="152"/>
      <c r="CGO861" s="152"/>
      <c r="CGP861" s="152"/>
      <c r="CGQ861" s="152"/>
      <c r="CGR861" s="152"/>
      <c r="CGS861" s="152"/>
      <c r="CGT861" s="152"/>
      <c r="CGU861" s="152"/>
      <c r="CGV861" s="152"/>
      <c r="CGW861" s="152"/>
      <c r="CGX861" s="152"/>
      <c r="CGY861" s="152"/>
      <c r="CGZ861" s="152"/>
      <c r="CHA861" s="152"/>
      <c r="CHB861" s="152"/>
      <c r="CHC861" s="152"/>
      <c r="CHD861" s="152"/>
      <c r="CHE861" s="152"/>
      <c r="CHF861" s="152"/>
      <c r="CHG861" s="152"/>
      <c r="CHH861" s="152"/>
      <c r="CHI861" s="152"/>
      <c r="CHJ861" s="152"/>
      <c r="CHK861" s="152"/>
      <c r="CHL861" s="152"/>
      <c r="CHM861" s="152"/>
      <c r="CHN861" s="152"/>
      <c r="CHO861" s="152"/>
      <c r="CHP861" s="152"/>
      <c r="CHQ861" s="152"/>
      <c r="CHR861" s="152"/>
      <c r="CHS861" s="152"/>
      <c r="CHT861" s="152"/>
      <c r="CHU861" s="152"/>
      <c r="CHV861" s="152"/>
      <c r="CHW861" s="152"/>
      <c r="CHX861" s="152"/>
      <c r="CHY861" s="152"/>
      <c r="CHZ861" s="152"/>
      <c r="CIA861" s="152"/>
      <c r="CIB861" s="152"/>
      <c r="CIC861" s="152"/>
      <c r="CID861" s="152"/>
      <c r="CIE861" s="152"/>
      <c r="CIF861" s="152"/>
      <c r="CIG861" s="152"/>
      <c r="CIH861" s="152"/>
      <c r="CII861" s="152"/>
      <c r="CIJ861" s="152"/>
      <c r="CIK861" s="152"/>
      <c r="CIL861" s="152"/>
      <c r="CIM861" s="152"/>
      <c r="CIN861" s="152"/>
      <c r="CIO861" s="152"/>
      <c r="CIP861" s="152"/>
      <c r="CIQ861" s="152"/>
      <c r="CIR861" s="152"/>
      <c r="CIS861" s="152"/>
      <c r="CIT861" s="152"/>
      <c r="CIU861" s="152"/>
      <c r="CIV861" s="152"/>
      <c r="CIW861" s="152"/>
      <c r="CIX861" s="152"/>
      <c r="CIY861" s="152"/>
      <c r="CIZ861" s="152"/>
      <c r="CJA861" s="152"/>
      <c r="CJB861" s="152"/>
      <c r="CJC861" s="152"/>
      <c r="CJD861" s="152"/>
      <c r="CJE861" s="152"/>
      <c r="CJF861" s="152"/>
      <c r="CJG861" s="152"/>
      <c r="CJH861" s="152"/>
      <c r="CJI861" s="152"/>
      <c r="CJJ861" s="152"/>
      <c r="CJK861" s="152"/>
      <c r="CJL861" s="152"/>
      <c r="CJM861" s="152"/>
      <c r="CJN861" s="152"/>
      <c r="CJO861" s="152"/>
      <c r="CJP861" s="152"/>
      <c r="CJQ861" s="152"/>
      <c r="CJR861" s="152"/>
      <c r="CJS861" s="152"/>
      <c r="CJT861" s="152"/>
      <c r="CJU861" s="152"/>
      <c r="CJV861" s="152"/>
      <c r="CJW861" s="152"/>
      <c r="CJX861" s="152"/>
      <c r="CJY861" s="152"/>
      <c r="CJZ861" s="152"/>
      <c r="CKA861" s="152"/>
      <c r="CKB861" s="152"/>
      <c r="CKC861" s="152"/>
      <c r="CKD861" s="152"/>
      <c r="CKE861" s="152"/>
      <c r="CKF861" s="152"/>
      <c r="CKG861" s="152"/>
      <c r="CKH861" s="152"/>
      <c r="CKI861" s="152"/>
      <c r="CKJ861" s="152"/>
      <c r="CKK861" s="152"/>
      <c r="CKL861" s="152"/>
      <c r="CKM861" s="152"/>
      <c r="CKN861" s="152"/>
      <c r="CKO861" s="152"/>
      <c r="CKP861" s="152"/>
      <c r="CKQ861" s="152"/>
      <c r="CKR861" s="152"/>
      <c r="CKS861" s="152"/>
      <c r="CKT861" s="152"/>
      <c r="CKU861" s="152"/>
      <c r="CKV861" s="152"/>
      <c r="CKW861" s="152"/>
      <c r="CKX861" s="152"/>
      <c r="CKY861" s="152"/>
      <c r="CKZ861" s="152"/>
      <c r="CLA861" s="152"/>
      <c r="CLB861" s="152"/>
      <c r="CLC861" s="152"/>
      <c r="CLD861" s="152"/>
      <c r="CLE861" s="152"/>
      <c r="CLF861" s="152"/>
      <c r="CLG861" s="152"/>
      <c r="CLH861" s="152"/>
      <c r="CLI861" s="152"/>
      <c r="CLJ861" s="152"/>
      <c r="CLK861" s="152"/>
      <c r="CLL861" s="152"/>
      <c r="CLM861" s="152"/>
      <c r="CLN861" s="152"/>
      <c r="CLO861" s="152"/>
      <c r="CLP861" s="152"/>
      <c r="CLQ861" s="152"/>
      <c r="CLR861" s="152"/>
      <c r="CLS861" s="152"/>
      <c r="CLT861" s="152"/>
      <c r="CLU861" s="152"/>
      <c r="CLV861" s="152"/>
      <c r="CLW861" s="152"/>
      <c r="CLX861" s="152"/>
      <c r="CLY861" s="152"/>
      <c r="CLZ861" s="152"/>
      <c r="CMA861" s="152"/>
      <c r="CMB861" s="152"/>
      <c r="CMC861" s="152"/>
      <c r="CMD861" s="152"/>
      <c r="CME861" s="152"/>
      <c r="CMF861" s="152"/>
      <c r="CMG861" s="152"/>
      <c r="CMH861" s="152"/>
      <c r="CMI861" s="152"/>
      <c r="CMJ861" s="152"/>
      <c r="CMK861" s="152"/>
      <c r="CML861" s="152"/>
      <c r="CMM861" s="152"/>
      <c r="CMN861" s="152"/>
      <c r="CMO861" s="152"/>
      <c r="CMP861" s="152"/>
      <c r="CMQ861" s="152"/>
      <c r="CMR861" s="152"/>
      <c r="CMS861" s="152"/>
      <c r="CMT861" s="152"/>
      <c r="CMU861" s="152"/>
      <c r="CMV861" s="152"/>
      <c r="CMW861" s="152"/>
      <c r="CMX861" s="152"/>
      <c r="CMY861" s="152"/>
      <c r="CMZ861" s="152"/>
      <c r="CNA861" s="152"/>
      <c r="CNB861" s="152"/>
      <c r="CNC861" s="152"/>
      <c r="CND861" s="152"/>
      <c r="CNE861" s="152"/>
      <c r="CNF861" s="152"/>
      <c r="CNG861" s="152"/>
      <c r="CNH861" s="152"/>
      <c r="CNI861" s="152"/>
      <c r="CNJ861" s="152"/>
      <c r="CNK861" s="152"/>
      <c r="CNL861" s="152"/>
      <c r="CNM861" s="152"/>
      <c r="CNN861" s="152"/>
      <c r="CNO861" s="152"/>
      <c r="CNP861" s="152"/>
      <c r="CNQ861" s="152"/>
      <c r="CNR861" s="152"/>
      <c r="CNS861" s="152"/>
      <c r="CNT861" s="152"/>
      <c r="CNU861" s="152"/>
      <c r="CNV861" s="152"/>
      <c r="CNW861" s="152"/>
      <c r="CNX861" s="152"/>
      <c r="CNY861" s="152"/>
      <c r="CNZ861" s="152"/>
      <c r="COA861" s="152"/>
      <c r="COB861" s="152"/>
      <c r="COC861" s="152"/>
      <c r="COD861" s="152"/>
      <c r="COE861" s="152"/>
      <c r="COF861" s="152"/>
      <c r="COG861" s="152"/>
      <c r="COH861" s="152"/>
      <c r="COI861" s="152"/>
      <c r="COJ861" s="152"/>
      <c r="COK861" s="152"/>
      <c r="COL861" s="152"/>
      <c r="COM861" s="152"/>
      <c r="CON861" s="152"/>
      <c r="COO861" s="152"/>
      <c r="COP861" s="152"/>
      <c r="COQ861" s="152"/>
      <c r="COR861" s="152"/>
      <c r="COS861" s="152"/>
      <c r="COT861" s="152"/>
      <c r="COU861" s="152"/>
      <c r="COV861" s="152"/>
      <c r="COW861" s="152"/>
      <c r="COX861" s="152"/>
      <c r="COY861" s="152"/>
      <c r="COZ861" s="152"/>
      <c r="CPA861" s="152"/>
      <c r="CPB861" s="152"/>
      <c r="CPC861" s="152"/>
      <c r="CPD861" s="152"/>
      <c r="CPE861" s="152"/>
      <c r="CPF861" s="152"/>
      <c r="CPG861" s="152"/>
      <c r="CPH861" s="152"/>
      <c r="CPI861" s="152"/>
      <c r="CPJ861" s="152"/>
      <c r="CPK861" s="152"/>
      <c r="CPL861" s="152"/>
      <c r="CPM861" s="152"/>
      <c r="CPN861" s="152"/>
      <c r="CPO861" s="152"/>
      <c r="CPP861" s="152"/>
      <c r="CPQ861" s="152"/>
      <c r="CPR861" s="152"/>
      <c r="CPS861" s="152"/>
      <c r="CPT861" s="152"/>
      <c r="CPU861" s="152"/>
      <c r="CPV861" s="152"/>
      <c r="CPW861" s="152"/>
      <c r="CPX861" s="152"/>
      <c r="CPY861" s="152"/>
      <c r="CPZ861" s="152"/>
      <c r="CQA861" s="152"/>
      <c r="CQB861" s="152"/>
      <c r="CQC861" s="152"/>
      <c r="CQD861" s="152"/>
      <c r="CQE861" s="152"/>
      <c r="CQF861" s="152"/>
      <c r="CQG861" s="152"/>
      <c r="CQH861" s="152"/>
      <c r="CQI861" s="152"/>
      <c r="CQJ861" s="152"/>
      <c r="CQK861" s="152"/>
      <c r="CQL861" s="152"/>
      <c r="CQM861" s="152"/>
      <c r="CQN861" s="152"/>
      <c r="CQO861" s="152"/>
      <c r="CQP861" s="152"/>
      <c r="CQQ861" s="152"/>
      <c r="CQR861" s="152"/>
      <c r="CQS861" s="152"/>
      <c r="CQT861" s="152"/>
      <c r="CQU861" s="152"/>
      <c r="CQV861" s="152"/>
      <c r="CQW861" s="152"/>
      <c r="CQX861" s="152"/>
      <c r="CQY861" s="152"/>
      <c r="CQZ861" s="152"/>
      <c r="CRA861" s="152"/>
      <c r="CRB861" s="152"/>
      <c r="CRC861" s="152"/>
      <c r="CRD861" s="152"/>
      <c r="CRE861" s="152"/>
      <c r="CRF861" s="152"/>
      <c r="CRG861" s="152"/>
      <c r="CRH861" s="152"/>
      <c r="CRI861" s="152"/>
      <c r="CRJ861" s="152"/>
      <c r="CRK861" s="152"/>
      <c r="CRL861" s="152"/>
      <c r="CRM861" s="152"/>
      <c r="CRN861" s="152"/>
      <c r="CRO861" s="152"/>
      <c r="CRP861" s="152"/>
      <c r="CRQ861" s="152"/>
      <c r="CRR861" s="152"/>
      <c r="CRS861" s="152"/>
      <c r="CRT861" s="152"/>
      <c r="CRU861" s="152"/>
      <c r="CRV861" s="152"/>
      <c r="CRW861" s="152"/>
      <c r="CRX861" s="152"/>
      <c r="CRY861" s="152"/>
      <c r="CRZ861" s="152"/>
      <c r="CSA861" s="152"/>
      <c r="CSB861" s="152"/>
      <c r="CSC861" s="152"/>
      <c r="CSD861" s="152"/>
      <c r="CSE861" s="152"/>
      <c r="CSF861" s="152"/>
      <c r="CSG861" s="152"/>
      <c r="CSH861" s="152"/>
      <c r="CSI861" s="152"/>
      <c r="CSJ861" s="152"/>
      <c r="CSK861" s="152"/>
      <c r="CSL861" s="152"/>
      <c r="CSM861" s="152"/>
      <c r="CSN861" s="152"/>
      <c r="CSO861" s="152"/>
      <c r="CSP861" s="152"/>
      <c r="CSQ861" s="152"/>
      <c r="CSR861" s="152"/>
      <c r="CSS861" s="152"/>
      <c r="CST861" s="152"/>
      <c r="CSU861" s="152"/>
      <c r="CSV861" s="152"/>
      <c r="CSW861" s="152"/>
      <c r="CSX861" s="152"/>
      <c r="CSY861" s="152"/>
      <c r="CSZ861" s="152"/>
      <c r="CTA861" s="152"/>
      <c r="CTB861" s="152"/>
      <c r="CTC861" s="152"/>
      <c r="CTD861" s="152"/>
      <c r="CTE861" s="152"/>
      <c r="CTF861" s="152"/>
      <c r="CTG861" s="152"/>
      <c r="CTH861" s="152"/>
      <c r="CTI861" s="152"/>
      <c r="CTJ861" s="152"/>
      <c r="CTK861" s="152"/>
      <c r="CTL861" s="152"/>
      <c r="CTM861" s="152"/>
      <c r="CTN861" s="152"/>
      <c r="CTO861" s="152"/>
      <c r="CTP861" s="152"/>
      <c r="CTQ861" s="152"/>
      <c r="CTR861" s="152"/>
      <c r="CTS861" s="152"/>
      <c r="CTT861" s="152"/>
      <c r="CTU861" s="152"/>
      <c r="CTV861" s="152"/>
      <c r="CTW861" s="152"/>
      <c r="CTX861" s="152"/>
      <c r="CTY861" s="152"/>
      <c r="CTZ861" s="152"/>
      <c r="CUA861" s="152"/>
      <c r="CUB861" s="152"/>
      <c r="CUC861" s="152"/>
      <c r="CUD861" s="152"/>
      <c r="CUE861" s="152"/>
      <c r="CUF861" s="152"/>
      <c r="CUG861" s="152"/>
      <c r="CUH861" s="152"/>
      <c r="CUI861" s="152"/>
      <c r="CUJ861" s="152"/>
      <c r="CUK861" s="152"/>
      <c r="CUL861" s="152"/>
      <c r="CUM861" s="152"/>
      <c r="CUN861" s="152"/>
      <c r="CUO861" s="152"/>
      <c r="CUP861" s="152"/>
      <c r="CUQ861" s="152"/>
      <c r="CUR861" s="152"/>
      <c r="CUS861" s="152"/>
      <c r="CUT861" s="152"/>
      <c r="CUU861" s="152"/>
      <c r="CUV861" s="152"/>
      <c r="CUW861" s="152"/>
      <c r="CUX861" s="152"/>
      <c r="CUY861" s="152"/>
      <c r="CUZ861" s="152"/>
      <c r="CVA861" s="152"/>
      <c r="CVB861" s="152"/>
      <c r="CVC861" s="152"/>
      <c r="CVD861" s="152"/>
      <c r="CVE861" s="152"/>
      <c r="CVF861" s="152"/>
      <c r="CVG861" s="152"/>
      <c r="CVH861" s="152"/>
      <c r="CVI861" s="152"/>
      <c r="CVJ861" s="152"/>
      <c r="CVK861" s="152"/>
      <c r="CVL861" s="152"/>
      <c r="CVM861" s="152"/>
      <c r="CVN861" s="152"/>
      <c r="CVO861" s="152"/>
      <c r="CVP861" s="152"/>
      <c r="CVQ861" s="152"/>
      <c r="CVR861" s="152"/>
      <c r="CVS861" s="152"/>
      <c r="CVT861" s="152"/>
      <c r="CVU861" s="152"/>
      <c r="CVV861" s="152"/>
      <c r="CVW861" s="152"/>
      <c r="CVX861" s="152"/>
      <c r="CVY861" s="152"/>
      <c r="CVZ861" s="152"/>
      <c r="CWA861" s="152"/>
      <c r="CWB861" s="152"/>
      <c r="CWC861" s="152"/>
      <c r="CWD861" s="152"/>
      <c r="CWE861" s="152"/>
      <c r="CWF861" s="152"/>
      <c r="CWG861" s="152"/>
      <c r="CWH861" s="152"/>
      <c r="CWI861" s="152"/>
      <c r="CWJ861" s="152"/>
      <c r="CWK861" s="152"/>
      <c r="CWL861" s="152"/>
      <c r="CWM861" s="152"/>
      <c r="CWN861" s="152"/>
      <c r="CWO861" s="152"/>
      <c r="CWP861" s="152"/>
      <c r="CWQ861" s="152"/>
      <c r="CWR861" s="152"/>
      <c r="CWS861" s="152"/>
      <c r="CWT861" s="152"/>
      <c r="CWU861" s="152"/>
      <c r="CWV861" s="152"/>
      <c r="CWW861" s="152"/>
      <c r="CWX861" s="152"/>
      <c r="CWY861" s="152"/>
      <c r="CWZ861" s="152"/>
      <c r="CXA861" s="152"/>
      <c r="CXB861" s="152"/>
      <c r="CXC861" s="152"/>
      <c r="CXD861" s="152"/>
      <c r="CXE861" s="152"/>
      <c r="CXF861" s="152"/>
      <c r="CXG861" s="152"/>
      <c r="CXH861" s="152"/>
      <c r="CXI861" s="152"/>
      <c r="CXJ861" s="152"/>
      <c r="CXK861" s="152"/>
      <c r="CXL861" s="152"/>
      <c r="CXM861" s="152"/>
      <c r="CXN861" s="152"/>
      <c r="CXO861" s="152"/>
      <c r="CXP861" s="152"/>
      <c r="CXQ861" s="152"/>
      <c r="CXR861" s="152"/>
      <c r="CXS861" s="152"/>
      <c r="CXT861" s="152"/>
      <c r="CXU861" s="152"/>
      <c r="CXV861" s="152"/>
      <c r="CXW861" s="152"/>
      <c r="CXX861" s="152"/>
      <c r="CXY861" s="152"/>
      <c r="CXZ861" s="152"/>
      <c r="CYA861" s="152"/>
      <c r="CYB861" s="152"/>
      <c r="CYC861" s="152"/>
      <c r="CYD861" s="152"/>
      <c r="CYE861" s="152"/>
      <c r="CYF861" s="152"/>
      <c r="CYG861" s="152"/>
      <c r="CYH861" s="152"/>
      <c r="CYI861" s="152"/>
      <c r="CYJ861" s="152"/>
      <c r="CYK861" s="152"/>
      <c r="CYL861" s="152"/>
      <c r="CYM861" s="152"/>
      <c r="CYN861" s="152"/>
      <c r="CYO861" s="152"/>
      <c r="CYP861" s="152"/>
      <c r="CYQ861" s="152"/>
      <c r="CYR861" s="152"/>
      <c r="CYS861" s="152"/>
      <c r="CYT861" s="152"/>
      <c r="CYU861" s="152"/>
      <c r="CYV861" s="152"/>
      <c r="CYW861" s="152"/>
      <c r="CYX861" s="152"/>
      <c r="CYY861" s="152"/>
      <c r="CYZ861" s="152"/>
      <c r="CZA861" s="152"/>
      <c r="CZB861" s="152"/>
      <c r="CZC861" s="152"/>
      <c r="CZD861" s="152"/>
      <c r="CZE861" s="152"/>
      <c r="CZF861" s="152"/>
      <c r="CZG861" s="152"/>
      <c r="CZH861" s="152"/>
      <c r="CZI861" s="152"/>
      <c r="CZJ861" s="152"/>
      <c r="CZK861" s="152"/>
      <c r="CZL861" s="152"/>
      <c r="CZM861" s="152"/>
      <c r="CZN861" s="152"/>
      <c r="CZO861" s="152"/>
      <c r="CZP861" s="152"/>
      <c r="CZQ861" s="152"/>
      <c r="CZR861" s="152"/>
      <c r="CZS861" s="152"/>
      <c r="CZT861" s="152"/>
      <c r="CZU861" s="152"/>
      <c r="CZV861" s="152"/>
      <c r="CZW861" s="152"/>
      <c r="CZX861" s="152"/>
      <c r="CZY861" s="152"/>
      <c r="CZZ861" s="152"/>
      <c r="DAA861" s="152"/>
      <c r="DAB861" s="152"/>
      <c r="DAC861" s="152"/>
      <c r="DAD861" s="152"/>
      <c r="DAE861" s="152"/>
      <c r="DAF861" s="152"/>
      <c r="DAG861" s="152"/>
      <c r="DAH861" s="152"/>
      <c r="DAI861" s="152"/>
      <c r="DAJ861" s="152"/>
      <c r="DAK861" s="152"/>
      <c r="DAL861" s="152"/>
      <c r="DAM861" s="152"/>
      <c r="DAN861" s="152"/>
      <c r="DAO861" s="152"/>
      <c r="DAP861" s="152"/>
      <c r="DAQ861" s="152"/>
      <c r="DAR861" s="152"/>
      <c r="DAS861" s="152"/>
      <c r="DAT861" s="152"/>
      <c r="DAU861" s="152"/>
      <c r="DAV861" s="152"/>
      <c r="DAW861" s="152"/>
      <c r="DAX861" s="152"/>
      <c r="DAY861" s="152"/>
      <c r="DAZ861" s="152"/>
      <c r="DBA861" s="152"/>
      <c r="DBB861" s="152"/>
      <c r="DBC861" s="152"/>
      <c r="DBD861" s="152"/>
      <c r="DBE861" s="152"/>
      <c r="DBF861" s="152"/>
      <c r="DBG861" s="152"/>
      <c r="DBH861" s="152"/>
      <c r="DBI861" s="152"/>
      <c r="DBJ861" s="152"/>
      <c r="DBK861" s="152"/>
      <c r="DBL861" s="152"/>
      <c r="DBM861" s="152"/>
      <c r="DBN861" s="152"/>
      <c r="DBO861" s="152"/>
      <c r="DBP861" s="152"/>
      <c r="DBQ861" s="152"/>
      <c r="DBR861" s="152"/>
      <c r="DBS861" s="152"/>
      <c r="DBT861" s="152"/>
      <c r="DBU861" s="152"/>
      <c r="DBV861" s="152"/>
      <c r="DBW861" s="152"/>
      <c r="DBX861" s="152"/>
      <c r="DBY861" s="152"/>
      <c r="DBZ861" s="152"/>
      <c r="DCA861" s="152"/>
      <c r="DCB861" s="152"/>
      <c r="DCC861" s="152"/>
      <c r="DCD861" s="152"/>
      <c r="DCE861" s="152"/>
      <c r="DCF861" s="152"/>
      <c r="DCG861" s="152"/>
      <c r="DCH861" s="152"/>
      <c r="DCI861" s="152"/>
      <c r="DCJ861" s="152"/>
      <c r="DCK861" s="152"/>
      <c r="DCL861" s="152"/>
      <c r="DCM861" s="152"/>
      <c r="DCN861" s="152"/>
      <c r="DCO861" s="152"/>
      <c r="DCP861" s="152"/>
      <c r="DCQ861" s="152"/>
      <c r="DCR861" s="152"/>
      <c r="DCS861" s="152"/>
      <c r="DCT861" s="152"/>
      <c r="DCU861" s="152"/>
      <c r="DCV861" s="152"/>
      <c r="DCW861" s="152"/>
      <c r="DCX861" s="152"/>
      <c r="DCY861" s="152"/>
      <c r="DCZ861" s="152"/>
      <c r="DDA861" s="152"/>
      <c r="DDB861" s="152"/>
      <c r="DDC861" s="152"/>
      <c r="DDD861" s="152"/>
      <c r="DDE861" s="152"/>
      <c r="DDF861" s="152"/>
      <c r="DDG861" s="152"/>
      <c r="DDH861" s="152"/>
      <c r="DDI861" s="152"/>
      <c r="DDJ861" s="152"/>
      <c r="DDK861" s="152"/>
      <c r="DDL861" s="152"/>
      <c r="DDM861" s="152"/>
      <c r="DDN861" s="152"/>
      <c r="DDO861" s="152"/>
      <c r="DDP861" s="152"/>
      <c r="DDQ861" s="152"/>
      <c r="DDR861" s="152"/>
      <c r="DDS861" s="152"/>
      <c r="DDT861" s="152"/>
      <c r="DDU861" s="152"/>
      <c r="DDV861" s="152"/>
      <c r="DDW861" s="152"/>
      <c r="DDX861" s="152"/>
      <c r="DDY861" s="152"/>
      <c r="DDZ861" s="152"/>
      <c r="DEA861" s="152"/>
      <c r="DEB861" s="152"/>
      <c r="DEC861" s="152"/>
      <c r="DED861" s="152"/>
      <c r="DEE861" s="152"/>
      <c r="DEF861" s="152"/>
      <c r="DEG861" s="152"/>
      <c r="DEH861" s="152"/>
      <c r="DEI861" s="152"/>
      <c r="DEJ861" s="152"/>
      <c r="DEK861" s="152"/>
      <c r="DEL861" s="152"/>
      <c r="DEM861" s="152"/>
      <c r="DEN861" s="152"/>
      <c r="DEO861" s="152"/>
      <c r="DEP861" s="152"/>
      <c r="DEQ861" s="152"/>
      <c r="DER861" s="152"/>
      <c r="DES861" s="152"/>
      <c r="DET861" s="152"/>
      <c r="DEU861" s="152"/>
      <c r="DEV861" s="152"/>
      <c r="DEW861" s="152"/>
      <c r="DEX861" s="152"/>
      <c r="DEY861" s="152"/>
      <c r="DEZ861" s="152"/>
      <c r="DFA861" s="152"/>
      <c r="DFB861" s="152"/>
      <c r="DFC861" s="152"/>
      <c r="DFD861" s="152"/>
      <c r="DFE861" s="152"/>
      <c r="DFF861" s="152"/>
      <c r="DFG861" s="152"/>
      <c r="DFH861" s="152"/>
      <c r="DFI861" s="152"/>
      <c r="DFJ861" s="152"/>
      <c r="DFK861" s="152"/>
      <c r="DFL861" s="152"/>
      <c r="DFM861" s="152"/>
      <c r="DFN861" s="152"/>
      <c r="DFO861" s="152"/>
      <c r="DFP861" s="152"/>
      <c r="DFQ861" s="152"/>
      <c r="DFR861" s="152"/>
      <c r="DFS861" s="152"/>
      <c r="DFT861" s="152"/>
      <c r="DFU861" s="152"/>
      <c r="DFV861" s="152"/>
      <c r="DFW861" s="152"/>
      <c r="DFX861" s="152"/>
      <c r="DFY861" s="152"/>
      <c r="DFZ861" s="152"/>
      <c r="DGA861" s="152"/>
      <c r="DGB861" s="152"/>
      <c r="DGC861" s="152"/>
      <c r="DGD861" s="152"/>
      <c r="DGE861" s="152"/>
      <c r="DGF861" s="152"/>
      <c r="DGG861" s="152"/>
      <c r="DGH861" s="152"/>
      <c r="DGI861" s="152"/>
      <c r="DGJ861" s="152"/>
      <c r="DGK861" s="152"/>
      <c r="DGL861" s="152"/>
      <c r="DGM861" s="152"/>
      <c r="DGN861" s="152"/>
      <c r="DGO861" s="152"/>
      <c r="DGP861" s="152"/>
      <c r="DGQ861" s="152"/>
      <c r="DGR861" s="152"/>
      <c r="DGS861" s="152"/>
      <c r="DGT861" s="152"/>
      <c r="DGU861" s="152"/>
      <c r="DGV861" s="152"/>
      <c r="DGW861" s="152"/>
      <c r="DGX861" s="152"/>
      <c r="DGY861" s="152"/>
      <c r="DGZ861" s="152"/>
      <c r="DHA861" s="152"/>
      <c r="DHB861" s="152"/>
      <c r="DHC861" s="152"/>
      <c r="DHD861" s="152"/>
      <c r="DHE861" s="152"/>
      <c r="DHF861" s="152"/>
      <c r="DHG861" s="152"/>
      <c r="DHH861" s="152"/>
      <c r="DHI861" s="152"/>
      <c r="DHJ861" s="152"/>
      <c r="DHK861" s="152"/>
      <c r="DHL861" s="152"/>
      <c r="DHM861" s="152"/>
      <c r="DHN861" s="152"/>
      <c r="DHO861" s="152"/>
      <c r="DHP861" s="152"/>
      <c r="DHQ861" s="152"/>
      <c r="DHR861" s="152"/>
      <c r="DHS861" s="152"/>
      <c r="DHT861" s="152"/>
      <c r="DHU861" s="152"/>
      <c r="DHV861" s="152"/>
      <c r="DHW861" s="152"/>
      <c r="DHX861" s="152"/>
      <c r="DHY861" s="152"/>
      <c r="DHZ861" s="152"/>
      <c r="DIA861" s="152"/>
      <c r="DIB861" s="152"/>
      <c r="DIC861" s="152"/>
      <c r="DID861" s="152"/>
      <c r="DIE861" s="152"/>
      <c r="DIF861" s="152"/>
      <c r="DIG861" s="152"/>
      <c r="DIH861" s="152"/>
      <c r="DII861" s="152"/>
      <c r="DIJ861" s="152"/>
      <c r="DIK861" s="152"/>
      <c r="DIL861" s="152"/>
      <c r="DIM861" s="152"/>
      <c r="DIN861" s="152"/>
      <c r="DIO861" s="152"/>
      <c r="DIP861" s="152"/>
      <c r="DIQ861" s="152"/>
      <c r="DIR861" s="152"/>
      <c r="DIS861" s="152"/>
      <c r="DIT861" s="152"/>
      <c r="DIU861" s="152"/>
      <c r="DIV861" s="152"/>
      <c r="DIW861" s="152"/>
      <c r="DIX861" s="152"/>
      <c r="DIY861" s="152"/>
      <c r="DIZ861" s="152"/>
      <c r="DJA861" s="152"/>
      <c r="DJB861" s="152"/>
      <c r="DJC861" s="152"/>
      <c r="DJD861" s="152"/>
      <c r="DJE861" s="152"/>
      <c r="DJF861" s="152"/>
      <c r="DJG861" s="152"/>
      <c r="DJH861" s="152"/>
      <c r="DJI861" s="152"/>
      <c r="DJJ861" s="152"/>
      <c r="DJK861" s="152"/>
      <c r="DJL861" s="152"/>
      <c r="DJM861" s="152"/>
      <c r="DJN861" s="152"/>
      <c r="DJO861" s="152"/>
      <c r="DJP861" s="152"/>
      <c r="DJQ861" s="152"/>
      <c r="DJR861" s="152"/>
      <c r="DJS861" s="152"/>
      <c r="DJT861" s="152"/>
      <c r="DJU861" s="152"/>
      <c r="DJV861" s="152"/>
      <c r="DJW861" s="152"/>
      <c r="DJX861" s="152"/>
      <c r="DJY861" s="152"/>
      <c r="DJZ861" s="152"/>
      <c r="DKA861" s="152"/>
      <c r="DKB861" s="152"/>
      <c r="DKC861" s="152"/>
      <c r="DKD861" s="152"/>
      <c r="DKE861" s="152"/>
      <c r="DKF861" s="152"/>
      <c r="DKG861" s="152"/>
      <c r="DKH861" s="152"/>
      <c r="DKI861" s="152"/>
      <c r="DKJ861" s="152"/>
      <c r="DKK861" s="152"/>
      <c r="DKL861" s="152"/>
      <c r="DKM861" s="152"/>
      <c r="DKN861" s="152"/>
      <c r="DKO861" s="152"/>
      <c r="DKP861" s="152"/>
      <c r="DKQ861" s="152"/>
      <c r="DKR861" s="152"/>
      <c r="DKS861" s="152"/>
      <c r="DKT861" s="152"/>
      <c r="DKU861" s="152"/>
      <c r="DKV861" s="152"/>
      <c r="DKW861" s="152"/>
      <c r="DKX861" s="152"/>
      <c r="DKY861" s="152"/>
      <c r="DKZ861" s="152"/>
      <c r="DLA861" s="152"/>
      <c r="DLB861" s="152"/>
      <c r="DLC861" s="152"/>
      <c r="DLD861" s="152"/>
      <c r="DLE861" s="152"/>
      <c r="DLF861" s="152"/>
      <c r="DLG861" s="152"/>
      <c r="DLH861" s="152"/>
      <c r="DLI861" s="152"/>
      <c r="DLJ861" s="152"/>
      <c r="DLK861" s="152"/>
      <c r="DLL861" s="152"/>
      <c r="DLM861" s="152"/>
      <c r="DLN861" s="152"/>
      <c r="DLO861" s="152"/>
      <c r="DLP861" s="152"/>
      <c r="DLQ861" s="152"/>
      <c r="DLR861" s="152"/>
      <c r="DLS861" s="152"/>
      <c r="DLT861" s="152"/>
      <c r="DLU861" s="152"/>
      <c r="DLV861" s="152"/>
      <c r="DLW861" s="152"/>
      <c r="DLX861" s="152"/>
      <c r="DLY861" s="152"/>
      <c r="DLZ861" s="152"/>
      <c r="DMA861" s="152"/>
      <c r="DMB861" s="152"/>
      <c r="DMC861" s="152"/>
      <c r="DMD861" s="152"/>
      <c r="DME861" s="152"/>
      <c r="DMF861" s="152"/>
      <c r="DMG861" s="152"/>
      <c r="DMH861" s="152"/>
      <c r="DMI861" s="152"/>
      <c r="DMJ861" s="152"/>
      <c r="DMK861" s="152"/>
      <c r="DML861" s="152"/>
      <c r="DMM861" s="152"/>
      <c r="DMN861" s="152"/>
      <c r="DMO861" s="152"/>
      <c r="DMP861" s="152"/>
      <c r="DMQ861" s="152"/>
      <c r="DMR861" s="152"/>
      <c r="DMS861" s="152"/>
      <c r="DMT861" s="152"/>
      <c r="DMU861" s="152"/>
      <c r="DMV861" s="152"/>
      <c r="DMW861" s="152"/>
      <c r="DMX861" s="152"/>
      <c r="DMY861" s="152"/>
      <c r="DMZ861" s="152"/>
      <c r="DNA861" s="152"/>
      <c r="DNB861" s="152"/>
      <c r="DNC861" s="152"/>
      <c r="DND861" s="152"/>
      <c r="DNE861" s="152"/>
      <c r="DNF861" s="152"/>
      <c r="DNG861" s="152"/>
      <c r="DNH861" s="152"/>
      <c r="DNI861" s="152"/>
      <c r="DNJ861" s="152"/>
      <c r="DNK861" s="152"/>
      <c r="DNL861" s="152"/>
      <c r="DNM861" s="152"/>
      <c r="DNN861" s="152"/>
      <c r="DNO861" s="152"/>
      <c r="DNP861" s="152"/>
      <c r="DNQ861" s="152"/>
      <c r="DNR861" s="152"/>
      <c r="DNS861" s="152"/>
      <c r="DNT861" s="152"/>
      <c r="DNU861" s="152"/>
      <c r="DNV861" s="152"/>
      <c r="DNW861" s="152"/>
      <c r="DNX861" s="152"/>
      <c r="DNY861" s="152"/>
      <c r="DNZ861" s="152"/>
      <c r="DOA861" s="152"/>
      <c r="DOB861" s="152"/>
      <c r="DOC861" s="152"/>
      <c r="DOD861" s="152"/>
      <c r="DOE861" s="152"/>
      <c r="DOF861" s="152"/>
      <c r="DOG861" s="152"/>
      <c r="DOH861" s="152"/>
      <c r="DOI861" s="152"/>
      <c r="DOJ861" s="152"/>
      <c r="DOK861" s="152"/>
      <c r="DOL861" s="152"/>
      <c r="DOM861" s="152"/>
      <c r="DON861" s="152"/>
      <c r="DOO861" s="152"/>
      <c r="DOP861" s="152"/>
      <c r="DOQ861" s="152"/>
      <c r="DOR861" s="152"/>
      <c r="DOS861" s="152"/>
      <c r="DOT861" s="152"/>
      <c r="DOU861" s="152"/>
      <c r="DOV861" s="152"/>
      <c r="DOW861" s="152"/>
      <c r="DOX861" s="152"/>
      <c r="DOY861" s="152"/>
      <c r="DOZ861" s="152"/>
      <c r="DPA861" s="152"/>
      <c r="DPB861" s="152"/>
      <c r="DPC861" s="152"/>
      <c r="DPD861" s="152"/>
      <c r="DPE861" s="152"/>
      <c r="DPF861" s="152"/>
      <c r="DPG861" s="152"/>
      <c r="DPH861" s="152"/>
      <c r="DPI861" s="152"/>
      <c r="DPJ861" s="152"/>
      <c r="DPK861" s="152"/>
      <c r="DPL861" s="152"/>
      <c r="DPM861" s="152"/>
      <c r="DPN861" s="152"/>
      <c r="DPO861" s="152"/>
      <c r="DPP861" s="152"/>
      <c r="DPQ861" s="152"/>
      <c r="DPR861" s="152"/>
      <c r="DPS861" s="152"/>
      <c r="DPT861" s="152"/>
      <c r="DPU861" s="152"/>
      <c r="DPV861" s="152"/>
      <c r="DPW861" s="152"/>
      <c r="DPX861" s="152"/>
      <c r="DPY861" s="152"/>
      <c r="DPZ861" s="152"/>
      <c r="DQA861" s="152"/>
      <c r="DQB861" s="152"/>
      <c r="DQC861" s="152"/>
      <c r="DQD861" s="152"/>
      <c r="DQE861" s="152"/>
      <c r="DQF861" s="152"/>
      <c r="DQG861" s="152"/>
      <c r="DQH861" s="152"/>
      <c r="DQI861" s="152"/>
      <c r="DQJ861" s="152"/>
      <c r="DQK861" s="152"/>
      <c r="DQL861" s="152"/>
      <c r="DQM861" s="152"/>
      <c r="DQN861" s="152"/>
      <c r="DQO861" s="152"/>
      <c r="DQP861" s="152"/>
      <c r="DQQ861" s="152"/>
      <c r="DQR861" s="152"/>
      <c r="DQS861" s="152"/>
      <c r="DQT861" s="152"/>
      <c r="DQU861" s="152"/>
      <c r="DQV861" s="152"/>
      <c r="DQW861" s="152"/>
      <c r="DQX861" s="152"/>
      <c r="DQY861" s="152"/>
      <c r="DQZ861" s="152"/>
      <c r="DRA861" s="152"/>
      <c r="DRB861" s="152"/>
      <c r="DRC861" s="152"/>
      <c r="DRD861" s="152"/>
      <c r="DRE861" s="152"/>
      <c r="DRF861" s="152"/>
      <c r="DRG861" s="152"/>
      <c r="DRH861" s="152"/>
      <c r="DRI861" s="152"/>
      <c r="DRJ861" s="152"/>
      <c r="DRK861" s="152"/>
      <c r="DRL861" s="152"/>
      <c r="DRM861" s="152"/>
      <c r="DRN861" s="152"/>
      <c r="DRO861" s="152"/>
      <c r="DRP861" s="152"/>
      <c r="DRQ861" s="152"/>
      <c r="DRR861" s="152"/>
      <c r="DRS861" s="152"/>
      <c r="DRT861" s="152"/>
      <c r="DRU861" s="152"/>
      <c r="DRV861" s="152"/>
      <c r="DRW861" s="152"/>
      <c r="DRX861" s="152"/>
      <c r="DRY861" s="152"/>
      <c r="DRZ861" s="152"/>
      <c r="DSA861" s="152"/>
      <c r="DSB861" s="152"/>
      <c r="DSC861" s="152"/>
      <c r="DSD861" s="152"/>
      <c r="DSE861" s="152"/>
      <c r="DSF861" s="152"/>
      <c r="DSG861" s="152"/>
      <c r="DSH861" s="152"/>
      <c r="DSI861" s="152"/>
      <c r="DSJ861" s="152"/>
      <c r="DSK861" s="152"/>
      <c r="DSL861" s="152"/>
      <c r="DSM861" s="152"/>
      <c r="DSN861" s="152"/>
      <c r="DSO861" s="152"/>
      <c r="DSP861" s="152"/>
      <c r="DSQ861" s="152"/>
      <c r="DSR861" s="152"/>
      <c r="DSS861" s="152"/>
      <c r="DST861" s="152"/>
      <c r="DSU861" s="152"/>
      <c r="DSV861" s="152"/>
      <c r="DSW861" s="152"/>
      <c r="DSX861" s="152"/>
      <c r="DSY861" s="152"/>
      <c r="DSZ861" s="152"/>
      <c r="DTA861" s="152"/>
      <c r="DTB861" s="152"/>
      <c r="DTC861" s="152"/>
      <c r="DTD861" s="152"/>
      <c r="DTE861" s="152"/>
      <c r="DTF861" s="152"/>
      <c r="DTG861" s="152"/>
      <c r="DTH861" s="152"/>
      <c r="DTI861" s="152"/>
      <c r="DTJ861" s="152"/>
      <c r="DTK861" s="152"/>
      <c r="DTL861" s="152"/>
      <c r="DTM861" s="152"/>
      <c r="DTN861" s="152"/>
      <c r="DTO861" s="152"/>
      <c r="DTP861" s="152"/>
      <c r="DTQ861" s="152"/>
      <c r="DTR861" s="152"/>
      <c r="DTS861" s="152"/>
      <c r="DTT861" s="152"/>
      <c r="DTU861" s="152"/>
      <c r="DTV861" s="152"/>
      <c r="DTW861" s="152"/>
      <c r="DTX861" s="152"/>
      <c r="DTY861" s="152"/>
      <c r="DTZ861" s="152"/>
      <c r="DUA861" s="152"/>
      <c r="DUB861" s="152"/>
      <c r="DUC861" s="152"/>
      <c r="DUD861" s="152"/>
      <c r="DUE861" s="152"/>
      <c r="DUF861" s="152"/>
      <c r="DUG861" s="152"/>
      <c r="DUH861" s="152"/>
      <c r="DUI861" s="152"/>
      <c r="DUJ861" s="152"/>
      <c r="DUK861" s="152"/>
      <c r="DUL861" s="152"/>
      <c r="DUM861" s="152"/>
      <c r="DUN861" s="152"/>
      <c r="DUO861" s="152"/>
      <c r="DUP861" s="152"/>
      <c r="DUQ861" s="152"/>
      <c r="DUR861" s="152"/>
      <c r="DUS861" s="152"/>
      <c r="DUT861" s="152"/>
      <c r="DUU861" s="152"/>
      <c r="DUV861" s="152"/>
      <c r="DUW861" s="152"/>
      <c r="DUX861" s="152"/>
      <c r="DUY861" s="152"/>
      <c r="DUZ861" s="152"/>
      <c r="DVA861" s="152"/>
      <c r="DVB861" s="152"/>
      <c r="DVC861" s="152"/>
      <c r="DVD861" s="152"/>
      <c r="DVE861" s="152"/>
      <c r="DVF861" s="152"/>
      <c r="DVG861" s="152"/>
      <c r="DVH861" s="152"/>
      <c r="DVI861" s="152"/>
      <c r="DVJ861" s="152"/>
      <c r="DVK861" s="152"/>
      <c r="DVL861" s="152"/>
      <c r="DVM861" s="152"/>
      <c r="DVN861" s="152"/>
      <c r="DVO861" s="152"/>
      <c r="DVP861" s="152"/>
      <c r="DVQ861" s="152"/>
      <c r="DVR861" s="152"/>
      <c r="DVS861" s="152"/>
      <c r="DVT861" s="152"/>
      <c r="DVU861" s="152"/>
      <c r="DVV861" s="152"/>
      <c r="DVW861" s="152"/>
      <c r="DVX861" s="152"/>
      <c r="DVY861" s="152"/>
      <c r="DVZ861" s="152"/>
      <c r="DWA861" s="152"/>
      <c r="DWB861" s="152"/>
      <c r="DWC861" s="152"/>
      <c r="DWD861" s="152"/>
      <c r="DWE861" s="152"/>
      <c r="DWF861" s="152"/>
      <c r="DWG861" s="152"/>
      <c r="DWH861" s="152"/>
      <c r="DWI861" s="152"/>
      <c r="DWJ861" s="152"/>
      <c r="DWK861" s="152"/>
      <c r="DWL861" s="152"/>
      <c r="DWM861" s="152"/>
      <c r="DWN861" s="152"/>
      <c r="DWO861" s="152"/>
      <c r="DWP861" s="152"/>
      <c r="DWQ861" s="152"/>
      <c r="DWR861" s="152"/>
      <c r="DWS861" s="152"/>
      <c r="DWT861" s="152"/>
      <c r="DWU861" s="152"/>
      <c r="DWV861" s="152"/>
      <c r="DWW861" s="152"/>
      <c r="DWX861" s="152"/>
      <c r="DWY861" s="152"/>
      <c r="DWZ861" s="152"/>
      <c r="DXA861" s="152"/>
      <c r="DXB861" s="152"/>
      <c r="DXC861" s="152"/>
      <c r="DXD861" s="152"/>
      <c r="DXE861" s="152"/>
      <c r="DXF861" s="152"/>
      <c r="DXG861" s="152"/>
      <c r="DXH861" s="152"/>
      <c r="DXI861" s="152"/>
      <c r="DXJ861" s="152"/>
      <c r="DXK861" s="152"/>
      <c r="DXL861" s="152"/>
      <c r="DXM861" s="152"/>
      <c r="DXN861" s="152"/>
      <c r="DXO861" s="152"/>
      <c r="DXP861" s="152"/>
      <c r="DXQ861" s="152"/>
      <c r="DXR861" s="152"/>
      <c r="DXS861" s="152"/>
      <c r="DXT861" s="152"/>
      <c r="DXU861" s="152"/>
      <c r="DXV861" s="152"/>
      <c r="DXW861" s="152"/>
      <c r="DXX861" s="152"/>
      <c r="DXY861" s="152"/>
      <c r="DXZ861" s="152"/>
      <c r="DYA861" s="152"/>
      <c r="DYB861" s="152"/>
      <c r="DYC861" s="152"/>
      <c r="DYD861" s="152"/>
      <c r="DYE861" s="152"/>
      <c r="DYF861" s="152"/>
      <c r="DYG861" s="152"/>
      <c r="DYH861" s="152"/>
      <c r="DYI861" s="152"/>
      <c r="DYJ861" s="152"/>
      <c r="DYK861" s="152"/>
      <c r="DYL861" s="152"/>
      <c r="DYM861" s="152"/>
      <c r="DYN861" s="152"/>
      <c r="DYO861" s="152"/>
      <c r="DYP861" s="152"/>
      <c r="DYQ861" s="152"/>
      <c r="DYR861" s="152"/>
      <c r="DYS861" s="152"/>
      <c r="DYT861" s="152"/>
      <c r="DYU861" s="152"/>
      <c r="DYV861" s="152"/>
      <c r="DYW861" s="152"/>
      <c r="DYX861" s="152"/>
      <c r="DYY861" s="152"/>
      <c r="DYZ861" s="152"/>
      <c r="DZA861" s="152"/>
      <c r="DZB861" s="152"/>
      <c r="DZC861" s="152"/>
      <c r="DZD861" s="152"/>
      <c r="DZE861" s="152"/>
      <c r="DZF861" s="152"/>
      <c r="DZG861" s="152"/>
      <c r="DZH861" s="152"/>
      <c r="DZI861" s="152"/>
      <c r="DZJ861" s="152"/>
      <c r="DZK861" s="152"/>
      <c r="DZL861" s="152"/>
      <c r="DZM861" s="152"/>
      <c r="DZN861" s="152"/>
      <c r="DZO861" s="152"/>
      <c r="DZP861" s="152"/>
      <c r="DZQ861" s="152"/>
      <c r="DZR861" s="152"/>
      <c r="DZS861" s="152"/>
      <c r="DZT861" s="152"/>
      <c r="DZU861" s="152"/>
      <c r="DZV861" s="152"/>
      <c r="DZW861" s="152"/>
      <c r="DZX861" s="152"/>
      <c r="DZY861" s="152"/>
      <c r="DZZ861" s="152"/>
      <c r="EAA861" s="152"/>
      <c r="EAB861" s="152"/>
      <c r="EAC861" s="152"/>
      <c r="EAD861" s="152"/>
      <c r="EAE861" s="152"/>
      <c r="EAF861" s="152"/>
      <c r="EAG861" s="152"/>
      <c r="EAH861" s="152"/>
      <c r="EAI861" s="152"/>
      <c r="EAJ861" s="152"/>
      <c r="EAK861" s="152"/>
      <c r="EAL861" s="152"/>
      <c r="EAM861" s="152"/>
      <c r="EAN861" s="152"/>
      <c r="EAO861" s="152"/>
      <c r="EAP861" s="152"/>
      <c r="EAQ861" s="152"/>
      <c r="EAR861" s="152"/>
      <c r="EAS861" s="152"/>
      <c r="EAT861" s="152"/>
      <c r="EAU861" s="152"/>
      <c r="EAV861" s="152"/>
      <c r="EAW861" s="152"/>
      <c r="EAX861" s="152"/>
      <c r="EAY861" s="152"/>
      <c r="EAZ861" s="152"/>
      <c r="EBA861" s="152"/>
      <c r="EBB861" s="152"/>
      <c r="EBC861" s="152"/>
      <c r="EBD861" s="152"/>
      <c r="EBE861" s="152"/>
      <c r="EBF861" s="152"/>
      <c r="EBG861" s="152"/>
      <c r="EBH861" s="152"/>
      <c r="EBI861" s="152"/>
      <c r="EBJ861" s="152"/>
      <c r="EBK861" s="152"/>
      <c r="EBL861" s="152"/>
      <c r="EBM861" s="152"/>
      <c r="EBN861" s="152"/>
      <c r="EBO861" s="152"/>
      <c r="EBP861" s="152"/>
      <c r="EBQ861" s="152"/>
      <c r="EBR861" s="152"/>
      <c r="EBS861" s="152"/>
      <c r="EBT861" s="152"/>
      <c r="EBU861" s="152"/>
      <c r="EBV861" s="152"/>
      <c r="EBW861" s="152"/>
      <c r="EBX861" s="152"/>
      <c r="EBY861" s="152"/>
      <c r="EBZ861" s="152"/>
      <c r="ECA861" s="152"/>
      <c r="ECB861" s="152"/>
      <c r="ECC861" s="152"/>
      <c r="ECD861" s="152"/>
      <c r="ECE861" s="152"/>
      <c r="ECF861" s="152"/>
      <c r="ECG861" s="152"/>
      <c r="ECH861" s="152"/>
      <c r="ECI861" s="152"/>
      <c r="ECJ861" s="152"/>
      <c r="ECK861" s="152"/>
      <c r="ECL861" s="152"/>
      <c r="ECM861" s="152"/>
      <c r="ECN861" s="152"/>
      <c r="ECO861" s="152"/>
      <c r="ECP861" s="152"/>
      <c r="ECQ861" s="152"/>
      <c r="ECR861" s="152"/>
      <c r="ECS861" s="152"/>
      <c r="ECT861" s="152"/>
      <c r="ECU861" s="152"/>
      <c r="ECV861" s="152"/>
      <c r="ECW861" s="152"/>
      <c r="ECX861" s="152"/>
      <c r="ECY861" s="152"/>
      <c r="ECZ861" s="152"/>
      <c r="EDA861" s="152"/>
      <c r="EDB861" s="152"/>
      <c r="EDC861" s="152"/>
      <c r="EDD861" s="152"/>
      <c r="EDE861" s="152"/>
      <c r="EDF861" s="152"/>
      <c r="EDG861" s="152"/>
      <c r="EDH861" s="152"/>
      <c r="EDI861" s="152"/>
      <c r="EDJ861" s="152"/>
      <c r="EDK861" s="152"/>
      <c r="EDL861" s="152"/>
      <c r="EDM861" s="152"/>
      <c r="EDN861" s="152"/>
      <c r="EDO861" s="152"/>
      <c r="EDP861" s="152"/>
      <c r="EDQ861" s="152"/>
      <c r="EDR861" s="152"/>
      <c r="EDS861" s="152"/>
      <c r="EDT861" s="152"/>
      <c r="EDU861" s="152"/>
      <c r="EDV861" s="152"/>
      <c r="EDW861" s="152"/>
      <c r="EDX861" s="152"/>
      <c r="EDY861" s="152"/>
      <c r="EDZ861" s="152"/>
      <c r="EEA861" s="152"/>
      <c r="EEB861" s="152"/>
      <c r="EEC861" s="152"/>
      <c r="EED861" s="152"/>
      <c r="EEE861" s="152"/>
      <c r="EEF861" s="152"/>
      <c r="EEG861" s="152"/>
      <c r="EEH861" s="152"/>
      <c r="EEI861" s="152"/>
      <c r="EEJ861" s="152"/>
      <c r="EEK861" s="152"/>
      <c r="EEL861" s="152"/>
      <c r="EEM861" s="152"/>
      <c r="EEN861" s="152"/>
      <c r="EEO861" s="152"/>
      <c r="EEP861" s="152"/>
      <c r="EEQ861" s="152"/>
      <c r="EER861" s="152"/>
      <c r="EES861" s="152"/>
      <c r="EET861" s="152"/>
      <c r="EEU861" s="152"/>
      <c r="EEV861" s="152"/>
      <c r="EEW861" s="152"/>
      <c r="EEX861" s="152"/>
      <c r="EEY861" s="152"/>
      <c r="EEZ861" s="152"/>
      <c r="EFA861" s="152"/>
      <c r="EFB861" s="152"/>
      <c r="EFC861" s="152"/>
      <c r="EFD861" s="152"/>
      <c r="EFE861" s="152"/>
      <c r="EFF861" s="152"/>
      <c r="EFG861" s="152"/>
      <c r="EFH861" s="152"/>
      <c r="EFI861" s="152"/>
      <c r="EFJ861" s="152"/>
      <c r="EFK861" s="152"/>
      <c r="EFL861" s="152"/>
      <c r="EFM861" s="152"/>
      <c r="EFN861" s="152"/>
      <c r="EFO861" s="152"/>
      <c r="EFP861" s="152"/>
      <c r="EFQ861" s="152"/>
      <c r="EFR861" s="152"/>
      <c r="EFS861" s="152"/>
      <c r="EFT861" s="152"/>
      <c r="EFU861" s="152"/>
      <c r="EFV861" s="152"/>
      <c r="EFW861" s="152"/>
      <c r="EFX861" s="152"/>
      <c r="EFY861" s="152"/>
      <c r="EFZ861" s="152"/>
      <c r="EGA861" s="152"/>
      <c r="EGB861" s="152"/>
      <c r="EGC861" s="152"/>
      <c r="EGD861" s="152"/>
      <c r="EGE861" s="152"/>
      <c r="EGF861" s="152"/>
      <c r="EGG861" s="152"/>
      <c r="EGH861" s="152"/>
      <c r="EGI861" s="152"/>
      <c r="EGJ861" s="152"/>
      <c r="EGK861" s="152"/>
      <c r="EGL861" s="152"/>
      <c r="EGM861" s="152"/>
      <c r="EGN861" s="152"/>
      <c r="EGO861" s="152"/>
      <c r="EGP861" s="152"/>
      <c r="EGQ861" s="152"/>
      <c r="EGR861" s="152"/>
      <c r="EGS861" s="152"/>
      <c r="EGT861" s="152"/>
      <c r="EGU861" s="152"/>
      <c r="EGV861" s="152"/>
      <c r="EGW861" s="152"/>
      <c r="EGX861" s="152"/>
      <c r="EGY861" s="152"/>
      <c r="EGZ861" s="152"/>
      <c r="EHA861" s="152"/>
      <c r="EHB861" s="152"/>
      <c r="EHC861" s="152"/>
      <c r="EHD861" s="152"/>
      <c r="EHE861" s="152"/>
      <c r="EHF861" s="152"/>
      <c r="EHG861" s="152"/>
      <c r="EHH861" s="152"/>
      <c r="EHI861" s="152"/>
      <c r="EHJ861" s="152"/>
      <c r="EHK861" s="152"/>
      <c r="EHL861" s="152"/>
      <c r="EHM861" s="152"/>
      <c r="EHN861" s="152"/>
      <c r="EHO861" s="152"/>
      <c r="EHP861" s="152"/>
      <c r="EHQ861" s="152"/>
      <c r="EHR861" s="152"/>
      <c r="EHS861" s="152"/>
      <c r="EHT861" s="152"/>
      <c r="EHU861" s="152"/>
      <c r="EHV861" s="152"/>
      <c r="EHW861" s="152"/>
      <c r="EHX861" s="152"/>
      <c r="EHY861" s="152"/>
      <c r="EHZ861" s="152"/>
      <c r="EIA861" s="152"/>
      <c r="EIB861" s="152"/>
      <c r="EIC861" s="152"/>
      <c r="EID861" s="152"/>
      <c r="EIE861" s="152"/>
      <c r="EIF861" s="152"/>
      <c r="EIG861" s="152"/>
      <c r="EIH861" s="152"/>
      <c r="EII861" s="152"/>
      <c r="EIJ861" s="152"/>
      <c r="EIK861" s="152"/>
      <c r="EIL861" s="152"/>
      <c r="EIM861" s="152"/>
      <c r="EIN861" s="152"/>
      <c r="EIO861" s="152"/>
      <c r="EIP861" s="152"/>
      <c r="EIQ861" s="152"/>
      <c r="EIR861" s="152"/>
      <c r="EIS861" s="152"/>
      <c r="EIT861" s="152"/>
      <c r="EIU861" s="152"/>
      <c r="EIV861" s="152"/>
      <c r="EIW861" s="152"/>
      <c r="EIX861" s="152"/>
      <c r="EIY861" s="152"/>
      <c r="EIZ861" s="152"/>
      <c r="EJA861" s="152"/>
      <c r="EJB861" s="152"/>
      <c r="EJC861" s="152"/>
      <c r="EJD861" s="152"/>
      <c r="EJE861" s="152"/>
      <c r="EJF861" s="152"/>
      <c r="EJG861" s="152"/>
      <c r="EJH861" s="152"/>
      <c r="EJI861" s="152"/>
      <c r="EJJ861" s="152"/>
      <c r="EJK861" s="152"/>
      <c r="EJL861" s="152"/>
      <c r="EJM861" s="152"/>
      <c r="EJN861" s="152"/>
      <c r="EJO861" s="152"/>
      <c r="EJP861" s="152"/>
      <c r="EJQ861" s="152"/>
      <c r="EJR861" s="152"/>
      <c r="EJS861" s="152"/>
      <c r="EJT861" s="152"/>
      <c r="EJU861" s="152"/>
      <c r="EJV861" s="152"/>
      <c r="EJW861" s="152"/>
      <c r="EJX861" s="152"/>
      <c r="EJY861" s="152"/>
      <c r="EJZ861" s="152"/>
      <c r="EKA861" s="152"/>
      <c r="EKB861" s="152"/>
      <c r="EKC861" s="152"/>
      <c r="EKD861" s="152"/>
      <c r="EKE861" s="152"/>
      <c r="EKF861" s="152"/>
      <c r="EKG861" s="152"/>
      <c r="EKH861" s="152"/>
      <c r="EKI861" s="152"/>
      <c r="EKJ861" s="152"/>
      <c r="EKK861" s="152"/>
      <c r="EKL861" s="152"/>
      <c r="EKM861" s="152"/>
      <c r="EKN861" s="152"/>
      <c r="EKO861" s="152"/>
      <c r="EKP861" s="152"/>
      <c r="EKQ861" s="152"/>
      <c r="EKR861" s="152"/>
      <c r="EKS861" s="152"/>
      <c r="EKT861" s="152"/>
      <c r="EKU861" s="152"/>
      <c r="EKV861" s="152"/>
      <c r="EKW861" s="152"/>
      <c r="EKX861" s="152"/>
      <c r="EKY861" s="152"/>
      <c r="EKZ861" s="152"/>
      <c r="ELA861" s="152"/>
      <c r="ELB861" s="152"/>
      <c r="ELC861" s="152"/>
      <c r="ELD861" s="152"/>
      <c r="ELE861" s="152"/>
      <c r="ELF861" s="152"/>
      <c r="ELG861" s="152"/>
      <c r="ELH861" s="152"/>
      <c r="ELI861" s="152"/>
      <c r="ELJ861" s="152"/>
      <c r="ELK861" s="152"/>
      <c r="ELL861" s="152"/>
      <c r="ELM861" s="152"/>
      <c r="ELN861" s="152"/>
      <c r="ELO861" s="152"/>
      <c r="ELP861" s="152"/>
      <c r="ELQ861" s="152"/>
      <c r="ELR861" s="152"/>
      <c r="ELS861" s="152"/>
      <c r="ELT861" s="152"/>
      <c r="ELU861" s="152"/>
      <c r="ELV861" s="152"/>
      <c r="ELW861" s="152"/>
      <c r="ELX861" s="152"/>
      <c r="ELY861" s="152"/>
      <c r="ELZ861" s="152"/>
      <c r="EMA861" s="152"/>
      <c r="EMB861" s="152"/>
      <c r="EMC861" s="152"/>
      <c r="EMD861" s="152"/>
      <c r="EME861" s="152"/>
      <c r="EMF861" s="152"/>
      <c r="EMG861" s="152"/>
      <c r="EMH861" s="152"/>
      <c r="EMI861" s="152"/>
      <c r="EMJ861" s="152"/>
      <c r="EMK861" s="152"/>
      <c r="EML861" s="152"/>
      <c r="EMM861" s="152"/>
      <c r="EMN861" s="152"/>
      <c r="EMO861" s="152"/>
      <c r="EMP861" s="152"/>
      <c r="EMQ861" s="152"/>
      <c r="EMR861" s="152"/>
      <c r="EMS861" s="152"/>
      <c r="EMT861" s="152"/>
      <c r="EMU861" s="152"/>
      <c r="EMV861" s="152"/>
      <c r="EMW861" s="152"/>
      <c r="EMX861" s="152"/>
      <c r="EMY861" s="152"/>
      <c r="EMZ861" s="152"/>
      <c r="ENA861" s="152"/>
      <c r="ENB861" s="152"/>
      <c r="ENC861" s="152"/>
      <c r="END861" s="152"/>
      <c r="ENE861" s="152"/>
      <c r="ENF861" s="152"/>
      <c r="ENG861" s="152"/>
      <c r="ENH861" s="152"/>
      <c r="ENI861" s="152"/>
      <c r="ENJ861" s="152"/>
      <c r="ENK861" s="152"/>
      <c r="ENL861" s="152"/>
      <c r="ENM861" s="152"/>
      <c r="ENN861" s="152"/>
      <c r="ENO861" s="152"/>
      <c r="ENP861" s="152"/>
      <c r="ENQ861" s="152"/>
      <c r="ENR861" s="152"/>
      <c r="ENS861" s="152"/>
      <c r="ENT861" s="152"/>
      <c r="ENU861" s="152"/>
      <c r="ENV861" s="152"/>
      <c r="ENW861" s="152"/>
      <c r="ENX861" s="152"/>
      <c r="ENY861" s="152"/>
      <c r="ENZ861" s="152"/>
      <c r="EOA861" s="152"/>
      <c r="EOB861" s="152"/>
      <c r="EOC861" s="152"/>
      <c r="EOD861" s="152"/>
      <c r="EOE861" s="152"/>
      <c r="EOF861" s="152"/>
      <c r="EOG861" s="152"/>
      <c r="EOH861" s="152"/>
      <c r="EOI861" s="152"/>
      <c r="EOJ861" s="152"/>
      <c r="EOK861" s="152"/>
      <c r="EOL861" s="152"/>
      <c r="EOM861" s="152"/>
      <c r="EON861" s="152"/>
      <c r="EOO861" s="152"/>
      <c r="EOP861" s="152"/>
      <c r="EOQ861" s="152"/>
      <c r="EOR861" s="152"/>
      <c r="EOS861" s="152"/>
      <c r="EOT861" s="152"/>
      <c r="EOU861" s="152"/>
      <c r="EOV861" s="152"/>
      <c r="EOW861" s="152"/>
      <c r="EOX861" s="152"/>
      <c r="EOY861" s="152"/>
      <c r="EOZ861" s="152"/>
      <c r="EPA861" s="152"/>
      <c r="EPB861" s="152"/>
      <c r="EPC861" s="152"/>
      <c r="EPD861" s="152"/>
      <c r="EPE861" s="152"/>
      <c r="EPF861" s="152"/>
      <c r="EPG861" s="152"/>
      <c r="EPH861" s="152"/>
      <c r="EPI861" s="152"/>
      <c r="EPJ861" s="152"/>
      <c r="EPK861" s="152"/>
      <c r="EPL861" s="152"/>
      <c r="EPM861" s="152"/>
      <c r="EPN861" s="152"/>
      <c r="EPO861" s="152"/>
      <c r="EPP861" s="152"/>
      <c r="EPQ861" s="152"/>
      <c r="EPR861" s="152"/>
      <c r="EPS861" s="152"/>
      <c r="EPT861" s="152"/>
      <c r="EPU861" s="152"/>
      <c r="EPV861" s="152"/>
      <c r="EPW861" s="152"/>
      <c r="EPX861" s="152"/>
      <c r="EPY861" s="152"/>
      <c r="EPZ861" s="152"/>
      <c r="EQA861" s="152"/>
      <c r="EQB861" s="152"/>
      <c r="EQC861" s="152"/>
      <c r="EQD861" s="152"/>
      <c r="EQE861" s="152"/>
      <c r="EQF861" s="152"/>
      <c r="EQG861" s="152"/>
      <c r="EQH861" s="152"/>
      <c r="EQI861" s="152"/>
      <c r="EQJ861" s="152"/>
      <c r="EQK861" s="152"/>
      <c r="EQL861" s="152"/>
      <c r="EQM861" s="152"/>
      <c r="EQN861" s="152"/>
      <c r="EQO861" s="152"/>
      <c r="EQP861" s="152"/>
      <c r="EQQ861" s="152"/>
      <c r="EQR861" s="152"/>
      <c r="EQS861" s="152"/>
      <c r="EQT861" s="152"/>
      <c r="EQU861" s="152"/>
      <c r="EQV861" s="152"/>
      <c r="EQW861" s="152"/>
      <c r="EQX861" s="152"/>
      <c r="EQY861" s="152"/>
      <c r="EQZ861" s="152"/>
      <c r="ERA861" s="152"/>
      <c r="ERB861" s="152"/>
      <c r="ERC861" s="152"/>
      <c r="ERD861" s="152"/>
      <c r="ERE861" s="152"/>
      <c r="ERF861" s="152"/>
      <c r="ERG861" s="152"/>
      <c r="ERH861" s="152"/>
      <c r="ERI861" s="152"/>
      <c r="ERJ861" s="152"/>
      <c r="ERK861" s="152"/>
      <c r="ERL861" s="152"/>
      <c r="ERM861" s="152"/>
      <c r="ERN861" s="152"/>
      <c r="ERO861" s="152"/>
      <c r="ERP861" s="152"/>
      <c r="ERQ861" s="152"/>
      <c r="ERR861" s="152"/>
      <c r="ERS861" s="152"/>
      <c r="ERT861" s="152"/>
      <c r="ERU861" s="152"/>
      <c r="ERV861" s="152"/>
      <c r="ERW861" s="152"/>
      <c r="ERX861" s="152"/>
      <c r="ERY861" s="152"/>
      <c r="ERZ861" s="152"/>
      <c r="ESA861" s="152"/>
      <c r="ESB861" s="152"/>
      <c r="ESC861" s="152"/>
      <c r="ESD861" s="152"/>
      <c r="ESE861" s="152"/>
      <c r="ESF861" s="152"/>
      <c r="ESG861" s="152"/>
      <c r="ESH861" s="152"/>
      <c r="ESI861" s="152"/>
      <c r="ESJ861" s="152"/>
      <c r="ESK861" s="152"/>
      <c r="ESL861" s="152"/>
      <c r="ESM861" s="152"/>
      <c r="ESN861" s="152"/>
      <c r="ESO861" s="152"/>
      <c r="ESP861" s="152"/>
      <c r="ESQ861" s="152"/>
      <c r="ESR861" s="152"/>
      <c r="ESS861" s="152"/>
      <c r="EST861" s="152"/>
      <c r="ESU861" s="152"/>
      <c r="ESV861" s="152"/>
      <c r="ESW861" s="152"/>
      <c r="ESX861" s="152"/>
      <c r="ESY861" s="152"/>
      <c r="ESZ861" s="152"/>
      <c r="ETA861" s="152"/>
      <c r="ETB861" s="152"/>
      <c r="ETC861" s="152"/>
      <c r="ETD861" s="152"/>
      <c r="ETE861" s="152"/>
      <c r="ETF861" s="152"/>
      <c r="ETG861" s="152"/>
      <c r="ETH861" s="152"/>
      <c r="ETI861" s="152"/>
      <c r="ETJ861" s="152"/>
      <c r="ETK861" s="152"/>
      <c r="ETL861" s="152"/>
      <c r="ETM861" s="152"/>
      <c r="ETN861" s="152"/>
      <c r="ETO861" s="152"/>
      <c r="ETP861" s="152"/>
      <c r="ETQ861" s="152"/>
      <c r="ETR861" s="152"/>
      <c r="ETS861" s="152"/>
      <c r="ETT861" s="152"/>
      <c r="ETU861" s="152"/>
      <c r="ETV861" s="152"/>
      <c r="ETW861" s="152"/>
      <c r="ETX861" s="152"/>
      <c r="ETY861" s="152"/>
      <c r="ETZ861" s="152"/>
      <c r="EUA861" s="152"/>
      <c r="EUB861" s="152"/>
      <c r="EUC861" s="152"/>
      <c r="EUD861" s="152"/>
      <c r="EUE861" s="152"/>
      <c r="EUF861" s="152"/>
      <c r="EUG861" s="152"/>
      <c r="EUH861" s="152"/>
      <c r="EUI861" s="152"/>
      <c r="EUJ861" s="152"/>
      <c r="EUK861" s="152"/>
      <c r="EUL861" s="152"/>
      <c r="EUM861" s="152"/>
      <c r="EUN861" s="152"/>
      <c r="EUO861" s="152"/>
      <c r="EUP861" s="152"/>
      <c r="EUQ861" s="152"/>
      <c r="EUR861" s="152"/>
      <c r="EUS861" s="152"/>
      <c r="EUT861" s="152"/>
      <c r="EUU861" s="152"/>
      <c r="EUV861" s="152"/>
      <c r="EUW861" s="152"/>
      <c r="EUX861" s="152"/>
      <c r="EUY861" s="152"/>
      <c r="EUZ861" s="152"/>
      <c r="EVA861" s="152"/>
      <c r="EVB861" s="152"/>
      <c r="EVC861" s="152"/>
      <c r="EVD861" s="152"/>
      <c r="EVE861" s="152"/>
      <c r="EVF861" s="152"/>
      <c r="EVG861" s="152"/>
      <c r="EVH861" s="152"/>
      <c r="EVI861" s="152"/>
      <c r="EVJ861" s="152"/>
      <c r="EVK861" s="152"/>
      <c r="EVL861" s="152"/>
      <c r="EVM861" s="152"/>
      <c r="EVN861" s="152"/>
      <c r="EVO861" s="152"/>
      <c r="EVP861" s="152"/>
      <c r="EVQ861" s="152"/>
      <c r="EVR861" s="152"/>
      <c r="EVS861" s="152"/>
      <c r="EVT861" s="152"/>
      <c r="EVU861" s="152"/>
      <c r="EVV861" s="152"/>
      <c r="EVW861" s="152"/>
      <c r="EVX861" s="152"/>
      <c r="EVY861" s="152"/>
      <c r="EVZ861" s="152"/>
      <c r="EWA861" s="152"/>
      <c r="EWB861" s="152"/>
      <c r="EWC861" s="152"/>
      <c r="EWD861" s="152"/>
      <c r="EWE861" s="152"/>
      <c r="EWF861" s="152"/>
      <c r="EWG861" s="152"/>
      <c r="EWH861" s="152"/>
      <c r="EWI861" s="152"/>
      <c r="EWJ861" s="152"/>
      <c r="EWK861" s="152"/>
      <c r="EWL861" s="152"/>
      <c r="EWM861" s="152"/>
      <c r="EWN861" s="152"/>
      <c r="EWO861" s="152"/>
      <c r="EWP861" s="152"/>
      <c r="EWQ861" s="152"/>
      <c r="EWR861" s="152"/>
      <c r="EWS861" s="152"/>
      <c r="EWT861" s="152"/>
      <c r="EWU861" s="152"/>
      <c r="EWV861" s="152"/>
      <c r="EWW861" s="152"/>
      <c r="EWX861" s="152"/>
      <c r="EWY861" s="152"/>
      <c r="EWZ861" s="152"/>
      <c r="EXA861" s="152"/>
      <c r="EXB861" s="152"/>
      <c r="EXC861" s="152"/>
      <c r="EXD861" s="152"/>
      <c r="EXE861" s="152"/>
      <c r="EXF861" s="152"/>
      <c r="EXG861" s="152"/>
      <c r="EXH861" s="152"/>
      <c r="EXI861" s="152"/>
      <c r="EXJ861" s="152"/>
      <c r="EXK861" s="152"/>
      <c r="EXL861" s="152"/>
      <c r="EXM861" s="152"/>
      <c r="EXN861" s="152"/>
      <c r="EXO861" s="152"/>
      <c r="EXP861" s="152"/>
      <c r="EXQ861" s="152"/>
      <c r="EXR861" s="152"/>
      <c r="EXS861" s="152"/>
      <c r="EXT861" s="152"/>
      <c r="EXU861" s="152"/>
      <c r="EXV861" s="152"/>
      <c r="EXW861" s="152"/>
      <c r="EXX861" s="152"/>
      <c r="EXY861" s="152"/>
      <c r="EXZ861" s="152"/>
      <c r="EYA861" s="152"/>
      <c r="EYB861" s="152"/>
      <c r="EYC861" s="152"/>
      <c r="EYD861" s="152"/>
      <c r="EYE861" s="152"/>
      <c r="EYF861" s="152"/>
      <c r="EYG861" s="152"/>
      <c r="EYH861" s="152"/>
      <c r="EYI861" s="152"/>
      <c r="EYJ861" s="152"/>
      <c r="EYK861" s="152"/>
      <c r="EYL861" s="152"/>
      <c r="EYM861" s="152"/>
      <c r="EYN861" s="152"/>
      <c r="EYO861" s="152"/>
      <c r="EYP861" s="152"/>
      <c r="EYQ861" s="152"/>
      <c r="EYR861" s="152"/>
      <c r="EYS861" s="152"/>
      <c r="EYT861" s="152"/>
      <c r="EYU861" s="152"/>
      <c r="EYV861" s="152"/>
      <c r="EYW861" s="152"/>
      <c r="EYX861" s="152"/>
      <c r="EYY861" s="152"/>
      <c r="EYZ861" s="152"/>
      <c r="EZA861" s="152"/>
      <c r="EZB861" s="152"/>
      <c r="EZC861" s="152"/>
      <c r="EZD861" s="152"/>
      <c r="EZE861" s="152"/>
      <c r="EZF861" s="152"/>
      <c r="EZG861" s="152"/>
      <c r="EZH861" s="152"/>
      <c r="EZI861" s="152"/>
      <c r="EZJ861" s="152"/>
      <c r="EZK861" s="152"/>
      <c r="EZL861" s="152"/>
      <c r="EZM861" s="152"/>
      <c r="EZN861" s="152"/>
      <c r="EZO861" s="152"/>
      <c r="EZP861" s="152"/>
      <c r="EZQ861" s="152"/>
      <c r="EZR861" s="152"/>
      <c r="EZS861" s="152"/>
      <c r="EZT861" s="152"/>
      <c r="EZU861" s="152"/>
      <c r="EZV861" s="152"/>
      <c r="EZW861" s="152"/>
      <c r="EZX861" s="152"/>
      <c r="EZY861" s="152"/>
      <c r="EZZ861" s="152"/>
      <c r="FAA861" s="152"/>
      <c r="FAB861" s="152"/>
      <c r="FAC861" s="152"/>
      <c r="FAD861" s="152"/>
      <c r="FAE861" s="152"/>
      <c r="FAF861" s="152"/>
      <c r="FAG861" s="152"/>
      <c r="FAH861" s="152"/>
      <c r="FAI861" s="152"/>
      <c r="FAJ861" s="152"/>
      <c r="FAK861" s="152"/>
      <c r="FAL861" s="152"/>
      <c r="FAM861" s="152"/>
      <c r="FAN861" s="152"/>
      <c r="FAO861" s="152"/>
      <c r="FAP861" s="152"/>
      <c r="FAQ861" s="152"/>
      <c r="FAR861" s="152"/>
      <c r="FAS861" s="152"/>
      <c r="FAT861" s="152"/>
      <c r="FAU861" s="152"/>
      <c r="FAV861" s="152"/>
      <c r="FAW861" s="152"/>
      <c r="FAX861" s="152"/>
      <c r="FAY861" s="152"/>
      <c r="FAZ861" s="152"/>
      <c r="FBA861" s="152"/>
      <c r="FBB861" s="152"/>
      <c r="FBC861" s="152"/>
      <c r="FBD861" s="152"/>
      <c r="FBE861" s="152"/>
      <c r="FBF861" s="152"/>
      <c r="FBG861" s="152"/>
      <c r="FBH861" s="152"/>
      <c r="FBI861" s="152"/>
      <c r="FBJ861" s="152"/>
      <c r="FBK861" s="152"/>
      <c r="FBL861" s="152"/>
      <c r="FBM861" s="152"/>
      <c r="FBN861" s="152"/>
      <c r="FBO861" s="152"/>
      <c r="FBP861" s="152"/>
      <c r="FBQ861" s="152"/>
      <c r="FBR861" s="152"/>
      <c r="FBS861" s="152"/>
      <c r="FBT861" s="152"/>
      <c r="FBU861" s="152"/>
      <c r="FBV861" s="152"/>
      <c r="FBW861" s="152"/>
      <c r="FBX861" s="152"/>
      <c r="FBY861" s="152"/>
      <c r="FBZ861" s="152"/>
      <c r="FCA861" s="152"/>
      <c r="FCB861" s="152"/>
      <c r="FCC861" s="152"/>
      <c r="FCD861" s="152"/>
      <c r="FCE861" s="152"/>
      <c r="FCF861" s="152"/>
      <c r="FCG861" s="152"/>
      <c r="FCH861" s="152"/>
      <c r="FCI861" s="152"/>
      <c r="FCJ861" s="152"/>
      <c r="FCK861" s="152"/>
      <c r="FCL861" s="152"/>
      <c r="FCM861" s="152"/>
      <c r="FCN861" s="152"/>
      <c r="FCO861" s="152"/>
      <c r="FCP861" s="152"/>
      <c r="FCQ861" s="152"/>
      <c r="FCR861" s="152"/>
      <c r="FCS861" s="152"/>
      <c r="FCT861" s="152"/>
      <c r="FCU861" s="152"/>
      <c r="FCV861" s="152"/>
      <c r="FCW861" s="152"/>
      <c r="FCX861" s="152"/>
      <c r="FCY861" s="152"/>
      <c r="FCZ861" s="152"/>
      <c r="FDA861" s="152"/>
      <c r="FDB861" s="152"/>
      <c r="FDC861" s="152"/>
      <c r="FDD861" s="152"/>
      <c r="FDE861" s="152"/>
      <c r="FDF861" s="152"/>
      <c r="FDG861" s="152"/>
      <c r="FDH861" s="152"/>
      <c r="FDI861" s="152"/>
      <c r="FDJ861" s="152"/>
      <c r="FDK861" s="152"/>
      <c r="FDL861" s="152"/>
      <c r="FDM861" s="152"/>
      <c r="FDN861" s="152"/>
      <c r="FDO861" s="152"/>
      <c r="FDP861" s="152"/>
      <c r="FDQ861" s="152"/>
      <c r="FDR861" s="152"/>
      <c r="FDS861" s="152"/>
      <c r="FDT861" s="152"/>
      <c r="FDU861" s="152"/>
      <c r="FDV861" s="152"/>
      <c r="FDW861" s="152"/>
      <c r="FDX861" s="152"/>
      <c r="FDY861" s="152"/>
      <c r="FDZ861" s="152"/>
      <c r="FEA861" s="152"/>
      <c r="FEB861" s="152"/>
      <c r="FEC861" s="152"/>
      <c r="FED861" s="152"/>
      <c r="FEE861" s="152"/>
      <c r="FEF861" s="152"/>
      <c r="FEG861" s="152"/>
      <c r="FEH861" s="152"/>
      <c r="FEI861" s="152"/>
      <c r="FEJ861" s="152"/>
      <c r="FEK861" s="152"/>
      <c r="FEL861" s="152"/>
      <c r="FEM861" s="152"/>
      <c r="FEN861" s="152"/>
      <c r="FEO861" s="152"/>
      <c r="FEP861" s="152"/>
      <c r="FEQ861" s="152"/>
      <c r="FER861" s="152"/>
      <c r="FES861" s="152"/>
      <c r="FET861" s="152"/>
      <c r="FEU861" s="152"/>
      <c r="FEV861" s="152"/>
      <c r="FEW861" s="152"/>
      <c r="FEX861" s="152"/>
      <c r="FEY861" s="152"/>
      <c r="FEZ861" s="152"/>
      <c r="FFA861" s="152"/>
      <c r="FFB861" s="152"/>
      <c r="FFC861" s="152"/>
      <c r="FFD861" s="152"/>
      <c r="FFE861" s="152"/>
      <c r="FFF861" s="152"/>
      <c r="FFG861" s="152"/>
      <c r="FFH861" s="152"/>
      <c r="FFI861" s="152"/>
      <c r="FFJ861" s="152"/>
      <c r="FFK861" s="152"/>
      <c r="FFL861" s="152"/>
      <c r="FFM861" s="152"/>
      <c r="FFN861" s="152"/>
      <c r="FFO861" s="152"/>
      <c r="FFP861" s="152"/>
      <c r="FFQ861" s="152"/>
      <c r="FFR861" s="152"/>
      <c r="FFS861" s="152"/>
      <c r="FFT861" s="152"/>
      <c r="FFU861" s="152"/>
      <c r="FFV861" s="152"/>
      <c r="FFW861" s="152"/>
      <c r="FFX861" s="152"/>
      <c r="FFY861" s="152"/>
      <c r="FFZ861" s="152"/>
      <c r="FGA861" s="152"/>
      <c r="FGB861" s="152"/>
      <c r="FGC861" s="152"/>
      <c r="FGD861" s="152"/>
      <c r="FGE861" s="152"/>
      <c r="FGF861" s="152"/>
      <c r="FGG861" s="152"/>
      <c r="FGH861" s="152"/>
      <c r="FGI861" s="152"/>
      <c r="FGJ861" s="152"/>
      <c r="FGK861" s="152"/>
      <c r="FGL861" s="152"/>
      <c r="FGM861" s="152"/>
      <c r="FGN861" s="152"/>
      <c r="FGO861" s="152"/>
      <c r="FGP861" s="152"/>
      <c r="FGQ861" s="152"/>
      <c r="FGR861" s="152"/>
      <c r="FGS861" s="152"/>
      <c r="FGT861" s="152"/>
      <c r="FGU861" s="152"/>
      <c r="FGV861" s="152"/>
      <c r="FGW861" s="152"/>
      <c r="FGX861" s="152"/>
      <c r="FGY861" s="152"/>
      <c r="FGZ861" s="152"/>
      <c r="FHA861" s="152"/>
      <c r="FHB861" s="152"/>
      <c r="FHC861" s="152"/>
      <c r="FHD861" s="152"/>
      <c r="FHE861" s="152"/>
      <c r="FHF861" s="152"/>
      <c r="FHG861" s="152"/>
      <c r="FHH861" s="152"/>
      <c r="FHI861" s="152"/>
      <c r="FHJ861" s="152"/>
      <c r="FHK861" s="152"/>
      <c r="FHL861" s="152"/>
      <c r="FHM861" s="152"/>
      <c r="FHN861" s="152"/>
      <c r="FHO861" s="152"/>
      <c r="FHP861" s="152"/>
      <c r="FHQ861" s="152"/>
      <c r="FHR861" s="152"/>
      <c r="FHS861" s="152"/>
      <c r="FHT861" s="152"/>
      <c r="FHU861" s="152"/>
      <c r="FHV861" s="152"/>
      <c r="FHW861" s="152"/>
      <c r="FHX861" s="152"/>
      <c r="FHY861" s="152"/>
      <c r="FHZ861" s="152"/>
      <c r="FIA861" s="152"/>
      <c r="FIB861" s="152"/>
      <c r="FIC861" s="152"/>
      <c r="FID861" s="152"/>
      <c r="FIE861" s="152"/>
      <c r="FIF861" s="152"/>
      <c r="FIG861" s="152"/>
      <c r="FIH861" s="152"/>
      <c r="FII861" s="152"/>
      <c r="FIJ861" s="152"/>
      <c r="FIK861" s="152"/>
      <c r="FIL861" s="152"/>
      <c r="FIM861" s="152"/>
      <c r="FIN861" s="152"/>
      <c r="FIO861" s="152"/>
      <c r="FIP861" s="152"/>
      <c r="FIQ861" s="152"/>
      <c r="FIR861" s="152"/>
      <c r="FIS861" s="152"/>
      <c r="FIT861" s="152"/>
      <c r="FIU861" s="152"/>
      <c r="FIV861" s="152"/>
      <c r="FIW861" s="152"/>
      <c r="FIX861" s="152"/>
      <c r="FIY861" s="152"/>
      <c r="FIZ861" s="152"/>
      <c r="FJA861" s="152"/>
      <c r="FJB861" s="152"/>
      <c r="FJC861" s="152"/>
      <c r="FJD861" s="152"/>
      <c r="FJE861" s="152"/>
      <c r="FJF861" s="152"/>
      <c r="FJG861" s="152"/>
      <c r="FJH861" s="152"/>
      <c r="FJI861" s="152"/>
      <c r="FJJ861" s="152"/>
      <c r="FJK861" s="152"/>
      <c r="FJL861" s="152"/>
      <c r="FJM861" s="152"/>
      <c r="FJN861" s="152"/>
      <c r="FJO861" s="152"/>
      <c r="FJP861" s="152"/>
      <c r="FJQ861" s="152"/>
      <c r="FJR861" s="152"/>
      <c r="FJS861" s="152"/>
      <c r="FJT861" s="152"/>
      <c r="FJU861" s="152"/>
      <c r="FJV861" s="152"/>
      <c r="FJW861" s="152"/>
      <c r="FJX861" s="152"/>
      <c r="FJY861" s="152"/>
      <c r="FJZ861" s="152"/>
      <c r="FKA861" s="152"/>
      <c r="FKB861" s="152"/>
      <c r="FKC861" s="152"/>
      <c r="FKD861" s="152"/>
      <c r="FKE861" s="152"/>
      <c r="FKF861" s="152"/>
      <c r="FKG861" s="152"/>
      <c r="FKH861" s="152"/>
      <c r="FKI861" s="152"/>
      <c r="FKJ861" s="152"/>
      <c r="FKK861" s="152"/>
      <c r="FKL861" s="152"/>
      <c r="FKM861" s="152"/>
      <c r="FKN861" s="152"/>
      <c r="FKO861" s="152"/>
      <c r="FKP861" s="152"/>
      <c r="FKQ861" s="152"/>
      <c r="FKR861" s="152"/>
      <c r="FKS861" s="152"/>
      <c r="FKT861" s="152"/>
      <c r="FKU861" s="152"/>
      <c r="FKV861" s="152"/>
      <c r="FKW861" s="152"/>
      <c r="FKX861" s="152"/>
      <c r="FKY861" s="152"/>
      <c r="FKZ861" s="152"/>
      <c r="FLA861" s="152"/>
      <c r="FLB861" s="152"/>
      <c r="FLC861" s="152"/>
      <c r="FLD861" s="152"/>
      <c r="FLE861" s="152"/>
      <c r="FLF861" s="152"/>
      <c r="FLG861" s="152"/>
      <c r="FLH861" s="152"/>
      <c r="FLI861" s="152"/>
      <c r="FLJ861" s="152"/>
      <c r="FLK861" s="152"/>
      <c r="FLL861" s="152"/>
      <c r="FLM861" s="152"/>
      <c r="FLN861" s="152"/>
      <c r="FLO861" s="152"/>
      <c r="FLP861" s="152"/>
      <c r="FLQ861" s="152"/>
      <c r="FLR861" s="152"/>
      <c r="FLS861" s="152"/>
      <c r="FLT861" s="152"/>
      <c r="FLU861" s="152"/>
      <c r="FLV861" s="152"/>
      <c r="FLW861" s="152"/>
      <c r="FLX861" s="152"/>
      <c r="FLY861" s="152"/>
      <c r="FLZ861" s="152"/>
      <c r="FMA861" s="152"/>
      <c r="FMB861" s="152"/>
      <c r="FMC861" s="152"/>
      <c r="FMD861" s="152"/>
      <c r="FME861" s="152"/>
      <c r="FMF861" s="152"/>
      <c r="FMG861" s="152"/>
      <c r="FMH861" s="152"/>
      <c r="FMI861" s="152"/>
      <c r="FMJ861" s="152"/>
      <c r="FMK861" s="152"/>
      <c r="FML861" s="152"/>
      <c r="FMM861" s="152"/>
      <c r="FMN861" s="152"/>
      <c r="FMO861" s="152"/>
      <c r="FMP861" s="152"/>
      <c r="FMQ861" s="152"/>
      <c r="FMR861" s="152"/>
      <c r="FMS861" s="152"/>
      <c r="FMT861" s="152"/>
      <c r="FMU861" s="152"/>
      <c r="FMV861" s="152"/>
      <c r="FMW861" s="152"/>
      <c r="FMX861" s="152"/>
      <c r="FMY861" s="152"/>
      <c r="FMZ861" s="152"/>
      <c r="FNA861" s="152"/>
      <c r="FNB861" s="152"/>
      <c r="FNC861" s="152"/>
      <c r="FND861" s="152"/>
      <c r="FNE861" s="152"/>
      <c r="FNF861" s="152"/>
      <c r="FNG861" s="152"/>
      <c r="FNH861" s="152"/>
      <c r="FNI861" s="152"/>
      <c r="FNJ861" s="152"/>
      <c r="FNK861" s="152"/>
      <c r="FNL861" s="152"/>
      <c r="FNM861" s="152"/>
      <c r="FNN861" s="152"/>
      <c r="FNO861" s="152"/>
      <c r="FNP861" s="152"/>
      <c r="FNQ861" s="152"/>
      <c r="FNR861" s="152"/>
      <c r="FNS861" s="152"/>
      <c r="FNT861" s="152"/>
      <c r="FNU861" s="152"/>
      <c r="FNV861" s="152"/>
      <c r="FNW861" s="152"/>
      <c r="FNX861" s="152"/>
      <c r="FNY861" s="152"/>
      <c r="FNZ861" s="152"/>
      <c r="FOA861" s="152"/>
      <c r="FOB861" s="152"/>
      <c r="FOC861" s="152"/>
      <c r="FOD861" s="152"/>
      <c r="FOE861" s="152"/>
      <c r="FOF861" s="152"/>
      <c r="FOG861" s="152"/>
      <c r="FOH861" s="152"/>
      <c r="FOI861" s="152"/>
      <c r="FOJ861" s="152"/>
      <c r="FOK861" s="152"/>
      <c r="FOL861" s="152"/>
      <c r="FOM861" s="152"/>
      <c r="FON861" s="152"/>
      <c r="FOO861" s="152"/>
      <c r="FOP861" s="152"/>
      <c r="FOQ861" s="152"/>
      <c r="FOR861" s="152"/>
      <c r="FOS861" s="152"/>
      <c r="FOT861" s="152"/>
      <c r="FOU861" s="152"/>
      <c r="FOV861" s="152"/>
      <c r="FOW861" s="152"/>
      <c r="FOX861" s="152"/>
      <c r="FOY861" s="152"/>
      <c r="FOZ861" s="152"/>
      <c r="FPA861" s="152"/>
      <c r="FPB861" s="152"/>
      <c r="FPC861" s="152"/>
      <c r="FPD861" s="152"/>
      <c r="FPE861" s="152"/>
      <c r="FPF861" s="152"/>
      <c r="FPG861" s="152"/>
      <c r="FPH861" s="152"/>
      <c r="FPI861" s="152"/>
      <c r="FPJ861" s="152"/>
      <c r="FPK861" s="152"/>
      <c r="FPL861" s="152"/>
      <c r="FPM861" s="152"/>
      <c r="FPN861" s="152"/>
      <c r="FPO861" s="152"/>
      <c r="FPP861" s="152"/>
      <c r="FPQ861" s="152"/>
      <c r="FPR861" s="152"/>
      <c r="FPS861" s="152"/>
      <c r="FPT861" s="152"/>
      <c r="FPU861" s="152"/>
      <c r="FPV861" s="152"/>
      <c r="FPW861" s="152"/>
      <c r="FPX861" s="152"/>
      <c r="FPY861" s="152"/>
      <c r="FPZ861" s="152"/>
      <c r="FQA861" s="152"/>
      <c r="FQB861" s="152"/>
      <c r="FQC861" s="152"/>
      <c r="FQD861" s="152"/>
      <c r="FQE861" s="152"/>
      <c r="FQF861" s="152"/>
      <c r="FQG861" s="152"/>
      <c r="FQH861" s="152"/>
      <c r="FQI861" s="152"/>
      <c r="FQJ861" s="152"/>
      <c r="FQK861" s="152"/>
      <c r="FQL861" s="152"/>
      <c r="FQM861" s="152"/>
      <c r="FQN861" s="152"/>
      <c r="FQO861" s="152"/>
      <c r="FQP861" s="152"/>
      <c r="FQQ861" s="152"/>
      <c r="FQR861" s="152"/>
      <c r="FQS861" s="152"/>
      <c r="FQT861" s="152"/>
      <c r="FQU861" s="152"/>
      <c r="FQV861" s="152"/>
      <c r="FQW861" s="152"/>
      <c r="FQX861" s="152"/>
      <c r="FQY861" s="152"/>
      <c r="FQZ861" s="152"/>
      <c r="FRA861" s="152"/>
      <c r="FRB861" s="152"/>
      <c r="FRC861" s="152"/>
      <c r="FRD861" s="152"/>
      <c r="FRE861" s="152"/>
      <c r="FRF861" s="152"/>
      <c r="FRG861" s="152"/>
      <c r="FRH861" s="152"/>
      <c r="FRI861" s="152"/>
      <c r="FRJ861" s="152"/>
      <c r="FRK861" s="152"/>
      <c r="FRL861" s="152"/>
      <c r="FRM861" s="152"/>
      <c r="FRN861" s="152"/>
      <c r="FRO861" s="152"/>
      <c r="FRP861" s="152"/>
      <c r="FRQ861" s="152"/>
      <c r="FRR861" s="152"/>
      <c r="FRS861" s="152"/>
      <c r="FRT861" s="152"/>
      <c r="FRU861" s="152"/>
      <c r="FRV861" s="152"/>
      <c r="FRW861" s="152"/>
      <c r="FRX861" s="152"/>
      <c r="FRY861" s="152"/>
      <c r="FRZ861" s="152"/>
      <c r="FSA861" s="152"/>
      <c r="FSB861" s="152"/>
      <c r="FSC861" s="152"/>
      <c r="FSD861" s="152"/>
      <c r="FSE861" s="152"/>
      <c r="FSF861" s="152"/>
      <c r="FSG861" s="152"/>
      <c r="FSH861" s="152"/>
      <c r="FSI861" s="152"/>
      <c r="FSJ861" s="152"/>
      <c r="FSK861" s="152"/>
      <c r="FSL861" s="152"/>
      <c r="FSM861" s="152"/>
      <c r="FSN861" s="152"/>
      <c r="FSO861" s="152"/>
      <c r="FSP861" s="152"/>
      <c r="FSQ861" s="152"/>
      <c r="FSR861" s="152"/>
      <c r="FSS861" s="152"/>
      <c r="FST861" s="152"/>
      <c r="FSU861" s="152"/>
      <c r="FSV861" s="152"/>
      <c r="FSW861" s="152"/>
      <c r="FSX861" s="152"/>
      <c r="FSY861" s="152"/>
      <c r="FSZ861" s="152"/>
      <c r="FTA861" s="152"/>
      <c r="FTB861" s="152"/>
      <c r="FTC861" s="152"/>
      <c r="FTD861" s="152"/>
      <c r="FTE861" s="152"/>
      <c r="FTF861" s="152"/>
      <c r="FTG861" s="152"/>
      <c r="FTH861" s="152"/>
      <c r="FTI861" s="152"/>
      <c r="FTJ861" s="152"/>
      <c r="FTK861" s="152"/>
      <c r="FTL861" s="152"/>
      <c r="FTM861" s="152"/>
      <c r="FTN861" s="152"/>
      <c r="FTO861" s="152"/>
      <c r="FTP861" s="152"/>
      <c r="FTQ861" s="152"/>
      <c r="FTR861" s="152"/>
      <c r="FTS861" s="152"/>
      <c r="FTT861" s="152"/>
      <c r="FTU861" s="152"/>
      <c r="FTV861" s="152"/>
      <c r="FTW861" s="152"/>
      <c r="FTX861" s="152"/>
      <c r="FTY861" s="152"/>
      <c r="FTZ861" s="152"/>
      <c r="FUA861" s="152"/>
      <c r="FUB861" s="152"/>
      <c r="FUC861" s="152"/>
      <c r="FUD861" s="152"/>
      <c r="FUE861" s="152"/>
      <c r="FUF861" s="152"/>
      <c r="FUG861" s="152"/>
      <c r="FUH861" s="152"/>
      <c r="FUI861" s="152"/>
      <c r="FUJ861" s="152"/>
      <c r="FUK861" s="152"/>
      <c r="FUL861" s="152"/>
      <c r="FUM861" s="152"/>
      <c r="FUN861" s="152"/>
      <c r="FUO861" s="152"/>
      <c r="FUP861" s="152"/>
      <c r="FUQ861" s="152"/>
      <c r="FUR861" s="152"/>
      <c r="FUS861" s="152"/>
      <c r="FUT861" s="152"/>
      <c r="FUU861" s="152"/>
      <c r="FUV861" s="152"/>
      <c r="FUW861" s="152"/>
      <c r="FUX861" s="152"/>
      <c r="FUY861" s="152"/>
      <c r="FUZ861" s="152"/>
      <c r="FVA861" s="152"/>
      <c r="FVB861" s="152"/>
      <c r="FVC861" s="152"/>
      <c r="FVD861" s="152"/>
      <c r="FVE861" s="152"/>
      <c r="FVF861" s="152"/>
      <c r="FVG861" s="152"/>
      <c r="FVH861" s="152"/>
      <c r="FVI861" s="152"/>
      <c r="FVJ861" s="152"/>
      <c r="FVK861" s="152"/>
      <c r="FVL861" s="152"/>
      <c r="FVM861" s="152"/>
      <c r="FVN861" s="152"/>
      <c r="FVO861" s="152"/>
      <c r="FVP861" s="152"/>
      <c r="FVQ861" s="152"/>
      <c r="FVR861" s="152"/>
      <c r="FVS861" s="152"/>
      <c r="FVT861" s="152"/>
      <c r="FVU861" s="152"/>
      <c r="FVV861" s="152"/>
      <c r="FVW861" s="152"/>
      <c r="FVX861" s="152"/>
      <c r="FVY861" s="152"/>
      <c r="FVZ861" s="152"/>
      <c r="FWA861" s="152"/>
      <c r="FWB861" s="152"/>
      <c r="FWC861" s="152"/>
      <c r="FWD861" s="152"/>
      <c r="FWE861" s="152"/>
      <c r="FWF861" s="152"/>
      <c r="FWG861" s="152"/>
      <c r="FWH861" s="152"/>
      <c r="FWI861" s="152"/>
      <c r="FWJ861" s="152"/>
      <c r="FWK861" s="152"/>
      <c r="FWL861" s="152"/>
      <c r="FWM861" s="152"/>
      <c r="FWN861" s="152"/>
      <c r="FWO861" s="152"/>
      <c r="FWP861" s="152"/>
      <c r="FWQ861" s="152"/>
      <c r="FWR861" s="152"/>
      <c r="FWS861" s="152"/>
      <c r="FWT861" s="152"/>
      <c r="FWU861" s="152"/>
      <c r="FWV861" s="152"/>
      <c r="FWW861" s="152"/>
      <c r="FWX861" s="152"/>
      <c r="FWY861" s="152"/>
      <c r="FWZ861" s="152"/>
      <c r="FXA861" s="152"/>
      <c r="FXB861" s="152"/>
      <c r="FXC861" s="152"/>
      <c r="FXD861" s="152"/>
      <c r="FXE861" s="152"/>
      <c r="FXF861" s="152"/>
      <c r="FXG861" s="152"/>
      <c r="FXH861" s="152"/>
      <c r="FXI861" s="152"/>
      <c r="FXJ861" s="152"/>
      <c r="FXK861" s="152"/>
      <c r="FXL861" s="152"/>
      <c r="FXM861" s="152"/>
      <c r="FXN861" s="152"/>
      <c r="FXO861" s="152"/>
      <c r="FXP861" s="152"/>
      <c r="FXQ861" s="152"/>
      <c r="FXR861" s="152"/>
      <c r="FXS861" s="152"/>
      <c r="FXT861" s="152"/>
      <c r="FXU861" s="152"/>
      <c r="FXV861" s="152"/>
      <c r="FXW861" s="152"/>
      <c r="FXX861" s="152"/>
      <c r="FXY861" s="152"/>
      <c r="FXZ861" s="152"/>
      <c r="FYA861" s="152"/>
      <c r="FYB861" s="152"/>
      <c r="FYC861" s="152"/>
      <c r="FYD861" s="152"/>
      <c r="FYE861" s="152"/>
      <c r="FYF861" s="152"/>
      <c r="FYG861" s="152"/>
      <c r="FYH861" s="152"/>
      <c r="FYI861" s="152"/>
      <c r="FYJ861" s="152"/>
      <c r="FYK861" s="152"/>
      <c r="FYL861" s="152"/>
      <c r="FYM861" s="152"/>
      <c r="FYN861" s="152"/>
      <c r="FYO861" s="152"/>
      <c r="FYP861" s="152"/>
      <c r="FYQ861" s="152"/>
      <c r="FYR861" s="152"/>
      <c r="FYS861" s="152"/>
      <c r="FYT861" s="152"/>
      <c r="FYU861" s="152"/>
      <c r="FYV861" s="152"/>
      <c r="FYW861" s="152"/>
      <c r="FYX861" s="152"/>
      <c r="FYY861" s="152"/>
      <c r="FYZ861" s="152"/>
      <c r="FZA861" s="152"/>
      <c r="FZB861" s="152"/>
      <c r="FZC861" s="152"/>
      <c r="FZD861" s="152"/>
      <c r="FZE861" s="152"/>
      <c r="FZF861" s="152"/>
      <c r="FZG861" s="152"/>
      <c r="FZH861" s="152"/>
      <c r="FZI861" s="152"/>
      <c r="FZJ861" s="152"/>
      <c r="FZK861" s="152"/>
      <c r="FZL861" s="152"/>
      <c r="FZM861" s="152"/>
      <c r="FZN861" s="152"/>
      <c r="FZO861" s="152"/>
      <c r="FZP861" s="152"/>
      <c r="FZQ861" s="152"/>
      <c r="FZR861" s="152"/>
      <c r="FZS861" s="152"/>
      <c r="FZT861" s="152"/>
      <c r="FZU861" s="152"/>
      <c r="FZV861" s="152"/>
      <c r="FZW861" s="152"/>
      <c r="FZX861" s="152"/>
      <c r="FZY861" s="152"/>
      <c r="FZZ861" s="152"/>
      <c r="GAA861" s="152"/>
      <c r="GAB861" s="152"/>
      <c r="GAC861" s="152"/>
      <c r="GAD861" s="152"/>
      <c r="GAE861" s="152"/>
      <c r="GAF861" s="152"/>
      <c r="GAG861" s="152"/>
      <c r="GAH861" s="152"/>
      <c r="GAI861" s="152"/>
      <c r="GAJ861" s="152"/>
      <c r="GAK861" s="152"/>
      <c r="GAL861" s="152"/>
      <c r="GAM861" s="152"/>
      <c r="GAN861" s="152"/>
      <c r="GAO861" s="152"/>
      <c r="GAP861" s="152"/>
      <c r="GAQ861" s="152"/>
      <c r="GAR861" s="152"/>
      <c r="GAS861" s="152"/>
      <c r="GAT861" s="152"/>
      <c r="GAU861" s="152"/>
      <c r="GAV861" s="152"/>
      <c r="GAW861" s="152"/>
      <c r="GAX861" s="152"/>
      <c r="GAY861" s="152"/>
      <c r="GAZ861" s="152"/>
      <c r="GBA861" s="152"/>
      <c r="GBB861" s="152"/>
      <c r="GBC861" s="152"/>
      <c r="GBD861" s="152"/>
      <c r="GBE861" s="152"/>
      <c r="GBF861" s="152"/>
      <c r="GBG861" s="152"/>
      <c r="GBH861" s="152"/>
      <c r="GBI861" s="152"/>
      <c r="GBJ861" s="152"/>
      <c r="GBK861" s="152"/>
      <c r="GBL861" s="152"/>
      <c r="GBM861" s="152"/>
      <c r="GBN861" s="152"/>
      <c r="GBO861" s="152"/>
      <c r="GBP861" s="152"/>
      <c r="GBQ861" s="152"/>
      <c r="GBR861" s="152"/>
      <c r="GBS861" s="152"/>
      <c r="GBT861" s="152"/>
      <c r="GBU861" s="152"/>
      <c r="GBV861" s="152"/>
      <c r="GBW861" s="152"/>
      <c r="GBX861" s="152"/>
      <c r="GBY861" s="152"/>
      <c r="GBZ861" s="152"/>
      <c r="GCA861" s="152"/>
      <c r="GCB861" s="152"/>
      <c r="GCC861" s="152"/>
      <c r="GCD861" s="152"/>
      <c r="GCE861" s="152"/>
      <c r="GCF861" s="152"/>
      <c r="GCG861" s="152"/>
      <c r="GCH861" s="152"/>
      <c r="GCI861" s="152"/>
      <c r="GCJ861" s="152"/>
      <c r="GCK861" s="152"/>
      <c r="GCL861" s="152"/>
      <c r="GCM861" s="152"/>
      <c r="GCN861" s="152"/>
      <c r="GCO861" s="152"/>
      <c r="GCP861" s="152"/>
      <c r="GCQ861" s="152"/>
      <c r="GCR861" s="152"/>
      <c r="GCS861" s="152"/>
      <c r="GCT861" s="152"/>
      <c r="GCU861" s="152"/>
      <c r="GCV861" s="152"/>
      <c r="GCW861" s="152"/>
      <c r="GCX861" s="152"/>
      <c r="GCY861" s="152"/>
      <c r="GCZ861" s="152"/>
      <c r="GDA861" s="152"/>
      <c r="GDB861" s="152"/>
      <c r="GDC861" s="152"/>
      <c r="GDD861" s="152"/>
      <c r="GDE861" s="152"/>
      <c r="GDF861" s="152"/>
      <c r="GDG861" s="152"/>
      <c r="GDH861" s="152"/>
      <c r="GDI861" s="152"/>
      <c r="GDJ861" s="152"/>
      <c r="GDK861" s="152"/>
      <c r="GDL861" s="152"/>
      <c r="GDM861" s="152"/>
      <c r="GDN861" s="152"/>
      <c r="GDO861" s="152"/>
      <c r="GDP861" s="152"/>
      <c r="GDQ861" s="152"/>
      <c r="GDR861" s="152"/>
      <c r="GDS861" s="152"/>
      <c r="GDT861" s="152"/>
      <c r="GDU861" s="152"/>
      <c r="GDV861" s="152"/>
      <c r="GDW861" s="152"/>
      <c r="GDX861" s="152"/>
      <c r="GDY861" s="152"/>
      <c r="GDZ861" s="152"/>
      <c r="GEA861" s="152"/>
      <c r="GEB861" s="152"/>
      <c r="GEC861" s="152"/>
      <c r="GED861" s="152"/>
      <c r="GEE861" s="152"/>
      <c r="GEF861" s="152"/>
      <c r="GEG861" s="152"/>
      <c r="GEH861" s="152"/>
      <c r="GEI861" s="152"/>
      <c r="GEJ861" s="152"/>
      <c r="GEK861" s="152"/>
      <c r="GEL861" s="152"/>
      <c r="GEM861" s="152"/>
      <c r="GEN861" s="152"/>
      <c r="GEO861" s="152"/>
      <c r="GEP861" s="152"/>
      <c r="GEQ861" s="152"/>
      <c r="GER861" s="152"/>
      <c r="GES861" s="152"/>
      <c r="GET861" s="152"/>
      <c r="GEU861" s="152"/>
      <c r="GEV861" s="152"/>
      <c r="GEW861" s="152"/>
      <c r="GEX861" s="152"/>
      <c r="GEY861" s="152"/>
      <c r="GEZ861" s="152"/>
      <c r="GFA861" s="152"/>
      <c r="GFB861" s="152"/>
      <c r="GFC861" s="152"/>
      <c r="GFD861" s="152"/>
      <c r="GFE861" s="152"/>
      <c r="GFF861" s="152"/>
      <c r="GFG861" s="152"/>
      <c r="GFH861" s="152"/>
      <c r="GFI861" s="152"/>
      <c r="GFJ861" s="152"/>
      <c r="GFK861" s="152"/>
      <c r="GFL861" s="152"/>
      <c r="GFM861" s="152"/>
      <c r="GFN861" s="152"/>
      <c r="GFO861" s="152"/>
      <c r="GFP861" s="152"/>
      <c r="GFQ861" s="152"/>
      <c r="GFR861" s="152"/>
      <c r="GFS861" s="152"/>
      <c r="GFT861" s="152"/>
      <c r="GFU861" s="152"/>
      <c r="GFV861" s="152"/>
      <c r="GFW861" s="152"/>
      <c r="GFX861" s="152"/>
      <c r="GFY861" s="152"/>
      <c r="GFZ861" s="152"/>
      <c r="GGA861" s="152"/>
      <c r="GGB861" s="152"/>
      <c r="GGC861" s="152"/>
      <c r="GGD861" s="152"/>
      <c r="GGE861" s="152"/>
      <c r="GGF861" s="152"/>
      <c r="GGG861" s="152"/>
      <c r="GGH861" s="152"/>
      <c r="GGI861" s="152"/>
      <c r="GGJ861" s="152"/>
      <c r="GGK861" s="152"/>
      <c r="GGL861" s="152"/>
      <c r="GGM861" s="152"/>
      <c r="GGN861" s="152"/>
      <c r="GGO861" s="152"/>
      <c r="GGP861" s="152"/>
      <c r="GGQ861" s="152"/>
      <c r="GGR861" s="152"/>
      <c r="GGS861" s="152"/>
      <c r="GGT861" s="152"/>
      <c r="GGU861" s="152"/>
      <c r="GGV861" s="152"/>
      <c r="GGW861" s="152"/>
      <c r="GGX861" s="152"/>
      <c r="GGY861" s="152"/>
      <c r="GGZ861" s="152"/>
      <c r="GHA861" s="152"/>
      <c r="GHB861" s="152"/>
      <c r="GHC861" s="152"/>
      <c r="GHD861" s="152"/>
      <c r="GHE861" s="152"/>
      <c r="GHF861" s="152"/>
      <c r="GHG861" s="152"/>
      <c r="GHH861" s="152"/>
      <c r="GHI861" s="152"/>
      <c r="GHJ861" s="152"/>
      <c r="GHK861" s="152"/>
      <c r="GHL861" s="152"/>
      <c r="GHM861" s="152"/>
      <c r="GHN861" s="152"/>
      <c r="GHO861" s="152"/>
      <c r="GHP861" s="152"/>
      <c r="GHQ861" s="152"/>
      <c r="GHR861" s="152"/>
      <c r="GHS861" s="152"/>
      <c r="GHT861" s="152"/>
      <c r="GHU861" s="152"/>
      <c r="GHV861" s="152"/>
      <c r="GHW861" s="152"/>
      <c r="GHX861" s="152"/>
      <c r="GHY861" s="152"/>
      <c r="GHZ861" s="152"/>
      <c r="GIA861" s="152"/>
      <c r="GIB861" s="152"/>
      <c r="GIC861" s="152"/>
      <c r="GID861" s="152"/>
      <c r="GIE861" s="152"/>
      <c r="GIF861" s="152"/>
      <c r="GIG861" s="152"/>
      <c r="GIH861" s="152"/>
      <c r="GII861" s="152"/>
      <c r="GIJ861" s="152"/>
      <c r="GIK861" s="152"/>
      <c r="GIL861" s="152"/>
      <c r="GIM861" s="152"/>
      <c r="GIN861" s="152"/>
      <c r="GIO861" s="152"/>
      <c r="GIP861" s="152"/>
      <c r="GIQ861" s="152"/>
      <c r="GIR861" s="152"/>
      <c r="GIS861" s="152"/>
      <c r="GIT861" s="152"/>
      <c r="GIU861" s="152"/>
      <c r="GIV861" s="152"/>
      <c r="GIW861" s="152"/>
      <c r="GIX861" s="152"/>
      <c r="GIY861" s="152"/>
      <c r="GIZ861" s="152"/>
      <c r="GJA861" s="152"/>
      <c r="GJB861" s="152"/>
      <c r="GJC861" s="152"/>
      <c r="GJD861" s="152"/>
      <c r="GJE861" s="152"/>
      <c r="GJF861" s="152"/>
      <c r="GJG861" s="152"/>
      <c r="GJH861" s="152"/>
      <c r="GJI861" s="152"/>
      <c r="GJJ861" s="152"/>
      <c r="GJK861" s="152"/>
      <c r="GJL861" s="152"/>
      <c r="GJM861" s="152"/>
      <c r="GJN861" s="152"/>
      <c r="GJO861" s="152"/>
      <c r="GJP861" s="152"/>
      <c r="GJQ861" s="152"/>
      <c r="GJR861" s="152"/>
      <c r="GJS861" s="152"/>
      <c r="GJT861" s="152"/>
      <c r="GJU861" s="152"/>
      <c r="GJV861" s="152"/>
      <c r="GJW861" s="152"/>
      <c r="GJX861" s="152"/>
      <c r="GJY861" s="152"/>
      <c r="GJZ861" s="152"/>
      <c r="GKA861" s="152"/>
      <c r="GKB861" s="152"/>
      <c r="GKC861" s="152"/>
      <c r="GKD861" s="152"/>
      <c r="GKE861" s="152"/>
      <c r="GKF861" s="152"/>
      <c r="GKG861" s="152"/>
      <c r="GKH861" s="152"/>
      <c r="GKI861" s="152"/>
      <c r="GKJ861" s="152"/>
      <c r="GKK861" s="152"/>
      <c r="GKL861" s="152"/>
      <c r="GKM861" s="152"/>
      <c r="GKN861" s="152"/>
      <c r="GKO861" s="152"/>
      <c r="GKP861" s="152"/>
      <c r="GKQ861" s="152"/>
      <c r="GKR861" s="152"/>
      <c r="GKS861" s="152"/>
      <c r="GKT861" s="152"/>
      <c r="GKU861" s="152"/>
      <c r="GKV861" s="152"/>
      <c r="GKW861" s="152"/>
      <c r="GKX861" s="152"/>
      <c r="GKY861" s="152"/>
      <c r="GKZ861" s="152"/>
      <c r="GLA861" s="152"/>
      <c r="GLB861" s="152"/>
      <c r="GLC861" s="152"/>
      <c r="GLD861" s="152"/>
      <c r="GLE861" s="152"/>
      <c r="GLF861" s="152"/>
      <c r="GLG861" s="152"/>
      <c r="GLH861" s="152"/>
      <c r="GLI861" s="152"/>
      <c r="GLJ861" s="152"/>
      <c r="GLK861" s="152"/>
      <c r="GLL861" s="152"/>
      <c r="GLM861" s="152"/>
      <c r="GLN861" s="152"/>
      <c r="GLO861" s="152"/>
      <c r="GLP861" s="152"/>
      <c r="GLQ861" s="152"/>
      <c r="GLR861" s="152"/>
      <c r="GLS861" s="152"/>
      <c r="GLT861" s="152"/>
      <c r="GLU861" s="152"/>
      <c r="GLV861" s="152"/>
      <c r="GLW861" s="152"/>
      <c r="GLX861" s="152"/>
      <c r="GLY861" s="152"/>
      <c r="GLZ861" s="152"/>
      <c r="GMA861" s="152"/>
      <c r="GMB861" s="152"/>
      <c r="GMC861" s="152"/>
      <c r="GMD861" s="152"/>
      <c r="GME861" s="152"/>
      <c r="GMF861" s="152"/>
      <c r="GMG861" s="152"/>
      <c r="GMH861" s="152"/>
      <c r="GMI861" s="152"/>
      <c r="GMJ861" s="152"/>
      <c r="GMK861" s="152"/>
      <c r="GML861" s="152"/>
      <c r="GMM861" s="152"/>
      <c r="GMN861" s="152"/>
      <c r="GMO861" s="152"/>
      <c r="GMP861" s="152"/>
      <c r="GMQ861" s="152"/>
      <c r="GMR861" s="152"/>
      <c r="GMS861" s="152"/>
      <c r="GMT861" s="152"/>
      <c r="GMU861" s="152"/>
      <c r="GMV861" s="152"/>
      <c r="GMW861" s="152"/>
      <c r="GMX861" s="152"/>
      <c r="GMY861" s="152"/>
      <c r="GMZ861" s="152"/>
      <c r="GNA861" s="152"/>
      <c r="GNB861" s="152"/>
      <c r="GNC861" s="152"/>
      <c r="GND861" s="152"/>
      <c r="GNE861" s="152"/>
      <c r="GNF861" s="152"/>
      <c r="GNG861" s="152"/>
      <c r="GNH861" s="152"/>
      <c r="GNI861" s="152"/>
      <c r="GNJ861" s="152"/>
      <c r="GNK861" s="152"/>
      <c r="GNL861" s="152"/>
      <c r="GNM861" s="152"/>
      <c r="GNN861" s="152"/>
      <c r="GNO861" s="152"/>
      <c r="GNP861" s="152"/>
      <c r="GNQ861" s="152"/>
      <c r="GNR861" s="152"/>
      <c r="GNS861" s="152"/>
      <c r="GNT861" s="152"/>
      <c r="GNU861" s="152"/>
      <c r="GNV861" s="152"/>
      <c r="GNW861" s="152"/>
      <c r="GNX861" s="152"/>
      <c r="GNY861" s="152"/>
      <c r="GNZ861" s="152"/>
      <c r="GOA861" s="152"/>
      <c r="GOB861" s="152"/>
      <c r="GOC861" s="152"/>
      <c r="GOD861" s="152"/>
      <c r="GOE861" s="152"/>
      <c r="GOF861" s="152"/>
      <c r="GOG861" s="152"/>
      <c r="GOH861" s="152"/>
      <c r="GOI861" s="152"/>
      <c r="GOJ861" s="152"/>
      <c r="GOK861" s="152"/>
      <c r="GOL861" s="152"/>
      <c r="GOM861" s="152"/>
      <c r="GON861" s="152"/>
      <c r="GOO861" s="152"/>
      <c r="GOP861" s="152"/>
      <c r="GOQ861" s="152"/>
      <c r="GOR861" s="152"/>
      <c r="GOS861" s="152"/>
      <c r="GOT861" s="152"/>
      <c r="GOU861" s="152"/>
      <c r="GOV861" s="152"/>
      <c r="GOW861" s="152"/>
      <c r="GOX861" s="152"/>
      <c r="GOY861" s="152"/>
      <c r="GOZ861" s="152"/>
      <c r="GPA861" s="152"/>
      <c r="GPB861" s="152"/>
      <c r="GPC861" s="152"/>
      <c r="GPD861" s="152"/>
      <c r="GPE861" s="152"/>
      <c r="GPF861" s="152"/>
      <c r="GPG861" s="152"/>
      <c r="GPH861" s="152"/>
      <c r="GPI861" s="152"/>
      <c r="GPJ861" s="152"/>
      <c r="GPK861" s="152"/>
      <c r="GPL861" s="152"/>
      <c r="GPM861" s="152"/>
      <c r="GPN861" s="152"/>
      <c r="GPO861" s="152"/>
      <c r="GPP861" s="152"/>
      <c r="GPQ861" s="152"/>
      <c r="GPR861" s="152"/>
      <c r="GPS861" s="152"/>
      <c r="GPT861" s="152"/>
      <c r="GPU861" s="152"/>
      <c r="GPV861" s="152"/>
      <c r="GPW861" s="152"/>
      <c r="GPX861" s="152"/>
      <c r="GPY861" s="152"/>
      <c r="GPZ861" s="152"/>
      <c r="GQA861" s="152"/>
      <c r="GQB861" s="152"/>
      <c r="GQC861" s="152"/>
      <c r="GQD861" s="152"/>
      <c r="GQE861" s="152"/>
      <c r="GQF861" s="152"/>
      <c r="GQG861" s="152"/>
      <c r="GQH861" s="152"/>
      <c r="GQI861" s="152"/>
      <c r="GQJ861" s="152"/>
      <c r="GQK861" s="152"/>
      <c r="GQL861" s="152"/>
      <c r="GQM861" s="152"/>
      <c r="GQN861" s="152"/>
      <c r="GQO861" s="152"/>
      <c r="GQP861" s="152"/>
      <c r="GQQ861" s="152"/>
      <c r="GQR861" s="152"/>
      <c r="GQS861" s="152"/>
      <c r="GQT861" s="152"/>
      <c r="GQU861" s="152"/>
      <c r="GQV861" s="152"/>
      <c r="GQW861" s="152"/>
      <c r="GQX861" s="152"/>
      <c r="GQY861" s="152"/>
      <c r="GQZ861" s="152"/>
      <c r="GRA861" s="152"/>
      <c r="GRB861" s="152"/>
      <c r="GRC861" s="152"/>
      <c r="GRD861" s="152"/>
      <c r="GRE861" s="152"/>
      <c r="GRF861" s="152"/>
      <c r="GRG861" s="152"/>
      <c r="GRH861" s="152"/>
      <c r="GRI861" s="152"/>
      <c r="GRJ861" s="152"/>
      <c r="GRK861" s="152"/>
      <c r="GRL861" s="152"/>
      <c r="GRM861" s="152"/>
      <c r="GRN861" s="152"/>
      <c r="GRO861" s="152"/>
      <c r="GRP861" s="152"/>
      <c r="GRQ861" s="152"/>
      <c r="GRR861" s="152"/>
      <c r="GRS861" s="152"/>
      <c r="GRT861" s="152"/>
      <c r="GRU861" s="152"/>
      <c r="GRV861" s="152"/>
      <c r="GRW861" s="152"/>
      <c r="GRX861" s="152"/>
      <c r="GRY861" s="152"/>
      <c r="GRZ861" s="152"/>
      <c r="GSA861" s="152"/>
      <c r="GSB861" s="152"/>
      <c r="GSC861" s="152"/>
      <c r="GSD861" s="152"/>
      <c r="GSE861" s="152"/>
      <c r="GSF861" s="152"/>
      <c r="GSG861" s="152"/>
      <c r="GSH861" s="152"/>
      <c r="GSI861" s="152"/>
      <c r="GSJ861" s="152"/>
      <c r="GSK861" s="152"/>
      <c r="GSL861" s="152"/>
      <c r="GSM861" s="152"/>
      <c r="GSN861" s="152"/>
      <c r="GSO861" s="152"/>
      <c r="GSP861" s="152"/>
      <c r="GSQ861" s="152"/>
      <c r="GSR861" s="152"/>
      <c r="GSS861" s="152"/>
      <c r="GST861" s="152"/>
      <c r="GSU861" s="152"/>
      <c r="GSV861" s="152"/>
      <c r="GSW861" s="152"/>
      <c r="GSX861" s="152"/>
      <c r="GSY861" s="152"/>
      <c r="GSZ861" s="152"/>
      <c r="GTA861" s="152"/>
      <c r="GTB861" s="152"/>
      <c r="GTC861" s="152"/>
      <c r="GTD861" s="152"/>
      <c r="GTE861" s="152"/>
      <c r="GTF861" s="152"/>
      <c r="GTG861" s="152"/>
      <c r="GTH861" s="152"/>
      <c r="GTI861" s="152"/>
      <c r="GTJ861" s="152"/>
      <c r="GTK861" s="152"/>
      <c r="GTL861" s="152"/>
      <c r="GTM861" s="152"/>
      <c r="GTN861" s="152"/>
      <c r="GTO861" s="152"/>
      <c r="GTP861" s="152"/>
      <c r="GTQ861" s="152"/>
      <c r="GTR861" s="152"/>
      <c r="GTS861" s="152"/>
      <c r="GTT861" s="152"/>
      <c r="GTU861" s="152"/>
      <c r="GTV861" s="152"/>
      <c r="GTW861" s="152"/>
      <c r="GTX861" s="152"/>
      <c r="GTY861" s="152"/>
      <c r="GTZ861" s="152"/>
      <c r="GUA861" s="152"/>
      <c r="GUB861" s="152"/>
      <c r="GUC861" s="152"/>
      <c r="GUD861" s="152"/>
      <c r="GUE861" s="152"/>
      <c r="GUF861" s="152"/>
      <c r="GUG861" s="152"/>
      <c r="GUH861" s="152"/>
      <c r="GUI861" s="152"/>
      <c r="GUJ861" s="152"/>
      <c r="GUK861" s="152"/>
      <c r="GUL861" s="152"/>
      <c r="GUM861" s="152"/>
      <c r="GUN861" s="152"/>
      <c r="GUO861" s="152"/>
      <c r="GUP861" s="152"/>
      <c r="GUQ861" s="152"/>
      <c r="GUR861" s="152"/>
      <c r="GUS861" s="152"/>
      <c r="GUT861" s="152"/>
      <c r="GUU861" s="152"/>
      <c r="GUV861" s="152"/>
      <c r="GUW861" s="152"/>
      <c r="GUX861" s="152"/>
      <c r="GUY861" s="152"/>
      <c r="GUZ861" s="152"/>
      <c r="GVA861" s="152"/>
      <c r="GVB861" s="152"/>
      <c r="GVC861" s="152"/>
      <c r="GVD861" s="152"/>
      <c r="GVE861" s="152"/>
      <c r="GVF861" s="152"/>
      <c r="GVG861" s="152"/>
      <c r="GVH861" s="152"/>
      <c r="GVI861" s="152"/>
      <c r="GVJ861" s="152"/>
      <c r="GVK861" s="152"/>
      <c r="GVL861" s="152"/>
      <c r="GVM861" s="152"/>
      <c r="GVN861" s="152"/>
      <c r="GVO861" s="152"/>
      <c r="GVP861" s="152"/>
      <c r="GVQ861" s="152"/>
      <c r="GVR861" s="152"/>
      <c r="GVS861" s="152"/>
      <c r="GVT861" s="152"/>
      <c r="GVU861" s="152"/>
      <c r="GVV861" s="152"/>
      <c r="GVW861" s="152"/>
      <c r="GVX861" s="152"/>
      <c r="GVY861" s="152"/>
      <c r="GVZ861" s="152"/>
      <c r="GWA861" s="152"/>
      <c r="GWB861" s="152"/>
      <c r="GWC861" s="152"/>
      <c r="GWD861" s="152"/>
      <c r="GWE861" s="152"/>
      <c r="GWF861" s="152"/>
      <c r="GWG861" s="152"/>
      <c r="GWH861" s="152"/>
      <c r="GWI861" s="152"/>
      <c r="GWJ861" s="152"/>
      <c r="GWK861" s="152"/>
      <c r="GWL861" s="152"/>
      <c r="GWM861" s="152"/>
      <c r="GWN861" s="152"/>
      <c r="GWO861" s="152"/>
      <c r="GWP861" s="152"/>
      <c r="GWQ861" s="152"/>
      <c r="GWR861" s="152"/>
      <c r="GWS861" s="152"/>
      <c r="GWT861" s="152"/>
      <c r="GWU861" s="152"/>
      <c r="GWV861" s="152"/>
      <c r="GWW861" s="152"/>
      <c r="GWX861" s="152"/>
      <c r="GWY861" s="152"/>
      <c r="GWZ861" s="152"/>
      <c r="GXA861" s="152"/>
      <c r="GXB861" s="152"/>
      <c r="GXC861" s="152"/>
      <c r="GXD861" s="152"/>
      <c r="GXE861" s="152"/>
      <c r="GXF861" s="152"/>
      <c r="GXG861" s="152"/>
      <c r="GXH861" s="152"/>
      <c r="GXI861" s="152"/>
      <c r="GXJ861" s="152"/>
      <c r="GXK861" s="152"/>
      <c r="GXL861" s="152"/>
      <c r="GXM861" s="152"/>
      <c r="GXN861" s="152"/>
      <c r="GXO861" s="152"/>
      <c r="GXP861" s="152"/>
      <c r="GXQ861" s="152"/>
      <c r="GXR861" s="152"/>
      <c r="GXS861" s="152"/>
      <c r="GXT861" s="152"/>
      <c r="GXU861" s="152"/>
      <c r="GXV861" s="152"/>
      <c r="GXW861" s="152"/>
      <c r="GXX861" s="152"/>
      <c r="GXY861" s="152"/>
      <c r="GXZ861" s="152"/>
      <c r="GYA861" s="152"/>
      <c r="GYB861" s="152"/>
      <c r="GYC861" s="152"/>
      <c r="GYD861" s="152"/>
      <c r="GYE861" s="152"/>
      <c r="GYF861" s="152"/>
      <c r="GYG861" s="152"/>
      <c r="GYH861" s="152"/>
      <c r="GYI861" s="152"/>
      <c r="GYJ861" s="152"/>
      <c r="GYK861" s="152"/>
      <c r="GYL861" s="152"/>
      <c r="GYM861" s="152"/>
      <c r="GYN861" s="152"/>
      <c r="GYO861" s="152"/>
      <c r="GYP861" s="152"/>
      <c r="GYQ861" s="152"/>
      <c r="GYR861" s="152"/>
      <c r="GYS861" s="152"/>
      <c r="GYT861" s="152"/>
      <c r="GYU861" s="152"/>
      <c r="GYV861" s="152"/>
      <c r="GYW861" s="152"/>
      <c r="GYX861" s="152"/>
      <c r="GYY861" s="152"/>
      <c r="GYZ861" s="152"/>
      <c r="GZA861" s="152"/>
      <c r="GZB861" s="152"/>
      <c r="GZC861" s="152"/>
      <c r="GZD861" s="152"/>
      <c r="GZE861" s="152"/>
      <c r="GZF861" s="152"/>
      <c r="GZG861" s="152"/>
      <c r="GZH861" s="152"/>
      <c r="GZI861" s="152"/>
      <c r="GZJ861" s="152"/>
      <c r="GZK861" s="152"/>
      <c r="GZL861" s="152"/>
      <c r="GZM861" s="152"/>
      <c r="GZN861" s="152"/>
      <c r="GZO861" s="152"/>
      <c r="GZP861" s="152"/>
      <c r="GZQ861" s="152"/>
      <c r="GZR861" s="152"/>
      <c r="GZS861" s="152"/>
      <c r="GZT861" s="152"/>
      <c r="GZU861" s="152"/>
      <c r="GZV861" s="152"/>
      <c r="GZW861" s="152"/>
      <c r="GZX861" s="152"/>
      <c r="GZY861" s="152"/>
      <c r="GZZ861" s="152"/>
      <c r="HAA861" s="152"/>
      <c r="HAB861" s="152"/>
      <c r="HAC861" s="152"/>
      <c r="HAD861" s="152"/>
      <c r="HAE861" s="152"/>
      <c r="HAF861" s="152"/>
      <c r="HAG861" s="152"/>
      <c r="HAH861" s="152"/>
      <c r="HAI861" s="152"/>
      <c r="HAJ861" s="152"/>
      <c r="HAK861" s="152"/>
      <c r="HAL861" s="152"/>
      <c r="HAM861" s="152"/>
      <c r="HAN861" s="152"/>
      <c r="HAO861" s="152"/>
      <c r="HAP861" s="152"/>
      <c r="HAQ861" s="152"/>
      <c r="HAR861" s="152"/>
      <c r="HAS861" s="152"/>
      <c r="HAT861" s="152"/>
      <c r="HAU861" s="152"/>
      <c r="HAV861" s="152"/>
      <c r="HAW861" s="152"/>
      <c r="HAX861" s="152"/>
      <c r="HAY861" s="152"/>
      <c r="HAZ861" s="152"/>
      <c r="HBA861" s="152"/>
      <c r="HBB861" s="152"/>
      <c r="HBC861" s="152"/>
      <c r="HBD861" s="152"/>
      <c r="HBE861" s="152"/>
      <c r="HBF861" s="152"/>
      <c r="HBG861" s="152"/>
      <c r="HBH861" s="152"/>
      <c r="HBI861" s="152"/>
      <c r="HBJ861" s="152"/>
      <c r="HBK861" s="152"/>
      <c r="HBL861" s="152"/>
      <c r="HBM861" s="152"/>
      <c r="HBN861" s="152"/>
      <c r="HBO861" s="152"/>
      <c r="HBP861" s="152"/>
      <c r="HBQ861" s="152"/>
      <c r="HBR861" s="152"/>
      <c r="HBS861" s="152"/>
      <c r="HBT861" s="152"/>
      <c r="HBU861" s="152"/>
      <c r="HBV861" s="152"/>
      <c r="HBW861" s="152"/>
      <c r="HBX861" s="152"/>
      <c r="HBY861" s="152"/>
      <c r="HBZ861" s="152"/>
      <c r="HCA861" s="152"/>
      <c r="HCB861" s="152"/>
      <c r="HCC861" s="152"/>
      <c r="HCD861" s="152"/>
      <c r="HCE861" s="152"/>
      <c r="HCF861" s="152"/>
      <c r="HCG861" s="152"/>
      <c r="HCH861" s="152"/>
      <c r="HCI861" s="152"/>
      <c r="HCJ861" s="152"/>
      <c r="HCK861" s="152"/>
      <c r="HCL861" s="152"/>
      <c r="HCM861" s="152"/>
      <c r="HCN861" s="152"/>
      <c r="HCO861" s="152"/>
      <c r="HCP861" s="152"/>
      <c r="HCQ861" s="152"/>
      <c r="HCR861" s="152"/>
      <c r="HCS861" s="152"/>
      <c r="HCT861" s="152"/>
      <c r="HCU861" s="152"/>
      <c r="HCV861" s="152"/>
      <c r="HCW861" s="152"/>
      <c r="HCX861" s="152"/>
      <c r="HCY861" s="152"/>
      <c r="HCZ861" s="152"/>
      <c r="HDA861" s="152"/>
      <c r="HDB861" s="152"/>
      <c r="HDC861" s="152"/>
      <c r="HDD861" s="152"/>
      <c r="HDE861" s="152"/>
      <c r="HDF861" s="152"/>
      <c r="HDG861" s="152"/>
      <c r="HDH861" s="152"/>
      <c r="HDI861" s="152"/>
      <c r="HDJ861" s="152"/>
      <c r="HDK861" s="152"/>
      <c r="HDL861" s="152"/>
      <c r="HDM861" s="152"/>
      <c r="HDN861" s="152"/>
      <c r="HDO861" s="152"/>
      <c r="HDP861" s="152"/>
      <c r="HDQ861" s="152"/>
      <c r="HDR861" s="152"/>
      <c r="HDS861" s="152"/>
      <c r="HDT861" s="152"/>
      <c r="HDU861" s="152"/>
      <c r="HDV861" s="152"/>
      <c r="HDW861" s="152"/>
      <c r="HDX861" s="152"/>
      <c r="HDY861" s="152"/>
      <c r="HDZ861" s="152"/>
      <c r="HEA861" s="152"/>
      <c r="HEB861" s="152"/>
      <c r="HEC861" s="152"/>
      <c r="HED861" s="152"/>
      <c r="HEE861" s="152"/>
      <c r="HEF861" s="152"/>
      <c r="HEG861" s="152"/>
      <c r="HEH861" s="152"/>
      <c r="HEI861" s="152"/>
      <c r="HEJ861" s="152"/>
      <c r="HEK861" s="152"/>
      <c r="HEL861" s="152"/>
      <c r="HEM861" s="152"/>
      <c r="HEN861" s="152"/>
      <c r="HEO861" s="152"/>
      <c r="HEP861" s="152"/>
      <c r="HEQ861" s="152"/>
      <c r="HER861" s="152"/>
      <c r="HES861" s="152"/>
      <c r="HET861" s="152"/>
      <c r="HEU861" s="152"/>
      <c r="HEV861" s="152"/>
      <c r="HEW861" s="152"/>
      <c r="HEX861" s="152"/>
      <c r="HEY861" s="152"/>
      <c r="HEZ861" s="152"/>
      <c r="HFA861" s="152"/>
      <c r="HFB861" s="152"/>
      <c r="HFC861" s="152"/>
      <c r="HFD861" s="152"/>
      <c r="HFE861" s="152"/>
      <c r="HFF861" s="152"/>
      <c r="HFG861" s="152"/>
      <c r="HFH861" s="152"/>
      <c r="HFI861" s="152"/>
      <c r="HFJ861" s="152"/>
      <c r="HFK861" s="152"/>
      <c r="HFL861" s="152"/>
      <c r="HFM861" s="152"/>
      <c r="HFN861" s="152"/>
      <c r="HFO861" s="152"/>
      <c r="HFP861" s="152"/>
      <c r="HFQ861" s="152"/>
      <c r="HFR861" s="152"/>
      <c r="HFS861" s="152"/>
      <c r="HFT861" s="152"/>
      <c r="HFU861" s="152"/>
      <c r="HFV861" s="152"/>
      <c r="HFW861" s="152"/>
      <c r="HFX861" s="152"/>
      <c r="HFY861" s="152"/>
      <c r="HFZ861" s="152"/>
      <c r="HGA861" s="152"/>
      <c r="HGB861" s="152"/>
      <c r="HGC861" s="152"/>
      <c r="HGD861" s="152"/>
      <c r="HGE861" s="152"/>
      <c r="HGF861" s="152"/>
      <c r="HGG861" s="152"/>
      <c r="HGH861" s="152"/>
      <c r="HGI861" s="152"/>
      <c r="HGJ861" s="152"/>
      <c r="HGK861" s="152"/>
      <c r="HGL861" s="152"/>
      <c r="HGM861" s="152"/>
      <c r="HGN861" s="152"/>
      <c r="HGO861" s="152"/>
      <c r="HGP861" s="152"/>
      <c r="HGQ861" s="152"/>
      <c r="HGR861" s="152"/>
      <c r="HGS861" s="152"/>
      <c r="HGT861" s="152"/>
      <c r="HGU861" s="152"/>
      <c r="HGV861" s="152"/>
      <c r="HGW861" s="152"/>
      <c r="HGX861" s="152"/>
      <c r="HGY861" s="152"/>
      <c r="HGZ861" s="152"/>
      <c r="HHA861" s="152"/>
      <c r="HHB861" s="152"/>
      <c r="HHC861" s="152"/>
      <c r="HHD861" s="152"/>
      <c r="HHE861" s="152"/>
      <c r="HHF861" s="152"/>
      <c r="HHG861" s="152"/>
      <c r="HHH861" s="152"/>
      <c r="HHI861" s="152"/>
      <c r="HHJ861" s="152"/>
      <c r="HHK861" s="152"/>
      <c r="HHL861" s="152"/>
      <c r="HHM861" s="152"/>
      <c r="HHN861" s="152"/>
      <c r="HHO861" s="152"/>
      <c r="HHP861" s="152"/>
      <c r="HHQ861" s="152"/>
      <c r="HHR861" s="152"/>
      <c r="HHS861" s="152"/>
      <c r="HHT861" s="152"/>
      <c r="HHU861" s="152"/>
      <c r="HHV861" s="152"/>
      <c r="HHW861" s="152"/>
      <c r="HHX861" s="152"/>
      <c r="HHY861" s="152"/>
      <c r="HHZ861" s="152"/>
      <c r="HIA861" s="152"/>
      <c r="HIB861" s="152"/>
      <c r="HIC861" s="152"/>
      <c r="HID861" s="152"/>
      <c r="HIE861" s="152"/>
      <c r="HIF861" s="152"/>
      <c r="HIG861" s="152"/>
      <c r="HIH861" s="152"/>
      <c r="HII861" s="152"/>
      <c r="HIJ861" s="152"/>
      <c r="HIK861" s="152"/>
      <c r="HIL861" s="152"/>
      <c r="HIM861" s="152"/>
      <c r="HIN861" s="152"/>
      <c r="HIO861" s="152"/>
      <c r="HIP861" s="152"/>
      <c r="HIQ861" s="152"/>
      <c r="HIR861" s="152"/>
      <c r="HIS861" s="152"/>
      <c r="HIT861" s="152"/>
      <c r="HIU861" s="152"/>
      <c r="HIV861" s="152"/>
      <c r="HIW861" s="152"/>
      <c r="HIX861" s="152"/>
      <c r="HIY861" s="152"/>
      <c r="HIZ861" s="152"/>
      <c r="HJA861" s="152"/>
      <c r="HJB861" s="152"/>
      <c r="HJC861" s="152"/>
      <c r="HJD861" s="152"/>
      <c r="HJE861" s="152"/>
      <c r="HJF861" s="152"/>
      <c r="HJG861" s="152"/>
      <c r="HJH861" s="152"/>
      <c r="HJI861" s="152"/>
      <c r="HJJ861" s="152"/>
      <c r="HJK861" s="152"/>
      <c r="HJL861" s="152"/>
      <c r="HJM861" s="152"/>
      <c r="HJN861" s="152"/>
      <c r="HJO861" s="152"/>
      <c r="HJP861" s="152"/>
      <c r="HJQ861" s="152"/>
      <c r="HJR861" s="152"/>
      <c r="HJS861" s="152"/>
      <c r="HJT861" s="152"/>
      <c r="HJU861" s="152"/>
      <c r="HJV861" s="152"/>
      <c r="HJW861" s="152"/>
      <c r="HJX861" s="152"/>
      <c r="HJY861" s="152"/>
      <c r="HJZ861" s="152"/>
      <c r="HKA861" s="152"/>
      <c r="HKB861" s="152"/>
      <c r="HKC861" s="152"/>
      <c r="HKD861" s="152"/>
      <c r="HKE861" s="152"/>
      <c r="HKF861" s="152"/>
      <c r="HKG861" s="152"/>
      <c r="HKH861" s="152"/>
      <c r="HKI861" s="152"/>
      <c r="HKJ861" s="152"/>
      <c r="HKK861" s="152"/>
      <c r="HKL861" s="152"/>
      <c r="HKM861" s="152"/>
      <c r="HKN861" s="152"/>
      <c r="HKO861" s="152"/>
      <c r="HKP861" s="152"/>
      <c r="HKQ861" s="152"/>
      <c r="HKR861" s="152"/>
      <c r="HKS861" s="152"/>
      <c r="HKT861" s="152"/>
      <c r="HKU861" s="152"/>
      <c r="HKV861" s="152"/>
      <c r="HKW861" s="152"/>
      <c r="HKX861" s="152"/>
      <c r="HKY861" s="152"/>
      <c r="HKZ861" s="152"/>
      <c r="HLA861" s="152"/>
      <c r="HLB861" s="152"/>
      <c r="HLC861" s="152"/>
      <c r="HLD861" s="152"/>
      <c r="HLE861" s="152"/>
      <c r="HLF861" s="152"/>
      <c r="HLG861" s="152"/>
      <c r="HLH861" s="152"/>
      <c r="HLI861" s="152"/>
      <c r="HLJ861" s="152"/>
      <c r="HLK861" s="152"/>
      <c r="HLL861" s="152"/>
      <c r="HLM861" s="152"/>
      <c r="HLN861" s="152"/>
      <c r="HLO861" s="152"/>
      <c r="HLP861" s="152"/>
      <c r="HLQ861" s="152"/>
      <c r="HLR861" s="152"/>
      <c r="HLS861" s="152"/>
      <c r="HLT861" s="152"/>
      <c r="HLU861" s="152"/>
      <c r="HLV861" s="152"/>
      <c r="HLW861" s="152"/>
      <c r="HLX861" s="152"/>
      <c r="HLY861" s="152"/>
      <c r="HLZ861" s="152"/>
      <c r="HMA861" s="152"/>
      <c r="HMB861" s="152"/>
      <c r="HMC861" s="152"/>
      <c r="HMD861" s="152"/>
      <c r="HME861" s="152"/>
      <c r="HMF861" s="152"/>
      <c r="HMG861" s="152"/>
      <c r="HMH861" s="152"/>
      <c r="HMI861" s="152"/>
      <c r="HMJ861" s="152"/>
      <c r="HMK861" s="152"/>
      <c r="HML861" s="152"/>
      <c r="HMM861" s="152"/>
      <c r="HMN861" s="152"/>
      <c r="HMO861" s="152"/>
      <c r="HMP861" s="152"/>
      <c r="HMQ861" s="152"/>
      <c r="HMR861" s="152"/>
      <c r="HMS861" s="152"/>
      <c r="HMT861" s="152"/>
      <c r="HMU861" s="152"/>
      <c r="HMV861" s="152"/>
      <c r="HMW861" s="152"/>
      <c r="HMX861" s="152"/>
      <c r="HMY861" s="152"/>
      <c r="HMZ861" s="152"/>
      <c r="HNA861" s="152"/>
      <c r="HNB861" s="152"/>
      <c r="HNC861" s="152"/>
      <c r="HND861" s="152"/>
      <c r="HNE861" s="152"/>
      <c r="HNF861" s="152"/>
      <c r="HNG861" s="152"/>
      <c r="HNH861" s="152"/>
      <c r="HNI861" s="152"/>
      <c r="HNJ861" s="152"/>
      <c r="HNK861" s="152"/>
      <c r="HNL861" s="152"/>
      <c r="HNM861" s="152"/>
      <c r="HNN861" s="152"/>
      <c r="HNO861" s="152"/>
      <c r="HNP861" s="152"/>
      <c r="HNQ861" s="152"/>
      <c r="HNR861" s="152"/>
      <c r="HNS861" s="152"/>
      <c r="HNT861" s="152"/>
      <c r="HNU861" s="152"/>
      <c r="HNV861" s="152"/>
      <c r="HNW861" s="152"/>
      <c r="HNX861" s="152"/>
      <c r="HNY861" s="152"/>
      <c r="HNZ861" s="152"/>
      <c r="HOA861" s="152"/>
      <c r="HOB861" s="152"/>
      <c r="HOC861" s="152"/>
      <c r="HOD861" s="152"/>
      <c r="HOE861" s="152"/>
      <c r="HOF861" s="152"/>
      <c r="HOG861" s="152"/>
      <c r="HOH861" s="152"/>
      <c r="HOI861" s="152"/>
      <c r="HOJ861" s="152"/>
      <c r="HOK861" s="152"/>
      <c r="HOL861" s="152"/>
      <c r="HOM861" s="152"/>
      <c r="HON861" s="152"/>
      <c r="HOO861" s="152"/>
      <c r="HOP861" s="152"/>
      <c r="HOQ861" s="152"/>
      <c r="HOR861" s="152"/>
      <c r="HOS861" s="152"/>
      <c r="HOT861" s="152"/>
      <c r="HOU861" s="152"/>
      <c r="HOV861" s="152"/>
      <c r="HOW861" s="152"/>
      <c r="HOX861" s="152"/>
      <c r="HOY861" s="152"/>
      <c r="HOZ861" s="152"/>
      <c r="HPA861" s="152"/>
      <c r="HPB861" s="152"/>
      <c r="HPC861" s="152"/>
      <c r="HPD861" s="152"/>
      <c r="HPE861" s="152"/>
      <c r="HPF861" s="152"/>
      <c r="HPG861" s="152"/>
      <c r="HPH861" s="152"/>
      <c r="HPI861" s="152"/>
      <c r="HPJ861" s="152"/>
      <c r="HPK861" s="152"/>
      <c r="HPL861" s="152"/>
      <c r="HPM861" s="152"/>
      <c r="HPN861" s="152"/>
      <c r="HPO861" s="152"/>
      <c r="HPP861" s="152"/>
      <c r="HPQ861" s="152"/>
      <c r="HPR861" s="152"/>
      <c r="HPS861" s="152"/>
      <c r="HPT861" s="152"/>
      <c r="HPU861" s="152"/>
      <c r="HPV861" s="152"/>
      <c r="HPW861" s="152"/>
      <c r="HPX861" s="152"/>
      <c r="HPY861" s="152"/>
      <c r="HPZ861" s="152"/>
      <c r="HQA861" s="152"/>
      <c r="HQB861" s="152"/>
      <c r="HQC861" s="152"/>
      <c r="HQD861" s="152"/>
      <c r="HQE861" s="152"/>
      <c r="HQF861" s="152"/>
      <c r="HQG861" s="152"/>
      <c r="HQH861" s="152"/>
      <c r="HQI861" s="152"/>
      <c r="HQJ861" s="152"/>
      <c r="HQK861" s="152"/>
      <c r="HQL861" s="152"/>
      <c r="HQM861" s="152"/>
      <c r="HQN861" s="152"/>
      <c r="HQO861" s="152"/>
      <c r="HQP861" s="152"/>
      <c r="HQQ861" s="152"/>
      <c r="HQR861" s="152"/>
      <c r="HQS861" s="152"/>
      <c r="HQT861" s="152"/>
      <c r="HQU861" s="152"/>
      <c r="HQV861" s="152"/>
      <c r="HQW861" s="152"/>
      <c r="HQX861" s="152"/>
      <c r="HQY861" s="152"/>
      <c r="HQZ861" s="152"/>
      <c r="HRA861" s="152"/>
      <c r="HRB861" s="152"/>
      <c r="HRC861" s="152"/>
      <c r="HRD861" s="152"/>
      <c r="HRE861" s="152"/>
      <c r="HRF861" s="152"/>
      <c r="HRG861" s="152"/>
      <c r="HRH861" s="152"/>
      <c r="HRI861" s="152"/>
      <c r="HRJ861" s="152"/>
      <c r="HRK861" s="152"/>
      <c r="HRL861" s="152"/>
      <c r="HRM861" s="152"/>
      <c r="HRN861" s="152"/>
      <c r="HRO861" s="152"/>
      <c r="HRP861" s="152"/>
      <c r="HRQ861" s="152"/>
      <c r="HRR861" s="152"/>
      <c r="HRS861" s="152"/>
      <c r="HRT861" s="152"/>
      <c r="HRU861" s="152"/>
      <c r="HRV861" s="152"/>
      <c r="HRW861" s="152"/>
      <c r="HRX861" s="152"/>
      <c r="HRY861" s="152"/>
      <c r="HRZ861" s="152"/>
      <c r="HSA861" s="152"/>
      <c r="HSB861" s="152"/>
      <c r="HSC861" s="152"/>
      <c r="HSD861" s="152"/>
      <c r="HSE861" s="152"/>
      <c r="HSF861" s="152"/>
      <c r="HSG861" s="152"/>
      <c r="HSH861" s="152"/>
      <c r="HSI861" s="152"/>
      <c r="HSJ861" s="152"/>
      <c r="HSK861" s="152"/>
      <c r="HSL861" s="152"/>
      <c r="HSM861" s="152"/>
      <c r="HSN861" s="152"/>
      <c r="HSO861" s="152"/>
      <c r="HSP861" s="152"/>
      <c r="HSQ861" s="152"/>
      <c r="HSR861" s="152"/>
      <c r="HSS861" s="152"/>
      <c r="HST861" s="152"/>
      <c r="HSU861" s="152"/>
      <c r="HSV861" s="152"/>
      <c r="HSW861" s="152"/>
      <c r="HSX861" s="152"/>
      <c r="HSY861" s="152"/>
      <c r="HSZ861" s="152"/>
      <c r="HTA861" s="152"/>
      <c r="HTB861" s="152"/>
      <c r="HTC861" s="152"/>
      <c r="HTD861" s="152"/>
      <c r="HTE861" s="152"/>
      <c r="HTF861" s="152"/>
      <c r="HTG861" s="152"/>
      <c r="HTH861" s="152"/>
      <c r="HTI861" s="152"/>
      <c r="HTJ861" s="152"/>
      <c r="HTK861" s="152"/>
      <c r="HTL861" s="152"/>
      <c r="HTM861" s="152"/>
      <c r="HTN861" s="152"/>
      <c r="HTO861" s="152"/>
      <c r="HTP861" s="152"/>
      <c r="HTQ861" s="152"/>
      <c r="HTR861" s="152"/>
      <c r="HTS861" s="152"/>
      <c r="HTT861" s="152"/>
      <c r="HTU861" s="152"/>
      <c r="HTV861" s="152"/>
      <c r="HTW861" s="152"/>
      <c r="HTX861" s="152"/>
      <c r="HTY861" s="152"/>
      <c r="HTZ861" s="152"/>
      <c r="HUA861" s="152"/>
      <c r="HUB861" s="152"/>
      <c r="HUC861" s="152"/>
      <c r="HUD861" s="152"/>
      <c r="HUE861" s="152"/>
      <c r="HUF861" s="152"/>
      <c r="HUG861" s="152"/>
      <c r="HUH861" s="152"/>
      <c r="HUI861" s="152"/>
      <c r="HUJ861" s="152"/>
      <c r="HUK861" s="152"/>
      <c r="HUL861" s="152"/>
      <c r="HUM861" s="152"/>
      <c r="HUN861" s="152"/>
      <c r="HUO861" s="152"/>
      <c r="HUP861" s="152"/>
      <c r="HUQ861" s="152"/>
      <c r="HUR861" s="152"/>
      <c r="HUS861" s="152"/>
      <c r="HUT861" s="152"/>
      <c r="HUU861" s="152"/>
      <c r="HUV861" s="152"/>
      <c r="HUW861" s="152"/>
      <c r="HUX861" s="152"/>
      <c r="HUY861" s="152"/>
      <c r="HUZ861" s="152"/>
      <c r="HVA861" s="152"/>
      <c r="HVB861" s="152"/>
      <c r="HVC861" s="152"/>
      <c r="HVD861" s="152"/>
      <c r="HVE861" s="152"/>
      <c r="HVF861" s="152"/>
      <c r="HVG861" s="152"/>
      <c r="HVH861" s="152"/>
      <c r="HVI861" s="152"/>
      <c r="HVJ861" s="152"/>
      <c r="HVK861" s="152"/>
      <c r="HVL861" s="152"/>
      <c r="HVM861" s="152"/>
      <c r="HVN861" s="152"/>
      <c r="HVO861" s="152"/>
      <c r="HVP861" s="152"/>
      <c r="HVQ861" s="152"/>
      <c r="HVR861" s="152"/>
      <c r="HVS861" s="152"/>
      <c r="HVT861" s="152"/>
      <c r="HVU861" s="152"/>
      <c r="HVV861" s="152"/>
      <c r="HVW861" s="152"/>
      <c r="HVX861" s="152"/>
      <c r="HVY861" s="152"/>
      <c r="HVZ861" s="152"/>
      <c r="HWA861" s="152"/>
      <c r="HWB861" s="152"/>
      <c r="HWC861" s="152"/>
      <c r="HWD861" s="152"/>
      <c r="HWE861" s="152"/>
      <c r="HWF861" s="152"/>
      <c r="HWG861" s="152"/>
      <c r="HWH861" s="152"/>
      <c r="HWI861" s="152"/>
      <c r="HWJ861" s="152"/>
      <c r="HWK861" s="152"/>
      <c r="HWL861" s="152"/>
      <c r="HWM861" s="152"/>
      <c r="HWN861" s="152"/>
      <c r="HWO861" s="152"/>
      <c r="HWP861" s="152"/>
      <c r="HWQ861" s="152"/>
      <c r="HWR861" s="152"/>
      <c r="HWS861" s="152"/>
      <c r="HWT861" s="152"/>
      <c r="HWU861" s="152"/>
      <c r="HWV861" s="152"/>
      <c r="HWW861" s="152"/>
      <c r="HWX861" s="152"/>
      <c r="HWY861" s="152"/>
      <c r="HWZ861" s="152"/>
      <c r="HXA861" s="152"/>
      <c r="HXB861" s="152"/>
      <c r="HXC861" s="152"/>
      <c r="HXD861" s="152"/>
      <c r="HXE861" s="152"/>
      <c r="HXF861" s="152"/>
      <c r="HXG861" s="152"/>
      <c r="HXH861" s="152"/>
      <c r="HXI861" s="152"/>
      <c r="HXJ861" s="152"/>
      <c r="HXK861" s="152"/>
      <c r="HXL861" s="152"/>
      <c r="HXM861" s="152"/>
      <c r="HXN861" s="152"/>
      <c r="HXO861" s="152"/>
      <c r="HXP861" s="152"/>
      <c r="HXQ861" s="152"/>
      <c r="HXR861" s="152"/>
      <c r="HXS861" s="152"/>
      <c r="HXT861" s="152"/>
      <c r="HXU861" s="152"/>
      <c r="HXV861" s="152"/>
      <c r="HXW861" s="152"/>
      <c r="HXX861" s="152"/>
      <c r="HXY861" s="152"/>
      <c r="HXZ861" s="152"/>
      <c r="HYA861" s="152"/>
      <c r="HYB861" s="152"/>
      <c r="HYC861" s="152"/>
      <c r="HYD861" s="152"/>
      <c r="HYE861" s="152"/>
      <c r="HYF861" s="152"/>
      <c r="HYG861" s="152"/>
      <c r="HYH861" s="152"/>
      <c r="HYI861" s="152"/>
      <c r="HYJ861" s="152"/>
      <c r="HYK861" s="152"/>
      <c r="HYL861" s="152"/>
      <c r="HYM861" s="152"/>
      <c r="HYN861" s="152"/>
      <c r="HYO861" s="152"/>
      <c r="HYP861" s="152"/>
      <c r="HYQ861" s="152"/>
      <c r="HYR861" s="152"/>
      <c r="HYS861" s="152"/>
      <c r="HYT861" s="152"/>
      <c r="HYU861" s="152"/>
      <c r="HYV861" s="152"/>
      <c r="HYW861" s="152"/>
      <c r="HYX861" s="152"/>
      <c r="HYY861" s="152"/>
      <c r="HYZ861" s="152"/>
      <c r="HZA861" s="152"/>
      <c r="HZB861" s="152"/>
      <c r="HZC861" s="152"/>
      <c r="HZD861" s="152"/>
      <c r="HZE861" s="152"/>
      <c r="HZF861" s="152"/>
      <c r="HZG861" s="152"/>
      <c r="HZH861" s="152"/>
      <c r="HZI861" s="152"/>
      <c r="HZJ861" s="152"/>
      <c r="HZK861" s="152"/>
      <c r="HZL861" s="152"/>
      <c r="HZM861" s="152"/>
      <c r="HZN861" s="152"/>
      <c r="HZO861" s="152"/>
      <c r="HZP861" s="152"/>
      <c r="HZQ861" s="152"/>
      <c r="HZR861" s="152"/>
      <c r="HZS861" s="152"/>
      <c r="HZT861" s="152"/>
      <c r="HZU861" s="152"/>
      <c r="HZV861" s="152"/>
      <c r="HZW861" s="152"/>
      <c r="HZX861" s="152"/>
      <c r="HZY861" s="152"/>
      <c r="HZZ861" s="152"/>
      <c r="IAA861" s="152"/>
      <c r="IAB861" s="152"/>
      <c r="IAC861" s="152"/>
      <c r="IAD861" s="152"/>
      <c r="IAE861" s="152"/>
      <c r="IAF861" s="152"/>
      <c r="IAG861" s="152"/>
      <c r="IAH861" s="152"/>
      <c r="IAI861" s="152"/>
      <c r="IAJ861" s="152"/>
      <c r="IAK861" s="152"/>
      <c r="IAL861" s="152"/>
      <c r="IAM861" s="152"/>
      <c r="IAN861" s="152"/>
      <c r="IAO861" s="152"/>
      <c r="IAP861" s="152"/>
      <c r="IAQ861" s="152"/>
      <c r="IAR861" s="152"/>
      <c r="IAS861" s="152"/>
      <c r="IAT861" s="152"/>
      <c r="IAU861" s="152"/>
      <c r="IAV861" s="152"/>
      <c r="IAW861" s="152"/>
      <c r="IAX861" s="152"/>
      <c r="IAY861" s="152"/>
      <c r="IAZ861" s="152"/>
      <c r="IBA861" s="152"/>
      <c r="IBB861" s="152"/>
      <c r="IBC861" s="152"/>
      <c r="IBD861" s="152"/>
      <c r="IBE861" s="152"/>
      <c r="IBF861" s="152"/>
      <c r="IBG861" s="152"/>
      <c r="IBH861" s="152"/>
      <c r="IBI861" s="152"/>
      <c r="IBJ861" s="152"/>
      <c r="IBK861" s="152"/>
      <c r="IBL861" s="152"/>
      <c r="IBM861" s="152"/>
      <c r="IBN861" s="152"/>
      <c r="IBO861" s="152"/>
      <c r="IBP861" s="152"/>
      <c r="IBQ861" s="152"/>
      <c r="IBR861" s="152"/>
      <c r="IBS861" s="152"/>
      <c r="IBT861" s="152"/>
      <c r="IBU861" s="152"/>
      <c r="IBV861" s="152"/>
      <c r="IBW861" s="152"/>
      <c r="IBX861" s="152"/>
      <c r="IBY861" s="152"/>
      <c r="IBZ861" s="152"/>
      <c r="ICA861" s="152"/>
      <c r="ICB861" s="152"/>
      <c r="ICC861" s="152"/>
      <c r="ICD861" s="152"/>
      <c r="ICE861" s="152"/>
      <c r="ICF861" s="152"/>
      <c r="ICG861" s="152"/>
      <c r="ICH861" s="152"/>
      <c r="ICI861" s="152"/>
      <c r="ICJ861" s="152"/>
      <c r="ICK861" s="152"/>
      <c r="ICL861" s="152"/>
      <c r="ICM861" s="152"/>
      <c r="ICN861" s="152"/>
      <c r="ICO861" s="152"/>
      <c r="ICP861" s="152"/>
      <c r="ICQ861" s="152"/>
      <c r="ICR861" s="152"/>
      <c r="ICS861" s="152"/>
      <c r="ICT861" s="152"/>
      <c r="ICU861" s="152"/>
      <c r="ICV861" s="152"/>
      <c r="ICW861" s="152"/>
      <c r="ICX861" s="152"/>
      <c r="ICY861" s="152"/>
      <c r="ICZ861" s="152"/>
      <c r="IDA861" s="152"/>
      <c r="IDB861" s="152"/>
      <c r="IDC861" s="152"/>
      <c r="IDD861" s="152"/>
      <c r="IDE861" s="152"/>
      <c r="IDF861" s="152"/>
      <c r="IDG861" s="152"/>
      <c r="IDH861" s="152"/>
      <c r="IDI861" s="152"/>
      <c r="IDJ861" s="152"/>
      <c r="IDK861" s="152"/>
      <c r="IDL861" s="152"/>
      <c r="IDM861" s="152"/>
      <c r="IDN861" s="152"/>
      <c r="IDO861" s="152"/>
      <c r="IDP861" s="152"/>
      <c r="IDQ861" s="152"/>
      <c r="IDR861" s="152"/>
      <c r="IDS861" s="152"/>
      <c r="IDT861" s="152"/>
      <c r="IDU861" s="152"/>
      <c r="IDV861" s="152"/>
      <c r="IDW861" s="152"/>
      <c r="IDX861" s="152"/>
      <c r="IDY861" s="152"/>
      <c r="IDZ861" s="152"/>
      <c r="IEA861" s="152"/>
      <c r="IEB861" s="152"/>
      <c r="IEC861" s="152"/>
      <c r="IED861" s="152"/>
      <c r="IEE861" s="152"/>
      <c r="IEF861" s="152"/>
      <c r="IEG861" s="152"/>
      <c r="IEH861" s="152"/>
      <c r="IEI861" s="152"/>
      <c r="IEJ861" s="152"/>
      <c r="IEK861" s="152"/>
      <c r="IEL861" s="152"/>
      <c r="IEM861" s="152"/>
      <c r="IEN861" s="152"/>
      <c r="IEO861" s="152"/>
      <c r="IEP861" s="152"/>
      <c r="IEQ861" s="152"/>
      <c r="IER861" s="152"/>
      <c r="IES861" s="152"/>
      <c r="IET861" s="152"/>
      <c r="IEU861" s="152"/>
      <c r="IEV861" s="152"/>
      <c r="IEW861" s="152"/>
      <c r="IEX861" s="152"/>
      <c r="IEY861" s="152"/>
      <c r="IEZ861" s="152"/>
      <c r="IFA861" s="152"/>
      <c r="IFB861" s="152"/>
      <c r="IFC861" s="152"/>
      <c r="IFD861" s="152"/>
      <c r="IFE861" s="152"/>
      <c r="IFF861" s="152"/>
      <c r="IFG861" s="152"/>
      <c r="IFH861" s="152"/>
      <c r="IFI861" s="152"/>
      <c r="IFJ861" s="152"/>
      <c r="IFK861" s="152"/>
      <c r="IFL861" s="152"/>
      <c r="IFM861" s="152"/>
      <c r="IFN861" s="152"/>
      <c r="IFO861" s="152"/>
      <c r="IFP861" s="152"/>
      <c r="IFQ861" s="152"/>
      <c r="IFR861" s="152"/>
      <c r="IFS861" s="152"/>
      <c r="IFT861" s="152"/>
      <c r="IFU861" s="152"/>
      <c r="IFV861" s="152"/>
      <c r="IFW861" s="152"/>
      <c r="IFX861" s="152"/>
      <c r="IFY861" s="152"/>
      <c r="IFZ861" s="152"/>
      <c r="IGA861" s="152"/>
      <c r="IGB861" s="152"/>
      <c r="IGC861" s="152"/>
      <c r="IGD861" s="152"/>
      <c r="IGE861" s="152"/>
      <c r="IGF861" s="152"/>
      <c r="IGG861" s="152"/>
      <c r="IGH861" s="152"/>
      <c r="IGI861" s="152"/>
      <c r="IGJ861" s="152"/>
      <c r="IGK861" s="152"/>
      <c r="IGL861" s="152"/>
      <c r="IGM861" s="152"/>
      <c r="IGN861" s="152"/>
      <c r="IGO861" s="152"/>
      <c r="IGP861" s="152"/>
      <c r="IGQ861" s="152"/>
      <c r="IGR861" s="152"/>
      <c r="IGS861" s="152"/>
      <c r="IGT861" s="152"/>
      <c r="IGU861" s="152"/>
      <c r="IGV861" s="152"/>
      <c r="IGW861" s="152"/>
      <c r="IGX861" s="152"/>
      <c r="IGY861" s="152"/>
      <c r="IGZ861" s="152"/>
      <c r="IHA861" s="152"/>
      <c r="IHB861" s="152"/>
      <c r="IHC861" s="152"/>
      <c r="IHD861" s="152"/>
      <c r="IHE861" s="152"/>
      <c r="IHF861" s="152"/>
      <c r="IHG861" s="152"/>
      <c r="IHH861" s="152"/>
      <c r="IHI861" s="152"/>
      <c r="IHJ861" s="152"/>
      <c r="IHK861" s="152"/>
      <c r="IHL861" s="152"/>
      <c r="IHM861" s="152"/>
      <c r="IHN861" s="152"/>
      <c r="IHO861" s="152"/>
      <c r="IHP861" s="152"/>
      <c r="IHQ861" s="152"/>
      <c r="IHR861" s="152"/>
      <c r="IHS861" s="152"/>
      <c r="IHT861" s="152"/>
      <c r="IHU861" s="152"/>
      <c r="IHV861" s="152"/>
      <c r="IHW861" s="152"/>
      <c r="IHX861" s="152"/>
      <c r="IHY861" s="152"/>
      <c r="IHZ861" s="152"/>
      <c r="IIA861" s="152"/>
      <c r="IIB861" s="152"/>
      <c r="IIC861" s="152"/>
      <c r="IID861" s="152"/>
      <c r="IIE861" s="152"/>
      <c r="IIF861" s="152"/>
      <c r="IIG861" s="152"/>
      <c r="IIH861" s="152"/>
      <c r="III861" s="152"/>
      <c r="IIJ861" s="152"/>
      <c r="IIK861" s="152"/>
      <c r="IIL861" s="152"/>
      <c r="IIM861" s="152"/>
      <c r="IIN861" s="152"/>
      <c r="IIO861" s="152"/>
      <c r="IIP861" s="152"/>
      <c r="IIQ861" s="152"/>
      <c r="IIR861" s="152"/>
      <c r="IIS861" s="152"/>
      <c r="IIT861" s="152"/>
      <c r="IIU861" s="152"/>
      <c r="IIV861" s="152"/>
      <c r="IIW861" s="152"/>
      <c r="IIX861" s="152"/>
      <c r="IIY861" s="152"/>
      <c r="IIZ861" s="152"/>
      <c r="IJA861" s="152"/>
      <c r="IJB861" s="152"/>
      <c r="IJC861" s="152"/>
      <c r="IJD861" s="152"/>
      <c r="IJE861" s="152"/>
      <c r="IJF861" s="152"/>
      <c r="IJG861" s="152"/>
      <c r="IJH861" s="152"/>
      <c r="IJI861" s="152"/>
      <c r="IJJ861" s="152"/>
      <c r="IJK861" s="152"/>
      <c r="IJL861" s="152"/>
      <c r="IJM861" s="152"/>
      <c r="IJN861" s="152"/>
      <c r="IJO861" s="152"/>
      <c r="IJP861" s="152"/>
      <c r="IJQ861" s="152"/>
      <c r="IJR861" s="152"/>
      <c r="IJS861" s="152"/>
      <c r="IJT861" s="152"/>
      <c r="IJU861" s="152"/>
      <c r="IJV861" s="152"/>
      <c r="IJW861" s="152"/>
      <c r="IJX861" s="152"/>
      <c r="IJY861" s="152"/>
      <c r="IJZ861" s="152"/>
      <c r="IKA861" s="152"/>
      <c r="IKB861" s="152"/>
      <c r="IKC861" s="152"/>
      <c r="IKD861" s="152"/>
      <c r="IKE861" s="152"/>
      <c r="IKF861" s="152"/>
      <c r="IKG861" s="152"/>
      <c r="IKH861" s="152"/>
      <c r="IKI861" s="152"/>
      <c r="IKJ861" s="152"/>
      <c r="IKK861" s="152"/>
      <c r="IKL861" s="152"/>
      <c r="IKM861" s="152"/>
      <c r="IKN861" s="152"/>
      <c r="IKO861" s="152"/>
      <c r="IKP861" s="152"/>
      <c r="IKQ861" s="152"/>
      <c r="IKR861" s="152"/>
      <c r="IKS861" s="152"/>
      <c r="IKT861" s="152"/>
      <c r="IKU861" s="152"/>
      <c r="IKV861" s="152"/>
      <c r="IKW861" s="152"/>
      <c r="IKX861" s="152"/>
      <c r="IKY861" s="152"/>
      <c r="IKZ861" s="152"/>
      <c r="ILA861" s="152"/>
      <c r="ILB861" s="152"/>
      <c r="ILC861" s="152"/>
      <c r="ILD861" s="152"/>
      <c r="ILE861" s="152"/>
      <c r="ILF861" s="152"/>
      <c r="ILG861" s="152"/>
      <c r="ILH861" s="152"/>
      <c r="ILI861" s="152"/>
      <c r="ILJ861" s="152"/>
      <c r="ILK861" s="152"/>
      <c r="ILL861" s="152"/>
      <c r="ILM861" s="152"/>
      <c r="ILN861" s="152"/>
      <c r="ILO861" s="152"/>
      <c r="ILP861" s="152"/>
      <c r="ILQ861" s="152"/>
      <c r="ILR861" s="152"/>
      <c r="ILS861" s="152"/>
      <c r="ILT861" s="152"/>
      <c r="ILU861" s="152"/>
      <c r="ILV861" s="152"/>
      <c r="ILW861" s="152"/>
      <c r="ILX861" s="152"/>
      <c r="ILY861" s="152"/>
      <c r="ILZ861" s="152"/>
      <c r="IMA861" s="152"/>
      <c r="IMB861" s="152"/>
      <c r="IMC861" s="152"/>
      <c r="IMD861" s="152"/>
      <c r="IME861" s="152"/>
      <c r="IMF861" s="152"/>
      <c r="IMG861" s="152"/>
      <c r="IMH861" s="152"/>
      <c r="IMI861" s="152"/>
      <c r="IMJ861" s="152"/>
      <c r="IMK861" s="152"/>
      <c r="IML861" s="152"/>
      <c r="IMM861" s="152"/>
      <c r="IMN861" s="152"/>
      <c r="IMO861" s="152"/>
      <c r="IMP861" s="152"/>
      <c r="IMQ861" s="152"/>
      <c r="IMR861" s="152"/>
      <c r="IMS861" s="152"/>
      <c r="IMT861" s="152"/>
      <c r="IMU861" s="152"/>
      <c r="IMV861" s="152"/>
      <c r="IMW861" s="152"/>
      <c r="IMX861" s="152"/>
      <c r="IMY861" s="152"/>
      <c r="IMZ861" s="152"/>
      <c r="INA861" s="152"/>
      <c r="INB861" s="152"/>
      <c r="INC861" s="152"/>
      <c r="IND861" s="152"/>
      <c r="INE861" s="152"/>
      <c r="INF861" s="152"/>
      <c r="ING861" s="152"/>
      <c r="INH861" s="152"/>
      <c r="INI861" s="152"/>
      <c r="INJ861" s="152"/>
      <c r="INK861" s="152"/>
      <c r="INL861" s="152"/>
      <c r="INM861" s="152"/>
      <c r="INN861" s="152"/>
      <c r="INO861" s="152"/>
      <c r="INP861" s="152"/>
      <c r="INQ861" s="152"/>
      <c r="INR861" s="152"/>
      <c r="INS861" s="152"/>
      <c r="INT861" s="152"/>
      <c r="INU861" s="152"/>
      <c r="INV861" s="152"/>
      <c r="INW861" s="152"/>
      <c r="INX861" s="152"/>
      <c r="INY861" s="152"/>
      <c r="INZ861" s="152"/>
      <c r="IOA861" s="152"/>
      <c r="IOB861" s="152"/>
      <c r="IOC861" s="152"/>
      <c r="IOD861" s="152"/>
      <c r="IOE861" s="152"/>
      <c r="IOF861" s="152"/>
      <c r="IOG861" s="152"/>
      <c r="IOH861" s="152"/>
      <c r="IOI861" s="152"/>
      <c r="IOJ861" s="152"/>
      <c r="IOK861" s="152"/>
      <c r="IOL861" s="152"/>
      <c r="IOM861" s="152"/>
      <c r="ION861" s="152"/>
      <c r="IOO861" s="152"/>
      <c r="IOP861" s="152"/>
      <c r="IOQ861" s="152"/>
      <c r="IOR861" s="152"/>
      <c r="IOS861" s="152"/>
      <c r="IOT861" s="152"/>
      <c r="IOU861" s="152"/>
      <c r="IOV861" s="152"/>
      <c r="IOW861" s="152"/>
      <c r="IOX861" s="152"/>
      <c r="IOY861" s="152"/>
      <c r="IOZ861" s="152"/>
      <c r="IPA861" s="152"/>
      <c r="IPB861" s="152"/>
      <c r="IPC861" s="152"/>
      <c r="IPD861" s="152"/>
      <c r="IPE861" s="152"/>
      <c r="IPF861" s="152"/>
      <c r="IPG861" s="152"/>
      <c r="IPH861" s="152"/>
      <c r="IPI861" s="152"/>
      <c r="IPJ861" s="152"/>
      <c r="IPK861" s="152"/>
      <c r="IPL861" s="152"/>
      <c r="IPM861" s="152"/>
      <c r="IPN861" s="152"/>
      <c r="IPO861" s="152"/>
      <c r="IPP861" s="152"/>
      <c r="IPQ861" s="152"/>
      <c r="IPR861" s="152"/>
      <c r="IPS861" s="152"/>
      <c r="IPT861" s="152"/>
      <c r="IPU861" s="152"/>
      <c r="IPV861" s="152"/>
      <c r="IPW861" s="152"/>
      <c r="IPX861" s="152"/>
      <c r="IPY861" s="152"/>
      <c r="IPZ861" s="152"/>
      <c r="IQA861" s="152"/>
      <c r="IQB861" s="152"/>
      <c r="IQC861" s="152"/>
      <c r="IQD861" s="152"/>
      <c r="IQE861" s="152"/>
      <c r="IQF861" s="152"/>
      <c r="IQG861" s="152"/>
      <c r="IQH861" s="152"/>
      <c r="IQI861" s="152"/>
      <c r="IQJ861" s="152"/>
      <c r="IQK861" s="152"/>
      <c r="IQL861" s="152"/>
      <c r="IQM861" s="152"/>
      <c r="IQN861" s="152"/>
      <c r="IQO861" s="152"/>
      <c r="IQP861" s="152"/>
      <c r="IQQ861" s="152"/>
      <c r="IQR861" s="152"/>
      <c r="IQS861" s="152"/>
      <c r="IQT861" s="152"/>
      <c r="IQU861" s="152"/>
      <c r="IQV861" s="152"/>
      <c r="IQW861" s="152"/>
      <c r="IQX861" s="152"/>
      <c r="IQY861" s="152"/>
      <c r="IQZ861" s="152"/>
      <c r="IRA861" s="152"/>
      <c r="IRB861" s="152"/>
      <c r="IRC861" s="152"/>
      <c r="IRD861" s="152"/>
      <c r="IRE861" s="152"/>
      <c r="IRF861" s="152"/>
      <c r="IRG861" s="152"/>
      <c r="IRH861" s="152"/>
      <c r="IRI861" s="152"/>
      <c r="IRJ861" s="152"/>
      <c r="IRK861" s="152"/>
      <c r="IRL861" s="152"/>
      <c r="IRM861" s="152"/>
      <c r="IRN861" s="152"/>
      <c r="IRO861" s="152"/>
      <c r="IRP861" s="152"/>
      <c r="IRQ861" s="152"/>
      <c r="IRR861" s="152"/>
      <c r="IRS861" s="152"/>
      <c r="IRT861" s="152"/>
      <c r="IRU861" s="152"/>
      <c r="IRV861" s="152"/>
      <c r="IRW861" s="152"/>
      <c r="IRX861" s="152"/>
      <c r="IRY861" s="152"/>
      <c r="IRZ861" s="152"/>
      <c r="ISA861" s="152"/>
      <c r="ISB861" s="152"/>
      <c r="ISC861" s="152"/>
      <c r="ISD861" s="152"/>
      <c r="ISE861" s="152"/>
      <c r="ISF861" s="152"/>
      <c r="ISG861" s="152"/>
      <c r="ISH861" s="152"/>
      <c r="ISI861" s="152"/>
      <c r="ISJ861" s="152"/>
      <c r="ISK861" s="152"/>
      <c r="ISL861" s="152"/>
      <c r="ISM861" s="152"/>
      <c r="ISN861" s="152"/>
      <c r="ISO861" s="152"/>
      <c r="ISP861" s="152"/>
      <c r="ISQ861" s="152"/>
      <c r="ISR861" s="152"/>
      <c r="ISS861" s="152"/>
      <c r="IST861" s="152"/>
      <c r="ISU861" s="152"/>
      <c r="ISV861" s="152"/>
      <c r="ISW861" s="152"/>
      <c r="ISX861" s="152"/>
      <c r="ISY861" s="152"/>
      <c r="ISZ861" s="152"/>
      <c r="ITA861" s="152"/>
      <c r="ITB861" s="152"/>
      <c r="ITC861" s="152"/>
      <c r="ITD861" s="152"/>
      <c r="ITE861" s="152"/>
      <c r="ITF861" s="152"/>
      <c r="ITG861" s="152"/>
      <c r="ITH861" s="152"/>
      <c r="ITI861" s="152"/>
      <c r="ITJ861" s="152"/>
      <c r="ITK861" s="152"/>
      <c r="ITL861" s="152"/>
      <c r="ITM861" s="152"/>
      <c r="ITN861" s="152"/>
      <c r="ITO861" s="152"/>
      <c r="ITP861" s="152"/>
      <c r="ITQ861" s="152"/>
      <c r="ITR861" s="152"/>
      <c r="ITS861" s="152"/>
      <c r="ITT861" s="152"/>
      <c r="ITU861" s="152"/>
      <c r="ITV861" s="152"/>
      <c r="ITW861" s="152"/>
      <c r="ITX861" s="152"/>
      <c r="ITY861" s="152"/>
      <c r="ITZ861" s="152"/>
      <c r="IUA861" s="152"/>
      <c r="IUB861" s="152"/>
      <c r="IUC861" s="152"/>
      <c r="IUD861" s="152"/>
      <c r="IUE861" s="152"/>
      <c r="IUF861" s="152"/>
      <c r="IUG861" s="152"/>
      <c r="IUH861" s="152"/>
      <c r="IUI861" s="152"/>
      <c r="IUJ861" s="152"/>
      <c r="IUK861" s="152"/>
      <c r="IUL861" s="152"/>
      <c r="IUM861" s="152"/>
      <c r="IUN861" s="152"/>
      <c r="IUO861" s="152"/>
      <c r="IUP861" s="152"/>
      <c r="IUQ861" s="152"/>
      <c r="IUR861" s="152"/>
      <c r="IUS861" s="152"/>
      <c r="IUT861" s="152"/>
      <c r="IUU861" s="152"/>
      <c r="IUV861" s="152"/>
      <c r="IUW861" s="152"/>
      <c r="IUX861" s="152"/>
      <c r="IUY861" s="152"/>
      <c r="IUZ861" s="152"/>
      <c r="IVA861" s="152"/>
      <c r="IVB861" s="152"/>
      <c r="IVC861" s="152"/>
      <c r="IVD861" s="152"/>
      <c r="IVE861" s="152"/>
      <c r="IVF861" s="152"/>
      <c r="IVG861" s="152"/>
      <c r="IVH861" s="152"/>
      <c r="IVI861" s="152"/>
      <c r="IVJ861" s="152"/>
      <c r="IVK861" s="152"/>
      <c r="IVL861" s="152"/>
      <c r="IVM861" s="152"/>
      <c r="IVN861" s="152"/>
      <c r="IVO861" s="152"/>
      <c r="IVP861" s="152"/>
      <c r="IVQ861" s="152"/>
      <c r="IVR861" s="152"/>
      <c r="IVS861" s="152"/>
      <c r="IVT861" s="152"/>
      <c r="IVU861" s="152"/>
      <c r="IVV861" s="152"/>
      <c r="IVW861" s="152"/>
      <c r="IVX861" s="152"/>
      <c r="IVY861" s="152"/>
      <c r="IVZ861" s="152"/>
      <c r="IWA861" s="152"/>
      <c r="IWB861" s="152"/>
      <c r="IWC861" s="152"/>
      <c r="IWD861" s="152"/>
      <c r="IWE861" s="152"/>
      <c r="IWF861" s="152"/>
      <c r="IWG861" s="152"/>
      <c r="IWH861" s="152"/>
      <c r="IWI861" s="152"/>
      <c r="IWJ861" s="152"/>
      <c r="IWK861" s="152"/>
      <c r="IWL861" s="152"/>
      <c r="IWM861" s="152"/>
      <c r="IWN861" s="152"/>
      <c r="IWO861" s="152"/>
      <c r="IWP861" s="152"/>
      <c r="IWQ861" s="152"/>
      <c r="IWR861" s="152"/>
      <c r="IWS861" s="152"/>
      <c r="IWT861" s="152"/>
      <c r="IWU861" s="152"/>
      <c r="IWV861" s="152"/>
      <c r="IWW861" s="152"/>
      <c r="IWX861" s="152"/>
      <c r="IWY861" s="152"/>
      <c r="IWZ861" s="152"/>
      <c r="IXA861" s="152"/>
      <c r="IXB861" s="152"/>
      <c r="IXC861" s="152"/>
      <c r="IXD861" s="152"/>
      <c r="IXE861" s="152"/>
      <c r="IXF861" s="152"/>
      <c r="IXG861" s="152"/>
      <c r="IXH861" s="152"/>
      <c r="IXI861" s="152"/>
      <c r="IXJ861" s="152"/>
      <c r="IXK861" s="152"/>
      <c r="IXL861" s="152"/>
      <c r="IXM861" s="152"/>
      <c r="IXN861" s="152"/>
      <c r="IXO861" s="152"/>
      <c r="IXP861" s="152"/>
      <c r="IXQ861" s="152"/>
      <c r="IXR861" s="152"/>
      <c r="IXS861" s="152"/>
      <c r="IXT861" s="152"/>
      <c r="IXU861" s="152"/>
      <c r="IXV861" s="152"/>
      <c r="IXW861" s="152"/>
      <c r="IXX861" s="152"/>
      <c r="IXY861" s="152"/>
      <c r="IXZ861" s="152"/>
      <c r="IYA861" s="152"/>
      <c r="IYB861" s="152"/>
      <c r="IYC861" s="152"/>
      <c r="IYD861" s="152"/>
      <c r="IYE861" s="152"/>
      <c r="IYF861" s="152"/>
      <c r="IYG861" s="152"/>
      <c r="IYH861" s="152"/>
      <c r="IYI861" s="152"/>
      <c r="IYJ861" s="152"/>
      <c r="IYK861" s="152"/>
      <c r="IYL861" s="152"/>
      <c r="IYM861" s="152"/>
      <c r="IYN861" s="152"/>
      <c r="IYO861" s="152"/>
      <c r="IYP861" s="152"/>
      <c r="IYQ861" s="152"/>
      <c r="IYR861" s="152"/>
      <c r="IYS861" s="152"/>
      <c r="IYT861" s="152"/>
      <c r="IYU861" s="152"/>
      <c r="IYV861" s="152"/>
      <c r="IYW861" s="152"/>
      <c r="IYX861" s="152"/>
      <c r="IYY861" s="152"/>
      <c r="IYZ861" s="152"/>
      <c r="IZA861" s="152"/>
      <c r="IZB861" s="152"/>
      <c r="IZC861" s="152"/>
      <c r="IZD861" s="152"/>
      <c r="IZE861" s="152"/>
      <c r="IZF861" s="152"/>
      <c r="IZG861" s="152"/>
      <c r="IZH861" s="152"/>
      <c r="IZI861" s="152"/>
      <c r="IZJ861" s="152"/>
      <c r="IZK861" s="152"/>
      <c r="IZL861" s="152"/>
      <c r="IZM861" s="152"/>
      <c r="IZN861" s="152"/>
      <c r="IZO861" s="152"/>
      <c r="IZP861" s="152"/>
      <c r="IZQ861" s="152"/>
      <c r="IZR861" s="152"/>
      <c r="IZS861" s="152"/>
      <c r="IZT861" s="152"/>
      <c r="IZU861" s="152"/>
      <c r="IZV861" s="152"/>
      <c r="IZW861" s="152"/>
      <c r="IZX861" s="152"/>
      <c r="IZY861" s="152"/>
      <c r="IZZ861" s="152"/>
      <c r="JAA861" s="152"/>
      <c r="JAB861" s="152"/>
      <c r="JAC861" s="152"/>
      <c r="JAD861" s="152"/>
      <c r="JAE861" s="152"/>
      <c r="JAF861" s="152"/>
      <c r="JAG861" s="152"/>
      <c r="JAH861" s="152"/>
      <c r="JAI861" s="152"/>
      <c r="JAJ861" s="152"/>
      <c r="JAK861" s="152"/>
      <c r="JAL861" s="152"/>
      <c r="JAM861" s="152"/>
      <c r="JAN861" s="152"/>
      <c r="JAO861" s="152"/>
      <c r="JAP861" s="152"/>
      <c r="JAQ861" s="152"/>
      <c r="JAR861" s="152"/>
      <c r="JAS861" s="152"/>
      <c r="JAT861" s="152"/>
      <c r="JAU861" s="152"/>
      <c r="JAV861" s="152"/>
      <c r="JAW861" s="152"/>
      <c r="JAX861" s="152"/>
      <c r="JAY861" s="152"/>
      <c r="JAZ861" s="152"/>
      <c r="JBA861" s="152"/>
      <c r="JBB861" s="152"/>
      <c r="JBC861" s="152"/>
      <c r="JBD861" s="152"/>
      <c r="JBE861" s="152"/>
      <c r="JBF861" s="152"/>
      <c r="JBG861" s="152"/>
      <c r="JBH861" s="152"/>
      <c r="JBI861" s="152"/>
      <c r="JBJ861" s="152"/>
      <c r="JBK861" s="152"/>
      <c r="JBL861" s="152"/>
      <c r="JBM861" s="152"/>
      <c r="JBN861" s="152"/>
      <c r="JBO861" s="152"/>
      <c r="JBP861" s="152"/>
      <c r="JBQ861" s="152"/>
      <c r="JBR861" s="152"/>
      <c r="JBS861" s="152"/>
      <c r="JBT861" s="152"/>
      <c r="JBU861" s="152"/>
      <c r="JBV861" s="152"/>
      <c r="JBW861" s="152"/>
      <c r="JBX861" s="152"/>
      <c r="JBY861" s="152"/>
      <c r="JBZ861" s="152"/>
      <c r="JCA861" s="152"/>
      <c r="JCB861" s="152"/>
      <c r="JCC861" s="152"/>
      <c r="JCD861" s="152"/>
      <c r="JCE861" s="152"/>
      <c r="JCF861" s="152"/>
      <c r="JCG861" s="152"/>
      <c r="JCH861" s="152"/>
      <c r="JCI861" s="152"/>
      <c r="JCJ861" s="152"/>
      <c r="JCK861" s="152"/>
      <c r="JCL861" s="152"/>
      <c r="JCM861" s="152"/>
      <c r="JCN861" s="152"/>
      <c r="JCO861" s="152"/>
      <c r="JCP861" s="152"/>
      <c r="JCQ861" s="152"/>
      <c r="JCR861" s="152"/>
      <c r="JCS861" s="152"/>
      <c r="JCT861" s="152"/>
      <c r="JCU861" s="152"/>
      <c r="JCV861" s="152"/>
      <c r="JCW861" s="152"/>
      <c r="JCX861" s="152"/>
      <c r="JCY861" s="152"/>
      <c r="JCZ861" s="152"/>
      <c r="JDA861" s="152"/>
      <c r="JDB861" s="152"/>
      <c r="JDC861" s="152"/>
      <c r="JDD861" s="152"/>
      <c r="JDE861" s="152"/>
      <c r="JDF861" s="152"/>
      <c r="JDG861" s="152"/>
      <c r="JDH861" s="152"/>
      <c r="JDI861" s="152"/>
      <c r="JDJ861" s="152"/>
      <c r="JDK861" s="152"/>
      <c r="JDL861" s="152"/>
      <c r="JDM861" s="152"/>
      <c r="JDN861" s="152"/>
      <c r="JDO861" s="152"/>
      <c r="JDP861" s="152"/>
      <c r="JDQ861" s="152"/>
      <c r="JDR861" s="152"/>
      <c r="JDS861" s="152"/>
      <c r="JDT861" s="152"/>
      <c r="JDU861" s="152"/>
      <c r="JDV861" s="152"/>
      <c r="JDW861" s="152"/>
      <c r="JDX861" s="152"/>
      <c r="JDY861" s="152"/>
      <c r="JDZ861" s="152"/>
      <c r="JEA861" s="152"/>
      <c r="JEB861" s="152"/>
      <c r="JEC861" s="152"/>
      <c r="JED861" s="152"/>
      <c r="JEE861" s="152"/>
      <c r="JEF861" s="152"/>
      <c r="JEG861" s="152"/>
      <c r="JEH861" s="152"/>
      <c r="JEI861" s="152"/>
      <c r="JEJ861" s="152"/>
      <c r="JEK861" s="152"/>
      <c r="JEL861" s="152"/>
      <c r="JEM861" s="152"/>
      <c r="JEN861" s="152"/>
      <c r="JEO861" s="152"/>
      <c r="JEP861" s="152"/>
      <c r="JEQ861" s="152"/>
      <c r="JER861" s="152"/>
      <c r="JES861" s="152"/>
      <c r="JET861" s="152"/>
      <c r="JEU861" s="152"/>
      <c r="JEV861" s="152"/>
      <c r="JEW861" s="152"/>
      <c r="JEX861" s="152"/>
      <c r="JEY861" s="152"/>
      <c r="JEZ861" s="152"/>
      <c r="JFA861" s="152"/>
      <c r="JFB861" s="152"/>
      <c r="JFC861" s="152"/>
      <c r="JFD861" s="152"/>
      <c r="JFE861" s="152"/>
      <c r="JFF861" s="152"/>
      <c r="JFG861" s="152"/>
      <c r="JFH861" s="152"/>
      <c r="JFI861" s="152"/>
      <c r="JFJ861" s="152"/>
      <c r="JFK861" s="152"/>
      <c r="JFL861" s="152"/>
      <c r="JFM861" s="152"/>
      <c r="JFN861" s="152"/>
      <c r="JFO861" s="152"/>
      <c r="JFP861" s="152"/>
      <c r="JFQ861" s="152"/>
      <c r="JFR861" s="152"/>
      <c r="JFS861" s="152"/>
      <c r="JFT861" s="152"/>
      <c r="JFU861" s="152"/>
      <c r="JFV861" s="152"/>
      <c r="JFW861" s="152"/>
      <c r="JFX861" s="152"/>
      <c r="JFY861" s="152"/>
      <c r="JFZ861" s="152"/>
      <c r="JGA861" s="152"/>
      <c r="JGB861" s="152"/>
      <c r="JGC861" s="152"/>
      <c r="JGD861" s="152"/>
      <c r="JGE861" s="152"/>
      <c r="JGF861" s="152"/>
      <c r="JGG861" s="152"/>
      <c r="JGH861" s="152"/>
      <c r="JGI861" s="152"/>
      <c r="JGJ861" s="152"/>
      <c r="JGK861" s="152"/>
      <c r="JGL861" s="152"/>
      <c r="JGM861" s="152"/>
      <c r="JGN861" s="152"/>
      <c r="JGO861" s="152"/>
      <c r="JGP861" s="152"/>
      <c r="JGQ861" s="152"/>
      <c r="JGR861" s="152"/>
      <c r="JGS861" s="152"/>
      <c r="JGT861" s="152"/>
      <c r="JGU861" s="152"/>
      <c r="JGV861" s="152"/>
      <c r="JGW861" s="152"/>
      <c r="JGX861" s="152"/>
      <c r="JGY861" s="152"/>
      <c r="JGZ861" s="152"/>
      <c r="JHA861" s="152"/>
      <c r="JHB861" s="152"/>
      <c r="JHC861" s="152"/>
      <c r="JHD861" s="152"/>
      <c r="JHE861" s="152"/>
      <c r="JHF861" s="152"/>
      <c r="JHG861" s="152"/>
      <c r="JHH861" s="152"/>
      <c r="JHI861" s="152"/>
      <c r="JHJ861" s="152"/>
      <c r="JHK861" s="152"/>
      <c r="JHL861" s="152"/>
      <c r="JHM861" s="152"/>
      <c r="JHN861" s="152"/>
      <c r="JHO861" s="152"/>
      <c r="JHP861" s="152"/>
      <c r="JHQ861" s="152"/>
      <c r="JHR861" s="152"/>
      <c r="JHS861" s="152"/>
      <c r="JHT861" s="152"/>
      <c r="JHU861" s="152"/>
      <c r="JHV861" s="152"/>
      <c r="JHW861" s="152"/>
      <c r="JHX861" s="152"/>
      <c r="JHY861" s="152"/>
      <c r="JHZ861" s="152"/>
      <c r="JIA861" s="152"/>
      <c r="JIB861" s="152"/>
      <c r="JIC861" s="152"/>
      <c r="JID861" s="152"/>
      <c r="JIE861" s="152"/>
      <c r="JIF861" s="152"/>
      <c r="JIG861" s="152"/>
      <c r="JIH861" s="152"/>
      <c r="JII861" s="152"/>
      <c r="JIJ861" s="152"/>
      <c r="JIK861" s="152"/>
      <c r="JIL861" s="152"/>
      <c r="JIM861" s="152"/>
      <c r="JIN861" s="152"/>
      <c r="JIO861" s="152"/>
      <c r="JIP861" s="152"/>
      <c r="JIQ861" s="152"/>
      <c r="JIR861" s="152"/>
      <c r="JIS861" s="152"/>
      <c r="JIT861" s="152"/>
      <c r="JIU861" s="152"/>
      <c r="JIV861" s="152"/>
      <c r="JIW861" s="152"/>
      <c r="JIX861" s="152"/>
      <c r="JIY861" s="152"/>
      <c r="JIZ861" s="152"/>
      <c r="JJA861" s="152"/>
      <c r="JJB861" s="152"/>
      <c r="JJC861" s="152"/>
      <c r="JJD861" s="152"/>
      <c r="JJE861" s="152"/>
      <c r="JJF861" s="152"/>
      <c r="JJG861" s="152"/>
      <c r="JJH861" s="152"/>
      <c r="JJI861" s="152"/>
      <c r="JJJ861" s="152"/>
      <c r="JJK861" s="152"/>
      <c r="JJL861" s="152"/>
      <c r="JJM861" s="152"/>
      <c r="JJN861" s="152"/>
      <c r="JJO861" s="152"/>
      <c r="JJP861" s="152"/>
      <c r="JJQ861" s="152"/>
      <c r="JJR861" s="152"/>
      <c r="JJS861" s="152"/>
      <c r="JJT861" s="152"/>
      <c r="JJU861" s="152"/>
      <c r="JJV861" s="152"/>
      <c r="JJW861" s="152"/>
      <c r="JJX861" s="152"/>
      <c r="JJY861" s="152"/>
      <c r="JJZ861" s="152"/>
      <c r="JKA861" s="152"/>
      <c r="JKB861" s="152"/>
      <c r="JKC861" s="152"/>
      <c r="JKD861" s="152"/>
      <c r="JKE861" s="152"/>
      <c r="JKF861" s="152"/>
      <c r="JKG861" s="152"/>
      <c r="JKH861" s="152"/>
      <c r="JKI861" s="152"/>
      <c r="JKJ861" s="152"/>
      <c r="JKK861" s="152"/>
      <c r="JKL861" s="152"/>
      <c r="JKM861" s="152"/>
      <c r="JKN861" s="152"/>
      <c r="JKO861" s="152"/>
      <c r="JKP861" s="152"/>
      <c r="JKQ861" s="152"/>
      <c r="JKR861" s="152"/>
      <c r="JKS861" s="152"/>
      <c r="JKT861" s="152"/>
      <c r="JKU861" s="152"/>
      <c r="JKV861" s="152"/>
      <c r="JKW861" s="152"/>
      <c r="JKX861" s="152"/>
      <c r="JKY861" s="152"/>
      <c r="JKZ861" s="152"/>
      <c r="JLA861" s="152"/>
      <c r="JLB861" s="152"/>
      <c r="JLC861" s="152"/>
      <c r="JLD861" s="152"/>
      <c r="JLE861" s="152"/>
      <c r="JLF861" s="152"/>
      <c r="JLG861" s="152"/>
      <c r="JLH861" s="152"/>
      <c r="JLI861" s="152"/>
      <c r="JLJ861" s="152"/>
      <c r="JLK861" s="152"/>
      <c r="JLL861" s="152"/>
      <c r="JLM861" s="152"/>
      <c r="JLN861" s="152"/>
      <c r="JLO861" s="152"/>
      <c r="JLP861" s="152"/>
      <c r="JLQ861" s="152"/>
      <c r="JLR861" s="152"/>
      <c r="JLS861" s="152"/>
      <c r="JLT861" s="152"/>
      <c r="JLU861" s="152"/>
      <c r="JLV861" s="152"/>
      <c r="JLW861" s="152"/>
      <c r="JLX861" s="152"/>
      <c r="JLY861" s="152"/>
      <c r="JLZ861" s="152"/>
      <c r="JMA861" s="152"/>
      <c r="JMB861" s="152"/>
      <c r="JMC861" s="152"/>
      <c r="JMD861" s="152"/>
      <c r="JME861" s="152"/>
      <c r="JMF861" s="152"/>
      <c r="JMG861" s="152"/>
      <c r="JMH861" s="152"/>
      <c r="JMI861" s="152"/>
      <c r="JMJ861" s="152"/>
      <c r="JMK861" s="152"/>
      <c r="JML861" s="152"/>
      <c r="JMM861" s="152"/>
      <c r="JMN861" s="152"/>
      <c r="JMO861" s="152"/>
      <c r="JMP861" s="152"/>
      <c r="JMQ861" s="152"/>
      <c r="JMR861" s="152"/>
      <c r="JMS861" s="152"/>
      <c r="JMT861" s="152"/>
      <c r="JMU861" s="152"/>
      <c r="JMV861" s="152"/>
      <c r="JMW861" s="152"/>
      <c r="JMX861" s="152"/>
      <c r="JMY861" s="152"/>
      <c r="JMZ861" s="152"/>
      <c r="JNA861" s="152"/>
      <c r="JNB861" s="152"/>
      <c r="JNC861" s="152"/>
      <c r="JND861" s="152"/>
      <c r="JNE861" s="152"/>
      <c r="JNF861" s="152"/>
      <c r="JNG861" s="152"/>
      <c r="JNH861" s="152"/>
      <c r="JNI861" s="152"/>
      <c r="JNJ861" s="152"/>
      <c r="JNK861" s="152"/>
      <c r="JNL861" s="152"/>
      <c r="JNM861" s="152"/>
      <c r="JNN861" s="152"/>
      <c r="JNO861" s="152"/>
      <c r="JNP861" s="152"/>
      <c r="JNQ861" s="152"/>
      <c r="JNR861" s="152"/>
      <c r="JNS861" s="152"/>
      <c r="JNT861" s="152"/>
      <c r="JNU861" s="152"/>
      <c r="JNV861" s="152"/>
      <c r="JNW861" s="152"/>
      <c r="JNX861" s="152"/>
      <c r="JNY861" s="152"/>
      <c r="JNZ861" s="152"/>
      <c r="JOA861" s="152"/>
      <c r="JOB861" s="152"/>
      <c r="JOC861" s="152"/>
      <c r="JOD861" s="152"/>
      <c r="JOE861" s="152"/>
      <c r="JOF861" s="152"/>
      <c r="JOG861" s="152"/>
      <c r="JOH861" s="152"/>
      <c r="JOI861" s="152"/>
      <c r="JOJ861" s="152"/>
      <c r="JOK861" s="152"/>
      <c r="JOL861" s="152"/>
      <c r="JOM861" s="152"/>
      <c r="JON861" s="152"/>
      <c r="JOO861" s="152"/>
      <c r="JOP861" s="152"/>
      <c r="JOQ861" s="152"/>
      <c r="JOR861" s="152"/>
      <c r="JOS861" s="152"/>
      <c r="JOT861" s="152"/>
      <c r="JOU861" s="152"/>
      <c r="JOV861" s="152"/>
      <c r="JOW861" s="152"/>
      <c r="JOX861" s="152"/>
      <c r="JOY861" s="152"/>
      <c r="JOZ861" s="152"/>
      <c r="JPA861" s="152"/>
      <c r="JPB861" s="152"/>
      <c r="JPC861" s="152"/>
      <c r="JPD861" s="152"/>
      <c r="JPE861" s="152"/>
      <c r="JPF861" s="152"/>
      <c r="JPG861" s="152"/>
      <c r="JPH861" s="152"/>
      <c r="JPI861" s="152"/>
      <c r="JPJ861" s="152"/>
      <c r="JPK861" s="152"/>
      <c r="JPL861" s="152"/>
      <c r="JPM861" s="152"/>
      <c r="JPN861" s="152"/>
      <c r="JPO861" s="152"/>
      <c r="JPP861" s="152"/>
      <c r="JPQ861" s="152"/>
      <c r="JPR861" s="152"/>
      <c r="JPS861" s="152"/>
      <c r="JPT861" s="152"/>
      <c r="JPU861" s="152"/>
      <c r="JPV861" s="152"/>
      <c r="JPW861" s="152"/>
      <c r="JPX861" s="152"/>
      <c r="JPY861" s="152"/>
      <c r="JPZ861" s="152"/>
      <c r="JQA861" s="152"/>
      <c r="JQB861" s="152"/>
      <c r="JQC861" s="152"/>
      <c r="JQD861" s="152"/>
      <c r="JQE861" s="152"/>
      <c r="JQF861" s="152"/>
      <c r="JQG861" s="152"/>
      <c r="JQH861" s="152"/>
      <c r="JQI861" s="152"/>
      <c r="JQJ861" s="152"/>
      <c r="JQK861" s="152"/>
      <c r="JQL861" s="152"/>
      <c r="JQM861" s="152"/>
      <c r="JQN861" s="152"/>
      <c r="JQO861" s="152"/>
      <c r="JQP861" s="152"/>
      <c r="JQQ861" s="152"/>
      <c r="JQR861" s="152"/>
      <c r="JQS861" s="152"/>
      <c r="JQT861" s="152"/>
      <c r="JQU861" s="152"/>
      <c r="JQV861" s="152"/>
      <c r="JQW861" s="152"/>
      <c r="JQX861" s="152"/>
      <c r="JQY861" s="152"/>
      <c r="JQZ861" s="152"/>
      <c r="JRA861" s="152"/>
      <c r="JRB861" s="152"/>
      <c r="JRC861" s="152"/>
      <c r="JRD861" s="152"/>
      <c r="JRE861" s="152"/>
      <c r="JRF861" s="152"/>
      <c r="JRG861" s="152"/>
      <c r="JRH861" s="152"/>
      <c r="JRI861" s="152"/>
      <c r="JRJ861" s="152"/>
      <c r="JRK861" s="152"/>
      <c r="JRL861" s="152"/>
      <c r="JRM861" s="152"/>
      <c r="JRN861" s="152"/>
      <c r="JRO861" s="152"/>
      <c r="JRP861" s="152"/>
      <c r="JRQ861" s="152"/>
      <c r="JRR861" s="152"/>
      <c r="JRS861" s="152"/>
      <c r="JRT861" s="152"/>
      <c r="JRU861" s="152"/>
      <c r="JRV861" s="152"/>
      <c r="JRW861" s="152"/>
      <c r="JRX861" s="152"/>
      <c r="JRY861" s="152"/>
      <c r="JRZ861" s="152"/>
      <c r="JSA861" s="152"/>
      <c r="JSB861" s="152"/>
      <c r="JSC861" s="152"/>
      <c r="JSD861" s="152"/>
      <c r="JSE861" s="152"/>
      <c r="JSF861" s="152"/>
      <c r="JSG861" s="152"/>
      <c r="JSH861" s="152"/>
      <c r="JSI861" s="152"/>
      <c r="JSJ861" s="152"/>
      <c r="JSK861" s="152"/>
      <c r="JSL861" s="152"/>
      <c r="JSM861" s="152"/>
      <c r="JSN861" s="152"/>
      <c r="JSO861" s="152"/>
      <c r="JSP861" s="152"/>
      <c r="JSQ861" s="152"/>
      <c r="JSR861" s="152"/>
      <c r="JSS861" s="152"/>
      <c r="JST861" s="152"/>
      <c r="JSU861" s="152"/>
      <c r="JSV861" s="152"/>
      <c r="JSW861" s="152"/>
      <c r="JSX861" s="152"/>
      <c r="JSY861" s="152"/>
      <c r="JSZ861" s="152"/>
      <c r="JTA861" s="152"/>
      <c r="JTB861" s="152"/>
      <c r="JTC861" s="152"/>
      <c r="JTD861" s="152"/>
      <c r="JTE861" s="152"/>
      <c r="JTF861" s="152"/>
      <c r="JTG861" s="152"/>
      <c r="JTH861" s="152"/>
      <c r="JTI861" s="152"/>
      <c r="JTJ861" s="152"/>
      <c r="JTK861" s="152"/>
      <c r="JTL861" s="152"/>
      <c r="JTM861" s="152"/>
      <c r="JTN861" s="152"/>
      <c r="JTO861" s="152"/>
      <c r="JTP861" s="152"/>
      <c r="JTQ861" s="152"/>
      <c r="JTR861" s="152"/>
      <c r="JTS861" s="152"/>
      <c r="JTT861" s="152"/>
      <c r="JTU861" s="152"/>
      <c r="JTV861" s="152"/>
      <c r="JTW861" s="152"/>
      <c r="JTX861" s="152"/>
      <c r="JTY861" s="152"/>
      <c r="JTZ861" s="152"/>
      <c r="JUA861" s="152"/>
      <c r="JUB861" s="152"/>
      <c r="JUC861" s="152"/>
      <c r="JUD861" s="152"/>
      <c r="JUE861" s="152"/>
      <c r="JUF861" s="152"/>
      <c r="JUG861" s="152"/>
      <c r="JUH861" s="152"/>
      <c r="JUI861" s="152"/>
      <c r="JUJ861" s="152"/>
      <c r="JUK861" s="152"/>
      <c r="JUL861" s="152"/>
      <c r="JUM861" s="152"/>
      <c r="JUN861" s="152"/>
      <c r="JUO861" s="152"/>
      <c r="JUP861" s="152"/>
      <c r="JUQ861" s="152"/>
      <c r="JUR861" s="152"/>
      <c r="JUS861" s="152"/>
      <c r="JUT861" s="152"/>
      <c r="JUU861" s="152"/>
      <c r="JUV861" s="152"/>
      <c r="JUW861" s="152"/>
      <c r="JUX861" s="152"/>
      <c r="JUY861" s="152"/>
      <c r="JUZ861" s="152"/>
      <c r="JVA861" s="152"/>
      <c r="JVB861" s="152"/>
      <c r="JVC861" s="152"/>
      <c r="JVD861" s="152"/>
      <c r="JVE861" s="152"/>
      <c r="JVF861" s="152"/>
      <c r="JVG861" s="152"/>
      <c r="JVH861" s="152"/>
      <c r="JVI861" s="152"/>
      <c r="JVJ861" s="152"/>
      <c r="JVK861" s="152"/>
      <c r="JVL861" s="152"/>
      <c r="JVM861" s="152"/>
      <c r="JVN861" s="152"/>
      <c r="JVO861" s="152"/>
      <c r="JVP861" s="152"/>
      <c r="JVQ861" s="152"/>
      <c r="JVR861" s="152"/>
      <c r="JVS861" s="152"/>
      <c r="JVT861" s="152"/>
      <c r="JVU861" s="152"/>
      <c r="JVV861" s="152"/>
      <c r="JVW861" s="152"/>
      <c r="JVX861" s="152"/>
      <c r="JVY861" s="152"/>
      <c r="JVZ861" s="152"/>
      <c r="JWA861" s="152"/>
      <c r="JWB861" s="152"/>
      <c r="JWC861" s="152"/>
      <c r="JWD861" s="152"/>
      <c r="JWE861" s="152"/>
      <c r="JWF861" s="152"/>
      <c r="JWG861" s="152"/>
      <c r="JWH861" s="152"/>
      <c r="JWI861" s="152"/>
      <c r="JWJ861" s="152"/>
      <c r="JWK861" s="152"/>
      <c r="JWL861" s="152"/>
      <c r="JWM861" s="152"/>
      <c r="JWN861" s="152"/>
      <c r="JWO861" s="152"/>
      <c r="JWP861" s="152"/>
      <c r="JWQ861" s="152"/>
      <c r="JWR861" s="152"/>
      <c r="JWS861" s="152"/>
      <c r="JWT861" s="152"/>
      <c r="JWU861" s="152"/>
      <c r="JWV861" s="152"/>
      <c r="JWW861" s="152"/>
      <c r="JWX861" s="152"/>
      <c r="JWY861" s="152"/>
      <c r="JWZ861" s="152"/>
      <c r="JXA861" s="152"/>
      <c r="JXB861" s="152"/>
      <c r="JXC861" s="152"/>
      <c r="JXD861" s="152"/>
      <c r="JXE861" s="152"/>
      <c r="JXF861" s="152"/>
      <c r="JXG861" s="152"/>
      <c r="JXH861" s="152"/>
      <c r="JXI861" s="152"/>
      <c r="JXJ861" s="152"/>
      <c r="JXK861" s="152"/>
      <c r="JXL861" s="152"/>
      <c r="JXM861" s="152"/>
      <c r="JXN861" s="152"/>
      <c r="JXO861" s="152"/>
      <c r="JXP861" s="152"/>
      <c r="JXQ861" s="152"/>
      <c r="JXR861" s="152"/>
      <c r="JXS861" s="152"/>
      <c r="JXT861" s="152"/>
      <c r="JXU861" s="152"/>
      <c r="JXV861" s="152"/>
      <c r="JXW861" s="152"/>
      <c r="JXX861" s="152"/>
      <c r="JXY861" s="152"/>
      <c r="JXZ861" s="152"/>
      <c r="JYA861" s="152"/>
      <c r="JYB861" s="152"/>
      <c r="JYC861" s="152"/>
      <c r="JYD861" s="152"/>
      <c r="JYE861" s="152"/>
      <c r="JYF861" s="152"/>
      <c r="JYG861" s="152"/>
      <c r="JYH861" s="152"/>
      <c r="JYI861" s="152"/>
      <c r="JYJ861" s="152"/>
      <c r="JYK861" s="152"/>
      <c r="JYL861" s="152"/>
      <c r="JYM861" s="152"/>
      <c r="JYN861" s="152"/>
      <c r="JYO861" s="152"/>
      <c r="JYP861" s="152"/>
      <c r="JYQ861" s="152"/>
      <c r="JYR861" s="152"/>
      <c r="JYS861" s="152"/>
      <c r="JYT861" s="152"/>
      <c r="JYU861" s="152"/>
      <c r="JYV861" s="152"/>
      <c r="JYW861" s="152"/>
      <c r="JYX861" s="152"/>
      <c r="JYY861" s="152"/>
      <c r="JYZ861" s="152"/>
      <c r="JZA861" s="152"/>
      <c r="JZB861" s="152"/>
      <c r="JZC861" s="152"/>
      <c r="JZD861" s="152"/>
      <c r="JZE861" s="152"/>
      <c r="JZF861" s="152"/>
      <c r="JZG861" s="152"/>
      <c r="JZH861" s="152"/>
      <c r="JZI861" s="152"/>
      <c r="JZJ861" s="152"/>
      <c r="JZK861" s="152"/>
      <c r="JZL861" s="152"/>
      <c r="JZM861" s="152"/>
      <c r="JZN861" s="152"/>
      <c r="JZO861" s="152"/>
      <c r="JZP861" s="152"/>
      <c r="JZQ861" s="152"/>
      <c r="JZR861" s="152"/>
      <c r="JZS861" s="152"/>
      <c r="JZT861" s="152"/>
      <c r="JZU861" s="152"/>
      <c r="JZV861" s="152"/>
      <c r="JZW861" s="152"/>
      <c r="JZX861" s="152"/>
      <c r="JZY861" s="152"/>
      <c r="JZZ861" s="152"/>
      <c r="KAA861" s="152"/>
      <c r="KAB861" s="152"/>
      <c r="KAC861" s="152"/>
      <c r="KAD861" s="152"/>
      <c r="KAE861" s="152"/>
      <c r="KAF861" s="152"/>
      <c r="KAG861" s="152"/>
      <c r="KAH861" s="152"/>
      <c r="KAI861" s="152"/>
      <c r="KAJ861" s="152"/>
      <c r="KAK861" s="152"/>
      <c r="KAL861" s="152"/>
      <c r="KAM861" s="152"/>
      <c r="KAN861" s="152"/>
      <c r="KAO861" s="152"/>
      <c r="KAP861" s="152"/>
      <c r="KAQ861" s="152"/>
      <c r="KAR861" s="152"/>
      <c r="KAS861" s="152"/>
      <c r="KAT861" s="152"/>
      <c r="KAU861" s="152"/>
      <c r="KAV861" s="152"/>
      <c r="KAW861" s="152"/>
      <c r="KAX861" s="152"/>
      <c r="KAY861" s="152"/>
      <c r="KAZ861" s="152"/>
      <c r="KBA861" s="152"/>
      <c r="KBB861" s="152"/>
      <c r="KBC861" s="152"/>
      <c r="KBD861" s="152"/>
      <c r="KBE861" s="152"/>
      <c r="KBF861" s="152"/>
      <c r="KBG861" s="152"/>
      <c r="KBH861" s="152"/>
      <c r="KBI861" s="152"/>
      <c r="KBJ861" s="152"/>
      <c r="KBK861" s="152"/>
      <c r="KBL861" s="152"/>
      <c r="KBM861" s="152"/>
      <c r="KBN861" s="152"/>
      <c r="KBO861" s="152"/>
      <c r="KBP861" s="152"/>
      <c r="KBQ861" s="152"/>
      <c r="KBR861" s="152"/>
      <c r="KBS861" s="152"/>
      <c r="KBT861" s="152"/>
      <c r="KBU861" s="152"/>
      <c r="KBV861" s="152"/>
      <c r="KBW861" s="152"/>
      <c r="KBX861" s="152"/>
      <c r="KBY861" s="152"/>
      <c r="KBZ861" s="152"/>
      <c r="KCA861" s="152"/>
      <c r="KCB861" s="152"/>
      <c r="KCC861" s="152"/>
      <c r="KCD861" s="152"/>
      <c r="KCE861" s="152"/>
      <c r="KCF861" s="152"/>
      <c r="KCG861" s="152"/>
      <c r="KCH861" s="152"/>
      <c r="KCI861" s="152"/>
      <c r="KCJ861" s="152"/>
      <c r="KCK861" s="152"/>
      <c r="KCL861" s="152"/>
      <c r="KCM861" s="152"/>
      <c r="KCN861" s="152"/>
      <c r="KCO861" s="152"/>
      <c r="KCP861" s="152"/>
      <c r="KCQ861" s="152"/>
      <c r="KCR861" s="152"/>
      <c r="KCS861" s="152"/>
      <c r="KCT861" s="152"/>
      <c r="KCU861" s="152"/>
      <c r="KCV861" s="152"/>
      <c r="KCW861" s="152"/>
      <c r="KCX861" s="152"/>
      <c r="KCY861" s="152"/>
      <c r="KCZ861" s="152"/>
      <c r="KDA861" s="152"/>
      <c r="KDB861" s="152"/>
      <c r="KDC861" s="152"/>
      <c r="KDD861" s="152"/>
      <c r="KDE861" s="152"/>
      <c r="KDF861" s="152"/>
      <c r="KDG861" s="152"/>
      <c r="KDH861" s="152"/>
      <c r="KDI861" s="152"/>
      <c r="KDJ861" s="152"/>
      <c r="KDK861" s="152"/>
      <c r="KDL861" s="152"/>
      <c r="KDM861" s="152"/>
      <c r="KDN861" s="152"/>
      <c r="KDO861" s="152"/>
      <c r="KDP861" s="152"/>
      <c r="KDQ861" s="152"/>
      <c r="KDR861" s="152"/>
      <c r="KDS861" s="152"/>
      <c r="KDT861" s="152"/>
      <c r="KDU861" s="152"/>
      <c r="KDV861" s="152"/>
      <c r="KDW861" s="152"/>
      <c r="KDX861" s="152"/>
      <c r="KDY861" s="152"/>
      <c r="KDZ861" s="152"/>
      <c r="KEA861" s="152"/>
      <c r="KEB861" s="152"/>
      <c r="KEC861" s="152"/>
      <c r="KED861" s="152"/>
      <c r="KEE861" s="152"/>
      <c r="KEF861" s="152"/>
      <c r="KEG861" s="152"/>
      <c r="KEH861" s="152"/>
      <c r="KEI861" s="152"/>
      <c r="KEJ861" s="152"/>
      <c r="KEK861" s="152"/>
      <c r="KEL861" s="152"/>
      <c r="KEM861" s="152"/>
      <c r="KEN861" s="152"/>
      <c r="KEO861" s="152"/>
      <c r="KEP861" s="152"/>
      <c r="KEQ861" s="152"/>
      <c r="KER861" s="152"/>
      <c r="KES861" s="152"/>
      <c r="KET861" s="152"/>
      <c r="KEU861" s="152"/>
      <c r="KEV861" s="152"/>
      <c r="KEW861" s="152"/>
      <c r="KEX861" s="152"/>
      <c r="KEY861" s="152"/>
      <c r="KEZ861" s="152"/>
      <c r="KFA861" s="152"/>
      <c r="KFB861" s="152"/>
      <c r="KFC861" s="152"/>
      <c r="KFD861" s="152"/>
      <c r="KFE861" s="152"/>
      <c r="KFF861" s="152"/>
      <c r="KFG861" s="152"/>
      <c r="KFH861" s="152"/>
      <c r="KFI861" s="152"/>
      <c r="KFJ861" s="152"/>
      <c r="KFK861" s="152"/>
      <c r="KFL861" s="152"/>
      <c r="KFM861" s="152"/>
      <c r="KFN861" s="152"/>
      <c r="KFO861" s="152"/>
      <c r="KFP861" s="152"/>
      <c r="KFQ861" s="152"/>
      <c r="KFR861" s="152"/>
      <c r="KFS861" s="152"/>
      <c r="KFT861" s="152"/>
      <c r="KFU861" s="152"/>
      <c r="KFV861" s="152"/>
      <c r="KFW861" s="152"/>
      <c r="KFX861" s="152"/>
      <c r="KFY861" s="152"/>
      <c r="KFZ861" s="152"/>
      <c r="KGA861" s="152"/>
      <c r="KGB861" s="152"/>
      <c r="KGC861" s="152"/>
      <c r="KGD861" s="152"/>
      <c r="KGE861" s="152"/>
      <c r="KGF861" s="152"/>
      <c r="KGG861" s="152"/>
      <c r="KGH861" s="152"/>
      <c r="KGI861" s="152"/>
      <c r="KGJ861" s="152"/>
      <c r="KGK861" s="152"/>
      <c r="KGL861" s="152"/>
      <c r="KGM861" s="152"/>
      <c r="KGN861" s="152"/>
      <c r="KGO861" s="152"/>
      <c r="KGP861" s="152"/>
      <c r="KGQ861" s="152"/>
      <c r="KGR861" s="152"/>
      <c r="KGS861" s="152"/>
      <c r="KGT861" s="152"/>
      <c r="KGU861" s="152"/>
      <c r="KGV861" s="152"/>
      <c r="KGW861" s="152"/>
      <c r="KGX861" s="152"/>
      <c r="KGY861" s="152"/>
      <c r="KGZ861" s="152"/>
      <c r="KHA861" s="152"/>
      <c r="KHB861" s="152"/>
      <c r="KHC861" s="152"/>
      <c r="KHD861" s="152"/>
      <c r="KHE861" s="152"/>
      <c r="KHF861" s="152"/>
      <c r="KHG861" s="152"/>
      <c r="KHH861" s="152"/>
      <c r="KHI861" s="152"/>
      <c r="KHJ861" s="152"/>
      <c r="KHK861" s="152"/>
      <c r="KHL861" s="152"/>
      <c r="KHM861" s="152"/>
      <c r="KHN861" s="152"/>
      <c r="KHO861" s="152"/>
      <c r="KHP861" s="152"/>
      <c r="KHQ861" s="152"/>
      <c r="KHR861" s="152"/>
      <c r="KHS861" s="152"/>
      <c r="KHT861" s="152"/>
      <c r="KHU861" s="152"/>
      <c r="KHV861" s="152"/>
      <c r="KHW861" s="152"/>
      <c r="KHX861" s="152"/>
      <c r="KHY861" s="152"/>
      <c r="KHZ861" s="152"/>
      <c r="KIA861" s="152"/>
      <c r="KIB861" s="152"/>
      <c r="KIC861" s="152"/>
      <c r="KID861" s="152"/>
      <c r="KIE861" s="152"/>
      <c r="KIF861" s="152"/>
      <c r="KIG861" s="152"/>
      <c r="KIH861" s="152"/>
      <c r="KII861" s="152"/>
      <c r="KIJ861" s="152"/>
      <c r="KIK861" s="152"/>
      <c r="KIL861" s="152"/>
      <c r="KIM861" s="152"/>
      <c r="KIN861" s="152"/>
      <c r="KIO861" s="152"/>
      <c r="KIP861" s="152"/>
      <c r="KIQ861" s="152"/>
      <c r="KIR861" s="152"/>
      <c r="KIS861" s="152"/>
      <c r="KIT861" s="152"/>
      <c r="KIU861" s="152"/>
      <c r="KIV861" s="152"/>
      <c r="KIW861" s="152"/>
      <c r="KIX861" s="152"/>
      <c r="KIY861" s="152"/>
      <c r="KIZ861" s="152"/>
      <c r="KJA861" s="152"/>
      <c r="KJB861" s="152"/>
      <c r="KJC861" s="152"/>
      <c r="KJD861" s="152"/>
      <c r="KJE861" s="152"/>
      <c r="KJF861" s="152"/>
      <c r="KJG861" s="152"/>
      <c r="KJH861" s="152"/>
      <c r="KJI861" s="152"/>
      <c r="KJJ861" s="152"/>
      <c r="KJK861" s="152"/>
      <c r="KJL861" s="152"/>
      <c r="KJM861" s="152"/>
      <c r="KJN861" s="152"/>
      <c r="KJO861" s="152"/>
      <c r="KJP861" s="152"/>
      <c r="KJQ861" s="152"/>
      <c r="KJR861" s="152"/>
      <c r="KJS861" s="152"/>
      <c r="KJT861" s="152"/>
      <c r="KJU861" s="152"/>
      <c r="KJV861" s="152"/>
      <c r="KJW861" s="152"/>
      <c r="KJX861" s="152"/>
      <c r="KJY861" s="152"/>
      <c r="KJZ861" s="152"/>
      <c r="KKA861" s="152"/>
      <c r="KKB861" s="152"/>
      <c r="KKC861" s="152"/>
      <c r="KKD861" s="152"/>
      <c r="KKE861" s="152"/>
      <c r="KKF861" s="152"/>
      <c r="KKG861" s="152"/>
      <c r="KKH861" s="152"/>
      <c r="KKI861" s="152"/>
      <c r="KKJ861" s="152"/>
      <c r="KKK861" s="152"/>
      <c r="KKL861" s="152"/>
      <c r="KKM861" s="152"/>
      <c r="KKN861" s="152"/>
      <c r="KKO861" s="152"/>
      <c r="KKP861" s="152"/>
      <c r="KKQ861" s="152"/>
      <c r="KKR861" s="152"/>
      <c r="KKS861" s="152"/>
      <c r="KKT861" s="152"/>
      <c r="KKU861" s="152"/>
      <c r="KKV861" s="152"/>
      <c r="KKW861" s="152"/>
      <c r="KKX861" s="152"/>
      <c r="KKY861" s="152"/>
      <c r="KKZ861" s="152"/>
      <c r="KLA861" s="152"/>
      <c r="KLB861" s="152"/>
      <c r="KLC861" s="152"/>
      <c r="KLD861" s="152"/>
      <c r="KLE861" s="152"/>
      <c r="KLF861" s="152"/>
      <c r="KLG861" s="152"/>
      <c r="KLH861" s="152"/>
      <c r="KLI861" s="152"/>
      <c r="KLJ861" s="152"/>
      <c r="KLK861" s="152"/>
      <c r="KLL861" s="152"/>
      <c r="KLM861" s="152"/>
      <c r="KLN861" s="152"/>
      <c r="KLO861" s="152"/>
      <c r="KLP861" s="152"/>
      <c r="KLQ861" s="152"/>
      <c r="KLR861" s="152"/>
      <c r="KLS861" s="152"/>
      <c r="KLT861" s="152"/>
      <c r="KLU861" s="152"/>
      <c r="KLV861" s="152"/>
      <c r="KLW861" s="152"/>
      <c r="KLX861" s="152"/>
      <c r="KLY861" s="152"/>
      <c r="KLZ861" s="152"/>
      <c r="KMA861" s="152"/>
      <c r="KMB861" s="152"/>
      <c r="KMC861" s="152"/>
      <c r="KMD861" s="152"/>
      <c r="KME861" s="152"/>
      <c r="KMF861" s="152"/>
      <c r="KMG861" s="152"/>
      <c r="KMH861" s="152"/>
      <c r="KMI861" s="152"/>
      <c r="KMJ861" s="152"/>
      <c r="KMK861" s="152"/>
      <c r="KML861" s="152"/>
      <c r="KMM861" s="152"/>
      <c r="KMN861" s="152"/>
      <c r="KMO861" s="152"/>
      <c r="KMP861" s="152"/>
      <c r="KMQ861" s="152"/>
      <c r="KMR861" s="152"/>
      <c r="KMS861" s="152"/>
      <c r="KMT861" s="152"/>
      <c r="KMU861" s="152"/>
      <c r="KMV861" s="152"/>
      <c r="KMW861" s="152"/>
      <c r="KMX861" s="152"/>
      <c r="KMY861" s="152"/>
      <c r="KMZ861" s="152"/>
      <c r="KNA861" s="152"/>
      <c r="KNB861" s="152"/>
      <c r="KNC861" s="152"/>
      <c r="KND861" s="152"/>
      <c r="KNE861" s="152"/>
      <c r="KNF861" s="152"/>
      <c r="KNG861" s="152"/>
      <c r="KNH861" s="152"/>
      <c r="KNI861" s="152"/>
      <c r="KNJ861" s="152"/>
      <c r="KNK861" s="152"/>
      <c r="KNL861" s="152"/>
      <c r="KNM861" s="152"/>
      <c r="KNN861" s="152"/>
      <c r="KNO861" s="152"/>
      <c r="KNP861" s="152"/>
      <c r="KNQ861" s="152"/>
      <c r="KNR861" s="152"/>
      <c r="KNS861" s="152"/>
      <c r="KNT861" s="152"/>
      <c r="KNU861" s="152"/>
      <c r="KNV861" s="152"/>
      <c r="KNW861" s="152"/>
      <c r="KNX861" s="152"/>
      <c r="KNY861" s="152"/>
      <c r="KNZ861" s="152"/>
      <c r="KOA861" s="152"/>
      <c r="KOB861" s="152"/>
      <c r="KOC861" s="152"/>
      <c r="KOD861" s="152"/>
      <c r="KOE861" s="152"/>
      <c r="KOF861" s="152"/>
      <c r="KOG861" s="152"/>
      <c r="KOH861" s="152"/>
      <c r="KOI861" s="152"/>
      <c r="KOJ861" s="152"/>
      <c r="KOK861" s="152"/>
      <c r="KOL861" s="152"/>
      <c r="KOM861" s="152"/>
      <c r="KON861" s="152"/>
      <c r="KOO861" s="152"/>
      <c r="KOP861" s="152"/>
      <c r="KOQ861" s="152"/>
      <c r="KOR861" s="152"/>
      <c r="KOS861" s="152"/>
      <c r="KOT861" s="152"/>
      <c r="KOU861" s="152"/>
      <c r="KOV861" s="152"/>
      <c r="KOW861" s="152"/>
      <c r="KOX861" s="152"/>
      <c r="KOY861" s="152"/>
      <c r="KOZ861" s="152"/>
      <c r="KPA861" s="152"/>
      <c r="KPB861" s="152"/>
      <c r="KPC861" s="152"/>
      <c r="KPD861" s="152"/>
      <c r="KPE861" s="152"/>
      <c r="KPF861" s="152"/>
      <c r="KPG861" s="152"/>
      <c r="KPH861" s="152"/>
      <c r="KPI861" s="152"/>
      <c r="KPJ861" s="152"/>
      <c r="KPK861" s="152"/>
      <c r="KPL861" s="152"/>
      <c r="KPM861" s="152"/>
      <c r="KPN861" s="152"/>
      <c r="KPO861" s="152"/>
      <c r="KPP861" s="152"/>
      <c r="KPQ861" s="152"/>
      <c r="KPR861" s="152"/>
      <c r="KPS861" s="152"/>
      <c r="KPT861" s="152"/>
      <c r="KPU861" s="152"/>
      <c r="KPV861" s="152"/>
      <c r="KPW861" s="152"/>
      <c r="KPX861" s="152"/>
      <c r="KPY861" s="152"/>
      <c r="KPZ861" s="152"/>
      <c r="KQA861" s="152"/>
      <c r="KQB861" s="152"/>
      <c r="KQC861" s="152"/>
      <c r="KQD861" s="152"/>
      <c r="KQE861" s="152"/>
      <c r="KQF861" s="152"/>
      <c r="KQG861" s="152"/>
      <c r="KQH861" s="152"/>
      <c r="KQI861" s="152"/>
      <c r="KQJ861" s="152"/>
      <c r="KQK861" s="152"/>
      <c r="KQL861" s="152"/>
      <c r="KQM861" s="152"/>
      <c r="KQN861" s="152"/>
      <c r="KQO861" s="152"/>
      <c r="KQP861" s="152"/>
      <c r="KQQ861" s="152"/>
      <c r="KQR861" s="152"/>
      <c r="KQS861" s="152"/>
      <c r="KQT861" s="152"/>
      <c r="KQU861" s="152"/>
      <c r="KQV861" s="152"/>
      <c r="KQW861" s="152"/>
      <c r="KQX861" s="152"/>
      <c r="KQY861" s="152"/>
      <c r="KQZ861" s="152"/>
      <c r="KRA861" s="152"/>
      <c r="KRB861" s="152"/>
      <c r="KRC861" s="152"/>
      <c r="KRD861" s="152"/>
      <c r="KRE861" s="152"/>
      <c r="KRF861" s="152"/>
      <c r="KRG861" s="152"/>
      <c r="KRH861" s="152"/>
      <c r="KRI861" s="152"/>
      <c r="KRJ861" s="152"/>
      <c r="KRK861" s="152"/>
      <c r="KRL861" s="152"/>
      <c r="KRM861" s="152"/>
      <c r="KRN861" s="152"/>
      <c r="KRO861" s="152"/>
      <c r="KRP861" s="152"/>
      <c r="KRQ861" s="152"/>
      <c r="KRR861" s="152"/>
      <c r="KRS861" s="152"/>
      <c r="KRT861" s="152"/>
      <c r="KRU861" s="152"/>
      <c r="KRV861" s="152"/>
      <c r="KRW861" s="152"/>
      <c r="KRX861" s="152"/>
      <c r="KRY861" s="152"/>
      <c r="KRZ861" s="152"/>
      <c r="KSA861" s="152"/>
      <c r="KSB861" s="152"/>
      <c r="KSC861" s="152"/>
      <c r="KSD861" s="152"/>
      <c r="KSE861" s="152"/>
      <c r="KSF861" s="152"/>
      <c r="KSG861" s="152"/>
      <c r="KSH861" s="152"/>
      <c r="KSI861" s="152"/>
      <c r="KSJ861" s="152"/>
      <c r="KSK861" s="152"/>
      <c r="KSL861" s="152"/>
      <c r="KSM861" s="152"/>
      <c r="KSN861" s="152"/>
      <c r="KSO861" s="152"/>
      <c r="KSP861" s="152"/>
      <c r="KSQ861" s="152"/>
      <c r="KSR861" s="152"/>
      <c r="KSS861" s="152"/>
      <c r="KST861" s="152"/>
      <c r="KSU861" s="152"/>
      <c r="KSV861" s="152"/>
      <c r="KSW861" s="152"/>
      <c r="KSX861" s="152"/>
      <c r="KSY861" s="152"/>
      <c r="KSZ861" s="152"/>
      <c r="KTA861" s="152"/>
      <c r="KTB861" s="152"/>
      <c r="KTC861" s="152"/>
      <c r="KTD861" s="152"/>
      <c r="KTE861" s="152"/>
      <c r="KTF861" s="152"/>
      <c r="KTG861" s="152"/>
      <c r="KTH861" s="152"/>
      <c r="KTI861" s="152"/>
      <c r="KTJ861" s="152"/>
      <c r="KTK861" s="152"/>
      <c r="KTL861" s="152"/>
      <c r="KTM861" s="152"/>
      <c r="KTN861" s="152"/>
      <c r="KTO861" s="152"/>
      <c r="KTP861" s="152"/>
      <c r="KTQ861" s="152"/>
      <c r="KTR861" s="152"/>
      <c r="KTS861" s="152"/>
      <c r="KTT861" s="152"/>
      <c r="KTU861" s="152"/>
      <c r="KTV861" s="152"/>
      <c r="KTW861" s="152"/>
      <c r="KTX861" s="152"/>
      <c r="KTY861" s="152"/>
      <c r="KTZ861" s="152"/>
      <c r="KUA861" s="152"/>
      <c r="KUB861" s="152"/>
      <c r="KUC861" s="152"/>
      <c r="KUD861" s="152"/>
      <c r="KUE861" s="152"/>
      <c r="KUF861" s="152"/>
      <c r="KUG861" s="152"/>
      <c r="KUH861" s="152"/>
      <c r="KUI861" s="152"/>
      <c r="KUJ861" s="152"/>
      <c r="KUK861" s="152"/>
      <c r="KUL861" s="152"/>
      <c r="KUM861" s="152"/>
      <c r="KUN861" s="152"/>
      <c r="KUO861" s="152"/>
      <c r="KUP861" s="152"/>
      <c r="KUQ861" s="152"/>
      <c r="KUR861" s="152"/>
      <c r="KUS861" s="152"/>
      <c r="KUT861" s="152"/>
      <c r="KUU861" s="152"/>
      <c r="KUV861" s="152"/>
      <c r="KUW861" s="152"/>
      <c r="KUX861" s="152"/>
      <c r="KUY861" s="152"/>
      <c r="KUZ861" s="152"/>
      <c r="KVA861" s="152"/>
      <c r="KVB861" s="152"/>
      <c r="KVC861" s="152"/>
      <c r="KVD861" s="152"/>
      <c r="KVE861" s="152"/>
      <c r="KVF861" s="152"/>
      <c r="KVG861" s="152"/>
      <c r="KVH861" s="152"/>
      <c r="KVI861" s="152"/>
      <c r="KVJ861" s="152"/>
      <c r="KVK861" s="152"/>
      <c r="KVL861" s="152"/>
      <c r="KVM861" s="152"/>
      <c r="KVN861" s="152"/>
      <c r="KVO861" s="152"/>
      <c r="KVP861" s="152"/>
      <c r="KVQ861" s="152"/>
      <c r="KVR861" s="152"/>
      <c r="KVS861" s="152"/>
      <c r="KVT861" s="152"/>
      <c r="KVU861" s="152"/>
      <c r="KVV861" s="152"/>
      <c r="KVW861" s="152"/>
      <c r="KVX861" s="152"/>
      <c r="KVY861" s="152"/>
      <c r="KVZ861" s="152"/>
      <c r="KWA861" s="152"/>
      <c r="KWB861" s="152"/>
      <c r="KWC861" s="152"/>
      <c r="KWD861" s="152"/>
      <c r="KWE861" s="152"/>
      <c r="KWF861" s="152"/>
      <c r="KWG861" s="152"/>
      <c r="KWH861" s="152"/>
      <c r="KWI861" s="152"/>
      <c r="KWJ861" s="152"/>
      <c r="KWK861" s="152"/>
      <c r="KWL861" s="152"/>
      <c r="KWM861" s="152"/>
      <c r="KWN861" s="152"/>
      <c r="KWO861" s="152"/>
      <c r="KWP861" s="152"/>
      <c r="KWQ861" s="152"/>
      <c r="KWR861" s="152"/>
      <c r="KWS861" s="152"/>
      <c r="KWT861" s="152"/>
      <c r="KWU861" s="152"/>
      <c r="KWV861" s="152"/>
      <c r="KWW861" s="152"/>
      <c r="KWX861" s="152"/>
      <c r="KWY861" s="152"/>
      <c r="KWZ861" s="152"/>
      <c r="KXA861" s="152"/>
      <c r="KXB861" s="152"/>
      <c r="KXC861" s="152"/>
      <c r="KXD861" s="152"/>
      <c r="KXE861" s="152"/>
      <c r="KXF861" s="152"/>
      <c r="KXG861" s="152"/>
      <c r="KXH861" s="152"/>
      <c r="KXI861" s="152"/>
      <c r="KXJ861" s="152"/>
      <c r="KXK861" s="152"/>
      <c r="KXL861" s="152"/>
      <c r="KXM861" s="152"/>
      <c r="KXN861" s="152"/>
      <c r="KXO861" s="152"/>
      <c r="KXP861" s="152"/>
      <c r="KXQ861" s="152"/>
      <c r="KXR861" s="152"/>
      <c r="KXS861" s="152"/>
      <c r="KXT861" s="152"/>
      <c r="KXU861" s="152"/>
      <c r="KXV861" s="152"/>
      <c r="KXW861" s="152"/>
      <c r="KXX861" s="152"/>
      <c r="KXY861" s="152"/>
      <c r="KXZ861" s="152"/>
      <c r="KYA861" s="152"/>
      <c r="KYB861" s="152"/>
      <c r="KYC861" s="152"/>
      <c r="KYD861" s="152"/>
      <c r="KYE861" s="152"/>
      <c r="KYF861" s="152"/>
      <c r="KYG861" s="152"/>
      <c r="KYH861" s="152"/>
      <c r="KYI861" s="152"/>
      <c r="KYJ861" s="152"/>
      <c r="KYK861" s="152"/>
      <c r="KYL861" s="152"/>
      <c r="KYM861" s="152"/>
      <c r="KYN861" s="152"/>
      <c r="KYO861" s="152"/>
      <c r="KYP861" s="152"/>
      <c r="KYQ861" s="152"/>
      <c r="KYR861" s="152"/>
      <c r="KYS861" s="152"/>
      <c r="KYT861" s="152"/>
      <c r="KYU861" s="152"/>
      <c r="KYV861" s="152"/>
      <c r="KYW861" s="152"/>
      <c r="KYX861" s="152"/>
      <c r="KYY861" s="152"/>
      <c r="KYZ861" s="152"/>
      <c r="KZA861" s="152"/>
      <c r="KZB861" s="152"/>
      <c r="KZC861" s="152"/>
      <c r="KZD861" s="152"/>
      <c r="KZE861" s="152"/>
      <c r="KZF861" s="152"/>
      <c r="KZG861" s="152"/>
      <c r="KZH861" s="152"/>
      <c r="KZI861" s="152"/>
      <c r="KZJ861" s="152"/>
      <c r="KZK861" s="152"/>
      <c r="KZL861" s="152"/>
      <c r="KZM861" s="152"/>
      <c r="KZN861" s="152"/>
      <c r="KZO861" s="152"/>
      <c r="KZP861" s="152"/>
      <c r="KZQ861" s="152"/>
      <c r="KZR861" s="152"/>
      <c r="KZS861" s="152"/>
      <c r="KZT861" s="152"/>
      <c r="KZU861" s="152"/>
      <c r="KZV861" s="152"/>
      <c r="KZW861" s="152"/>
      <c r="KZX861" s="152"/>
      <c r="KZY861" s="152"/>
      <c r="KZZ861" s="152"/>
      <c r="LAA861" s="152"/>
      <c r="LAB861" s="152"/>
      <c r="LAC861" s="152"/>
      <c r="LAD861" s="152"/>
      <c r="LAE861" s="152"/>
      <c r="LAF861" s="152"/>
      <c r="LAG861" s="152"/>
      <c r="LAH861" s="152"/>
      <c r="LAI861" s="152"/>
      <c r="LAJ861" s="152"/>
      <c r="LAK861" s="152"/>
      <c r="LAL861" s="152"/>
      <c r="LAM861" s="152"/>
      <c r="LAN861" s="152"/>
      <c r="LAO861" s="152"/>
      <c r="LAP861" s="152"/>
      <c r="LAQ861" s="152"/>
      <c r="LAR861" s="152"/>
      <c r="LAS861" s="152"/>
      <c r="LAT861" s="152"/>
      <c r="LAU861" s="152"/>
      <c r="LAV861" s="152"/>
      <c r="LAW861" s="152"/>
      <c r="LAX861" s="152"/>
      <c r="LAY861" s="152"/>
      <c r="LAZ861" s="152"/>
      <c r="LBA861" s="152"/>
      <c r="LBB861" s="152"/>
      <c r="LBC861" s="152"/>
      <c r="LBD861" s="152"/>
      <c r="LBE861" s="152"/>
      <c r="LBF861" s="152"/>
      <c r="LBG861" s="152"/>
      <c r="LBH861" s="152"/>
      <c r="LBI861" s="152"/>
      <c r="LBJ861" s="152"/>
      <c r="LBK861" s="152"/>
      <c r="LBL861" s="152"/>
      <c r="LBM861" s="152"/>
      <c r="LBN861" s="152"/>
      <c r="LBO861" s="152"/>
      <c r="LBP861" s="152"/>
      <c r="LBQ861" s="152"/>
      <c r="LBR861" s="152"/>
      <c r="LBS861" s="152"/>
      <c r="LBT861" s="152"/>
      <c r="LBU861" s="152"/>
      <c r="LBV861" s="152"/>
      <c r="LBW861" s="152"/>
      <c r="LBX861" s="152"/>
      <c r="LBY861" s="152"/>
      <c r="LBZ861" s="152"/>
      <c r="LCA861" s="152"/>
      <c r="LCB861" s="152"/>
      <c r="LCC861" s="152"/>
      <c r="LCD861" s="152"/>
      <c r="LCE861" s="152"/>
      <c r="LCF861" s="152"/>
      <c r="LCG861" s="152"/>
      <c r="LCH861" s="152"/>
      <c r="LCI861" s="152"/>
      <c r="LCJ861" s="152"/>
      <c r="LCK861" s="152"/>
      <c r="LCL861" s="152"/>
      <c r="LCM861" s="152"/>
      <c r="LCN861" s="152"/>
      <c r="LCO861" s="152"/>
      <c r="LCP861" s="152"/>
      <c r="LCQ861" s="152"/>
      <c r="LCR861" s="152"/>
      <c r="LCS861" s="152"/>
      <c r="LCT861" s="152"/>
      <c r="LCU861" s="152"/>
      <c r="LCV861" s="152"/>
      <c r="LCW861" s="152"/>
      <c r="LCX861" s="152"/>
      <c r="LCY861" s="152"/>
      <c r="LCZ861" s="152"/>
      <c r="LDA861" s="152"/>
      <c r="LDB861" s="152"/>
      <c r="LDC861" s="152"/>
      <c r="LDD861" s="152"/>
      <c r="LDE861" s="152"/>
      <c r="LDF861" s="152"/>
      <c r="LDG861" s="152"/>
      <c r="LDH861" s="152"/>
      <c r="LDI861" s="152"/>
      <c r="LDJ861" s="152"/>
      <c r="LDK861" s="152"/>
      <c r="LDL861" s="152"/>
      <c r="LDM861" s="152"/>
      <c r="LDN861" s="152"/>
      <c r="LDO861" s="152"/>
      <c r="LDP861" s="152"/>
      <c r="LDQ861" s="152"/>
      <c r="LDR861" s="152"/>
      <c r="LDS861" s="152"/>
      <c r="LDT861" s="152"/>
      <c r="LDU861" s="152"/>
      <c r="LDV861" s="152"/>
      <c r="LDW861" s="152"/>
      <c r="LDX861" s="152"/>
      <c r="LDY861" s="152"/>
      <c r="LDZ861" s="152"/>
      <c r="LEA861" s="152"/>
      <c r="LEB861" s="152"/>
      <c r="LEC861" s="152"/>
      <c r="LED861" s="152"/>
      <c r="LEE861" s="152"/>
      <c r="LEF861" s="152"/>
      <c r="LEG861" s="152"/>
      <c r="LEH861" s="152"/>
      <c r="LEI861" s="152"/>
      <c r="LEJ861" s="152"/>
      <c r="LEK861" s="152"/>
      <c r="LEL861" s="152"/>
      <c r="LEM861" s="152"/>
      <c r="LEN861" s="152"/>
      <c r="LEO861" s="152"/>
      <c r="LEP861" s="152"/>
      <c r="LEQ861" s="152"/>
      <c r="LER861" s="152"/>
      <c r="LES861" s="152"/>
      <c r="LET861" s="152"/>
      <c r="LEU861" s="152"/>
      <c r="LEV861" s="152"/>
      <c r="LEW861" s="152"/>
      <c r="LEX861" s="152"/>
      <c r="LEY861" s="152"/>
      <c r="LEZ861" s="152"/>
      <c r="LFA861" s="152"/>
      <c r="LFB861" s="152"/>
      <c r="LFC861" s="152"/>
      <c r="LFD861" s="152"/>
      <c r="LFE861" s="152"/>
      <c r="LFF861" s="152"/>
      <c r="LFG861" s="152"/>
      <c r="LFH861" s="152"/>
      <c r="LFI861" s="152"/>
      <c r="LFJ861" s="152"/>
      <c r="LFK861" s="152"/>
      <c r="LFL861" s="152"/>
      <c r="LFM861" s="152"/>
      <c r="LFN861" s="152"/>
      <c r="LFO861" s="152"/>
      <c r="LFP861" s="152"/>
      <c r="LFQ861" s="152"/>
      <c r="LFR861" s="152"/>
      <c r="LFS861" s="152"/>
      <c r="LFT861" s="152"/>
      <c r="LFU861" s="152"/>
      <c r="LFV861" s="152"/>
      <c r="LFW861" s="152"/>
      <c r="LFX861" s="152"/>
      <c r="LFY861" s="152"/>
      <c r="LFZ861" s="152"/>
      <c r="LGA861" s="152"/>
      <c r="LGB861" s="152"/>
      <c r="LGC861" s="152"/>
      <c r="LGD861" s="152"/>
      <c r="LGE861" s="152"/>
      <c r="LGF861" s="152"/>
      <c r="LGG861" s="152"/>
      <c r="LGH861" s="152"/>
      <c r="LGI861" s="152"/>
      <c r="LGJ861" s="152"/>
      <c r="LGK861" s="152"/>
      <c r="LGL861" s="152"/>
      <c r="LGM861" s="152"/>
      <c r="LGN861" s="152"/>
      <c r="LGO861" s="152"/>
      <c r="LGP861" s="152"/>
      <c r="LGQ861" s="152"/>
      <c r="LGR861" s="152"/>
      <c r="LGS861" s="152"/>
      <c r="LGT861" s="152"/>
      <c r="LGU861" s="152"/>
      <c r="LGV861" s="152"/>
      <c r="LGW861" s="152"/>
      <c r="LGX861" s="152"/>
      <c r="LGY861" s="152"/>
      <c r="LGZ861" s="152"/>
      <c r="LHA861" s="152"/>
      <c r="LHB861" s="152"/>
      <c r="LHC861" s="152"/>
      <c r="LHD861" s="152"/>
      <c r="LHE861" s="152"/>
      <c r="LHF861" s="152"/>
      <c r="LHG861" s="152"/>
      <c r="LHH861" s="152"/>
      <c r="LHI861" s="152"/>
      <c r="LHJ861" s="152"/>
      <c r="LHK861" s="152"/>
      <c r="LHL861" s="152"/>
      <c r="LHM861" s="152"/>
      <c r="LHN861" s="152"/>
      <c r="LHO861" s="152"/>
      <c r="LHP861" s="152"/>
      <c r="LHQ861" s="152"/>
      <c r="LHR861" s="152"/>
      <c r="LHS861" s="152"/>
      <c r="LHT861" s="152"/>
      <c r="LHU861" s="152"/>
      <c r="LHV861" s="152"/>
      <c r="LHW861" s="152"/>
      <c r="LHX861" s="152"/>
      <c r="LHY861" s="152"/>
      <c r="LHZ861" s="152"/>
      <c r="LIA861" s="152"/>
      <c r="LIB861" s="152"/>
      <c r="LIC861" s="152"/>
      <c r="LID861" s="152"/>
      <c r="LIE861" s="152"/>
      <c r="LIF861" s="152"/>
      <c r="LIG861" s="152"/>
      <c r="LIH861" s="152"/>
      <c r="LII861" s="152"/>
      <c r="LIJ861" s="152"/>
      <c r="LIK861" s="152"/>
      <c r="LIL861" s="152"/>
      <c r="LIM861" s="152"/>
      <c r="LIN861" s="152"/>
      <c r="LIO861" s="152"/>
      <c r="LIP861" s="152"/>
      <c r="LIQ861" s="152"/>
      <c r="LIR861" s="152"/>
      <c r="LIS861" s="152"/>
      <c r="LIT861" s="152"/>
      <c r="LIU861" s="152"/>
      <c r="LIV861" s="152"/>
      <c r="LIW861" s="152"/>
      <c r="LIX861" s="152"/>
      <c r="LIY861" s="152"/>
      <c r="LIZ861" s="152"/>
      <c r="LJA861" s="152"/>
      <c r="LJB861" s="152"/>
      <c r="LJC861" s="152"/>
      <c r="LJD861" s="152"/>
      <c r="LJE861" s="152"/>
      <c r="LJF861" s="152"/>
      <c r="LJG861" s="152"/>
      <c r="LJH861" s="152"/>
      <c r="LJI861" s="152"/>
      <c r="LJJ861" s="152"/>
      <c r="LJK861" s="152"/>
      <c r="LJL861" s="152"/>
      <c r="LJM861" s="152"/>
      <c r="LJN861" s="152"/>
      <c r="LJO861" s="152"/>
      <c r="LJP861" s="152"/>
      <c r="LJQ861" s="152"/>
      <c r="LJR861" s="152"/>
      <c r="LJS861" s="152"/>
      <c r="LJT861" s="152"/>
      <c r="LJU861" s="152"/>
      <c r="LJV861" s="152"/>
      <c r="LJW861" s="152"/>
      <c r="LJX861" s="152"/>
      <c r="LJY861" s="152"/>
      <c r="LJZ861" s="152"/>
      <c r="LKA861" s="152"/>
      <c r="LKB861" s="152"/>
      <c r="LKC861" s="152"/>
      <c r="LKD861" s="152"/>
      <c r="LKE861" s="152"/>
      <c r="LKF861" s="152"/>
      <c r="LKG861" s="152"/>
      <c r="LKH861" s="152"/>
      <c r="LKI861" s="152"/>
      <c r="LKJ861" s="152"/>
      <c r="LKK861" s="152"/>
      <c r="LKL861" s="152"/>
      <c r="LKM861" s="152"/>
      <c r="LKN861" s="152"/>
      <c r="LKO861" s="152"/>
      <c r="LKP861" s="152"/>
      <c r="LKQ861" s="152"/>
      <c r="LKR861" s="152"/>
      <c r="LKS861" s="152"/>
      <c r="LKT861" s="152"/>
      <c r="LKU861" s="152"/>
      <c r="LKV861" s="152"/>
      <c r="LKW861" s="152"/>
      <c r="LKX861" s="152"/>
      <c r="LKY861" s="152"/>
      <c r="LKZ861" s="152"/>
      <c r="LLA861" s="152"/>
      <c r="LLB861" s="152"/>
      <c r="LLC861" s="152"/>
      <c r="LLD861" s="152"/>
      <c r="LLE861" s="152"/>
      <c r="LLF861" s="152"/>
      <c r="LLG861" s="152"/>
      <c r="LLH861" s="152"/>
      <c r="LLI861" s="152"/>
      <c r="LLJ861" s="152"/>
      <c r="LLK861" s="152"/>
      <c r="LLL861" s="152"/>
      <c r="LLM861" s="152"/>
      <c r="LLN861" s="152"/>
      <c r="LLO861" s="152"/>
      <c r="LLP861" s="152"/>
      <c r="LLQ861" s="152"/>
      <c r="LLR861" s="152"/>
      <c r="LLS861" s="152"/>
      <c r="LLT861" s="152"/>
      <c r="LLU861" s="152"/>
      <c r="LLV861" s="152"/>
      <c r="LLW861" s="152"/>
      <c r="LLX861" s="152"/>
      <c r="LLY861" s="152"/>
      <c r="LLZ861" s="152"/>
      <c r="LMA861" s="152"/>
      <c r="LMB861" s="152"/>
      <c r="LMC861" s="152"/>
      <c r="LMD861" s="152"/>
      <c r="LME861" s="152"/>
      <c r="LMF861" s="152"/>
      <c r="LMG861" s="152"/>
      <c r="LMH861" s="152"/>
      <c r="LMI861" s="152"/>
      <c r="LMJ861" s="152"/>
      <c r="LMK861" s="152"/>
      <c r="LML861" s="152"/>
      <c r="LMM861" s="152"/>
      <c r="LMN861" s="152"/>
      <c r="LMO861" s="152"/>
      <c r="LMP861" s="152"/>
      <c r="LMQ861" s="152"/>
      <c r="LMR861" s="152"/>
      <c r="LMS861" s="152"/>
      <c r="LMT861" s="152"/>
      <c r="LMU861" s="152"/>
      <c r="LMV861" s="152"/>
      <c r="LMW861" s="152"/>
      <c r="LMX861" s="152"/>
      <c r="LMY861" s="152"/>
      <c r="LMZ861" s="152"/>
      <c r="LNA861" s="152"/>
      <c r="LNB861" s="152"/>
      <c r="LNC861" s="152"/>
      <c r="LND861" s="152"/>
      <c r="LNE861" s="152"/>
      <c r="LNF861" s="152"/>
      <c r="LNG861" s="152"/>
      <c r="LNH861" s="152"/>
      <c r="LNI861" s="152"/>
      <c r="LNJ861" s="152"/>
      <c r="LNK861" s="152"/>
      <c r="LNL861" s="152"/>
      <c r="LNM861" s="152"/>
      <c r="LNN861" s="152"/>
      <c r="LNO861" s="152"/>
      <c r="LNP861" s="152"/>
      <c r="LNQ861" s="152"/>
      <c r="LNR861" s="152"/>
      <c r="LNS861" s="152"/>
      <c r="LNT861" s="152"/>
      <c r="LNU861" s="152"/>
      <c r="LNV861" s="152"/>
      <c r="LNW861" s="152"/>
      <c r="LNX861" s="152"/>
      <c r="LNY861" s="152"/>
      <c r="LNZ861" s="152"/>
      <c r="LOA861" s="152"/>
      <c r="LOB861" s="152"/>
      <c r="LOC861" s="152"/>
      <c r="LOD861" s="152"/>
      <c r="LOE861" s="152"/>
      <c r="LOF861" s="152"/>
      <c r="LOG861" s="152"/>
      <c r="LOH861" s="152"/>
      <c r="LOI861" s="152"/>
      <c r="LOJ861" s="152"/>
      <c r="LOK861" s="152"/>
      <c r="LOL861" s="152"/>
      <c r="LOM861" s="152"/>
      <c r="LON861" s="152"/>
      <c r="LOO861" s="152"/>
      <c r="LOP861" s="152"/>
      <c r="LOQ861" s="152"/>
      <c r="LOR861" s="152"/>
      <c r="LOS861" s="152"/>
      <c r="LOT861" s="152"/>
      <c r="LOU861" s="152"/>
      <c r="LOV861" s="152"/>
      <c r="LOW861" s="152"/>
      <c r="LOX861" s="152"/>
      <c r="LOY861" s="152"/>
      <c r="LOZ861" s="152"/>
      <c r="LPA861" s="152"/>
      <c r="LPB861" s="152"/>
      <c r="LPC861" s="152"/>
      <c r="LPD861" s="152"/>
      <c r="LPE861" s="152"/>
      <c r="LPF861" s="152"/>
      <c r="LPG861" s="152"/>
      <c r="LPH861" s="152"/>
      <c r="LPI861" s="152"/>
      <c r="LPJ861" s="152"/>
      <c r="LPK861" s="152"/>
      <c r="LPL861" s="152"/>
      <c r="LPM861" s="152"/>
      <c r="LPN861" s="152"/>
      <c r="LPO861" s="152"/>
      <c r="LPP861" s="152"/>
      <c r="LPQ861" s="152"/>
      <c r="LPR861" s="152"/>
      <c r="LPS861" s="152"/>
      <c r="LPT861" s="152"/>
      <c r="LPU861" s="152"/>
      <c r="LPV861" s="152"/>
      <c r="LPW861" s="152"/>
      <c r="LPX861" s="152"/>
      <c r="LPY861" s="152"/>
      <c r="LPZ861" s="152"/>
      <c r="LQA861" s="152"/>
      <c r="LQB861" s="152"/>
      <c r="LQC861" s="152"/>
      <c r="LQD861" s="152"/>
      <c r="LQE861" s="152"/>
      <c r="LQF861" s="152"/>
      <c r="LQG861" s="152"/>
      <c r="LQH861" s="152"/>
      <c r="LQI861" s="152"/>
      <c r="LQJ861" s="152"/>
      <c r="LQK861" s="152"/>
      <c r="LQL861" s="152"/>
      <c r="LQM861" s="152"/>
      <c r="LQN861" s="152"/>
      <c r="LQO861" s="152"/>
      <c r="LQP861" s="152"/>
      <c r="LQQ861" s="152"/>
      <c r="LQR861" s="152"/>
      <c r="LQS861" s="152"/>
      <c r="LQT861" s="152"/>
      <c r="LQU861" s="152"/>
      <c r="LQV861" s="152"/>
      <c r="LQW861" s="152"/>
      <c r="LQX861" s="152"/>
      <c r="LQY861" s="152"/>
      <c r="LQZ861" s="152"/>
      <c r="LRA861" s="152"/>
      <c r="LRB861" s="152"/>
      <c r="LRC861" s="152"/>
      <c r="LRD861" s="152"/>
      <c r="LRE861" s="152"/>
      <c r="LRF861" s="152"/>
      <c r="LRG861" s="152"/>
      <c r="LRH861" s="152"/>
      <c r="LRI861" s="152"/>
      <c r="LRJ861" s="152"/>
      <c r="LRK861" s="152"/>
      <c r="LRL861" s="152"/>
      <c r="LRM861" s="152"/>
      <c r="LRN861" s="152"/>
      <c r="LRO861" s="152"/>
      <c r="LRP861" s="152"/>
      <c r="LRQ861" s="152"/>
      <c r="LRR861" s="152"/>
      <c r="LRS861" s="152"/>
      <c r="LRT861" s="152"/>
      <c r="LRU861" s="152"/>
      <c r="LRV861" s="152"/>
      <c r="LRW861" s="152"/>
      <c r="LRX861" s="152"/>
      <c r="LRY861" s="152"/>
      <c r="LRZ861" s="152"/>
      <c r="LSA861" s="152"/>
      <c r="LSB861" s="152"/>
      <c r="LSC861" s="152"/>
      <c r="LSD861" s="152"/>
      <c r="LSE861" s="152"/>
      <c r="LSF861" s="152"/>
      <c r="LSG861" s="152"/>
      <c r="LSH861" s="152"/>
      <c r="LSI861" s="152"/>
      <c r="LSJ861" s="152"/>
      <c r="LSK861" s="152"/>
      <c r="LSL861" s="152"/>
      <c r="LSM861" s="152"/>
      <c r="LSN861" s="152"/>
      <c r="LSO861" s="152"/>
      <c r="LSP861" s="152"/>
      <c r="LSQ861" s="152"/>
      <c r="LSR861" s="152"/>
      <c r="LSS861" s="152"/>
      <c r="LST861" s="152"/>
      <c r="LSU861" s="152"/>
      <c r="LSV861" s="152"/>
      <c r="LSW861" s="152"/>
      <c r="LSX861" s="152"/>
      <c r="LSY861" s="152"/>
      <c r="LSZ861" s="152"/>
      <c r="LTA861" s="152"/>
      <c r="LTB861" s="152"/>
      <c r="LTC861" s="152"/>
      <c r="LTD861" s="152"/>
      <c r="LTE861" s="152"/>
      <c r="LTF861" s="152"/>
      <c r="LTG861" s="152"/>
      <c r="LTH861" s="152"/>
      <c r="LTI861" s="152"/>
      <c r="LTJ861" s="152"/>
      <c r="LTK861" s="152"/>
      <c r="LTL861" s="152"/>
      <c r="LTM861" s="152"/>
      <c r="LTN861" s="152"/>
      <c r="LTO861" s="152"/>
      <c r="LTP861" s="152"/>
      <c r="LTQ861" s="152"/>
      <c r="LTR861" s="152"/>
      <c r="LTS861" s="152"/>
      <c r="LTT861" s="152"/>
      <c r="LTU861" s="152"/>
      <c r="LTV861" s="152"/>
      <c r="LTW861" s="152"/>
      <c r="LTX861" s="152"/>
      <c r="LTY861" s="152"/>
      <c r="LTZ861" s="152"/>
      <c r="LUA861" s="152"/>
      <c r="LUB861" s="152"/>
      <c r="LUC861" s="152"/>
      <c r="LUD861" s="152"/>
      <c r="LUE861" s="152"/>
      <c r="LUF861" s="152"/>
      <c r="LUG861" s="152"/>
      <c r="LUH861" s="152"/>
      <c r="LUI861" s="152"/>
      <c r="LUJ861" s="152"/>
      <c r="LUK861" s="152"/>
      <c r="LUL861" s="152"/>
      <c r="LUM861" s="152"/>
      <c r="LUN861" s="152"/>
      <c r="LUO861" s="152"/>
      <c r="LUP861" s="152"/>
      <c r="LUQ861" s="152"/>
      <c r="LUR861" s="152"/>
      <c r="LUS861" s="152"/>
      <c r="LUT861" s="152"/>
      <c r="LUU861" s="152"/>
      <c r="LUV861" s="152"/>
      <c r="LUW861" s="152"/>
      <c r="LUX861" s="152"/>
      <c r="LUY861" s="152"/>
      <c r="LUZ861" s="152"/>
      <c r="LVA861" s="152"/>
      <c r="LVB861" s="152"/>
      <c r="LVC861" s="152"/>
      <c r="LVD861" s="152"/>
      <c r="LVE861" s="152"/>
      <c r="LVF861" s="152"/>
      <c r="LVG861" s="152"/>
      <c r="LVH861" s="152"/>
      <c r="LVI861" s="152"/>
      <c r="LVJ861" s="152"/>
      <c r="LVK861" s="152"/>
      <c r="LVL861" s="152"/>
      <c r="LVM861" s="152"/>
      <c r="LVN861" s="152"/>
      <c r="LVO861" s="152"/>
      <c r="LVP861" s="152"/>
      <c r="LVQ861" s="152"/>
      <c r="LVR861" s="152"/>
      <c r="LVS861" s="152"/>
      <c r="LVT861" s="152"/>
      <c r="LVU861" s="152"/>
      <c r="LVV861" s="152"/>
      <c r="LVW861" s="152"/>
      <c r="LVX861" s="152"/>
      <c r="LVY861" s="152"/>
      <c r="LVZ861" s="152"/>
      <c r="LWA861" s="152"/>
      <c r="LWB861" s="152"/>
      <c r="LWC861" s="152"/>
      <c r="LWD861" s="152"/>
      <c r="LWE861" s="152"/>
      <c r="LWF861" s="152"/>
      <c r="LWG861" s="152"/>
      <c r="LWH861" s="152"/>
      <c r="LWI861" s="152"/>
      <c r="LWJ861" s="152"/>
      <c r="LWK861" s="152"/>
      <c r="LWL861" s="152"/>
      <c r="LWM861" s="152"/>
      <c r="LWN861" s="152"/>
      <c r="LWO861" s="152"/>
      <c r="LWP861" s="152"/>
      <c r="LWQ861" s="152"/>
      <c r="LWR861" s="152"/>
      <c r="LWS861" s="152"/>
      <c r="LWT861" s="152"/>
      <c r="LWU861" s="152"/>
      <c r="LWV861" s="152"/>
      <c r="LWW861" s="152"/>
      <c r="LWX861" s="152"/>
      <c r="LWY861" s="152"/>
      <c r="LWZ861" s="152"/>
      <c r="LXA861" s="152"/>
      <c r="LXB861" s="152"/>
      <c r="LXC861" s="152"/>
      <c r="LXD861" s="152"/>
      <c r="LXE861" s="152"/>
      <c r="LXF861" s="152"/>
      <c r="LXG861" s="152"/>
      <c r="LXH861" s="152"/>
      <c r="LXI861" s="152"/>
      <c r="LXJ861" s="152"/>
      <c r="LXK861" s="152"/>
      <c r="LXL861" s="152"/>
      <c r="LXM861" s="152"/>
      <c r="LXN861" s="152"/>
      <c r="LXO861" s="152"/>
      <c r="LXP861" s="152"/>
      <c r="LXQ861" s="152"/>
      <c r="LXR861" s="152"/>
      <c r="LXS861" s="152"/>
      <c r="LXT861" s="152"/>
      <c r="LXU861" s="152"/>
      <c r="LXV861" s="152"/>
      <c r="LXW861" s="152"/>
      <c r="LXX861" s="152"/>
      <c r="LXY861" s="152"/>
      <c r="LXZ861" s="152"/>
      <c r="LYA861" s="152"/>
      <c r="LYB861" s="152"/>
      <c r="LYC861" s="152"/>
      <c r="LYD861" s="152"/>
      <c r="LYE861" s="152"/>
      <c r="LYF861" s="152"/>
      <c r="LYG861" s="152"/>
      <c r="LYH861" s="152"/>
      <c r="LYI861" s="152"/>
      <c r="LYJ861" s="152"/>
      <c r="LYK861" s="152"/>
      <c r="LYL861" s="152"/>
      <c r="LYM861" s="152"/>
      <c r="LYN861" s="152"/>
      <c r="LYO861" s="152"/>
      <c r="LYP861" s="152"/>
      <c r="LYQ861" s="152"/>
      <c r="LYR861" s="152"/>
      <c r="LYS861" s="152"/>
      <c r="LYT861" s="152"/>
      <c r="LYU861" s="152"/>
      <c r="LYV861" s="152"/>
      <c r="LYW861" s="152"/>
      <c r="LYX861" s="152"/>
      <c r="LYY861" s="152"/>
      <c r="LYZ861" s="152"/>
      <c r="LZA861" s="152"/>
      <c r="LZB861" s="152"/>
      <c r="LZC861" s="152"/>
      <c r="LZD861" s="152"/>
      <c r="LZE861" s="152"/>
      <c r="LZF861" s="152"/>
      <c r="LZG861" s="152"/>
      <c r="LZH861" s="152"/>
      <c r="LZI861" s="152"/>
      <c r="LZJ861" s="152"/>
      <c r="LZK861" s="152"/>
      <c r="LZL861" s="152"/>
      <c r="LZM861" s="152"/>
      <c r="LZN861" s="152"/>
      <c r="LZO861" s="152"/>
      <c r="LZP861" s="152"/>
      <c r="LZQ861" s="152"/>
      <c r="LZR861" s="152"/>
      <c r="LZS861" s="152"/>
      <c r="LZT861" s="152"/>
      <c r="LZU861" s="152"/>
      <c r="LZV861" s="152"/>
      <c r="LZW861" s="152"/>
      <c r="LZX861" s="152"/>
      <c r="LZY861" s="152"/>
      <c r="LZZ861" s="152"/>
      <c r="MAA861" s="152"/>
      <c r="MAB861" s="152"/>
      <c r="MAC861" s="152"/>
      <c r="MAD861" s="152"/>
      <c r="MAE861" s="152"/>
      <c r="MAF861" s="152"/>
      <c r="MAG861" s="152"/>
      <c r="MAH861" s="152"/>
      <c r="MAI861" s="152"/>
      <c r="MAJ861" s="152"/>
      <c r="MAK861" s="152"/>
      <c r="MAL861" s="152"/>
      <c r="MAM861" s="152"/>
      <c r="MAN861" s="152"/>
      <c r="MAO861" s="152"/>
      <c r="MAP861" s="152"/>
      <c r="MAQ861" s="152"/>
      <c r="MAR861" s="152"/>
      <c r="MAS861" s="152"/>
      <c r="MAT861" s="152"/>
      <c r="MAU861" s="152"/>
      <c r="MAV861" s="152"/>
      <c r="MAW861" s="152"/>
      <c r="MAX861" s="152"/>
      <c r="MAY861" s="152"/>
      <c r="MAZ861" s="152"/>
      <c r="MBA861" s="152"/>
      <c r="MBB861" s="152"/>
      <c r="MBC861" s="152"/>
      <c r="MBD861" s="152"/>
      <c r="MBE861" s="152"/>
      <c r="MBF861" s="152"/>
      <c r="MBG861" s="152"/>
      <c r="MBH861" s="152"/>
      <c r="MBI861" s="152"/>
      <c r="MBJ861" s="152"/>
      <c r="MBK861" s="152"/>
      <c r="MBL861" s="152"/>
      <c r="MBM861" s="152"/>
      <c r="MBN861" s="152"/>
      <c r="MBO861" s="152"/>
      <c r="MBP861" s="152"/>
      <c r="MBQ861" s="152"/>
      <c r="MBR861" s="152"/>
      <c r="MBS861" s="152"/>
      <c r="MBT861" s="152"/>
      <c r="MBU861" s="152"/>
      <c r="MBV861" s="152"/>
      <c r="MBW861" s="152"/>
      <c r="MBX861" s="152"/>
      <c r="MBY861" s="152"/>
      <c r="MBZ861" s="152"/>
      <c r="MCA861" s="152"/>
      <c r="MCB861" s="152"/>
      <c r="MCC861" s="152"/>
      <c r="MCD861" s="152"/>
      <c r="MCE861" s="152"/>
      <c r="MCF861" s="152"/>
      <c r="MCG861" s="152"/>
      <c r="MCH861" s="152"/>
      <c r="MCI861" s="152"/>
      <c r="MCJ861" s="152"/>
      <c r="MCK861" s="152"/>
      <c r="MCL861" s="152"/>
      <c r="MCM861" s="152"/>
      <c r="MCN861" s="152"/>
      <c r="MCO861" s="152"/>
      <c r="MCP861" s="152"/>
      <c r="MCQ861" s="152"/>
      <c r="MCR861" s="152"/>
      <c r="MCS861" s="152"/>
      <c r="MCT861" s="152"/>
      <c r="MCU861" s="152"/>
      <c r="MCV861" s="152"/>
      <c r="MCW861" s="152"/>
      <c r="MCX861" s="152"/>
      <c r="MCY861" s="152"/>
      <c r="MCZ861" s="152"/>
      <c r="MDA861" s="152"/>
      <c r="MDB861" s="152"/>
      <c r="MDC861" s="152"/>
      <c r="MDD861" s="152"/>
      <c r="MDE861" s="152"/>
      <c r="MDF861" s="152"/>
      <c r="MDG861" s="152"/>
      <c r="MDH861" s="152"/>
      <c r="MDI861" s="152"/>
      <c r="MDJ861" s="152"/>
      <c r="MDK861" s="152"/>
      <c r="MDL861" s="152"/>
      <c r="MDM861" s="152"/>
      <c r="MDN861" s="152"/>
      <c r="MDO861" s="152"/>
      <c r="MDP861" s="152"/>
      <c r="MDQ861" s="152"/>
      <c r="MDR861" s="152"/>
      <c r="MDS861" s="152"/>
      <c r="MDT861" s="152"/>
      <c r="MDU861" s="152"/>
      <c r="MDV861" s="152"/>
      <c r="MDW861" s="152"/>
      <c r="MDX861" s="152"/>
      <c r="MDY861" s="152"/>
      <c r="MDZ861" s="152"/>
      <c r="MEA861" s="152"/>
      <c r="MEB861" s="152"/>
      <c r="MEC861" s="152"/>
      <c r="MED861" s="152"/>
      <c r="MEE861" s="152"/>
      <c r="MEF861" s="152"/>
      <c r="MEG861" s="152"/>
      <c r="MEH861" s="152"/>
      <c r="MEI861" s="152"/>
      <c r="MEJ861" s="152"/>
      <c r="MEK861" s="152"/>
      <c r="MEL861" s="152"/>
      <c r="MEM861" s="152"/>
      <c r="MEN861" s="152"/>
      <c r="MEO861" s="152"/>
      <c r="MEP861" s="152"/>
      <c r="MEQ861" s="152"/>
      <c r="MER861" s="152"/>
      <c r="MES861" s="152"/>
      <c r="MET861" s="152"/>
      <c r="MEU861" s="152"/>
      <c r="MEV861" s="152"/>
      <c r="MEW861" s="152"/>
      <c r="MEX861" s="152"/>
      <c r="MEY861" s="152"/>
      <c r="MEZ861" s="152"/>
      <c r="MFA861" s="152"/>
      <c r="MFB861" s="152"/>
      <c r="MFC861" s="152"/>
      <c r="MFD861" s="152"/>
      <c r="MFE861" s="152"/>
      <c r="MFF861" s="152"/>
      <c r="MFG861" s="152"/>
      <c r="MFH861" s="152"/>
      <c r="MFI861" s="152"/>
      <c r="MFJ861" s="152"/>
      <c r="MFK861" s="152"/>
      <c r="MFL861" s="152"/>
      <c r="MFM861" s="152"/>
      <c r="MFN861" s="152"/>
      <c r="MFO861" s="152"/>
      <c r="MFP861" s="152"/>
      <c r="MFQ861" s="152"/>
      <c r="MFR861" s="152"/>
      <c r="MFS861" s="152"/>
      <c r="MFT861" s="152"/>
      <c r="MFU861" s="152"/>
      <c r="MFV861" s="152"/>
      <c r="MFW861" s="152"/>
      <c r="MFX861" s="152"/>
      <c r="MFY861" s="152"/>
      <c r="MFZ861" s="152"/>
      <c r="MGA861" s="152"/>
      <c r="MGB861" s="152"/>
      <c r="MGC861" s="152"/>
      <c r="MGD861" s="152"/>
      <c r="MGE861" s="152"/>
      <c r="MGF861" s="152"/>
      <c r="MGG861" s="152"/>
      <c r="MGH861" s="152"/>
      <c r="MGI861" s="152"/>
      <c r="MGJ861" s="152"/>
      <c r="MGK861" s="152"/>
      <c r="MGL861" s="152"/>
      <c r="MGM861" s="152"/>
      <c r="MGN861" s="152"/>
      <c r="MGO861" s="152"/>
      <c r="MGP861" s="152"/>
      <c r="MGQ861" s="152"/>
      <c r="MGR861" s="152"/>
      <c r="MGS861" s="152"/>
      <c r="MGT861" s="152"/>
      <c r="MGU861" s="152"/>
      <c r="MGV861" s="152"/>
      <c r="MGW861" s="152"/>
      <c r="MGX861" s="152"/>
      <c r="MGY861" s="152"/>
      <c r="MGZ861" s="152"/>
      <c r="MHA861" s="152"/>
      <c r="MHB861" s="152"/>
      <c r="MHC861" s="152"/>
      <c r="MHD861" s="152"/>
      <c r="MHE861" s="152"/>
      <c r="MHF861" s="152"/>
      <c r="MHG861" s="152"/>
      <c r="MHH861" s="152"/>
      <c r="MHI861" s="152"/>
      <c r="MHJ861" s="152"/>
      <c r="MHK861" s="152"/>
      <c r="MHL861" s="152"/>
      <c r="MHM861" s="152"/>
      <c r="MHN861" s="152"/>
      <c r="MHO861" s="152"/>
      <c r="MHP861" s="152"/>
      <c r="MHQ861" s="152"/>
      <c r="MHR861" s="152"/>
      <c r="MHS861" s="152"/>
      <c r="MHT861" s="152"/>
      <c r="MHU861" s="152"/>
      <c r="MHV861" s="152"/>
      <c r="MHW861" s="152"/>
      <c r="MHX861" s="152"/>
      <c r="MHY861" s="152"/>
      <c r="MHZ861" s="152"/>
      <c r="MIA861" s="152"/>
      <c r="MIB861" s="152"/>
      <c r="MIC861" s="152"/>
      <c r="MID861" s="152"/>
      <c r="MIE861" s="152"/>
      <c r="MIF861" s="152"/>
      <c r="MIG861" s="152"/>
      <c r="MIH861" s="152"/>
      <c r="MII861" s="152"/>
      <c r="MIJ861" s="152"/>
      <c r="MIK861" s="152"/>
      <c r="MIL861" s="152"/>
      <c r="MIM861" s="152"/>
      <c r="MIN861" s="152"/>
      <c r="MIO861" s="152"/>
      <c r="MIP861" s="152"/>
      <c r="MIQ861" s="152"/>
      <c r="MIR861" s="152"/>
      <c r="MIS861" s="152"/>
      <c r="MIT861" s="152"/>
      <c r="MIU861" s="152"/>
      <c r="MIV861" s="152"/>
      <c r="MIW861" s="152"/>
      <c r="MIX861" s="152"/>
      <c r="MIY861" s="152"/>
      <c r="MIZ861" s="152"/>
      <c r="MJA861" s="152"/>
      <c r="MJB861" s="152"/>
      <c r="MJC861" s="152"/>
      <c r="MJD861" s="152"/>
      <c r="MJE861" s="152"/>
      <c r="MJF861" s="152"/>
      <c r="MJG861" s="152"/>
      <c r="MJH861" s="152"/>
      <c r="MJI861" s="152"/>
      <c r="MJJ861" s="152"/>
      <c r="MJK861" s="152"/>
      <c r="MJL861" s="152"/>
      <c r="MJM861" s="152"/>
      <c r="MJN861" s="152"/>
      <c r="MJO861" s="152"/>
      <c r="MJP861" s="152"/>
      <c r="MJQ861" s="152"/>
      <c r="MJR861" s="152"/>
      <c r="MJS861" s="152"/>
      <c r="MJT861" s="152"/>
      <c r="MJU861" s="152"/>
      <c r="MJV861" s="152"/>
      <c r="MJW861" s="152"/>
      <c r="MJX861" s="152"/>
      <c r="MJY861" s="152"/>
      <c r="MJZ861" s="152"/>
      <c r="MKA861" s="152"/>
      <c r="MKB861" s="152"/>
      <c r="MKC861" s="152"/>
      <c r="MKD861" s="152"/>
      <c r="MKE861" s="152"/>
      <c r="MKF861" s="152"/>
      <c r="MKG861" s="152"/>
      <c r="MKH861" s="152"/>
      <c r="MKI861" s="152"/>
      <c r="MKJ861" s="152"/>
      <c r="MKK861" s="152"/>
      <c r="MKL861" s="152"/>
      <c r="MKM861" s="152"/>
      <c r="MKN861" s="152"/>
      <c r="MKO861" s="152"/>
      <c r="MKP861" s="152"/>
      <c r="MKQ861" s="152"/>
      <c r="MKR861" s="152"/>
      <c r="MKS861" s="152"/>
      <c r="MKT861" s="152"/>
      <c r="MKU861" s="152"/>
      <c r="MKV861" s="152"/>
      <c r="MKW861" s="152"/>
      <c r="MKX861" s="152"/>
      <c r="MKY861" s="152"/>
      <c r="MKZ861" s="152"/>
      <c r="MLA861" s="152"/>
      <c r="MLB861" s="152"/>
      <c r="MLC861" s="152"/>
      <c r="MLD861" s="152"/>
      <c r="MLE861" s="152"/>
      <c r="MLF861" s="152"/>
      <c r="MLG861" s="152"/>
      <c r="MLH861" s="152"/>
      <c r="MLI861" s="152"/>
      <c r="MLJ861" s="152"/>
      <c r="MLK861" s="152"/>
      <c r="MLL861" s="152"/>
      <c r="MLM861" s="152"/>
      <c r="MLN861" s="152"/>
      <c r="MLO861" s="152"/>
      <c r="MLP861" s="152"/>
      <c r="MLQ861" s="152"/>
      <c r="MLR861" s="152"/>
      <c r="MLS861" s="152"/>
      <c r="MLT861" s="152"/>
      <c r="MLU861" s="152"/>
      <c r="MLV861" s="152"/>
      <c r="MLW861" s="152"/>
      <c r="MLX861" s="152"/>
      <c r="MLY861" s="152"/>
      <c r="MLZ861" s="152"/>
      <c r="MMA861" s="152"/>
      <c r="MMB861" s="152"/>
      <c r="MMC861" s="152"/>
      <c r="MMD861" s="152"/>
      <c r="MME861" s="152"/>
      <c r="MMF861" s="152"/>
      <c r="MMG861" s="152"/>
      <c r="MMH861" s="152"/>
      <c r="MMI861" s="152"/>
      <c r="MMJ861" s="152"/>
      <c r="MMK861" s="152"/>
      <c r="MML861" s="152"/>
      <c r="MMM861" s="152"/>
      <c r="MMN861" s="152"/>
      <c r="MMO861" s="152"/>
      <c r="MMP861" s="152"/>
      <c r="MMQ861" s="152"/>
      <c r="MMR861" s="152"/>
      <c r="MMS861" s="152"/>
      <c r="MMT861" s="152"/>
      <c r="MMU861" s="152"/>
      <c r="MMV861" s="152"/>
      <c r="MMW861" s="152"/>
      <c r="MMX861" s="152"/>
      <c r="MMY861" s="152"/>
      <c r="MMZ861" s="152"/>
      <c r="MNA861" s="152"/>
      <c r="MNB861" s="152"/>
      <c r="MNC861" s="152"/>
      <c r="MND861" s="152"/>
      <c r="MNE861" s="152"/>
      <c r="MNF861" s="152"/>
      <c r="MNG861" s="152"/>
      <c r="MNH861" s="152"/>
      <c r="MNI861" s="152"/>
      <c r="MNJ861" s="152"/>
      <c r="MNK861" s="152"/>
      <c r="MNL861" s="152"/>
      <c r="MNM861" s="152"/>
      <c r="MNN861" s="152"/>
      <c r="MNO861" s="152"/>
      <c r="MNP861" s="152"/>
      <c r="MNQ861" s="152"/>
      <c r="MNR861" s="152"/>
      <c r="MNS861" s="152"/>
      <c r="MNT861" s="152"/>
      <c r="MNU861" s="152"/>
      <c r="MNV861" s="152"/>
      <c r="MNW861" s="152"/>
      <c r="MNX861" s="152"/>
      <c r="MNY861" s="152"/>
      <c r="MNZ861" s="152"/>
      <c r="MOA861" s="152"/>
      <c r="MOB861" s="152"/>
      <c r="MOC861" s="152"/>
      <c r="MOD861" s="152"/>
      <c r="MOE861" s="152"/>
      <c r="MOF861" s="152"/>
      <c r="MOG861" s="152"/>
      <c r="MOH861" s="152"/>
      <c r="MOI861" s="152"/>
      <c r="MOJ861" s="152"/>
      <c r="MOK861" s="152"/>
      <c r="MOL861" s="152"/>
      <c r="MOM861" s="152"/>
      <c r="MON861" s="152"/>
      <c r="MOO861" s="152"/>
      <c r="MOP861" s="152"/>
      <c r="MOQ861" s="152"/>
      <c r="MOR861" s="152"/>
      <c r="MOS861" s="152"/>
      <c r="MOT861" s="152"/>
      <c r="MOU861" s="152"/>
      <c r="MOV861" s="152"/>
      <c r="MOW861" s="152"/>
      <c r="MOX861" s="152"/>
      <c r="MOY861" s="152"/>
      <c r="MOZ861" s="152"/>
      <c r="MPA861" s="152"/>
      <c r="MPB861" s="152"/>
      <c r="MPC861" s="152"/>
      <c r="MPD861" s="152"/>
      <c r="MPE861" s="152"/>
      <c r="MPF861" s="152"/>
      <c r="MPG861" s="152"/>
      <c r="MPH861" s="152"/>
      <c r="MPI861" s="152"/>
      <c r="MPJ861" s="152"/>
      <c r="MPK861" s="152"/>
      <c r="MPL861" s="152"/>
      <c r="MPM861" s="152"/>
      <c r="MPN861" s="152"/>
      <c r="MPO861" s="152"/>
      <c r="MPP861" s="152"/>
      <c r="MPQ861" s="152"/>
      <c r="MPR861" s="152"/>
      <c r="MPS861" s="152"/>
      <c r="MPT861" s="152"/>
      <c r="MPU861" s="152"/>
      <c r="MPV861" s="152"/>
      <c r="MPW861" s="152"/>
      <c r="MPX861" s="152"/>
      <c r="MPY861" s="152"/>
      <c r="MPZ861" s="152"/>
      <c r="MQA861" s="152"/>
      <c r="MQB861" s="152"/>
      <c r="MQC861" s="152"/>
      <c r="MQD861" s="152"/>
      <c r="MQE861" s="152"/>
      <c r="MQF861" s="152"/>
      <c r="MQG861" s="152"/>
      <c r="MQH861" s="152"/>
      <c r="MQI861" s="152"/>
      <c r="MQJ861" s="152"/>
      <c r="MQK861" s="152"/>
      <c r="MQL861" s="152"/>
      <c r="MQM861" s="152"/>
      <c r="MQN861" s="152"/>
      <c r="MQO861" s="152"/>
      <c r="MQP861" s="152"/>
      <c r="MQQ861" s="152"/>
      <c r="MQR861" s="152"/>
      <c r="MQS861" s="152"/>
      <c r="MQT861" s="152"/>
      <c r="MQU861" s="152"/>
      <c r="MQV861" s="152"/>
      <c r="MQW861" s="152"/>
      <c r="MQX861" s="152"/>
      <c r="MQY861" s="152"/>
      <c r="MQZ861" s="152"/>
      <c r="MRA861" s="152"/>
      <c r="MRB861" s="152"/>
      <c r="MRC861" s="152"/>
      <c r="MRD861" s="152"/>
      <c r="MRE861" s="152"/>
      <c r="MRF861" s="152"/>
      <c r="MRG861" s="152"/>
      <c r="MRH861" s="152"/>
      <c r="MRI861" s="152"/>
      <c r="MRJ861" s="152"/>
      <c r="MRK861" s="152"/>
      <c r="MRL861" s="152"/>
      <c r="MRM861" s="152"/>
      <c r="MRN861" s="152"/>
      <c r="MRO861" s="152"/>
      <c r="MRP861" s="152"/>
      <c r="MRQ861" s="152"/>
      <c r="MRR861" s="152"/>
      <c r="MRS861" s="152"/>
      <c r="MRT861" s="152"/>
      <c r="MRU861" s="152"/>
      <c r="MRV861" s="152"/>
      <c r="MRW861" s="152"/>
      <c r="MRX861" s="152"/>
      <c r="MRY861" s="152"/>
      <c r="MRZ861" s="152"/>
      <c r="MSA861" s="152"/>
      <c r="MSB861" s="152"/>
      <c r="MSC861" s="152"/>
      <c r="MSD861" s="152"/>
      <c r="MSE861" s="152"/>
      <c r="MSF861" s="152"/>
      <c r="MSG861" s="152"/>
      <c r="MSH861" s="152"/>
      <c r="MSI861" s="152"/>
      <c r="MSJ861" s="152"/>
      <c r="MSK861" s="152"/>
      <c r="MSL861" s="152"/>
      <c r="MSM861" s="152"/>
      <c r="MSN861" s="152"/>
      <c r="MSO861" s="152"/>
      <c r="MSP861" s="152"/>
      <c r="MSQ861" s="152"/>
      <c r="MSR861" s="152"/>
      <c r="MSS861" s="152"/>
      <c r="MST861" s="152"/>
      <c r="MSU861" s="152"/>
      <c r="MSV861" s="152"/>
      <c r="MSW861" s="152"/>
      <c r="MSX861" s="152"/>
      <c r="MSY861" s="152"/>
      <c r="MSZ861" s="152"/>
      <c r="MTA861" s="152"/>
      <c r="MTB861" s="152"/>
      <c r="MTC861" s="152"/>
      <c r="MTD861" s="152"/>
      <c r="MTE861" s="152"/>
      <c r="MTF861" s="152"/>
      <c r="MTG861" s="152"/>
      <c r="MTH861" s="152"/>
      <c r="MTI861" s="152"/>
      <c r="MTJ861" s="152"/>
      <c r="MTK861" s="152"/>
      <c r="MTL861" s="152"/>
      <c r="MTM861" s="152"/>
      <c r="MTN861" s="152"/>
      <c r="MTO861" s="152"/>
      <c r="MTP861" s="152"/>
      <c r="MTQ861" s="152"/>
      <c r="MTR861" s="152"/>
      <c r="MTS861" s="152"/>
      <c r="MTT861" s="152"/>
      <c r="MTU861" s="152"/>
      <c r="MTV861" s="152"/>
      <c r="MTW861" s="152"/>
      <c r="MTX861" s="152"/>
      <c r="MTY861" s="152"/>
      <c r="MTZ861" s="152"/>
      <c r="MUA861" s="152"/>
      <c r="MUB861" s="152"/>
      <c r="MUC861" s="152"/>
      <c r="MUD861" s="152"/>
      <c r="MUE861" s="152"/>
      <c r="MUF861" s="152"/>
      <c r="MUG861" s="152"/>
      <c r="MUH861" s="152"/>
      <c r="MUI861" s="152"/>
      <c r="MUJ861" s="152"/>
      <c r="MUK861" s="152"/>
      <c r="MUL861" s="152"/>
      <c r="MUM861" s="152"/>
      <c r="MUN861" s="152"/>
      <c r="MUO861" s="152"/>
      <c r="MUP861" s="152"/>
      <c r="MUQ861" s="152"/>
      <c r="MUR861" s="152"/>
      <c r="MUS861" s="152"/>
      <c r="MUT861" s="152"/>
      <c r="MUU861" s="152"/>
      <c r="MUV861" s="152"/>
      <c r="MUW861" s="152"/>
      <c r="MUX861" s="152"/>
      <c r="MUY861" s="152"/>
      <c r="MUZ861" s="152"/>
      <c r="MVA861" s="152"/>
      <c r="MVB861" s="152"/>
      <c r="MVC861" s="152"/>
      <c r="MVD861" s="152"/>
      <c r="MVE861" s="152"/>
      <c r="MVF861" s="152"/>
      <c r="MVG861" s="152"/>
      <c r="MVH861" s="152"/>
      <c r="MVI861" s="152"/>
      <c r="MVJ861" s="152"/>
      <c r="MVK861" s="152"/>
      <c r="MVL861" s="152"/>
      <c r="MVM861" s="152"/>
      <c r="MVN861" s="152"/>
      <c r="MVO861" s="152"/>
      <c r="MVP861" s="152"/>
      <c r="MVQ861" s="152"/>
      <c r="MVR861" s="152"/>
      <c r="MVS861" s="152"/>
      <c r="MVT861" s="152"/>
      <c r="MVU861" s="152"/>
      <c r="MVV861" s="152"/>
      <c r="MVW861" s="152"/>
      <c r="MVX861" s="152"/>
      <c r="MVY861" s="152"/>
      <c r="MVZ861" s="152"/>
      <c r="MWA861" s="152"/>
      <c r="MWB861" s="152"/>
      <c r="MWC861" s="152"/>
      <c r="MWD861" s="152"/>
      <c r="MWE861" s="152"/>
      <c r="MWF861" s="152"/>
      <c r="MWG861" s="152"/>
      <c r="MWH861" s="152"/>
      <c r="MWI861" s="152"/>
      <c r="MWJ861" s="152"/>
      <c r="MWK861" s="152"/>
      <c r="MWL861" s="152"/>
      <c r="MWM861" s="152"/>
      <c r="MWN861" s="152"/>
      <c r="MWO861" s="152"/>
      <c r="MWP861" s="152"/>
      <c r="MWQ861" s="152"/>
      <c r="MWR861" s="152"/>
      <c r="MWS861" s="152"/>
      <c r="MWT861" s="152"/>
      <c r="MWU861" s="152"/>
      <c r="MWV861" s="152"/>
      <c r="MWW861" s="152"/>
      <c r="MWX861" s="152"/>
      <c r="MWY861" s="152"/>
      <c r="MWZ861" s="152"/>
      <c r="MXA861" s="152"/>
      <c r="MXB861" s="152"/>
      <c r="MXC861" s="152"/>
      <c r="MXD861" s="152"/>
      <c r="MXE861" s="152"/>
      <c r="MXF861" s="152"/>
      <c r="MXG861" s="152"/>
      <c r="MXH861" s="152"/>
      <c r="MXI861" s="152"/>
      <c r="MXJ861" s="152"/>
      <c r="MXK861" s="152"/>
      <c r="MXL861" s="152"/>
      <c r="MXM861" s="152"/>
      <c r="MXN861" s="152"/>
      <c r="MXO861" s="152"/>
      <c r="MXP861" s="152"/>
      <c r="MXQ861" s="152"/>
      <c r="MXR861" s="152"/>
      <c r="MXS861" s="152"/>
      <c r="MXT861" s="152"/>
      <c r="MXU861" s="152"/>
      <c r="MXV861" s="152"/>
      <c r="MXW861" s="152"/>
      <c r="MXX861" s="152"/>
      <c r="MXY861" s="152"/>
      <c r="MXZ861" s="152"/>
      <c r="MYA861" s="152"/>
      <c r="MYB861" s="152"/>
      <c r="MYC861" s="152"/>
      <c r="MYD861" s="152"/>
      <c r="MYE861" s="152"/>
      <c r="MYF861" s="152"/>
      <c r="MYG861" s="152"/>
      <c r="MYH861" s="152"/>
      <c r="MYI861" s="152"/>
      <c r="MYJ861" s="152"/>
      <c r="MYK861" s="152"/>
      <c r="MYL861" s="152"/>
      <c r="MYM861" s="152"/>
      <c r="MYN861" s="152"/>
      <c r="MYO861" s="152"/>
      <c r="MYP861" s="152"/>
      <c r="MYQ861" s="152"/>
      <c r="MYR861" s="152"/>
      <c r="MYS861" s="152"/>
      <c r="MYT861" s="152"/>
      <c r="MYU861" s="152"/>
      <c r="MYV861" s="152"/>
      <c r="MYW861" s="152"/>
      <c r="MYX861" s="152"/>
      <c r="MYY861" s="152"/>
      <c r="MYZ861" s="152"/>
      <c r="MZA861" s="152"/>
      <c r="MZB861" s="152"/>
      <c r="MZC861" s="152"/>
      <c r="MZD861" s="152"/>
      <c r="MZE861" s="152"/>
      <c r="MZF861" s="152"/>
      <c r="MZG861" s="152"/>
      <c r="MZH861" s="152"/>
      <c r="MZI861" s="152"/>
      <c r="MZJ861" s="152"/>
      <c r="MZK861" s="152"/>
      <c r="MZL861" s="152"/>
      <c r="MZM861" s="152"/>
      <c r="MZN861" s="152"/>
      <c r="MZO861" s="152"/>
      <c r="MZP861" s="152"/>
      <c r="MZQ861" s="152"/>
      <c r="MZR861" s="152"/>
      <c r="MZS861" s="152"/>
      <c r="MZT861" s="152"/>
      <c r="MZU861" s="152"/>
      <c r="MZV861" s="152"/>
      <c r="MZW861" s="152"/>
      <c r="MZX861" s="152"/>
      <c r="MZY861" s="152"/>
      <c r="MZZ861" s="152"/>
      <c r="NAA861" s="152"/>
      <c r="NAB861" s="152"/>
      <c r="NAC861" s="152"/>
      <c r="NAD861" s="152"/>
      <c r="NAE861" s="152"/>
      <c r="NAF861" s="152"/>
      <c r="NAG861" s="152"/>
      <c r="NAH861" s="152"/>
      <c r="NAI861" s="152"/>
      <c r="NAJ861" s="152"/>
      <c r="NAK861" s="152"/>
      <c r="NAL861" s="152"/>
      <c r="NAM861" s="152"/>
      <c r="NAN861" s="152"/>
      <c r="NAO861" s="152"/>
      <c r="NAP861" s="152"/>
      <c r="NAQ861" s="152"/>
      <c r="NAR861" s="152"/>
      <c r="NAS861" s="152"/>
      <c r="NAT861" s="152"/>
      <c r="NAU861" s="152"/>
      <c r="NAV861" s="152"/>
      <c r="NAW861" s="152"/>
      <c r="NAX861" s="152"/>
      <c r="NAY861" s="152"/>
      <c r="NAZ861" s="152"/>
      <c r="NBA861" s="152"/>
      <c r="NBB861" s="152"/>
      <c r="NBC861" s="152"/>
      <c r="NBD861" s="152"/>
      <c r="NBE861" s="152"/>
      <c r="NBF861" s="152"/>
      <c r="NBG861" s="152"/>
      <c r="NBH861" s="152"/>
      <c r="NBI861" s="152"/>
      <c r="NBJ861" s="152"/>
      <c r="NBK861" s="152"/>
      <c r="NBL861" s="152"/>
      <c r="NBM861" s="152"/>
      <c r="NBN861" s="152"/>
      <c r="NBO861" s="152"/>
      <c r="NBP861" s="152"/>
      <c r="NBQ861" s="152"/>
      <c r="NBR861" s="152"/>
      <c r="NBS861" s="152"/>
      <c r="NBT861" s="152"/>
      <c r="NBU861" s="152"/>
      <c r="NBV861" s="152"/>
      <c r="NBW861" s="152"/>
      <c r="NBX861" s="152"/>
      <c r="NBY861" s="152"/>
      <c r="NBZ861" s="152"/>
      <c r="NCA861" s="152"/>
      <c r="NCB861" s="152"/>
      <c r="NCC861" s="152"/>
      <c r="NCD861" s="152"/>
      <c r="NCE861" s="152"/>
      <c r="NCF861" s="152"/>
      <c r="NCG861" s="152"/>
      <c r="NCH861" s="152"/>
      <c r="NCI861" s="152"/>
      <c r="NCJ861" s="152"/>
      <c r="NCK861" s="152"/>
      <c r="NCL861" s="152"/>
      <c r="NCM861" s="152"/>
      <c r="NCN861" s="152"/>
      <c r="NCO861" s="152"/>
      <c r="NCP861" s="152"/>
      <c r="NCQ861" s="152"/>
      <c r="NCR861" s="152"/>
      <c r="NCS861" s="152"/>
      <c r="NCT861" s="152"/>
      <c r="NCU861" s="152"/>
      <c r="NCV861" s="152"/>
      <c r="NCW861" s="152"/>
      <c r="NCX861" s="152"/>
      <c r="NCY861" s="152"/>
      <c r="NCZ861" s="152"/>
      <c r="NDA861" s="152"/>
      <c r="NDB861" s="152"/>
      <c r="NDC861" s="152"/>
      <c r="NDD861" s="152"/>
      <c r="NDE861" s="152"/>
      <c r="NDF861" s="152"/>
      <c r="NDG861" s="152"/>
      <c r="NDH861" s="152"/>
      <c r="NDI861" s="152"/>
      <c r="NDJ861" s="152"/>
      <c r="NDK861" s="152"/>
      <c r="NDL861" s="152"/>
      <c r="NDM861" s="152"/>
      <c r="NDN861" s="152"/>
      <c r="NDO861" s="152"/>
      <c r="NDP861" s="152"/>
      <c r="NDQ861" s="152"/>
      <c r="NDR861" s="152"/>
      <c r="NDS861" s="152"/>
      <c r="NDT861" s="152"/>
      <c r="NDU861" s="152"/>
      <c r="NDV861" s="152"/>
      <c r="NDW861" s="152"/>
      <c r="NDX861" s="152"/>
      <c r="NDY861" s="152"/>
      <c r="NDZ861" s="152"/>
      <c r="NEA861" s="152"/>
      <c r="NEB861" s="152"/>
      <c r="NEC861" s="152"/>
      <c r="NED861" s="152"/>
      <c r="NEE861" s="152"/>
      <c r="NEF861" s="152"/>
      <c r="NEG861" s="152"/>
      <c r="NEH861" s="152"/>
      <c r="NEI861" s="152"/>
      <c r="NEJ861" s="152"/>
      <c r="NEK861" s="152"/>
      <c r="NEL861" s="152"/>
      <c r="NEM861" s="152"/>
      <c r="NEN861" s="152"/>
      <c r="NEO861" s="152"/>
      <c r="NEP861" s="152"/>
      <c r="NEQ861" s="152"/>
      <c r="NER861" s="152"/>
      <c r="NES861" s="152"/>
      <c r="NET861" s="152"/>
      <c r="NEU861" s="152"/>
      <c r="NEV861" s="152"/>
      <c r="NEW861" s="152"/>
      <c r="NEX861" s="152"/>
      <c r="NEY861" s="152"/>
      <c r="NEZ861" s="152"/>
      <c r="NFA861" s="152"/>
      <c r="NFB861" s="152"/>
      <c r="NFC861" s="152"/>
      <c r="NFD861" s="152"/>
      <c r="NFE861" s="152"/>
      <c r="NFF861" s="152"/>
      <c r="NFG861" s="152"/>
      <c r="NFH861" s="152"/>
      <c r="NFI861" s="152"/>
      <c r="NFJ861" s="152"/>
      <c r="NFK861" s="152"/>
      <c r="NFL861" s="152"/>
      <c r="NFM861" s="152"/>
      <c r="NFN861" s="152"/>
      <c r="NFO861" s="152"/>
      <c r="NFP861" s="152"/>
      <c r="NFQ861" s="152"/>
      <c r="NFR861" s="152"/>
      <c r="NFS861" s="152"/>
      <c r="NFT861" s="152"/>
      <c r="NFU861" s="152"/>
      <c r="NFV861" s="152"/>
      <c r="NFW861" s="152"/>
      <c r="NFX861" s="152"/>
      <c r="NFY861" s="152"/>
      <c r="NFZ861" s="152"/>
      <c r="NGA861" s="152"/>
      <c r="NGB861" s="152"/>
      <c r="NGC861" s="152"/>
      <c r="NGD861" s="152"/>
      <c r="NGE861" s="152"/>
      <c r="NGF861" s="152"/>
      <c r="NGG861" s="152"/>
      <c r="NGH861" s="152"/>
      <c r="NGI861" s="152"/>
      <c r="NGJ861" s="152"/>
      <c r="NGK861" s="152"/>
      <c r="NGL861" s="152"/>
      <c r="NGM861" s="152"/>
      <c r="NGN861" s="152"/>
      <c r="NGO861" s="152"/>
      <c r="NGP861" s="152"/>
      <c r="NGQ861" s="152"/>
      <c r="NGR861" s="152"/>
      <c r="NGS861" s="152"/>
      <c r="NGT861" s="152"/>
      <c r="NGU861" s="152"/>
      <c r="NGV861" s="152"/>
      <c r="NGW861" s="152"/>
      <c r="NGX861" s="152"/>
      <c r="NGY861" s="152"/>
      <c r="NGZ861" s="152"/>
      <c r="NHA861" s="152"/>
      <c r="NHB861" s="152"/>
      <c r="NHC861" s="152"/>
      <c r="NHD861" s="152"/>
      <c r="NHE861" s="152"/>
      <c r="NHF861" s="152"/>
      <c r="NHG861" s="152"/>
      <c r="NHH861" s="152"/>
      <c r="NHI861" s="152"/>
      <c r="NHJ861" s="152"/>
      <c r="NHK861" s="152"/>
      <c r="NHL861" s="152"/>
      <c r="NHM861" s="152"/>
      <c r="NHN861" s="152"/>
      <c r="NHO861" s="152"/>
      <c r="NHP861" s="152"/>
      <c r="NHQ861" s="152"/>
      <c r="NHR861" s="152"/>
      <c r="NHS861" s="152"/>
      <c r="NHT861" s="152"/>
      <c r="NHU861" s="152"/>
      <c r="NHV861" s="152"/>
      <c r="NHW861" s="152"/>
      <c r="NHX861" s="152"/>
      <c r="NHY861" s="152"/>
      <c r="NHZ861" s="152"/>
      <c r="NIA861" s="152"/>
      <c r="NIB861" s="152"/>
      <c r="NIC861" s="152"/>
      <c r="NID861" s="152"/>
      <c r="NIE861" s="152"/>
      <c r="NIF861" s="152"/>
      <c r="NIG861" s="152"/>
      <c r="NIH861" s="152"/>
      <c r="NII861" s="152"/>
      <c r="NIJ861" s="152"/>
      <c r="NIK861" s="152"/>
      <c r="NIL861" s="152"/>
      <c r="NIM861" s="152"/>
      <c r="NIN861" s="152"/>
      <c r="NIO861" s="152"/>
      <c r="NIP861" s="152"/>
      <c r="NIQ861" s="152"/>
      <c r="NIR861" s="152"/>
      <c r="NIS861" s="152"/>
      <c r="NIT861" s="152"/>
      <c r="NIU861" s="152"/>
      <c r="NIV861" s="152"/>
      <c r="NIW861" s="152"/>
      <c r="NIX861" s="152"/>
      <c r="NIY861" s="152"/>
      <c r="NIZ861" s="152"/>
      <c r="NJA861" s="152"/>
      <c r="NJB861" s="152"/>
      <c r="NJC861" s="152"/>
      <c r="NJD861" s="152"/>
      <c r="NJE861" s="152"/>
      <c r="NJF861" s="152"/>
      <c r="NJG861" s="152"/>
      <c r="NJH861" s="152"/>
      <c r="NJI861" s="152"/>
      <c r="NJJ861" s="152"/>
      <c r="NJK861" s="152"/>
      <c r="NJL861" s="152"/>
      <c r="NJM861" s="152"/>
      <c r="NJN861" s="152"/>
      <c r="NJO861" s="152"/>
      <c r="NJP861" s="152"/>
      <c r="NJQ861" s="152"/>
      <c r="NJR861" s="152"/>
      <c r="NJS861" s="152"/>
      <c r="NJT861" s="152"/>
      <c r="NJU861" s="152"/>
      <c r="NJV861" s="152"/>
      <c r="NJW861" s="152"/>
      <c r="NJX861" s="152"/>
      <c r="NJY861" s="152"/>
      <c r="NJZ861" s="152"/>
      <c r="NKA861" s="152"/>
      <c r="NKB861" s="152"/>
      <c r="NKC861" s="152"/>
      <c r="NKD861" s="152"/>
      <c r="NKE861" s="152"/>
      <c r="NKF861" s="152"/>
      <c r="NKG861" s="152"/>
      <c r="NKH861" s="152"/>
      <c r="NKI861" s="152"/>
      <c r="NKJ861" s="152"/>
      <c r="NKK861" s="152"/>
      <c r="NKL861" s="152"/>
      <c r="NKM861" s="152"/>
      <c r="NKN861" s="152"/>
      <c r="NKO861" s="152"/>
      <c r="NKP861" s="152"/>
      <c r="NKQ861" s="152"/>
      <c r="NKR861" s="152"/>
      <c r="NKS861" s="152"/>
      <c r="NKT861" s="152"/>
      <c r="NKU861" s="152"/>
      <c r="NKV861" s="152"/>
      <c r="NKW861" s="152"/>
      <c r="NKX861" s="152"/>
      <c r="NKY861" s="152"/>
      <c r="NKZ861" s="152"/>
      <c r="NLA861" s="152"/>
      <c r="NLB861" s="152"/>
      <c r="NLC861" s="152"/>
      <c r="NLD861" s="152"/>
      <c r="NLE861" s="152"/>
      <c r="NLF861" s="152"/>
      <c r="NLG861" s="152"/>
      <c r="NLH861" s="152"/>
      <c r="NLI861" s="152"/>
      <c r="NLJ861" s="152"/>
      <c r="NLK861" s="152"/>
      <c r="NLL861" s="152"/>
      <c r="NLM861" s="152"/>
      <c r="NLN861" s="152"/>
      <c r="NLO861" s="152"/>
      <c r="NLP861" s="152"/>
      <c r="NLQ861" s="152"/>
      <c r="NLR861" s="152"/>
      <c r="NLS861" s="152"/>
      <c r="NLT861" s="152"/>
      <c r="NLU861" s="152"/>
      <c r="NLV861" s="152"/>
      <c r="NLW861" s="152"/>
      <c r="NLX861" s="152"/>
      <c r="NLY861" s="152"/>
      <c r="NLZ861" s="152"/>
      <c r="NMA861" s="152"/>
      <c r="NMB861" s="152"/>
      <c r="NMC861" s="152"/>
      <c r="NMD861" s="152"/>
      <c r="NME861" s="152"/>
      <c r="NMF861" s="152"/>
      <c r="NMG861" s="152"/>
      <c r="NMH861" s="152"/>
      <c r="NMI861" s="152"/>
      <c r="NMJ861" s="152"/>
      <c r="NMK861" s="152"/>
      <c r="NML861" s="152"/>
      <c r="NMM861" s="152"/>
      <c r="NMN861" s="152"/>
      <c r="NMO861" s="152"/>
      <c r="NMP861" s="152"/>
      <c r="NMQ861" s="152"/>
      <c r="NMR861" s="152"/>
      <c r="NMS861" s="152"/>
      <c r="NMT861" s="152"/>
      <c r="NMU861" s="152"/>
      <c r="NMV861" s="152"/>
      <c r="NMW861" s="152"/>
      <c r="NMX861" s="152"/>
      <c r="NMY861" s="152"/>
      <c r="NMZ861" s="152"/>
      <c r="NNA861" s="152"/>
      <c r="NNB861" s="152"/>
      <c r="NNC861" s="152"/>
      <c r="NND861" s="152"/>
      <c r="NNE861" s="152"/>
      <c r="NNF861" s="152"/>
      <c r="NNG861" s="152"/>
      <c r="NNH861" s="152"/>
      <c r="NNI861" s="152"/>
      <c r="NNJ861" s="152"/>
      <c r="NNK861" s="152"/>
      <c r="NNL861" s="152"/>
      <c r="NNM861" s="152"/>
      <c r="NNN861" s="152"/>
      <c r="NNO861" s="152"/>
      <c r="NNP861" s="152"/>
      <c r="NNQ861" s="152"/>
      <c r="NNR861" s="152"/>
      <c r="NNS861" s="152"/>
      <c r="NNT861" s="152"/>
      <c r="NNU861" s="152"/>
      <c r="NNV861" s="152"/>
      <c r="NNW861" s="152"/>
      <c r="NNX861" s="152"/>
      <c r="NNY861" s="152"/>
      <c r="NNZ861" s="152"/>
      <c r="NOA861" s="152"/>
      <c r="NOB861" s="152"/>
      <c r="NOC861" s="152"/>
      <c r="NOD861" s="152"/>
      <c r="NOE861" s="152"/>
      <c r="NOF861" s="152"/>
      <c r="NOG861" s="152"/>
      <c r="NOH861" s="152"/>
      <c r="NOI861" s="152"/>
      <c r="NOJ861" s="152"/>
      <c r="NOK861" s="152"/>
      <c r="NOL861" s="152"/>
      <c r="NOM861" s="152"/>
      <c r="NON861" s="152"/>
      <c r="NOO861" s="152"/>
      <c r="NOP861" s="152"/>
      <c r="NOQ861" s="152"/>
      <c r="NOR861" s="152"/>
      <c r="NOS861" s="152"/>
      <c r="NOT861" s="152"/>
      <c r="NOU861" s="152"/>
      <c r="NOV861" s="152"/>
      <c r="NOW861" s="152"/>
      <c r="NOX861" s="152"/>
      <c r="NOY861" s="152"/>
      <c r="NOZ861" s="152"/>
      <c r="NPA861" s="152"/>
      <c r="NPB861" s="152"/>
      <c r="NPC861" s="152"/>
      <c r="NPD861" s="152"/>
      <c r="NPE861" s="152"/>
      <c r="NPF861" s="152"/>
      <c r="NPG861" s="152"/>
      <c r="NPH861" s="152"/>
      <c r="NPI861" s="152"/>
      <c r="NPJ861" s="152"/>
      <c r="NPK861" s="152"/>
      <c r="NPL861" s="152"/>
      <c r="NPM861" s="152"/>
      <c r="NPN861" s="152"/>
      <c r="NPO861" s="152"/>
      <c r="NPP861" s="152"/>
      <c r="NPQ861" s="152"/>
      <c r="NPR861" s="152"/>
      <c r="NPS861" s="152"/>
      <c r="NPT861" s="152"/>
      <c r="NPU861" s="152"/>
      <c r="NPV861" s="152"/>
      <c r="NPW861" s="152"/>
      <c r="NPX861" s="152"/>
      <c r="NPY861" s="152"/>
      <c r="NPZ861" s="152"/>
      <c r="NQA861" s="152"/>
      <c r="NQB861" s="152"/>
      <c r="NQC861" s="152"/>
      <c r="NQD861" s="152"/>
      <c r="NQE861" s="152"/>
      <c r="NQF861" s="152"/>
      <c r="NQG861" s="152"/>
      <c r="NQH861" s="152"/>
      <c r="NQI861" s="152"/>
      <c r="NQJ861" s="152"/>
      <c r="NQK861" s="152"/>
      <c r="NQL861" s="152"/>
      <c r="NQM861" s="152"/>
      <c r="NQN861" s="152"/>
      <c r="NQO861" s="152"/>
      <c r="NQP861" s="152"/>
      <c r="NQQ861" s="152"/>
      <c r="NQR861" s="152"/>
      <c r="NQS861" s="152"/>
      <c r="NQT861" s="152"/>
      <c r="NQU861" s="152"/>
      <c r="NQV861" s="152"/>
      <c r="NQW861" s="152"/>
      <c r="NQX861" s="152"/>
      <c r="NQY861" s="152"/>
      <c r="NQZ861" s="152"/>
      <c r="NRA861" s="152"/>
      <c r="NRB861" s="152"/>
      <c r="NRC861" s="152"/>
      <c r="NRD861" s="152"/>
      <c r="NRE861" s="152"/>
      <c r="NRF861" s="152"/>
      <c r="NRG861" s="152"/>
      <c r="NRH861" s="152"/>
      <c r="NRI861" s="152"/>
      <c r="NRJ861" s="152"/>
      <c r="NRK861" s="152"/>
      <c r="NRL861" s="152"/>
      <c r="NRM861" s="152"/>
      <c r="NRN861" s="152"/>
      <c r="NRO861" s="152"/>
      <c r="NRP861" s="152"/>
      <c r="NRQ861" s="152"/>
      <c r="NRR861" s="152"/>
      <c r="NRS861" s="152"/>
      <c r="NRT861" s="152"/>
      <c r="NRU861" s="152"/>
      <c r="NRV861" s="152"/>
      <c r="NRW861" s="152"/>
      <c r="NRX861" s="152"/>
      <c r="NRY861" s="152"/>
      <c r="NRZ861" s="152"/>
      <c r="NSA861" s="152"/>
      <c r="NSB861" s="152"/>
      <c r="NSC861" s="152"/>
      <c r="NSD861" s="152"/>
      <c r="NSE861" s="152"/>
      <c r="NSF861" s="152"/>
      <c r="NSG861" s="152"/>
      <c r="NSH861" s="152"/>
      <c r="NSI861" s="152"/>
      <c r="NSJ861" s="152"/>
      <c r="NSK861" s="152"/>
      <c r="NSL861" s="152"/>
      <c r="NSM861" s="152"/>
      <c r="NSN861" s="152"/>
      <c r="NSO861" s="152"/>
      <c r="NSP861" s="152"/>
      <c r="NSQ861" s="152"/>
      <c r="NSR861" s="152"/>
      <c r="NSS861" s="152"/>
      <c r="NST861" s="152"/>
      <c r="NSU861" s="152"/>
      <c r="NSV861" s="152"/>
      <c r="NSW861" s="152"/>
      <c r="NSX861" s="152"/>
      <c r="NSY861" s="152"/>
      <c r="NSZ861" s="152"/>
      <c r="NTA861" s="152"/>
      <c r="NTB861" s="152"/>
      <c r="NTC861" s="152"/>
      <c r="NTD861" s="152"/>
      <c r="NTE861" s="152"/>
      <c r="NTF861" s="152"/>
      <c r="NTG861" s="152"/>
      <c r="NTH861" s="152"/>
      <c r="NTI861" s="152"/>
      <c r="NTJ861" s="152"/>
      <c r="NTK861" s="152"/>
      <c r="NTL861" s="152"/>
      <c r="NTM861" s="152"/>
      <c r="NTN861" s="152"/>
      <c r="NTO861" s="152"/>
      <c r="NTP861" s="152"/>
      <c r="NTQ861" s="152"/>
      <c r="NTR861" s="152"/>
      <c r="NTS861" s="152"/>
      <c r="NTT861" s="152"/>
      <c r="NTU861" s="152"/>
      <c r="NTV861" s="152"/>
      <c r="NTW861" s="152"/>
      <c r="NTX861" s="152"/>
      <c r="NTY861" s="152"/>
      <c r="NTZ861" s="152"/>
      <c r="NUA861" s="152"/>
      <c r="NUB861" s="152"/>
      <c r="NUC861" s="152"/>
      <c r="NUD861" s="152"/>
      <c r="NUE861" s="152"/>
      <c r="NUF861" s="152"/>
      <c r="NUG861" s="152"/>
      <c r="NUH861" s="152"/>
      <c r="NUI861" s="152"/>
      <c r="NUJ861" s="152"/>
      <c r="NUK861" s="152"/>
      <c r="NUL861" s="152"/>
      <c r="NUM861" s="152"/>
      <c r="NUN861" s="152"/>
      <c r="NUO861" s="152"/>
      <c r="NUP861" s="152"/>
      <c r="NUQ861" s="152"/>
      <c r="NUR861" s="152"/>
      <c r="NUS861" s="152"/>
      <c r="NUT861" s="152"/>
      <c r="NUU861" s="152"/>
      <c r="NUV861" s="152"/>
      <c r="NUW861" s="152"/>
      <c r="NUX861" s="152"/>
      <c r="NUY861" s="152"/>
      <c r="NUZ861" s="152"/>
      <c r="NVA861" s="152"/>
      <c r="NVB861" s="152"/>
      <c r="NVC861" s="152"/>
      <c r="NVD861" s="152"/>
      <c r="NVE861" s="152"/>
      <c r="NVF861" s="152"/>
      <c r="NVG861" s="152"/>
      <c r="NVH861" s="152"/>
      <c r="NVI861" s="152"/>
      <c r="NVJ861" s="152"/>
      <c r="NVK861" s="152"/>
      <c r="NVL861" s="152"/>
      <c r="NVM861" s="152"/>
      <c r="NVN861" s="152"/>
      <c r="NVO861" s="152"/>
      <c r="NVP861" s="152"/>
      <c r="NVQ861" s="152"/>
      <c r="NVR861" s="152"/>
      <c r="NVS861" s="152"/>
      <c r="NVT861" s="152"/>
      <c r="NVU861" s="152"/>
      <c r="NVV861" s="152"/>
      <c r="NVW861" s="152"/>
      <c r="NVX861" s="152"/>
      <c r="NVY861" s="152"/>
      <c r="NVZ861" s="152"/>
      <c r="NWA861" s="152"/>
      <c r="NWB861" s="152"/>
      <c r="NWC861" s="152"/>
      <c r="NWD861" s="152"/>
      <c r="NWE861" s="152"/>
      <c r="NWF861" s="152"/>
      <c r="NWG861" s="152"/>
      <c r="NWH861" s="152"/>
      <c r="NWI861" s="152"/>
      <c r="NWJ861" s="152"/>
      <c r="NWK861" s="152"/>
      <c r="NWL861" s="152"/>
      <c r="NWM861" s="152"/>
      <c r="NWN861" s="152"/>
      <c r="NWO861" s="152"/>
      <c r="NWP861" s="152"/>
      <c r="NWQ861" s="152"/>
      <c r="NWR861" s="152"/>
      <c r="NWS861" s="152"/>
      <c r="NWT861" s="152"/>
      <c r="NWU861" s="152"/>
      <c r="NWV861" s="152"/>
      <c r="NWW861" s="152"/>
      <c r="NWX861" s="152"/>
      <c r="NWY861" s="152"/>
      <c r="NWZ861" s="152"/>
      <c r="NXA861" s="152"/>
      <c r="NXB861" s="152"/>
      <c r="NXC861" s="152"/>
      <c r="NXD861" s="152"/>
      <c r="NXE861" s="152"/>
      <c r="NXF861" s="152"/>
      <c r="NXG861" s="152"/>
      <c r="NXH861" s="152"/>
      <c r="NXI861" s="152"/>
      <c r="NXJ861" s="152"/>
      <c r="NXK861" s="152"/>
      <c r="NXL861" s="152"/>
      <c r="NXM861" s="152"/>
      <c r="NXN861" s="152"/>
      <c r="NXO861" s="152"/>
      <c r="NXP861" s="152"/>
      <c r="NXQ861" s="152"/>
      <c r="NXR861" s="152"/>
      <c r="NXS861" s="152"/>
      <c r="NXT861" s="152"/>
      <c r="NXU861" s="152"/>
      <c r="NXV861" s="152"/>
      <c r="NXW861" s="152"/>
      <c r="NXX861" s="152"/>
      <c r="NXY861" s="152"/>
      <c r="NXZ861" s="152"/>
      <c r="NYA861" s="152"/>
      <c r="NYB861" s="152"/>
      <c r="NYC861" s="152"/>
      <c r="NYD861" s="152"/>
      <c r="NYE861" s="152"/>
      <c r="NYF861" s="152"/>
      <c r="NYG861" s="152"/>
      <c r="NYH861" s="152"/>
      <c r="NYI861" s="152"/>
      <c r="NYJ861" s="152"/>
      <c r="NYK861" s="152"/>
      <c r="NYL861" s="152"/>
      <c r="NYM861" s="152"/>
      <c r="NYN861" s="152"/>
      <c r="NYO861" s="152"/>
      <c r="NYP861" s="152"/>
      <c r="NYQ861" s="152"/>
      <c r="NYR861" s="152"/>
      <c r="NYS861" s="152"/>
      <c r="NYT861" s="152"/>
      <c r="NYU861" s="152"/>
      <c r="NYV861" s="152"/>
      <c r="NYW861" s="152"/>
      <c r="NYX861" s="152"/>
      <c r="NYY861" s="152"/>
      <c r="NYZ861" s="152"/>
      <c r="NZA861" s="152"/>
      <c r="NZB861" s="152"/>
      <c r="NZC861" s="152"/>
      <c r="NZD861" s="152"/>
      <c r="NZE861" s="152"/>
      <c r="NZF861" s="152"/>
      <c r="NZG861" s="152"/>
      <c r="NZH861" s="152"/>
      <c r="NZI861" s="152"/>
      <c r="NZJ861" s="152"/>
      <c r="NZK861" s="152"/>
      <c r="NZL861" s="152"/>
      <c r="NZM861" s="152"/>
      <c r="NZN861" s="152"/>
      <c r="NZO861" s="152"/>
      <c r="NZP861" s="152"/>
      <c r="NZQ861" s="152"/>
      <c r="NZR861" s="152"/>
      <c r="NZS861" s="152"/>
      <c r="NZT861" s="152"/>
      <c r="NZU861" s="152"/>
      <c r="NZV861" s="152"/>
      <c r="NZW861" s="152"/>
      <c r="NZX861" s="152"/>
      <c r="NZY861" s="152"/>
      <c r="NZZ861" s="152"/>
      <c r="OAA861" s="152"/>
      <c r="OAB861" s="152"/>
      <c r="OAC861" s="152"/>
      <c r="OAD861" s="152"/>
      <c r="OAE861" s="152"/>
      <c r="OAF861" s="152"/>
      <c r="OAG861" s="152"/>
      <c r="OAH861" s="152"/>
      <c r="OAI861" s="152"/>
      <c r="OAJ861" s="152"/>
      <c r="OAK861" s="152"/>
      <c r="OAL861" s="152"/>
      <c r="OAM861" s="152"/>
      <c r="OAN861" s="152"/>
      <c r="OAO861" s="152"/>
      <c r="OAP861" s="152"/>
      <c r="OAQ861" s="152"/>
      <c r="OAR861" s="152"/>
      <c r="OAS861" s="152"/>
      <c r="OAT861" s="152"/>
      <c r="OAU861" s="152"/>
      <c r="OAV861" s="152"/>
      <c r="OAW861" s="152"/>
      <c r="OAX861" s="152"/>
      <c r="OAY861" s="152"/>
      <c r="OAZ861" s="152"/>
      <c r="OBA861" s="152"/>
      <c r="OBB861" s="152"/>
      <c r="OBC861" s="152"/>
      <c r="OBD861" s="152"/>
      <c r="OBE861" s="152"/>
      <c r="OBF861" s="152"/>
      <c r="OBG861" s="152"/>
      <c r="OBH861" s="152"/>
      <c r="OBI861" s="152"/>
      <c r="OBJ861" s="152"/>
      <c r="OBK861" s="152"/>
      <c r="OBL861" s="152"/>
      <c r="OBM861" s="152"/>
      <c r="OBN861" s="152"/>
      <c r="OBO861" s="152"/>
      <c r="OBP861" s="152"/>
      <c r="OBQ861" s="152"/>
      <c r="OBR861" s="152"/>
      <c r="OBS861" s="152"/>
      <c r="OBT861" s="152"/>
      <c r="OBU861" s="152"/>
      <c r="OBV861" s="152"/>
      <c r="OBW861" s="152"/>
      <c r="OBX861" s="152"/>
      <c r="OBY861" s="152"/>
      <c r="OBZ861" s="152"/>
      <c r="OCA861" s="152"/>
      <c r="OCB861" s="152"/>
      <c r="OCC861" s="152"/>
      <c r="OCD861" s="152"/>
      <c r="OCE861" s="152"/>
      <c r="OCF861" s="152"/>
      <c r="OCG861" s="152"/>
      <c r="OCH861" s="152"/>
      <c r="OCI861" s="152"/>
      <c r="OCJ861" s="152"/>
      <c r="OCK861" s="152"/>
      <c r="OCL861" s="152"/>
      <c r="OCM861" s="152"/>
      <c r="OCN861" s="152"/>
      <c r="OCO861" s="152"/>
      <c r="OCP861" s="152"/>
      <c r="OCQ861" s="152"/>
      <c r="OCR861" s="152"/>
      <c r="OCS861" s="152"/>
      <c r="OCT861" s="152"/>
      <c r="OCU861" s="152"/>
      <c r="OCV861" s="152"/>
      <c r="OCW861" s="152"/>
      <c r="OCX861" s="152"/>
      <c r="OCY861" s="152"/>
      <c r="OCZ861" s="152"/>
      <c r="ODA861" s="152"/>
      <c r="ODB861" s="152"/>
      <c r="ODC861" s="152"/>
      <c r="ODD861" s="152"/>
      <c r="ODE861" s="152"/>
      <c r="ODF861" s="152"/>
      <c r="ODG861" s="152"/>
      <c r="ODH861" s="152"/>
      <c r="ODI861" s="152"/>
      <c r="ODJ861" s="152"/>
      <c r="ODK861" s="152"/>
      <c r="ODL861" s="152"/>
      <c r="ODM861" s="152"/>
      <c r="ODN861" s="152"/>
      <c r="ODO861" s="152"/>
      <c r="ODP861" s="152"/>
      <c r="ODQ861" s="152"/>
      <c r="ODR861" s="152"/>
      <c r="ODS861" s="152"/>
      <c r="ODT861" s="152"/>
      <c r="ODU861" s="152"/>
      <c r="ODV861" s="152"/>
      <c r="ODW861" s="152"/>
      <c r="ODX861" s="152"/>
      <c r="ODY861" s="152"/>
      <c r="ODZ861" s="152"/>
      <c r="OEA861" s="152"/>
      <c r="OEB861" s="152"/>
      <c r="OEC861" s="152"/>
      <c r="OED861" s="152"/>
      <c r="OEE861" s="152"/>
      <c r="OEF861" s="152"/>
      <c r="OEG861" s="152"/>
      <c r="OEH861" s="152"/>
      <c r="OEI861" s="152"/>
      <c r="OEJ861" s="152"/>
      <c r="OEK861" s="152"/>
      <c r="OEL861" s="152"/>
      <c r="OEM861" s="152"/>
      <c r="OEN861" s="152"/>
      <c r="OEO861" s="152"/>
      <c r="OEP861" s="152"/>
      <c r="OEQ861" s="152"/>
      <c r="OER861" s="152"/>
      <c r="OES861" s="152"/>
      <c r="OET861" s="152"/>
      <c r="OEU861" s="152"/>
      <c r="OEV861" s="152"/>
      <c r="OEW861" s="152"/>
      <c r="OEX861" s="152"/>
      <c r="OEY861" s="152"/>
      <c r="OEZ861" s="152"/>
      <c r="OFA861" s="152"/>
      <c r="OFB861" s="152"/>
      <c r="OFC861" s="152"/>
      <c r="OFD861" s="152"/>
      <c r="OFE861" s="152"/>
      <c r="OFF861" s="152"/>
      <c r="OFG861" s="152"/>
      <c r="OFH861" s="152"/>
      <c r="OFI861" s="152"/>
      <c r="OFJ861" s="152"/>
      <c r="OFK861" s="152"/>
      <c r="OFL861" s="152"/>
      <c r="OFM861" s="152"/>
      <c r="OFN861" s="152"/>
      <c r="OFO861" s="152"/>
      <c r="OFP861" s="152"/>
      <c r="OFQ861" s="152"/>
      <c r="OFR861" s="152"/>
      <c r="OFS861" s="152"/>
      <c r="OFT861" s="152"/>
      <c r="OFU861" s="152"/>
      <c r="OFV861" s="152"/>
      <c r="OFW861" s="152"/>
      <c r="OFX861" s="152"/>
      <c r="OFY861" s="152"/>
      <c r="OFZ861" s="152"/>
      <c r="OGA861" s="152"/>
      <c r="OGB861" s="152"/>
      <c r="OGC861" s="152"/>
      <c r="OGD861" s="152"/>
      <c r="OGE861" s="152"/>
      <c r="OGF861" s="152"/>
      <c r="OGG861" s="152"/>
      <c r="OGH861" s="152"/>
      <c r="OGI861" s="152"/>
      <c r="OGJ861" s="152"/>
      <c r="OGK861" s="152"/>
      <c r="OGL861" s="152"/>
      <c r="OGM861" s="152"/>
      <c r="OGN861" s="152"/>
      <c r="OGO861" s="152"/>
      <c r="OGP861" s="152"/>
      <c r="OGQ861" s="152"/>
      <c r="OGR861" s="152"/>
      <c r="OGS861" s="152"/>
      <c r="OGT861" s="152"/>
      <c r="OGU861" s="152"/>
      <c r="OGV861" s="152"/>
      <c r="OGW861" s="152"/>
      <c r="OGX861" s="152"/>
      <c r="OGY861" s="152"/>
      <c r="OGZ861" s="152"/>
      <c r="OHA861" s="152"/>
      <c r="OHB861" s="152"/>
      <c r="OHC861" s="152"/>
      <c r="OHD861" s="152"/>
      <c r="OHE861" s="152"/>
      <c r="OHF861" s="152"/>
      <c r="OHG861" s="152"/>
      <c r="OHH861" s="152"/>
      <c r="OHI861" s="152"/>
      <c r="OHJ861" s="152"/>
      <c r="OHK861" s="152"/>
      <c r="OHL861" s="152"/>
      <c r="OHM861" s="152"/>
      <c r="OHN861" s="152"/>
      <c r="OHO861" s="152"/>
      <c r="OHP861" s="152"/>
      <c r="OHQ861" s="152"/>
      <c r="OHR861" s="152"/>
      <c r="OHS861" s="152"/>
      <c r="OHT861" s="152"/>
      <c r="OHU861" s="152"/>
      <c r="OHV861" s="152"/>
      <c r="OHW861" s="152"/>
      <c r="OHX861" s="152"/>
      <c r="OHY861" s="152"/>
      <c r="OHZ861" s="152"/>
      <c r="OIA861" s="152"/>
      <c r="OIB861" s="152"/>
      <c r="OIC861" s="152"/>
      <c r="OID861" s="152"/>
      <c r="OIE861" s="152"/>
      <c r="OIF861" s="152"/>
      <c r="OIG861" s="152"/>
      <c r="OIH861" s="152"/>
      <c r="OII861" s="152"/>
      <c r="OIJ861" s="152"/>
      <c r="OIK861" s="152"/>
      <c r="OIL861" s="152"/>
      <c r="OIM861" s="152"/>
      <c r="OIN861" s="152"/>
      <c r="OIO861" s="152"/>
      <c r="OIP861" s="152"/>
      <c r="OIQ861" s="152"/>
      <c r="OIR861" s="152"/>
      <c r="OIS861" s="152"/>
      <c r="OIT861" s="152"/>
      <c r="OIU861" s="152"/>
      <c r="OIV861" s="152"/>
      <c r="OIW861" s="152"/>
      <c r="OIX861" s="152"/>
      <c r="OIY861" s="152"/>
      <c r="OIZ861" s="152"/>
      <c r="OJA861" s="152"/>
      <c r="OJB861" s="152"/>
      <c r="OJC861" s="152"/>
      <c r="OJD861" s="152"/>
      <c r="OJE861" s="152"/>
      <c r="OJF861" s="152"/>
      <c r="OJG861" s="152"/>
      <c r="OJH861" s="152"/>
      <c r="OJI861" s="152"/>
      <c r="OJJ861" s="152"/>
      <c r="OJK861" s="152"/>
      <c r="OJL861" s="152"/>
      <c r="OJM861" s="152"/>
      <c r="OJN861" s="152"/>
      <c r="OJO861" s="152"/>
      <c r="OJP861" s="152"/>
      <c r="OJQ861" s="152"/>
      <c r="OJR861" s="152"/>
      <c r="OJS861" s="152"/>
      <c r="OJT861" s="152"/>
      <c r="OJU861" s="152"/>
      <c r="OJV861" s="152"/>
      <c r="OJW861" s="152"/>
      <c r="OJX861" s="152"/>
      <c r="OJY861" s="152"/>
      <c r="OJZ861" s="152"/>
      <c r="OKA861" s="152"/>
      <c r="OKB861" s="152"/>
      <c r="OKC861" s="152"/>
      <c r="OKD861" s="152"/>
      <c r="OKE861" s="152"/>
      <c r="OKF861" s="152"/>
      <c r="OKG861" s="152"/>
      <c r="OKH861" s="152"/>
      <c r="OKI861" s="152"/>
      <c r="OKJ861" s="152"/>
      <c r="OKK861" s="152"/>
      <c r="OKL861" s="152"/>
      <c r="OKM861" s="152"/>
      <c r="OKN861" s="152"/>
      <c r="OKO861" s="152"/>
      <c r="OKP861" s="152"/>
      <c r="OKQ861" s="152"/>
      <c r="OKR861" s="152"/>
      <c r="OKS861" s="152"/>
      <c r="OKT861" s="152"/>
      <c r="OKU861" s="152"/>
      <c r="OKV861" s="152"/>
      <c r="OKW861" s="152"/>
      <c r="OKX861" s="152"/>
      <c r="OKY861" s="152"/>
      <c r="OKZ861" s="152"/>
      <c r="OLA861" s="152"/>
      <c r="OLB861" s="152"/>
      <c r="OLC861" s="152"/>
      <c r="OLD861" s="152"/>
      <c r="OLE861" s="152"/>
      <c r="OLF861" s="152"/>
      <c r="OLG861" s="152"/>
      <c r="OLH861" s="152"/>
      <c r="OLI861" s="152"/>
      <c r="OLJ861" s="152"/>
      <c r="OLK861" s="152"/>
      <c r="OLL861" s="152"/>
      <c r="OLM861" s="152"/>
      <c r="OLN861" s="152"/>
      <c r="OLO861" s="152"/>
      <c r="OLP861" s="152"/>
      <c r="OLQ861" s="152"/>
      <c r="OLR861" s="152"/>
      <c r="OLS861" s="152"/>
      <c r="OLT861" s="152"/>
      <c r="OLU861" s="152"/>
      <c r="OLV861" s="152"/>
      <c r="OLW861" s="152"/>
      <c r="OLX861" s="152"/>
      <c r="OLY861" s="152"/>
      <c r="OLZ861" s="152"/>
      <c r="OMA861" s="152"/>
      <c r="OMB861" s="152"/>
      <c r="OMC861" s="152"/>
      <c r="OMD861" s="152"/>
      <c r="OME861" s="152"/>
      <c r="OMF861" s="152"/>
      <c r="OMG861" s="152"/>
      <c r="OMH861" s="152"/>
      <c r="OMI861" s="152"/>
      <c r="OMJ861" s="152"/>
      <c r="OMK861" s="152"/>
      <c r="OML861" s="152"/>
      <c r="OMM861" s="152"/>
      <c r="OMN861" s="152"/>
      <c r="OMO861" s="152"/>
      <c r="OMP861" s="152"/>
      <c r="OMQ861" s="152"/>
      <c r="OMR861" s="152"/>
      <c r="OMS861" s="152"/>
      <c r="OMT861" s="152"/>
      <c r="OMU861" s="152"/>
      <c r="OMV861" s="152"/>
      <c r="OMW861" s="152"/>
      <c r="OMX861" s="152"/>
      <c r="OMY861" s="152"/>
      <c r="OMZ861" s="152"/>
      <c r="ONA861" s="152"/>
      <c r="ONB861" s="152"/>
      <c r="ONC861" s="152"/>
      <c r="OND861" s="152"/>
      <c r="ONE861" s="152"/>
      <c r="ONF861" s="152"/>
      <c r="ONG861" s="152"/>
      <c r="ONH861" s="152"/>
      <c r="ONI861" s="152"/>
      <c r="ONJ861" s="152"/>
      <c r="ONK861" s="152"/>
      <c r="ONL861" s="152"/>
      <c r="ONM861" s="152"/>
      <c r="ONN861" s="152"/>
      <c r="ONO861" s="152"/>
      <c r="ONP861" s="152"/>
      <c r="ONQ861" s="152"/>
      <c r="ONR861" s="152"/>
      <c r="ONS861" s="152"/>
      <c r="ONT861" s="152"/>
      <c r="ONU861" s="152"/>
      <c r="ONV861" s="152"/>
      <c r="ONW861" s="152"/>
      <c r="ONX861" s="152"/>
      <c r="ONY861" s="152"/>
      <c r="ONZ861" s="152"/>
      <c r="OOA861" s="152"/>
      <c r="OOB861" s="152"/>
      <c r="OOC861" s="152"/>
      <c r="OOD861" s="152"/>
      <c r="OOE861" s="152"/>
      <c r="OOF861" s="152"/>
      <c r="OOG861" s="152"/>
      <c r="OOH861" s="152"/>
      <c r="OOI861" s="152"/>
      <c r="OOJ861" s="152"/>
      <c r="OOK861" s="152"/>
      <c r="OOL861" s="152"/>
      <c r="OOM861" s="152"/>
      <c r="OON861" s="152"/>
      <c r="OOO861" s="152"/>
      <c r="OOP861" s="152"/>
      <c r="OOQ861" s="152"/>
      <c r="OOR861" s="152"/>
      <c r="OOS861" s="152"/>
      <c r="OOT861" s="152"/>
      <c r="OOU861" s="152"/>
      <c r="OOV861" s="152"/>
      <c r="OOW861" s="152"/>
      <c r="OOX861" s="152"/>
      <c r="OOY861" s="152"/>
      <c r="OOZ861" s="152"/>
      <c r="OPA861" s="152"/>
      <c r="OPB861" s="152"/>
      <c r="OPC861" s="152"/>
      <c r="OPD861" s="152"/>
      <c r="OPE861" s="152"/>
      <c r="OPF861" s="152"/>
      <c r="OPG861" s="152"/>
      <c r="OPH861" s="152"/>
      <c r="OPI861" s="152"/>
      <c r="OPJ861" s="152"/>
      <c r="OPK861" s="152"/>
      <c r="OPL861" s="152"/>
      <c r="OPM861" s="152"/>
      <c r="OPN861" s="152"/>
      <c r="OPO861" s="152"/>
      <c r="OPP861" s="152"/>
      <c r="OPQ861" s="152"/>
      <c r="OPR861" s="152"/>
      <c r="OPS861" s="152"/>
      <c r="OPT861" s="152"/>
      <c r="OPU861" s="152"/>
      <c r="OPV861" s="152"/>
      <c r="OPW861" s="152"/>
      <c r="OPX861" s="152"/>
      <c r="OPY861" s="152"/>
      <c r="OPZ861" s="152"/>
      <c r="OQA861" s="152"/>
      <c r="OQB861" s="152"/>
      <c r="OQC861" s="152"/>
      <c r="OQD861" s="152"/>
      <c r="OQE861" s="152"/>
      <c r="OQF861" s="152"/>
      <c r="OQG861" s="152"/>
      <c r="OQH861" s="152"/>
      <c r="OQI861" s="152"/>
      <c r="OQJ861" s="152"/>
      <c r="OQK861" s="152"/>
      <c r="OQL861" s="152"/>
      <c r="OQM861" s="152"/>
      <c r="OQN861" s="152"/>
      <c r="OQO861" s="152"/>
      <c r="OQP861" s="152"/>
      <c r="OQQ861" s="152"/>
      <c r="OQR861" s="152"/>
      <c r="OQS861" s="152"/>
      <c r="OQT861" s="152"/>
      <c r="OQU861" s="152"/>
      <c r="OQV861" s="152"/>
      <c r="OQW861" s="152"/>
      <c r="OQX861" s="152"/>
      <c r="OQY861" s="152"/>
      <c r="OQZ861" s="152"/>
      <c r="ORA861" s="152"/>
      <c r="ORB861" s="152"/>
      <c r="ORC861" s="152"/>
      <c r="ORD861" s="152"/>
      <c r="ORE861" s="152"/>
      <c r="ORF861" s="152"/>
      <c r="ORG861" s="152"/>
      <c r="ORH861" s="152"/>
      <c r="ORI861" s="152"/>
      <c r="ORJ861" s="152"/>
      <c r="ORK861" s="152"/>
      <c r="ORL861" s="152"/>
      <c r="ORM861" s="152"/>
      <c r="ORN861" s="152"/>
      <c r="ORO861" s="152"/>
      <c r="ORP861" s="152"/>
      <c r="ORQ861" s="152"/>
      <c r="ORR861" s="152"/>
      <c r="ORS861" s="152"/>
      <c r="ORT861" s="152"/>
      <c r="ORU861" s="152"/>
      <c r="ORV861" s="152"/>
      <c r="ORW861" s="152"/>
      <c r="ORX861" s="152"/>
      <c r="ORY861" s="152"/>
      <c r="ORZ861" s="152"/>
      <c r="OSA861" s="152"/>
      <c r="OSB861" s="152"/>
      <c r="OSC861" s="152"/>
      <c r="OSD861" s="152"/>
      <c r="OSE861" s="152"/>
      <c r="OSF861" s="152"/>
      <c r="OSG861" s="152"/>
      <c r="OSH861" s="152"/>
      <c r="OSI861" s="152"/>
      <c r="OSJ861" s="152"/>
      <c r="OSK861" s="152"/>
      <c r="OSL861" s="152"/>
      <c r="OSM861" s="152"/>
      <c r="OSN861" s="152"/>
      <c r="OSO861" s="152"/>
      <c r="OSP861" s="152"/>
      <c r="OSQ861" s="152"/>
      <c r="OSR861" s="152"/>
      <c r="OSS861" s="152"/>
      <c r="OST861" s="152"/>
      <c r="OSU861" s="152"/>
      <c r="OSV861" s="152"/>
      <c r="OSW861" s="152"/>
      <c r="OSX861" s="152"/>
      <c r="OSY861" s="152"/>
      <c r="OSZ861" s="152"/>
      <c r="OTA861" s="152"/>
      <c r="OTB861" s="152"/>
      <c r="OTC861" s="152"/>
      <c r="OTD861" s="152"/>
      <c r="OTE861" s="152"/>
      <c r="OTF861" s="152"/>
      <c r="OTG861" s="152"/>
      <c r="OTH861" s="152"/>
      <c r="OTI861" s="152"/>
      <c r="OTJ861" s="152"/>
      <c r="OTK861" s="152"/>
      <c r="OTL861" s="152"/>
      <c r="OTM861" s="152"/>
      <c r="OTN861" s="152"/>
      <c r="OTO861" s="152"/>
      <c r="OTP861" s="152"/>
      <c r="OTQ861" s="152"/>
      <c r="OTR861" s="152"/>
      <c r="OTS861" s="152"/>
      <c r="OTT861" s="152"/>
      <c r="OTU861" s="152"/>
      <c r="OTV861" s="152"/>
      <c r="OTW861" s="152"/>
      <c r="OTX861" s="152"/>
      <c r="OTY861" s="152"/>
      <c r="OTZ861" s="152"/>
      <c r="OUA861" s="152"/>
      <c r="OUB861" s="152"/>
      <c r="OUC861" s="152"/>
      <c r="OUD861" s="152"/>
      <c r="OUE861" s="152"/>
      <c r="OUF861" s="152"/>
      <c r="OUG861" s="152"/>
      <c r="OUH861" s="152"/>
      <c r="OUI861" s="152"/>
      <c r="OUJ861" s="152"/>
      <c r="OUK861" s="152"/>
      <c r="OUL861" s="152"/>
      <c r="OUM861" s="152"/>
      <c r="OUN861" s="152"/>
      <c r="OUO861" s="152"/>
      <c r="OUP861" s="152"/>
      <c r="OUQ861" s="152"/>
      <c r="OUR861" s="152"/>
      <c r="OUS861" s="152"/>
      <c r="OUT861" s="152"/>
      <c r="OUU861" s="152"/>
      <c r="OUV861" s="152"/>
      <c r="OUW861" s="152"/>
      <c r="OUX861" s="152"/>
      <c r="OUY861" s="152"/>
      <c r="OUZ861" s="152"/>
      <c r="OVA861" s="152"/>
      <c r="OVB861" s="152"/>
      <c r="OVC861" s="152"/>
      <c r="OVD861" s="152"/>
      <c r="OVE861" s="152"/>
      <c r="OVF861" s="152"/>
      <c r="OVG861" s="152"/>
      <c r="OVH861" s="152"/>
      <c r="OVI861" s="152"/>
      <c r="OVJ861" s="152"/>
      <c r="OVK861" s="152"/>
      <c r="OVL861" s="152"/>
      <c r="OVM861" s="152"/>
      <c r="OVN861" s="152"/>
      <c r="OVO861" s="152"/>
      <c r="OVP861" s="152"/>
      <c r="OVQ861" s="152"/>
      <c r="OVR861" s="152"/>
      <c r="OVS861" s="152"/>
      <c r="OVT861" s="152"/>
      <c r="OVU861" s="152"/>
      <c r="OVV861" s="152"/>
      <c r="OVW861" s="152"/>
      <c r="OVX861" s="152"/>
      <c r="OVY861" s="152"/>
      <c r="OVZ861" s="152"/>
      <c r="OWA861" s="152"/>
      <c r="OWB861" s="152"/>
      <c r="OWC861" s="152"/>
      <c r="OWD861" s="152"/>
      <c r="OWE861" s="152"/>
      <c r="OWF861" s="152"/>
      <c r="OWG861" s="152"/>
      <c r="OWH861" s="152"/>
      <c r="OWI861" s="152"/>
      <c r="OWJ861" s="152"/>
      <c r="OWK861" s="152"/>
      <c r="OWL861" s="152"/>
      <c r="OWM861" s="152"/>
      <c r="OWN861" s="152"/>
      <c r="OWO861" s="152"/>
      <c r="OWP861" s="152"/>
      <c r="OWQ861" s="152"/>
      <c r="OWR861" s="152"/>
      <c r="OWS861" s="152"/>
      <c r="OWT861" s="152"/>
      <c r="OWU861" s="152"/>
      <c r="OWV861" s="152"/>
      <c r="OWW861" s="152"/>
      <c r="OWX861" s="152"/>
      <c r="OWY861" s="152"/>
      <c r="OWZ861" s="152"/>
      <c r="OXA861" s="152"/>
      <c r="OXB861" s="152"/>
      <c r="OXC861" s="152"/>
      <c r="OXD861" s="152"/>
      <c r="OXE861" s="152"/>
      <c r="OXF861" s="152"/>
      <c r="OXG861" s="152"/>
      <c r="OXH861" s="152"/>
      <c r="OXI861" s="152"/>
      <c r="OXJ861" s="152"/>
      <c r="OXK861" s="152"/>
      <c r="OXL861" s="152"/>
      <c r="OXM861" s="152"/>
      <c r="OXN861" s="152"/>
      <c r="OXO861" s="152"/>
      <c r="OXP861" s="152"/>
      <c r="OXQ861" s="152"/>
      <c r="OXR861" s="152"/>
      <c r="OXS861" s="152"/>
      <c r="OXT861" s="152"/>
      <c r="OXU861" s="152"/>
      <c r="OXV861" s="152"/>
      <c r="OXW861" s="152"/>
      <c r="OXX861" s="152"/>
      <c r="OXY861" s="152"/>
      <c r="OXZ861" s="152"/>
      <c r="OYA861" s="152"/>
      <c r="OYB861" s="152"/>
      <c r="OYC861" s="152"/>
      <c r="OYD861" s="152"/>
      <c r="OYE861" s="152"/>
      <c r="OYF861" s="152"/>
      <c r="OYG861" s="152"/>
      <c r="OYH861" s="152"/>
      <c r="OYI861" s="152"/>
      <c r="OYJ861" s="152"/>
      <c r="OYK861" s="152"/>
      <c r="OYL861" s="152"/>
      <c r="OYM861" s="152"/>
      <c r="OYN861" s="152"/>
      <c r="OYO861" s="152"/>
      <c r="OYP861" s="152"/>
      <c r="OYQ861" s="152"/>
      <c r="OYR861" s="152"/>
      <c r="OYS861" s="152"/>
      <c r="OYT861" s="152"/>
      <c r="OYU861" s="152"/>
      <c r="OYV861" s="152"/>
      <c r="OYW861" s="152"/>
      <c r="OYX861" s="152"/>
      <c r="OYY861" s="152"/>
      <c r="OYZ861" s="152"/>
      <c r="OZA861" s="152"/>
      <c r="OZB861" s="152"/>
      <c r="OZC861" s="152"/>
      <c r="OZD861" s="152"/>
      <c r="OZE861" s="152"/>
      <c r="OZF861" s="152"/>
      <c r="OZG861" s="152"/>
      <c r="OZH861" s="152"/>
      <c r="OZI861" s="152"/>
      <c r="OZJ861" s="152"/>
      <c r="OZK861" s="152"/>
      <c r="OZL861" s="152"/>
      <c r="OZM861" s="152"/>
      <c r="OZN861" s="152"/>
      <c r="OZO861" s="152"/>
      <c r="OZP861" s="152"/>
      <c r="OZQ861" s="152"/>
      <c r="OZR861" s="152"/>
      <c r="OZS861" s="152"/>
      <c r="OZT861" s="152"/>
      <c r="OZU861" s="152"/>
      <c r="OZV861" s="152"/>
      <c r="OZW861" s="152"/>
      <c r="OZX861" s="152"/>
      <c r="OZY861" s="152"/>
      <c r="OZZ861" s="152"/>
      <c r="PAA861" s="152"/>
      <c r="PAB861" s="152"/>
      <c r="PAC861" s="152"/>
      <c r="PAD861" s="152"/>
      <c r="PAE861" s="152"/>
      <c r="PAF861" s="152"/>
      <c r="PAG861" s="152"/>
      <c r="PAH861" s="152"/>
      <c r="PAI861" s="152"/>
      <c r="PAJ861" s="152"/>
      <c r="PAK861" s="152"/>
      <c r="PAL861" s="152"/>
      <c r="PAM861" s="152"/>
      <c r="PAN861" s="152"/>
      <c r="PAO861" s="152"/>
      <c r="PAP861" s="152"/>
      <c r="PAQ861" s="152"/>
      <c r="PAR861" s="152"/>
      <c r="PAS861" s="152"/>
      <c r="PAT861" s="152"/>
      <c r="PAU861" s="152"/>
      <c r="PAV861" s="152"/>
      <c r="PAW861" s="152"/>
      <c r="PAX861" s="152"/>
      <c r="PAY861" s="152"/>
      <c r="PAZ861" s="152"/>
      <c r="PBA861" s="152"/>
      <c r="PBB861" s="152"/>
      <c r="PBC861" s="152"/>
      <c r="PBD861" s="152"/>
      <c r="PBE861" s="152"/>
      <c r="PBF861" s="152"/>
      <c r="PBG861" s="152"/>
      <c r="PBH861" s="152"/>
      <c r="PBI861" s="152"/>
      <c r="PBJ861" s="152"/>
      <c r="PBK861" s="152"/>
      <c r="PBL861" s="152"/>
      <c r="PBM861" s="152"/>
      <c r="PBN861" s="152"/>
      <c r="PBO861" s="152"/>
      <c r="PBP861" s="152"/>
      <c r="PBQ861" s="152"/>
      <c r="PBR861" s="152"/>
      <c r="PBS861" s="152"/>
      <c r="PBT861" s="152"/>
      <c r="PBU861" s="152"/>
      <c r="PBV861" s="152"/>
      <c r="PBW861" s="152"/>
      <c r="PBX861" s="152"/>
      <c r="PBY861" s="152"/>
      <c r="PBZ861" s="152"/>
      <c r="PCA861" s="152"/>
      <c r="PCB861" s="152"/>
      <c r="PCC861" s="152"/>
      <c r="PCD861" s="152"/>
      <c r="PCE861" s="152"/>
      <c r="PCF861" s="152"/>
      <c r="PCG861" s="152"/>
      <c r="PCH861" s="152"/>
      <c r="PCI861" s="152"/>
      <c r="PCJ861" s="152"/>
      <c r="PCK861" s="152"/>
      <c r="PCL861" s="152"/>
      <c r="PCM861" s="152"/>
      <c r="PCN861" s="152"/>
      <c r="PCO861" s="152"/>
      <c r="PCP861" s="152"/>
      <c r="PCQ861" s="152"/>
      <c r="PCR861" s="152"/>
      <c r="PCS861" s="152"/>
      <c r="PCT861" s="152"/>
      <c r="PCU861" s="152"/>
      <c r="PCV861" s="152"/>
      <c r="PCW861" s="152"/>
      <c r="PCX861" s="152"/>
      <c r="PCY861" s="152"/>
      <c r="PCZ861" s="152"/>
      <c r="PDA861" s="152"/>
      <c r="PDB861" s="152"/>
      <c r="PDC861" s="152"/>
      <c r="PDD861" s="152"/>
      <c r="PDE861" s="152"/>
      <c r="PDF861" s="152"/>
      <c r="PDG861" s="152"/>
      <c r="PDH861" s="152"/>
      <c r="PDI861" s="152"/>
      <c r="PDJ861" s="152"/>
      <c r="PDK861" s="152"/>
      <c r="PDL861" s="152"/>
      <c r="PDM861" s="152"/>
      <c r="PDN861" s="152"/>
      <c r="PDO861" s="152"/>
      <c r="PDP861" s="152"/>
      <c r="PDQ861" s="152"/>
      <c r="PDR861" s="152"/>
      <c r="PDS861" s="152"/>
      <c r="PDT861" s="152"/>
      <c r="PDU861" s="152"/>
      <c r="PDV861" s="152"/>
      <c r="PDW861" s="152"/>
      <c r="PDX861" s="152"/>
      <c r="PDY861" s="152"/>
      <c r="PDZ861" s="152"/>
      <c r="PEA861" s="152"/>
      <c r="PEB861" s="152"/>
      <c r="PEC861" s="152"/>
      <c r="PED861" s="152"/>
      <c r="PEE861" s="152"/>
      <c r="PEF861" s="152"/>
      <c r="PEG861" s="152"/>
      <c r="PEH861" s="152"/>
      <c r="PEI861" s="152"/>
      <c r="PEJ861" s="152"/>
      <c r="PEK861" s="152"/>
      <c r="PEL861" s="152"/>
      <c r="PEM861" s="152"/>
      <c r="PEN861" s="152"/>
      <c r="PEO861" s="152"/>
      <c r="PEP861" s="152"/>
      <c r="PEQ861" s="152"/>
      <c r="PER861" s="152"/>
      <c r="PES861" s="152"/>
      <c r="PET861" s="152"/>
      <c r="PEU861" s="152"/>
      <c r="PEV861" s="152"/>
      <c r="PEW861" s="152"/>
      <c r="PEX861" s="152"/>
      <c r="PEY861" s="152"/>
      <c r="PEZ861" s="152"/>
      <c r="PFA861" s="152"/>
      <c r="PFB861" s="152"/>
      <c r="PFC861" s="152"/>
      <c r="PFD861" s="152"/>
      <c r="PFE861" s="152"/>
      <c r="PFF861" s="152"/>
      <c r="PFG861" s="152"/>
      <c r="PFH861" s="152"/>
      <c r="PFI861" s="152"/>
      <c r="PFJ861" s="152"/>
      <c r="PFK861" s="152"/>
      <c r="PFL861" s="152"/>
      <c r="PFM861" s="152"/>
      <c r="PFN861" s="152"/>
      <c r="PFO861" s="152"/>
      <c r="PFP861" s="152"/>
      <c r="PFQ861" s="152"/>
      <c r="PFR861" s="152"/>
      <c r="PFS861" s="152"/>
      <c r="PFT861" s="152"/>
      <c r="PFU861" s="152"/>
      <c r="PFV861" s="152"/>
      <c r="PFW861" s="152"/>
      <c r="PFX861" s="152"/>
      <c r="PFY861" s="152"/>
      <c r="PFZ861" s="152"/>
      <c r="PGA861" s="152"/>
      <c r="PGB861" s="152"/>
      <c r="PGC861" s="152"/>
      <c r="PGD861" s="152"/>
      <c r="PGE861" s="152"/>
      <c r="PGF861" s="152"/>
      <c r="PGG861" s="152"/>
      <c r="PGH861" s="152"/>
      <c r="PGI861" s="152"/>
      <c r="PGJ861" s="152"/>
      <c r="PGK861" s="152"/>
      <c r="PGL861" s="152"/>
      <c r="PGM861" s="152"/>
      <c r="PGN861" s="152"/>
      <c r="PGO861" s="152"/>
      <c r="PGP861" s="152"/>
      <c r="PGQ861" s="152"/>
      <c r="PGR861" s="152"/>
      <c r="PGS861" s="152"/>
      <c r="PGT861" s="152"/>
      <c r="PGU861" s="152"/>
      <c r="PGV861" s="152"/>
      <c r="PGW861" s="152"/>
      <c r="PGX861" s="152"/>
      <c r="PGY861" s="152"/>
      <c r="PGZ861" s="152"/>
      <c r="PHA861" s="152"/>
      <c r="PHB861" s="152"/>
      <c r="PHC861" s="152"/>
      <c r="PHD861" s="152"/>
      <c r="PHE861" s="152"/>
      <c r="PHF861" s="152"/>
      <c r="PHG861" s="152"/>
      <c r="PHH861" s="152"/>
      <c r="PHI861" s="152"/>
      <c r="PHJ861" s="152"/>
      <c r="PHK861" s="152"/>
      <c r="PHL861" s="152"/>
      <c r="PHM861" s="152"/>
      <c r="PHN861" s="152"/>
      <c r="PHO861" s="152"/>
      <c r="PHP861" s="152"/>
      <c r="PHQ861" s="152"/>
      <c r="PHR861" s="152"/>
      <c r="PHS861" s="152"/>
      <c r="PHT861" s="152"/>
      <c r="PHU861" s="152"/>
      <c r="PHV861" s="152"/>
      <c r="PHW861" s="152"/>
      <c r="PHX861" s="152"/>
      <c r="PHY861" s="152"/>
      <c r="PHZ861" s="152"/>
      <c r="PIA861" s="152"/>
      <c r="PIB861" s="152"/>
      <c r="PIC861" s="152"/>
      <c r="PID861" s="152"/>
      <c r="PIE861" s="152"/>
      <c r="PIF861" s="152"/>
      <c r="PIG861" s="152"/>
      <c r="PIH861" s="152"/>
      <c r="PII861" s="152"/>
      <c r="PIJ861" s="152"/>
      <c r="PIK861" s="152"/>
      <c r="PIL861" s="152"/>
      <c r="PIM861" s="152"/>
      <c r="PIN861" s="152"/>
      <c r="PIO861" s="152"/>
      <c r="PIP861" s="152"/>
      <c r="PIQ861" s="152"/>
      <c r="PIR861" s="152"/>
      <c r="PIS861" s="152"/>
      <c r="PIT861" s="152"/>
      <c r="PIU861" s="152"/>
      <c r="PIV861" s="152"/>
      <c r="PIW861" s="152"/>
      <c r="PIX861" s="152"/>
      <c r="PIY861" s="152"/>
      <c r="PIZ861" s="152"/>
      <c r="PJA861" s="152"/>
      <c r="PJB861" s="152"/>
      <c r="PJC861" s="152"/>
      <c r="PJD861" s="152"/>
      <c r="PJE861" s="152"/>
      <c r="PJF861" s="152"/>
      <c r="PJG861" s="152"/>
      <c r="PJH861" s="152"/>
      <c r="PJI861" s="152"/>
      <c r="PJJ861" s="152"/>
      <c r="PJK861" s="152"/>
      <c r="PJL861" s="152"/>
      <c r="PJM861" s="152"/>
      <c r="PJN861" s="152"/>
      <c r="PJO861" s="152"/>
      <c r="PJP861" s="152"/>
      <c r="PJQ861" s="152"/>
      <c r="PJR861" s="152"/>
      <c r="PJS861" s="152"/>
      <c r="PJT861" s="152"/>
      <c r="PJU861" s="152"/>
      <c r="PJV861" s="152"/>
      <c r="PJW861" s="152"/>
      <c r="PJX861" s="152"/>
      <c r="PJY861" s="152"/>
      <c r="PJZ861" s="152"/>
      <c r="PKA861" s="152"/>
      <c r="PKB861" s="152"/>
      <c r="PKC861" s="152"/>
      <c r="PKD861" s="152"/>
      <c r="PKE861" s="152"/>
      <c r="PKF861" s="152"/>
      <c r="PKG861" s="152"/>
      <c r="PKH861" s="152"/>
      <c r="PKI861" s="152"/>
      <c r="PKJ861" s="152"/>
      <c r="PKK861" s="152"/>
      <c r="PKL861" s="152"/>
      <c r="PKM861" s="152"/>
      <c r="PKN861" s="152"/>
      <c r="PKO861" s="152"/>
      <c r="PKP861" s="152"/>
      <c r="PKQ861" s="152"/>
      <c r="PKR861" s="152"/>
      <c r="PKS861" s="152"/>
      <c r="PKT861" s="152"/>
      <c r="PKU861" s="152"/>
      <c r="PKV861" s="152"/>
      <c r="PKW861" s="152"/>
      <c r="PKX861" s="152"/>
      <c r="PKY861" s="152"/>
      <c r="PKZ861" s="152"/>
      <c r="PLA861" s="152"/>
      <c r="PLB861" s="152"/>
      <c r="PLC861" s="152"/>
      <c r="PLD861" s="152"/>
      <c r="PLE861" s="152"/>
      <c r="PLF861" s="152"/>
      <c r="PLG861" s="152"/>
      <c r="PLH861" s="152"/>
      <c r="PLI861" s="152"/>
      <c r="PLJ861" s="152"/>
      <c r="PLK861" s="152"/>
      <c r="PLL861" s="152"/>
      <c r="PLM861" s="152"/>
      <c r="PLN861" s="152"/>
      <c r="PLO861" s="152"/>
      <c r="PLP861" s="152"/>
      <c r="PLQ861" s="152"/>
      <c r="PLR861" s="152"/>
      <c r="PLS861" s="152"/>
      <c r="PLT861" s="152"/>
      <c r="PLU861" s="152"/>
      <c r="PLV861" s="152"/>
      <c r="PLW861" s="152"/>
      <c r="PLX861" s="152"/>
      <c r="PLY861" s="152"/>
      <c r="PLZ861" s="152"/>
      <c r="PMA861" s="152"/>
      <c r="PMB861" s="152"/>
      <c r="PMC861" s="152"/>
      <c r="PMD861" s="152"/>
      <c r="PME861" s="152"/>
      <c r="PMF861" s="152"/>
      <c r="PMG861" s="152"/>
      <c r="PMH861" s="152"/>
      <c r="PMI861" s="152"/>
      <c r="PMJ861" s="152"/>
      <c r="PMK861" s="152"/>
      <c r="PML861" s="152"/>
      <c r="PMM861" s="152"/>
      <c r="PMN861" s="152"/>
      <c r="PMO861" s="152"/>
      <c r="PMP861" s="152"/>
      <c r="PMQ861" s="152"/>
      <c r="PMR861" s="152"/>
      <c r="PMS861" s="152"/>
      <c r="PMT861" s="152"/>
      <c r="PMU861" s="152"/>
      <c r="PMV861" s="152"/>
      <c r="PMW861" s="152"/>
      <c r="PMX861" s="152"/>
      <c r="PMY861" s="152"/>
      <c r="PMZ861" s="152"/>
      <c r="PNA861" s="152"/>
      <c r="PNB861" s="152"/>
      <c r="PNC861" s="152"/>
      <c r="PND861" s="152"/>
      <c r="PNE861" s="152"/>
      <c r="PNF861" s="152"/>
      <c r="PNG861" s="152"/>
      <c r="PNH861" s="152"/>
      <c r="PNI861" s="152"/>
      <c r="PNJ861" s="152"/>
      <c r="PNK861" s="152"/>
      <c r="PNL861" s="152"/>
      <c r="PNM861" s="152"/>
      <c r="PNN861" s="152"/>
      <c r="PNO861" s="152"/>
      <c r="PNP861" s="152"/>
      <c r="PNQ861" s="152"/>
      <c r="PNR861" s="152"/>
      <c r="PNS861" s="152"/>
      <c r="PNT861" s="152"/>
      <c r="PNU861" s="152"/>
      <c r="PNV861" s="152"/>
      <c r="PNW861" s="152"/>
      <c r="PNX861" s="152"/>
      <c r="PNY861" s="152"/>
      <c r="PNZ861" s="152"/>
      <c r="POA861" s="152"/>
      <c r="POB861" s="152"/>
      <c r="POC861" s="152"/>
      <c r="POD861" s="152"/>
      <c r="POE861" s="152"/>
      <c r="POF861" s="152"/>
      <c r="POG861" s="152"/>
      <c r="POH861" s="152"/>
      <c r="POI861" s="152"/>
      <c r="POJ861" s="152"/>
      <c r="POK861" s="152"/>
      <c r="POL861" s="152"/>
      <c r="POM861" s="152"/>
      <c r="PON861" s="152"/>
      <c r="POO861" s="152"/>
      <c r="POP861" s="152"/>
      <c r="POQ861" s="152"/>
      <c r="POR861" s="152"/>
      <c r="POS861" s="152"/>
      <c r="POT861" s="152"/>
      <c r="POU861" s="152"/>
      <c r="POV861" s="152"/>
      <c r="POW861" s="152"/>
      <c r="POX861" s="152"/>
      <c r="POY861" s="152"/>
      <c r="POZ861" s="152"/>
      <c r="PPA861" s="152"/>
      <c r="PPB861" s="152"/>
      <c r="PPC861" s="152"/>
      <c r="PPD861" s="152"/>
      <c r="PPE861" s="152"/>
      <c r="PPF861" s="152"/>
      <c r="PPG861" s="152"/>
      <c r="PPH861" s="152"/>
      <c r="PPI861" s="152"/>
      <c r="PPJ861" s="152"/>
      <c r="PPK861" s="152"/>
      <c r="PPL861" s="152"/>
      <c r="PPM861" s="152"/>
      <c r="PPN861" s="152"/>
      <c r="PPO861" s="152"/>
      <c r="PPP861" s="152"/>
      <c r="PPQ861" s="152"/>
      <c r="PPR861" s="152"/>
      <c r="PPS861" s="152"/>
      <c r="PPT861" s="152"/>
      <c r="PPU861" s="152"/>
      <c r="PPV861" s="152"/>
      <c r="PPW861" s="152"/>
      <c r="PPX861" s="152"/>
      <c r="PPY861" s="152"/>
      <c r="PPZ861" s="152"/>
      <c r="PQA861" s="152"/>
      <c r="PQB861" s="152"/>
      <c r="PQC861" s="152"/>
      <c r="PQD861" s="152"/>
      <c r="PQE861" s="152"/>
      <c r="PQF861" s="152"/>
      <c r="PQG861" s="152"/>
      <c r="PQH861" s="152"/>
      <c r="PQI861" s="152"/>
      <c r="PQJ861" s="152"/>
      <c r="PQK861" s="152"/>
      <c r="PQL861" s="152"/>
      <c r="PQM861" s="152"/>
      <c r="PQN861" s="152"/>
      <c r="PQO861" s="152"/>
      <c r="PQP861" s="152"/>
      <c r="PQQ861" s="152"/>
      <c r="PQR861" s="152"/>
      <c r="PQS861" s="152"/>
      <c r="PQT861" s="152"/>
      <c r="PQU861" s="152"/>
      <c r="PQV861" s="152"/>
      <c r="PQW861" s="152"/>
      <c r="PQX861" s="152"/>
      <c r="PQY861" s="152"/>
      <c r="PQZ861" s="152"/>
      <c r="PRA861" s="152"/>
      <c r="PRB861" s="152"/>
      <c r="PRC861" s="152"/>
      <c r="PRD861" s="152"/>
      <c r="PRE861" s="152"/>
      <c r="PRF861" s="152"/>
      <c r="PRG861" s="152"/>
      <c r="PRH861" s="152"/>
      <c r="PRI861" s="152"/>
      <c r="PRJ861" s="152"/>
      <c r="PRK861" s="152"/>
      <c r="PRL861" s="152"/>
      <c r="PRM861" s="152"/>
      <c r="PRN861" s="152"/>
      <c r="PRO861" s="152"/>
      <c r="PRP861" s="152"/>
      <c r="PRQ861" s="152"/>
      <c r="PRR861" s="152"/>
      <c r="PRS861" s="152"/>
      <c r="PRT861" s="152"/>
      <c r="PRU861" s="152"/>
      <c r="PRV861" s="152"/>
      <c r="PRW861" s="152"/>
      <c r="PRX861" s="152"/>
      <c r="PRY861" s="152"/>
      <c r="PRZ861" s="152"/>
      <c r="PSA861" s="152"/>
      <c r="PSB861" s="152"/>
      <c r="PSC861" s="152"/>
      <c r="PSD861" s="152"/>
      <c r="PSE861" s="152"/>
      <c r="PSF861" s="152"/>
      <c r="PSG861" s="152"/>
      <c r="PSH861" s="152"/>
      <c r="PSI861" s="152"/>
      <c r="PSJ861" s="152"/>
      <c r="PSK861" s="152"/>
      <c r="PSL861" s="152"/>
      <c r="PSM861" s="152"/>
      <c r="PSN861" s="152"/>
      <c r="PSO861" s="152"/>
      <c r="PSP861" s="152"/>
      <c r="PSQ861" s="152"/>
      <c r="PSR861" s="152"/>
      <c r="PSS861" s="152"/>
      <c r="PST861" s="152"/>
      <c r="PSU861" s="152"/>
      <c r="PSV861" s="152"/>
      <c r="PSW861" s="152"/>
      <c r="PSX861" s="152"/>
      <c r="PSY861" s="152"/>
      <c r="PSZ861" s="152"/>
      <c r="PTA861" s="152"/>
      <c r="PTB861" s="152"/>
      <c r="PTC861" s="152"/>
      <c r="PTD861" s="152"/>
      <c r="PTE861" s="152"/>
      <c r="PTF861" s="152"/>
      <c r="PTG861" s="152"/>
      <c r="PTH861" s="152"/>
      <c r="PTI861" s="152"/>
      <c r="PTJ861" s="152"/>
      <c r="PTK861" s="152"/>
      <c r="PTL861" s="152"/>
      <c r="PTM861" s="152"/>
      <c r="PTN861" s="152"/>
      <c r="PTO861" s="152"/>
      <c r="PTP861" s="152"/>
      <c r="PTQ861" s="152"/>
      <c r="PTR861" s="152"/>
      <c r="PTS861" s="152"/>
      <c r="PTT861" s="152"/>
      <c r="PTU861" s="152"/>
      <c r="PTV861" s="152"/>
      <c r="PTW861" s="152"/>
      <c r="PTX861" s="152"/>
      <c r="PTY861" s="152"/>
      <c r="PTZ861" s="152"/>
      <c r="PUA861" s="152"/>
      <c r="PUB861" s="152"/>
      <c r="PUC861" s="152"/>
      <c r="PUD861" s="152"/>
      <c r="PUE861" s="152"/>
      <c r="PUF861" s="152"/>
      <c r="PUG861" s="152"/>
      <c r="PUH861" s="152"/>
      <c r="PUI861" s="152"/>
      <c r="PUJ861" s="152"/>
      <c r="PUK861" s="152"/>
      <c r="PUL861" s="152"/>
      <c r="PUM861" s="152"/>
      <c r="PUN861" s="152"/>
      <c r="PUO861" s="152"/>
      <c r="PUP861" s="152"/>
      <c r="PUQ861" s="152"/>
      <c r="PUR861" s="152"/>
      <c r="PUS861" s="152"/>
      <c r="PUT861" s="152"/>
      <c r="PUU861" s="152"/>
      <c r="PUV861" s="152"/>
      <c r="PUW861" s="152"/>
      <c r="PUX861" s="152"/>
      <c r="PUY861" s="152"/>
      <c r="PUZ861" s="152"/>
      <c r="PVA861" s="152"/>
      <c r="PVB861" s="152"/>
      <c r="PVC861" s="152"/>
      <c r="PVD861" s="152"/>
      <c r="PVE861" s="152"/>
      <c r="PVF861" s="152"/>
      <c r="PVG861" s="152"/>
      <c r="PVH861" s="152"/>
      <c r="PVI861" s="152"/>
      <c r="PVJ861" s="152"/>
      <c r="PVK861" s="152"/>
      <c r="PVL861" s="152"/>
      <c r="PVM861" s="152"/>
      <c r="PVN861" s="152"/>
      <c r="PVO861" s="152"/>
      <c r="PVP861" s="152"/>
      <c r="PVQ861" s="152"/>
      <c r="PVR861" s="152"/>
      <c r="PVS861" s="152"/>
      <c r="PVT861" s="152"/>
      <c r="PVU861" s="152"/>
      <c r="PVV861" s="152"/>
      <c r="PVW861" s="152"/>
      <c r="PVX861" s="152"/>
      <c r="PVY861" s="152"/>
      <c r="PVZ861" s="152"/>
      <c r="PWA861" s="152"/>
      <c r="PWB861" s="152"/>
      <c r="PWC861" s="152"/>
      <c r="PWD861" s="152"/>
      <c r="PWE861" s="152"/>
      <c r="PWF861" s="152"/>
      <c r="PWG861" s="152"/>
      <c r="PWH861" s="152"/>
      <c r="PWI861" s="152"/>
      <c r="PWJ861" s="152"/>
      <c r="PWK861" s="152"/>
      <c r="PWL861" s="152"/>
      <c r="PWM861" s="152"/>
      <c r="PWN861" s="152"/>
      <c r="PWO861" s="152"/>
      <c r="PWP861" s="152"/>
      <c r="PWQ861" s="152"/>
      <c r="PWR861" s="152"/>
      <c r="PWS861" s="152"/>
      <c r="PWT861" s="152"/>
      <c r="PWU861" s="152"/>
      <c r="PWV861" s="152"/>
      <c r="PWW861" s="152"/>
      <c r="PWX861" s="152"/>
      <c r="PWY861" s="152"/>
      <c r="PWZ861" s="152"/>
      <c r="PXA861" s="152"/>
      <c r="PXB861" s="152"/>
      <c r="PXC861" s="152"/>
      <c r="PXD861" s="152"/>
      <c r="PXE861" s="152"/>
      <c r="PXF861" s="152"/>
      <c r="PXG861" s="152"/>
      <c r="PXH861" s="152"/>
      <c r="PXI861" s="152"/>
      <c r="PXJ861" s="152"/>
      <c r="PXK861" s="152"/>
      <c r="PXL861" s="152"/>
      <c r="PXM861" s="152"/>
      <c r="PXN861" s="152"/>
      <c r="PXO861" s="152"/>
      <c r="PXP861" s="152"/>
      <c r="PXQ861" s="152"/>
      <c r="PXR861" s="152"/>
      <c r="PXS861" s="152"/>
      <c r="PXT861" s="152"/>
      <c r="PXU861" s="152"/>
      <c r="PXV861" s="152"/>
      <c r="PXW861" s="152"/>
      <c r="PXX861" s="152"/>
      <c r="PXY861" s="152"/>
      <c r="PXZ861" s="152"/>
      <c r="PYA861" s="152"/>
      <c r="PYB861" s="152"/>
      <c r="PYC861" s="152"/>
      <c r="PYD861" s="152"/>
      <c r="PYE861" s="152"/>
      <c r="PYF861" s="152"/>
      <c r="PYG861" s="152"/>
      <c r="PYH861" s="152"/>
      <c r="PYI861" s="152"/>
      <c r="PYJ861" s="152"/>
      <c r="PYK861" s="152"/>
      <c r="PYL861" s="152"/>
      <c r="PYM861" s="152"/>
      <c r="PYN861" s="152"/>
      <c r="PYO861" s="152"/>
      <c r="PYP861" s="152"/>
      <c r="PYQ861" s="152"/>
      <c r="PYR861" s="152"/>
      <c r="PYS861" s="152"/>
      <c r="PYT861" s="152"/>
      <c r="PYU861" s="152"/>
      <c r="PYV861" s="152"/>
      <c r="PYW861" s="152"/>
      <c r="PYX861" s="152"/>
      <c r="PYY861" s="152"/>
      <c r="PYZ861" s="152"/>
      <c r="PZA861" s="152"/>
      <c r="PZB861" s="152"/>
      <c r="PZC861" s="152"/>
      <c r="PZD861" s="152"/>
      <c r="PZE861" s="152"/>
      <c r="PZF861" s="152"/>
      <c r="PZG861" s="152"/>
      <c r="PZH861" s="152"/>
      <c r="PZI861" s="152"/>
      <c r="PZJ861" s="152"/>
      <c r="PZK861" s="152"/>
      <c r="PZL861" s="152"/>
      <c r="PZM861" s="152"/>
      <c r="PZN861" s="152"/>
      <c r="PZO861" s="152"/>
      <c r="PZP861" s="152"/>
      <c r="PZQ861" s="152"/>
      <c r="PZR861" s="152"/>
      <c r="PZS861" s="152"/>
      <c r="PZT861" s="152"/>
      <c r="PZU861" s="152"/>
      <c r="PZV861" s="152"/>
      <c r="PZW861" s="152"/>
      <c r="PZX861" s="152"/>
      <c r="PZY861" s="152"/>
      <c r="PZZ861" s="152"/>
      <c r="QAA861" s="152"/>
      <c r="QAB861" s="152"/>
      <c r="QAC861" s="152"/>
      <c r="QAD861" s="152"/>
      <c r="QAE861" s="152"/>
      <c r="QAF861" s="152"/>
      <c r="QAG861" s="152"/>
      <c r="QAH861" s="152"/>
      <c r="QAI861" s="152"/>
      <c r="QAJ861" s="152"/>
      <c r="QAK861" s="152"/>
      <c r="QAL861" s="152"/>
      <c r="QAM861" s="152"/>
      <c r="QAN861" s="152"/>
      <c r="QAO861" s="152"/>
      <c r="QAP861" s="152"/>
      <c r="QAQ861" s="152"/>
      <c r="QAR861" s="152"/>
      <c r="QAS861" s="152"/>
      <c r="QAT861" s="152"/>
      <c r="QAU861" s="152"/>
      <c r="QAV861" s="152"/>
      <c r="QAW861" s="152"/>
      <c r="QAX861" s="152"/>
      <c r="QAY861" s="152"/>
      <c r="QAZ861" s="152"/>
      <c r="QBA861" s="152"/>
      <c r="QBB861" s="152"/>
      <c r="QBC861" s="152"/>
      <c r="QBD861" s="152"/>
      <c r="QBE861" s="152"/>
      <c r="QBF861" s="152"/>
      <c r="QBG861" s="152"/>
      <c r="QBH861" s="152"/>
      <c r="QBI861" s="152"/>
      <c r="QBJ861" s="152"/>
      <c r="QBK861" s="152"/>
      <c r="QBL861" s="152"/>
      <c r="QBM861" s="152"/>
      <c r="QBN861" s="152"/>
      <c r="QBO861" s="152"/>
      <c r="QBP861" s="152"/>
      <c r="QBQ861" s="152"/>
      <c r="QBR861" s="152"/>
      <c r="QBS861" s="152"/>
      <c r="QBT861" s="152"/>
      <c r="QBU861" s="152"/>
      <c r="QBV861" s="152"/>
      <c r="QBW861" s="152"/>
      <c r="QBX861" s="152"/>
      <c r="QBY861" s="152"/>
      <c r="QBZ861" s="152"/>
      <c r="QCA861" s="152"/>
      <c r="QCB861" s="152"/>
      <c r="QCC861" s="152"/>
      <c r="QCD861" s="152"/>
      <c r="QCE861" s="152"/>
      <c r="QCF861" s="152"/>
      <c r="QCG861" s="152"/>
      <c r="QCH861" s="152"/>
      <c r="QCI861" s="152"/>
      <c r="QCJ861" s="152"/>
      <c r="QCK861" s="152"/>
      <c r="QCL861" s="152"/>
      <c r="QCM861" s="152"/>
      <c r="QCN861" s="152"/>
      <c r="QCO861" s="152"/>
      <c r="QCP861" s="152"/>
      <c r="QCQ861" s="152"/>
      <c r="QCR861" s="152"/>
      <c r="QCS861" s="152"/>
      <c r="QCT861" s="152"/>
      <c r="QCU861" s="152"/>
      <c r="QCV861" s="152"/>
      <c r="QCW861" s="152"/>
      <c r="QCX861" s="152"/>
      <c r="QCY861" s="152"/>
      <c r="QCZ861" s="152"/>
      <c r="QDA861" s="152"/>
      <c r="QDB861" s="152"/>
      <c r="QDC861" s="152"/>
      <c r="QDD861" s="152"/>
      <c r="QDE861" s="152"/>
      <c r="QDF861" s="152"/>
      <c r="QDG861" s="152"/>
      <c r="QDH861" s="152"/>
      <c r="QDI861" s="152"/>
      <c r="QDJ861" s="152"/>
      <c r="QDK861" s="152"/>
      <c r="QDL861" s="152"/>
      <c r="QDM861" s="152"/>
      <c r="QDN861" s="152"/>
      <c r="QDO861" s="152"/>
      <c r="QDP861" s="152"/>
      <c r="QDQ861" s="152"/>
      <c r="QDR861" s="152"/>
      <c r="QDS861" s="152"/>
      <c r="QDT861" s="152"/>
      <c r="QDU861" s="152"/>
      <c r="QDV861" s="152"/>
      <c r="QDW861" s="152"/>
      <c r="QDX861" s="152"/>
      <c r="QDY861" s="152"/>
      <c r="QDZ861" s="152"/>
      <c r="QEA861" s="152"/>
      <c r="QEB861" s="152"/>
      <c r="QEC861" s="152"/>
      <c r="QED861" s="152"/>
      <c r="QEE861" s="152"/>
      <c r="QEF861" s="152"/>
      <c r="QEG861" s="152"/>
      <c r="QEH861" s="152"/>
      <c r="QEI861" s="152"/>
      <c r="QEJ861" s="152"/>
      <c r="QEK861" s="152"/>
      <c r="QEL861" s="152"/>
      <c r="QEM861" s="152"/>
      <c r="QEN861" s="152"/>
      <c r="QEO861" s="152"/>
      <c r="QEP861" s="152"/>
      <c r="QEQ861" s="152"/>
      <c r="QER861" s="152"/>
      <c r="QES861" s="152"/>
      <c r="QET861" s="152"/>
      <c r="QEU861" s="152"/>
      <c r="QEV861" s="152"/>
      <c r="QEW861" s="152"/>
      <c r="QEX861" s="152"/>
      <c r="QEY861" s="152"/>
      <c r="QEZ861" s="152"/>
      <c r="QFA861" s="152"/>
      <c r="QFB861" s="152"/>
      <c r="QFC861" s="152"/>
      <c r="QFD861" s="152"/>
      <c r="QFE861" s="152"/>
      <c r="QFF861" s="152"/>
      <c r="QFG861" s="152"/>
      <c r="QFH861" s="152"/>
      <c r="QFI861" s="152"/>
      <c r="QFJ861" s="152"/>
      <c r="QFK861" s="152"/>
      <c r="QFL861" s="152"/>
      <c r="QFM861" s="152"/>
      <c r="QFN861" s="152"/>
      <c r="QFO861" s="152"/>
      <c r="QFP861" s="152"/>
      <c r="QFQ861" s="152"/>
      <c r="QFR861" s="152"/>
      <c r="QFS861" s="152"/>
      <c r="QFT861" s="152"/>
      <c r="QFU861" s="152"/>
      <c r="QFV861" s="152"/>
      <c r="QFW861" s="152"/>
      <c r="QFX861" s="152"/>
      <c r="QFY861" s="152"/>
      <c r="QFZ861" s="152"/>
      <c r="QGA861" s="152"/>
      <c r="QGB861" s="152"/>
      <c r="QGC861" s="152"/>
      <c r="QGD861" s="152"/>
      <c r="QGE861" s="152"/>
      <c r="QGF861" s="152"/>
      <c r="QGG861" s="152"/>
      <c r="QGH861" s="152"/>
      <c r="QGI861" s="152"/>
      <c r="QGJ861" s="152"/>
      <c r="QGK861" s="152"/>
      <c r="QGL861" s="152"/>
      <c r="QGM861" s="152"/>
      <c r="QGN861" s="152"/>
      <c r="QGO861" s="152"/>
      <c r="QGP861" s="152"/>
      <c r="QGQ861" s="152"/>
      <c r="QGR861" s="152"/>
      <c r="QGS861" s="152"/>
      <c r="QGT861" s="152"/>
      <c r="QGU861" s="152"/>
      <c r="QGV861" s="152"/>
      <c r="QGW861" s="152"/>
      <c r="QGX861" s="152"/>
      <c r="QGY861" s="152"/>
      <c r="QGZ861" s="152"/>
      <c r="QHA861" s="152"/>
      <c r="QHB861" s="152"/>
      <c r="QHC861" s="152"/>
      <c r="QHD861" s="152"/>
      <c r="QHE861" s="152"/>
      <c r="QHF861" s="152"/>
      <c r="QHG861" s="152"/>
      <c r="QHH861" s="152"/>
      <c r="QHI861" s="152"/>
      <c r="QHJ861" s="152"/>
      <c r="QHK861" s="152"/>
      <c r="QHL861" s="152"/>
      <c r="QHM861" s="152"/>
      <c r="QHN861" s="152"/>
      <c r="QHO861" s="152"/>
      <c r="QHP861" s="152"/>
      <c r="QHQ861" s="152"/>
      <c r="QHR861" s="152"/>
      <c r="QHS861" s="152"/>
      <c r="QHT861" s="152"/>
      <c r="QHU861" s="152"/>
      <c r="QHV861" s="152"/>
      <c r="QHW861" s="152"/>
      <c r="QHX861" s="152"/>
      <c r="QHY861" s="152"/>
      <c r="QHZ861" s="152"/>
      <c r="QIA861" s="152"/>
      <c r="QIB861" s="152"/>
      <c r="QIC861" s="152"/>
      <c r="QID861" s="152"/>
      <c r="QIE861" s="152"/>
      <c r="QIF861" s="152"/>
      <c r="QIG861" s="152"/>
      <c r="QIH861" s="152"/>
      <c r="QII861" s="152"/>
      <c r="QIJ861" s="152"/>
      <c r="QIK861" s="152"/>
      <c r="QIL861" s="152"/>
      <c r="QIM861" s="152"/>
      <c r="QIN861" s="152"/>
      <c r="QIO861" s="152"/>
      <c r="QIP861" s="152"/>
      <c r="QIQ861" s="152"/>
      <c r="QIR861" s="152"/>
      <c r="QIS861" s="152"/>
      <c r="QIT861" s="152"/>
      <c r="QIU861" s="152"/>
      <c r="QIV861" s="152"/>
      <c r="QIW861" s="152"/>
      <c r="QIX861" s="152"/>
      <c r="QIY861" s="152"/>
      <c r="QIZ861" s="152"/>
      <c r="QJA861" s="152"/>
      <c r="QJB861" s="152"/>
      <c r="QJC861" s="152"/>
      <c r="QJD861" s="152"/>
      <c r="QJE861" s="152"/>
      <c r="QJF861" s="152"/>
      <c r="QJG861" s="152"/>
      <c r="QJH861" s="152"/>
      <c r="QJI861" s="152"/>
      <c r="QJJ861" s="152"/>
      <c r="QJK861" s="152"/>
      <c r="QJL861" s="152"/>
      <c r="QJM861" s="152"/>
      <c r="QJN861" s="152"/>
      <c r="QJO861" s="152"/>
      <c r="QJP861" s="152"/>
      <c r="QJQ861" s="152"/>
      <c r="QJR861" s="152"/>
      <c r="QJS861" s="152"/>
      <c r="QJT861" s="152"/>
      <c r="QJU861" s="152"/>
      <c r="QJV861" s="152"/>
      <c r="QJW861" s="152"/>
      <c r="QJX861" s="152"/>
      <c r="QJY861" s="152"/>
      <c r="QJZ861" s="152"/>
      <c r="QKA861" s="152"/>
      <c r="QKB861" s="152"/>
      <c r="QKC861" s="152"/>
      <c r="QKD861" s="152"/>
      <c r="QKE861" s="152"/>
      <c r="QKF861" s="152"/>
      <c r="QKG861" s="152"/>
      <c r="QKH861" s="152"/>
      <c r="QKI861" s="152"/>
      <c r="QKJ861" s="152"/>
      <c r="QKK861" s="152"/>
      <c r="QKL861" s="152"/>
      <c r="QKM861" s="152"/>
      <c r="QKN861" s="152"/>
      <c r="QKO861" s="152"/>
      <c r="QKP861" s="152"/>
      <c r="QKQ861" s="152"/>
      <c r="QKR861" s="152"/>
      <c r="QKS861" s="152"/>
      <c r="QKT861" s="152"/>
      <c r="QKU861" s="152"/>
      <c r="QKV861" s="152"/>
      <c r="QKW861" s="152"/>
      <c r="QKX861" s="152"/>
      <c r="QKY861" s="152"/>
      <c r="QKZ861" s="152"/>
      <c r="QLA861" s="152"/>
      <c r="QLB861" s="152"/>
      <c r="QLC861" s="152"/>
      <c r="QLD861" s="152"/>
      <c r="QLE861" s="152"/>
      <c r="QLF861" s="152"/>
      <c r="QLG861" s="152"/>
      <c r="QLH861" s="152"/>
      <c r="QLI861" s="152"/>
      <c r="QLJ861" s="152"/>
      <c r="QLK861" s="152"/>
      <c r="QLL861" s="152"/>
      <c r="QLM861" s="152"/>
      <c r="QLN861" s="152"/>
      <c r="QLO861" s="152"/>
      <c r="QLP861" s="152"/>
      <c r="QLQ861" s="152"/>
      <c r="QLR861" s="152"/>
      <c r="QLS861" s="152"/>
      <c r="QLT861" s="152"/>
      <c r="QLU861" s="152"/>
      <c r="QLV861" s="152"/>
      <c r="QLW861" s="152"/>
      <c r="QLX861" s="152"/>
      <c r="QLY861" s="152"/>
      <c r="QLZ861" s="152"/>
      <c r="QMA861" s="152"/>
      <c r="QMB861" s="152"/>
      <c r="QMC861" s="152"/>
      <c r="QMD861" s="152"/>
      <c r="QME861" s="152"/>
      <c r="QMF861" s="152"/>
      <c r="QMG861" s="152"/>
      <c r="QMH861" s="152"/>
      <c r="QMI861" s="152"/>
      <c r="QMJ861" s="152"/>
      <c r="QMK861" s="152"/>
      <c r="QML861" s="152"/>
      <c r="QMM861" s="152"/>
      <c r="QMN861" s="152"/>
      <c r="QMO861" s="152"/>
      <c r="QMP861" s="152"/>
      <c r="QMQ861" s="152"/>
      <c r="QMR861" s="152"/>
      <c r="QMS861" s="152"/>
      <c r="QMT861" s="152"/>
      <c r="QMU861" s="152"/>
      <c r="QMV861" s="152"/>
      <c r="QMW861" s="152"/>
      <c r="QMX861" s="152"/>
      <c r="QMY861" s="152"/>
      <c r="QMZ861" s="152"/>
      <c r="QNA861" s="152"/>
      <c r="QNB861" s="152"/>
      <c r="QNC861" s="152"/>
      <c r="QND861" s="152"/>
      <c r="QNE861" s="152"/>
      <c r="QNF861" s="152"/>
      <c r="QNG861" s="152"/>
      <c r="QNH861" s="152"/>
      <c r="QNI861" s="152"/>
      <c r="QNJ861" s="152"/>
      <c r="QNK861" s="152"/>
      <c r="QNL861" s="152"/>
      <c r="QNM861" s="152"/>
      <c r="QNN861" s="152"/>
      <c r="QNO861" s="152"/>
      <c r="QNP861" s="152"/>
      <c r="QNQ861" s="152"/>
      <c r="QNR861" s="152"/>
      <c r="QNS861" s="152"/>
      <c r="QNT861" s="152"/>
      <c r="QNU861" s="152"/>
      <c r="QNV861" s="152"/>
      <c r="QNW861" s="152"/>
      <c r="QNX861" s="152"/>
      <c r="QNY861" s="152"/>
      <c r="QNZ861" s="152"/>
      <c r="QOA861" s="152"/>
      <c r="QOB861" s="152"/>
      <c r="QOC861" s="152"/>
      <c r="QOD861" s="152"/>
      <c r="QOE861" s="152"/>
      <c r="QOF861" s="152"/>
      <c r="QOG861" s="152"/>
      <c r="QOH861" s="152"/>
      <c r="QOI861" s="152"/>
      <c r="QOJ861" s="152"/>
      <c r="QOK861" s="152"/>
      <c r="QOL861" s="152"/>
      <c r="QOM861" s="152"/>
      <c r="QON861" s="152"/>
      <c r="QOO861" s="152"/>
      <c r="QOP861" s="152"/>
      <c r="QOQ861" s="152"/>
      <c r="QOR861" s="152"/>
      <c r="QOS861" s="152"/>
      <c r="QOT861" s="152"/>
      <c r="QOU861" s="152"/>
      <c r="QOV861" s="152"/>
      <c r="QOW861" s="152"/>
      <c r="QOX861" s="152"/>
      <c r="QOY861" s="152"/>
      <c r="QOZ861" s="152"/>
      <c r="QPA861" s="152"/>
      <c r="QPB861" s="152"/>
      <c r="QPC861" s="152"/>
      <c r="QPD861" s="152"/>
      <c r="QPE861" s="152"/>
      <c r="QPF861" s="152"/>
      <c r="QPG861" s="152"/>
      <c r="QPH861" s="152"/>
      <c r="QPI861" s="152"/>
      <c r="QPJ861" s="152"/>
      <c r="QPK861" s="152"/>
      <c r="QPL861" s="152"/>
      <c r="QPM861" s="152"/>
      <c r="QPN861" s="152"/>
      <c r="QPO861" s="152"/>
      <c r="QPP861" s="152"/>
      <c r="QPQ861" s="152"/>
      <c r="QPR861" s="152"/>
      <c r="QPS861" s="152"/>
      <c r="QPT861" s="152"/>
      <c r="QPU861" s="152"/>
      <c r="QPV861" s="152"/>
      <c r="QPW861" s="152"/>
      <c r="QPX861" s="152"/>
      <c r="QPY861" s="152"/>
      <c r="QPZ861" s="152"/>
      <c r="QQA861" s="152"/>
      <c r="QQB861" s="152"/>
      <c r="QQC861" s="152"/>
      <c r="QQD861" s="152"/>
      <c r="QQE861" s="152"/>
      <c r="QQF861" s="152"/>
      <c r="QQG861" s="152"/>
      <c r="QQH861" s="152"/>
      <c r="QQI861" s="152"/>
      <c r="QQJ861" s="152"/>
      <c r="QQK861" s="152"/>
      <c r="QQL861" s="152"/>
      <c r="QQM861" s="152"/>
      <c r="QQN861" s="152"/>
      <c r="QQO861" s="152"/>
      <c r="QQP861" s="152"/>
      <c r="QQQ861" s="152"/>
      <c r="QQR861" s="152"/>
      <c r="QQS861" s="152"/>
      <c r="QQT861" s="152"/>
      <c r="QQU861" s="152"/>
      <c r="QQV861" s="152"/>
      <c r="QQW861" s="152"/>
      <c r="QQX861" s="152"/>
      <c r="QQY861" s="152"/>
      <c r="QQZ861" s="152"/>
      <c r="QRA861" s="152"/>
      <c r="QRB861" s="152"/>
      <c r="QRC861" s="152"/>
      <c r="QRD861" s="152"/>
      <c r="QRE861" s="152"/>
      <c r="QRF861" s="152"/>
      <c r="QRG861" s="152"/>
      <c r="QRH861" s="152"/>
      <c r="QRI861" s="152"/>
      <c r="QRJ861" s="152"/>
      <c r="QRK861" s="152"/>
      <c r="QRL861" s="152"/>
      <c r="QRM861" s="152"/>
      <c r="QRN861" s="152"/>
      <c r="QRO861" s="152"/>
      <c r="QRP861" s="152"/>
      <c r="QRQ861" s="152"/>
      <c r="QRR861" s="152"/>
      <c r="QRS861" s="152"/>
      <c r="QRT861" s="152"/>
      <c r="QRU861" s="152"/>
      <c r="QRV861" s="152"/>
      <c r="QRW861" s="152"/>
      <c r="QRX861" s="152"/>
      <c r="QRY861" s="152"/>
      <c r="QRZ861" s="152"/>
      <c r="QSA861" s="152"/>
      <c r="QSB861" s="152"/>
      <c r="QSC861" s="152"/>
      <c r="QSD861" s="152"/>
      <c r="QSE861" s="152"/>
      <c r="QSF861" s="152"/>
      <c r="QSG861" s="152"/>
      <c r="QSH861" s="152"/>
      <c r="QSI861" s="152"/>
      <c r="QSJ861" s="152"/>
      <c r="QSK861" s="152"/>
      <c r="QSL861" s="152"/>
      <c r="QSM861" s="152"/>
      <c r="QSN861" s="152"/>
      <c r="QSO861" s="152"/>
      <c r="QSP861" s="152"/>
      <c r="QSQ861" s="152"/>
      <c r="QSR861" s="152"/>
      <c r="QSS861" s="152"/>
      <c r="QST861" s="152"/>
      <c r="QSU861" s="152"/>
      <c r="QSV861" s="152"/>
      <c r="QSW861" s="152"/>
      <c r="QSX861" s="152"/>
      <c r="QSY861" s="152"/>
      <c r="QSZ861" s="152"/>
      <c r="QTA861" s="152"/>
      <c r="QTB861" s="152"/>
      <c r="QTC861" s="152"/>
      <c r="QTD861" s="152"/>
      <c r="QTE861" s="152"/>
      <c r="QTF861" s="152"/>
      <c r="QTG861" s="152"/>
      <c r="QTH861" s="152"/>
      <c r="QTI861" s="152"/>
      <c r="QTJ861" s="152"/>
      <c r="QTK861" s="152"/>
      <c r="QTL861" s="152"/>
      <c r="QTM861" s="152"/>
      <c r="QTN861" s="152"/>
      <c r="QTO861" s="152"/>
      <c r="QTP861" s="152"/>
      <c r="QTQ861" s="152"/>
      <c r="QTR861" s="152"/>
      <c r="QTS861" s="152"/>
      <c r="QTT861" s="152"/>
      <c r="QTU861" s="152"/>
      <c r="QTV861" s="152"/>
      <c r="QTW861" s="152"/>
      <c r="QTX861" s="152"/>
      <c r="QTY861" s="152"/>
      <c r="QTZ861" s="152"/>
      <c r="QUA861" s="152"/>
      <c r="QUB861" s="152"/>
      <c r="QUC861" s="152"/>
      <c r="QUD861" s="152"/>
      <c r="QUE861" s="152"/>
      <c r="QUF861" s="152"/>
      <c r="QUG861" s="152"/>
      <c r="QUH861" s="152"/>
      <c r="QUI861" s="152"/>
      <c r="QUJ861" s="152"/>
      <c r="QUK861" s="152"/>
      <c r="QUL861" s="152"/>
      <c r="QUM861" s="152"/>
      <c r="QUN861" s="152"/>
      <c r="QUO861" s="152"/>
      <c r="QUP861" s="152"/>
      <c r="QUQ861" s="152"/>
      <c r="QUR861" s="152"/>
      <c r="QUS861" s="152"/>
      <c r="QUT861" s="152"/>
      <c r="QUU861" s="152"/>
      <c r="QUV861" s="152"/>
      <c r="QUW861" s="152"/>
      <c r="QUX861" s="152"/>
      <c r="QUY861" s="152"/>
      <c r="QUZ861" s="152"/>
      <c r="QVA861" s="152"/>
      <c r="QVB861" s="152"/>
      <c r="QVC861" s="152"/>
      <c r="QVD861" s="152"/>
      <c r="QVE861" s="152"/>
      <c r="QVF861" s="152"/>
      <c r="QVG861" s="152"/>
      <c r="QVH861" s="152"/>
      <c r="QVI861" s="152"/>
      <c r="QVJ861" s="152"/>
      <c r="QVK861" s="152"/>
      <c r="QVL861" s="152"/>
      <c r="QVM861" s="152"/>
      <c r="QVN861" s="152"/>
      <c r="QVO861" s="152"/>
      <c r="QVP861" s="152"/>
      <c r="QVQ861" s="152"/>
      <c r="QVR861" s="152"/>
      <c r="QVS861" s="152"/>
      <c r="QVT861" s="152"/>
      <c r="QVU861" s="152"/>
      <c r="QVV861" s="152"/>
      <c r="QVW861" s="152"/>
      <c r="QVX861" s="152"/>
      <c r="QVY861" s="152"/>
      <c r="QVZ861" s="152"/>
      <c r="QWA861" s="152"/>
      <c r="QWB861" s="152"/>
      <c r="QWC861" s="152"/>
      <c r="QWD861" s="152"/>
      <c r="QWE861" s="152"/>
      <c r="QWF861" s="152"/>
      <c r="QWG861" s="152"/>
      <c r="QWH861" s="152"/>
      <c r="QWI861" s="152"/>
      <c r="QWJ861" s="152"/>
      <c r="QWK861" s="152"/>
      <c r="QWL861" s="152"/>
      <c r="QWM861" s="152"/>
      <c r="QWN861" s="152"/>
      <c r="QWO861" s="152"/>
      <c r="QWP861" s="152"/>
      <c r="QWQ861" s="152"/>
      <c r="QWR861" s="152"/>
      <c r="QWS861" s="152"/>
      <c r="QWT861" s="152"/>
      <c r="QWU861" s="152"/>
      <c r="QWV861" s="152"/>
      <c r="QWW861" s="152"/>
      <c r="QWX861" s="152"/>
      <c r="QWY861" s="152"/>
      <c r="QWZ861" s="152"/>
      <c r="QXA861" s="152"/>
      <c r="QXB861" s="152"/>
      <c r="QXC861" s="152"/>
      <c r="QXD861" s="152"/>
      <c r="QXE861" s="152"/>
      <c r="QXF861" s="152"/>
      <c r="QXG861" s="152"/>
      <c r="QXH861" s="152"/>
      <c r="QXI861" s="152"/>
      <c r="QXJ861" s="152"/>
      <c r="QXK861" s="152"/>
      <c r="QXL861" s="152"/>
      <c r="QXM861" s="152"/>
      <c r="QXN861" s="152"/>
      <c r="QXO861" s="152"/>
      <c r="QXP861" s="152"/>
      <c r="QXQ861" s="152"/>
      <c r="QXR861" s="152"/>
      <c r="QXS861" s="152"/>
      <c r="QXT861" s="152"/>
      <c r="QXU861" s="152"/>
      <c r="QXV861" s="152"/>
      <c r="QXW861" s="152"/>
      <c r="QXX861" s="152"/>
      <c r="QXY861" s="152"/>
      <c r="QXZ861" s="152"/>
      <c r="QYA861" s="152"/>
      <c r="QYB861" s="152"/>
      <c r="QYC861" s="152"/>
      <c r="QYD861" s="152"/>
      <c r="QYE861" s="152"/>
      <c r="QYF861" s="152"/>
      <c r="QYG861" s="152"/>
      <c r="QYH861" s="152"/>
      <c r="QYI861" s="152"/>
      <c r="QYJ861" s="152"/>
      <c r="QYK861" s="152"/>
      <c r="QYL861" s="152"/>
      <c r="QYM861" s="152"/>
      <c r="QYN861" s="152"/>
      <c r="QYO861" s="152"/>
      <c r="QYP861" s="152"/>
      <c r="QYQ861" s="152"/>
      <c r="QYR861" s="152"/>
      <c r="QYS861" s="152"/>
      <c r="QYT861" s="152"/>
      <c r="QYU861" s="152"/>
      <c r="QYV861" s="152"/>
      <c r="QYW861" s="152"/>
      <c r="QYX861" s="152"/>
      <c r="QYY861" s="152"/>
      <c r="QYZ861" s="152"/>
      <c r="QZA861" s="152"/>
      <c r="QZB861" s="152"/>
      <c r="QZC861" s="152"/>
      <c r="QZD861" s="152"/>
      <c r="QZE861" s="152"/>
      <c r="QZF861" s="152"/>
      <c r="QZG861" s="152"/>
      <c r="QZH861" s="152"/>
      <c r="QZI861" s="152"/>
      <c r="QZJ861" s="152"/>
      <c r="QZK861" s="152"/>
      <c r="QZL861" s="152"/>
      <c r="QZM861" s="152"/>
      <c r="QZN861" s="152"/>
      <c r="QZO861" s="152"/>
      <c r="QZP861" s="152"/>
      <c r="QZQ861" s="152"/>
      <c r="QZR861" s="152"/>
      <c r="QZS861" s="152"/>
      <c r="QZT861" s="152"/>
      <c r="QZU861" s="152"/>
      <c r="QZV861" s="152"/>
      <c r="QZW861" s="152"/>
      <c r="QZX861" s="152"/>
      <c r="QZY861" s="152"/>
      <c r="QZZ861" s="152"/>
      <c r="RAA861" s="152"/>
      <c r="RAB861" s="152"/>
      <c r="RAC861" s="152"/>
      <c r="RAD861" s="152"/>
      <c r="RAE861" s="152"/>
      <c r="RAF861" s="152"/>
      <c r="RAG861" s="152"/>
      <c r="RAH861" s="152"/>
      <c r="RAI861" s="152"/>
      <c r="RAJ861" s="152"/>
      <c r="RAK861" s="152"/>
      <c r="RAL861" s="152"/>
      <c r="RAM861" s="152"/>
      <c r="RAN861" s="152"/>
      <c r="RAO861" s="152"/>
      <c r="RAP861" s="152"/>
      <c r="RAQ861" s="152"/>
      <c r="RAR861" s="152"/>
      <c r="RAS861" s="152"/>
      <c r="RAT861" s="152"/>
      <c r="RAU861" s="152"/>
      <c r="RAV861" s="152"/>
      <c r="RAW861" s="152"/>
      <c r="RAX861" s="152"/>
      <c r="RAY861" s="152"/>
      <c r="RAZ861" s="152"/>
      <c r="RBA861" s="152"/>
      <c r="RBB861" s="152"/>
      <c r="RBC861" s="152"/>
      <c r="RBD861" s="152"/>
      <c r="RBE861" s="152"/>
      <c r="RBF861" s="152"/>
      <c r="RBG861" s="152"/>
      <c r="RBH861" s="152"/>
      <c r="RBI861" s="152"/>
      <c r="RBJ861" s="152"/>
      <c r="RBK861" s="152"/>
      <c r="RBL861" s="152"/>
      <c r="RBM861" s="152"/>
      <c r="RBN861" s="152"/>
      <c r="RBO861" s="152"/>
      <c r="RBP861" s="152"/>
      <c r="RBQ861" s="152"/>
      <c r="RBR861" s="152"/>
      <c r="RBS861" s="152"/>
      <c r="RBT861" s="152"/>
      <c r="RBU861" s="152"/>
      <c r="RBV861" s="152"/>
      <c r="RBW861" s="152"/>
      <c r="RBX861" s="152"/>
      <c r="RBY861" s="152"/>
      <c r="RBZ861" s="152"/>
      <c r="RCA861" s="152"/>
      <c r="RCB861" s="152"/>
      <c r="RCC861" s="152"/>
      <c r="RCD861" s="152"/>
      <c r="RCE861" s="152"/>
      <c r="RCF861" s="152"/>
      <c r="RCG861" s="152"/>
      <c r="RCH861" s="152"/>
      <c r="RCI861" s="152"/>
      <c r="RCJ861" s="152"/>
      <c r="RCK861" s="152"/>
      <c r="RCL861" s="152"/>
      <c r="RCM861" s="152"/>
      <c r="RCN861" s="152"/>
      <c r="RCO861" s="152"/>
      <c r="RCP861" s="152"/>
      <c r="RCQ861" s="152"/>
      <c r="RCR861" s="152"/>
      <c r="RCS861" s="152"/>
      <c r="RCT861" s="152"/>
      <c r="RCU861" s="152"/>
      <c r="RCV861" s="152"/>
      <c r="RCW861" s="152"/>
      <c r="RCX861" s="152"/>
      <c r="RCY861" s="152"/>
      <c r="RCZ861" s="152"/>
      <c r="RDA861" s="152"/>
      <c r="RDB861" s="152"/>
      <c r="RDC861" s="152"/>
      <c r="RDD861" s="152"/>
      <c r="RDE861" s="152"/>
      <c r="RDF861" s="152"/>
      <c r="RDG861" s="152"/>
      <c r="RDH861" s="152"/>
      <c r="RDI861" s="152"/>
      <c r="RDJ861" s="152"/>
      <c r="RDK861" s="152"/>
      <c r="RDL861" s="152"/>
      <c r="RDM861" s="152"/>
      <c r="RDN861" s="152"/>
      <c r="RDO861" s="152"/>
      <c r="RDP861" s="152"/>
      <c r="RDQ861" s="152"/>
      <c r="RDR861" s="152"/>
      <c r="RDS861" s="152"/>
      <c r="RDT861" s="152"/>
      <c r="RDU861" s="152"/>
      <c r="RDV861" s="152"/>
      <c r="RDW861" s="152"/>
      <c r="RDX861" s="152"/>
      <c r="RDY861" s="152"/>
      <c r="RDZ861" s="152"/>
      <c r="REA861" s="152"/>
      <c r="REB861" s="152"/>
      <c r="REC861" s="152"/>
      <c r="RED861" s="152"/>
      <c r="REE861" s="152"/>
      <c r="REF861" s="152"/>
      <c r="REG861" s="152"/>
      <c r="REH861" s="152"/>
      <c r="REI861" s="152"/>
      <c r="REJ861" s="152"/>
      <c r="REK861" s="152"/>
      <c r="REL861" s="152"/>
      <c r="REM861" s="152"/>
      <c r="REN861" s="152"/>
      <c r="REO861" s="152"/>
      <c r="REP861" s="152"/>
      <c r="REQ861" s="152"/>
      <c r="RER861" s="152"/>
      <c r="RES861" s="152"/>
      <c r="RET861" s="152"/>
      <c r="REU861" s="152"/>
      <c r="REV861" s="152"/>
      <c r="REW861" s="152"/>
      <c r="REX861" s="152"/>
      <c r="REY861" s="152"/>
      <c r="REZ861" s="152"/>
      <c r="RFA861" s="152"/>
      <c r="RFB861" s="152"/>
      <c r="RFC861" s="152"/>
      <c r="RFD861" s="152"/>
      <c r="RFE861" s="152"/>
      <c r="RFF861" s="152"/>
      <c r="RFG861" s="152"/>
      <c r="RFH861" s="152"/>
      <c r="RFI861" s="152"/>
      <c r="RFJ861" s="152"/>
      <c r="RFK861" s="152"/>
      <c r="RFL861" s="152"/>
      <c r="RFM861" s="152"/>
      <c r="RFN861" s="152"/>
      <c r="RFO861" s="152"/>
      <c r="RFP861" s="152"/>
      <c r="RFQ861" s="152"/>
      <c r="RFR861" s="152"/>
      <c r="RFS861" s="152"/>
      <c r="RFT861" s="152"/>
      <c r="RFU861" s="152"/>
      <c r="RFV861" s="152"/>
      <c r="RFW861" s="152"/>
      <c r="RFX861" s="152"/>
      <c r="RFY861" s="152"/>
      <c r="RFZ861" s="152"/>
      <c r="RGA861" s="152"/>
      <c r="RGB861" s="152"/>
      <c r="RGC861" s="152"/>
      <c r="RGD861" s="152"/>
      <c r="RGE861" s="152"/>
      <c r="RGF861" s="152"/>
      <c r="RGG861" s="152"/>
      <c r="RGH861" s="152"/>
      <c r="RGI861" s="152"/>
      <c r="RGJ861" s="152"/>
      <c r="RGK861" s="152"/>
      <c r="RGL861" s="152"/>
      <c r="RGM861" s="152"/>
      <c r="RGN861" s="152"/>
      <c r="RGO861" s="152"/>
      <c r="RGP861" s="152"/>
      <c r="RGQ861" s="152"/>
      <c r="RGR861" s="152"/>
      <c r="RGS861" s="152"/>
      <c r="RGT861" s="152"/>
      <c r="RGU861" s="152"/>
      <c r="RGV861" s="152"/>
      <c r="RGW861" s="152"/>
      <c r="RGX861" s="152"/>
      <c r="RGY861" s="152"/>
      <c r="RGZ861" s="152"/>
      <c r="RHA861" s="152"/>
      <c r="RHB861" s="152"/>
      <c r="RHC861" s="152"/>
      <c r="RHD861" s="152"/>
      <c r="RHE861" s="152"/>
      <c r="RHF861" s="152"/>
      <c r="RHG861" s="152"/>
      <c r="RHH861" s="152"/>
      <c r="RHI861" s="152"/>
      <c r="RHJ861" s="152"/>
      <c r="RHK861" s="152"/>
      <c r="RHL861" s="152"/>
      <c r="RHM861" s="152"/>
      <c r="RHN861" s="152"/>
      <c r="RHO861" s="152"/>
      <c r="RHP861" s="152"/>
      <c r="RHQ861" s="152"/>
      <c r="RHR861" s="152"/>
      <c r="RHS861" s="152"/>
      <c r="RHT861" s="152"/>
      <c r="RHU861" s="152"/>
      <c r="RHV861" s="152"/>
      <c r="RHW861" s="152"/>
      <c r="RHX861" s="152"/>
      <c r="RHY861" s="152"/>
      <c r="RHZ861" s="152"/>
      <c r="RIA861" s="152"/>
      <c r="RIB861" s="152"/>
      <c r="RIC861" s="152"/>
      <c r="RID861" s="152"/>
      <c r="RIE861" s="152"/>
      <c r="RIF861" s="152"/>
      <c r="RIG861" s="152"/>
      <c r="RIH861" s="152"/>
      <c r="RII861" s="152"/>
      <c r="RIJ861" s="152"/>
      <c r="RIK861" s="152"/>
      <c r="RIL861" s="152"/>
      <c r="RIM861" s="152"/>
      <c r="RIN861" s="152"/>
      <c r="RIO861" s="152"/>
      <c r="RIP861" s="152"/>
      <c r="RIQ861" s="152"/>
      <c r="RIR861" s="152"/>
      <c r="RIS861" s="152"/>
      <c r="RIT861" s="152"/>
      <c r="RIU861" s="152"/>
      <c r="RIV861" s="152"/>
      <c r="RIW861" s="152"/>
      <c r="RIX861" s="152"/>
      <c r="RIY861" s="152"/>
      <c r="RIZ861" s="152"/>
      <c r="RJA861" s="152"/>
      <c r="RJB861" s="152"/>
      <c r="RJC861" s="152"/>
      <c r="RJD861" s="152"/>
      <c r="RJE861" s="152"/>
      <c r="RJF861" s="152"/>
      <c r="RJG861" s="152"/>
      <c r="RJH861" s="152"/>
      <c r="RJI861" s="152"/>
      <c r="RJJ861" s="152"/>
      <c r="RJK861" s="152"/>
      <c r="RJL861" s="152"/>
      <c r="RJM861" s="152"/>
      <c r="RJN861" s="152"/>
      <c r="RJO861" s="152"/>
      <c r="RJP861" s="152"/>
      <c r="RJQ861" s="152"/>
      <c r="RJR861" s="152"/>
      <c r="RJS861" s="152"/>
      <c r="RJT861" s="152"/>
      <c r="RJU861" s="152"/>
      <c r="RJV861" s="152"/>
      <c r="RJW861" s="152"/>
      <c r="RJX861" s="152"/>
      <c r="RJY861" s="152"/>
      <c r="RJZ861" s="152"/>
      <c r="RKA861" s="152"/>
      <c r="RKB861" s="152"/>
      <c r="RKC861" s="152"/>
      <c r="RKD861" s="152"/>
      <c r="RKE861" s="152"/>
      <c r="RKF861" s="152"/>
      <c r="RKG861" s="152"/>
      <c r="RKH861" s="152"/>
      <c r="RKI861" s="152"/>
      <c r="RKJ861" s="152"/>
      <c r="RKK861" s="152"/>
      <c r="RKL861" s="152"/>
      <c r="RKM861" s="152"/>
      <c r="RKN861" s="152"/>
      <c r="RKO861" s="152"/>
      <c r="RKP861" s="152"/>
      <c r="RKQ861" s="152"/>
      <c r="RKR861" s="152"/>
      <c r="RKS861" s="152"/>
      <c r="RKT861" s="152"/>
      <c r="RKU861" s="152"/>
      <c r="RKV861" s="152"/>
      <c r="RKW861" s="152"/>
      <c r="RKX861" s="152"/>
      <c r="RKY861" s="152"/>
      <c r="RKZ861" s="152"/>
      <c r="RLA861" s="152"/>
      <c r="RLB861" s="152"/>
      <c r="RLC861" s="152"/>
      <c r="RLD861" s="152"/>
      <c r="RLE861" s="152"/>
      <c r="RLF861" s="152"/>
      <c r="RLG861" s="152"/>
      <c r="RLH861" s="152"/>
      <c r="RLI861" s="152"/>
      <c r="RLJ861" s="152"/>
      <c r="RLK861" s="152"/>
      <c r="RLL861" s="152"/>
      <c r="RLM861" s="152"/>
      <c r="RLN861" s="152"/>
      <c r="RLO861" s="152"/>
      <c r="RLP861" s="152"/>
      <c r="RLQ861" s="152"/>
      <c r="RLR861" s="152"/>
      <c r="RLS861" s="152"/>
      <c r="RLT861" s="152"/>
      <c r="RLU861" s="152"/>
      <c r="RLV861" s="152"/>
      <c r="RLW861" s="152"/>
      <c r="RLX861" s="152"/>
      <c r="RLY861" s="152"/>
      <c r="RLZ861" s="152"/>
      <c r="RMA861" s="152"/>
      <c r="RMB861" s="152"/>
      <c r="RMC861" s="152"/>
      <c r="RMD861" s="152"/>
      <c r="RME861" s="152"/>
      <c r="RMF861" s="152"/>
      <c r="RMG861" s="152"/>
      <c r="RMH861" s="152"/>
      <c r="RMI861" s="152"/>
      <c r="RMJ861" s="152"/>
      <c r="RMK861" s="152"/>
      <c r="RML861" s="152"/>
      <c r="RMM861" s="152"/>
      <c r="RMN861" s="152"/>
      <c r="RMO861" s="152"/>
      <c r="RMP861" s="152"/>
      <c r="RMQ861" s="152"/>
      <c r="RMR861" s="152"/>
      <c r="RMS861" s="152"/>
      <c r="RMT861" s="152"/>
      <c r="RMU861" s="152"/>
      <c r="RMV861" s="152"/>
      <c r="RMW861" s="152"/>
      <c r="RMX861" s="152"/>
      <c r="RMY861" s="152"/>
      <c r="RMZ861" s="152"/>
      <c r="RNA861" s="152"/>
      <c r="RNB861" s="152"/>
      <c r="RNC861" s="152"/>
      <c r="RND861" s="152"/>
      <c r="RNE861" s="152"/>
      <c r="RNF861" s="152"/>
      <c r="RNG861" s="152"/>
      <c r="RNH861" s="152"/>
      <c r="RNI861" s="152"/>
      <c r="RNJ861" s="152"/>
      <c r="RNK861" s="152"/>
      <c r="RNL861" s="152"/>
      <c r="RNM861" s="152"/>
      <c r="RNN861" s="152"/>
      <c r="RNO861" s="152"/>
      <c r="RNP861" s="152"/>
      <c r="RNQ861" s="152"/>
      <c r="RNR861" s="152"/>
      <c r="RNS861" s="152"/>
      <c r="RNT861" s="152"/>
      <c r="RNU861" s="152"/>
      <c r="RNV861" s="152"/>
      <c r="RNW861" s="152"/>
      <c r="RNX861" s="152"/>
      <c r="RNY861" s="152"/>
      <c r="RNZ861" s="152"/>
      <c r="ROA861" s="152"/>
      <c r="ROB861" s="152"/>
      <c r="ROC861" s="152"/>
      <c r="ROD861" s="152"/>
      <c r="ROE861" s="152"/>
      <c r="ROF861" s="152"/>
      <c r="ROG861" s="152"/>
      <c r="ROH861" s="152"/>
      <c r="ROI861" s="152"/>
      <c r="ROJ861" s="152"/>
      <c r="ROK861" s="152"/>
      <c r="ROL861" s="152"/>
      <c r="ROM861" s="152"/>
      <c r="RON861" s="152"/>
      <c r="ROO861" s="152"/>
      <c r="ROP861" s="152"/>
      <c r="ROQ861" s="152"/>
      <c r="ROR861" s="152"/>
      <c r="ROS861" s="152"/>
      <c r="ROT861" s="152"/>
      <c r="ROU861" s="152"/>
      <c r="ROV861" s="152"/>
      <c r="ROW861" s="152"/>
      <c r="ROX861" s="152"/>
      <c r="ROY861" s="152"/>
      <c r="ROZ861" s="152"/>
      <c r="RPA861" s="152"/>
      <c r="RPB861" s="152"/>
      <c r="RPC861" s="152"/>
      <c r="RPD861" s="152"/>
      <c r="RPE861" s="152"/>
      <c r="RPF861" s="152"/>
      <c r="RPG861" s="152"/>
      <c r="RPH861" s="152"/>
      <c r="RPI861" s="152"/>
      <c r="RPJ861" s="152"/>
      <c r="RPK861" s="152"/>
      <c r="RPL861" s="152"/>
      <c r="RPM861" s="152"/>
      <c r="RPN861" s="152"/>
      <c r="RPO861" s="152"/>
      <c r="RPP861" s="152"/>
      <c r="RPQ861" s="152"/>
      <c r="RPR861" s="152"/>
      <c r="RPS861" s="152"/>
      <c r="RPT861" s="152"/>
      <c r="RPU861" s="152"/>
      <c r="RPV861" s="152"/>
      <c r="RPW861" s="152"/>
      <c r="RPX861" s="152"/>
      <c r="RPY861" s="152"/>
      <c r="RPZ861" s="152"/>
      <c r="RQA861" s="152"/>
      <c r="RQB861" s="152"/>
      <c r="RQC861" s="152"/>
      <c r="RQD861" s="152"/>
      <c r="RQE861" s="152"/>
      <c r="RQF861" s="152"/>
      <c r="RQG861" s="152"/>
      <c r="RQH861" s="152"/>
      <c r="RQI861" s="152"/>
      <c r="RQJ861" s="152"/>
      <c r="RQK861" s="152"/>
      <c r="RQL861" s="152"/>
      <c r="RQM861" s="152"/>
      <c r="RQN861" s="152"/>
      <c r="RQO861" s="152"/>
      <c r="RQP861" s="152"/>
      <c r="RQQ861" s="152"/>
      <c r="RQR861" s="152"/>
      <c r="RQS861" s="152"/>
      <c r="RQT861" s="152"/>
      <c r="RQU861" s="152"/>
      <c r="RQV861" s="152"/>
      <c r="RQW861" s="152"/>
      <c r="RQX861" s="152"/>
      <c r="RQY861" s="152"/>
      <c r="RQZ861" s="152"/>
      <c r="RRA861" s="152"/>
      <c r="RRB861" s="152"/>
      <c r="RRC861" s="152"/>
      <c r="RRD861" s="152"/>
      <c r="RRE861" s="152"/>
      <c r="RRF861" s="152"/>
      <c r="RRG861" s="152"/>
      <c r="RRH861" s="152"/>
      <c r="RRI861" s="152"/>
      <c r="RRJ861" s="152"/>
      <c r="RRK861" s="152"/>
      <c r="RRL861" s="152"/>
      <c r="RRM861" s="152"/>
      <c r="RRN861" s="152"/>
      <c r="RRO861" s="152"/>
      <c r="RRP861" s="152"/>
      <c r="RRQ861" s="152"/>
      <c r="RRR861" s="152"/>
      <c r="RRS861" s="152"/>
      <c r="RRT861" s="152"/>
      <c r="RRU861" s="152"/>
      <c r="RRV861" s="152"/>
      <c r="RRW861" s="152"/>
      <c r="RRX861" s="152"/>
      <c r="RRY861" s="152"/>
      <c r="RRZ861" s="152"/>
      <c r="RSA861" s="152"/>
      <c r="RSB861" s="152"/>
      <c r="RSC861" s="152"/>
      <c r="RSD861" s="152"/>
      <c r="RSE861" s="152"/>
      <c r="RSF861" s="152"/>
      <c r="RSG861" s="152"/>
      <c r="RSH861" s="152"/>
      <c r="RSI861" s="152"/>
      <c r="RSJ861" s="152"/>
      <c r="RSK861" s="152"/>
      <c r="RSL861" s="152"/>
      <c r="RSM861" s="152"/>
      <c r="RSN861" s="152"/>
      <c r="RSO861" s="152"/>
      <c r="RSP861" s="152"/>
      <c r="RSQ861" s="152"/>
      <c r="RSR861" s="152"/>
      <c r="RSS861" s="152"/>
      <c r="RST861" s="152"/>
      <c r="RSU861" s="152"/>
      <c r="RSV861" s="152"/>
      <c r="RSW861" s="152"/>
      <c r="RSX861" s="152"/>
      <c r="RSY861" s="152"/>
      <c r="RSZ861" s="152"/>
      <c r="RTA861" s="152"/>
      <c r="RTB861" s="152"/>
      <c r="RTC861" s="152"/>
      <c r="RTD861" s="152"/>
      <c r="RTE861" s="152"/>
      <c r="RTF861" s="152"/>
      <c r="RTG861" s="152"/>
      <c r="RTH861" s="152"/>
      <c r="RTI861" s="152"/>
      <c r="RTJ861" s="152"/>
      <c r="RTK861" s="152"/>
      <c r="RTL861" s="152"/>
      <c r="RTM861" s="152"/>
      <c r="RTN861" s="152"/>
      <c r="RTO861" s="152"/>
      <c r="RTP861" s="152"/>
      <c r="RTQ861" s="152"/>
      <c r="RTR861" s="152"/>
      <c r="RTS861" s="152"/>
      <c r="RTT861" s="152"/>
      <c r="RTU861" s="152"/>
      <c r="RTV861" s="152"/>
      <c r="RTW861" s="152"/>
      <c r="RTX861" s="152"/>
      <c r="RTY861" s="152"/>
      <c r="RTZ861" s="152"/>
      <c r="RUA861" s="152"/>
      <c r="RUB861" s="152"/>
      <c r="RUC861" s="152"/>
      <c r="RUD861" s="152"/>
      <c r="RUE861" s="152"/>
      <c r="RUF861" s="152"/>
      <c r="RUG861" s="152"/>
      <c r="RUH861" s="152"/>
      <c r="RUI861" s="152"/>
      <c r="RUJ861" s="152"/>
      <c r="RUK861" s="152"/>
      <c r="RUL861" s="152"/>
      <c r="RUM861" s="152"/>
      <c r="RUN861" s="152"/>
      <c r="RUO861" s="152"/>
      <c r="RUP861" s="152"/>
      <c r="RUQ861" s="152"/>
      <c r="RUR861" s="152"/>
      <c r="RUS861" s="152"/>
      <c r="RUT861" s="152"/>
      <c r="RUU861" s="152"/>
      <c r="RUV861" s="152"/>
      <c r="RUW861" s="152"/>
      <c r="RUX861" s="152"/>
      <c r="RUY861" s="152"/>
      <c r="RUZ861" s="152"/>
      <c r="RVA861" s="152"/>
      <c r="RVB861" s="152"/>
      <c r="RVC861" s="152"/>
      <c r="RVD861" s="152"/>
      <c r="RVE861" s="152"/>
      <c r="RVF861" s="152"/>
      <c r="RVG861" s="152"/>
      <c r="RVH861" s="152"/>
      <c r="RVI861" s="152"/>
      <c r="RVJ861" s="152"/>
      <c r="RVK861" s="152"/>
      <c r="RVL861" s="152"/>
      <c r="RVM861" s="152"/>
      <c r="RVN861" s="152"/>
      <c r="RVO861" s="152"/>
      <c r="RVP861" s="152"/>
      <c r="RVQ861" s="152"/>
      <c r="RVR861" s="152"/>
      <c r="RVS861" s="152"/>
      <c r="RVT861" s="152"/>
      <c r="RVU861" s="152"/>
      <c r="RVV861" s="152"/>
      <c r="RVW861" s="152"/>
      <c r="RVX861" s="152"/>
      <c r="RVY861" s="152"/>
      <c r="RVZ861" s="152"/>
      <c r="RWA861" s="152"/>
      <c r="RWB861" s="152"/>
      <c r="RWC861" s="152"/>
      <c r="RWD861" s="152"/>
      <c r="RWE861" s="152"/>
      <c r="RWF861" s="152"/>
      <c r="RWG861" s="152"/>
      <c r="RWH861" s="152"/>
      <c r="RWI861" s="152"/>
      <c r="RWJ861" s="152"/>
      <c r="RWK861" s="152"/>
      <c r="RWL861" s="152"/>
      <c r="RWM861" s="152"/>
      <c r="RWN861" s="152"/>
      <c r="RWO861" s="152"/>
      <c r="RWP861" s="152"/>
      <c r="RWQ861" s="152"/>
      <c r="RWR861" s="152"/>
      <c r="RWS861" s="152"/>
      <c r="RWT861" s="152"/>
      <c r="RWU861" s="152"/>
      <c r="RWV861" s="152"/>
      <c r="RWW861" s="152"/>
      <c r="RWX861" s="152"/>
      <c r="RWY861" s="152"/>
      <c r="RWZ861" s="152"/>
      <c r="RXA861" s="152"/>
      <c r="RXB861" s="152"/>
      <c r="RXC861" s="152"/>
      <c r="RXD861" s="152"/>
      <c r="RXE861" s="152"/>
      <c r="RXF861" s="152"/>
      <c r="RXG861" s="152"/>
      <c r="RXH861" s="152"/>
      <c r="RXI861" s="152"/>
      <c r="RXJ861" s="152"/>
      <c r="RXK861" s="152"/>
      <c r="RXL861" s="152"/>
      <c r="RXM861" s="152"/>
      <c r="RXN861" s="152"/>
      <c r="RXO861" s="152"/>
      <c r="RXP861" s="152"/>
      <c r="RXQ861" s="152"/>
      <c r="RXR861" s="152"/>
      <c r="RXS861" s="152"/>
      <c r="RXT861" s="152"/>
      <c r="RXU861" s="152"/>
      <c r="RXV861" s="152"/>
      <c r="RXW861" s="152"/>
      <c r="RXX861" s="152"/>
      <c r="RXY861" s="152"/>
      <c r="RXZ861" s="152"/>
      <c r="RYA861" s="152"/>
      <c r="RYB861" s="152"/>
      <c r="RYC861" s="152"/>
      <c r="RYD861" s="152"/>
      <c r="RYE861" s="152"/>
      <c r="RYF861" s="152"/>
      <c r="RYG861" s="152"/>
      <c r="RYH861" s="152"/>
      <c r="RYI861" s="152"/>
      <c r="RYJ861" s="152"/>
      <c r="RYK861" s="152"/>
      <c r="RYL861" s="152"/>
      <c r="RYM861" s="152"/>
      <c r="RYN861" s="152"/>
      <c r="RYO861" s="152"/>
      <c r="RYP861" s="152"/>
      <c r="RYQ861" s="152"/>
      <c r="RYR861" s="152"/>
      <c r="RYS861" s="152"/>
      <c r="RYT861" s="152"/>
      <c r="RYU861" s="152"/>
      <c r="RYV861" s="152"/>
      <c r="RYW861" s="152"/>
      <c r="RYX861" s="152"/>
      <c r="RYY861" s="152"/>
      <c r="RYZ861" s="152"/>
      <c r="RZA861" s="152"/>
      <c r="RZB861" s="152"/>
      <c r="RZC861" s="152"/>
      <c r="RZD861" s="152"/>
      <c r="RZE861" s="152"/>
      <c r="RZF861" s="152"/>
      <c r="RZG861" s="152"/>
      <c r="RZH861" s="152"/>
      <c r="RZI861" s="152"/>
      <c r="RZJ861" s="152"/>
      <c r="RZK861" s="152"/>
      <c r="RZL861" s="152"/>
      <c r="RZM861" s="152"/>
      <c r="RZN861" s="152"/>
      <c r="RZO861" s="152"/>
      <c r="RZP861" s="152"/>
      <c r="RZQ861" s="152"/>
      <c r="RZR861" s="152"/>
      <c r="RZS861" s="152"/>
      <c r="RZT861" s="152"/>
      <c r="RZU861" s="152"/>
      <c r="RZV861" s="152"/>
      <c r="RZW861" s="152"/>
      <c r="RZX861" s="152"/>
      <c r="RZY861" s="152"/>
      <c r="RZZ861" s="152"/>
      <c r="SAA861" s="152"/>
      <c r="SAB861" s="152"/>
      <c r="SAC861" s="152"/>
      <c r="SAD861" s="152"/>
      <c r="SAE861" s="152"/>
      <c r="SAF861" s="152"/>
      <c r="SAG861" s="152"/>
      <c r="SAH861" s="152"/>
      <c r="SAI861" s="152"/>
      <c r="SAJ861" s="152"/>
      <c r="SAK861" s="152"/>
      <c r="SAL861" s="152"/>
      <c r="SAM861" s="152"/>
      <c r="SAN861" s="152"/>
      <c r="SAO861" s="152"/>
      <c r="SAP861" s="152"/>
      <c r="SAQ861" s="152"/>
      <c r="SAR861" s="152"/>
      <c r="SAS861" s="152"/>
      <c r="SAT861" s="152"/>
      <c r="SAU861" s="152"/>
      <c r="SAV861" s="152"/>
      <c r="SAW861" s="152"/>
      <c r="SAX861" s="152"/>
      <c r="SAY861" s="152"/>
      <c r="SAZ861" s="152"/>
      <c r="SBA861" s="152"/>
      <c r="SBB861" s="152"/>
      <c r="SBC861" s="152"/>
      <c r="SBD861" s="152"/>
      <c r="SBE861" s="152"/>
      <c r="SBF861" s="152"/>
      <c r="SBG861" s="152"/>
      <c r="SBH861" s="152"/>
      <c r="SBI861" s="152"/>
      <c r="SBJ861" s="152"/>
      <c r="SBK861" s="152"/>
      <c r="SBL861" s="152"/>
      <c r="SBM861" s="152"/>
      <c r="SBN861" s="152"/>
      <c r="SBO861" s="152"/>
      <c r="SBP861" s="152"/>
      <c r="SBQ861" s="152"/>
      <c r="SBR861" s="152"/>
      <c r="SBS861" s="152"/>
      <c r="SBT861" s="152"/>
      <c r="SBU861" s="152"/>
      <c r="SBV861" s="152"/>
      <c r="SBW861" s="152"/>
      <c r="SBX861" s="152"/>
      <c r="SBY861" s="152"/>
      <c r="SBZ861" s="152"/>
      <c r="SCA861" s="152"/>
      <c r="SCB861" s="152"/>
      <c r="SCC861" s="152"/>
      <c r="SCD861" s="152"/>
      <c r="SCE861" s="152"/>
      <c r="SCF861" s="152"/>
      <c r="SCG861" s="152"/>
      <c r="SCH861" s="152"/>
      <c r="SCI861" s="152"/>
      <c r="SCJ861" s="152"/>
      <c r="SCK861" s="152"/>
      <c r="SCL861" s="152"/>
      <c r="SCM861" s="152"/>
      <c r="SCN861" s="152"/>
      <c r="SCO861" s="152"/>
      <c r="SCP861" s="152"/>
      <c r="SCQ861" s="152"/>
      <c r="SCR861" s="152"/>
      <c r="SCS861" s="152"/>
      <c r="SCT861" s="152"/>
      <c r="SCU861" s="152"/>
      <c r="SCV861" s="152"/>
      <c r="SCW861" s="152"/>
      <c r="SCX861" s="152"/>
      <c r="SCY861" s="152"/>
      <c r="SCZ861" s="152"/>
      <c r="SDA861" s="152"/>
      <c r="SDB861" s="152"/>
      <c r="SDC861" s="152"/>
      <c r="SDD861" s="152"/>
      <c r="SDE861" s="152"/>
      <c r="SDF861" s="152"/>
      <c r="SDG861" s="152"/>
      <c r="SDH861" s="152"/>
      <c r="SDI861" s="152"/>
      <c r="SDJ861" s="152"/>
      <c r="SDK861" s="152"/>
      <c r="SDL861" s="152"/>
      <c r="SDM861" s="152"/>
      <c r="SDN861" s="152"/>
      <c r="SDO861" s="152"/>
      <c r="SDP861" s="152"/>
      <c r="SDQ861" s="152"/>
      <c r="SDR861" s="152"/>
      <c r="SDS861" s="152"/>
      <c r="SDT861" s="152"/>
      <c r="SDU861" s="152"/>
      <c r="SDV861" s="152"/>
      <c r="SDW861" s="152"/>
      <c r="SDX861" s="152"/>
      <c r="SDY861" s="152"/>
      <c r="SDZ861" s="152"/>
      <c r="SEA861" s="152"/>
      <c r="SEB861" s="152"/>
      <c r="SEC861" s="152"/>
      <c r="SED861" s="152"/>
      <c r="SEE861" s="152"/>
      <c r="SEF861" s="152"/>
      <c r="SEG861" s="152"/>
      <c r="SEH861" s="152"/>
      <c r="SEI861" s="152"/>
      <c r="SEJ861" s="152"/>
      <c r="SEK861" s="152"/>
      <c r="SEL861" s="152"/>
      <c r="SEM861" s="152"/>
      <c r="SEN861" s="152"/>
      <c r="SEO861" s="152"/>
      <c r="SEP861" s="152"/>
      <c r="SEQ861" s="152"/>
      <c r="SER861" s="152"/>
      <c r="SES861" s="152"/>
      <c r="SET861" s="152"/>
      <c r="SEU861" s="152"/>
      <c r="SEV861" s="152"/>
      <c r="SEW861" s="152"/>
      <c r="SEX861" s="152"/>
      <c r="SEY861" s="152"/>
      <c r="SEZ861" s="152"/>
      <c r="SFA861" s="152"/>
      <c r="SFB861" s="152"/>
      <c r="SFC861" s="152"/>
      <c r="SFD861" s="152"/>
      <c r="SFE861" s="152"/>
      <c r="SFF861" s="152"/>
      <c r="SFG861" s="152"/>
      <c r="SFH861" s="152"/>
      <c r="SFI861" s="152"/>
      <c r="SFJ861" s="152"/>
      <c r="SFK861" s="152"/>
      <c r="SFL861" s="152"/>
      <c r="SFM861" s="152"/>
      <c r="SFN861" s="152"/>
      <c r="SFO861" s="152"/>
      <c r="SFP861" s="152"/>
      <c r="SFQ861" s="152"/>
      <c r="SFR861" s="152"/>
      <c r="SFS861" s="152"/>
      <c r="SFT861" s="152"/>
      <c r="SFU861" s="152"/>
      <c r="SFV861" s="152"/>
      <c r="SFW861" s="152"/>
      <c r="SFX861" s="152"/>
      <c r="SFY861" s="152"/>
      <c r="SFZ861" s="152"/>
      <c r="SGA861" s="152"/>
      <c r="SGB861" s="152"/>
      <c r="SGC861" s="152"/>
      <c r="SGD861" s="152"/>
      <c r="SGE861" s="152"/>
      <c r="SGF861" s="152"/>
      <c r="SGG861" s="152"/>
      <c r="SGH861" s="152"/>
      <c r="SGI861" s="152"/>
      <c r="SGJ861" s="152"/>
      <c r="SGK861" s="152"/>
      <c r="SGL861" s="152"/>
      <c r="SGM861" s="152"/>
      <c r="SGN861" s="152"/>
      <c r="SGO861" s="152"/>
      <c r="SGP861" s="152"/>
      <c r="SGQ861" s="152"/>
      <c r="SGR861" s="152"/>
      <c r="SGS861" s="152"/>
      <c r="SGT861" s="152"/>
      <c r="SGU861" s="152"/>
      <c r="SGV861" s="152"/>
      <c r="SGW861" s="152"/>
      <c r="SGX861" s="152"/>
      <c r="SGY861" s="152"/>
      <c r="SGZ861" s="152"/>
      <c r="SHA861" s="152"/>
      <c r="SHB861" s="152"/>
      <c r="SHC861" s="152"/>
      <c r="SHD861" s="152"/>
      <c r="SHE861" s="152"/>
      <c r="SHF861" s="152"/>
      <c r="SHG861" s="152"/>
      <c r="SHH861" s="152"/>
      <c r="SHI861" s="152"/>
      <c r="SHJ861" s="152"/>
      <c r="SHK861" s="152"/>
      <c r="SHL861" s="152"/>
      <c r="SHM861" s="152"/>
      <c r="SHN861" s="152"/>
      <c r="SHO861" s="152"/>
      <c r="SHP861" s="152"/>
      <c r="SHQ861" s="152"/>
      <c r="SHR861" s="152"/>
      <c r="SHS861" s="152"/>
      <c r="SHT861" s="152"/>
      <c r="SHU861" s="152"/>
      <c r="SHV861" s="152"/>
      <c r="SHW861" s="152"/>
      <c r="SHX861" s="152"/>
      <c r="SHY861" s="152"/>
      <c r="SHZ861" s="152"/>
      <c r="SIA861" s="152"/>
      <c r="SIB861" s="152"/>
      <c r="SIC861" s="152"/>
      <c r="SID861" s="152"/>
      <c r="SIE861" s="152"/>
      <c r="SIF861" s="152"/>
      <c r="SIG861" s="152"/>
      <c r="SIH861" s="152"/>
      <c r="SII861" s="152"/>
      <c r="SIJ861" s="152"/>
      <c r="SIK861" s="152"/>
      <c r="SIL861" s="152"/>
      <c r="SIM861" s="152"/>
      <c r="SIN861" s="152"/>
      <c r="SIO861" s="152"/>
      <c r="SIP861" s="152"/>
      <c r="SIQ861" s="152"/>
      <c r="SIR861" s="152"/>
      <c r="SIS861" s="152"/>
      <c r="SIT861" s="152"/>
      <c r="SIU861" s="152"/>
      <c r="SIV861" s="152"/>
      <c r="SIW861" s="152"/>
      <c r="SIX861" s="152"/>
      <c r="SIY861" s="152"/>
      <c r="SIZ861" s="152"/>
      <c r="SJA861" s="152"/>
      <c r="SJB861" s="152"/>
      <c r="SJC861" s="152"/>
      <c r="SJD861" s="152"/>
      <c r="SJE861" s="152"/>
      <c r="SJF861" s="152"/>
      <c r="SJG861" s="152"/>
      <c r="SJH861" s="152"/>
      <c r="SJI861" s="152"/>
      <c r="SJJ861" s="152"/>
      <c r="SJK861" s="152"/>
      <c r="SJL861" s="152"/>
      <c r="SJM861" s="152"/>
      <c r="SJN861" s="152"/>
      <c r="SJO861" s="152"/>
      <c r="SJP861" s="152"/>
      <c r="SJQ861" s="152"/>
      <c r="SJR861" s="152"/>
      <c r="SJS861" s="152"/>
      <c r="SJT861" s="152"/>
      <c r="SJU861" s="152"/>
      <c r="SJV861" s="152"/>
      <c r="SJW861" s="152"/>
      <c r="SJX861" s="152"/>
      <c r="SJY861" s="152"/>
      <c r="SJZ861" s="152"/>
      <c r="SKA861" s="152"/>
      <c r="SKB861" s="152"/>
      <c r="SKC861" s="152"/>
      <c r="SKD861" s="152"/>
      <c r="SKE861" s="152"/>
      <c r="SKF861" s="152"/>
      <c r="SKG861" s="152"/>
      <c r="SKH861" s="152"/>
      <c r="SKI861" s="152"/>
      <c r="SKJ861" s="152"/>
      <c r="SKK861" s="152"/>
      <c r="SKL861" s="152"/>
      <c r="SKM861" s="152"/>
      <c r="SKN861" s="152"/>
      <c r="SKO861" s="152"/>
      <c r="SKP861" s="152"/>
      <c r="SKQ861" s="152"/>
      <c r="SKR861" s="152"/>
      <c r="SKS861" s="152"/>
      <c r="SKT861" s="152"/>
      <c r="SKU861" s="152"/>
      <c r="SKV861" s="152"/>
      <c r="SKW861" s="152"/>
      <c r="SKX861" s="152"/>
      <c r="SKY861" s="152"/>
      <c r="SKZ861" s="152"/>
      <c r="SLA861" s="152"/>
      <c r="SLB861" s="152"/>
      <c r="SLC861" s="152"/>
      <c r="SLD861" s="152"/>
      <c r="SLE861" s="152"/>
      <c r="SLF861" s="152"/>
      <c r="SLG861" s="152"/>
      <c r="SLH861" s="152"/>
      <c r="SLI861" s="152"/>
      <c r="SLJ861" s="152"/>
      <c r="SLK861" s="152"/>
      <c r="SLL861" s="152"/>
      <c r="SLM861" s="152"/>
      <c r="SLN861" s="152"/>
      <c r="SLO861" s="152"/>
      <c r="SLP861" s="152"/>
      <c r="SLQ861" s="152"/>
      <c r="SLR861" s="152"/>
      <c r="SLS861" s="152"/>
      <c r="SLT861" s="152"/>
      <c r="SLU861" s="152"/>
      <c r="SLV861" s="152"/>
      <c r="SLW861" s="152"/>
      <c r="SLX861" s="152"/>
      <c r="SLY861" s="152"/>
      <c r="SLZ861" s="152"/>
      <c r="SMA861" s="152"/>
      <c r="SMB861" s="152"/>
      <c r="SMC861" s="152"/>
      <c r="SMD861" s="152"/>
      <c r="SME861" s="152"/>
      <c r="SMF861" s="152"/>
      <c r="SMG861" s="152"/>
      <c r="SMH861" s="152"/>
      <c r="SMI861" s="152"/>
      <c r="SMJ861" s="152"/>
      <c r="SMK861" s="152"/>
      <c r="SML861" s="152"/>
      <c r="SMM861" s="152"/>
      <c r="SMN861" s="152"/>
      <c r="SMO861" s="152"/>
      <c r="SMP861" s="152"/>
      <c r="SMQ861" s="152"/>
      <c r="SMR861" s="152"/>
      <c r="SMS861" s="152"/>
      <c r="SMT861" s="152"/>
      <c r="SMU861" s="152"/>
      <c r="SMV861" s="152"/>
      <c r="SMW861" s="152"/>
      <c r="SMX861" s="152"/>
      <c r="SMY861" s="152"/>
      <c r="SMZ861" s="152"/>
      <c r="SNA861" s="152"/>
      <c r="SNB861" s="152"/>
      <c r="SNC861" s="152"/>
      <c r="SND861" s="152"/>
      <c r="SNE861" s="152"/>
      <c r="SNF861" s="152"/>
      <c r="SNG861" s="152"/>
      <c r="SNH861" s="152"/>
      <c r="SNI861" s="152"/>
      <c r="SNJ861" s="152"/>
      <c r="SNK861" s="152"/>
      <c r="SNL861" s="152"/>
      <c r="SNM861" s="152"/>
      <c r="SNN861" s="152"/>
      <c r="SNO861" s="152"/>
      <c r="SNP861" s="152"/>
      <c r="SNQ861" s="152"/>
      <c r="SNR861" s="152"/>
      <c r="SNS861" s="152"/>
      <c r="SNT861" s="152"/>
      <c r="SNU861" s="152"/>
      <c r="SNV861" s="152"/>
      <c r="SNW861" s="152"/>
      <c r="SNX861" s="152"/>
      <c r="SNY861" s="152"/>
      <c r="SNZ861" s="152"/>
      <c r="SOA861" s="152"/>
      <c r="SOB861" s="152"/>
      <c r="SOC861" s="152"/>
      <c r="SOD861" s="152"/>
      <c r="SOE861" s="152"/>
      <c r="SOF861" s="152"/>
      <c r="SOG861" s="152"/>
      <c r="SOH861" s="152"/>
      <c r="SOI861" s="152"/>
      <c r="SOJ861" s="152"/>
      <c r="SOK861" s="152"/>
      <c r="SOL861" s="152"/>
      <c r="SOM861" s="152"/>
      <c r="SON861" s="152"/>
      <c r="SOO861" s="152"/>
      <c r="SOP861" s="152"/>
      <c r="SOQ861" s="152"/>
      <c r="SOR861" s="152"/>
      <c r="SOS861" s="152"/>
      <c r="SOT861" s="152"/>
      <c r="SOU861" s="152"/>
      <c r="SOV861" s="152"/>
      <c r="SOW861" s="152"/>
      <c r="SOX861" s="152"/>
      <c r="SOY861" s="152"/>
      <c r="SOZ861" s="152"/>
      <c r="SPA861" s="152"/>
      <c r="SPB861" s="152"/>
      <c r="SPC861" s="152"/>
      <c r="SPD861" s="152"/>
      <c r="SPE861" s="152"/>
      <c r="SPF861" s="152"/>
      <c r="SPG861" s="152"/>
      <c r="SPH861" s="152"/>
      <c r="SPI861" s="152"/>
      <c r="SPJ861" s="152"/>
      <c r="SPK861" s="152"/>
      <c r="SPL861" s="152"/>
      <c r="SPM861" s="152"/>
      <c r="SPN861" s="152"/>
      <c r="SPO861" s="152"/>
      <c r="SPP861" s="152"/>
      <c r="SPQ861" s="152"/>
      <c r="SPR861" s="152"/>
      <c r="SPS861" s="152"/>
      <c r="SPT861" s="152"/>
      <c r="SPU861" s="152"/>
      <c r="SPV861" s="152"/>
      <c r="SPW861" s="152"/>
      <c r="SPX861" s="152"/>
      <c r="SPY861" s="152"/>
      <c r="SPZ861" s="152"/>
      <c r="SQA861" s="152"/>
      <c r="SQB861" s="152"/>
      <c r="SQC861" s="152"/>
      <c r="SQD861" s="152"/>
      <c r="SQE861" s="152"/>
      <c r="SQF861" s="152"/>
      <c r="SQG861" s="152"/>
      <c r="SQH861" s="152"/>
      <c r="SQI861" s="152"/>
      <c r="SQJ861" s="152"/>
      <c r="SQK861" s="152"/>
      <c r="SQL861" s="152"/>
      <c r="SQM861" s="152"/>
      <c r="SQN861" s="152"/>
      <c r="SQO861" s="152"/>
      <c r="SQP861" s="152"/>
      <c r="SQQ861" s="152"/>
      <c r="SQR861" s="152"/>
      <c r="SQS861" s="152"/>
      <c r="SQT861" s="152"/>
      <c r="SQU861" s="152"/>
      <c r="SQV861" s="152"/>
      <c r="SQW861" s="152"/>
      <c r="SQX861" s="152"/>
      <c r="SQY861" s="152"/>
      <c r="SQZ861" s="152"/>
      <c r="SRA861" s="152"/>
      <c r="SRB861" s="152"/>
      <c r="SRC861" s="152"/>
      <c r="SRD861" s="152"/>
      <c r="SRE861" s="152"/>
      <c r="SRF861" s="152"/>
      <c r="SRG861" s="152"/>
      <c r="SRH861" s="152"/>
      <c r="SRI861" s="152"/>
      <c r="SRJ861" s="152"/>
      <c r="SRK861" s="152"/>
      <c r="SRL861" s="152"/>
      <c r="SRM861" s="152"/>
      <c r="SRN861" s="152"/>
      <c r="SRO861" s="152"/>
      <c r="SRP861" s="152"/>
      <c r="SRQ861" s="152"/>
      <c r="SRR861" s="152"/>
      <c r="SRS861" s="152"/>
      <c r="SRT861" s="152"/>
      <c r="SRU861" s="152"/>
      <c r="SRV861" s="152"/>
      <c r="SRW861" s="152"/>
      <c r="SRX861" s="152"/>
      <c r="SRY861" s="152"/>
      <c r="SRZ861" s="152"/>
      <c r="SSA861" s="152"/>
      <c r="SSB861" s="152"/>
      <c r="SSC861" s="152"/>
      <c r="SSD861" s="152"/>
      <c r="SSE861" s="152"/>
      <c r="SSF861" s="152"/>
      <c r="SSG861" s="152"/>
      <c r="SSH861" s="152"/>
      <c r="SSI861" s="152"/>
      <c r="SSJ861" s="152"/>
      <c r="SSK861" s="152"/>
      <c r="SSL861" s="152"/>
      <c r="SSM861" s="152"/>
      <c r="SSN861" s="152"/>
      <c r="SSO861" s="152"/>
      <c r="SSP861" s="152"/>
      <c r="SSQ861" s="152"/>
      <c r="SSR861" s="152"/>
      <c r="SSS861" s="152"/>
      <c r="SST861" s="152"/>
      <c r="SSU861" s="152"/>
      <c r="SSV861" s="152"/>
      <c r="SSW861" s="152"/>
      <c r="SSX861" s="152"/>
      <c r="SSY861" s="152"/>
      <c r="SSZ861" s="152"/>
      <c r="STA861" s="152"/>
      <c r="STB861" s="152"/>
      <c r="STC861" s="152"/>
      <c r="STD861" s="152"/>
      <c r="STE861" s="152"/>
      <c r="STF861" s="152"/>
      <c r="STG861" s="152"/>
      <c r="STH861" s="152"/>
      <c r="STI861" s="152"/>
      <c r="STJ861" s="152"/>
      <c r="STK861" s="152"/>
      <c r="STL861" s="152"/>
      <c r="STM861" s="152"/>
      <c r="STN861" s="152"/>
      <c r="STO861" s="152"/>
      <c r="STP861" s="152"/>
      <c r="STQ861" s="152"/>
      <c r="STR861" s="152"/>
      <c r="STS861" s="152"/>
      <c r="STT861" s="152"/>
      <c r="STU861" s="152"/>
      <c r="STV861" s="152"/>
      <c r="STW861" s="152"/>
      <c r="STX861" s="152"/>
      <c r="STY861" s="152"/>
      <c r="STZ861" s="152"/>
      <c r="SUA861" s="152"/>
      <c r="SUB861" s="152"/>
      <c r="SUC861" s="152"/>
      <c r="SUD861" s="152"/>
      <c r="SUE861" s="152"/>
      <c r="SUF861" s="152"/>
      <c r="SUG861" s="152"/>
      <c r="SUH861" s="152"/>
      <c r="SUI861" s="152"/>
      <c r="SUJ861" s="152"/>
      <c r="SUK861" s="152"/>
      <c r="SUL861" s="152"/>
      <c r="SUM861" s="152"/>
      <c r="SUN861" s="152"/>
      <c r="SUO861" s="152"/>
      <c r="SUP861" s="152"/>
      <c r="SUQ861" s="152"/>
      <c r="SUR861" s="152"/>
      <c r="SUS861" s="152"/>
      <c r="SUT861" s="152"/>
      <c r="SUU861" s="152"/>
      <c r="SUV861" s="152"/>
      <c r="SUW861" s="152"/>
      <c r="SUX861" s="152"/>
      <c r="SUY861" s="152"/>
      <c r="SUZ861" s="152"/>
      <c r="SVA861" s="152"/>
      <c r="SVB861" s="152"/>
      <c r="SVC861" s="152"/>
      <c r="SVD861" s="152"/>
      <c r="SVE861" s="152"/>
      <c r="SVF861" s="152"/>
      <c r="SVG861" s="152"/>
      <c r="SVH861" s="152"/>
      <c r="SVI861" s="152"/>
      <c r="SVJ861" s="152"/>
      <c r="SVK861" s="152"/>
      <c r="SVL861" s="152"/>
      <c r="SVM861" s="152"/>
      <c r="SVN861" s="152"/>
      <c r="SVO861" s="152"/>
      <c r="SVP861" s="152"/>
      <c r="SVQ861" s="152"/>
      <c r="SVR861" s="152"/>
      <c r="SVS861" s="152"/>
      <c r="SVT861" s="152"/>
      <c r="SVU861" s="152"/>
      <c r="SVV861" s="152"/>
      <c r="SVW861" s="152"/>
      <c r="SVX861" s="152"/>
      <c r="SVY861" s="152"/>
      <c r="SVZ861" s="152"/>
      <c r="SWA861" s="152"/>
      <c r="SWB861" s="152"/>
      <c r="SWC861" s="152"/>
      <c r="SWD861" s="152"/>
      <c r="SWE861" s="152"/>
      <c r="SWF861" s="152"/>
      <c r="SWG861" s="152"/>
      <c r="SWH861" s="152"/>
      <c r="SWI861" s="152"/>
      <c r="SWJ861" s="152"/>
      <c r="SWK861" s="152"/>
      <c r="SWL861" s="152"/>
      <c r="SWM861" s="152"/>
      <c r="SWN861" s="152"/>
      <c r="SWO861" s="152"/>
      <c r="SWP861" s="152"/>
      <c r="SWQ861" s="152"/>
      <c r="SWR861" s="152"/>
      <c r="SWS861" s="152"/>
      <c r="SWT861" s="152"/>
      <c r="SWU861" s="152"/>
      <c r="SWV861" s="152"/>
      <c r="SWW861" s="152"/>
      <c r="SWX861" s="152"/>
      <c r="SWY861" s="152"/>
      <c r="SWZ861" s="152"/>
      <c r="SXA861" s="152"/>
      <c r="SXB861" s="152"/>
      <c r="SXC861" s="152"/>
      <c r="SXD861" s="152"/>
      <c r="SXE861" s="152"/>
      <c r="SXF861" s="152"/>
      <c r="SXG861" s="152"/>
      <c r="SXH861" s="152"/>
      <c r="SXI861" s="152"/>
      <c r="SXJ861" s="152"/>
      <c r="SXK861" s="152"/>
      <c r="SXL861" s="152"/>
      <c r="SXM861" s="152"/>
      <c r="SXN861" s="152"/>
      <c r="SXO861" s="152"/>
      <c r="SXP861" s="152"/>
      <c r="SXQ861" s="152"/>
      <c r="SXR861" s="152"/>
      <c r="SXS861" s="152"/>
      <c r="SXT861" s="152"/>
      <c r="SXU861" s="152"/>
      <c r="SXV861" s="152"/>
      <c r="SXW861" s="152"/>
      <c r="SXX861" s="152"/>
      <c r="SXY861" s="152"/>
      <c r="SXZ861" s="152"/>
      <c r="SYA861" s="152"/>
      <c r="SYB861" s="152"/>
      <c r="SYC861" s="152"/>
      <c r="SYD861" s="152"/>
      <c r="SYE861" s="152"/>
      <c r="SYF861" s="152"/>
      <c r="SYG861" s="152"/>
      <c r="SYH861" s="152"/>
      <c r="SYI861" s="152"/>
      <c r="SYJ861" s="152"/>
      <c r="SYK861" s="152"/>
      <c r="SYL861" s="152"/>
      <c r="SYM861" s="152"/>
      <c r="SYN861" s="152"/>
      <c r="SYO861" s="152"/>
      <c r="SYP861" s="152"/>
      <c r="SYQ861" s="152"/>
      <c r="SYR861" s="152"/>
      <c r="SYS861" s="152"/>
      <c r="SYT861" s="152"/>
      <c r="SYU861" s="152"/>
      <c r="SYV861" s="152"/>
      <c r="SYW861" s="152"/>
      <c r="SYX861" s="152"/>
      <c r="SYY861" s="152"/>
      <c r="SYZ861" s="152"/>
      <c r="SZA861" s="152"/>
      <c r="SZB861" s="152"/>
      <c r="SZC861" s="152"/>
      <c r="SZD861" s="152"/>
      <c r="SZE861" s="152"/>
      <c r="SZF861" s="152"/>
      <c r="SZG861" s="152"/>
      <c r="SZH861" s="152"/>
      <c r="SZI861" s="152"/>
      <c r="SZJ861" s="152"/>
      <c r="SZK861" s="152"/>
      <c r="SZL861" s="152"/>
      <c r="SZM861" s="152"/>
      <c r="SZN861" s="152"/>
      <c r="SZO861" s="152"/>
      <c r="SZP861" s="152"/>
      <c r="SZQ861" s="152"/>
      <c r="SZR861" s="152"/>
      <c r="SZS861" s="152"/>
      <c r="SZT861" s="152"/>
      <c r="SZU861" s="152"/>
      <c r="SZV861" s="152"/>
      <c r="SZW861" s="152"/>
      <c r="SZX861" s="152"/>
      <c r="SZY861" s="152"/>
      <c r="SZZ861" s="152"/>
      <c r="TAA861" s="152"/>
      <c r="TAB861" s="152"/>
      <c r="TAC861" s="152"/>
      <c r="TAD861" s="152"/>
      <c r="TAE861" s="152"/>
      <c r="TAF861" s="152"/>
      <c r="TAG861" s="152"/>
      <c r="TAH861" s="152"/>
      <c r="TAI861" s="152"/>
      <c r="TAJ861" s="152"/>
      <c r="TAK861" s="152"/>
      <c r="TAL861" s="152"/>
      <c r="TAM861" s="152"/>
      <c r="TAN861" s="152"/>
      <c r="TAO861" s="152"/>
      <c r="TAP861" s="152"/>
      <c r="TAQ861" s="152"/>
      <c r="TAR861" s="152"/>
      <c r="TAS861" s="152"/>
      <c r="TAT861" s="152"/>
      <c r="TAU861" s="152"/>
      <c r="TAV861" s="152"/>
      <c r="TAW861" s="152"/>
      <c r="TAX861" s="152"/>
      <c r="TAY861" s="152"/>
      <c r="TAZ861" s="152"/>
      <c r="TBA861" s="152"/>
      <c r="TBB861" s="152"/>
      <c r="TBC861" s="152"/>
      <c r="TBD861" s="152"/>
      <c r="TBE861" s="152"/>
      <c r="TBF861" s="152"/>
      <c r="TBG861" s="152"/>
      <c r="TBH861" s="152"/>
      <c r="TBI861" s="152"/>
      <c r="TBJ861" s="152"/>
      <c r="TBK861" s="152"/>
      <c r="TBL861" s="152"/>
      <c r="TBM861" s="152"/>
      <c r="TBN861" s="152"/>
      <c r="TBO861" s="152"/>
      <c r="TBP861" s="152"/>
      <c r="TBQ861" s="152"/>
      <c r="TBR861" s="152"/>
      <c r="TBS861" s="152"/>
      <c r="TBT861" s="152"/>
      <c r="TBU861" s="152"/>
      <c r="TBV861" s="152"/>
      <c r="TBW861" s="152"/>
      <c r="TBX861" s="152"/>
      <c r="TBY861" s="152"/>
      <c r="TBZ861" s="152"/>
      <c r="TCA861" s="152"/>
      <c r="TCB861" s="152"/>
      <c r="TCC861" s="152"/>
      <c r="TCD861" s="152"/>
      <c r="TCE861" s="152"/>
      <c r="TCF861" s="152"/>
      <c r="TCG861" s="152"/>
      <c r="TCH861" s="152"/>
      <c r="TCI861" s="152"/>
      <c r="TCJ861" s="152"/>
      <c r="TCK861" s="152"/>
      <c r="TCL861" s="152"/>
      <c r="TCM861" s="152"/>
      <c r="TCN861" s="152"/>
      <c r="TCO861" s="152"/>
      <c r="TCP861" s="152"/>
      <c r="TCQ861" s="152"/>
      <c r="TCR861" s="152"/>
      <c r="TCS861" s="152"/>
      <c r="TCT861" s="152"/>
      <c r="TCU861" s="152"/>
      <c r="TCV861" s="152"/>
      <c r="TCW861" s="152"/>
      <c r="TCX861" s="152"/>
      <c r="TCY861" s="152"/>
      <c r="TCZ861" s="152"/>
      <c r="TDA861" s="152"/>
      <c r="TDB861" s="152"/>
      <c r="TDC861" s="152"/>
      <c r="TDD861" s="152"/>
      <c r="TDE861" s="152"/>
      <c r="TDF861" s="152"/>
      <c r="TDG861" s="152"/>
      <c r="TDH861" s="152"/>
      <c r="TDI861" s="152"/>
      <c r="TDJ861" s="152"/>
      <c r="TDK861" s="152"/>
      <c r="TDL861" s="152"/>
      <c r="TDM861" s="152"/>
      <c r="TDN861" s="152"/>
      <c r="TDO861" s="152"/>
      <c r="TDP861" s="152"/>
      <c r="TDQ861" s="152"/>
      <c r="TDR861" s="152"/>
      <c r="TDS861" s="152"/>
      <c r="TDT861" s="152"/>
      <c r="TDU861" s="152"/>
      <c r="TDV861" s="152"/>
      <c r="TDW861" s="152"/>
      <c r="TDX861" s="152"/>
      <c r="TDY861" s="152"/>
      <c r="TDZ861" s="152"/>
      <c r="TEA861" s="152"/>
      <c r="TEB861" s="152"/>
      <c r="TEC861" s="152"/>
      <c r="TED861" s="152"/>
      <c r="TEE861" s="152"/>
      <c r="TEF861" s="152"/>
      <c r="TEG861" s="152"/>
      <c r="TEH861" s="152"/>
      <c r="TEI861" s="152"/>
      <c r="TEJ861" s="152"/>
      <c r="TEK861" s="152"/>
      <c r="TEL861" s="152"/>
      <c r="TEM861" s="152"/>
      <c r="TEN861" s="152"/>
      <c r="TEO861" s="152"/>
      <c r="TEP861" s="152"/>
      <c r="TEQ861" s="152"/>
      <c r="TER861" s="152"/>
      <c r="TES861" s="152"/>
      <c r="TET861" s="152"/>
      <c r="TEU861" s="152"/>
      <c r="TEV861" s="152"/>
      <c r="TEW861" s="152"/>
      <c r="TEX861" s="152"/>
      <c r="TEY861" s="152"/>
      <c r="TEZ861" s="152"/>
      <c r="TFA861" s="152"/>
      <c r="TFB861" s="152"/>
      <c r="TFC861" s="152"/>
      <c r="TFD861" s="152"/>
      <c r="TFE861" s="152"/>
      <c r="TFF861" s="152"/>
      <c r="TFG861" s="152"/>
      <c r="TFH861" s="152"/>
      <c r="TFI861" s="152"/>
      <c r="TFJ861" s="152"/>
      <c r="TFK861" s="152"/>
      <c r="TFL861" s="152"/>
      <c r="TFM861" s="152"/>
      <c r="TFN861" s="152"/>
      <c r="TFO861" s="152"/>
      <c r="TFP861" s="152"/>
      <c r="TFQ861" s="152"/>
      <c r="TFR861" s="152"/>
      <c r="TFS861" s="152"/>
      <c r="TFT861" s="152"/>
      <c r="TFU861" s="152"/>
      <c r="TFV861" s="152"/>
      <c r="TFW861" s="152"/>
      <c r="TFX861" s="152"/>
      <c r="TFY861" s="152"/>
      <c r="TFZ861" s="152"/>
      <c r="TGA861" s="152"/>
      <c r="TGB861" s="152"/>
      <c r="TGC861" s="152"/>
      <c r="TGD861" s="152"/>
      <c r="TGE861" s="152"/>
      <c r="TGF861" s="152"/>
      <c r="TGG861" s="152"/>
      <c r="TGH861" s="152"/>
      <c r="TGI861" s="152"/>
      <c r="TGJ861" s="152"/>
      <c r="TGK861" s="152"/>
      <c r="TGL861" s="152"/>
      <c r="TGM861" s="152"/>
      <c r="TGN861" s="152"/>
      <c r="TGO861" s="152"/>
      <c r="TGP861" s="152"/>
      <c r="TGQ861" s="152"/>
      <c r="TGR861" s="152"/>
      <c r="TGS861" s="152"/>
      <c r="TGT861" s="152"/>
      <c r="TGU861" s="152"/>
      <c r="TGV861" s="152"/>
      <c r="TGW861" s="152"/>
      <c r="TGX861" s="152"/>
      <c r="TGY861" s="152"/>
      <c r="TGZ861" s="152"/>
      <c r="THA861" s="152"/>
      <c r="THB861" s="152"/>
      <c r="THC861" s="152"/>
      <c r="THD861" s="152"/>
      <c r="THE861" s="152"/>
      <c r="THF861" s="152"/>
      <c r="THG861" s="152"/>
      <c r="THH861" s="152"/>
      <c r="THI861" s="152"/>
      <c r="THJ861" s="152"/>
      <c r="THK861" s="152"/>
      <c r="THL861" s="152"/>
      <c r="THM861" s="152"/>
      <c r="THN861" s="152"/>
      <c r="THO861" s="152"/>
      <c r="THP861" s="152"/>
      <c r="THQ861" s="152"/>
      <c r="THR861" s="152"/>
      <c r="THS861" s="152"/>
      <c r="THT861" s="152"/>
      <c r="THU861" s="152"/>
      <c r="THV861" s="152"/>
      <c r="THW861" s="152"/>
      <c r="THX861" s="152"/>
      <c r="THY861" s="152"/>
      <c r="THZ861" s="152"/>
      <c r="TIA861" s="152"/>
      <c r="TIB861" s="152"/>
      <c r="TIC861" s="152"/>
      <c r="TID861" s="152"/>
      <c r="TIE861" s="152"/>
      <c r="TIF861" s="152"/>
      <c r="TIG861" s="152"/>
      <c r="TIH861" s="152"/>
      <c r="TII861" s="152"/>
      <c r="TIJ861" s="152"/>
      <c r="TIK861" s="152"/>
      <c r="TIL861" s="152"/>
      <c r="TIM861" s="152"/>
      <c r="TIN861" s="152"/>
      <c r="TIO861" s="152"/>
      <c r="TIP861" s="152"/>
      <c r="TIQ861" s="152"/>
      <c r="TIR861" s="152"/>
      <c r="TIS861" s="152"/>
      <c r="TIT861" s="152"/>
      <c r="TIU861" s="152"/>
      <c r="TIV861" s="152"/>
      <c r="TIW861" s="152"/>
      <c r="TIX861" s="152"/>
      <c r="TIY861" s="152"/>
      <c r="TIZ861" s="152"/>
      <c r="TJA861" s="152"/>
      <c r="TJB861" s="152"/>
      <c r="TJC861" s="152"/>
      <c r="TJD861" s="152"/>
      <c r="TJE861" s="152"/>
      <c r="TJF861" s="152"/>
      <c r="TJG861" s="152"/>
      <c r="TJH861" s="152"/>
      <c r="TJI861" s="152"/>
      <c r="TJJ861" s="152"/>
      <c r="TJK861" s="152"/>
      <c r="TJL861" s="152"/>
      <c r="TJM861" s="152"/>
      <c r="TJN861" s="152"/>
      <c r="TJO861" s="152"/>
      <c r="TJP861" s="152"/>
      <c r="TJQ861" s="152"/>
      <c r="TJR861" s="152"/>
      <c r="TJS861" s="152"/>
      <c r="TJT861" s="152"/>
      <c r="TJU861" s="152"/>
      <c r="TJV861" s="152"/>
      <c r="TJW861" s="152"/>
      <c r="TJX861" s="152"/>
      <c r="TJY861" s="152"/>
      <c r="TJZ861" s="152"/>
      <c r="TKA861" s="152"/>
      <c r="TKB861" s="152"/>
      <c r="TKC861" s="152"/>
      <c r="TKD861" s="152"/>
      <c r="TKE861" s="152"/>
      <c r="TKF861" s="152"/>
      <c r="TKG861" s="152"/>
      <c r="TKH861" s="152"/>
      <c r="TKI861" s="152"/>
      <c r="TKJ861" s="152"/>
      <c r="TKK861" s="152"/>
      <c r="TKL861" s="152"/>
      <c r="TKM861" s="152"/>
      <c r="TKN861" s="152"/>
      <c r="TKO861" s="152"/>
      <c r="TKP861" s="152"/>
      <c r="TKQ861" s="152"/>
      <c r="TKR861" s="152"/>
      <c r="TKS861" s="152"/>
      <c r="TKT861" s="152"/>
      <c r="TKU861" s="152"/>
      <c r="TKV861" s="152"/>
      <c r="TKW861" s="152"/>
      <c r="TKX861" s="152"/>
      <c r="TKY861" s="152"/>
      <c r="TKZ861" s="152"/>
      <c r="TLA861" s="152"/>
      <c r="TLB861" s="152"/>
      <c r="TLC861" s="152"/>
      <c r="TLD861" s="152"/>
      <c r="TLE861" s="152"/>
      <c r="TLF861" s="152"/>
      <c r="TLG861" s="152"/>
      <c r="TLH861" s="152"/>
      <c r="TLI861" s="152"/>
      <c r="TLJ861" s="152"/>
      <c r="TLK861" s="152"/>
      <c r="TLL861" s="152"/>
      <c r="TLM861" s="152"/>
      <c r="TLN861" s="152"/>
      <c r="TLO861" s="152"/>
      <c r="TLP861" s="152"/>
      <c r="TLQ861" s="152"/>
      <c r="TLR861" s="152"/>
      <c r="TLS861" s="152"/>
      <c r="TLT861" s="152"/>
      <c r="TLU861" s="152"/>
      <c r="TLV861" s="152"/>
      <c r="TLW861" s="152"/>
      <c r="TLX861" s="152"/>
      <c r="TLY861" s="152"/>
      <c r="TLZ861" s="152"/>
      <c r="TMA861" s="152"/>
      <c r="TMB861" s="152"/>
      <c r="TMC861" s="152"/>
      <c r="TMD861" s="152"/>
      <c r="TME861" s="152"/>
      <c r="TMF861" s="152"/>
      <c r="TMG861" s="152"/>
      <c r="TMH861" s="152"/>
      <c r="TMI861" s="152"/>
      <c r="TMJ861" s="152"/>
      <c r="TMK861" s="152"/>
      <c r="TML861" s="152"/>
      <c r="TMM861" s="152"/>
      <c r="TMN861" s="152"/>
      <c r="TMO861" s="152"/>
      <c r="TMP861" s="152"/>
      <c r="TMQ861" s="152"/>
      <c r="TMR861" s="152"/>
      <c r="TMS861" s="152"/>
      <c r="TMT861" s="152"/>
      <c r="TMU861" s="152"/>
      <c r="TMV861" s="152"/>
      <c r="TMW861" s="152"/>
      <c r="TMX861" s="152"/>
      <c r="TMY861" s="152"/>
      <c r="TMZ861" s="152"/>
      <c r="TNA861" s="152"/>
      <c r="TNB861" s="152"/>
      <c r="TNC861" s="152"/>
      <c r="TND861" s="152"/>
      <c r="TNE861" s="152"/>
      <c r="TNF861" s="152"/>
      <c r="TNG861" s="152"/>
      <c r="TNH861" s="152"/>
      <c r="TNI861" s="152"/>
      <c r="TNJ861" s="152"/>
      <c r="TNK861" s="152"/>
      <c r="TNL861" s="152"/>
      <c r="TNM861" s="152"/>
      <c r="TNN861" s="152"/>
      <c r="TNO861" s="152"/>
      <c r="TNP861" s="152"/>
      <c r="TNQ861" s="152"/>
      <c r="TNR861" s="152"/>
      <c r="TNS861" s="152"/>
      <c r="TNT861" s="152"/>
      <c r="TNU861" s="152"/>
      <c r="TNV861" s="152"/>
      <c r="TNW861" s="152"/>
      <c r="TNX861" s="152"/>
      <c r="TNY861" s="152"/>
      <c r="TNZ861" s="152"/>
      <c r="TOA861" s="152"/>
      <c r="TOB861" s="152"/>
      <c r="TOC861" s="152"/>
      <c r="TOD861" s="152"/>
      <c r="TOE861" s="152"/>
      <c r="TOF861" s="152"/>
      <c r="TOG861" s="152"/>
      <c r="TOH861" s="152"/>
      <c r="TOI861" s="152"/>
      <c r="TOJ861" s="152"/>
      <c r="TOK861" s="152"/>
      <c r="TOL861" s="152"/>
      <c r="TOM861" s="152"/>
      <c r="TON861" s="152"/>
      <c r="TOO861" s="152"/>
      <c r="TOP861" s="152"/>
      <c r="TOQ861" s="152"/>
      <c r="TOR861" s="152"/>
      <c r="TOS861" s="152"/>
      <c r="TOT861" s="152"/>
      <c r="TOU861" s="152"/>
      <c r="TOV861" s="152"/>
      <c r="TOW861" s="152"/>
      <c r="TOX861" s="152"/>
      <c r="TOY861" s="152"/>
      <c r="TOZ861" s="152"/>
      <c r="TPA861" s="152"/>
      <c r="TPB861" s="152"/>
      <c r="TPC861" s="152"/>
      <c r="TPD861" s="152"/>
      <c r="TPE861" s="152"/>
      <c r="TPF861" s="152"/>
      <c r="TPG861" s="152"/>
      <c r="TPH861" s="152"/>
      <c r="TPI861" s="152"/>
      <c r="TPJ861" s="152"/>
      <c r="TPK861" s="152"/>
      <c r="TPL861" s="152"/>
      <c r="TPM861" s="152"/>
      <c r="TPN861" s="152"/>
      <c r="TPO861" s="152"/>
      <c r="TPP861" s="152"/>
      <c r="TPQ861" s="152"/>
      <c r="TPR861" s="152"/>
      <c r="TPS861" s="152"/>
      <c r="TPT861" s="152"/>
      <c r="TPU861" s="152"/>
      <c r="TPV861" s="152"/>
      <c r="TPW861" s="152"/>
      <c r="TPX861" s="152"/>
      <c r="TPY861" s="152"/>
      <c r="TPZ861" s="152"/>
      <c r="TQA861" s="152"/>
      <c r="TQB861" s="152"/>
      <c r="TQC861" s="152"/>
      <c r="TQD861" s="152"/>
      <c r="TQE861" s="152"/>
      <c r="TQF861" s="152"/>
      <c r="TQG861" s="152"/>
      <c r="TQH861" s="152"/>
      <c r="TQI861" s="152"/>
      <c r="TQJ861" s="152"/>
      <c r="TQK861" s="152"/>
      <c r="TQL861" s="152"/>
      <c r="TQM861" s="152"/>
      <c r="TQN861" s="152"/>
      <c r="TQO861" s="152"/>
      <c r="TQP861" s="152"/>
      <c r="TQQ861" s="152"/>
      <c r="TQR861" s="152"/>
      <c r="TQS861" s="152"/>
      <c r="TQT861" s="152"/>
      <c r="TQU861" s="152"/>
      <c r="TQV861" s="152"/>
      <c r="TQW861" s="152"/>
      <c r="TQX861" s="152"/>
      <c r="TQY861" s="152"/>
      <c r="TQZ861" s="152"/>
      <c r="TRA861" s="152"/>
      <c r="TRB861" s="152"/>
      <c r="TRC861" s="152"/>
      <c r="TRD861" s="152"/>
      <c r="TRE861" s="152"/>
      <c r="TRF861" s="152"/>
      <c r="TRG861" s="152"/>
      <c r="TRH861" s="152"/>
      <c r="TRI861" s="152"/>
      <c r="TRJ861" s="152"/>
      <c r="TRK861" s="152"/>
      <c r="TRL861" s="152"/>
      <c r="TRM861" s="152"/>
      <c r="TRN861" s="152"/>
      <c r="TRO861" s="152"/>
      <c r="TRP861" s="152"/>
      <c r="TRQ861" s="152"/>
      <c r="TRR861" s="152"/>
      <c r="TRS861" s="152"/>
      <c r="TRT861" s="152"/>
      <c r="TRU861" s="152"/>
      <c r="TRV861" s="152"/>
      <c r="TRW861" s="152"/>
      <c r="TRX861" s="152"/>
      <c r="TRY861" s="152"/>
      <c r="TRZ861" s="152"/>
      <c r="TSA861" s="152"/>
      <c r="TSB861" s="152"/>
      <c r="TSC861" s="152"/>
      <c r="TSD861" s="152"/>
      <c r="TSE861" s="152"/>
      <c r="TSF861" s="152"/>
      <c r="TSG861" s="152"/>
      <c r="TSH861" s="152"/>
      <c r="TSI861" s="152"/>
      <c r="TSJ861" s="152"/>
      <c r="TSK861" s="152"/>
      <c r="TSL861" s="152"/>
      <c r="TSM861" s="152"/>
      <c r="TSN861" s="152"/>
      <c r="TSO861" s="152"/>
      <c r="TSP861" s="152"/>
      <c r="TSQ861" s="152"/>
      <c r="TSR861" s="152"/>
      <c r="TSS861" s="152"/>
      <c r="TST861" s="152"/>
      <c r="TSU861" s="152"/>
      <c r="TSV861" s="152"/>
      <c r="TSW861" s="152"/>
      <c r="TSX861" s="152"/>
      <c r="TSY861" s="152"/>
      <c r="TSZ861" s="152"/>
      <c r="TTA861" s="152"/>
      <c r="TTB861" s="152"/>
      <c r="TTC861" s="152"/>
      <c r="TTD861" s="152"/>
      <c r="TTE861" s="152"/>
      <c r="TTF861" s="152"/>
      <c r="TTG861" s="152"/>
      <c r="TTH861" s="152"/>
      <c r="TTI861" s="152"/>
      <c r="TTJ861" s="152"/>
      <c r="TTK861" s="152"/>
      <c r="TTL861" s="152"/>
      <c r="TTM861" s="152"/>
      <c r="TTN861" s="152"/>
      <c r="TTO861" s="152"/>
      <c r="TTP861" s="152"/>
      <c r="TTQ861" s="152"/>
      <c r="TTR861" s="152"/>
      <c r="TTS861" s="152"/>
      <c r="TTT861" s="152"/>
      <c r="TTU861" s="152"/>
      <c r="TTV861" s="152"/>
      <c r="TTW861" s="152"/>
      <c r="TTX861" s="152"/>
      <c r="TTY861" s="152"/>
      <c r="TTZ861" s="152"/>
      <c r="TUA861" s="152"/>
      <c r="TUB861" s="152"/>
      <c r="TUC861" s="152"/>
      <c r="TUD861" s="152"/>
      <c r="TUE861" s="152"/>
      <c r="TUF861" s="152"/>
      <c r="TUG861" s="152"/>
      <c r="TUH861" s="152"/>
      <c r="TUI861" s="152"/>
      <c r="TUJ861" s="152"/>
      <c r="TUK861" s="152"/>
      <c r="TUL861" s="152"/>
      <c r="TUM861" s="152"/>
      <c r="TUN861" s="152"/>
      <c r="TUO861" s="152"/>
      <c r="TUP861" s="152"/>
      <c r="TUQ861" s="152"/>
      <c r="TUR861" s="152"/>
      <c r="TUS861" s="152"/>
      <c r="TUT861" s="152"/>
      <c r="TUU861" s="152"/>
      <c r="TUV861" s="152"/>
      <c r="TUW861" s="152"/>
      <c r="TUX861" s="152"/>
      <c r="TUY861" s="152"/>
      <c r="TUZ861" s="152"/>
      <c r="TVA861" s="152"/>
      <c r="TVB861" s="152"/>
      <c r="TVC861" s="152"/>
      <c r="TVD861" s="152"/>
      <c r="TVE861" s="152"/>
      <c r="TVF861" s="152"/>
      <c r="TVG861" s="152"/>
      <c r="TVH861" s="152"/>
      <c r="TVI861" s="152"/>
      <c r="TVJ861" s="152"/>
      <c r="TVK861" s="152"/>
      <c r="TVL861" s="152"/>
      <c r="TVM861" s="152"/>
      <c r="TVN861" s="152"/>
      <c r="TVO861" s="152"/>
      <c r="TVP861" s="152"/>
      <c r="TVQ861" s="152"/>
      <c r="TVR861" s="152"/>
      <c r="TVS861" s="152"/>
      <c r="TVT861" s="152"/>
      <c r="TVU861" s="152"/>
      <c r="TVV861" s="152"/>
      <c r="TVW861" s="152"/>
      <c r="TVX861" s="152"/>
      <c r="TVY861" s="152"/>
      <c r="TVZ861" s="152"/>
      <c r="TWA861" s="152"/>
      <c r="TWB861" s="152"/>
      <c r="TWC861" s="152"/>
      <c r="TWD861" s="152"/>
      <c r="TWE861" s="152"/>
      <c r="TWF861" s="152"/>
      <c r="TWG861" s="152"/>
      <c r="TWH861" s="152"/>
      <c r="TWI861" s="152"/>
      <c r="TWJ861" s="152"/>
      <c r="TWK861" s="152"/>
      <c r="TWL861" s="152"/>
      <c r="TWM861" s="152"/>
      <c r="TWN861" s="152"/>
      <c r="TWO861" s="152"/>
      <c r="TWP861" s="152"/>
      <c r="TWQ861" s="152"/>
      <c r="TWR861" s="152"/>
      <c r="TWS861" s="152"/>
      <c r="TWT861" s="152"/>
      <c r="TWU861" s="152"/>
      <c r="TWV861" s="152"/>
      <c r="TWW861" s="152"/>
      <c r="TWX861" s="152"/>
      <c r="TWY861" s="152"/>
      <c r="TWZ861" s="152"/>
      <c r="TXA861" s="152"/>
      <c r="TXB861" s="152"/>
      <c r="TXC861" s="152"/>
      <c r="TXD861" s="152"/>
      <c r="TXE861" s="152"/>
      <c r="TXF861" s="152"/>
      <c r="TXG861" s="152"/>
      <c r="TXH861" s="152"/>
      <c r="TXI861" s="152"/>
      <c r="TXJ861" s="152"/>
      <c r="TXK861" s="152"/>
      <c r="TXL861" s="152"/>
      <c r="TXM861" s="152"/>
      <c r="TXN861" s="152"/>
      <c r="TXO861" s="152"/>
      <c r="TXP861" s="152"/>
      <c r="TXQ861" s="152"/>
      <c r="TXR861" s="152"/>
      <c r="TXS861" s="152"/>
      <c r="TXT861" s="152"/>
      <c r="TXU861" s="152"/>
      <c r="TXV861" s="152"/>
      <c r="TXW861" s="152"/>
      <c r="TXX861" s="152"/>
      <c r="TXY861" s="152"/>
      <c r="TXZ861" s="152"/>
      <c r="TYA861" s="152"/>
      <c r="TYB861" s="152"/>
      <c r="TYC861" s="152"/>
      <c r="TYD861" s="152"/>
      <c r="TYE861" s="152"/>
      <c r="TYF861" s="152"/>
      <c r="TYG861" s="152"/>
      <c r="TYH861" s="152"/>
      <c r="TYI861" s="152"/>
      <c r="TYJ861" s="152"/>
      <c r="TYK861" s="152"/>
      <c r="TYL861" s="152"/>
      <c r="TYM861" s="152"/>
      <c r="TYN861" s="152"/>
      <c r="TYO861" s="152"/>
      <c r="TYP861" s="152"/>
      <c r="TYQ861" s="152"/>
      <c r="TYR861" s="152"/>
      <c r="TYS861" s="152"/>
      <c r="TYT861" s="152"/>
      <c r="TYU861" s="152"/>
      <c r="TYV861" s="152"/>
      <c r="TYW861" s="152"/>
      <c r="TYX861" s="152"/>
      <c r="TYY861" s="152"/>
      <c r="TYZ861" s="152"/>
      <c r="TZA861" s="152"/>
      <c r="TZB861" s="152"/>
      <c r="TZC861" s="152"/>
      <c r="TZD861" s="152"/>
      <c r="TZE861" s="152"/>
      <c r="TZF861" s="152"/>
      <c r="TZG861" s="152"/>
      <c r="TZH861" s="152"/>
      <c r="TZI861" s="152"/>
      <c r="TZJ861" s="152"/>
      <c r="TZK861" s="152"/>
      <c r="TZL861" s="152"/>
      <c r="TZM861" s="152"/>
      <c r="TZN861" s="152"/>
      <c r="TZO861" s="152"/>
      <c r="TZP861" s="152"/>
      <c r="TZQ861" s="152"/>
      <c r="TZR861" s="152"/>
      <c r="TZS861" s="152"/>
      <c r="TZT861" s="152"/>
      <c r="TZU861" s="152"/>
      <c r="TZV861" s="152"/>
      <c r="TZW861" s="152"/>
      <c r="TZX861" s="152"/>
      <c r="TZY861" s="152"/>
      <c r="TZZ861" s="152"/>
      <c r="UAA861" s="152"/>
      <c r="UAB861" s="152"/>
      <c r="UAC861" s="152"/>
      <c r="UAD861" s="152"/>
      <c r="UAE861" s="152"/>
      <c r="UAF861" s="152"/>
      <c r="UAG861" s="152"/>
      <c r="UAH861" s="152"/>
      <c r="UAI861" s="152"/>
      <c r="UAJ861" s="152"/>
      <c r="UAK861" s="152"/>
      <c r="UAL861" s="152"/>
      <c r="UAM861" s="152"/>
      <c r="UAN861" s="152"/>
      <c r="UAO861" s="152"/>
      <c r="UAP861" s="152"/>
      <c r="UAQ861" s="152"/>
      <c r="UAR861" s="152"/>
      <c r="UAS861" s="152"/>
      <c r="UAT861" s="152"/>
      <c r="UAU861" s="152"/>
      <c r="UAV861" s="152"/>
      <c r="UAW861" s="152"/>
      <c r="UAX861" s="152"/>
      <c r="UAY861" s="152"/>
      <c r="UAZ861" s="152"/>
      <c r="UBA861" s="152"/>
      <c r="UBB861" s="152"/>
      <c r="UBC861" s="152"/>
      <c r="UBD861" s="152"/>
      <c r="UBE861" s="152"/>
      <c r="UBF861" s="152"/>
      <c r="UBG861" s="152"/>
      <c r="UBH861" s="152"/>
      <c r="UBI861" s="152"/>
      <c r="UBJ861" s="152"/>
      <c r="UBK861" s="152"/>
      <c r="UBL861" s="152"/>
      <c r="UBM861" s="152"/>
      <c r="UBN861" s="152"/>
      <c r="UBO861" s="152"/>
      <c r="UBP861" s="152"/>
      <c r="UBQ861" s="152"/>
      <c r="UBR861" s="152"/>
      <c r="UBS861" s="152"/>
      <c r="UBT861" s="152"/>
      <c r="UBU861" s="152"/>
      <c r="UBV861" s="152"/>
      <c r="UBW861" s="152"/>
      <c r="UBX861" s="152"/>
      <c r="UBY861" s="152"/>
      <c r="UBZ861" s="152"/>
      <c r="UCA861" s="152"/>
      <c r="UCB861" s="152"/>
      <c r="UCC861" s="152"/>
      <c r="UCD861" s="152"/>
      <c r="UCE861" s="152"/>
      <c r="UCF861" s="152"/>
      <c r="UCG861" s="152"/>
      <c r="UCH861" s="152"/>
      <c r="UCI861" s="152"/>
      <c r="UCJ861" s="152"/>
      <c r="UCK861" s="152"/>
      <c r="UCL861" s="152"/>
      <c r="UCM861" s="152"/>
      <c r="UCN861" s="152"/>
      <c r="UCO861" s="152"/>
      <c r="UCP861" s="152"/>
      <c r="UCQ861" s="152"/>
      <c r="UCR861" s="152"/>
      <c r="UCS861" s="152"/>
      <c r="UCT861" s="152"/>
      <c r="UCU861" s="152"/>
      <c r="UCV861" s="152"/>
      <c r="UCW861" s="152"/>
      <c r="UCX861" s="152"/>
      <c r="UCY861" s="152"/>
      <c r="UCZ861" s="152"/>
      <c r="UDA861" s="152"/>
      <c r="UDB861" s="152"/>
      <c r="UDC861" s="152"/>
      <c r="UDD861" s="152"/>
      <c r="UDE861" s="152"/>
      <c r="UDF861" s="152"/>
      <c r="UDG861" s="152"/>
      <c r="UDH861" s="152"/>
      <c r="UDI861" s="152"/>
      <c r="UDJ861" s="152"/>
      <c r="UDK861" s="152"/>
      <c r="UDL861" s="152"/>
      <c r="UDM861" s="152"/>
      <c r="UDN861" s="152"/>
      <c r="UDO861" s="152"/>
      <c r="UDP861" s="152"/>
      <c r="UDQ861" s="152"/>
      <c r="UDR861" s="152"/>
      <c r="UDS861" s="152"/>
      <c r="UDT861" s="152"/>
      <c r="UDU861" s="152"/>
      <c r="UDV861" s="152"/>
      <c r="UDW861" s="152"/>
      <c r="UDX861" s="152"/>
      <c r="UDY861" s="152"/>
      <c r="UDZ861" s="152"/>
      <c r="UEA861" s="152"/>
      <c r="UEB861" s="152"/>
      <c r="UEC861" s="152"/>
      <c r="UED861" s="152"/>
      <c r="UEE861" s="152"/>
      <c r="UEF861" s="152"/>
      <c r="UEG861" s="152"/>
      <c r="UEH861" s="152"/>
      <c r="UEI861" s="152"/>
      <c r="UEJ861" s="152"/>
      <c r="UEK861" s="152"/>
      <c r="UEL861" s="152"/>
      <c r="UEM861" s="152"/>
      <c r="UEN861" s="152"/>
      <c r="UEO861" s="152"/>
      <c r="UEP861" s="152"/>
      <c r="UEQ861" s="152"/>
      <c r="UER861" s="152"/>
      <c r="UES861" s="152"/>
      <c r="UET861" s="152"/>
      <c r="UEU861" s="152"/>
      <c r="UEV861" s="152"/>
      <c r="UEW861" s="152"/>
      <c r="UEX861" s="152"/>
      <c r="UEY861" s="152"/>
      <c r="UEZ861" s="152"/>
      <c r="UFA861" s="152"/>
      <c r="UFB861" s="152"/>
      <c r="UFC861" s="152"/>
      <c r="UFD861" s="152"/>
      <c r="UFE861" s="152"/>
      <c r="UFF861" s="152"/>
      <c r="UFG861" s="152"/>
      <c r="UFH861" s="152"/>
      <c r="UFI861" s="152"/>
      <c r="UFJ861" s="152"/>
      <c r="UFK861" s="152"/>
      <c r="UFL861" s="152"/>
      <c r="UFM861" s="152"/>
      <c r="UFN861" s="152"/>
      <c r="UFO861" s="152"/>
      <c r="UFP861" s="152"/>
      <c r="UFQ861" s="152"/>
      <c r="UFR861" s="152"/>
      <c r="UFS861" s="152"/>
      <c r="UFT861" s="152"/>
      <c r="UFU861" s="152"/>
      <c r="UFV861" s="152"/>
      <c r="UFW861" s="152"/>
      <c r="UFX861" s="152"/>
      <c r="UFY861" s="152"/>
      <c r="UFZ861" s="152"/>
      <c r="UGA861" s="152"/>
      <c r="UGB861" s="152"/>
      <c r="UGC861" s="152"/>
      <c r="UGD861" s="152"/>
      <c r="UGE861" s="152"/>
      <c r="UGF861" s="152"/>
      <c r="UGG861" s="152"/>
      <c r="UGH861" s="152"/>
      <c r="UGI861" s="152"/>
      <c r="UGJ861" s="152"/>
      <c r="UGK861" s="152"/>
      <c r="UGL861" s="152"/>
      <c r="UGM861" s="152"/>
      <c r="UGN861" s="152"/>
      <c r="UGO861" s="152"/>
      <c r="UGP861" s="152"/>
      <c r="UGQ861" s="152"/>
      <c r="UGR861" s="152"/>
      <c r="UGS861" s="152"/>
      <c r="UGT861" s="152"/>
      <c r="UGU861" s="152"/>
      <c r="UGV861" s="152"/>
      <c r="UGW861" s="152"/>
      <c r="UGX861" s="152"/>
      <c r="UGY861" s="152"/>
      <c r="UGZ861" s="152"/>
      <c r="UHA861" s="152"/>
      <c r="UHB861" s="152"/>
      <c r="UHC861" s="152"/>
      <c r="UHD861" s="152"/>
      <c r="UHE861" s="152"/>
      <c r="UHF861" s="152"/>
      <c r="UHG861" s="152"/>
      <c r="UHH861" s="152"/>
      <c r="UHI861" s="152"/>
      <c r="UHJ861" s="152"/>
      <c r="UHK861" s="152"/>
      <c r="UHL861" s="152"/>
      <c r="UHM861" s="152"/>
      <c r="UHN861" s="152"/>
      <c r="UHO861" s="152"/>
      <c r="UHP861" s="152"/>
      <c r="UHQ861" s="152"/>
      <c r="UHR861" s="152"/>
      <c r="UHS861" s="152"/>
      <c r="UHT861" s="152"/>
      <c r="UHU861" s="152"/>
      <c r="UHV861" s="152"/>
      <c r="UHW861" s="152"/>
      <c r="UHX861" s="152"/>
      <c r="UHY861" s="152"/>
      <c r="UHZ861" s="152"/>
      <c r="UIA861" s="152"/>
      <c r="UIB861" s="152"/>
      <c r="UIC861" s="152"/>
      <c r="UID861" s="152"/>
      <c r="UIE861" s="152"/>
      <c r="UIF861" s="152"/>
      <c r="UIG861" s="152"/>
      <c r="UIH861" s="152"/>
      <c r="UII861" s="152"/>
      <c r="UIJ861" s="152"/>
      <c r="UIK861" s="152"/>
      <c r="UIL861" s="152"/>
      <c r="UIM861" s="152"/>
      <c r="UIN861" s="152"/>
      <c r="UIO861" s="152"/>
      <c r="UIP861" s="152"/>
      <c r="UIQ861" s="152"/>
      <c r="UIR861" s="152"/>
      <c r="UIS861" s="152"/>
      <c r="UIT861" s="152"/>
      <c r="UIU861" s="152"/>
      <c r="UIV861" s="152"/>
      <c r="UIW861" s="152"/>
      <c r="UIX861" s="152"/>
      <c r="UIY861" s="152"/>
      <c r="UIZ861" s="152"/>
      <c r="UJA861" s="152"/>
      <c r="UJB861" s="152"/>
      <c r="UJC861" s="152"/>
      <c r="UJD861" s="152"/>
      <c r="UJE861" s="152"/>
      <c r="UJF861" s="152"/>
      <c r="UJG861" s="152"/>
      <c r="UJH861" s="152"/>
      <c r="UJI861" s="152"/>
      <c r="UJJ861" s="152"/>
      <c r="UJK861" s="152"/>
      <c r="UJL861" s="152"/>
      <c r="UJM861" s="152"/>
      <c r="UJN861" s="152"/>
      <c r="UJO861" s="152"/>
      <c r="UJP861" s="152"/>
      <c r="UJQ861" s="152"/>
      <c r="UJR861" s="152"/>
      <c r="UJS861" s="152"/>
      <c r="UJT861" s="152"/>
      <c r="UJU861" s="152"/>
      <c r="UJV861" s="152"/>
      <c r="UJW861" s="152"/>
      <c r="UJX861" s="152"/>
      <c r="UJY861" s="152"/>
      <c r="UJZ861" s="152"/>
      <c r="UKA861" s="152"/>
      <c r="UKB861" s="152"/>
      <c r="UKC861" s="152"/>
      <c r="UKD861" s="152"/>
      <c r="UKE861" s="152"/>
      <c r="UKF861" s="152"/>
      <c r="UKG861" s="152"/>
      <c r="UKH861" s="152"/>
      <c r="UKI861" s="152"/>
      <c r="UKJ861" s="152"/>
      <c r="UKK861" s="152"/>
      <c r="UKL861" s="152"/>
      <c r="UKM861" s="152"/>
      <c r="UKN861" s="152"/>
      <c r="UKO861" s="152"/>
      <c r="UKP861" s="152"/>
      <c r="UKQ861" s="152"/>
      <c r="UKR861" s="152"/>
      <c r="UKS861" s="152"/>
      <c r="UKT861" s="152"/>
      <c r="UKU861" s="152"/>
      <c r="UKV861" s="152"/>
      <c r="UKW861" s="152"/>
      <c r="UKX861" s="152"/>
      <c r="UKY861" s="152"/>
      <c r="UKZ861" s="152"/>
      <c r="ULA861" s="152"/>
      <c r="ULB861" s="152"/>
      <c r="ULC861" s="152"/>
      <c r="ULD861" s="152"/>
      <c r="ULE861" s="152"/>
      <c r="ULF861" s="152"/>
      <c r="ULG861" s="152"/>
      <c r="ULH861" s="152"/>
      <c r="ULI861" s="152"/>
      <c r="ULJ861" s="152"/>
      <c r="ULK861" s="152"/>
      <c r="ULL861" s="152"/>
      <c r="ULM861" s="152"/>
      <c r="ULN861" s="152"/>
      <c r="ULO861" s="152"/>
      <c r="ULP861" s="152"/>
      <c r="ULQ861" s="152"/>
      <c r="ULR861" s="152"/>
      <c r="ULS861" s="152"/>
      <c r="ULT861" s="152"/>
      <c r="ULU861" s="152"/>
      <c r="ULV861" s="152"/>
      <c r="ULW861" s="152"/>
      <c r="ULX861" s="152"/>
      <c r="ULY861" s="152"/>
      <c r="ULZ861" s="152"/>
      <c r="UMA861" s="152"/>
      <c r="UMB861" s="152"/>
      <c r="UMC861" s="152"/>
      <c r="UMD861" s="152"/>
      <c r="UME861" s="152"/>
      <c r="UMF861" s="152"/>
      <c r="UMG861" s="152"/>
      <c r="UMH861" s="152"/>
      <c r="UMI861" s="152"/>
      <c r="UMJ861" s="152"/>
      <c r="UMK861" s="152"/>
      <c r="UML861" s="152"/>
      <c r="UMM861" s="152"/>
      <c r="UMN861" s="152"/>
      <c r="UMO861" s="152"/>
      <c r="UMP861" s="152"/>
      <c r="UMQ861" s="152"/>
      <c r="UMR861" s="152"/>
      <c r="UMS861" s="152"/>
      <c r="UMT861" s="152"/>
      <c r="UMU861" s="152"/>
      <c r="UMV861" s="152"/>
      <c r="UMW861" s="152"/>
      <c r="UMX861" s="152"/>
      <c r="UMY861" s="152"/>
      <c r="UMZ861" s="152"/>
      <c r="UNA861" s="152"/>
      <c r="UNB861" s="152"/>
      <c r="UNC861" s="152"/>
      <c r="UND861" s="152"/>
      <c r="UNE861" s="152"/>
      <c r="UNF861" s="152"/>
      <c r="UNG861" s="152"/>
      <c r="UNH861" s="152"/>
      <c r="UNI861" s="152"/>
      <c r="UNJ861" s="152"/>
      <c r="UNK861" s="152"/>
      <c r="UNL861" s="152"/>
      <c r="UNM861" s="152"/>
      <c r="UNN861" s="152"/>
      <c r="UNO861" s="152"/>
      <c r="UNP861" s="152"/>
      <c r="UNQ861" s="152"/>
      <c r="UNR861" s="152"/>
      <c r="UNS861" s="152"/>
      <c r="UNT861" s="152"/>
      <c r="UNU861" s="152"/>
      <c r="UNV861" s="152"/>
      <c r="UNW861" s="152"/>
      <c r="UNX861" s="152"/>
      <c r="UNY861" s="152"/>
      <c r="UNZ861" s="152"/>
      <c r="UOA861" s="152"/>
      <c r="UOB861" s="152"/>
      <c r="UOC861" s="152"/>
      <c r="UOD861" s="152"/>
      <c r="UOE861" s="152"/>
      <c r="UOF861" s="152"/>
      <c r="UOG861" s="152"/>
      <c r="UOH861" s="152"/>
      <c r="UOI861" s="152"/>
      <c r="UOJ861" s="152"/>
      <c r="UOK861" s="152"/>
      <c r="UOL861" s="152"/>
      <c r="UOM861" s="152"/>
      <c r="UON861" s="152"/>
      <c r="UOO861" s="152"/>
      <c r="UOP861" s="152"/>
      <c r="UOQ861" s="152"/>
      <c r="UOR861" s="152"/>
      <c r="UOS861" s="152"/>
      <c r="UOT861" s="152"/>
      <c r="UOU861" s="152"/>
      <c r="UOV861" s="152"/>
      <c r="UOW861" s="152"/>
      <c r="UOX861" s="152"/>
      <c r="UOY861" s="152"/>
      <c r="UOZ861" s="152"/>
      <c r="UPA861" s="152"/>
      <c r="UPB861" s="152"/>
      <c r="UPC861" s="152"/>
      <c r="UPD861" s="152"/>
      <c r="UPE861" s="152"/>
      <c r="UPF861" s="152"/>
      <c r="UPG861" s="152"/>
      <c r="UPH861" s="152"/>
      <c r="UPI861" s="152"/>
      <c r="UPJ861" s="152"/>
      <c r="UPK861" s="152"/>
      <c r="UPL861" s="152"/>
      <c r="UPM861" s="152"/>
      <c r="UPN861" s="152"/>
      <c r="UPO861" s="152"/>
      <c r="UPP861" s="152"/>
      <c r="UPQ861" s="152"/>
      <c r="UPR861" s="152"/>
      <c r="UPS861" s="152"/>
      <c r="UPT861" s="152"/>
      <c r="UPU861" s="152"/>
      <c r="UPV861" s="152"/>
      <c r="UPW861" s="152"/>
      <c r="UPX861" s="152"/>
      <c r="UPY861" s="152"/>
      <c r="UPZ861" s="152"/>
      <c r="UQA861" s="152"/>
      <c r="UQB861" s="152"/>
      <c r="UQC861" s="152"/>
      <c r="UQD861" s="152"/>
      <c r="UQE861" s="152"/>
      <c r="UQF861" s="152"/>
      <c r="UQG861" s="152"/>
      <c r="UQH861" s="152"/>
      <c r="UQI861" s="152"/>
      <c r="UQJ861" s="152"/>
      <c r="UQK861" s="152"/>
      <c r="UQL861" s="152"/>
      <c r="UQM861" s="152"/>
      <c r="UQN861" s="152"/>
      <c r="UQO861" s="152"/>
      <c r="UQP861" s="152"/>
      <c r="UQQ861" s="152"/>
      <c r="UQR861" s="152"/>
      <c r="UQS861" s="152"/>
      <c r="UQT861" s="152"/>
      <c r="UQU861" s="152"/>
      <c r="UQV861" s="152"/>
      <c r="UQW861" s="152"/>
      <c r="UQX861" s="152"/>
      <c r="UQY861" s="152"/>
      <c r="UQZ861" s="152"/>
      <c r="URA861" s="152"/>
      <c r="URB861" s="152"/>
      <c r="URC861" s="152"/>
      <c r="URD861" s="152"/>
      <c r="URE861" s="152"/>
      <c r="URF861" s="152"/>
      <c r="URG861" s="152"/>
      <c r="URH861" s="152"/>
      <c r="URI861" s="152"/>
      <c r="URJ861" s="152"/>
      <c r="URK861" s="152"/>
      <c r="URL861" s="152"/>
      <c r="URM861" s="152"/>
      <c r="URN861" s="152"/>
      <c r="URO861" s="152"/>
      <c r="URP861" s="152"/>
      <c r="URQ861" s="152"/>
      <c r="URR861" s="152"/>
      <c r="URS861" s="152"/>
      <c r="URT861" s="152"/>
      <c r="URU861" s="152"/>
      <c r="URV861" s="152"/>
      <c r="URW861" s="152"/>
      <c r="URX861" s="152"/>
      <c r="URY861" s="152"/>
      <c r="URZ861" s="152"/>
      <c r="USA861" s="152"/>
      <c r="USB861" s="152"/>
      <c r="USC861" s="152"/>
      <c r="USD861" s="152"/>
      <c r="USE861" s="152"/>
      <c r="USF861" s="152"/>
      <c r="USG861" s="152"/>
      <c r="USH861" s="152"/>
      <c r="USI861" s="152"/>
      <c r="USJ861" s="152"/>
      <c r="USK861" s="152"/>
      <c r="USL861" s="152"/>
      <c r="USM861" s="152"/>
      <c r="USN861" s="152"/>
      <c r="USO861" s="152"/>
      <c r="USP861" s="152"/>
      <c r="USQ861" s="152"/>
      <c r="USR861" s="152"/>
      <c r="USS861" s="152"/>
      <c r="UST861" s="152"/>
      <c r="USU861" s="152"/>
      <c r="USV861" s="152"/>
      <c r="USW861" s="152"/>
      <c r="USX861" s="152"/>
      <c r="USY861" s="152"/>
      <c r="USZ861" s="152"/>
      <c r="UTA861" s="152"/>
      <c r="UTB861" s="152"/>
      <c r="UTC861" s="152"/>
      <c r="UTD861" s="152"/>
      <c r="UTE861" s="152"/>
      <c r="UTF861" s="152"/>
      <c r="UTG861" s="152"/>
      <c r="UTH861" s="152"/>
      <c r="UTI861" s="152"/>
      <c r="UTJ861" s="152"/>
      <c r="UTK861" s="152"/>
      <c r="UTL861" s="152"/>
      <c r="UTM861" s="152"/>
      <c r="UTN861" s="152"/>
      <c r="UTO861" s="152"/>
      <c r="UTP861" s="152"/>
      <c r="UTQ861" s="152"/>
      <c r="UTR861" s="152"/>
      <c r="UTS861" s="152"/>
      <c r="UTT861" s="152"/>
      <c r="UTU861" s="152"/>
      <c r="UTV861" s="152"/>
      <c r="UTW861" s="152"/>
      <c r="UTX861" s="152"/>
      <c r="UTY861" s="152"/>
      <c r="UTZ861" s="152"/>
      <c r="UUA861" s="152"/>
      <c r="UUB861" s="152"/>
      <c r="UUC861" s="152"/>
      <c r="UUD861" s="152"/>
      <c r="UUE861" s="152"/>
      <c r="UUF861" s="152"/>
      <c r="UUG861" s="152"/>
      <c r="UUH861" s="152"/>
      <c r="UUI861" s="152"/>
      <c r="UUJ861" s="152"/>
      <c r="UUK861" s="152"/>
      <c r="UUL861" s="152"/>
      <c r="UUM861" s="152"/>
      <c r="UUN861" s="152"/>
      <c r="UUO861" s="152"/>
      <c r="UUP861" s="152"/>
      <c r="UUQ861" s="152"/>
      <c r="UUR861" s="152"/>
      <c r="UUS861" s="152"/>
      <c r="UUT861" s="152"/>
      <c r="UUU861" s="152"/>
      <c r="UUV861" s="152"/>
      <c r="UUW861" s="152"/>
      <c r="UUX861" s="152"/>
      <c r="UUY861" s="152"/>
      <c r="UUZ861" s="152"/>
      <c r="UVA861" s="152"/>
      <c r="UVB861" s="152"/>
      <c r="UVC861" s="152"/>
      <c r="UVD861" s="152"/>
      <c r="UVE861" s="152"/>
      <c r="UVF861" s="152"/>
      <c r="UVG861" s="152"/>
      <c r="UVH861" s="152"/>
      <c r="UVI861" s="152"/>
      <c r="UVJ861" s="152"/>
      <c r="UVK861" s="152"/>
      <c r="UVL861" s="152"/>
      <c r="UVM861" s="152"/>
      <c r="UVN861" s="152"/>
      <c r="UVO861" s="152"/>
      <c r="UVP861" s="152"/>
      <c r="UVQ861" s="152"/>
      <c r="UVR861" s="152"/>
      <c r="UVS861" s="152"/>
      <c r="UVT861" s="152"/>
      <c r="UVU861" s="152"/>
      <c r="UVV861" s="152"/>
      <c r="UVW861" s="152"/>
      <c r="UVX861" s="152"/>
      <c r="UVY861" s="152"/>
      <c r="UVZ861" s="152"/>
      <c r="UWA861" s="152"/>
      <c r="UWB861" s="152"/>
      <c r="UWC861" s="152"/>
      <c r="UWD861" s="152"/>
      <c r="UWE861" s="152"/>
      <c r="UWF861" s="152"/>
      <c r="UWG861" s="152"/>
      <c r="UWH861" s="152"/>
      <c r="UWI861" s="152"/>
      <c r="UWJ861" s="152"/>
      <c r="UWK861" s="152"/>
      <c r="UWL861" s="152"/>
      <c r="UWM861" s="152"/>
      <c r="UWN861" s="152"/>
      <c r="UWO861" s="152"/>
      <c r="UWP861" s="152"/>
      <c r="UWQ861" s="152"/>
      <c r="UWR861" s="152"/>
      <c r="UWS861" s="152"/>
      <c r="UWT861" s="152"/>
      <c r="UWU861" s="152"/>
      <c r="UWV861" s="152"/>
      <c r="UWW861" s="152"/>
      <c r="UWX861" s="152"/>
      <c r="UWY861" s="152"/>
      <c r="UWZ861" s="152"/>
      <c r="UXA861" s="152"/>
      <c r="UXB861" s="152"/>
      <c r="UXC861" s="152"/>
      <c r="UXD861" s="152"/>
      <c r="UXE861" s="152"/>
      <c r="UXF861" s="152"/>
      <c r="UXG861" s="152"/>
      <c r="UXH861" s="152"/>
      <c r="UXI861" s="152"/>
      <c r="UXJ861" s="152"/>
      <c r="UXK861" s="152"/>
      <c r="UXL861" s="152"/>
      <c r="UXM861" s="152"/>
      <c r="UXN861" s="152"/>
      <c r="UXO861" s="152"/>
      <c r="UXP861" s="152"/>
      <c r="UXQ861" s="152"/>
      <c r="UXR861" s="152"/>
      <c r="UXS861" s="152"/>
      <c r="UXT861" s="152"/>
      <c r="UXU861" s="152"/>
      <c r="UXV861" s="152"/>
      <c r="UXW861" s="152"/>
      <c r="UXX861" s="152"/>
      <c r="UXY861" s="152"/>
      <c r="UXZ861" s="152"/>
      <c r="UYA861" s="152"/>
      <c r="UYB861" s="152"/>
      <c r="UYC861" s="152"/>
      <c r="UYD861" s="152"/>
      <c r="UYE861" s="152"/>
      <c r="UYF861" s="152"/>
      <c r="UYG861" s="152"/>
      <c r="UYH861" s="152"/>
      <c r="UYI861" s="152"/>
      <c r="UYJ861" s="152"/>
      <c r="UYK861" s="152"/>
      <c r="UYL861" s="152"/>
      <c r="UYM861" s="152"/>
      <c r="UYN861" s="152"/>
      <c r="UYO861" s="152"/>
      <c r="UYP861" s="152"/>
      <c r="UYQ861" s="152"/>
      <c r="UYR861" s="152"/>
      <c r="UYS861" s="152"/>
      <c r="UYT861" s="152"/>
      <c r="UYU861" s="152"/>
      <c r="UYV861" s="152"/>
      <c r="UYW861" s="152"/>
      <c r="UYX861" s="152"/>
      <c r="UYY861" s="152"/>
      <c r="UYZ861" s="152"/>
      <c r="UZA861" s="152"/>
      <c r="UZB861" s="152"/>
      <c r="UZC861" s="152"/>
      <c r="UZD861" s="152"/>
      <c r="UZE861" s="152"/>
      <c r="UZF861" s="152"/>
      <c r="UZG861" s="152"/>
      <c r="UZH861" s="152"/>
      <c r="UZI861" s="152"/>
      <c r="UZJ861" s="152"/>
      <c r="UZK861" s="152"/>
      <c r="UZL861" s="152"/>
      <c r="UZM861" s="152"/>
      <c r="UZN861" s="152"/>
      <c r="UZO861" s="152"/>
      <c r="UZP861" s="152"/>
      <c r="UZQ861" s="152"/>
      <c r="UZR861" s="152"/>
      <c r="UZS861" s="152"/>
      <c r="UZT861" s="152"/>
      <c r="UZU861" s="152"/>
      <c r="UZV861" s="152"/>
      <c r="UZW861" s="152"/>
      <c r="UZX861" s="152"/>
      <c r="UZY861" s="152"/>
      <c r="UZZ861" s="152"/>
      <c r="VAA861" s="152"/>
      <c r="VAB861" s="152"/>
      <c r="VAC861" s="152"/>
      <c r="VAD861" s="152"/>
      <c r="VAE861" s="152"/>
      <c r="VAF861" s="152"/>
      <c r="VAG861" s="152"/>
      <c r="VAH861" s="152"/>
      <c r="VAI861" s="152"/>
      <c r="VAJ861" s="152"/>
      <c r="VAK861" s="152"/>
      <c r="VAL861" s="152"/>
      <c r="VAM861" s="152"/>
      <c r="VAN861" s="152"/>
      <c r="VAO861" s="152"/>
      <c r="VAP861" s="152"/>
      <c r="VAQ861" s="152"/>
      <c r="VAR861" s="152"/>
      <c r="VAS861" s="152"/>
      <c r="VAT861" s="152"/>
      <c r="VAU861" s="152"/>
      <c r="VAV861" s="152"/>
      <c r="VAW861" s="152"/>
      <c r="VAX861" s="152"/>
      <c r="VAY861" s="152"/>
      <c r="VAZ861" s="152"/>
      <c r="VBA861" s="152"/>
      <c r="VBB861" s="152"/>
      <c r="VBC861" s="152"/>
      <c r="VBD861" s="152"/>
      <c r="VBE861" s="152"/>
      <c r="VBF861" s="152"/>
      <c r="VBG861" s="152"/>
      <c r="VBH861" s="152"/>
      <c r="VBI861" s="152"/>
      <c r="VBJ861" s="152"/>
      <c r="VBK861" s="152"/>
      <c r="VBL861" s="152"/>
      <c r="VBM861" s="152"/>
      <c r="VBN861" s="152"/>
      <c r="VBO861" s="152"/>
      <c r="VBP861" s="152"/>
      <c r="VBQ861" s="152"/>
      <c r="VBR861" s="152"/>
      <c r="VBS861" s="152"/>
      <c r="VBT861" s="152"/>
      <c r="VBU861" s="152"/>
      <c r="VBV861" s="152"/>
      <c r="VBW861" s="152"/>
      <c r="VBX861" s="152"/>
      <c r="VBY861" s="152"/>
      <c r="VBZ861" s="152"/>
      <c r="VCA861" s="152"/>
      <c r="VCB861" s="152"/>
      <c r="VCC861" s="152"/>
      <c r="VCD861" s="152"/>
      <c r="VCE861" s="152"/>
      <c r="VCF861" s="152"/>
      <c r="VCG861" s="152"/>
      <c r="VCH861" s="152"/>
      <c r="VCI861" s="152"/>
      <c r="VCJ861" s="152"/>
      <c r="VCK861" s="152"/>
      <c r="VCL861" s="152"/>
      <c r="VCM861" s="152"/>
      <c r="VCN861" s="152"/>
      <c r="VCO861" s="152"/>
      <c r="VCP861" s="152"/>
      <c r="VCQ861" s="152"/>
      <c r="VCR861" s="152"/>
      <c r="VCS861" s="152"/>
      <c r="VCT861" s="152"/>
      <c r="VCU861" s="152"/>
      <c r="VCV861" s="152"/>
      <c r="VCW861" s="152"/>
      <c r="VCX861" s="152"/>
      <c r="VCY861" s="152"/>
      <c r="VCZ861" s="152"/>
      <c r="VDA861" s="152"/>
      <c r="VDB861" s="152"/>
      <c r="VDC861" s="152"/>
      <c r="VDD861" s="152"/>
      <c r="VDE861" s="152"/>
      <c r="VDF861" s="152"/>
      <c r="VDG861" s="152"/>
      <c r="VDH861" s="152"/>
      <c r="VDI861" s="152"/>
      <c r="VDJ861" s="152"/>
      <c r="VDK861" s="152"/>
      <c r="VDL861" s="152"/>
      <c r="VDM861" s="152"/>
      <c r="VDN861" s="152"/>
      <c r="VDO861" s="152"/>
      <c r="VDP861" s="152"/>
      <c r="VDQ861" s="152"/>
      <c r="VDR861" s="152"/>
      <c r="VDS861" s="152"/>
      <c r="VDT861" s="152"/>
      <c r="VDU861" s="152"/>
      <c r="VDV861" s="152"/>
      <c r="VDW861" s="152"/>
      <c r="VDX861" s="152"/>
      <c r="VDY861" s="152"/>
      <c r="VDZ861" s="152"/>
      <c r="VEA861" s="152"/>
      <c r="VEB861" s="152"/>
      <c r="VEC861" s="152"/>
      <c r="VED861" s="152"/>
      <c r="VEE861" s="152"/>
      <c r="VEF861" s="152"/>
      <c r="VEG861" s="152"/>
      <c r="VEH861" s="152"/>
      <c r="VEI861" s="152"/>
      <c r="VEJ861" s="152"/>
      <c r="VEK861" s="152"/>
      <c r="VEL861" s="152"/>
      <c r="VEM861" s="152"/>
      <c r="VEN861" s="152"/>
      <c r="VEO861" s="152"/>
      <c r="VEP861" s="152"/>
      <c r="VEQ861" s="152"/>
      <c r="VER861" s="152"/>
      <c r="VES861" s="152"/>
      <c r="VET861" s="152"/>
      <c r="VEU861" s="152"/>
      <c r="VEV861" s="152"/>
      <c r="VEW861" s="152"/>
      <c r="VEX861" s="152"/>
      <c r="VEY861" s="152"/>
      <c r="VEZ861" s="152"/>
      <c r="VFA861" s="152"/>
      <c r="VFB861" s="152"/>
      <c r="VFC861" s="152"/>
      <c r="VFD861" s="152"/>
      <c r="VFE861" s="152"/>
      <c r="VFF861" s="152"/>
      <c r="VFG861" s="152"/>
      <c r="VFH861" s="152"/>
      <c r="VFI861" s="152"/>
      <c r="VFJ861" s="152"/>
      <c r="VFK861" s="152"/>
      <c r="VFL861" s="152"/>
      <c r="VFM861" s="152"/>
      <c r="VFN861" s="152"/>
      <c r="VFO861" s="152"/>
      <c r="VFP861" s="152"/>
      <c r="VFQ861" s="152"/>
      <c r="VFR861" s="152"/>
      <c r="VFS861" s="152"/>
      <c r="VFT861" s="152"/>
      <c r="VFU861" s="152"/>
      <c r="VFV861" s="152"/>
      <c r="VFW861" s="152"/>
      <c r="VFX861" s="152"/>
      <c r="VFY861" s="152"/>
      <c r="VFZ861" s="152"/>
      <c r="VGA861" s="152"/>
      <c r="VGB861" s="152"/>
      <c r="VGC861" s="152"/>
      <c r="VGD861" s="152"/>
      <c r="VGE861" s="152"/>
      <c r="VGF861" s="152"/>
      <c r="VGG861" s="152"/>
      <c r="VGH861" s="152"/>
      <c r="VGI861" s="152"/>
      <c r="VGJ861" s="152"/>
      <c r="VGK861" s="152"/>
      <c r="VGL861" s="152"/>
      <c r="VGM861" s="152"/>
      <c r="VGN861" s="152"/>
      <c r="VGO861" s="152"/>
      <c r="VGP861" s="152"/>
      <c r="VGQ861" s="152"/>
      <c r="VGR861" s="152"/>
      <c r="VGS861" s="152"/>
      <c r="VGT861" s="152"/>
      <c r="VGU861" s="152"/>
      <c r="VGV861" s="152"/>
      <c r="VGW861" s="152"/>
      <c r="VGX861" s="152"/>
      <c r="VGY861" s="152"/>
      <c r="VGZ861" s="152"/>
      <c r="VHA861" s="152"/>
      <c r="VHB861" s="152"/>
      <c r="VHC861" s="152"/>
      <c r="VHD861" s="152"/>
      <c r="VHE861" s="152"/>
      <c r="VHF861" s="152"/>
      <c r="VHG861" s="152"/>
      <c r="VHH861" s="152"/>
      <c r="VHI861" s="152"/>
      <c r="VHJ861" s="152"/>
      <c r="VHK861" s="152"/>
      <c r="VHL861" s="152"/>
      <c r="VHM861" s="152"/>
      <c r="VHN861" s="152"/>
      <c r="VHO861" s="152"/>
      <c r="VHP861" s="152"/>
      <c r="VHQ861" s="152"/>
      <c r="VHR861" s="152"/>
      <c r="VHS861" s="152"/>
      <c r="VHT861" s="152"/>
      <c r="VHU861" s="152"/>
      <c r="VHV861" s="152"/>
      <c r="VHW861" s="152"/>
      <c r="VHX861" s="152"/>
      <c r="VHY861" s="152"/>
      <c r="VHZ861" s="152"/>
      <c r="VIA861" s="152"/>
      <c r="VIB861" s="152"/>
      <c r="VIC861" s="152"/>
      <c r="VID861" s="152"/>
      <c r="VIE861" s="152"/>
      <c r="VIF861" s="152"/>
      <c r="VIG861" s="152"/>
      <c r="VIH861" s="152"/>
      <c r="VII861" s="152"/>
      <c r="VIJ861" s="152"/>
      <c r="VIK861" s="152"/>
      <c r="VIL861" s="152"/>
      <c r="VIM861" s="152"/>
      <c r="VIN861" s="152"/>
      <c r="VIO861" s="152"/>
      <c r="VIP861" s="152"/>
      <c r="VIQ861" s="152"/>
      <c r="VIR861" s="152"/>
      <c r="VIS861" s="152"/>
      <c r="VIT861" s="152"/>
      <c r="VIU861" s="152"/>
      <c r="VIV861" s="152"/>
      <c r="VIW861" s="152"/>
      <c r="VIX861" s="152"/>
      <c r="VIY861" s="152"/>
      <c r="VIZ861" s="152"/>
      <c r="VJA861" s="152"/>
      <c r="VJB861" s="152"/>
      <c r="VJC861" s="152"/>
      <c r="VJD861" s="152"/>
      <c r="VJE861" s="152"/>
      <c r="VJF861" s="152"/>
      <c r="VJG861" s="152"/>
      <c r="VJH861" s="152"/>
      <c r="VJI861" s="152"/>
      <c r="VJJ861" s="152"/>
      <c r="VJK861" s="152"/>
      <c r="VJL861" s="152"/>
      <c r="VJM861" s="152"/>
      <c r="VJN861" s="152"/>
      <c r="VJO861" s="152"/>
      <c r="VJP861" s="152"/>
      <c r="VJQ861" s="152"/>
      <c r="VJR861" s="152"/>
      <c r="VJS861" s="152"/>
      <c r="VJT861" s="152"/>
      <c r="VJU861" s="152"/>
      <c r="VJV861" s="152"/>
      <c r="VJW861" s="152"/>
      <c r="VJX861" s="152"/>
      <c r="VJY861" s="152"/>
      <c r="VJZ861" s="152"/>
      <c r="VKA861" s="152"/>
      <c r="VKB861" s="152"/>
      <c r="VKC861" s="152"/>
      <c r="VKD861" s="152"/>
      <c r="VKE861" s="152"/>
      <c r="VKF861" s="152"/>
      <c r="VKG861" s="152"/>
      <c r="VKH861" s="152"/>
      <c r="VKI861" s="152"/>
      <c r="VKJ861" s="152"/>
      <c r="VKK861" s="152"/>
      <c r="VKL861" s="152"/>
      <c r="VKM861" s="152"/>
      <c r="VKN861" s="152"/>
      <c r="VKO861" s="152"/>
      <c r="VKP861" s="152"/>
      <c r="VKQ861" s="152"/>
      <c r="VKR861" s="152"/>
      <c r="VKS861" s="152"/>
      <c r="VKT861" s="152"/>
      <c r="VKU861" s="152"/>
      <c r="VKV861" s="152"/>
      <c r="VKW861" s="152"/>
      <c r="VKX861" s="152"/>
      <c r="VKY861" s="152"/>
      <c r="VKZ861" s="152"/>
      <c r="VLA861" s="152"/>
      <c r="VLB861" s="152"/>
      <c r="VLC861" s="152"/>
      <c r="VLD861" s="152"/>
      <c r="VLE861" s="152"/>
      <c r="VLF861" s="152"/>
      <c r="VLG861" s="152"/>
      <c r="VLH861" s="152"/>
      <c r="VLI861" s="152"/>
      <c r="VLJ861" s="152"/>
      <c r="VLK861" s="152"/>
      <c r="VLL861" s="152"/>
      <c r="VLM861" s="152"/>
      <c r="VLN861" s="152"/>
      <c r="VLO861" s="152"/>
      <c r="VLP861" s="152"/>
      <c r="VLQ861" s="152"/>
      <c r="VLR861" s="152"/>
      <c r="VLS861" s="152"/>
      <c r="VLT861" s="152"/>
      <c r="VLU861" s="152"/>
      <c r="VLV861" s="152"/>
      <c r="VLW861" s="152"/>
      <c r="VLX861" s="152"/>
      <c r="VLY861" s="152"/>
      <c r="VLZ861" s="152"/>
      <c r="VMA861" s="152"/>
      <c r="VMB861" s="152"/>
      <c r="VMC861" s="152"/>
      <c r="VMD861" s="152"/>
      <c r="VME861" s="152"/>
      <c r="VMF861" s="152"/>
      <c r="VMG861" s="152"/>
      <c r="VMH861" s="152"/>
      <c r="VMI861" s="152"/>
      <c r="VMJ861" s="152"/>
      <c r="VMK861" s="152"/>
      <c r="VML861" s="152"/>
      <c r="VMM861" s="152"/>
      <c r="VMN861" s="152"/>
      <c r="VMO861" s="152"/>
      <c r="VMP861" s="152"/>
      <c r="VMQ861" s="152"/>
      <c r="VMR861" s="152"/>
      <c r="VMS861" s="152"/>
      <c r="VMT861" s="152"/>
      <c r="VMU861" s="152"/>
      <c r="VMV861" s="152"/>
      <c r="VMW861" s="152"/>
      <c r="VMX861" s="152"/>
      <c r="VMY861" s="152"/>
      <c r="VMZ861" s="152"/>
      <c r="VNA861" s="152"/>
      <c r="VNB861" s="152"/>
      <c r="VNC861" s="152"/>
      <c r="VND861" s="152"/>
      <c r="VNE861" s="152"/>
      <c r="VNF861" s="152"/>
      <c r="VNG861" s="152"/>
      <c r="VNH861" s="152"/>
      <c r="VNI861" s="152"/>
      <c r="VNJ861" s="152"/>
      <c r="VNK861" s="152"/>
      <c r="VNL861" s="152"/>
      <c r="VNM861" s="152"/>
      <c r="VNN861" s="152"/>
      <c r="VNO861" s="152"/>
      <c r="VNP861" s="152"/>
      <c r="VNQ861" s="152"/>
      <c r="VNR861" s="152"/>
      <c r="VNS861" s="152"/>
      <c r="VNT861" s="152"/>
      <c r="VNU861" s="152"/>
      <c r="VNV861" s="152"/>
      <c r="VNW861" s="152"/>
      <c r="VNX861" s="152"/>
      <c r="VNY861" s="152"/>
      <c r="VNZ861" s="152"/>
      <c r="VOA861" s="152"/>
      <c r="VOB861" s="152"/>
      <c r="VOC861" s="152"/>
      <c r="VOD861" s="152"/>
      <c r="VOE861" s="152"/>
      <c r="VOF861" s="152"/>
      <c r="VOG861" s="152"/>
      <c r="VOH861" s="152"/>
      <c r="VOI861" s="152"/>
      <c r="VOJ861" s="152"/>
      <c r="VOK861" s="152"/>
      <c r="VOL861" s="152"/>
      <c r="VOM861" s="152"/>
      <c r="VON861" s="152"/>
      <c r="VOO861" s="152"/>
      <c r="VOP861" s="152"/>
      <c r="VOQ861" s="152"/>
      <c r="VOR861" s="152"/>
      <c r="VOS861" s="152"/>
      <c r="VOT861" s="152"/>
      <c r="VOU861" s="152"/>
      <c r="VOV861" s="152"/>
      <c r="VOW861" s="152"/>
      <c r="VOX861" s="152"/>
      <c r="VOY861" s="152"/>
      <c r="VOZ861" s="152"/>
      <c r="VPA861" s="152"/>
      <c r="VPB861" s="152"/>
      <c r="VPC861" s="152"/>
      <c r="VPD861" s="152"/>
      <c r="VPE861" s="152"/>
      <c r="VPF861" s="152"/>
      <c r="VPG861" s="152"/>
      <c r="VPH861" s="152"/>
      <c r="VPI861" s="152"/>
      <c r="VPJ861" s="152"/>
      <c r="VPK861" s="152"/>
      <c r="VPL861" s="152"/>
      <c r="VPM861" s="152"/>
      <c r="VPN861" s="152"/>
      <c r="VPO861" s="152"/>
      <c r="VPP861" s="152"/>
      <c r="VPQ861" s="152"/>
      <c r="VPR861" s="152"/>
      <c r="VPS861" s="152"/>
      <c r="VPT861" s="152"/>
      <c r="VPU861" s="152"/>
      <c r="VPV861" s="152"/>
      <c r="VPW861" s="152"/>
      <c r="VPX861" s="152"/>
      <c r="VPY861" s="152"/>
      <c r="VPZ861" s="152"/>
      <c r="VQA861" s="152"/>
      <c r="VQB861" s="152"/>
      <c r="VQC861" s="152"/>
      <c r="VQD861" s="152"/>
      <c r="VQE861" s="152"/>
      <c r="VQF861" s="152"/>
      <c r="VQG861" s="152"/>
      <c r="VQH861" s="152"/>
      <c r="VQI861" s="152"/>
      <c r="VQJ861" s="152"/>
      <c r="VQK861" s="152"/>
      <c r="VQL861" s="152"/>
      <c r="VQM861" s="152"/>
      <c r="VQN861" s="152"/>
      <c r="VQO861" s="152"/>
      <c r="VQP861" s="152"/>
      <c r="VQQ861" s="152"/>
      <c r="VQR861" s="152"/>
      <c r="VQS861" s="152"/>
      <c r="VQT861" s="152"/>
      <c r="VQU861" s="152"/>
      <c r="VQV861" s="152"/>
      <c r="VQW861" s="152"/>
      <c r="VQX861" s="152"/>
      <c r="VQY861" s="152"/>
      <c r="VQZ861" s="152"/>
      <c r="VRA861" s="152"/>
      <c r="VRB861" s="152"/>
      <c r="VRC861" s="152"/>
      <c r="VRD861" s="152"/>
      <c r="VRE861" s="152"/>
      <c r="VRF861" s="152"/>
      <c r="VRG861" s="152"/>
      <c r="VRH861" s="152"/>
      <c r="VRI861" s="152"/>
      <c r="VRJ861" s="152"/>
      <c r="VRK861" s="152"/>
      <c r="VRL861" s="152"/>
      <c r="VRM861" s="152"/>
      <c r="VRN861" s="152"/>
      <c r="VRO861" s="152"/>
      <c r="VRP861" s="152"/>
      <c r="VRQ861" s="152"/>
      <c r="VRR861" s="152"/>
      <c r="VRS861" s="152"/>
      <c r="VRT861" s="152"/>
      <c r="VRU861" s="152"/>
      <c r="VRV861" s="152"/>
      <c r="VRW861" s="152"/>
      <c r="VRX861" s="152"/>
      <c r="VRY861" s="152"/>
      <c r="VRZ861" s="152"/>
      <c r="VSA861" s="152"/>
      <c r="VSB861" s="152"/>
      <c r="VSC861" s="152"/>
      <c r="VSD861" s="152"/>
      <c r="VSE861" s="152"/>
      <c r="VSF861" s="152"/>
      <c r="VSG861" s="152"/>
      <c r="VSH861" s="152"/>
      <c r="VSI861" s="152"/>
      <c r="VSJ861" s="152"/>
      <c r="VSK861" s="152"/>
      <c r="VSL861" s="152"/>
      <c r="VSM861" s="152"/>
      <c r="VSN861" s="152"/>
      <c r="VSO861" s="152"/>
      <c r="VSP861" s="152"/>
      <c r="VSQ861" s="152"/>
      <c r="VSR861" s="152"/>
      <c r="VSS861" s="152"/>
      <c r="VST861" s="152"/>
      <c r="VSU861" s="152"/>
      <c r="VSV861" s="152"/>
      <c r="VSW861" s="152"/>
      <c r="VSX861" s="152"/>
      <c r="VSY861" s="152"/>
      <c r="VSZ861" s="152"/>
      <c r="VTA861" s="152"/>
      <c r="VTB861" s="152"/>
      <c r="VTC861" s="152"/>
      <c r="VTD861" s="152"/>
      <c r="VTE861" s="152"/>
      <c r="VTF861" s="152"/>
      <c r="VTG861" s="152"/>
      <c r="VTH861" s="152"/>
      <c r="VTI861" s="152"/>
      <c r="VTJ861" s="152"/>
      <c r="VTK861" s="152"/>
      <c r="VTL861" s="152"/>
      <c r="VTM861" s="152"/>
      <c r="VTN861" s="152"/>
      <c r="VTO861" s="152"/>
      <c r="VTP861" s="152"/>
      <c r="VTQ861" s="152"/>
      <c r="VTR861" s="152"/>
      <c r="VTS861" s="152"/>
      <c r="VTT861" s="152"/>
      <c r="VTU861" s="152"/>
      <c r="VTV861" s="152"/>
      <c r="VTW861" s="152"/>
      <c r="VTX861" s="152"/>
      <c r="VTY861" s="152"/>
      <c r="VTZ861" s="152"/>
      <c r="VUA861" s="152"/>
      <c r="VUB861" s="152"/>
      <c r="VUC861" s="152"/>
      <c r="VUD861" s="152"/>
      <c r="VUE861" s="152"/>
      <c r="VUF861" s="152"/>
      <c r="VUG861" s="152"/>
      <c r="VUH861" s="152"/>
      <c r="VUI861" s="152"/>
      <c r="VUJ861" s="152"/>
      <c r="VUK861" s="152"/>
      <c r="VUL861" s="152"/>
      <c r="VUM861" s="152"/>
      <c r="VUN861" s="152"/>
      <c r="VUO861" s="152"/>
      <c r="VUP861" s="152"/>
      <c r="VUQ861" s="152"/>
      <c r="VUR861" s="152"/>
      <c r="VUS861" s="152"/>
      <c r="VUT861" s="152"/>
      <c r="VUU861" s="152"/>
      <c r="VUV861" s="152"/>
      <c r="VUW861" s="152"/>
      <c r="VUX861" s="152"/>
      <c r="VUY861" s="152"/>
      <c r="VUZ861" s="152"/>
      <c r="VVA861" s="152"/>
      <c r="VVB861" s="152"/>
      <c r="VVC861" s="152"/>
      <c r="VVD861" s="152"/>
      <c r="VVE861" s="152"/>
      <c r="VVF861" s="152"/>
      <c r="VVG861" s="152"/>
      <c r="VVH861" s="152"/>
      <c r="VVI861" s="152"/>
      <c r="VVJ861" s="152"/>
      <c r="VVK861" s="152"/>
      <c r="VVL861" s="152"/>
      <c r="VVM861" s="152"/>
      <c r="VVN861" s="152"/>
      <c r="VVO861" s="152"/>
      <c r="VVP861" s="152"/>
      <c r="VVQ861" s="152"/>
      <c r="VVR861" s="152"/>
      <c r="VVS861" s="152"/>
      <c r="VVT861" s="152"/>
      <c r="VVU861" s="152"/>
      <c r="VVV861" s="152"/>
      <c r="VVW861" s="152"/>
      <c r="VVX861" s="152"/>
      <c r="VVY861" s="152"/>
      <c r="VVZ861" s="152"/>
      <c r="VWA861" s="152"/>
      <c r="VWB861" s="152"/>
      <c r="VWC861" s="152"/>
      <c r="VWD861" s="152"/>
      <c r="VWE861" s="152"/>
      <c r="VWF861" s="152"/>
      <c r="VWG861" s="152"/>
      <c r="VWH861" s="152"/>
      <c r="VWI861" s="152"/>
      <c r="VWJ861" s="152"/>
      <c r="VWK861" s="152"/>
      <c r="VWL861" s="152"/>
      <c r="VWM861" s="152"/>
      <c r="VWN861" s="152"/>
      <c r="VWO861" s="152"/>
      <c r="VWP861" s="152"/>
      <c r="VWQ861" s="152"/>
      <c r="VWR861" s="152"/>
      <c r="VWS861" s="152"/>
      <c r="VWT861" s="152"/>
      <c r="VWU861" s="152"/>
      <c r="VWV861" s="152"/>
      <c r="VWW861" s="152"/>
      <c r="VWX861" s="152"/>
      <c r="VWY861" s="152"/>
      <c r="VWZ861" s="152"/>
      <c r="VXA861" s="152"/>
      <c r="VXB861" s="152"/>
      <c r="VXC861" s="152"/>
      <c r="VXD861" s="152"/>
      <c r="VXE861" s="152"/>
      <c r="VXF861" s="152"/>
      <c r="VXG861" s="152"/>
      <c r="VXH861" s="152"/>
      <c r="VXI861" s="152"/>
      <c r="VXJ861" s="152"/>
      <c r="VXK861" s="152"/>
      <c r="VXL861" s="152"/>
      <c r="VXM861" s="152"/>
      <c r="VXN861" s="152"/>
      <c r="VXO861" s="152"/>
      <c r="VXP861" s="152"/>
      <c r="VXQ861" s="152"/>
      <c r="VXR861" s="152"/>
      <c r="VXS861" s="152"/>
      <c r="VXT861" s="152"/>
      <c r="VXU861" s="152"/>
      <c r="VXV861" s="152"/>
      <c r="VXW861" s="152"/>
      <c r="VXX861" s="152"/>
      <c r="VXY861" s="152"/>
      <c r="VXZ861" s="152"/>
      <c r="VYA861" s="152"/>
      <c r="VYB861" s="152"/>
      <c r="VYC861" s="152"/>
      <c r="VYD861" s="152"/>
      <c r="VYE861" s="152"/>
      <c r="VYF861" s="152"/>
      <c r="VYG861" s="152"/>
      <c r="VYH861" s="152"/>
      <c r="VYI861" s="152"/>
      <c r="VYJ861" s="152"/>
      <c r="VYK861" s="152"/>
      <c r="VYL861" s="152"/>
      <c r="VYM861" s="152"/>
      <c r="VYN861" s="152"/>
      <c r="VYO861" s="152"/>
      <c r="VYP861" s="152"/>
      <c r="VYQ861" s="152"/>
      <c r="VYR861" s="152"/>
      <c r="VYS861" s="152"/>
      <c r="VYT861" s="152"/>
      <c r="VYU861" s="152"/>
      <c r="VYV861" s="152"/>
      <c r="VYW861" s="152"/>
      <c r="VYX861" s="152"/>
      <c r="VYY861" s="152"/>
      <c r="VYZ861" s="152"/>
      <c r="VZA861" s="152"/>
      <c r="VZB861" s="152"/>
      <c r="VZC861" s="152"/>
      <c r="VZD861" s="152"/>
      <c r="VZE861" s="152"/>
      <c r="VZF861" s="152"/>
      <c r="VZG861" s="152"/>
      <c r="VZH861" s="152"/>
      <c r="VZI861" s="152"/>
      <c r="VZJ861" s="152"/>
      <c r="VZK861" s="152"/>
      <c r="VZL861" s="152"/>
      <c r="VZM861" s="152"/>
      <c r="VZN861" s="152"/>
      <c r="VZO861" s="152"/>
      <c r="VZP861" s="152"/>
      <c r="VZQ861" s="152"/>
      <c r="VZR861" s="152"/>
      <c r="VZS861" s="152"/>
      <c r="VZT861" s="152"/>
      <c r="VZU861" s="152"/>
      <c r="VZV861" s="152"/>
      <c r="VZW861" s="152"/>
      <c r="VZX861" s="152"/>
      <c r="VZY861" s="152"/>
      <c r="VZZ861" s="152"/>
      <c r="WAA861" s="152"/>
      <c r="WAB861" s="152"/>
      <c r="WAC861" s="152"/>
      <c r="WAD861" s="152"/>
      <c r="WAE861" s="152"/>
      <c r="WAF861" s="152"/>
      <c r="WAG861" s="152"/>
      <c r="WAH861" s="152"/>
      <c r="WAI861" s="152"/>
      <c r="WAJ861" s="152"/>
      <c r="WAK861" s="152"/>
      <c r="WAL861" s="152"/>
      <c r="WAM861" s="152"/>
      <c r="WAN861" s="152"/>
      <c r="WAO861" s="152"/>
      <c r="WAP861" s="152"/>
      <c r="WAQ861" s="152"/>
      <c r="WAR861" s="152"/>
      <c r="WAS861" s="152"/>
      <c r="WAT861" s="152"/>
      <c r="WAU861" s="152"/>
      <c r="WAV861" s="152"/>
      <c r="WAW861" s="152"/>
      <c r="WAX861" s="152"/>
      <c r="WAY861" s="152"/>
      <c r="WAZ861" s="152"/>
      <c r="WBA861" s="152"/>
      <c r="WBB861" s="152"/>
      <c r="WBC861" s="152"/>
      <c r="WBD861" s="152"/>
      <c r="WBE861" s="152"/>
      <c r="WBF861" s="152"/>
      <c r="WBG861" s="152"/>
      <c r="WBH861" s="152"/>
      <c r="WBI861" s="152"/>
      <c r="WBJ861" s="152"/>
      <c r="WBK861" s="152"/>
      <c r="WBL861" s="152"/>
      <c r="WBM861" s="152"/>
      <c r="WBN861" s="152"/>
      <c r="WBO861" s="152"/>
      <c r="WBP861" s="152"/>
      <c r="WBQ861" s="152"/>
      <c r="WBR861" s="152"/>
      <c r="WBS861" s="152"/>
      <c r="WBT861" s="152"/>
      <c r="WBU861" s="152"/>
      <c r="WBV861" s="152"/>
      <c r="WBW861" s="152"/>
      <c r="WBX861" s="152"/>
      <c r="WBY861" s="152"/>
      <c r="WBZ861" s="152"/>
      <c r="WCA861" s="152"/>
      <c r="WCB861" s="152"/>
      <c r="WCC861" s="152"/>
      <c r="WCD861" s="152"/>
      <c r="WCE861" s="152"/>
      <c r="WCF861" s="152"/>
      <c r="WCG861" s="152"/>
      <c r="WCH861" s="152"/>
      <c r="WCI861" s="152"/>
      <c r="WCJ861" s="152"/>
      <c r="WCK861" s="152"/>
      <c r="WCL861" s="152"/>
      <c r="WCM861" s="152"/>
      <c r="WCN861" s="152"/>
      <c r="WCO861" s="152"/>
      <c r="WCP861" s="152"/>
      <c r="WCQ861" s="152"/>
      <c r="WCR861" s="152"/>
      <c r="WCS861" s="152"/>
      <c r="WCT861" s="152"/>
      <c r="WCU861" s="152"/>
      <c r="WCV861" s="152"/>
      <c r="WCW861" s="152"/>
      <c r="WCX861" s="152"/>
      <c r="WCY861" s="152"/>
      <c r="WCZ861" s="152"/>
      <c r="WDA861" s="152"/>
      <c r="WDB861" s="152"/>
      <c r="WDC861" s="152"/>
      <c r="WDD861" s="152"/>
      <c r="WDE861" s="152"/>
      <c r="WDF861" s="152"/>
      <c r="WDG861" s="152"/>
      <c r="WDH861" s="152"/>
      <c r="WDI861" s="152"/>
      <c r="WDJ861" s="152"/>
      <c r="WDK861" s="152"/>
      <c r="WDL861" s="152"/>
      <c r="WDM861" s="152"/>
      <c r="WDN861" s="152"/>
      <c r="WDO861" s="152"/>
      <c r="WDP861" s="152"/>
      <c r="WDQ861" s="152"/>
      <c r="WDR861" s="152"/>
      <c r="WDS861" s="152"/>
      <c r="WDT861" s="152"/>
      <c r="WDU861" s="152"/>
      <c r="WDV861" s="152"/>
      <c r="WDW861" s="152"/>
      <c r="WDX861" s="152"/>
      <c r="WDY861" s="152"/>
      <c r="WDZ861" s="152"/>
      <c r="WEA861" s="152"/>
      <c r="WEB861" s="152"/>
      <c r="WEC861" s="152"/>
      <c r="WED861" s="152"/>
      <c r="WEE861" s="152"/>
      <c r="WEF861" s="152"/>
      <c r="WEG861" s="152"/>
      <c r="WEH861" s="152"/>
      <c r="WEI861" s="152"/>
      <c r="WEJ861" s="152"/>
      <c r="WEK861" s="152"/>
      <c r="WEL861" s="152"/>
      <c r="WEM861" s="152"/>
      <c r="WEN861" s="152"/>
      <c r="WEO861" s="152"/>
      <c r="WEP861" s="152"/>
      <c r="WEQ861" s="152"/>
      <c r="WER861" s="152"/>
      <c r="WES861" s="152"/>
      <c r="WET861" s="152"/>
      <c r="WEU861" s="152"/>
      <c r="WEV861" s="152"/>
      <c r="WEW861" s="152"/>
      <c r="WEX861" s="152"/>
      <c r="WEY861" s="152"/>
      <c r="WEZ861" s="152"/>
      <c r="WFA861" s="152"/>
      <c r="WFB861" s="152"/>
      <c r="WFC861" s="152"/>
      <c r="WFD861" s="152"/>
      <c r="WFE861" s="152"/>
      <c r="WFF861" s="152"/>
      <c r="WFG861" s="152"/>
      <c r="WFH861" s="152"/>
      <c r="WFI861" s="152"/>
      <c r="WFJ861" s="152"/>
      <c r="WFK861" s="152"/>
      <c r="WFL861" s="152"/>
      <c r="WFM861" s="152"/>
      <c r="WFN861" s="152"/>
      <c r="WFO861" s="152"/>
      <c r="WFP861" s="152"/>
      <c r="WFQ861" s="152"/>
      <c r="WFR861" s="152"/>
      <c r="WFS861" s="152"/>
      <c r="WFT861" s="152"/>
      <c r="WFU861" s="152"/>
      <c r="WFV861" s="152"/>
      <c r="WFW861" s="152"/>
      <c r="WFX861" s="152"/>
      <c r="WFY861" s="152"/>
      <c r="WFZ861" s="152"/>
      <c r="WGA861" s="152"/>
      <c r="WGB861" s="152"/>
      <c r="WGC861" s="152"/>
      <c r="WGD861" s="152"/>
      <c r="WGE861" s="152"/>
      <c r="WGF861" s="152"/>
      <c r="WGG861" s="152"/>
      <c r="WGH861" s="152"/>
      <c r="WGI861" s="152"/>
      <c r="WGJ861" s="152"/>
      <c r="WGK861" s="152"/>
      <c r="WGL861" s="152"/>
      <c r="WGM861" s="152"/>
      <c r="WGN861" s="152"/>
      <c r="WGO861" s="152"/>
      <c r="WGP861" s="152"/>
      <c r="WGQ861" s="152"/>
      <c r="WGR861" s="152"/>
      <c r="WGS861" s="152"/>
      <c r="WGT861" s="152"/>
      <c r="WGU861" s="152"/>
      <c r="WGV861" s="152"/>
      <c r="WGW861" s="152"/>
      <c r="WGX861" s="152"/>
      <c r="WGY861" s="152"/>
      <c r="WGZ861" s="152"/>
      <c r="WHA861" s="152"/>
      <c r="WHB861" s="152"/>
      <c r="WHC861" s="152"/>
      <c r="WHD861" s="152"/>
      <c r="WHE861" s="152"/>
      <c r="WHF861" s="152"/>
      <c r="WHG861" s="152"/>
      <c r="WHH861" s="152"/>
      <c r="WHI861" s="152"/>
      <c r="WHJ861" s="152"/>
      <c r="WHK861" s="152"/>
      <c r="WHL861" s="152"/>
      <c r="WHM861" s="152"/>
      <c r="WHN861" s="152"/>
      <c r="WHO861" s="152"/>
      <c r="WHP861" s="152"/>
      <c r="WHQ861" s="152"/>
      <c r="WHR861" s="152"/>
      <c r="WHS861" s="152"/>
      <c r="WHT861" s="152"/>
      <c r="WHU861" s="152"/>
      <c r="WHV861" s="152"/>
      <c r="WHW861" s="152"/>
      <c r="WHX861" s="152"/>
      <c r="WHY861" s="152"/>
      <c r="WHZ861" s="152"/>
      <c r="WIA861" s="152"/>
      <c r="WIB861" s="152"/>
      <c r="WIC861" s="152"/>
      <c r="WID861" s="152"/>
      <c r="WIE861" s="152"/>
      <c r="WIF861" s="152"/>
      <c r="WIG861" s="152"/>
      <c r="WIH861" s="152"/>
      <c r="WII861" s="152"/>
      <c r="WIJ861" s="152"/>
      <c r="WIK861" s="152"/>
      <c r="WIL861" s="152"/>
      <c r="WIM861" s="152"/>
      <c r="WIN861" s="152"/>
      <c r="WIO861" s="152"/>
      <c r="WIP861" s="152"/>
      <c r="WIQ861" s="152"/>
      <c r="WIR861" s="152"/>
      <c r="WIS861" s="152"/>
      <c r="WIT861" s="152"/>
      <c r="WIU861" s="152"/>
      <c r="WIV861" s="152"/>
      <c r="WIW861" s="152"/>
      <c r="WIX861" s="152"/>
      <c r="WIY861" s="152"/>
      <c r="WIZ861" s="152"/>
      <c r="WJA861" s="152"/>
      <c r="WJB861" s="152"/>
      <c r="WJC861" s="152"/>
      <c r="WJD861" s="152"/>
      <c r="WJE861" s="152"/>
      <c r="WJF861" s="152"/>
      <c r="WJG861" s="152"/>
      <c r="WJH861" s="152"/>
      <c r="WJI861" s="152"/>
      <c r="WJJ861" s="152"/>
      <c r="WJK861" s="152"/>
      <c r="WJL861" s="152"/>
      <c r="WJM861" s="152"/>
      <c r="WJN861" s="152"/>
      <c r="WJO861" s="152"/>
      <c r="WJP861" s="152"/>
      <c r="WJQ861" s="152"/>
      <c r="WJR861" s="152"/>
      <c r="WJS861" s="152"/>
      <c r="WJT861" s="152"/>
      <c r="WJU861" s="152"/>
      <c r="WJV861" s="152"/>
      <c r="WJW861" s="152"/>
      <c r="WJX861" s="152"/>
      <c r="WJY861" s="152"/>
      <c r="WJZ861" s="152"/>
      <c r="WKA861" s="152"/>
      <c r="WKB861" s="152"/>
      <c r="WKC861" s="152"/>
      <c r="WKD861" s="152"/>
      <c r="WKE861" s="152"/>
      <c r="WKF861" s="152"/>
      <c r="WKG861" s="152"/>
      <c r="WKH861" s="152"/>
      <c r="WKI861" s="152"/>
      <c r="WKJ861" s="152"/>
      <c r="WKK861" s="152"/>
      <c r="WKL861" s="152"/>
      <c r="WKM861" s="152"/>
      <c r="WKN861" s="152"/>
      <c r="WKO861" s="152"/>
      <c r="WKP861" s="152"/>
      <c r="WKQ861" s="152"/>
      <c r="WKR861" s="152"/>
      <c r="WKS861" s="152"/>
      <c r="WKT861" s="152"/>
      <c r="WKU861" s="152"/>
      <c r="WKV861" s="152"/>
      <c r="WKW861" s="152"/>
      <c r="WKX861" s="152"/>
      <c r="WKY861" s="152"/>
      <c r="WKZ861" s="152"/>
      <c r="WLA861" s="152"/>
      <c r="WLB861" s="152"/>
      <c r="WLC861" s="152"/>
      <c r="WLD861" s="152"/>
      <c r="WLE861" s="152"/>
      <c r="WLF861" s="152"/>
      <c r="WLG861" s="152"/>
      <c r="WLH861" s="152"/>
      <c r="WLI861" s="152"/>
      <c r="WLJ861" s="152"/>
      <c r="WLK861" s="152"/>
      <c r="WLL861" s="152"/>
      <c r="WLM861" s="152"/>
      <c r="WLN861" s="152"/>
      <c r="WLO861" s="152"/>
      <c r="WLP861" s="152"/>
      <c r="WLQ861" s="152"/>
      <c r="WLR861" s="152"/>
      <c r="WLS861" s="152"/>
      <c r="WLT861" s="152"/>
      <c r="WLU861" s="152"/>
      <c r="WLV861" s="152"/>
      <c r="WLW861" s="152"/>
      <c r="WLX861" s="152"/>
      <c r="WLY861" s="152"/>
      <c r="WLZ861" s="152"/>
      <c r="WMA861" s="152"/>
      <c r="WMB861" s="152"/>
      <c r="WMC861" s="152"/>
      <c r="WMD861" s="152"/>
      <c r="WME861" s="152"/>
      <c r="WMF861" s="152"/>
      <c r="WMG861" s="152"/>
      <c r="WMH861" s="152"/>
      <c r="WMI861" s="152"/>
      <c r="WMJ861" s="152"/>
      <c r="WMK861" s="152"/>
      <c r="WML861" s="152"/>
      <c r="WMM861" s="152"/>
      <c r="WMN861" s="152"/>
      <c r="WMO861" s="152"/>
      <c r="WMP861" s="152"/>
      <c r="WMQ861" s="152"/>
      <c r="WMR861" s="152"/>
      <c r="WMS861" s="152"/>
      <c r="WMT861" s="152"/>
      <c r="WMU861" s="152"/>
      <c r="WMV861" s="152"/>
      <c r="WMW861" s="152"/>
      <c r="WMX861" s="152"/>
      <c r="WMY861" s="152"/>
      <c r="WMZ861" s="152"/>
      <c r="WNA861" s="152"/>
      <c r="WNB861" s="152"/>
      <c r="WNC861" s="152"/>
      <c r="WND861" s="152"/>
      <c r="WNE861" s="152"/>
      <c r="WNF861" s="152"/>
      <c r="WNG861" s="152"/>
      <c r="WNH861" s="152"/>
      <c r="WNI861" s="152"/>
      <c r="WNJ861" s="152"/>
      <c r="WNK861" s="152"/>
      <c r="WNL861" s="152"/>
      <c r="WNM861" s="152"/>
      <c r="WNN861" s="152"/>
      <c r="WNO861" s="152"/>
      <c r="WNP861" s="152"/>
      <c r="WNQ861" s="152"/>
      <c r="WNR861" s="152"/>
      <c r="WNS861" s="152"/>
      <c r="WNT861" s="152"/>
      <c r="WNU861" s="152"/>
      <c r="WNV861" s="152"/>
      <c r="WNW861" s="152"/>
      <c r="WNX861" s="152"/>
      <c r="WNY861" s="152"/>
      <c r="WNZ861" s="152"/>
      <c r="WOA861" s="152"/>
      <c r="WOB861" s="152"/>
      <c r="WOC861" s="152"/>
      <c r="WOD861" s="152"/>
      <c r="WOE861" s="152"/>
      <c r="WOF861" s="152"/>
      <c r="WOG861" s="152"/>
      <c r="WOH861" s="152"/>
      <c r="WOI861" s="152"/>
      <c r="WOJ861" s="152"/>
      <c r="WOK861" s="152"/>
      <c r="WOL861" s="152"/>
      <c r="WOM861" s="152"/>
      <c r="WON861" s="152"/>
      <c r="WOO861" s="152"/>
      <c r="WOP861" s="152"/>
      <c r="WOQ861" s="152"/>
      <c r="WOR861" s="152"/>
      <c r="WOS861" s="152"/>
      <c r="WOT861" s="152"/>
      <c r="WOU861" s="152"/>
      <c r="WOV861" s="152"/>
      <c r="WOW861" s="152"/>
      <c r="WOX861" s="152"/>
      <c r="WOY861" s="152"/>
      <c r="WOZ861" s="152"/>
      <c r="WPA861" s="152"/>
      <c r="WPB861" s="152"/>
      <c r="WPC861" s="152"/>
      <c r="WPD861" s="152"/>
      <c r="WPE861" s="152"/>
      <c r="WPF861" s="152"/>
      <c r="WPG861" s="152"/>
      <c r="WPH861" s="152"/>
      <c r="WPI861" s="152"/>
      <c r="WPJ861" s="152"/>
      <c r="WPK861" s="152"/>
      <c r="WPL861" s="152"/>
      <c r="WPM861" s="152"/>
      <c r="WPN861" s="152"/>
      <c r="WPO861" s="152"/>
      <c r="WPP861" s="152"/>
      <c r="WPQ861" s="152"/>
      <c r="WPR861" s="152"/>
      <c r="WPS861" s="152"/>
      <c r="WPT861" s="152"/>
      <c r="WPU861" s="152"/>
      <c r="WPV861" s="152"/>
      <c r="WPW861" s="152"/>
      <c r="WPX861" s="152"/>
      <c r="WPY861" s="152"/>
      <c r="WPZ861" s="152"/>
      <c r="WQA861" s="152"/>
      <c r="WQB861" s="152"/>
      <c r="WQC861" s="152"/>
      <c r="WQD861" s="152"/>
      <c r="WQE861" s="152"/>
      <c r="WQF861" s="152"/>
      <c r="WQG861" s="152"/>
      <c r="WQH861" s="152"/>
      <c r="WQI861" s="152"/>
      <c r="WQJ861" s="152"/>
      <c r="WQK861" s="152"/>
      <c r="WQL861" s="152"/>
      <c r="WQM861" s="152"/>
      <c r="WQN861" s="152"/>
      <c r="WQO861" s="152"/>
      <c r="WQP861" s="152"/>
      <c r="WQQ861" s="152"/>
      <c r="WQR861" s="152"/>
      <c r="WQS861" s="152"/>
      <c r="WQT861" s="152"/>
      <c r="WQU861" s="152"/>
      <c r="WQV861" s="152"/>
      <c r="WQW861" s="152"/>
      <c r="WQX861" s="152"/>
      <c r="WQY861" s="152"/>
      <c r="WQZ861" s="152"/>
      <c r="WRA861" s="152"/>
      <c r="WRB861" s="152"/>
      <c r="WRC861" s="152"/>
      <c r="WRD861" s="152"/>
      <c r="WRE861" s="152"/>
      <c r="WRF861" s="152"/>
      <c r="WRG861" s="152"/>
      <c r="WRH861" s="152"/>
      <c r="WRI861" s="152"/>
      <c r="WRJ861" s="152"/>
      <c r="WRK861" s="152"/>
      <c r="WRL861" s="152"/>
      <c r="WRM861" s="152"/>
      <c r="WRN861" s="152"/>
      <c r="WRO861" s="152"/>
      <c r="WRP861" s="152"/>
      <c r="WRQ861" s="152"/>
      <c r="WRR861" s="152"/>
      <c r="WRS861" s="152"/>
      <c r="WRT861" s="152"/>
      <c r="WRU861" s="152"/>
      <c r="WRV861" s="152"/>
      <c r="WRW861" s="152"/>
      <c r="WRX861" s="152"/>
      <c r="WRY861" s="152"/>
      <c r="WRZ861" s="152"/>
      <c r="WSA861" s="152"/>
      <c r="WSB861" s="152"/>
      <c r="WSC861" s="152"/>
      <c r="WSD861" s="152"/>
      <c r="WSE861" s="152"/>
      <c r="WSF861" s="152"/>
      <c r="WSG861" s="152"/>
      <c r="WSH861" s="152"/>
      <c r="WSI861" s="152"/>
      <c r="WSJ861" s="152"/>
      <c r="WSK861" s="152"/>
      <c r="WSL861" s="152"/>
      <c r="WSM861" s="152"/>
      <c r="WSN861" s="152"/>
      <c r="WSO861" s="152"/>
      <c r="WSP861" s="152"/>
      <c r="WSQ861" s="152"/>
      <c r="WSR861" s="152"/>
      <c r="WSS861" s="152"/>
      <c r="WST861" s="152"/>
      <c r="WSU861" s="152"/>
      <c r="WSV861" s="152"/>
      <c r="WSW861" s="152"/>
      <c r="WSX861" s="152"/>
      <c r="WSY861" s="152"/>
      <c r="WSZ861" s="152"/>
      <c r="WTA861" s="152"/>
      <c r="WTB861" s="152"/>
      <c r="WTC861" s="152"/>
      <c r="WTD861" s="152"/>
      <c r="WTE861" s="152"/>
      <c r="WTF861" s="152"/>
      <c r="WTG861" s="152"/>
      <c r="WTH861" s="152"/>
      <c r="WTI861" s="152"/>
      <c r="WTJ861" s="152"/>
      <c r="WTK861" s="152"/>
      <c r="WTL861" s="152"/>
      <c r="WTM861" s="152"/>
      <c r="WTN861" s="152"/>
      <c r="WTO861" s="152"/>
      <c r="WTP861" s="152"/>
      <c r="WTQ861" s="152"/>
      <c r="WTR861" s="152"/>
      <c r="WTS861" s="152"/>
      <c r="WTT861" s="152"/>
      <c r="WTU861" s="152"/>
      <c r="WTV861" s="152"/>
      <c r="WTW861" s="152"/>
      <c r="WTX861" s="152"/>
      <c r="WTY861" s="152"/>
      <c r="WTZ861" s="152"/>
      <c r="WUA861" s="152"/>
      <c r="WUB861" s="152"/>
      <c r="WUC861" s="152"/>
      <c r="WUD861" s="152"/>
      <c r="WUE861" s="152"/>
      <c r="WUF861" s="152"/>
      <c r="WUG861" s="152"/>
      <c r="WUH861" s="152"/>
      <c r="WUI861" s="152"/>
      <c r="WUJ861" s="152"/>
      <c r="WUK861" s="152"/>
      <c r="WUL861" s="152"/>
      <c r="WUM861" s="152"/>
      <c r="WUN861" s="152"/>
      <c r="WUO861" s="152"/>
      <c r="WUP861" s="152"/>
      <c r="WUQ861" s="152"/>
      <c r="WUR861" s="152"/>
      <c r="WUS861" s="152"/>
      <c r="WUT861" s="152"/>
      <c r="WUU861" s="152"/>
      <c r="WUV861" s="152"/>
      <c r="WUW861" s="152"/>
      <c r="WUX861" s="152"/>
      <c r="WUY861" s="152"/>
      <c r="WUZ861" s="152"/>
      <c r="WVA861" s="152"/>
      <c r="WVB861" s="152"/>
      <c r="WVC861" s="152"/>
      <c r="WVD861" s="152"/>
      <c r="WVE861" s="152"/>
      <c r="WVF861" s="152"/>
      <c r="WVG861" s="152"/>
      <c r="WVH861" s="152"/>
      <c r="WVI861" s="152"/>
      <c r="WVJ861" s="152"/>
      <c r="WVK861" s="152"/>
      <c r="WVL861" s="152"/>
      <c r="WVM861" s="152"/>
      <c r="WVN861" s="152"/>
      <c r="WVO861" s="152"/>
      <c r="WVP861" s="152"/>
      <c r="WVQ861" s="152"/>
      <c r="WVR861" s="152"/>
      <c r="WVS861" s="152"/>
      <c r="WVT861" s="152"/>
      <c r="WVU861" s="152"/>
      <c r="WVV861" s="152"/>
      <c r="WVW861" s="152"/>
      <c r="WVX861" s="152"/>
      <c r="WVY861" s="152"/>
      <c r="WVZ861" s="152"/>
      <c r="WWA861" s="152"/>
      <c r="WWB861" s="152"/>
      <c r="WWC861" s="152"/>
      <c r="WWD861" s="152"/>
      <c r="WWE861" s="152"/>
      <c r="WWF861" s="152"/>
      <c r="WWG861" s="152"/>
      <c r="WWH861" s="152"/>
      <c r="WWI861" s="152"/>
      <c r="WWJ861" s="152"/>
      <c r="WWK861" s="152"/>
      <c r="WWL861" s="152"/>
      <c r="WWM861" s="152"/>
      <c r="WWN861" s="152"/>
      <c r="WWO861" s="152"/>
      <c r="WWP861" s="152"/>
      <c r="WWQ861" s="152"/>
      <c r="WWR861" s="152"/>
      <c r="WWS861" s="152"/>
      <c r="WWT861" s="152"/>
      <c r="WWU861" s="152"/>
      <c r="WWV861" s="152"/>
      <c r="WWW861" s="152"/>
      <c r="WWX861" s="152"/>
      <c r="WWY861" s="152"/>
      <c r="WWZ861" s="152"/>
      <c r="WXA861" s="152"/>
      <c r="WXB861" s="152"/>
      <c r="WXC861" s="152"/>
      <c r="WXD861" s="152"/>
      <c r="WXE861" s="152"/>
      <c r="WXF861" s="152"/>
      <c r="WXG861" s="152"/>
      <c r="WXH861" s="152"/>
      <c r="WXI861" s="152"/>
      <c r="WXJ861" s="152"/>
      <c r="WXK861" s="152"/>
      <c r="WXL861" s="152"/>
      <c r="WXM861" s="152"/>
      <c r="WXN861" s="152"/>
      <c r="WXO861" s="152"/>
      <c r="WXP861" s="152"/>
      <c r="WXQ861" s="152"/>
      <c r="WXR861" s="152"/>
      <c r="WXS861" s="152"/>
      <c r="WXT861" s="152"/>
      <c r="WXU861" s="152"/>
      <c r="WXV861" s="152"/>
      <c r="WXW861" s="152"/>
      <c r="WXX861" s="152"/>
      <c r="WXY861" s="152"/>
      <c r="WXZ861" s="152"/>
      <c r="WYA861" s="152"/>
      <c r="WYB861" s="152"/>
      <c r="WYC861" s="152"/>
      <c r="WYD861" s="152"/>
      <c r="WYE861" s="152"/>
      <c r="WYF861" s="152"/>
      <c r="WYG861" s="152"/>
      <c r="WYH861" s="152"/>
      <c r="WYI861" s="152"/>
      <c r="WYJ861" s="152"/>
      <c r="WYK861" s="152"/>
      <c r="WYL861" s="152"/>
      <c r="WYM861" s="152"/>
      <c r="WYN861" s="152"/>
      <c r="WYO861" s="152"/>
      <c r="WYP861" s="152"/>
      <c r="WYQ861" s="152"/>
      <c r="WYR861" s="152"/>
      <c r="WYS861" s="152"/>
      <c r="WYT861" s="152"/>
      <c r="WYU861" s="152"/>
      <c r="WYV861" s="152"/>
      <c r="WYW861" s="152"/>
      <c r="WYX861" s="152"/>
      <c r="WYY861" s="152"/>
      <c r="WYZ861" s="152"/>
      <c r="WZA861" s="152"/>
      <c r="WZB861" s="152"/>
      <c r="WZC861" s="152"/>
      <c r="WZD861" s="152"/>
      <c r="WZE861" s="152"/>
      <c r="WZF861" s="152"/>
      <c r="WZG861" s="152"/>
      <c r="WZH861" s="152"/>
      <c r="WZI861" s="152"/>
      <c r="WZJ861" s="152"/>
      <c r="WZK861" s="152"/>
      <c r="WZL861" s="152"/>
      <c r="WZM861" s="152"/>
      <c r="WZN861" s="152"/>
      <c r="WZO861" s="152"/>
      <c r="WZP861" s="152"/>
      <c r="WZQ861" s="152"/>
      <c r="WZR861" s="152"/>
      <c r="WZS861" s="152"/>
      <c r="WZT861" s="152"/>
      <c r="WZU861" s="152"/>
      <c r="WZV861" s="152"/>
      <c r="WZW861" s="152"/>
      <c r="WZX861" s="152"/>
      <c r="WZY861" s="152"/>
      <c r="WZZ861" s="152"/>
      <c r="XAA861" s="152"/>
      <c r="XAB861" s="152"/>
      <c r="XAC861" s="152"/>
      <c r="XAD861" s="152"/>
      <c r="XAE861" s="152"/>
      <c r="XAF861" s="152"/>
      <c r="XAG861" s="152"/>
      <c r="XAH861" s="152"/>
      <c r="XAI861" s="152"/>
      <c r="XAJ861" s="152"/>
      <c r="XAK861" s="152"/>
      <c r="XAL861" s="152"/>
      <c r="XAM861" s="152"/>
      <c r="XAN861" s="152"/>
      <c r="XAO861" s="152"/>
      <c r="XAP861" s="152"/>
      <c r="XAQ861" s="152"/>
      <c r="XAR861" s="152"/>
      <c r="XAS861" s="152"/>
      <c r="XAT861" s="152"/>
      <c r="XAU861" s="152"/>
      <c r="XAV861" s="152"/>
      <c r="XAW861" s="152"/>
      <c r="XAX861" s="152"/>
      <c r="XAY861" s="152"/>
      <c r="XAZ861" s="152"/>
      <c r="XBA861" s="152"/>
      <c r="XBB861" s="152"/>
      <c r="XBC861" s="152"/>
      <c r="XBD861" s="152"/>
      <c r="XBE861" s="152"/>
      <c r="XBF861" s="152"/>
      <c r="XBG861" s="152"/>
      <c r="XBH861" s="152"/>
      <c r="XBI861" s="152"/>
      <c r="XBJ861" s="152"/>
      <c r="XBK861" s="152"/>
      <c r="XBL861" s="152"/>
      <c r="XBM861" s="152"/>
      <c r="XBN861" s="152"/>
      <c r="XBO861" s="152"/>
      <c r="XBP861" s="152"/>
      <c r="XBQ861" s="152"/>
      <c r="XBR861" s="152"/>
      <c r="XBS861" s="152"/>
      <c r="XBT861" s="152"/>
      <c r="XBU861" s="152"/>
      <c r="XBV861" s="152"/>
      <c r="XBW861" s="152"/>
      <c r="XBX861" s="152"/>
      <c r="XBY861" s="152"/>
      <c r="XBZ861" s="152"/>
      <c r="XCA861" s="152"/>
      <c r="XCB861" s="152"/>
      <c r="XCC861" s="152"/>
      <c r="XCD861" s="152"/>
      <c r="XCE861" s="152"/>
      <c r="XCF861" s="152"/>
      <c r="XCG861" s="152"/>
      <c r="XCH861" s="152"/>
      <c r="XCI861" s="152"/>
      <c r="XCJ861" s="152"/>
      <c r="XCK861" s="152"/>
      <c r="XCL861" s="152"/>
      <c r="XCM861" s="152"/>
      <c r="XCN861" s="152"/>
      <c r="XCO861" s="152"/>
      <c r="XCP861" s="152"/>
      <c r="XCQ861" s="152"/>
      <c r="XCR861" s="152"/>
      <c r="XCS861" s="152"/>
      <c r="XCT861" s="152"/>
      <c r="XCU861" s="152"/>
      <c r="XCV861" s="152"/>
      <c r="XCW861" s="152"/>
      <c r="XCX861" s="152"/>
      <c r="XCY861" s="152"/>
      <c r="XCZ861" s="152"/>
      <c r="XDA861" s="152"/>
      <c r="XDB861" s="152"/>
      <c r="XDC861" s="152"/>
      <c r="XDD861" s="152"/>
      <c r="XDE861" s="152"/>
      <c r="XDF861" s="152"/>
      <c r="XDG861" s="152"/>
      <c r="XDH861" s="152"/>
      <c r="XDI861" s="152"/>
      <c r="XDJ861" s="152"/>
      <c r="XDK861" s="152"/>
      <c r="XDL861" s="152"/>
      <c r="XDM861" s="152"/>
      <c r="XDN861" s="152"/>
      <c r="XDO861" s="152"/>
      <c r="XDP861" s="152"/>
      <c r="XDQ861" s="152"/>
      <c r="XDR861" s="152"/>
      <c r="XDS861" s="152"/>
      <c r="XDT861" s="152"/>
      <c r="XDU861" s="152"/>
      <c r="XDV861" s="152"/>
      <c r="XDW861" s="152"/>
      <c r="XDX861" s="152"/>
      <c r="XDY861" s="152"/>
      <c r="XDZ861" s="152"/>
      <c r="XEA861" s="152"/>
      <c r="XEB861" s="152"/>
    </row>
    <row r="862" s="13" customFormat="1" ht="36" spans="1:16356">
      <c r="A862" s="32">
        <v>853</v>
      </c>
      <c r="B862" s="33" t="s">
        <v>2580</v>
      </c>
      <c r="C862" s="33" t="s">
        <v>31</v>
      </c>
      <c r="D862" s="33" t="s">
        <v>34</v>
      </c>
      <c r="E862" s="33" t="s">
        <v>2178</v>
      </c>
      <c r="F862" s="34">
        <v>44348</v>
      </c>
      <c r="G862" s="34">
        <v>44440</v>
      </c>
      <c r="H862" s="33" t="s">
        <v>2484</v>
      </c>
      <c r="I862" s="33" t="s">
        <v>2593</v>
      </c>
      <c r="J862" s="48">
        <v>40</v>
      </c>
      <c r="K862" s="48"/>
      <c r="L862" s="48">
        <v>40</v>
      </c>
      <c r="M862" s="48"/>
      <c r="N862" s="48"/>
      <c r="O862" s="48">
        <v>1</v>
      </c>
      <c r="P862" s="33">
        <v>80</v>
      </c>
      <c r="Q862" s="33">
        <v>314</v>
      </c>
      <c r="R862" s="48">
        <v>1</v>
      </c>
      <c r="S862" s="33">
        <v>80</v>
      </c>
      <c r="T862" s="33">
        <v>314</v>
      </c>
      <c r="U862" s="33" t="s">
        <v>2594</v>
      </c>
      <c r="V862" s="37" t="s">
        <v>39</v>
      </c>
      <c r="W862" s="33" t="s">
        <v>54</v>
      </c>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c r="BD862" s="152"/>
      <c r="BE862" s="152"/>
      <c r="BF862" s="152"/>
      <c r="BG862" s="152"/>
      <c r="BH862" s="152"/>
      <c r="BI862" s="152"/>
      <c r="BJ862" s="152"/>
      <c r="BK862" s="152"/>
      <c r="BL862" s="152"/>
      <c r="BM862" s="152"/>
      <c r="BN862" s="152"/>
      <c r="BO862" s="152"/>
      <c r="BP862" s="152"/>
      <c r="BQ862" s="152"/>
      <c r="BR862" s="152"/>
      <c r="BS862" s="152"/>
      <c r="BT862" s="152"/>
      <c r="BU862" s="152"/>
      <c r="BV862" s="152"/>
      <c r="BW862" s="152"/>
      <c r="BX862" s="152"/>
      <c r="BY862" s="152"/>
      <c r="BZ862" s="152"/>
      <c r="CA862" s="152"/>
      <c r="CB862" s="152"/>
      <c r="CC862" s="152"/>
      <c r="CD862" s="152"/>
      <c r="CE862" s="152"/>
      <c r="CF862" s="152"/>
      <c r="CG862" s="152"/>
      <c r="CH862" s="152"/>
      <c r="CI862" s="152"/>
      <c r="CJ862" s="152"/>
      <c r="CK862" s="152"/>
      <c r="CL862" s="152"/>
      <c r="CM862" s="152"/>
      <c r="CN862" s="152"/>
      <c r="CO862" s="152"/>
      <c r="CP862" s="152"/>
      <c r="CQ862" s="152"/>
      <c r="CR862" s="152"/>
      <c r="CS862" s="152"/>
      <c r="CT862" s="152"/>
      <c r="CU862" s="152"/>
      <c r="CV862" s="152"/>
      <c r="CW862" s="152"/>
      <c r="CX862" s="152"/>
      <c r="CY862" s="152"/>
      <c r="CZ862" s="152"/>
      <c r="DA862" s="152"/>
      <c r="DB862" s="152"/>
      <c r="DC862" s="152"/>
      <c r="DD862" s="152"/>
      <c r="DE862" s="152"/>
      <c r="DF862" s="152"/>
      <c r="DG862" s="152"/>
      <c r="DH862" s="152"/>
      <c r="DI862" s="152"/>
      <c r="DJ862" s="152"/>
      <c r="DK862" s="152"/>
      <c r="DL862" s="152"/>
      <c r="DM862" s="152"/>
      <c r="DN862" s="152"/>
      <c r="DO862" s="152"/>
      <c r="DP862" s="152"/>
      <c r="DQ862" s="152"/>
      <c r="DR862" s="152"/>
      <c r="DS862" s="152"/>
      <c r="DT862" s="152"/>
      <c r="DU862" s="152"/>
      <c r="DV862" s="152"/>
      <c r="DW862" s="152"/>
      <c r="DX862" s="152"/>
      <c r="DY862" s="152"/>
      <c r="DZ862" s="152"/>
      <c r="EA862" s="152"/>
      <c r="EB862" s="152"/>
      <c r="EC862" s="152"/>
      <c r="ED862" s="152"/>
      <c r="EE862" s="152"/>
      <c r="EF862" s="152"/>
      <c r="EG862" s="152"/>
      <c r="EH862" s="152"/>
      <c r="EI862" s="152"/>
      <c r="EJ862" s="152"/>
      <c r="EK862" s="152"/>
      <c r="EL862" s="152"/>
      <c r="EM862" s="152"/>
      <c r="EN862" s="152"/>
      <c r="EO862" s="152"/>
      <c r="EP862" s="152"/>
      <c r="EQ862" s="152"/>
      <c r="ER862" s="152"/>
      <c r="ES862" s="152"/>
      <c r="ET862" s="152"/>
      <c r="EU862" s="152"/>
      <c r="EV862" s="152"/>
      <c r="EW862" s="152"/>
      <c r="EX862" s="152"/>
      <c r="EY862" s="152"/>
      <c r="EZ862" s="152"/>
      <c r="FA862" s="152"/>
      <c r="FB862" s="152"/>
      <c r="FC862" s="152"/>
      <c r="FD862" s="152"/>
      <c r="FE862" s="152"/>
      <c r="FF862" s="152"/>
      <c r="FG862" s="152"/>
      <c r="FH862" s="152"/>
      <c r="FI862" s="152"/>
      <c r="FJ862" s="152"/>
      <c r="FK862" s="152"/>
      <c r="FL862" s="152"/>
      <c r="FM862" s="152"/>
      <c r="FN862" s="152"/>
      <c r="FO862" s="152"/>
      <c r="FP862" s="152"/>
      <c r="FQ862" s="152"/>
      <c r="FR862" s="152"/>
      <c r="FS862" s="152"/>
      <c r="FT862" s="152"/>
      <c r="FU862" s="152"/>
      <c r="FV862" s="152"/>
      <c r="FW862" s="152"/>
      <c r="FX862" s="152"/>
      <c r="FY862" s="152"/>
      <c r="FZ862" s="152"/>
      <c r="GA862" s="152"/>
      <c r="GB862" s="152"/>
      <c r="GC862" s="152"/>
      <c r="GD862" s="152"/>
      <c r="GE862" s="152"/>
      <c r="GF862" s="152"/>
      <c r="GG862" s="152"/>
      <c r="GH862" s="152"/>
      <c r="GI862" s="152"/>
      <c r="GJ862" s="152"/>
      <c r="GK862" s="152"/>
      <c r="GL862" s="152"/>
      <c r="GM862" s="152"/>
      <c r="GN862" s="152"/>
      <c r="GO862" s="152"/>
      <c r="GP862" s="152"/>
      <c r="GQ862" s="152"/>
      <c r="GR862" s="152"/>
      <c r="GS862" s="152"/>
      <c r="GT862" s="152"/>
      <c r="GU862" s="152"/>
      <c r="GV862" s="152"/>
      <c r="GW862" s="152"/>
      <c r="GX862" s="152"/>
      <c r="GY862" s="152"/>
      <c r="GZ862" s="152"/>
      <c r="HA862" s="152"/>
      <c r="HB862" s="152"/>
      <c r="HC862" s="152"/>
      <c r="HD862" s="152"/>
      <c r="HE862" s="152"/>
      <c r="HF862" s="152"/>
      <c r="HG862" s="152"/>
      <c r="HH862" s="152"/>
      <c r="HI862" s="152"/>
      <c r="HJ862" s="152"/>
      <c r="HK862" s="152"/>
      <c r="HL862" s="152"/>
      <c r="HM862" s="152"/>
      <c r="HN862" s="152"/>
      <c r="HO862" s="152"/>
      <c r="HP862" s="152"/>
      <c r="HQ862" s="152"/>
      <c r="HR862" s="152"/>
      <c r="HS862" s="152"/>
      <c r="HT862" s="152"/>
      <c r="HU862" s="152"/>
      <c r="HV862" s="152"/>
      <c r="HW862" s="152"/>
      <c r="HX862" s="152"/>
      <c r="HY862" s="152"/>
      <c r="HZ862" s="152"/>
      <c r="IA862" s="152"/>
      <c r="IB862" s="152"/>
      <c r="IC862" s="152"/>
      <c r="ID862" s="152"/>
      <c r="IE862" s="152"/>
      <c r="IF862" s="152"/>
      <c r="IG862" s="152"/>
      <c r="IH862" s="152"/>
      <c r="II862" s="152"/>
      <c r="IJ862" s="152"/>
      <c r="IK862" s="152"/>
      <c r="IL862" s="152"/>
      <c r="IM862" s="152"/>
      <c r="IN862" s="152"/>
      <c r="IO862" s="152"/>
      <c r="IP862" s="152"/>
      <c r="IQ862" s="152"/>
      <c r="IR862" s="152"/>
      <c r="IS862" s="152"/>
      <c r="IT862" s="152"/>
      <c r="IU862" s="152"/>
      <c r="IV862" s="152"/>
      <c r="IW862" s="152"/>
      <c r="IX862" s="152"/>
      <c r="IY862" s="152"/>
      <c r="IZ862" s="152"/>
      <c r="JA862" s="152"/>
      <c r="JB862" s="152"/>
      <c r="JC862" s="152"/>
      <c r="JD862" s="152"/>
      <c r="JE862" s="152"/>
      <c r="JF862" s="152"/>
      <c r="JG862" s="152"/>
      <c r="JH862" s="152"/>
      <c r="JI862" s="152"/>
      <c r="JJ862" s="152"/>
      <c r="JK862" s="152"/>
      <c r="JL862" s="152"/>
      <c r="JM862" s="152"/>
      <c r="JN862" s="152"/>
      <c r="JO862" s="152"/>
      <c r="JP862" s="152"/>
      <c r="JQ862" s="152"/>
      <c r="JR862" s="152"/>
      <c r="JS862" s="152"/>
      <c r="JT862" s="152"/>
      <c r="JU862" s="152"/>
      <c r="JV862" s="152"/>
      <c r="JW862" s="152"/>
      <c r="JX862" s="152"/>
      <c r="JY862" s="152"/>
      <c r="JZ862" s="152"/>
      <c r="KA862" s="152"/>
      <c r="KB862" s="152"/>
      <c r="KC862" s="152"/>
      <c r="KD862" s="152"/>
      <c r="KE862" s="152"/>
      <c r="KF862" s="152"/>
      <c r="KG862" s="152"/>
      <c r="KH862" s="152"/>
      <c r="KI862" s="152"/>
      <c r="KJ862" s="152"/>
      <c r="KK862" s="152"/>
      <c r="KL862" s="152"/>
      <c r="KM862" s="152"/>
      <c r="KN862" s="152"/>
      <c r="KO862" s="152"/>
      <c r="KP862" s="152"/>
      <c r="KQ862" s="152"/>
      <c r="KR862" s="152"/>
      <c r="KS862" s="152"/>
      <c r="KT862" s="152"/>
      <c r="KU862" s="152"/>
      <c r="KV862" s="152"/>
      <c r="KW862" s="152"/>
      <c r="KX862" s="152"/>
      <c r="KY862" s="152"/>
      <c r="KZ862" s="152"/>
      <c r="LA862" s="152"/>
      <c r="LB862" s="152"/>
      <c r="LC862" s="152"/>
      <c r="LD862" s="152"/>
      <c r="LE862" s="152"/>
      <c r="LF862" s="152"/>
      <c r="LG862" s="152"/>
      <c r="LH862" s="152"/>
      <c r="LI862" s="152"/>
      <c r="LJ862" s="152"/>
      <c r="LK862" s="152"/>
      <c r="LL862" s="152"/>
      <c r="LM862" s="152"/>
      <c r="LN862" s="152"/>
      <c r="LO862" s="152"/>
      <c r="LP862" s="152"/>
      <c r="LQ862" s="152"/>
      <c r="LR862" s="152"/>
      <c r="LS862" s="152"/>
      <c r="LT862" s="152"/>
      <c r="LU862" s="152"/>
      <c r="LV862" s="152"/>
      <c r="LW862" s="152"/>
      <c r="LX862" s="152"/>
      <c r="LY862" s="152"/>
      <c r="LZ862" s="152"/>
      <c r="MA862" s="152"/>
      <c r="MB862" s="152"/>
      <c r="MC862" s="152"/>
      <c r="MD862" s="152"/>
      <c r="ME862" s="152"/>
      <c r="MF862" s="152"/>
      <c r="MG862" s="152"/>
      <c r="MH862" s="152"/>
      <c r="MI862" s="152"/>
      <c r="MJ862" s="152"/>
      <c r="MK862" s="152"/>
      <c r="ML862" s="152"/>
      <c r="MM862" s="152"/>
      <c r="MN862" s="152"/>
      <c r="MO862" s="152"/>
      <c r="MP862" s="152"/>
      <c r="MQ862" s="152"/>
      <c r="MR862" s="152"/>
      <c r="MS862" s="152"/>
      <c r="MT862" s="152"/>
      <c r="MU862" s="152"/>
      <c r="MV862" s="152"/>
      <c r="MW862" s="152"/>
      <c r="MX862" s="152"/>
      <c r="MY862" s="152"/>
      <c r="MZ862" s="152"/>
      <c r="NA862" s="152"/>
      <c r="NB862" s="152"/>
      <c r="NC862" s="152"/>
      <c r="ND862" s="152"/>
      <c r="NE862" s="152"/>
      <c r="NF862" s="152"/>
      <c r="NG862" s="152"/>
      <c r="NH862" s="152"/>
      <c r="NI862" s="152"/>
      <c r="NJ862" s="152"/>
      <c r="NK862" s="152"/>
      <c r="NL862" s="152"/>
      <c r="NM862" s="152"/>
      <c r="NN862" s="152"/>
      <c r="NO862" s="152"/>
      <c r="NP862" s="152"/>
      <c r="NQ862" s="152"/>
      <c r="NR862" s="152"/>
      <c r="NS862" s="152"/>
      <c r="NT862" s="152"/>
      <c r="NU862" s="152"/>
      <c r="NV862" s="152"/>
      <c r="NW862" s="152"/>
      <c r="NX862" s="152"/>
      <c r="NY862" s="152"/>
      <c r="NZ862" s="152"/>
      <c r="OA862" s="152"/>
      <c r="OB862" s="152"/>
      <c r="OC862" s="152"/>
      <c r="OD862" s="152"/>
      <c r="OE862" s="152"/>
      <c r="OF862" s="152"/>
      <c r="OG862" s="152"/>
      <c r="OH862" s="152"/>
      <c r="OI862" s="152"/>
      <c r="OJ862" s="152"/>
      <c r="OK862" s="152"/>
      <c r="OL862" s="152"/>
      <c r="OM862" s="152"/>
      <c r="ON862" s="152"/>
      <c r="OO862" s="152"/>
      <c r="OP862" s="152"/>
      <c r="OQ862" s="152"/>
      <c r="OR862" s="152"/>
      <c r="OS862" s="152"/>
      <c r="OT862" s="152"/>
      <c r="OU862" s="152"/>
      <c r="OV862" s="152"/>
      <c r="OW862" s="152"/>
      <c r="OX862" s="152"/>
      <c r="OY862" s="152"/>
      <c r="OZ862" s="152"/>
      <c r="PA862" s="152"/>
      <c r="PB862" s="152"/>
      <c r="PC862" s="152"/>
      <c r="PD862" s="152"/>
      <c r="PE862" s="152"/>
      <c r="PF862" s="152"/>
      <c r="PG862" s="152"/>
      <c r="PH862" s="152"/>
      <c r="PI862" s="152"/>
      <c r="PJ862" s="152"/>
      <c r="PK862" s="152"/>
      <c r="PL862" s="152"/>
      <c r="PM862" s="152"/>
      <c r="PN862" s="152"/>
      <c r="PO862" s="152"/>
      <c r="PP862" s="152"/>
      <c r="PQ862" s="152"/>
      <c r="PR862" s="152"/>
      <c r="PS862" s="152"/>
      <c r="PT862" s="152"/>
      <c r="PU862" s="152"/>
      <c r="PV862" s="152"/>
      <c r="PW862" s="152"/>
      <c r="PX862" s="152"/>
      <c r="PY862" s="152"/>
      <c r="PZ862" s="152"/>
      <c r="QA862" s="152"/>
      <c r="QB862" s="152"/>
      <c r="QC862" s="152"/>
      <c r="QD862" s="152"/>
      <c r="QE862" s="152"/>
      <c r="QF862" s="152"/>
      <c r="QG862" s="152"/>
      <c r="QH862" s="152"/>
      <c r="QI862" s="152"/>
      <c r="QJ862" s="152"/>
      <c r="QK862" s="152"/>
      <c r="QL862" s="152"/>
      <c r="QM862" s="152"/>
      <c r="QN862" s="152"/>
      <c r="QO862" s="152"/>
      <c r="QP862" s="152"/>
      <c r="QQ862" s="152"/>
      <c r="QR862" s="152"/>
      <c r="QS862" s="152"/>
      <c r="QT862" s="152"/>
      <c r="QU862" s="152"/>
      <c r="QV862" s="152"/>
      <c r="QW862" s="152"/>
      <c r="QX862" s="152"/>
      <c r="QY862" s="152"/>
      <c r="QZ862" s="152"/>
      <c r="RA862" s="152"/>
      <c r="RB862" s="152"/>
      <c r="RC862" s="152"/>
      <c r="RD862" s="152"/>
      <c r="RE862" s="152"/>
      <c r="RF862" s="152"/>
      <c r="RG862" s="152"/>
      <c r="RH862" s="152"/>
      <c r="RI862" s="152"/>
      <c r="RJ862" s="152"/>
      <c r="RK862" s="152"/>
      <c r="RL862" s="152"/>
      <c r="RM862" s="152"/>
      <c r="RN862" s="152"/>
      <c r="RO862" s="152"/>
      <c r="RP862" s="152"/>
      <c r="RQ862" s="152"/>
      <c r="RR862" s="152"/>
      <c r="RS862" s="152"/>
      <c r="RT862" s="152"/>
      <c r="RU862" s="152"/>
      <c r="RV862" s="152"/>
      <c r="RW862" s="152"/>
      <c r="RX862" s="152"/>
      <c r="RY862" s="152"/>
      <c r="RZ862" s="152"/>
      <c r="SA862" s="152"/>
      <c r="SB862" s="152"/>
      <c r="SC862" s="152"/>
      <c r="SD862" s="152"/>
      <c r="SE862" s="152"/>
      <c r="SF862" s="152"/>
      <c r="SG862" s="152"/>
      <c r="SH862" s="152"/>
      <c r="SI862" s="152"/>
      <c r="SJ862" s="152"/>
      <c r="SK862" s="152"/>
      <c r="SL862" s="152"/>
      <c r="SM862" s="152"/>
      <c r="SN862" s="152"/>
      <c r="SO862" s="152"/>
      <c r="SP862" s="152"/>
      <c r="SQ862" s="152"/>
      <c r="SR862" s="152"/>
      <c r="SS862" s="152"/>
      <c r="ST862" s="152"/>
      <c r="SU862" s="152"/>
      <c r="SV862" s="152"/>
      <c r="SW862" s="152"/>
      <c r="SX862" s="152"/>
      <c r="SY862" s="152"/>
      <c r="SZ862" s="152"/>
      <c r="TA862" s="152"/>
      <c r="TB862" s="152"/>
      <c r="TC862" s="152"/>
      <c r="TD862" s="152"/>
      <c r="TE862" s="152"/>
      <c r="TF862" s="152"/>
      <c r="TG862" s="152"/>
      <c r="TH862" s="152"/>
      <c r="TI862" s="152"/>
      <c r="TJ862" s="152"/>
      <c r="TK862" s="152"/>
      <c r="TL862" s="152"/>
      <c r="TM862" s="152"/>
      <c r="TN862" s="152"/>
      <c r="TO862" s="152"/>
      <c r="TP862" s="152"/>
      <c r="TQ862" s="152"/>
      <c r="TR862" s="152"/>
      <c r="TS862" s="152"/>
      <c r="TT862" s="152"/>
      <c r="TU862" s="152"/>
      <c r="TV862" s="152"/>
      <c r="TW862" s="152"/>
      <c r="TX862" s="152"/>
      <c r="TY862" s="152"/>
      <c r="TZ862" s="152"/>
      <c r="UA862" s="152"/>
      <c r="UB862" s="152"/>
      <c r="UC862" s="152"/>
      <c r="UD862" s="152"/>
      <c r="UE862" s="152"/>
      <c r="UF862" s="152"/>
      <c r="UG862" s="152"/>
      <c r="UH862" s="152"/>
      <c r="UI862" s="152"/>
      <c r="UJ862" s="152"/>
      <c r="UK862" s="152"/>
      <c r="UL862" s="152"/>
      <c r="UM862" s="152"/>
      <c r="UN862" s="152"/>
      <c r="UO862" s="152"/>
      <c r="UP862" s="152"/>
      <c r="UQ862" s="152"/>
      <c r="UR862" s="152"/>
      <c r="US862" s="152"/>
      <c r="UT862" s="152"/>
      <c r="UU862" s="152"/>
      <c r="UV862" s="152"/>
      <c r="UW862" s="152"/>
      <c r="UX862" s="152"/>
      <c r="UY862" s="152"/>
      <c r="UZ862" s="152"/>
      <c r="VA862" s="152"/>
      <c r="VB862" s="152"/>
      <c r="VC862" s="152"/>
      <c r="VD862" s="152"/>
      <c r="VE862" s="152"/>
      <c r="VF862" s="152"/>
      <c r="VG862" s="152"/>
      <c r="VH862" s="152"/>
      <c r="VI862" s="152"/>
      <c r="VJ862" s="152"/>
      <c r="VK862" s="152"/>
      <c r="VL862" s="152"/>
      <c r="VM862" s="152"/>
      <c r="VN862" s="152"/>
      <c r="VO862" s="152"/>
      <c r="VP862" s="152"/>
      <c r="VQ862" s="152"/>
      <c r="VR862" s="152"/>
      <c r="VS862" s="152"/>
      <c r="VT862" s="152"/>
      <c r="VU862" s="152"/>
      <c r="VV862" s="152"/>
      <c r="VW862" s="152"/>
      <c r="VX862" s="152"/>
      <c r="VY862" s="152"/>
      <c r="VZ862" s="152"/>
      <c r="WA862" s="152"/>
      <c r="WB862" s="152"/>
      <c r="WC862" s="152"/>
      <c r="WD862" s="152"/>
      <c r="WE862" s="152"/>
      <c r="WF862" s="152"/>
      <c r="WG862" s="152"/>
      <c r="WH862" s="152"/>
      <c r="WI862" s="152"/>
      <c r="WJ862" s="152"/>
      <c r="WK862" s="152"/>
      <c r="WL862" s="152"/>
      <c r="WM862" s="152"/>
      <c r="WN862" s="152"/>
      <c r="WO862" s="152"/>
      <c r="WP862" s="152"/>
      <c r="WQ862" s="152"/>
      <c r="WR862" s="152"/>
      <c r="WS862" s="152"/>
      <c r="WT862" s="152"/>
      <c r="WU862" s="152"/>
      <c r="WV862" s="152"/>
      <c r="WW862" s="152"/>
      <c r="WX862" s="152"/>
      <c r="WY862" s="152"/>
      <c r="WZ862" s="152"/>
      <c r="XA862" s="152"/>
      <c r="XB862" s="152"/>
      <c r="XC862" s="152"/>
      <c r="XD862" s="152"/>
      <c r="XE862" s="152"/>
      <c r="XF862" s="152"/>
      <c r="XG862" s="152"/>
      <c r="XH862" s="152"/>
      <c r="XI862" s="152"/>
      <c r="XJ862" s="152"/>
      <c r="XK862" s="152"/>
      <c r="XL862" s="152"/>
      <c r="XM862" s="152"/>
      <c r="XN862" s="152"/>
      <c r="XO862" s="152"/>
      <c r="XP862" s="152"/>
      <c r="XQ862" s="152"/>
      <c r="XR862" s="152"/>
      <c r="XS862" s="152"/>
      <c r="XT862" s="152"/>
      <c r="XU862" s="152"/>
      <c r="XV862" s="152"/>
      <c r="XW862" s="152"/>
      <c r="XX862" s="152"/>
      <c r="XY862" s="152"/>
      <c r="XZ862" s="152"/>
      <c r="YA862" s="152"/>
      <c r="YB862" s="152"/>
      <c r="YC862" s="152"/>
      <c r="YD862" s="152"/>
      <c r="YE862" s="152"/>
      <c r="YF862" s="152"/>
      <c r="YG862" s="152"/>
      <c r="YH862" s="152"/>
      <c r="YI862" s="152"/>
      <c r="YJ862" s="152"/>
      <c r="YK862" s="152"/>
      <c r="YL862" s="152"/>
      <c r="YM862" s="152"/>
      <c r="YN862" s="152"/>
      <c r="YO862" s="152"/>
      <c r="YP862" s="152"/>
      <c r="YQ862" s="152"/>
      <c r="YR862" s="152"/>
      <c r="YS862" s="152"/>
      <c r="YT862" s="152"/>
      <c r="YU862" s="152"/>
      <c r="YV862" s="152"/>
      <c r="YW862" s="152"/>
      <c r="YX862" s="152"/>
      <c r="YY862" s="152"/>
      <c r="YZ862" s="152"/>
      <c r="ZA862" s="152"/>
      <c r="ZB862" s="152"/>
      <c r="ZC862" s="152"/>
      <c r="ZD862" s="152"/>
      <c r="ZE862" s="152"/>
      <c r="ZF862" s="152"/>
      <c r="ZG862" s="152"/>
      <c r="ZH862" s="152"/>
      <c r="ZI862" s="152"/>
      <c r="ZJ862" s="152"/>
      <c r="ZK862" s="152"/>
      <c r="ZL862" s="152"/>
      <c r="ZM862" s="152"/>
      <c r="ZN862" s="152"/>
      <c r="ZO862" s="152"/>
      <c r="ZP862" s="152"/>
      <c r="ZQ862" s="152"/>
      <c r="ZR862" s="152"/>
      <c r="ZS862" s="152"/>
      <c r="ZT862" s="152"/>
      <c r="ZU862" s="152"/>
      <c r="ZV862" s="152"/>
      <c r="ZW862" s="152"/>
      <c r="ZX862" s="152"/>
      <c r="ZY862" s="152"/>
      <c r="ZZ862" s="152"/>
      <c r="AAA862" s="152"/>
      <c r="AAB862" s="152"/>
      <c r="AAC862" s="152"/>
      <c r="AAD862" s="152"/>
      <c r="AAE862" s="152"/>
      <c r="AAF862" s="152"/>
      <c r="AAG862" s="152"/>
      <c r="AAH862" s="152"/>
      <c r="AAI862" s="152"/>
      <c r="AAJ862" s="152"/>
      <c r="AAK862" s="152"/>
      <c r="AAL862" s="152"/>
      <c r="AAM862" s="152"/>
      <c r="AAN862" s="152"/>
      <c r="AAO862" s="152"/>
      <c r="AAP862" s="152"/>
      <c r="AAQ862" s="152"/>
      <c r="AAR862" s="152"/>
      <c r="AAS862" s="152"/>
      <c r="AAT862" s="152"/>
      <c r="AAU862" s="152"/>
      <c r="AAV862" s="152"/>
      <c r="AAW862" s="152"/>
      <c r="AAX862" s="152"/>
      <c r="AAY862" s="152"/>
      <c r="AAZ862" s="152"/>
      <c r="ABA862" s="152"/>
      <c r="ABB862" s="152"/>
      <c r="ABC862" s="152"/>
      <c r="ABD862" s="152"/>
      <c r="ABE862" s="152"/>
      <c r="ABF862" s="152"/>
      <c r="ABG862" s="152"/>
      <c r="ABH862" s="152"/>
      <c r="ABI862" s="152"/>
      <c r="ABJ862" s="152"/>
      <c r="ABK862" s="152"/>
      <c r="ABL862" s="152"/>
      <c r="ABM862" s="152"/>
      <c r="ABN862" s="152"/>
      <c r="ABO862" s="152"/>
      <c r="ABP862" s="152"/>
      <c r="ABQ862" s="152"/>
      <c r="ABR862" s="152"/>
      <c r="ABS862" s="152"/>
      <c r="ABT862" s="152"/>
      <c r="ABU862" s="152"/>
      <c r="ABV862" s="152"/>
      <c r="ABW862" s="152"/>
      <c r="ABX862" s="152"/>
      <c r="ABY862" s="152"/>
      <c r="ABZ862" s="152"/>
      <c r="ACA862" s="152"/>
      <c r="ACB862" s="152"/>
      <c r="ACC862" s="152"/>
      <c r="ACD862" s="152"/>
      <c r="ACE862" s="152"/>
      <c r="ACF862" s="152"/>
      <c r="ACG862" s="152"/>
      <c r="ACH862" s="152"/>
      <c r="ACI862" s="152"/>
      <c r="ACJ862" s="152"/>
      <c r="ACK862" s="152"/>
      <c r="ACL862" s="152"/>
      <c r="ACM862" s="152"/>
      <c r="ACN862" s="152"/>
      <c r="ACO862" s="152"/>
      <c r="ACP862" s="152"/>
      <c r="ACQ862" s="152"/>
      <c r="ACR862" s="152"/>
      <c r="ACS862" s="152"/>
      <c r="ACT862" s="152"/>
      <c r="ACU862" s="152"/>
      <c r="ACV862" s="152"/>
      <c r="ACW862" s="152"/>
      <c r="ACX862" s="152"/>
      <c r="ACY862" s="152"/>
      <c r="ACZ862" s="152"/>
      <c r="ADA862" s="152"/>
      <c r="ADB862" s="152"/>
      <c r="ADC862" s="152"/>
      <c r="ADD862" s="152"/>
      <c r="ADE862" s="152"/>
      <c r="ADF862" s="152"/>
      <c r="ADG862" s="152"/>
      <c r="ADH862" s="152"/>
      <c r="ADI862" s="152"/>
      <c r="ADJ862" s="152"/>
      <c r="ADK862" s="152"/>
      <c r="ADL862" s="152"/>
      <c r="ADM862" s="152"/>
      <c r="ADN862" s="152"/>
      <c r="ADO862" s="152"/>
      <c r="ADP862" s="152"/>
      <c r="ADQ862" s="152"/>
      <c r="ADR862" s="152"/>
      <c r="ADS862" s="152"/>
      <c r="ADT862" s="152"/>
      <c r="ADU862" s="152"/>
      <c r="ADV862" s="152"/>
      <c r="ADW862" s="152"/>
      <c r="ADX862" s="152"/>
      <c r="ADY862" s="152"/>
      <c r="ADZ862" s="152"/>
      <c r="AEA862" s="152"/>
      <c r="AEB862" s="152"/>
      <c r="AEC862" s="152"/>
      <c r="AED862" s="152"/>
      <c r="AEE862" s="152"/>
      <c r="AEF862" s="152"/>
      <c r="AEG862" s="152"/>
      <c r="AEH862" s="152"/>
      <c r="AEI862" s="152"/>
      <c r="AEJ862" s="152"/>
      <c r="AEK862" s="152"/>
      <c r="AEL862" s="152"/>
      <c r="AEM862" s="152"/>
      <c r="AEN862" s="152"/>
      <c r="AEO862" s="152"/>
      <c r="AEP862" s="152"/>
      <c r="AEQ862" s="152"/>
      <c r="AER862" s="152"/>
      <c r="AES862" s="152"/>
      <c r="AET862" s="152"/>
      <c r="AEU862" s="152"/>
      <c r="AEV862" s="152"/>
      <c r="AEW862" s="152"/>
      <c r="AEX862" s="152"/>
      <c r="AEY862" s="152"/>
      <c r="AEZ862" s="152"/>
      <c r="AFA862" s="152"/>
      <c r="AFB862" s="152"/>
      <c r="AFC862" s="152"/>
      <c r="AFD862" s="152"/>
      <c r="AFE862" s="152"/>
      <c r="AFF862" s="152"/>
      <c r="AFG862" s="152"/>
      <c r="AFH862" s="152"/>
      <c r="AFI862" s="152"/>
      <c r="AFJ862" s="152"/>
      <c r="AFK862" s="152"/>
      <c r="AFL862" s="152"/>
      <c r="AFM862" s="152"/>
      <c r="AFN862" s="152"/>
      <c r="AFO862" s="152"/>
      <c r="AFP862" s="152"/>
      <c r="AFQ862" s="152"/>
      <c r="AFR862" s="152"/>
      <c r="AFS862" s="152"/>
      <c r="AFT862" s="152"/>
      <c r="AFU862" s="152"/>
      <c r="AFV862" s="152"/>
      <c r="AFW862" s="152"/>
      <c r="AFX862" s="152"/>
      <c r="AFY862" s="152"/>
      <c r="AFZ862" s="152"/>
      <c r="AGA862" s="152"/>
      <c r="AGB862" s="152"/>
      <c r="AGC862" s="152"/>
      <c r="AGD862" s="152"/>
      <c r="AGE862" s="152"/>
      <c r="AGF862" s="152"/>
      <c r="AGG862" s="152"/>
      <c r="AGH862" s="152"/>
      <c r="AGI862" s="152"/>
      <c r="AGJ862" s="152"/>
      <c r="AGK862" s="152"/>
      <c r="AGL862" s="152"/>
      <c r="AGM862" s="152"/>
      <c r="AGN862" s="152"/>
      <c r="AGO862" s="152"/>
      <c r="AGP862" s="152"/>
      <c r="AGQ862" s="152"/>
      <c r="AGR862" s="152"/>
      <c r="AGS862" s="152"/>
      <c r="AGT862" s="152"/>
      <c r="AGU862" s="152"/>
      <c r="AGV862" s="152"/>
      <c r="AGW862" s="152"/>
      <c r="AGX862" s="152"/>
      <c r="AGY862" s="152"/>
      <c r="AGZ862" s="152"/>
      <c r="AHA862" s="152"/>
      <c r="AHB862" s="152"/>
      <c r="AHC862" s="152"/>
      <c r="AHD862" s="152"/>
      <c r="AHE862" s="152"/>
      <c r="AHF862" s="152"/>
      <c r="AHG862" s="152"/>
      <c r="AHH862" s="152"/>
      <c r="AHI862" s="152"/>
      <c r="AHJ862" s="152"/>
      <c r="AHK862" s="152"/>
      <c r="AHL862" s="152"/>
      <c r="AHM862" s="152"/>
      <c r="AHN862" s="152"/>
      <c r="AHO862" s="152"/>
      <c r="AHP862" s="152"/>
      <c r="AHQ862" s="152"/>
      <c r="AHR862" s="152"/>
      <c r="AHS862" s="152"/>
      <c r="AHT862" s="152"/>
      <c r="AHU862" s="152"/>
      <c r="AHV862" s="152"/>
      <c r="AHW862" s="152"/>
      <c r="AHX862" s="152"/>
      <c r="AHY862" s="152"/>
      <c r="AHZ862" s="152"/>
      <c r="AIA862" s="152"/>
      <c r="AIB862" s="152"/>
      <c r="AIC862" s="152"/>
      <c r="AID862" s="152"/>
      <c r="AIE862" s="152"/>
      <c r="AIF862" s="152"/>
      <c r="AIG862" s="152"/>
      <c r="AIH862" s="152"/>
      <c r="AII862" s="152"/>
      <c r="AIJ862" s="152"/>
      <c r="AIK862" s="152"/>
      <c r="AIL862" s="152"/>
      <c r="AIM862" s="152"/>
      <c r="AIN862" s="152"/>
      <c r="AIO862" s="152"/>
      <c r="AIP862" s="152"/>
      <c r="AIQ862" s="152"/>
      <c r="AIR862" s="152"/>
      <c r="AIS862" s="152"/>
      <c r="AIT862" s="152"/>
      <c r="AIU862" s="152"/>
      <c r="AIV862" s="152"/>
      <c r="AIW862" s="152"/>
      <c r="AIX862" s="152"/>
      <c r="AIY862" s="152"/>
      <c r="AIZ862" s="152"/>
      <c r="AJA862" s="152"/>
      <c r="AJB862" s="152"/>
      <c r="AJC862" s="152"/>
      <c r="AJD862" s="152"/>
      <c r="AJE862" s="152"/>
      <c r="AJF862" s="152"/>
      <c r="AJG862" s="152"/>
      <c r="AJH862" s="152"/>
      <c r="AJI862" s="152"/>
      <c r="AJJ862" s="152"/>
      <c r="AJK862" s="152"/>
      <c r="AJL862" s="152"/>
      <c r="AJM862" s="152"/>
      <c r="AJN862" s="152"/>
      <c r="AJO862" s="152"/>
      <c r="AJP862" s="152"/>
      <c r="AJQ862" s="152"/>
      <c r="AJR862" s="152"/>
      <c r="AJS862" s="152"/>
      <c r="AJT862" s="152"/>
      <c r="AJU862" s="152"/>
      <c r="AJV862" s="152"/>
      <c r="AJW862" s="152"/>
      <c r="AJX862" s="152"/>
      <c r="AJY862" s="152"/>
      <c r="AJZ862" s="152"/>
      <c r="AKA862" s="152"/>
      <c r="AKB862" s="152"/>
      <c r="AKC862" s="152"/>
      <c r="AKD862" s="152"/>
      <c r="AKE862" s="152"/>
      <c r="AKF862" s="152"/>
      <c r="AKG862" s="152"/>
      <c r="AKH862" s="152"/>
      <c r="AKI862" s="152"/>
      <c r="AKJ862" s="152"/>
      <c r="AKK862" s="152"/>
      <c r="AKL862" s="152"/>
      <c r="AKM862" s="152"/>
      <c r="AKN862" s="152"/>
      <c r="AKO862" s="152"/>
      <c r="AKP862" s="152"/>
      <c r="AKQ862" s="152"/>
      <c r="AKR862" s="152"/>
      <c r="AKS862" s="152"/>
      <c r="AKT862" s="152"/>
      <c r="AKU862" s="152"/>
      <c r="AKV862" s="152"/>
      <c r="AKW862" s="152"/>
      <c r="AKX862" s="152"/>
      <c r="AKY862" s="152"/>
      <c r="AKZ862" s="152"/>
      <c r="ALA862" s="152"/>
      <c r="ALB862" s="152"/>
      <c r="ALC862" s="152"/>
      <c r="ALD862" s="152"/>
      <c r="ALE862" s="152"/>
      <c r="ALF862" s="152"/>
      <c r="ALG862" s="152"/>
      <c r="ALH862" s="152"/>
      <c r="ALI862" s="152"/>
      <c r="ALJ862" s="152"/>
      <c r="ALK862" s="152"/>
      <c r="ALL862" s="152"/>
      <c r="ALM862" s="152"/>
      <c r="ALN862" s="152"/>
      <c r="ALO862" s="152"/>
      <c r="ALP862" s="152"/>
      <c r="ALQ862" s="152"/>
      <c r="ALR862" s="152"/>
      <c r="ALS862" s="152"/>
      <c r="ALT862" s="152"/>
      <c r="ALU862" s="152"/>
      <c r="ALV862" s="152"/>
      <c r="ALW862" s="152"/>
      <c r="ALX862" s="152"/>
      <c r="ALY862" s="152"/>
      <c r="ALZ862" s="152"/>
      <c r="AMA862" s="152"/>
      <c r="AMB862" s="152"/>
      <c r="AMC862" s="152"/>
      <c r="AMD862" s="152"/>
      <c r="AME862" s="152"/>
      <c r="AMF862" s="152"/>
      <c r="AMG862" s="152"/>
      <c r="AMH862" s="152"/>
      <c r="AMI862" s="152"/>
      <c r="AMJ862" s="152"/>
      <c r="AMK862" s="152"/>
      <c r="AML862" s="152"/>
      <c r="AMM862" s="152"/>
      <c r="AMN862" s="152"/>
      <c r="AMO862" s="152"/>
      <c r="AMP862" s="152"/>
      <c r="AMQ862" s="152"/>
      <c r="AMR862" s="152"/>
      <c r="AMS862" s="152"/>
      <c r="AMT862" s="152"/>
      <c r="AMU862" s="152"/>
      <c r="AMV862" s="152"/>
      <c r="AMW862" s="152"/>
      <c r="AMX862" s="152"/>
      <c r="AMY862" s="152"/>
      <c r="AMZ862" s="152"/>
      <c r="ANA862" s="152"/>
      <c r="ANB862" s="152"/>
      <c r="ANC862" s="152"/>
      <c r="AND862" s="152"/>
      <c r="ANE862" s="152"/>
      <c r="ANF862" s="152"/>
      <c r="ANG862" s="152"/>
      <c r="ANH862" s="152"/>
      <c r="ANI862" s="152"/>
      <c r="ANJ862" s="152"/>
      <c r="ANK862" s="152"/>
      <c r="ANL862" s="152"/>
      <c r="ANM862" s="152"/>
      <c r="ANN862" s="152"/>
      <c r="ANO862" s="152"/>
      <c r="ANP862" s="152"/>
      <c r="ANQ862" s="152"/>
      <c r="ANR862" s="152"/>
      <c r="ANS862" s="152"/>
      <c r="ANT862" s="152"/>
      <c r="ANU862" s="152"/>
      <c r="ANV862" s="152"/>
      <c r="ANW862" s="152"/>
      <c r="ANX862" s="152"/>
      <c r="ANY862" s="152"/>
      <c r="ANZ862" s="152"/>
      <c r="AOA862" s="152"/>
      <c r="AOB862" s="152"/>
      <c r="AOC862" s="152"/>
      <c r="AOD862" s="152"/>
      <c r="AOE862" s="152"/>
      <c r="AOF862" s="152"/>
      <c r="AOG862" s="152"/>
      <c r="AOH862" s="152"/>
      <c r="AOI862" s="152"/>
      <c r="AOJ862" s="152"/>
      <c r="AOK862" s="152"/>
      <c r="AOL862" s="152"/>
      <c r="AOM862" s="152"/>
      <c r="AON862" s="152"/>
      <c r="AOO862" s="152"/>
      <c r="AOP862" s="152"/>
      <c r="AOQ862" s="152"/>
      <c r="AOR862" s="152"/>
      <c r="AOS862" s="152"/>
      <c r="AOT862" s="152"/>
      <c r="AOU862" s="152"/>
      <c r="AOV862" s="152"/>
      <c r="AOW862" s="152"/>
      <c r="AOX862" s="152"/>
      <c r="AOY862" s="152"/>
      <c r="AOZ862" s="152"/>
      <c r="APA862" s="152"/>
      <c r="APB862" s="152"/>
      <c r="APC862" s="152"/>
      <c r="APD862" s="152"/>
      <c r="APE862" s="152"/>
      <c r="APF862" s="152"/>
      <c r="APG862" s="152"/>
      <c r="APH862" s="152"/>
      <c r="API862" s="152"/>
      <c r="APJ862" s="152"/>
      <c r="APK862" s="152"/>
      <c r="APL862" s="152"/>
      <c r="APM862" s="152"/>
      <c r="APN862" s="152"/>
      <c r="APO862" s="152"/>
      <c r="APP862" s="152"/>
      <c r="APQ862" s="152"/>
      <c r="APR862" s="152"/>
      <c r="APS862" s="152"/>
      <c r="APT862" s="152"/>
      <c r="APU862" s="152"/>
      <c r="APV862" s="152"/>
      <c r="APW862" s="152"/>
      <c r="APX862" s="152"/>
      <c r="APY862" s="152"/>
      <c r="APZ862" s="152"/>
      <c r="AQA862" s="152"/>
      <c r="AQB862" s="152"/>
      <c r="AQC862" s="152"/>
      <c r="AQD862" s="152"/>
      <c r="AQE862" s="152"/>
      <c r="AQF862" s="152"/>
      <c r="AQG862" s="152"/>
      <c r="AQH862" s="152"/>
      <c r="AQI862" s="152"/>
      <c r="AQJ862" s="152"/>
      <c r="AQK862" s="152"/>
      <c r="AQL862" s="152"/>
      <c r="AQM862" s="152"/>
      <c r="AQN862" s="152"/>
      <c r="AQO862" s="152"/>
      <c r="AQP862" s="152"/>
      <c r="AQQ862" s="152"/>
      <c r="AQR862" s="152"/>
      <c r="AQS862" s="152"/>
      <c r="AQT862" s="152"/>
      <c r="AQU862" s="152"/>
      <c r="AQV862" s="152"/>
      <c r="AQW862" s="152"/>
      <c r="AQX862" s="152"/>
      <c r="AQY862" s="152"/>
      <c r="AQZ862" s="152"/>
      <c r="ARA862" s="152"/>
      <c r="ARB862" s="152"/>
      <c r="ARC862" s="152"/>
      <c r="ARD862" s="152"/>
      <c r="ARE862" s="152"/>
      <c r="ARF862" s="152"/>
      <c r="ARG862" s="152"/>
      <c r="ARH862" s="152"/>
      <c r="ARI862" s="152"/>
      <c r="ARJ862" s="152"/>
      <c r="ARK862" s="152"/>
      <c r="ARL862" s="152"/>
      <c r="ARM862" s="152"/>
      <c r="ARN862" s="152"/>
      <c r="ARO862" s="152"/>
      <c r="ARP862" s="152"/>
      <c r="ARQ862" s="152"/>
      <c r="ARR862" s="152"/>
      <c r="ARS862" s="152"/>
      <c r="ART862" s="152"/>
      <c r="ARU862" s="152"/>
      <c r="ARV862" s="152"/>
      <c r="ARW862" s="152"/>
      <c r="ARX862" s="152"/>
      <c r="ARY862" s="152"/>
      <c r="ARZ862" s="152"/>
      <c r="ASA862" s="152"/>
      <c r="ASB862" s="152"/>
      <c r="ASC862" s="152"/>
      <c r="ASD862" s="152"/>
      <c r="ASE862" s="152"/>
      <c r="ASF862" s="152"/>
      <c r="ASG862" s="152"/>
      <c r="ASH862" s="152"/>
      <c r="ASI862" s="152"/>
      <c r="ASJ862" s="152"/>
      <c r="ASK862" s="152"/>
      <c r="ASL862" s="152"/>
      <c r="ASM862" s="152"/>
      <c r="ASN862" s="152"/>
      <c r="ASO862" s="152"/>
      <c r="ASP862" s="152"/>
      <c r="ASQ862" s="152"/>
      <c r="ASR862" s="152"/>
      <c r="ASS862" s="152"/>
      <c r="AST862" s="152"/>
      <c r="ASU862" s="152"/>
      <c r="ASV862" s="152"/>
      <c r="ASW862" s="152"/>
      <c r="ASX862" s="152"/>
      <c r="ASY862" s="152"/>
      <c r="ASZ862" s="152"/>
      <c r="ATA862" s="152"/>
      <c r="ATB862" s="152"/>
      <c r="ATC862" s="152"/>
      <c r="ATD862" s="152"/>
      <c r="ATE862" s="152"/>
      <c r="ATF862" s="152"/>
      <c r="ATG862" s="152"/>
      <c r="ATH862" s="152"/>
      <c r="ATI862" s="152"/>
      <c r="ATJ862" s="152"/>
      <c r="ATK862" s="152"/>
      <c r="ATL862" s="152"/>
      <c r="ATM862" s="152"/>
      <c r="ATN862" s="152"/>
      <c r="ATO862" s="152"/>
      <c r="ATP862" s="152"/>
      <c r="ATQ862" s="152"/>
      <c r="ATR862" s="152"/>
      <c r="ATS862" s="152"/>
      <c r="ATT862" s="152"/>
      <c r="ATU862" s="152"/>
      <c r="ATV862" s="152"/>
      <c r="ATW862" s="152"/>
      <c r="ATX862" s="152"/>
      <c r="ATY862" s="152"/>
      <c r="ATZ862" s="152"/>
      <c r="AUA862" s="152"/>
      <c r="AUB862" s="152"/>
      <c r="AUC862" s="152"/>
      <c r="AUD862" s="152"/>
      <c r="AUE862" s="152"/>
      <c r="AUF862" s="152"/>
      <c r="AUG862" s="152"/>
      <c r="AUH862" s="152"/>
      <c r="AUI862" s="152"/>
      <c r="AUJ862" s="152"/>
      <c r="AUK862" s="152"/>
      <c r="AUL862" s="152"/>
      <c r="AUM862" s="152"/>
      <c r="AUN862" s="152"/>
      <c r="AUO862" s="152"/>
      <c r="AUP862" s="152"/>
      <c r="AUQ862" s="152"/>
      <c r="AUR862" s="152"/>
      <c r="AUS862" s="152"/>
      <c r="AUT862" s="152"/>
      <c r="AUU862" s="152"/>
      <c r="AUV862" s="152"/>
      <c r="AUW862" s="152"/>
      <c r="AUX862" s="152"/>
      <c r="AUY862" s="152"/>
      <c r="AUZ862" s="152"/>
      <c r="AVA862" s="152"/>
      <c r="AVB862" s="152"/>
      <c r="AVC862" s="152"/>
      <c r="AVD862" s="152"/>
      <c r="AVE862" s="152"/>
      <c r="AVF862" s="152"/>
      <c r="AVG862" s="152"/>
      <c r="AVH862" s="152"/>
      <c r="AVI862" s="152"/>
      <c r="AVJ862" s="152"/>
      <c r="AVK862" s="152"/>
      <c r="AVL862" s="152"/>
      <c r="AVM862" s="152"/>
      <c r="AVN862" s="152"/>
      <c r="AVO862" s="152"/>
      <c r="AVP862" s="152"/>
      <c r="AVQ862" s="152"/>
      <c r="AVR862" s="152"/>
      <c r="AVS862" s="152"/>
      <c r="AVT862" s="152"/>
      <c r="AVU862" s="152"/>
      <c r="AVV862" s="152"/>
      <c r="AVW862" s="152"/>
      <c r="AVX862" s="152"/>
      <c r="AVY862" s="152"/>
      <c r="AVZ862" s="152"/>
      <c r="AWA862" s="152"/>
      <c r="AWB862" s="152"/>
      <c r="AWC862" s="152"/>
      <c r="AWD862" s="152"/>
      <c r="AWE862" s="152"/>
      <c r="AWF862" s="152"/>
      <c r="AWG862" s="152"/>
      <c r="AWH862" s="152"/>
      <c r="AWI862" s="152"/>
      <c r="AWJ862" s="152"/>
      <c r="AWK862" s="152"/>
      <c r="AWL862" s="152"/>
      <c r="AWM862" s="152"/>
      <c r="AWN862" s="152"/>
      <c r="AWO862" s="152"/>
      <c r="AWP862" s="152"/>
      <c r="AWQ862" s="152"/>
      <c r="AWR862" s="152"/>
      <c r="AWS862" s="152"/>
      <c r="AWT862" s="152"/>
      <c r="AWU862" s="152"/>
      <c r="AWV862" s="152"/>
      <c r="AWW862" s="152"/>
      <c r="AWX862" s="152"/>
      <c r="AWY862" s="152"/>
      <c r="AWZ862" s="152"/>
      <c r="AXA862" s="152"/>
      <c r="AXB862" s="152"/>
      <c r="AXC862" s="152"/>
      <c r="AXD862" s="152"/>
      <c r="AXE862" s="152"/>
      <c r="AXF862" s="152"/>
      <c r="AXG862" s="152"/>
      <c r="AXH862" s="152"/>
      <c r="AXI862" s="152"/>
      <c r="AXJ862" s="152"/>
      <c r="AXK862" s="152"/>
      <c r="AXL862" s="152"/>
      <c r="AXM862" s="152"/>
      <c r="AXN862" s="152"/>
      <c r="AXO862" s="152"/>
      <c r="AXP862" s="152"/>
      <c r="AXQ862" s="152"/>
      <c r="AXR862" s="152"/>
      <c r="AXS862" s="152"/>
      <c r="AXT862" s="152"/>
      <c r="AXU862" s="152"/>
      <c r="AXV862" s="152"/>
      <c r="AXW862" s="152"/>
      <c r="AXX862" s="152"/>
      <c r="AXY862" s="152"/>
      <c r="AXZ862" s="152"/>
      <c r="AYA862" s="152"/>
      <c r="AYB862" s="152"/>
      <c r="AYC862" s="152"/>
      <c r="AYD862" s="152"/>
      <c r="AYE862" s="152"/>
      <c r="AYF862" s="152"/>
      <c r="AYG862" s="152"/>
      <c r="AYH862" s="152"/>
      <c r="AYI862" s="152"/>
      <c r="AYJ862" s="152"/>
      <c r="AYK862" s="152"/>
      <c r="AYL862" s="152"/>
      <c r="AYM862" s="152"/>
      <c r="AYN862" s="152"/>
      <c r="AYO862" s="152"/>
      <c r="AYP862" s="152"/>
      <c r="AYQ862" s="152"/>
      <c r="AYR862" s="152"/>
      <c r="AYS862" s="152"/>
      <c r="AYT862" s="152"/>
      <c r="AYU862" s="152"/>
      <c r="AYV862" s="152"/>
      <c r="AYW862" s="152"/>
      <c r="AYX862" s="152"/>
      <c r="AYY862" s="152"/>
      <c r="AYZ862" s="152"/>
      <c r="AZA862" s="152"/>
      <c r="AZB862" s="152"/>
      <c r="AZC862" s="152"/>
      <c r="AZD862" s="152"/>
      <c r="AZE862" s="152"/>
      <c r="AZF862" s="152"/>
      <c r="AZG862" s="152"/>
      <c r="AZH862" s="152"/>
      <c r="AZI862" s="152"/>
      <c r="AZJ862" s="152"/>
      <c r="AZK862" s="152"/>
      <c r="AZL862" s="152"/>
      <c r="AZM862" s="152"/>
      <c r="AZN862" s="152"/>
      <c r="AZO862" s="152"/>
      <c r="AZP862" s="152"/>
      <c r="AZQ862" s="152"/>
      <c r="AZR862" s="152"/>
      <c r="AZS862" s="152"/>
      <c r="AZT862" s="152"/>
      <c r="AZU862" s="152"/>
      <c r="AZV862" s="152"/>
      <c r="AZW862" s="152"/>
      <c r="AZX862" s="152"/>
      <c r="AZY862" s="152"/>
      <c r="AZZ862" s="152"/>
      <c r="BAA862" s="152"/>
      <c r="BAB862" s="152"/>
      <c r="BAC862" s="152"/>
      <c r="BAD862" s="152"/>
      <c r="BAE862" s="152"/>
      <c r="BAF862" s="152"/>
      <c r="BAG862" s="152"/>
      <c r="BAH862" s="152"/>
      <c r="BAI862" s="152"/>
      <c r="BAJ862" s="152"/>
      <c r="BAK862" s="152"/>
      <c r="BAL862" s="152"/>
      <c r="BAM862" s="152"/>
      <c r="BAN862" s="152"/>
      <c r="BAO862" s="152"/>
      <c r="BAP862" s="152"/>
      <c r="BAQ862" s="152"/>
      <c r="BAR862" s="152"/>
      <c r="BAS862" s="152"/>
      <c r="BAT862" s="152"/>
      <c r="BAU862" s="152"/>
      <c r="BAV862" s="152"/>
      <c r="BAW862" s="152"/>
      <c r="BAX862" s="152"/>
      <c r="BAY862" s="152"/>
      <c r="BAZ862" s="152"/>
      <c r="BBA862" s="152"/>
      <c r="BBB862" s="152"/>
      <c r="BBC862" s="152"/>
      <c r="BBD862" s="152"/>
      <c r="BBE862" s="152"/>
      <c r="BBF862" s="152"/>
      <c r="BBG862" s="152"/>
      <c r="BBH862" s="152"/>
      <c r="BBI862" s="152"/>
      <c r="BBJ862" s="152"/>
      <c r="BBK862" s="152"/>
      <c r="BBL862" s="152"/>
      <c r="BBM862" s="152"/>
      <c r="BBN862" s="152"/>
      <c r="BBO862" s="152"/>
      <c r="BBP862" s="152"/>
      <c r="BBQ862" s="152"/>
      <c r="BBR862" s="152"/>
      <c r="BBS862" s="152"/>
      <c r="BBT862" s="152"/>
      <c r="BBU862" s="152"/>
      <c r="BBV862" s="152"/>
      <c r="BBW862" s="152"/>
      <c r="BBX862" s="152"/>
      <c r="BBY862" s="152"/>
      <c r="BBZ862" s="152"/>
      <c r="BCA862" s="152"/>
      <c r="BCB862" s="152"/>
      <c r="BCC862" s="152"/>
      <c r="BCD862" s="152"/>
      <c r="BCE862" s="152"/>
      <c r="BCF862" s="152"/>
      <c r="BCG862" s="152"/>
      <c r="BCH862" s="152"/>
      <c r="BCI862" s="152"/>
      <c r="BCJ862" s="152"/>
      <c r="BCK862" s="152"/>
      <c r="BCL862" s="152"/>
      <c r="BCM862" s="152"/>
      <c r="BCN862" s="152"/>
      <c r="BCO862" s="152"/>
      <c r="BCP862" s="152"/>
      <c r="BCQ862" s="152"/>
      <c r="BCR862" s="152"/>
      <c r="BCS862" s="152"/>
      <c r="BCT862" s="152"/>
      <c r="BCU862" s="152"/>
      <c r="BCV862" s="152"/>
      <c r="BCW862" s="152"/>
      <c r="BCX862" s="152"/>
      <c r="BCY862" s="152"/>
      <c r="BCZ862" s="152"/>
      <c r="BDA862" s="152"/>
      <c r="BDB862" s="152"/>
      <c r="BDC862" s="152"/>
      <c r="BDD862" s="152"/>
      <c r="BDE862" s="152"/>
      <c r="BDF862" s="152"/>
      <c r="BDG862" s="152"/>
      <c r="BDH862" s="152"/>
      <c r="BDI862" s="152"/>
      <c r="BDJ862" s="152"/>
      <c r="BDK862" s="152"/>
      <c r="BDL862" s="152"/>
      <c r="BDM862" s="152"/>
      <c r="BDN862" s="152"/>
      <c r="BDO862" s="152"/>
      <c r="BDP862" s="152"/>
      <c r="BDQ862" s="152"/>
      <c r="BDR862" s="152"/>
      <c r="BDS862" s="152"/>
      <c r="BDT862" s="152"/>
      <c r="BDU862" s="152"/>
      <c r="BDV862" s="152"/>
      <c r="BDW862" s="152"/>
      <c r="BDX862" s="152"/>
      <c r="BDY862" s="152"/>
      <c r="BDZ862" s="152"/>
      <c r="BEA862" s="152"/>
      <c r="BEB862" s="152"/>
      <c r="BEC862" s="152"/>
      <c r="BED862" s="152"/>
      <c r="BEE862" s="152"/>
      <c r="BEF862" s="152"/>
      <c r="BEG862" s="152"/>
      <c r="BEH862" s="152"/>
      <c r="BEI862" s="152"/>
      <c r="BEJ862" s="152"/>
      <c r="BEK862" s="152"/>
      <c r="BEL862" s="152"/>
      <c r="BEM862" s="152"/>
      <c r="BEN862" s="152"/>
      <c r="BEO862" s="152"/>
      <c r="BEP862" s="152"/>
      <c r="BEQ862" s="152"/>
      <c r="BER862" s="152"/>
      <c r="BES862" s="152"/>
      <c r="BET862" s="152"/>
      <c r="BEU862" s="152"/>
      <c r="BEV862" s="152"/>
      <c r="BEW862" s="152"/>
      <c r="BEX862" s="152"/>
      <c r="BEY862" s="152"/>
      <c r="BEZ862" s="152"/>
      <c r="BFA862" s="152"/>
      <c r="BFB862" s="152"/>
      <c r="BFC862" s="152"/>
      <c r="BFD862" s="152"/>
      <c r="BFE862" s="152"/>
      <c r="BFF862" s="152"/>
      <c r="BFG862" s="152"/>
      <c r="BFH862" s="152"/>
      <c r="BFI862" s="152"/>
      <c r="BFJ862" s="152"/>
      <c r="BFK862" s="152"/>
      <c r="BFL862" s="152"/>
      <c r="BFM862" s="152"/>
      <c r="BFN862" s="152"/>
      <c r="BFO862" s="152"/>
      <c r="BFP862" s="152"/>
      <c r="BFQ862" s="152"/>
      <c r="BFR862" s="152"/>
      <c r="BFS862" s="152"/>
      <c r="BFT862" s="152"/>
      <c r="BFU862" s="152"/>
      <c r="BFV862" s="152"/>
      <c r="BFW862" s="152"/>
      <c r="BFX862" s="152"/>
      <c r="BFY862" s="152"/>
      <c r="BFZ862" s="152"/>
      <c r="BGA862" s="152"/>
      <c r="BGB862" s="152"/>
      <c r="BGC862" s="152"/>
      <c r="BGD862" s="152"/>
      <c r="BGE862" s="152"/>
      <c r="BGF862" s="152"/>
      <c r="BGG862" s="152"/>
      <c r="BGH862" s="152"/>
      <c r="BGI862" s="152"/>
      <c r="BGJ862" s="152"/>
      <c r="BGK862" s="152"/>
      <c r="BGL862" s="152"/>
      <c r="BGM862" s="152"/>
      <c r="BGN862" s="152"/>
      <c r="BGO862" s="152"/>
      <c r="BGP862" s="152"/>
      <c r="BGQ862" s="152"/>
      <c r="BGR862" s="152"/>
      <c r="BGS862" s="152"/>
      <c r="BGT862" s="152"/>
      <c r="BGU862" s="152"/>
      <c r="BGV862" s="152"/>
      <c r="BGW862" s="152"/>
      <c r="BGX862" s="152"/>
      <c r="BGY862" s="152"/>
      <c r="BGZ862" s="152"/>
      <c r="BHA862" s="152"/>
      <c r="BHB862" s="152"/>
      <c r="BHC862" s="152"/>
      <c r="BHD862" s="152"/>
      <c r="BHE862" s="152"/>
      <c r="BHF862" s="152"/>
      <c r="BHG862" s="152"/>
      <c r="BHH862" s="152"/>
      <c r="BHI862" s="152"/>
      <c r="BHJ862" s="152"/>
      <c r="BHK862" s="152"/>
      <c r="BHL862" s="152"/>
      <c r="BHM862" s="152"/>
      <c r="BHN862" s="152"/>
      <c r="BHO862" s="152"/>
      <c r="BHP862" s="152"/>
      <c r="BHQ862" s="152"/>
      <c r="BHR862" s="152"/>
      <c r="BHS862" s="152"/>
      <c r="BHT862" s="152"/>
      <c r="BHU862" s="152"/>
      <c r="BHV862" s="152"/>
      <c r="BHW862" s="152"/>
      <c r="BHX862" s="152"/>
      <c r="BHY862" s="152"/>
      <c r="BHZ862" s="152"/>
      <c r="BIA862" s="152"/>
      <c r="BIB862" s="152"/>
      <c r="BIC862" s="152"/>
      <c r="BID862" s="152"/>
      <c r="BIE862" s="152"/>
      <c r="BIF862" s="152"/>
      <c r="BIG862" s="152"/>
      <c r="BIH862" s="152"/>
      <c r="BII862" s="152"/>
      <c r="BIJ862" s="152"/>
      <c r="BIK862" s="152"/>
      <c r="BIL862" s="152"/>
      <c r="BIM862" s="152"/>
      <c r="BIN862" s="152"/>
      <c r="BIO862" s="152"/>
      <c r="BIP862" s="152"/>
      <c r="BIQ862" s="152"/>
      <c r="BIR862" s="152"/>
      <c r="BIS862" s="152"/>
      <c r="BIT862" s="152"/>
      <c r="BIU862" s="152"/>
      <c r="BIV862" s="152"/>
      <c r="BIW862" s="152"/>
      <c r="BIX862" s="152"/>
      <c r="BIY862" s="152"/>
      <c r="BIZ862" s="152"/>
      <c r="BJA862" s="152"/>
      <c r="BJB862" s="152"/>
      <c r="BJC862" s="152"/>
      <c r="BJD862" s="152"/>
      <c r="BJE862" s="152"/>
      <c r="BJF862" s="152"/>
      <c r="BJG862" s="152"/>
      <c r="BJH862" s="152"/>
      <c r="BJI862" s="152"/>
      <c r="BJJ862" s="152"/>
      <c r="BJK862" s="152"/>
      <c r="BJL862" s="152"/>
      <c r="BJM862" s="152"/>
      <c r="BJN862" s="152"/>
      <c r="BJO862" s="152"/>
      <c r="BJP862" s="152"/>
      <c r="BJQ862" s="152"/>
      <c r="BJR862" s="152"/>
      <c r="BJS862" s="152"/>
      <c r="BJT862" s="152"/>
      <c r="BJU862" s="152"/>
      <c r="BJV862" s="152"/>
      <c r="BJW862" s="152"/>
      <c r="BJX862" s="152"/>
      <c r="BJY862" s="152"/>
      <c r="BJZ862" s="152"/>
      <c r="BKA862" s="152"/>
      <c r="BKB862" s="152"/>
      <c r="BKC862" s="152"/>
      <c r="BKD862" s="152"/>
      <c r="BKE862" s="152"/>
      <c r="BKF862" s="152"/>
      <c r="BKG862" s="152"/>
      <c r="BKH862" s="152"/>
      <c r="BKI862" s="152"/>
      <c r="BKJ862" s="152"/>
      <c r="BKK862" s="152"/>
      <c r="BKL862" s="152"/>
      <c r="BKM862" s="152"/>
      <c r="BKN862" s="152"/>
      <c r="BKO862" s="152"/>
      <c r="BKP862" s="152"/>
      <c r="BKQ862" s="152"/>
      <c r="BKR862" s="152"/>
      <c r="BKS862" s="152"/>
      <c r="BKT862" s="152"/>
      <c r="BKU862" s="152"/>
      <c r="BKV862" s="152"/>
      <c r="BKW862" s="152"/>
      <c r="BKX862" s="152"/>
      <c r="BKY862" s="152"/>
      <c r="BKZ862" s="152"/>
      <c r="BLA862" s="152"/>
      <c r="BLB862" s="152"/>
      <c r="BLC862" s="152"/>
      <c r="BLD862" s="152"/>
      <c r="BLE862" s="152"/>
      <c r="BLF862" s="152"/>
      <c r="BLG862" s="152"/>
      <c r="BLH862" s="152"/>
      <c r="BLI862" s="152"/>
      <c r="BLJ862" s="152"/>
      <c r="BLK862" s="152"/>
      <c r="BLL862" s="152"/>
      <c r="BLM862" s="152"/>
      <c r="BLN862" s="152"/>
      <c r="BLO862" s="152"/>
      <c r="BLP862" s="152"/>
      <c r="BLQ862" s="152"/>
      <c r="BLR862" s="152"/>
      <c r="BLS862" s="152"/>
      <c r="BLT862" s="152"/>
      <c r="BLU862" s="152"/>
      <c r="BLV862" s="152"/>
      <c r="BLW862" s="152"/>
      <c r="BLX862" s="152"/>
      <c r="BLY862" s="152"/>
      <c r="BLZ862" s="152"/>
      <c r="BMA862" s="152"/>
      <c r="BMB862" s="152"/>
      <c r="BMC862" s="152"/>
      <c r="BMD862" s="152"/>
      <c r="BME862" s="152"/>
      <c r="BMF862" s="152"/>
      <c r="BMG862" s="152"/>
      <c r="BMH862" s="152"/>
      <c r="BMI862" s="152"/>
      <c r="BMJ862" s="152"/>
      <c r="BMK862" s="152"/>
      <c r="BML862" s="152"/>
      <c r="BMM862" s="152"/>
      <c r="BMN862" s="152"/>
      <c r="BMO862" s="152"/>
      <c r="BMP862" s="152"/>
      <c r="BMQ862" s="152"/>
      <c r="BMR862" s="152"/>
      <c r="BMS862" s="152"/>
      <c r="BMT862" s="152"/>
      <c r="BMU862" s="152"/>
      <c r="BMV862" s="152"/>
      <c r="BMW862" s="152"/>
      <c r="BMX862" s="152"/>
      <c r="BMY862" s="152"/>
      <c r="BMZ862" s="152"/>
      <c r="BNA862" s="152"/>
      <c r="BNB862" s="152"/>
      <c r="BNC862" s="152"/>
      <c r="BND862" s="152"/>
      <c r="BNE862" s="152"/>
      <c r="BNF862" s="152"/>
      <c r="BNG862" s="152"/>
      <c r="BNH862" s="152"/>
      <c r="BNI862" s="152"/>
      <c r="BNJ862" s="152"/>
      <c r="BNK862" s="152"/>
      <c r="BNL862" s="152"/>
      <c r="BNM862" s="152"/>
      <c r="BNN862" s="152"/>
      <c r="BNO862" s="152"/>
      <c r="BNP862" s="152"/>
      <c r="BNQ862" s="152"/>
      <c r="BNR862" s="152"/>
      <c r="BNS862" s="152"/>
      <c r="BNT862" s="152"/>
      <c r="BNU862" s="152"/>
      <c r="BNV862" s="152"/>
      <c r="BNW862" s="152"/>
      <c r="BNX862" s="152"/>
      <c r="BNY862" s="152"/>
      <c r="BNZ862" s="152"/>
      <c r="BOA862" s="152"/>
      <c r="BOB862" s="152"/>
      <c r="BOC862" s="152"/>
      <c r="BOD862" s="152"/>
      <c r="BOE862" s="152"/>
      <c r="BOF862" s="152"/>
      <c r="BOG862" s="152"/>
      <c r="BOH862" s="152"/>
      <c r="BOI862" s="152"/>
      <c r="BOJ862" s="152"/>
      <c r="BOK862" s="152"/>
      <c r="BOL862" s="152"/>
      <c r="BOM862" s="152"/>
      <c r="BON862" s="152"/>
      <c r="BOO862" s="152"/>
      <c r="BOP862" s="152"/>
      <c r="BOQ862" s="152"/>
      <c r="BOR862" s="152"/>
      <c r="BOS862" s="152"/>
      <c r="BOT862" s="152"/>
      <c r="BOU862" s="152"/>
      <c r="BOV862" s="152"/>
      <c r="BOW862" s="152"/>
      <c r="BOX862" s="152"/>
      <c r="BOY862" s="152"/>
      <c r="BOZ862" s="152"/>
      <c r="BPA862" s="152"/>
      <c r="BPB862" s="152"/>
      <c r="BPC862" s="152"/>
      <c r="BPD862" s="152"/>
      <c r="BPE862" s="152"/>
      <c r="BPF862" s="152"/>
      <c r="BPG862" s="152"/>
      <c r="BPH862" s="152"/>
      <c r="BPI862" s="152"/>
      <c r="BPJ862" s="152"/>
      <c r="BPK862" s="152"/>
      <c r="BPL862" s="152"/>
      <c r="BPM862" s="152"/>
      <c r="BPN862" s="152"/>
      <c r="BPO862" s="152"/>
      <c r="BPP862" s="152"/>
      <c r="BPQ862" s="152"/>
      <c r="BPR862" s="152"/>
      <c r="BPS862" s="152"/>
      <c r="BPT862" s="152"/>
      <c r="BPU862" s="152"/>
      <c r="BPV862" s="152"/>
      <c r="BPW862" s="152"/>
      <c r="BPX862" s="152"/>
      <c r="BPY862" s="152"/>
      <c r="BPZ862" s="152"/>
      <c r="BQA862" s="152"/>
      <c r="BQB862" s="152"/>
      <c r="BQC862" s="152"/>
      <c r="BQD862" s="152"/>
      <c r="BQE862" s="152"/>
      <c r="BQF862" s="152"/>
      <c r="BQG862" s="152"/>
      <c r="BQH862" s="152"/>
      <c r="BQI862" s="152"/>
      <c r="BQJ862" s="152"/>
      <c r="BQK862" s="152"/>
      <c r="BQL862" s="152"/>
      <c r="BQM862" s="152"/>
      <c r="BQN862" s="152"/>
      <c r="BQO862" s="152"/>
      <c r="BQP862" s="152"/>
      <c r="BQQ862" s="152"/>
      <c r="BQR862" s="152"/>
      <c r="BQS862" s="152"/>
      <c r="BQT862" s="152"/>
      <c r="BQU862" s="152"/>
      <c r="BQV862" s="152"/>
      <c r="BQW862" s="152"/>
      <c r="BQX862" s="152"/>
      <c r="BQY862" s="152"/>
      <c r="BQZ862" s="152"/>
      <c r="BRA862" s="152"/>
      <c r="BRB862" s="152"/>
      <c r="BRC862" s="152"/>
      <c r="BRD862" s="152"/>
      <c r="BRE862" s="152"/>
      <c r="BRF862" s="152"/>
      <c r="BRG862" s="152"/>
      <c r="BRH862" s="152"/>
      <c r="BRI862" s="152"/>
      <c r="BRJ862" s="152"/>
      <c r="BRK862" s="152"/>
      <c r="BRL862" s="152"/>
      <c r="BRM862" s="152"/>
      <c r="BRN862" s="152"/>
      <c r="BRO862" s="152"/>
      <c r="BRP862" s="152"/>
      <c r="BRQ862" s="152"/>
      <c r="BRR862" s="152"/>
      <c r="BRS862" s="152"/>
      <c r="BRT862" s="152"/>
      <c r="BRU862" s="152"/>
      <c r="BRV862" s="152"/>
      <c r="BRW862" s="152"/>
      <c r="BRX862" s="152"/>
      <c r="BRY862" s="152"/>
      <c r="BRZ862" s="152"/>
      <c r="BSA862" s="152"/>
      <c r="BSB862" s="152"/>
      <c r="BSC862" s="152"/>
      <c r="BSD862" s="152"/>
      <c r="BSE862" s="152"/>
      <c r="BSF862" s="152"/>
      <c r="BSG862" s="152"/>
      <c r="BSH862" s="152"/>
      <c r="BSI862" s="152"/>
      <c r="BSJ862" s="152"/>
      <c r="BSK862" s="152"/>
      <c r="BSL862" s="152"/>
      <c r="BSM862" s="152"/>
      <c r="BSN862" s="152"/>
      <c r="BSO862" s="152"/>
      <c r="BSP862" s="152"/>
      <c r="BSQ862" s="152"/>
      <c r="BSR862" s="152"/>
      <c r="BSS862" s="152"/>
      <c r="BST862" s="152"/>
      <c r="BSU862" s="152"/>
      <c r="BSV862" s="152"/>
      <c r="BSW862" s="152"/>
      <c r="BSX862" s="152"/>
      <c r="BSY862" s="152"/>
      <c r="BSZ862" s="152"/>
      <c r="BTA862" s="152"/>
      <c r="BTB862" s="152"/>
      <c r="BTC862" s="152"/>
      <c r="BTD862" s="152"/>
      <c r="BTE862" s="152"/>
      <c r="BTF862" s="152"/>
      <c r="BTG862" s="152"/>
      <c r="BTH862" s="152"/>
      <c r="BTI862" s="152"/>
      <c r="BTJ862" s="152"/>
      <c r="BTK862" s="152"/>
      <c r="BTL862" s="152"/>
      <c r="BTM862" s="152"/>
      <c r="BTN862" s="152"/>
      <c r="BTO862" s="152"/>
      <c r="BTP862" s="152"/>
      <c r="BTQ862" s="152"/>
      <c r="BTR862" s="152"/>
      <c r="BTS862" s="152"/>
      <c r="BTT862" s="152"/>
      <c r="BTU862" s="152"/>
      <c r="BTV862" s="152"/>
      <c r="BTW862" s="152"/>
      <c r="BTX862" s="152"/>
      <c r="BTY862" s="152"/>
      <c r="BTZ862" s="152"/>
      <c r="BUA862" s="152"/>
      <c r="BUB862" s="152"/>
      <c r="BUC862" s="152"/>
      <c r="BUD862" s="152"/>
      <c r="BUE862" s="152"/>
      <c r="BUF862" s="152"/>
      <c r="BUG862" s="152"/>
      <c r="BUH862" s="152"/>
      <c r="BUI862" s="152"/>
      <c r="BUJ862" s="152"/>
      <c r="BUK862" s="152"/>
      <c r="BUL862" s="152"/>
      <c r="BUM862" s="152"/>
      <c r="BUN862" s="152"/>
      <c r="BUO862" s="152"/>
      <c r="BUP862" s="152"/>
      <c r="BUQ862" s="152"/>
      <c r="BUR862" s="152"/>
      <c r="BUS862" s="152"/>
      <c r="BUT862" s="152"/>
      <c r="BUU862" s="152"/>
      <c r="BUV862" s="152"/>
      <c r="BUW862" s="152"/>
      <c r="BUX862" s="152"/>
      <c r="BUY862" s="152"/>
      <c r="BUZ862" s="152"/>
      <c r="BVA862" s="152"/>
      <c r="BVB862" s="152"/>
      <c r="BVC862" s="152"/>
      <c r="BVD862" s="152"/>
      <c r="BVE862" s="152"/>
      <c r="BVF862" s="152"/>
      <c r="BVG862" s="152"/>
      <c r="BVH862" s="152"/>
      <c r="BVI862" s="152"/>
      <c r="BVJ862" s="152"/>
      <c r="BVK862" s="152"/>
      <c r="BVL862" s="152"/>
      <c r="BVM862" s="152"/>
      <c r="BVN862" s="152"/>
      <c r="BVO862" s="152"/>
      <c r="BVP862" s="152"/>
      <c r="BVQ862" s="152"/>
      <c r="BVR862" s="152"/>
      <c r="BVS862" s="152"/>
      <c r="BVT862" s="152"/>
      <c r="BVU862" s="152"/>
      <c r="BVV862" s="152"/>
      <c r="BVW862" s="152"/>
      <c r="BVX862" s="152"/>
      <c r="BVY862" s="152"/>
      <c r="BVZ862" s="152"/>
      <c r="BWA862" s="152"/>
      <c r="BWB862" s="152"/>
      <c r="BWC862" s="152"/>
      <c r="BWD862" s="152"/>
      <c r="BWE862" s="152"/>
      <c r="BWF862" s="152"/>
      <c r="BWG862" s="152"/>
      <c r="BWH862" s="152"/>
      <c r="BWI862" s="152"/>
      <c r="BWJ862" s="152"/>
      <c r="BWK862" s="152"/>
      <c r="BWL862" s="152"/>
      <c r="BWM862" s="152"/>
      <c r="BWN862" s="152"/>
      <c r="BWO862" s="152"/>
      <c r="BWP862" s="152"/>
      <c r="BWQ862" s="152"/>
      <c r="BWR862" s="152"/>
      <c r="BWS862" s="152"/>
      <c r="BWT862" s="152"/>
      <c r="BWU862" s="152"/>
      <c r="BWV862" s="152"/>
      <c r="BWW862" s="152"/>
      <c r="BWX862" s="152"/>
      <c r="BWY862" s="152"/>
      <c r="BWZ862" s="152"/>
      <c r="BXA862" s="152"/>
      <c r="BXB862" s="152"/>
      <c r="BXC862" s="152"/>
      <c r="BXD862" s="152"/>
      <c r="BXE862" s="152"/>
      <c r="BXF862" s="152"/>
      <c r="BXG862" s="152"/>
      <c r="BXH862" s="152"/>
      <c r="BXI862" s="152"/>
      <c r="BXJ862" s="152"/>
      <c r="BXK862" s="152"/>
      <c r="BXL862" s="152"/>
      <c r="BXM862" s="152"/>
      <c r="BXN862" s="152"/>
      <c r="BXO862" s="152"/>
      <c r="BXP862" s="152"/>
      <c r="BXQ862" s="152"/>
      <c r="BXR862" s="152"/>
      <c r="BXS862" s="152"/>
      <c r="BXT862" s="152"/>
      <c r="BXU862" s="152"/>
      <c r="BXV862" s="152"/>
      <c r="BXW862" s="152"/>
      <c r="BXX862" s="152"/>
      <c r="BXY862" s="152"/>
      <c r="BXZ862" s="152"/>
      <c r="BYA862" s="152"/>
      <c r="BYB862" s="152"/>
      <c r="BYC862" s="152"/>
      <c r="BYD862" s="152"/>
      <c r="BYE862" s="152"/>
      <c r="BYF862" s="152"/>
      <c r="BYG862" s="152"/>
      <c r="BYH862" s="152"/>
      <c r="BYI862" s="152"/>
      <c r="BYJ862" s="152"/>
      <c r="BYK862" s="152"/>
      <c r="BYL862" s="152"/>
      <c r="BYM862" s="152"/>
      <c r="BYN862" s="152"/>
      <c r="BYO862" s="152"/>
      <c r="BYP862" s="152"/>
      <c r="BYQ862" s="152"/>
      <c r="BYR862" s="152"/>
      <c r="BYS862" s="152"/>
      <c r="BYT862" s="152"/>
      <c r="BYU862" s="152"/>
      <c r="BYV862" s="152"/>
      <c r="BYW862" s="152"/>
      <c r="BYX862" s="152"/>
      <c r="BYY862" s="152"/>
      <c r="BYZ862" s="152"/>
      <c r="BZA862" s="152"/>
      <c r="BZB862" s="152"/>
      <c r="BZC862" s="152"/>
      <c r="BZD862" s="152"/>
      <c r="BZE862" s="152"/>
      <c r="BZF862" s="152"/>
      <c r="BZG862" s="152"/>
      <c r="BZH862" s="152"/>
      <c r="BZI862" s="152"/>
      <c r="BZJ862" s="152"/>
      <c r="BZK862" s="152"/>
      <c r="BZL862" s="152"/>
      <c r="BZM862" s="152"/>
      <c r="BZN862" s="152"/>
      <c r="BZO862" s="152"/>
      <c r="BZP862" s="152"/>
      <c r="BZQ862" s="152"/>
      <c r="BZR862" s="152"/>
      <c r="BZS862" s="152"/>
      <c r="BZT862" s="152"/>
      <c r="BZU862" s="152"/>
      <c r="BZV862" s="152"/>
      <c r="BZW862" s="152"/>
      <c r="BZX862" s="152"/>
      <c r="BZY862" s="152"/>
      <c r="BZZ862" s="152"/>
      <c r="CAA862" s="152"/>
      <c r="CAB862" s="152"/>
      <c r="CAC862" s="152"/>
      <c r="CAD862" s="152"/>
      <c r="CAE862" s="152"/>
      <c r="CAF862" s="152"/>
      <c r="CAG862" s="152"/>
      <c r="CAH862" s="152"/>
      <c r="CAI862" s="152"/>
      <c r="CAJ862" s="152"/>
      <c r="CAK862" s="152"/>
      <c r="CAL862" s="152"/>
      <c r="CAM862" s="152"/>
      <c r="CAN862" s="152"/>
      <c r="CAO862" s="152"/>
      <c r="CAP862" s="152"/>
      <c r="CAQ862" s="152"/>
      <c r="CAR862" s="152"/>
      <c r="CAS862" s="152"/>
      <c r="CAT862" s="152"/>
      <c r="CAU862" s="152"/>
      <c r="CAV862" s="152"/>
      <c r="CAW862" s="152"/>
      <c r="CAX862" s="152"/>
      <c r="CAY862" s="152"/>
      <c r="CAZ862" s="152"/>
      <c r="CBA862" s="152"/>
      <c r="CBB862" s="152"/>
      <c r="CBC862" s="152"/>
      <c r="CBD862" s="152"/>
      <c r="CBE862" s="152"/>
      <c r="CBF862" s="152"/>
      <c r="CBG862" s="152"/>
      <c r="CBH862" s="152"/>
      <c r="CBI862" s="152"/>
      <c r="CBJ862" s="152"/>
      <c r="CBK862" s="152"/>
      <c r="CBL862" s="152"/>
      <c r="CBM862" s="152"/>
      <c r="CBN862" s="152"/>
      <c r="CBO862" s="152"/>
      <c r="CBP862" s="152"/>
      <c r="CBQ862" s="152"/>
      <c r="CBR862" s="152"/>
      <c r="CBS862" s="152"/>
      <c r="CBT862" s="152"/>
      <c r="CBU862" s="152"/>
      <c r="CBV862" s="152"/>
      <c r="CBW862" s="152"/>
      <c r="CBX862" s="152"/>
      <c r="CBY862" s="152"/>
      <c r="CBZ862" s="152"/>
      <c r="CCA862" s="152"/>
      <c r="CCB862" s="152"/>
      <c r="CCC862" s="152"/>
      <c r="CCD862" s="152"/>
      <c r="CCE862" s="152"/>
      <c r="CCF862" s="152"/>
      <c r="CCG862" s="152"/>
      <c r="CCH862" s="152"/>
      <c r="CCI862" s="152"/>
      <c r="CCJ862" s="152"/>
      <c r="CCK862" s="152"/>
      <c r="CCL862" s="152"/>
      <c r="CCM862" s="152"/>
      <c r="CCN862" s="152"/>
      <c r="CCO862" s="152"/>
      <c r="CCP862" s="152"/>
      <c r="CCQ862" s="152"/>
      <c r="CCR862" s="152"/>
      <c r="CCS862" s="152"/>
      <c r="CCT862" s="152"/>
      <c r="CCU862" s="152"/>
      <c r="CCV862" s="152"/>
      <c r="CCW862" s="152"/>
      <c r="CCX862" s="152"/>
      <c r="CCY862" s="152"/>
      <c r="CCZ862" s="152"/>
      <c r="CDA862" s="152"/>
      <c r="CDB862" s="152"/>
      <c r="CDC862" s="152"/>
      <c r="CDD862" s="152"/>
      <c r="CDE862" s="152"/>
      <c r="CDF862" s="152"/>
      <c r="CDG862" s="152"/>
      <c r="CDH862" s="152"/>
      <c r="CDI862" s="152"/>
      <c r="CDJ862" s="152"/>
      <c r="CDK862" s="152"/>
      <c r="CDL862" s="152"/>
      <c r="CDM862" s="152"/>
      <c r="CDN862" s="152"/>
      <c r="CDO862" s="152"/>
      <c r="CDP862" s="152"/>
      <c r="CDQ862" s="152"/>
      <c r="CDR862" s="152"/>
      <c r="CDS862" s="152"/>
      <c r="CDT862" s="152"/>
      <c r="CDU862" s="152"/>
      <c r="CDV862" s="152"/>
      <c r="CDW862" s="152"/>
      <c r="CDX862" s="152"/>
      <c r="CDY862" s="152"/>
      <c r="CDZ862" s="152"/>
      <c r="CEA862" s="152"/>
      <c r="CEB862" s="152"/>
      <c r="CEC862" s="152"/>
      <c r="CED862" s="152"/>
      <c r="CEE862" s="152"/>
      <c r="CEF862" s="152"/>
      <c r="CEG862" s="152"/>
      <c r="CEH862" s="152"/>
      <c r="CEI862" s="152"/>
      <c r="CEJ862" s="152"/>
      <c r="CEK862" s="152"/>
      <c r="CEL862" s="152"/>
      <c r="CEM862" s="152"/>
      <c r="CEN862" s="152"/>
      <c r="CEO862" s="152"/>
      <c r="CEP862" s="152"/>
      <c r="CEQ862" s="152"/>
      <c r="CER862" s="152"/>
      <c r="CES862" s="152"/>
      <c r="CET862" s="152"/>
      <c r="CEU862" s="152"/>
      <c r="CEV862" s="152"/>
      <c r="CEW862" s="152"/>
      <c r="CEX862" s="152"/>
      <c r="CEY862" s="152"/>
      <c r="CEZ862" s="152"/>
      <c r="CFA862" s="152"/>
      <c r="CFB862" s="152"/>
      <c r="CFC862" s="152"/>
      <c r="CFD862" s="152"/>
      <c r="CFE862" s="152"/>
      <c r="CFF862" s="152"/>
      <c r="CFG862" s="152"/>
      <c r="CFH862" s="152"/>
      <c r="CFI862" s="152"/>
      <c r="CFJ862" s="152"/>
      <c r="CFK862" s="152"/>
      <c r="CFL862" s="152"/>
      <c r="CFM862" s="152"/>
      <c r="CFN862" s="152"/>
      <c r="CFO862" s="152"/>
      <c r="CFP862" s="152"/>
      <c r="CFQ862" s="152"/>
      <c r="CFR862" s="152"/>
      <c r="CFS862" s="152"/>
      <c r="CFT862" s="152"/>
      <c r="CFU862" s="152"/>
      <c r="CFV862" s="152"/>
      <c r="CFW862" s="152"/>
      <c r="CFX862" s="152"/>
      <c r="CFY862" s="152"/>
      <c r="CFZ862" s="152"/>
      <c r="CGA862" s="152"/>
      <c r="CGB862" s="152"/>
      <c r="CGC862" s="152"/>
      <c r="CGD862" s="152"/>
      <c r="CGE862" s="152"/>
      <c r="CGF862" s="152"/>
      <c r="CGG862" s="152"/>
      <c r="CGH862" s="152"/>
      <c r="CGI862" s="152"/>
      <c r="CGJ862" s="152"/>
      <c r="CGK862" s="152"/>
      <c r="CGL862" s="152"/>
      <c r="CGM862" s="152"/>
      <c r="CGN862" s="152"/>
      <c r="CGO862" s="152"/>
      <c r="CGP862" s="152"/>
      <c r="CGQ862" s="152"/>
      <c r="CGR862" s="152"/>
      <c r="CGS862" s="152"/>
      <c r="CGT862" s="152"/>
      <c r="CGU862" s="152"/>
      <c r="CGV862" s="152"/>
      <c r="CGW862" s="152"/>
      <c r="CGX862" s="152"/>
      <c r="CGY862" s="152"/>
      <c r="CGZ862" s="152"/>
      <c r="CHA862" s="152"/>
      <c r="CHB862" s="152"/>
      <c r="CHC862" s="152"/>
      <c r="CHD862" s="152"/>
      <c r="CHE862" s="152"/>
      <c r="CHF862" s="152"/>
      <c r="CHG862" s="152"/>
      <c r="CHH862" s="152"/>
      <c r="CHI862" s="152"/>
      <c r="CHJ862" s="152"/>
      <c r="CHK862" s="152"/>
      <c r="CHL862" s="152"/>
      <c r="CHM862" s="152"/>
      <c r="CHN862" s="152"/>
      <c r="CHO862" s="152"/>
      <c r="CHP862" s="152"/>
      <c r="CHQ862" s="152"/>
      <c r="CHR862" s="152"/>
      <c r="CHS862" s="152"/>
      <c r="CHT862" s="152"/>
      <c r="CHU862" s="152"/>
      <c r="CHV862" s="152"/>
      <c r="CHW862" s="152"/>
      <c r="CHX862" s="152"/>
      <c r="CHY862" s="152"/>
      <c r="CHZ862" s="152"/>
      <c r="CIA862" s="152"/>
      <c r="CIB862" s="152"/>
      <c r="CIC862" s="152"/>
      <c r="CID862" s="152"/>
      <c r="CIE862" s="152"/>
      <c r="CIF862" s="152"/>
      <c r="CIG862" s="152"/>
      <c r="CIH862" s="152"/>
      <c r="CII862" s="152"/>
      <c r="CIJ862" s="152"/>
      <c r="CIK862" s="152"/>
      <c r="CIL862" s="152"/>
      <c r="CIM862" s="152"/>
      <c r="CIN862" s="152"/>
      <c r="CIO862" s="152"/>
      <c r="CIP862" s="152"/>
      <c r="CIQ862" s="152"/>
      <c r="CIR862" s="152"/>
      <c r="CIS862" s="152"/>
      <c r="CIT862" s="152"/>
      <c r="CIU862" s="152"/>
      <c r="CIV862" s="152"/>
      <c r="CIW862" s="152"/>
      <c r="CIX862" s="152"/>
      <c r="CIY862" s="152"/>
      <c r="CIZ862" s="152"/>
      <c r="CJA862" s="152"/>
      <c r="CJB862" s="152"/>
      <c r="CJC862" s="152"/>
      <c r="CJD862" s="152"/>
      <c r="CJE862" s="152"/>
      <c r="CJF862" s="152"/>
      <c r="CJG862" s="152"/>
      <c r="CJH862" s="152"/>
      <c r="CJI862" s="152"/>
      <c r="CJJ862" s="152"/>
      <c r="CJK862" s="152"/>
      <c r="CJL862" s="152"/>
      <c r="CJM862" s="152"/>
      <c r="CJN862" s="152"/>
      <c r="CJO862" s="152"/>
      <c r="CJP862" s="152"/>
      <c r="CJQ862" s="152"/>
      <c r="CJR862" s="152"/>
      <c r="CJS862" s="152"/>
      <c r="CJT862" s="152"/>
      <c r="CJU862" s="152"/>
      <c r="CJV862" s="152"/>
      <c r="CJW862" s="152"/>
      <c r="CJX862" s="152"/>
      <c r="CJY862" s="152"/>
      <c r="CJZ862" s="152"/>
      <c r="CKA862" s="152"/>
      <c r="CKB862" s="152"/>
      <c r="CKC862" s="152"/>
      <c r="CKD862" s="152"/>
      <c r="CKE862" s="152"/>
      <c r="CKF862" s="152"/>
      <c r="CKG862" s="152"/>
      <c r="CKH862" s="152"/>
      <c r="CKI862" s="152"/>
      <c r="CKJ862" s="152"/>
      <c r="CKK862" s="152"/>
      <c r="CKL862" s="152"/>
      <c r="CKM862" s="152"/>
      <c r="CKN862" s="152"/>
      <c r="CKO862" s="152"/>
      <c r="CKP862" s="152"/>
      <c r="CKQ862" s="152"/>
      <c r="CKR862" s="152"/>
      <c r="CKS862" s="152"/>
      <c r="CKT862" s="152"/>
      <c r="CKU862" s="152"/>
      <c r="CKV862" s="152"/>
      <c r="CKW862" s="152"/>
      <c r="CKX862" s="152"/>
      <c r="CKY862" s="152"/>
      <c r="CKZ862" s="152"/>
      <c r="CLA862" s="152"/>
      <c r="CLB862" s="152"/>
      <c r="CLC862" s="152"/>
      <c r="CLD862" s="152"/>
      <c r="CLE862" s="152"/>
      <c r="CLF862" s="152"/>
      <c r="CLG862" s="152"/>
      <c r="CLH862" s="152"/>
      <c r="CLI862" s="152"/>
      <c r="CLJ862" s="152"/>
      <c r="CLK862" s="152"/>
      <c r="CLL862" s="152"/>
      <c r="CLM862" s="152"/>
      <c r="CLN862" s="152"/>
      <c r="CLO862" s="152"/>
      <c r="CLP862" s="152"/>
      <c r="CLQ862" s="152"/>
      <c r="CLR862" s="152"/>
      <c r="CLS862" s="152"/>
      <c r="CLT862" s="152"/>
      <c r="CLU862" s="152"/>
      <c r="CLV862" s="152"/>
      <c r="CLW862" s="152"/>
      <c r="CLX862" s="152"/>
      <c r="CLY862" s="152"/>
      <c r="CLZ862" s="152"/>
      <c r="CMA862" s="152"/>
      <c r="CMB862" s="152"/>
      <c r="CMC862" s="152"/>
      <c r="CMD862" s="152"/>
      <c r="CME862" s="152"/>
      <c r="CMF862" s="152"/>
      <c r="CMG862" s="152"/>
      <c r="CMH862" s="152"/>
      <c r="CMI862" s="152"/>
      <c r="CMJ862" s="152"/>
      <c r="CMK862" s="152"/>
      <c r="CML862" s="152"/>
      <c r="CMM862" s="152"/>
      <c r="CMN862" s="152"/>
      <c r="CMO862" s="152"/>
      <c r="CMP862" s="152"/>
      <c r="CMQ862" s="152"/>
      <c r="CMR862" s="152"/>
      <c r="CMS862" s="152"/>
      <c r="CMT862" s="152"/>
      <c r="CMU862" s="152"/>
      <c r="CMV862" s="152"/>
      <c r="CMW862" s="152"/>
      <c r="CMX862" s="152"/>
      <c r="CMY862" s="152"/>
      <c r="CMZ862" s="152"/>
      <c r="CNA862" s="152"/>
      <c r="CNB862" s="152"/>
      <c r="CNC862" s="152"/>
      <c r="CND862" s="152"/>
      <c r="CNE862" s="152"/>
      <c r="CNF862" s="152"/>
      <c r="CNG862" s="152"/>
      <c r="CNH862" s="152"/>
      <c r="CNI862" s="152"/>
      <c r="CNJ862" s="152"/>
      <c r="CNK862" s="152"/>
      <c r="CNL862" s="152"/>
      <c r="CNM862" s="152"/>
      <c r="CNN862" s="152"/>
      <c r="CNO862" s="152"/>
      <c r="CNP862" s="152"/>
      <c r="CNQ862" s="152"/>
      <c r="CNR862" s="152"/>
      <c r="CNS862" s="152"/>
      <c r="CNT862" s="152"/>
      <c r="CNU862" s="152"/>
      <c r="CNV862" s="152"/>
      <c r="CNW862" s="152"/>
      <c r="CNX862" s="152"/>
      <c r="CNY862" s="152"/>
      <c r="CNZ862" s="152"/>
      <c r="COA862" s="152"/>
      <c r="COB862" s="152"/>
      <c r="COC862" s="152"/>
      <c r="COD862" s="152"/>
      <c r="COE862" s="152"/>
      <c r="COF862" s="152"/>
      <c r="COG862" s="152"/>
      <c r="COH862" s="152"/>
      <c r="COI862" s="152"/>
      <c r="COJ862" s="152"/>
      <c r="COK862" s="152"/>
      <c r="COL862" s="152"/>
      <c r="COM862" s="152"/>
      <c r="CON862" s="152"/>
      <c r="COO862" s="152"/>
      <c r="COP862" s="152"/>
      <c r="COQ862" s="152"/>
      <c r="COR862" s="152"/>
      <c r="COS862" s="152"/>
      <c r="COT862" s="152"/>
      <c r="COU862" s="152"/>
      <c r="COV862" s="152"/>
      <c r="COW862" s="152"/>
      <c r="COX862" s="152"/>
      <c r="COY862" s="152"/>
      <c r="COZ862" s="152"/>
      <c r="CPA862" s="152"/>
      <c r="CPB862" s="152"/>
      <c r="CPC862" s="152"/>
      <c r="CPD862" s="152"/>
      <c r="CPE862" s="152"/>
      <c r="CPF862" s="152"/>
      <c r="CPG862" s="152"/>
      <c r="CPH862" s="152"/>
      <c r="CPI862" s="152"/>
      <c r="CPJ862" s="152"/>
      <c r="CPK862" s="152"/>
      <c r="CPL862" s="152"/>
      <c r="CPM862" s="152"/>
      <c r="CPN862" s="152"/>
      <c r="CPO862" s="152"/>
      <c r="CPP862" s="152"/>
      <c r="CPQ862" s="152"/>
      <c r="CPR862" s="152"/>
      <c r="CPS862" s="152"/>
      <c r="CPT862" s="152"/>
      <c r="CPU862" s="152"/>
      <c r="CPV862" s="152"/>
      <c r="CPW862" s="152"/>
      <c r="CPX862" s="152"/>
      <c r="CPY862" s="152"/>
      <c r="CPZ862" s="152"/>
      <c r="CQA862" s="152"/>
      <c r="CQB862" s="152"/>
      <c r="CQC862" s="152"/>
      <c r="CQD862" s="152"/>
      <c r="CQE862" s="152"/>
      <c r="CQF862" s="152"/>
      <c r="CQG862" s="152"/>
      <c r="CQH862" s="152"/>
      <c r="CQI862" s="152"/>
      <c r="CQJ862" s="152"/>
      <c r="CQK862" s="152"/>
      <c r="CQL862" s="152"/>
      <c r="CQM862" s="152"/>
      <c r="CQN862" s="152"/>
      <c r="CQO862" s="152"/>
      <c r="CQP862" s="152"/>
      <c r="CQQ862" s="152"/>
      <c r="CQR862" s="152"/>
      <c r="CQS862" s="152"/>
      <c r="CQT862" s="152"/>
      <c r="CQU862" s="152"/>
      <c r="CQV862" s="152"/>
      <c r="CQW862" s="152"/>
      <c r="CQX862" s="152"/>
      <c r="CQY862" s="152"/>
      <c r="CQZ862" s="152"/>
      <c r="CRA862" s="152"/>
      <c r="CRB862" s="152"/>
      <c r="CRC862" s="152"/>
      <c r="CRD862" s="152"/>
      <c r="CRE862" s="152"/>
      <c r="CRF862" s="152"/>
      <c r="CRG862" s="152"/>
      <c r="CRH862" s="152"/>
      <c r="CRI862" s="152"/>
      <c r="CRJ862" s="152"/>
      <c r="CRK862" s="152"/>
      <c r="CRL862" s="152"/>
      <c r="CRM862" s="152"/>
      <c r="CRN862" s="152"/>
      <c r="CRO862" s="152"/>
      <c r="CRP862" s="152"/>
      <c r="CRQ862" s="152"/>
      <c r="CRR862" s="152"/>
      <c r="CRS862" s="152"/>
      <c r="CRT862" s="152"/>
      <c r="CRU862" s="152"/>
      <c r="CRV862" s="152"/>
      <c r="CRW862" s="152"/>
      <c r="CRX862" s="152"/>
      <c r="CRY862" s="152"/>
      <c r="CRZ862" s="152"/>
      <c r="CSA862" s="152"/>
      <c r="CSB862" s="152"/>
      <c r="CSC862" s="152"/>
      <c r="CSD862" s="152"/>
      <c r="CSE862" s="152"/>
      <c r="CSF862" s="152"/>
      <c r="CSG862" s="152"/>
      <c r="CSH862" s="152"/>
      <c r="CSI862" s="152"/>
      <c r="CSJ862" s="152"/>
      <c r="CSK862" s="152"/>
      <c r="CSL862" s="152"/>
      <c r="CSM862" s="152"/>
      <c r="CSN862" s="152"/>
      <c r="CSO862" s="152"/>
      <c r="CSP862" s="152"/>
      <c r="CSQ862" s="152"/>
      <c r="CSR862" s="152"/>
      <c r="CSS862" s="152"/>
      <c r="CST862" s="152"/>
      <c r="CSU862" s="152"/>
      <c r="CSV862" s="152"/>
      <c r="CSW862" s="152"/>
      <c r="CSX862" s="152"/>
      <c r="CSY862" s="152"/>
      <c r="CSZ862" s="152"/>
      <c r="CTA862" s="152"/>
      <c r="CTB862" s="152"/>
      <c r="CTC862" s="152"/>
      <c r="CTD862" s="152"/>
      <c r="CTE862" s="152"/>
      <c r="CTF862" s="152"/>
      <c r="CTG862" s="152"/>
      <c r="CTH862" s="152"/>
      <c r="CTI862" s="152"/>
      <c r="CTJ862" s="152"/>
      <c r="CTK862" s="152"/>
      <c r="CTL862" s="152"/>
      <c r="CTM862" s="152"/>
      <c r="CTN862" s="152"/>
      <c r="CTO862" s="152"/>
      <c r="CTP862" s="152"/>
      <c r="CTQ862" s="152"/>
      <c r="CTR862" s="152"/>
      <c r="CTS862" s="152"/>
      <c r="CTT862" s="152"/>
      <c r="CTU862" s="152"/>
      <c r="CTV862" s="152"/>
      <c r="CTW862" s="152"/>
      <c r="CTX862" s="152"/>
      <c r="CTY862" s="152"/>
      <c r="CTZ862" s="152"/>
      <c r="CUA862" s="152"/>
      <c r="CUB862" s="152"/>
      <c r="CUC862" s="152"/>
      <c r="CUD862" s="152"/>
      <c r="CUE862" s="152"/>
      <c r="CUF862" s="152"/>
      <c r="CUG862" s="152"/>
      <c r="CUH862" s="152"/>
      <c r="CUI862" s="152"/>
      <c r="CUJ862" s="152"/>
      <c r="CUK862" s="152"/>
      <c r="CUL862" s="152"/>
      <c r="CUM862" s="152"/>
      <c r="CUN862" s="152"/>
      <c r="CUO862" s="152"/>
      <c r="CUP862" s="152"/>
      <c r="CUQ862" s="152"/>
      <c r="CUR862" s="152"/>
      <c r="CUS862" s="152"/>
      <c r="CUT862" s="152"/>
      <c r="CUU862" s="152"/>
      <c r="CUV862" s="152"/>
      <c r="CUW862" s="152"/>
      <c r="CUX862" s="152"/>
      <c r="CUY862" s="152"/>
      <c r="CUZ862" s="152"/>
      <c r="CVA862" s="152"/>
      <c r="CVB862" s="152"/>
      <c r="CVC862" s="152"/>
      <c r="CVD862" s="152"/>
      <c r="CVE862" s="152"/>
      <c r="CVF862" s="152"/>
      <c r="CVG862" s="152"/>
      <c r="CVH862" s="152"/>
      <c r="CVI862" s="152"/>
      <c r="CVJ862" s="152"/>
      <c r="CVK862" s="152"/>
      <c r="CVL862" s="152"/>
      <c r="CVM862" s="152"/>
      <c r="CVN862" s="152"/>
      <c r="CVO862" s="152"/>
      <c r="CVP862" s="152"/>
      <c r="CVQ862" s="152"/>
      <c r="CVR862" s="152"/>
      <c r="CVS862" s="152"/>
      <c r="CVT862" s="152"/>
      <c r="CVU862" s="152"/>
      <c r="CVV862" s="152"/>
      <c r="CVW862" s="152"/>
      <c r="CVX862" s="152"/>
      <c r="CVY862" s="152"/>
      <c r="CVZ862" s="152"/>
      <c r="CWA862" s="152"/>
      <c r="CWB862" s="152"/>
      <c r="CWC862" s="152"/>
      <c r="CWD862" s="152"/>
      <c r="CWE862" s="152"/>
      <c r="CWF862" s="152"/>
      <c r="CWG862" s="152"/>
      <c r="CWH862" s="152"/>
      <c r="CWI862" s="152"/>
      <c r="CWJ862" s="152"/>
      <c r="CWK862" s="152"/>
      <c r="CWL862" s="152"/>
      <c r="CWM862" s="152"/>
      <c r="CWN862" s="152"/>
      <c r="CWO862" s="152"/>
      <c r="CWP862" s="152"/>
      <c r="CWQ862" s="152"/>
      <c r="CWR862" s="152"/>
      <c r="CWS862" s="152"/>
      <c r="CWT862" s="152"/>
      <c r="CWU862" s="152"/>
      <c r="CWV862" s="152"/>
      <c r="CWW862" s="152"/>
      <c r="CWX862" s="152"/>
      <c r="CWY862" s="152"/>
      <c r="CWZ862" s="152"/>
      <c r="CXA862" s="152"/>
      <c r="CXB862" s="152"/>
      <c r="CXC862" s="152"/>
      <c r="CXD862" s="152"/>
      <c r="CXE862" s="152"/>
      <c r="CXF862" s="152"/>
      <c r="CXG862" s="152"/>
      <c r="CXH862" s="152"/>
      <c r="CXI862" s="152"/>
      <c r="CXJ862" s="152"/>
      <c r="CXK862" s="152"/>
      <c r="CXL862" s="152"/>
      <c r="CXM862" s="152"/>
      <c r="CXN862" s="152"/>
      <c r="CXO862" s="152"/>
      <c r="CXP862" s="152"/>
      <c r="CXQ862" s="152"/>
      <c r="CXR862" s="152"/>
      <c r="CXS862" s="152"/>
      <c r="CXT862" s="152"/>
      <c r="CXU862" s="152"/>
      <c r="CXV862" s="152"/>
      <c r="CXW862" s="152"/>
      <c r="CXX862" s="152"/>
      <c r="CXY862" s="152"/>
      <c r="CXZ862" s="152"/>
      <c r="CYA862" s="152"/>
      <c r="CYB862" s="152"/>
      <c r="CYC862" s="152"/>
      <c r="CYD862" s="152"/>
      <c r="CYE862" s="152"/>
      <c r="CYF862" s="152"/>
      <c r="CYG862" s="152"/>
      <c r="CYH862" s="152"/>
      <c r="CYI862" s="152"/>
      <c r="CYJ862" s="152"/>
      <c r="CYK862" s="152"/>
      <c r="CYL862" s="152"/>
      <c r="CYM862" s="152"/>
      <c r="CYN862" s="152"/>
      <c r="CYO862" s="152"/>
      <c r="CYP862" s="152"/>
      <c r="CYQ862" s="152"/>
      <c r="CYR862" s="152"/>
      <c r="CYS862" s="152"/>
      <c r="CYT862" s="152"/>
      <c r="CYU862" s="152"/>
      <c r="CYV862" s="152"/>
      <c r="CYW862" s="152"/>
      <c r="CYX862" s="152"/>
      <c r="CYY862" s="152"/>
      <c r="CYZ862" s="152"/>
      <c r="CZA862" s="152"/>
      <c r="CZB862" s="152"/>
      <c r="CZC862" s="152"/>
      <c r="CZD862" s="152"/>
      <c r="CZE862" s="152"/>
      <c r="CZF862" s="152"/>
      <c r="CZG862" s="152"/>
      <c r="CZH862" s="152"/>
      <c r="CZI862" s="152"/>
      <c r="CZJ862" s="152"/>
      <c r="CZK862" s="152"/>
      <c r="CZL862" s="152"/>
      <c r="CZM862" s="152"/>
      <c r="CZN862" s="152"/>
      <c r="CZO862" s="152"/>
      <c r="CZP862" s="152"/>
      <c r="CZQ862" s="152"/>
      <c r="CZR862" s="152"/>
      <c r="CZS862" s="152"/>
      <c r="CZT862" s="152"/>
      <c r="CZU862" s="152"/>
      <c r="CZV862" s="152"/>
      <c r="CZW862" s="152"/>
      <c r="CZX862" s="152"/>
      <c r="CZY862" s="152"/>
      <c r="CZZ862" s="152"/>
      <c r="DAA862" s="152"/>
      <c r="DAB862" s="152"/>
      <c r="DAC862" s="152"/>
      <c r="DAD862" s="152"/>
      <c r="DAE862" s="152"/>
      <c r="DAF862" s="152"/>
      <c r="DAG862" s="152"/>
      <c r="DAH862" s="152"/>
      <c r="DAI862" s="152"/>
      <c r="DAJ862" s="152"/>
      <c r="DAK862" s="152"/>
      <c r="DAL862" s="152"/>
      <c r="DAM862" s="152"/>
      <c r="DAN862" s="152"/>
      <c r="DAO862" s="152"/>
      <c r="DAP862" s="152"/>
      <c r="DAQ862" s="152"/>
      <c r="DAR862" s="152"/>
      <c r="DAS862" s="152"/>
      <c r="DAT862" s="152"/>
      <c r="DAU862" s="152"/>
      <c r="DAV862" s="152"/>
      <c r="DAW862" s="152"/>
      <c r="DAX862" s="152"/>
      <c r="DAY862" s="152"/>
      <c r="DAZ862" s="152"/>
      <c r="DBA862" s="152"/>
      <c r="DBB862" s="152"/>
      <c r="DBC862" s="152"/>
      <c r="DBD862" s="152"/>
      <c r="DBE862" s="152"/>
      <c r="DBF862" s="152"/>
      <c r="DBG862" s="152"/>
      <c r="DBH862" s="152"/>
      <c r="DBI862" s="152"/>
      <c r="DBJ862" s="152"/>
      <c r="DBK862" s="152"/>
      <c r="DBL862" s="152"/>
      <c r="DBM862" s="152"/>
      <c r="DBN862" s="152"/>
      <c r="DBO862" s="152"/>
      <c r="DBP862" s="152"/>
      <c r="DBQ862" s="152"/>
      <c r="DBR862" s="152"/>
      <c r="DBS862" s="152"/>
      <c r="DBT862" s="152"/>
      <c r="DBU862" s="152"/>
      <c r="DBV862" s="152"/>
      <c r="DBW862" s="152"/>
      <c r="DBX862" s="152"/>
      <c r="DBY862" s="152"/>
      <c r="DBZ862" s="152"/>
      <c r="DCA862" s="152"/>
      <c r="DCB862" s="152"/>
      <c r="DCC862" s="152"/>
      <c r="DCD862" s="152"/>
      <c r="DCE862" s="152"/>
      <c r="DCF862" s="152"/>
      <c r="DCG862" s="152"/>
      <c r="DCH862" s="152"/>
      <c r="DCI862" s="152"/>
      <c r="DCJ862" s="152"/>
      <c r="DCK862" s="152"/>
      <c r="DCL862" s="152"/>
      <c r="DCM862" s="152"/>
      <c r="DCN862" s="152"/>
      <c r="DCO862" s="152"/>
      <c r="DCP862" s="152"/>
      <c r="DCQ862" s="152"/>
      <c r="DCR862" s="152"/>
      <c r="DCS862" s="152"/>
      <c r="DCT862" s="152"/>
      <c r="DCU862" s="152"/>
      <c r="DCV862" s="152"/>
      <c r="DCW862" s="152"/>
      <c r="DCX862" s="152"/>
      <c r="DCY862" s="152"/>
      <c r="DCZ862" s="152"/>
      <c r="DDA862" s="152"/>
      <c r="DDB862" s="152"/>
      <c r="DDC862" s="152"/>
      <c r="DDD862" s="152"/>
      <c r="DDE862" s="152"/>
      <c r="DDF862" s="152"/>
      <c r="DDG862" s="152"/>
      <c r="DDH862" s="152"/>
      <c r="DDI862" s="152"/>
      <c r="DDJ862" s="152"/>
      <c r="DDK862" s="152"/>
      <c r="DDL862" s="152"/>
      <c r="DDM862" s="152"/>
      <c r="DDN862" s="152"/>
      <c r="DDO862" s="152"/>
      <c r="DDP862" s="152"/>
      <c r="DDQ862" s="152"/>
      <c r="DDR862" s="152"/>
      <c r="DDS862" s="152"/>
      <c r="DDT862" s="152"/>
      <c r="DDU862" s="152"/>
      <c r="DDV862" s="152"/>
      <c r="DDW862" s="152"/>
      <c r="DDX862" s="152"/>
      <c r="DDY862" s="152"/>
      <c r="DDZ862" s="152"/>
      <c r="DEA862" s="152"/>
      <c r="DEB862" s="152"/>
      <c r="DEC862" s="152"/>
      <c r="DED862" s="152"/>
      <c r="DEE862" s="152"/>
      <c r="DEF862" s="152"/>
      <c r="DEG862" s="152"/>
      <c r="DEH862" s="152"/>
      <c r="DEI862" s="152"/>
      <c r="DEJ862" s="152"/>
      <c r="DEK862" s="152"/>
      <c r="DEL862" s="152"/>
      <c r="DEM862" s="152"/>
      <c r="DEN862" s="152"/>
      <c r="DEO862" s="152"/>
      <c r="DEP862" s="152"/>
      <c r="DEQ862" s="152"/>
      <c r="DER862" s="152"/>
      <c r="DES862" s="152"/>
      <c r="DET862" s="152"/>
      <c r="DEU862" s="152"/>
      <c r="DEV862" s="152"/>
      <c r="DEW862" s="152"/>
      <c r="DEX862" s="152"/>
      <c r="DEY862" s="152"/>
      <c r="DEZ862" s="152"/>
      <c r="DFA862" s="152"/>
      <c r="DFB862" s="152"/>
      <c r="DFC862" s="152"/>
      <c r="DFD862" s="152"/>
      <c r="DFE862" s="152"/>
      <c r="DFF862" s="152"/>
      <c r="DFG862" s="152"/>
      <c r="DFH862" s="152"/>
      <c r="DFI862" s="152"/>
      <c r="DFJ862" s="152"/>
      <c r="DFK862" s="152"/>
      <c r="DFL862" s="152"/>
      <c r="DFM862" s="152"/>
      <c r="DFN862" s="152"/>
      <c r="DFO862" s="152"/>
      <c r="DFP862" s="152"/>
      <c r="DFQ862" s="152"/>
      <c r="DFR862" s="152"/>
      <c r="DFS862" s="152"/>
      <c r="DFT862" s="152"/>
      <c r="DFU862" s="152"/>
      <c r="DFV862" s="152"/>
      <c r="DFW862" s="152"/>
      <c r="DFX862" s="152"/>
      <c r="DFY862" s="152"/>
      <c r="DFZ862" s="152"/>
      <c r="DGA862" s="152"/>
      <c r="DGB862" s="152"/>
      <c r="DGC862" s="152"/>
      <c r="DGD862" s="152"/>
      <c r="DGE862" s="152"/>
      <c r="DGF862" s="152"/>
      <c r="DGG862" s="152"/>
      <c r="DGH862" s="152"/>
      <c r="DGI862" s="152"/>
      <c r="DGJ862" s="152"/>
      <c r="DGK862" s="152"/>
      <c r="DGL862" s="152"/>
      <c r="DGM862" s="152"/>
      <c r="DGN862" s="152"/>
      <c r="DGO862" s="152"/>
      <c r="DGP862" s="152"/>
      <c r="DGQ862" s="152"/>
      <c r="DGR862" s="152"/>
      <c r="DGS862" s="152"/>
      <c r="DGT862" s="152"/>
      <c r="DGU862" s="152"/>
      <c r="DGV862" s="152"/>
      <c r="DGW862" s="152"/>
      <c r="DGX862" s="152"/>
      <c r="DGY862" s="152"/>
      <c r="DGZ862" s="152"/>
      <c r="DHA862" s="152"/>
      <c r="DHB862" s="152"/>
      <c r="DHC862" s="152"/>
      <c r="DHD862" s="152"/>
      <c r="DHE862" s="152"/>
      <c r="DHF862" s="152"/>
      <c r="DHG862" s="152"/>
      <c r="DHH862" s="152"/>
      <c r="DHI862" s="152"/>
      <c r="DHJ862" s="152"/>
      <c r="DHK862" s="152"/>
      <c r="DHL862" s="152"/>
      <c r="DHM862" s="152"/>
      <c r="DHN862" s="152"/>
      <c r="DHO862" s="152"/>
      <c r="DHP862" s="152"/>
      <c r="DHQ862" s="152"/>
      <c r="DHR862" s="152"/>
      <c r="DHS862" s="152"/>
      <c r="DHT862" s="152"/>
      <c r="DHU862" s="152"/>
      <c r="DHV862" s="152"/>
      <c r="DHW862" s="152"/>
      <c r="DHX862" s="152"/>
      <c r="DHY862" s="152"/>
      <c r="DHZ862" s="152"/>
      <c r="DIA862" s="152"/>
      <c r="DIB862" s="152"/>
      <c r="DIC862" s="152"/>
      <c r="DID862" s="152"/>
      <c r="DIE862" s="152"/>
      <c r="DIF862" s="152"/>
      <c r="DIG862" s="152"/>
      <c r="DIH862" s="152"/>
      <c r="DII862" s="152"/>
      <c r="DIJ862" s="152"/>
      <c r="DIK862" s="152"/>
      <c r="DIL862" s="152"/>
      <c r="DIM862" s="152"/>
      <c r="DIN862" s="152"/>
      <c r="DIO862" s="152"/>
      <c r="DIP862" s="152"/>
      <c r="DIQ862" s="152"/>
      <c r="DIR862" s="152"/>
      <c r="DIS862" s="152"/>
      <c r="DIT862" s="152"/>
      <c r="DIU862" s="152"/>
      <c r="DIV862" s="152"/>
      <c r="DIW862" s="152"/>
      <c r="DIX862" s="152"/>
      <c r="DIY862" s="152"/>
      <c r="DIZ862" s="152"/>
      <c r="DJA862" s="152"/>
      <c r="DJB862" s="152"/>
      <c r="DJC862" s="152"/>
      <c r="DJD862" s="152"/>
      <c r="DJE862" s="152"/>
      <c r="DJF862" s="152"/>
      <c r="DJG862" s="152"/>
      <c r="DJH862" s="152"/>
      <c r="DJI862" s="152"/>
      <c r="DJJ862" s="152"/>
      <c r="DJK862" s="152"/>
      <c r="DJL862" s="152"/>
      <c r="DJM862" s="152"/>
      <c r="DJN862" s="152"/>
      <c r="DJO862" s="152"/>
      <c r="DJP862" s="152"/>
      <c r="DJQ862" s="152"/>
      <c r="DJR862" s="152"/>
      <c r="DJS862" s="152"/>
      <c r="DJT862" s="152"/>
      <c r="DJU862" s="152"/>
      <c r="DJV862" s="152"/>
      <c r="DJW862" s="152"/>
      <c r="DJX862" s="152"/>
      <c r="DJY862" s="152"/>
      <c r="DJZ862" s="152"/>
      <c r="DKA862" s="152"/>
      <c r="DKB862" s="152"/>
      <c r="DKC862" s="152"/>
      <c r="DKD862" s="152"/>
      <c r="DKE862" s="152"/>
      <c r="DKF862" s="152"/>
      <c r="DKG862" s="152"/>
      <c r="DKH862" s="152"/>
      <c r="DKI862" s="152"/>
      <c r="DKJ862" s="152"/>
      <c r="DKK862" s="152"/>
      <c r="DKL862" s="152"/>
      <c r="DKM862" s="152"/>
      <c r="DKN862" s="152"/>
      <c r="DKO862" s="152"/>
      <c r="DKP862" s="152"/>
      <c r="DKQ862" s="152"/>
      <c r="DKR862" s="152"/>
      <c r="DKS862" s="152"/>
      <c r="DKT862" s="152"/>
      <c r="DKU862" s="152"/>
      <c r="DKV862" s="152"/>
      <c r="DKW862" s="152"/>
      <c r="DKX862" s="152"/>
      <c r="DKY862" s="152"/>
      <c r="DKZ862" s="152"/>
      <c r="DLA862" s="152"/>
      <c r="DLB862" s="152"/>
      <c r="DLC862" s="152"/>
      <c r="DLD862" s="152"/>
      <c r="DLE862" s="152"/>
      <c r="DLF862" s="152"/>
      <c r="DLG862" s="152"/>
      <c r="DLH862" s="152"/>
      <c r="DLI862" s="152"/>
      <c r="DLJ862" s="152"/>
      <c r="DLK862" s="152"/>
      <c r="DLL862" s="152"/>
      <c r="DLM862" s="152"/>
      <c r="DLN862" s="152"/>
      <c r="DLO862" s="152"/>
      <c r="DLP862" s="152"/>
      <c r="DLQ862" s="152"/>
      <c r="DLR862" s="152"/>
      <c r="DLS862" s="152"/>
      <c r="DLT862" s="152"/>
      <c r="DLU862" s="152"/>
      <c r="DLV862" s="152"/>
      <c r="DLW862" s="152"/>
      <c r="DLX862" s="152"/>
      <c r="DLY862" s="152"/>
      <c r="DLZ862" s="152"/>
      <c r="DMA862" s="152"/>
      <c r="DMB862" s="152"/>
      <c r="DMC862" s="152"/>
      <c r="DMD862" s="152"/>
      <c r="DME862" s="152"/>
      <c r="DMF862" s="152"/>
      <c r="DMG862" s="152"/>
      <c r="DMH862" s="152"/>
      <c r="DMI862" s="152"/>
      <c r="DMJ862" s="152"/>
      <c r="DMK862" s="152"/>
      <c r="DML862" s="152"/>
      <c r="DMM862" s="152"/>
      <c r="DMN862" s="152"/>
      <c r="DMO862" s="152"/>
      <c r="DMP862" s="152"/>
      <c r="DMQ862" s="152"/>
      <c r="DMR862" s="152"/>
      <c r="DMS862" s="152"/>
      <c r="DMT862" s="152"/>
      <c r="DMU862" s="152"/>
      <c r="DMV862" s="152"/>
      <c r="DMW862" s="152"/>
      <c r="DMX862" s="152"/>
      <c r="DMY862" s="152"/>
      <c r="DMZ862" s="152"/>
      <c r="DNA862" s="152"/>
      <c r="DNB862" s="152"/>
      <c r="DNC862" s="152"/>
      <c r="DND862" s="152"/>
      <c r="DNE862" s="152"/>
      <c r="DNF862" s="152"/>
      <c r="DNG862" s="152"/>
      <c r="DNH862" s="152"/>
      <c r="DNI862" s="152"/>
      <c r="DNJ862" s="152"/>
      <c r="DNK862" s="152"/>
      <c r="DNL862" s="152"/>
      <c r="DNM862" s="152"/>
      <c r="DNN862" s="152"/>
      <c r="DNO862" s="152"/>
      <c r="DNP862" s="152"/>
      <c r="DNQ862" s="152"/>
      <c r="DNR862" s="152"/>
      <c r="DNS862" s="152"/>
      <c r="DNT862" s="152"/>
      <c r="DNU862" s="152"/>
      <c r="DNV862" s="152"/>
      <c r="DNW862" s="152"/>
      <c r="DNX862" s="152"/>
      <c r="DNY862" s="152"/>
      <c r="DNZ862" s="152"/>
      <c r="DOA862" s="152"/>
      <c r="DOB862" s="152"/>
      <c r="DOC862" s="152"/>
      <c r="DOD862" s="152"/>
      <c r="DOE862" s="152"/>
      <c r="DOF862" s="152"/>
      <c r="DOG862" s="152"/>
      <c r="DOH862" s="152"/>
      <c r="DOI862" s="152"/>
      <c r="DOJ862" s="152"/>
      <c r="DOK862" s="152"/>
      <c r="DOL862" s="152"/>
      <c r="DOM862" s="152"/>
      <c r="DON862" s="152"/>
      <c r="DOO862" s="152"/>
      <c r="DOP862" s="152"/>
      <c r="DOQ862" s="152"/>
      <c r="DOR862" s="152"/>
      <c r="DOS862" s="152"/>
      <c r="DOT862" s="152"/>
      <c r="DOU862" s="152"/>
      <c r="DOV862" s="152"/>
      <c r="DOW862" s="152"/>
      <c r="DOX862" s="152"/>
      <c r="DOY862" s="152"/>
      <c r="DOZ862" s="152"/>
      <c r="DPA862" s="152"/>
      <c r="DPB862" s="152"/>
      <c r="DPC862" s="152"/>
      <c r="DPD862" s="152"/>
      <c r="DPE862" s="152"/>
      <c r="DPF862" s="152"/>
      <c r="DPG862" s="152"/>
      <c r="DPH862" s="152"/>
      <c r="DPI862" s="152"/>
      <c r="DPJ862" s="152"/>
      <c r="DPK862" s="152"/>
      <c r="DPL862" s="152"/>
      <c r="DPM862" s="152"/>
      <c r="DPN862" s="152"/>
      <c r="DPO862" s="152"/>
      <c r="DPP862" s="152"/>
      <c r="DPQ862" s="152"/>
      <c r="DPR862" s="152"/>
      <c r="DPS862" s="152"/>
      <c r="DPT862" s="152"/>
      <c r="DPU862" s="152"/>
      <c r="DPV862" s="152"/>
      <c r="DPW862" s="152"/>
      <c r="DPX862" s="152"/>
      <c r="DPY862" s="152"/>
      <c r="DPZ862" s="152"/>
      <c r="DQA862" s="152"/>
      <c r="DQB862" s="152"/>
      <c r="DQC862" s="152"/>
      <c r="DQD862" s="152"/>
      <c r="DQE862" s="152"/>
      <c r="DQF862" s="152"/>
      <c r="DQG862" s="152"/>
      <c r="DQH862" s="152"/>
      <c r="DQI862" s="152"/>
      <c r="DQJ862" s="152"/>
      <c r="DQK862" s="152"/>
      <c r="DQL862" s="152"/>
      <c r="DQM862" s="152"/>
      <c r="DQN862" s="152"/>
      <c r="DQO862" s="152"/>
      <c r="DQP862" s="152"/>
      <c r="DQQ862" s="152"/>
      <c r="DQR862" s="152"/>
      <c r="DQS862" s="152"/>
      <c r="DQT862" s="152"/>
      <c r="DQU862" s="152"/>
      <c r="DQV862" s="152"/>
      <c r="DQW862" s="152"/>
      <c r="DQX862" s="152"/>
      <c r="DQY862" s="152"/>
      <c r="DQZ862" s="152"/>
      <c r="DRA862" s="152"/>
      <c r="DRB862" s="152"/>
      <c r="DRC862" s="152"/>
      <c r="DRD862" s="152"/>
      <c r="DRE862" s="152"/>
      <c r="DRF862" s="152"/>
      <c r="DRG862" s="152"/>
      <c r="DRH862" s="152"/>
      <c r="DRI862" s="152"/>
      <c r="DRJ862" s="152"/>
      <c r="DRK862" s="152"/>
      <c r="DRL862" s="152"/>
      <c r="DRM862" s="152"/>
      <c r="DRN862" s="152"/>
      <c r="DRO862" s="152"/>
      <c r="DRP862" s="152"/>
      <c r="DRQ862" s="152"/>
      <c r="DRR862" s="152"/>
      <c r="DRS862" s="152"/>
      <c r="DRT862" s="152"/>
      <c r="DRU862" s="152"/>
      <c r="DRV862" s="152"/>
      <c r="DRW862" s="152"/>
      <c r="DRX862" s="152"/>
      <c r="DRY862" s="152"/>
      <c r="DRZ862" s="152"/>
      <c r="DSA862" s="152"/>
      <c r="DSB862" s="152"/>
      <c r="DSC862" s="152"/>
      <c r="DSD862" s="152"/>
      <c r="DSE862" s="152"/>
      <c r="DSF862" s="152"/>
      <c r="DSG862" s="152"/>
      <c r="DSH862" s="152"/>
      <c r="DSI862" s="152"/>
      <c r="DSJ862" s="152"/>
      <c r="DSK862" s="152"/>
      <c r="DSL862" s="152"/>
      <c r="DSM862" s="152"/>
      <c r="DSN862" s="152"/>
      <c r="DSO862" s="152"/>
      <c r="DSP862" s="152"/>
      <c r="DSQ862" s="152"/>
      <c r="DSR862" s="152"/>
      <c r="DSS862" s="152"/>
      <c r="DST862" s="152"/>
      <c r="DSU862" s="152"/>
      <c r="DSV862" s="152"/>
      <c r="DSW862" s="152"/>
      <c r="DSX862" s="152"/>
      <c r="DSY862" s="152"/>
      <c r="DSZ862" s="152"/>
      <c r="DTA862" s="152"/>
      <c r="DTB862" s="152"/>
      <c r="DTC862" s="152"/>
      <c r="DTD862" s="152"/>
      <c r="DTE862" s="152"/>
      <c r="DTF862" s="152"/>
      <c r="DTG862" s="152"/>
      <c r="DTH862" s="152"/>
      <c r="DTI862" s="152"/>
      <c r="DTJ862" s="152"/>
      <c r="DTK862" s="152"/>
      <c r="DTL862" s="152"/>
      <c r="DTM862" s="152"/>
      <c r="DTN862" s="152"/>
      <c r="DTO862" s="152"/>
      <c r="DTP862" s="152"/>
      <c r="DTQ862" s="152"/>
      <c r="DTR862" s="152"/>
      <c r="DTS862" s="152"/>
      <c r="DTT862" s="152"/>
      <c r="DTU862" s="152"/>
      <c r="DTV862" s="152"/>
      <c r="DTW862" s="152"/>
      <c r="DTX862" s="152"/>
      <c r="DTY862" s="152"/>
      <c r="DTZ862" s="152"/>
      <c r="DUA862" s="152"/>
      <c r="DUB862" s="152"/>
      <c r="DUC862" s="152"/>
      <c r="DUD862" s="152"/>
      <c r="DUE862" s="152"/>
      <c r="DUF862" s="152"/>
      <c r="DUG862" s="152"/>
      <c r="DUH862" s="152"/>
      <c r="DUI862" s="152"/>
      <c r="DUJ862" s="152"/>
      <c r="DUK862" s="152"/>
      <c r="DUL862" s="152"/>
      <c r="DUM862" s="152"/>
      <c r="DUN862" s="152"/>
      <c r="DUO862" s="152"/>
      <c r="DUP862" s="152"/>
      <c r="DUQ862" s="152"/>
      <c r="DUR862" s="152"/>
      <c r="DUS862" s="152"/>
      <c r="DUT862" s="152"/>
      <c r="DUU862" s="152"/>
      <c r="DUV862" s="152"/>
      <c r="DUW862" s="152"/>
      <c r="DUX862" s="152"/>
      <c r="DUY862" s="152"/>
      <c r="DUZ862" s="152"/>
      <c r="DVA862" s="152"/>
      <c r="DVB862" s="152"/>
      <c r="DVC862" s="152"/>
      <c r="DVD862" s="152"/>
      <c r="DVE862" s="152"/>
      <c r="DVF862" s="152"/>
      <c r="DVG862" s="152"/>
      <c r="DVH862" s="152"/>
      <c r="DVI862" s="152"/>
      <c r="DVJ862" s="152"/>
      <c r="DVK862" s="152"/>
      <c r="DVL862" s="152"/>
      <c r="DVM862" s="152"/>
      <c r="DVN862" s="152"/>
      <c r="DVO862" s="152"/>
      <c r="DVP862" s="152"/>
      <c r="DVQ862" s="152"/>
      <c r="DVR862" s="152"/>
      <c r="DVS862" s="152"/>
      <c r="DVT862" s="152"/>
      <c r="DVU862" s="152"/>
      <c r="DVV862" s="152"/>
      <c r="DVW862" s="152"/>
      <c r="DVX862" s="152"/>
      <c r="DVY862" s="152"/>
      <c r="DVZ862" s="152"/>
      <c r="DWA862" s="152"/>
      <c r="DWB862" s="152"/>
      <c r="DWC862" s="152"/>
      <c r="DWD862" s="152"/>
      <c r="DWE862" s="152"/>
      <c r="DWF862" s="152"/>
      <c r="DWG862" s="152"/>
      <c r="DWH862" s="152"/>
      <c r="DWI862" s="152"/>
      <c r="DWJ862" s="152"/>
      <c r="DWK862" s="152"/>
      <c r="DWL862" s="152"/>
      <c r="DWM862" s="152"/>
      <c r="DWN862" s="152"/>
      <c r="DWO862" s="152"/>
      <c r="DWP862" s="152"/>
      <c r="DWQ862" s="152"/>
      <c r="DWR862" s="152"/>
      <c r="DWS862" s="152"/>
      <c r="DWT862" s="152"/>
      <c r="DWU862" s="152"/>
      <c r="DWV862" s="152"/>
      <c r="DWW862" s="152"/>
      <c r="DWX862" s="152"/>
      <c r="DWY862" s="152"/>
      <c r="DWZ862" s="152"/>
      <c r="DXA862" s="152"/>
      <c r="DXB862" s="152"/>
      <c r="DXC862" s="152"/>
      <c r="DXD862" s="152"/>
      <c r="DXE862" s="152"/>
      <c r="DXF862" s="152"/>
      <c r="DXG862" s="152"/>
      <c r="DXH862" s="152"/>
      <c r="DXI862" s="152"/>
      <c r="DXJ862" s="152"/>
      <c r="DXK862" s="152"/>
      <c r="DXL862" s="152"/>
      <c r="DXM862" s="152"/>
      <c r="DXN862" s="152"/>
      <c r="DXO862" s="152"/>
      <c r="DXP862" s="152"/>
      <c r="DXQ862" s="152"/>
      <c r="DXR862" s="152"/>
      <c r="DXS862" s="152"/>
      <c r="DXT862" s="152"/>
      <c r="DXU862" s="152"/>
      <c r="DXV862" s="152"/>
      <c r="DXW862" s="152"/>
      <c r="DXX862" s="152"/>
      <c r="DXY862" s="152"/>
      <c r="DXZ862" s="152"/>
      <c r="DYA862" s="152"/>
      <c r="DYB862" s="152"/>
      <c r="DYC862" s="152"/>
      <c r="DYD862" s="152"/>
      <c r="DYE862" s="152"/>
      <c r="DYF862" s="152"/>
      <c r="DYG862" s="152"/>
      <c r="DYH862" s="152"/>
      <c r="DYI862" s="152"/>
      <c r="DYJ862" s="152"/>
      <c r="DYK862" s="152"/>
      <c r="DYL862" s="152"/>
      <c r="DYM862" s="152"/>
      <c r="DYN862" s="152"/>
      <c r="DYO862" s="152"/>
      <c r="DYP862" s="152"/>
      <c r="DYQ862" s="152"/>
      <c r="DYR862" s="152"/>
      <c r="DYS862" s="152"/>
      <c r="DYT862" s="152"/>
      <c r="DYU862" s="152"/>
      <c r="DYV862" s="152"/>
      <c r="DYW862" s="152"/>
      <c r="DYX862" s="152"/>
      <c r="DYY862" s="152"/>
      <c r="DYZ862" s="152"/>
      <c r="DZA862" s="152"/>
      <c r="DZB862" s="152"/>
      <c r="DZC862" s="152"/>
      <c r="DZD862" s="152"/>
      <c r="DZE862" s="152"/>
      <c r="DZF862" s="152"/>
      <c r="DZG862" s="152"/>
      <c r="DZH862" s="152"/>
      <c r="DZI862" s="152"/>
      <c r="DZJ862" s="152"/>
      <c r="DZK862" s="152"/>
      <c r="DZL862" s="152"/>
      <c r="DZM862" s="152"/>
      <c r="DZN862" s="152"/>
      <c r="DZO862" s="152"/>
      <c r="DZP862" s="152"/>
      <c r="DZQ862" s="152"/>
      <c r="DZR862" s="152"/>
      <c r="DZS862" s="152"/>
      <c r="DZT862" s="152"/>
      <c r="DZU862" s="152"/>
      <c r="DZV862" s="152"/>
      <c r="DZW862" s="152"/>
      <c r="DZX862" s="152"/>
      <c r="DZY862" s="152"/>
      <c r="DZZ862" s="152"/>
      <c r="EAA862" s="152"/>
      <c r="EAB862" s="152"/>
      <c r="EAC862" s="152"/>
      <c r="EAD862" s="152"/>
      <c r="EAE862" s="152"/>
      <c r="EAF862" s="152"/>
      <c r="EAG862" s="152"/>
      <c r="EAH862" s="152"/>
      <c r="EAI862" s="152"/>
      <c r="EAJ862" s="152"/>
      <c r="EAK862" s="152"/>
      <c r="EAL862" s="152"/>
      <c r="EAM862" s="152"/>
      <c r="EAN862" s="152"/>
      <c r="EAO862" s="152"/>
      <c r="EAP862" s="152"/>
      <c r="EAQ862" s="152"/>
      <c r="EAR862" s="152"/>
      <c r="EAS862" s="152"/>
      <c r="EAT862" s="152"/>
      <c r="EAU862" s="152"/>
      <c r="EAV862" s="152"/>
      <c r="EAW862" s="152"/>
      <c r="EAX862" s="152"/>
      <c r="EAY862" s="152"/>
      <c r="EAZ862" s="152"/>
      <c r="EBA862" s="152"/>
      <c r="EBB862" s="152"/>
      <c r="EBC862" s="152"/>
      <c r="EBD862" s="152"/>
      <c r="EBE862" s="152"/>
      <c r="EBF862" s="152"/>
      <c r="EBG862" s="152"/>
      <c r="EBH862" s="152"/>
      <c r="EBI862" s="152"/>
      <c r="EBJ862" s="152"/>
      <c r="EBK862" s="152"/>
      <c r="EBL862" s="152"/>
      <c r="EBM862" s="152"/>
      <c r="EBN862" s="152"/>
      <c r="EBO862" s="152"/>
      <c r="EBP862" s="152"/>
      <c r="EBQ862" s="152"/>
      <c r="EBR862" s="152"/>
      <c r="EBS862" s="152"/>
      <c r="EBT862" s="152"/>
      <c r="EBU862" s="152"/>
      <c r="EBV862" s="152"/>
      <c r="EBW862" s="152"/>
      <c r="EBX862" s="152"/>
      <c r="EBY862" s="152"/>
      <c r="EBZ862" s="152"/>
      <c r="ECA862" s="152"/>
      <c r="ECB862" s="152"/>
      <c r="ECC862" s="152"/>
      <c r="ECD862" s="152"/>
      <c r="ECE862" s="152"/>
      <c r="ECF862" s="152"/>
      <c r="ECG862" s="152"/>
      <c r="ECH862" s="152"/>
      <c r="ECI862" s="152"/>
      <c r="ECJ862" s="152"/>
      <c r="ECK862" s="152"/>
      <c r="ECL862" s="152"/>
      <c r="ECM862" s="152"/>
      <c r="ECN862" s="152"/>
      <c r="ECO862" s="152"/>
      <c r="ECP862" s="152"/>
      <c r="ECQ862" s="152"/>
      <c r="ECR862" s="152"/>
      <c r="ECS862" s="152"/>
      <c r="ECT862" s="152"/>
      <c r="ECU862" s="152"/>
      <c r="ECV862" s="152"/>
      <c r="ECW862" s="152"/>
      <c r="ECX862" s="152"/>
      <c r="ECY862" s="152"/>
      <c r="ECZ862" s="152"/>
      <c r="EDA862" s="152"/>
      <c r="EDB862" s="152"/>
      <c r="EDC862" s="152"/>
      <c r="EDD862" s="152"/>
      <c r="EDE862" s="152"/>
      <c r="EDF862" s="152"/>
      <c r="EDG862" s="152"/>
      <c r="EDH862" s="152"/>
      <c r="EDI862" s="152"/>
      <c r="EDJ862" s="152"/>
      <c r="EDK862" s="152"/>
      <c r="EDL862" s="152"/>
      <c r="EDM862" s="152"/>
      <c r="EDN862" s="152"/>
      <c r="EDO862" s="152"/>
      <c r="EDP862" s="152"/>
      <c r="EDQ862" s="152"/>
      <c r="EDR862" s="152"/>
      <c r="EDS862" s="152"/>
      <c r="EDT862" s="152"/>
      <c r="EDU862" s="152"/>
      <c r="EDV862" s="152"/>
      <c r="EDW862" s="152"/>
      <c r="EDX862" s="152"/>
      <c r="EDY862" s="152"/>
      <c r="EDZ862" s="152"/>
      <c r="EEA862" s="152"/>
      <c r="EEB862" s="152"/>
      <c r="EEC862" s="152"/>
      <c r="EED862" s="152"/>
      <c r="EEE862" s="152"/>
      <c r="EEF862" s="152"/>
      <c r="EEG862" s="152"/>
      <c r="EEH862" s="152"/>
      <c r="EEI862" s="152"/>
      <c r="EEJ862" s="152"/>
      <c r="EEK862" s="152"/>
      <c r="EEL862" s="152"/>
      <c r="EEM862" s="152"/>
      <c r="EEN862" s="152"/>
      <c r="EEO862" s="152"/>
      <c r="EEP862" s="152"/>
      <c r="EEQ862" s="152"/>
      <c r="EER862" s="152"/>
      <c r="EES862" s="152"/>
      <c r="EET862" s="152"/>
      <c r="EEU862" s="152"/>
      <c r="EEV862" s="152"/>
      <c r="EEW862" s="152"/>
      <c r="EEX862" s="152"/>
      <c r="EEY862" s="152"/>
      <c r="EEZ862" s="152"/>
      <c r="EFA862" s="152"/>
      <c r="EFB862" s="152"/>
      <c r="EFC862" s="152"/>
      <c r="EFD862" s="152"/>
      <c r="EFE862" s="152"/>
      <c r="EFF862" s="152"/>
      <c r="EFG862" s="152"/>
      <c r="EFH862" s="152"/>
      <c r="EFI862" s="152"/>
      <c r="EFJ862" s="152"/>
      <c r="EFK862" s="152"/>
      <c r="EFL862" s="152"/>
      <c r="EFM862" s="152"/>
      <c r="EFN862" s="152"/>
      <c r="EFO862" s="152"/>
      <c r="EFP862" s="152"/>
      <c r="EFQ862" s="152"/>
      <c r="EFR862" s="152"/>
      <c r="EFS862" s="152"/>
      <c r="EFT862" s="152"/>
      <c r="EFU862" s="152"/>
      <c r="EFV862" s="152"/>
      <c r="EFW862" s="152"/>
      <c r="EFX862" s="152"/>
      <c r="EFY862" s="152"/>
      <c r="EFZ862" s="152"/>
      <c r="EGA862" s="152"/>
      <c r="EGB862" s="152"/>
      <c r="EGC862" s="152"/>
      <c r="EGD862" s="152"/>
      <c r="EGE862" s="152"/>
      <c r="EGF862" s="152"/>
      <c r="EGG862" s="152"/>
      <c r="EGH862" s="152"/>
      <c r="EGI862" s="152"/>
      <c r="EGJ862" s="152"/>
      <c r="EGK862" s="152"/>
      <c r="EGL862" s="152"/>
      <c r="EGM862" s="152"/>
      <c r="EGN862" s="152"/>
      <c r="EGO862" s="152"/>
      <c r="EGP862" s="152"/>
      <c r="EGQ862" s="152"/>
      <c r="EGR862" s="152"/>
      <c r="EGS862" s="152"/>
      <c r="EGT862" s="152"/>
      <c r="EGU862" s="152"/>
      <c r="EGV862" s="152"/>
      <c r="EGW862" s="152"/>
      <c r="EGX862" s="152"/>
      <c r="EGY862" s="152"/>
      <c r="EGZ862" s="152"/>
      <c r="EHA862" s="152"/>
      <c r="EHB862" s="152"/>
      <c r="EHC862" s="152"/>
      <c r="EHD862" s="152"/>
      <c r="EHE862" s="152"/>
      <c r="EHF862" s="152"/>
      <c r="EHG862" s="152"/>
      <c r="EHH862" s="152"/>
      <c r="EHI862" s="152"/>
      <c r="EHJ862" s="152"/>
      <c r="EHK862" s="152"/>
      <c r="EHL862" s="152"/>
      <c r="EHM862" s="152"/>
      <c r="EHN862" s="152"/>
      <c r="EHO862" s="152"/>
      <c r="EHP862" s="152"/>
      <c r="EHQ862" s="152"/>
      <c r="EHR862" s="152"/>
      <c r="EHS862" s="152"/>
      <c r="EHT862" s="152"/>
      <c r="EHU862" s="152"/>
      <c r="EHV862" s="152"/>
      <c r="EHW862" s="152"/>
      <c r="EHX862" s="152"/>
      <c r="EHY862" s="152"/>
      <c r="EHZ862" s="152"/>
      <c r="EIA862" s="152"/>
      <c r="EIB862" s="152"/>
      <c r="EIC862" s="152"/>
      <c r="EID862" s="152"/>
      <c r="EIE862" s="152"/>
      <c r="EIF862" s="152"/>
      <c r="EIG862" s="152"/>
      <c r="EIH862" s="152"/>
      <c r="EII862" s="152"/>
      <c r="EIJ862" s="152"/>
      <c r="EIK862" s="152"/>
      <c r="EIL862" s="152"/>
      <c r="EIM862" s="152"/>
      <c r="EIN862" s="152"/>
      <c r="EIO862" s="152"/>
      <c r="EIP862" s="152"/>
      <c r="EIQ862" s="152"/>
      <c r="EIR862" s="152"/>
      <c r="EIS862" s="152"/>
      <c r="EIT862" s="152"/>
      <c r="EIU862" s="152"/>
      <c r="EIV862" s="152"/>
      <c r="EIW862" s="152"/>
      <c r="EIX862" s="152"/>
      <c r="EIY862" s="152"/>
      <c r="EIZ862" s="152"/>
      <c r="EJA862" s="152"/>
      <c r="EJB862" s="152"/>
      <c r="EJC862" s="152"/>
      <c r="EJD862" s="152"/>
      <c r="EJE862" s="152"/>
      <c r="EJF862" s="152"/>
      <c r="EJG862" s="152"/>
      <c r="EJH862" s="152"/>
      <c r="EJI862" s="152"/>
      <c r="EJJ862" s="152"/>
      <c r="EJK862" s="152"/>
      <c r="EJL862" s="152"/>
      <c r="EJM862" s="152"/>
      <c r="EJN862" s="152"/>
      <c r="EJO862" s="152"/>
      <c r="EJP862" s="152"/>
      <c r="EJQ862" s="152"/>
      <c r="EJR862" s="152"/>
      <c r="EJS862" s="152"/>
      <c r="EJT862" s="152"/>
      <c r="EJU862" s="152"/>
      <c r="EJV862" s="152"/>
      <c r="EJW862" s="152"/>
      <c r="EJX862" s="152"/>
      <c r="EJY862" s="152"/>
      <c r="EJZ862" s="152"/>
      <c r="EKA862" s="152"/>
      <c r="EKB862" s="152"/>
      <c r="EKC862" s="152"/>
      <c r="EKD862" s="152"/>
      <c r="EKE862" s="152"/>
      <c r="EKF862" s="152"/>
      <c r="EKG862" s="152"/>
      <c r="EKH862" s="152"/>
      <c r="EKI862" s="152"/>
      <c r="EKJ862" s="152"/>
      <c r="EKK862" s="152"/>
      <c r="EKL862" s="152"/>
      <c r="EKM862" s="152"/>
      <c r="EKN862" s="152"/>
      <c r="EKO862" s="152"/>
      <c r="EKP862" s="152"/>
      <c r="EKQ862" s="152"/>
      <c r="EKR862" s="152"/>
      <c r="EKS862" s="152"/>
      <c r="EKT862" s="152"/>
      <c r="EKU862" s="152"/>
      <c r="EKV862" s="152"/>
      <c r="EKW862" s="152"/>
      <c r="EKX862" s="152"/>
      <c r="EKY862" s="152"/>
      <c r="EKZ862" s="152"/>
      <c r="ELA862" s="152"/>
      <c r="ELB862" s="152"/>
      <c r="ELC862" s="152"/>
      <c r="ELD862" s="152"/>
      <c r="ELE862" s="152"/>
      <c r="ELF862" s="152"/>
      <c r="ELG862" s="152"/>
      <c r="ELH862" s="152"/>
      <c r="ELI862" s="152"/>
      <c r="ELJ862" s="152"/>
      <c r="ELK862" s="152"/>
      <c r="ELL862" s="152"/>
      <c r="ELM862" s="152"/>
      <c r="ELN862" s="152"/>
      <c r="ELO862" s="152"/>
      <c r="ELP862" s="152"/>
      <c r="ELQ862" s="152"/>
      <c r="ELR862" s="152"/>
      <c r="ELS862" s="152"/>
      <c r="ELT862" s="152"/>
      <c r="ELU862" s="152"/>
      <c r="ELV862" s="152"/>
      <c r="ELW862" s="152"/>
      <c r="ELX862" s="152"/>
      <c r="ELY862" s="152"/>
      <c r="ELZ862" s="152"/>
      <c r="EMA862" s="152"/>
      <c r="EMB862" s="152"/>
      <c r="EMC862" s="152"/>
      <c r="EMD862" s="152"/>
      <c r="EME862" s="152"/>
      <c r="EMF862" s="152"/>
      <c r="EMG862" s="152"/>
      <c r="EMH862" s="152"/>
      <c r="EMI862" s="152"/>
      <c r="EMJ862" s="152"/>
      <c r="EMK862" s="152"/>
      <c r="EML862" s="152"/>
      <c r="EMM862" s="152"/>
      <c r="EMN862" s="152"/>
      <c r="EMO862" s="152"/>
      <c r="EMP862" s="152"/>
      <c r="EMQ862" s="152"/>
      <c r="EMR862" s="152"/>
      <c r="EMS862" s="152"/>
      <c r="EMT862" s="152"/>
      <c r="EMU862" s="152"/>
      <c r="EMV862" s="152"/>
      <c r="EMW862" s="152"/>
      <c r="EMX862" s="152"/>
      <c r="EMY862" s="152"/>
      <c r="EMZ862" s="152"/>
      <c r="ENA862" s="152"/>
      <c r="ENB862" s="152"/>
      <c r="ENC862" s="152"/>
      <c r="END862" s="152"/>
      <c r="ENE862" s="152"/>
      <c r="ENF862" s="152"/>
      <c r="ENG862" s="152"/>
      <c r="ENH862" s="152"/>
      <c r="ENI862" s="152"/>
      <c r="ENJ862" s="152"/>
      <c r="ENK862" s="152"/>
      <c r="ENL862" s="152"/>
      <c r="ENM862" s="152"/>
      <c r="ENN862" s="152"/>
      <c r="ENO862" s="152"/>
      <c r="ENP862" s="152"/>
      <c r="ENQ862" s="152"/>
      <c r="ENR862" s="152"/>
      <c r="ENS862" s="152"/>
      <c r="ENT862" s="152"/>
      <c r="ENU862" s="152"/>
      <c r="ENV862" s="152"/>
      <c r="ENW862" s="152"/>
      <c r="ENX862" s="152"/>
      <c r="ENY862" s="152"/>
      <c r="ENZ862" s="152"/>
      <c r="EOA862" s="152"/>
      <c r="EOB862" s="152"/>
      <c r="EOC862" s="152"/>
      <c r="EOD862" s="152"/>
      <c r="EOE862" s="152"/>
      <c r="EOF862" s="152"/>
      <c r="EOG862" s="152"/>
      <c r="EOH862" s="152"/>
      <c r="EOI862" s="152"/>
      <c r="EOJ862" s="152"/>
      <c r="EOK862" s="152"/>
      <c r="EOL862" s="152"/>
      <c r="EOM862" s="152"/>
      <c r="EON862" s="152"/>
      <c r="EOO862" s="152"/>
      <c r="EOP862" s="152"/>
      <c r="EOQ862" s="152"/>
      <c r="EOR862" s="152"/>
      <c r="EOS862" s="152"/>
      <c r="EOT862" s="152"/>
      <c r="EOU862" s="152"/>
      <c r="EOV862" s="152"/>
      <c r="EOW862" s="152"/>
      <c r="EOX862" s="152"/>
      <c r="EOY862" s="152"/>
      <c r="EOZ862" s="152"/>
      <c r="EPA862" s="152"/>
      <c r="EPB862" s="152"/>
      <c r="EPC862" s="152"/>
      <c r="EPD862" s="152"/>
      <c r="EPE862" s="152"/>
      <c r="EPF862" s="152"/>
      <c r="EPG862" s="152"/>
      <c r="EPH862" s="152"/>
      <c r="EPI862" s="152"/>
      <c r="EPJ862" s="152"/>
      <c r="EPK862" s="152"/>
      <c r="EPL862" s="152"/>
      <c r="EPM862" s="152"/>
      <c r="EPN862" s="152"/>
      <c r="EPO862" s="152"/>
      <c r="EPP862" s="152"/>
      <c r="EPQ862" s="152"/>
      <c r="EPR862" s="152"/>
      <c r="EPS862" s="152"/>
      <c r="EPT862" s="152"/>
      <c r="EPU862" s="152"/>
      <c r="EPV862" s="152"/>
      <c r="EPW862" s="152"/>
      <c r="EPX862" s="152"/>
      <c r="EPY862" s="152"/>
      <c r="EPZ862" s="152"/>
      <c r="EQA862" s="152"/>
      <c r="EQB862" s="152"/>
      <c r="EQC862" s="152"/>
      <c r="EQD862" s="152"/>
      <c r="EQE862" s="152"/>
      <c r="EQF862" s="152"/>
      <c r="EQG862" s="152"/>
      <c r="EQH862" s="152"/>
      <c r="EQI862" s="152"/>
      <c r="EQJ862" s="152"/>
      <c r="EQK862" s="152"/>
      <c r="EQL862" s="152"/>
      <c r="EQM862" s="152"/>
      <c r="EQN862" s="152"/>
      <c r="EQO862" s="152"/>
      <c r="EQP862" s="152"/>
      <c r="EQQ862" s="152"/>
      <c r="EQR862" s="152"/>
      <c r="EQS862" s="152"/>
      <c r="EQT862" s="152"/>
      <c r="EQU862" s="152"/>
      <c r="EQV862" s="152"/>
      <c r="EQW862" s="152"/>
      <c r="EQX862" s="152"/>
      <c r="EQY862" s="152"/>
      <c r="EQZ862" s="152"/>
      <c r="ERA862" s="152"/>
      <c r="ERB862" s="152"/>
      <c r="ERC862" s="152"/>
      <c r="ERD862" s="152"/>
      <c r="ERE862" s="152"/>
      <c r="ERF862" s="152"/>
      <c r="ERG862" s="152"/>
      <c r="ERH862" s="152"/>
      <c r="ERI862" s="152"/>
      <c r="ERJ862" s="152"/>
      <c r="ERK862" s="152"/>
      <c r="ERL862" s="152"/>
      <c r="ERM862" s="152"/>
      <c r="ERN862" s="152"/>
      <c r="ERO862" s="152"/>
      <c r="ERP862" s="152"/>
      <c r="ERQ862" s="152"/>
      <c r="ERR862" s="152"/>
      <c r="ERS862" s="152"/>
      <c r="ERT862" s="152"/>
      <c r="ERU862" s="152"/>
      <c r="ERV862" s="152"/>
      <c r="ERW862" s="152"/>
      <c r="ERX862" s="152"/>
      <c r="ERY862" s="152"/>
      <c r="ERZ862" s="152"/>
      <c r="ESA862" s="152"/>
      <c r="ESB862" s="152"/>
      <c r="ESC862" s="152"/>
      <c r="ESD862" s="152"/>
      <c r="ESE862" s="152"/>
      <c r="ESF862" s="152"/>
      <c r="ESG862" s="152"/>
      <c r="ESH862" s="152"/>
      <c r="ESI862" s="152"/>
      <c r="ESJ862" s="152"/>
      <c r="ESK862" s="152"/>
      <c r="ESL862" s="152"/>
      <c r="ESM862" s="152"/>
      <c r="ESN862" s="152"/>
      <c r="ESO862" s="152"/>
      <c r="ESP862" s="152"/>
      <c r="ESQ862" s="152"/>
      <c r="ESR862" s="152"/>
      <c r="ESS862" s="152"/>
      <c r="EST862" s="152"/>
      <c r="ESU862" s="152"/>
      <c r="ESV862" s="152"/>
      <c r="ESW862" s="152"/>
      <c r="ESX862" s="152"/>
      <c r="ESY862" s="152"/>
      <c r="ESZ862" s="152"/>
      <c r="ETA862" s="152"/>
      <c r="ETB862" s="152"/>
      <c r="ETC862" s="152"/>
      <c r="ETD862" s="152"/>
      <c r="ETE862" s="152"/>
      <c r="ETF862" s="152"/>
      <c r="ETG862" s="152"/>
      <c r="ETH862" s="152"/>
      <c r="ETI862" s="152"/>
      <c r="ETJ862" s="152"/>
      <c r="ETK862" s="152"/>
      <c r="ETL862" s="152"/>
      <c r="ETM862" s="152"/>
      <c r="ETN862" s="152"/>
      <c r="ETO862" s="152"/>
      <c r="ETP862" s="152"/>
      <c r="ETQ862" s="152"/>
      <c r="ETR862" s="152"/>
      <c r="ETS862" s="152"/>
      <c r="ETT862" s="152"/>
      <c r="ETU862" s="152"/>
      <c r="ETV862" s="152"/>
      <c r="ETW862" s="152"/>
      <c r="ETX862" s="152"/>
      <c r="ETY862" s="152"/>
      <c r="ETZ862" s="152"/>
      <c r="EUA862" s="152"/>
      <c r="EUB862" s="152"/>
      <c r="EUC862" s="152"/>
      <c r="EUD862" s="152"/>
      <c r="EUE862" s="152"/>
      <c r="EUF862" s="152"/>
      <c r="EUG862" s="152"/>
      <c r="EUH862" s="152"/>
      <c r="EUI862" s="152"/>
      <c r="EUJ862" s="152"/>
      <c r="EUK862" s="152"/>
      <c r="EUL862" s="152"/>
      <c r="EUM862" s="152"/>
      <c r="EUN862" s="152"/>
      <c r="EUO862" s="152"/>
      <c r="EUP862" s="152"/>
      <c r="EUQ862" s="152"/>
      <c r="EUR862" s="152"/>
      <c r="EUS862" s="152"/>
      <c r="EUT862" s="152"/>
      <c r="EUU862" s="152"/>
      <c r="EUV862" s="152"/>
      <c r="EUW862" s="152"/>
      <c r="EUX862" s="152"/>
      <c r="EUY862" s="152"/>
      <c r="EUZ862" s="152"/>
      <c r="EVA862" s="152"/>
      <c r="EVB862" s="152"/>
      <c r="EVC862" s="152"/>
      <c r="EVD862" s="152"/>
      <c r="EVE862" s="152"/>
      <c r="EVF862" s="152"/>
      <c r="EVG862" s="152"/>
      <c r="EVH862" s="152"/>
      <c r="EVI862" s="152"/>
      <c r="EVJ862" s="152"/>
      <c r="EVK862" s="152"/>
      <c r="EVL862" s="152"/>
      <c r="EVM862" s="152"/>
      <c r="EVN862" s="152"/>
      <c r="EVO862" s="152"/>
      <c r="EVP862" s="152"/>
      <c r="EVQ862" s="152"/>
      <c r="EVR862" s="152"/>
      <c r="EVS862" s="152"/>
      <c r="EVT862" s="152"/>
      <c r="EVU862" s="152"/>
      <c r="EVV862" s="152"/>
      <c r="EVW862" s="152"/>
      <c r="EVX862" s="152"/>
      <c r="EVY862" s="152"/>
      <c r="EVZ862" s="152"/>
      <c r="EWA862" s="152"/>
      <c r="EWB862" s="152"/>
      <c r="EWC862" s="152"/>
      <c r="EWD862" s="152"/>
      <c r="EWE862" s="152"/>
      <c r="EWF862" s="152"/>
      <c r="EWG862" s="152"/>
      <c r="EWH862" s="152"/>
      <c r="EWI862" s="152"/>
      <c r="EWJ862" s="152"/>
      <c r="EWK862" s="152"/>
      <c r="EWL862" s="152"/>
      <c r="EWM862" s="152"/>
      <c r="EWN862" s="152"/>
      <c r="EWO862" s="152"/>
      <c r="EWP862" s="152"/>
      <c r="EWQ862" s="152"/>
      <c r="EWR862" s="152"/>
      <c r="EWS862" s="152"/>
      <c r="EWT862" s="152"/>
      <c r="EWU862" s="152"/>
      <c r="EWV862" s="152"/>
      <c r="EWW862" s="152"/>
      <c r="EWX862" s="152"/>
      <c r="EWY862" s="152"/>
      <c r="EWZ862" s="152"/>
      <c r="EXA862" s="152"/>
      <c r="EXB862" s="152"/>
      <c r="EXC862" s="152"/>
      <c r="EXD862" s="152"/>
      <c r="EXE862" s="152"/>
      <c r="EXF862" s="152"/>
      <c r="EXG862" s="152"/>
      <c r="EXH862" s="152"/>
      <c r="EXI862" s="152"/>
      <c r="EXJ862" s="152"/>
      <c r="EXK862" s="152"/>
      <c r="EXL862" s="152"/>
      <c r="EXM862" s="152"/>
      <c r="EXN862" s="152"/>
      <c r="EXO862" s="152"/>
      <c r="EXP862" s="152"/>
      <c r="EXQ862" s="152"/>
      <c r="EXR862" s="152"/>
      <c r="EXS862" s="152"/>
      <c r="EXT862" s="152"/>
      <c r="EXU862" s="152"/>
      <c r="EXV862" s="152"/>
      <c r="EXW862" s="152"/>
      <c r="EXX862" s="152"/>
      <c r="EXY862" s="152"/>
      <c r="EXZ862" s="152"/>
      <c r="EYA862" s="152"/>
      <c r="EYB862" s="152"/>
      <c r="EYC862" s="152"/>
      <c r="EYD862" s="152"/>
      <c r="EYE862" s="152"/>
      <c r="EYF862" s="152"/>
      <c r="EYG862" s="152"/>
      <c r="EYH862" s="152"/>
      <c r="EYI862" s="152"/>
      <c r="EYJ862" s="152"/>
      <c r="EYK862" s="152"/>
      <c r="EYL862" s="152"/>
      <c r="EYM862" s="152"/>
      <c r="EYN862" s="152"/>
      <c r="EYO862" s="152"/>
      <c r="EYP862" s="152"/>
      <c r="EYQ862" s="152"/>
      <c r="EYR862" s="152"/>
      <c r="EYS862" s="152"/>
      <c r="EYT862" s="152"/>
      <c r="EYU862" s="152"/>
      <c r="EYV862" s="152"/>
      <c r="EYW862" s="152"/>
      <c r="EYX862" s="152"/>
      <c r="EYY862" s="152"/>
      <c r="EYZ862" s="152"/>
      <c r="EZA862" s="152"/>
      <c r="EZB862" s="152"/>
      <c r="EZC862" s="152"/>
      <c r="EZD862" s="152"/>
      <c r="EZE862" s="152"/>
      <c r="EZF862" s="152"/>
      <c r="EZG862" s="152"/>
      <c r="EZH862" s="152"/>
      <c r="EZI862" s="152"/>
      <c r="EZJ862" s="152"/>
      <c r="EZK862" s="152"/>
      <c r="EZL862" s="152"/>
      <c r="EZM862" s="152"/>
      <c r="EZN862" s="152"/>
      <c r="EZO862" s="152"/>
      <c r="EZP862" s="152"/>
      <c r="EZQ862" s="152"/>
      <c r="EZR862" s="152"/>
      <c r="EZS862" s="152"/>
      <c r="EZT862" s="152"/>
      <c r="EZU862" s="152"/>
      <c r="EZV862" s="152"/>
      <c r="EZW862" s="152"/>
      <c r="EZX862" s="152"/>
      <c r="EZY862" s="152"/>
      <c r="EZZ862" s="152"/>
      <c r="FAA862" s="152"/>
      <c r="FAB862" s="152"/>
      <c r="FAC862" s="152"/>
      <c r="FAD862" s="152"/>
      <c r="FAE862" s="152"/>
      <c r="FAF862" s="152"/>
      <c r="FAG862" s="152"/>
      <c r="FAH862" s="152"/>
      <c r="FAI862" s="152"/>
      <c r="FAJ862" s="152"/>
      <c r="FAK862" s="152"/>
      <c r="FAL862" s="152"/>
      <c r="FAM862" s="152"/>
      <c r="FAN862" s="152"/>
      <c r="FAO862" s="152"/>
      <c r="FAP862" s="152"/>
      <c r="FAQ862" s="152"/>
      <c r="FAR862" s="152"/>
      <c r="FAS862" s="152"/>
      <c r="FAT862" s="152"/>
      <c r="FAU862" s="152"/>
      <c r="FAV862" s="152"/>
      <c r="FAW862" s="152"/>
      <c r="FAX862" s="152"/>
      <c r="FAY862" s="152"/>
      <c r="FAZ862" s="152"/>
      <c r="FBA862" s="152"/>
      <c r="FBB862" s="152"/>
      <c r="FBC862" s="152"/>
      <c r="FBD862" s="152"/>
      <c r="FBE862" s="152"/>
      <c r="FBF862" s="152"/>
      <c r="FBG862" s="152"/>
      <c r="FBH862" s="152"/>
      <c r="FBI862" s="152"/>
      <c r="FBJ862" s="152"/>
      <c r="FBK862" s="152"/>
      <c r="FBL862" s="152"/>
      <c r="FBM862" s="152"/>
      <c r="FBN862" s="152"/>
      <c r="FBO862" s="152"/>
      <c r="FBP862" s="152"/>
      <c r="FBQ862" s="152"/>
      <c r="FBR862" s="152"/>
      <c r="FBS862" s="152"/>
      <c r="FBT862" s="152"/>
      <c r="FBU862" s="152"/>
      <c r="FBV862" s="152"/>
      <c r="FBW862" s="152"/>
      <c r="FBX862" s="152"/>
      <c r="FBY862" s="152"/>
      <c r="FBZ862" s="152"/>
      <c r="FCA862" s="152"/>
      <c r="FCB862" s="152"/>
      <c r="FCC862" s="152"/>
      <c r="FCD862" s="152"/>
      <c r="FCE862" s="152"/>
      <c r="FCF862" s="152"/>
      <c r="FCG862" s="152"/>
      <c r="FCH862" s="152"/>
      <c r="FCI862" s="152"/>
      <c r="FCJ862" s="152"/>
      <c r="FCK862" s="152"/>
      <c r="FCL862" s="152"/>
      <c r="FCM862" s="152"/>
      <c r="FCN862" s="152"/>
      <c r="FCO862" s="152"/>
      <c r="FCP862" s="152"/>
      <c r="FCQ862" s="152"/>
      <c r="FCR862" s="152"/>
      <c r="FCS862" s="152"/>
      <c r="FCT862" s="152"/>
      <c r="FCU862" s="152"/>
      <c r="FCV862" s="152"/>
      <c r="FCW862" s="152"/>
      <c r="FCX862" s="152"/>
      <c r="FCY862" s="152"/>
      <c r="FCZ862" s="152"/>
      <c r="FDA862" s="152"/>
      <c r="FDB862" s="152"/>
      <c r="FDC862" s="152"/>
      <c r="FDD862" s="152"/>
      <c r="FDE862" s="152"/>
      <c r="FDF862" s="152"/>
      <c r="FDG862" s="152"/>
      <c r="FDH862" s="152"/>
      <c r="FDI862" s="152"/>
      <c r="FDJ862" s="152"/>
      <c r="FDK862" s="152"/>
      <c r="FDL862" s="152"/>
      <c r="FDM862" s="152"/>
      <c r="FDN862" s="152"/>
      <c r="FDO862" s="152"/>
      <c r="FDP862" s="152"/>
      <c r="FDQ862" s="152"/>
      <c r="FDR862" s="152"/>
      <c r="FDS862" s="152"/>
      <c r="FDT862" s="152"/>
      <c r="FDU862" s="152"/>
      <c r="FDV862" s="152"/>
      <c r="FDW862" s="152"/>
      <c r="FDX862" s="152"/>
      <c r="FDY862" s="152"/>
      <c r="FDZ862" s="152"/>
      <c r="FEA862" s="152"/>
      <c r="FEB862" s="152"/>
      <c r="FEC862" s="152"/>
      <c r="FED862" s="152"/>
      <c r="FEE862" s="152"/>
      <c r="FEF862" s="152"/>
      <c r="FEG862" s="152"/>
      <c r="FEH862" s="152"/>
      <c r="FEI862" s="152"/>
      <c r="FEJ862" s="152"/>
      <c r="FEK862" s="152"/>
      <c r="FEL862" s="152"/>
      <c r="FEM862" s="152"/>
      <c r="FEN862" s="152"/>
      <c r="FEO862" s="152"/>
      <c r="FEP862" s="152"/>
      <c r="FEQ862" s="152"/>
      <c r="FER862" s="152"/>
      <c r="FES862" s="152"/>
      <c r="FET862" s="152"/>
      <c r="FEU862" s="152"/>
      <c r="FEV862" s="152"/>
      <c r="FEW862" s="152"/>
      <c r="FEX862" s="152"/>
      <c r="FEY862" s="152"/>
      <c r="FEZ862" s="152"/>
      <c r="FFA862" s="152"/>
      <c r="FFB862" s="152"/>
      <c r="FFC862" s="152"/>
      <c r="FFD862" s="152"/>
      <c r="FFE862" s="152"/>
      <c r="FFF862" s="152"/>
      <c r="FFG862" s="152"/>
      <c r="FFH862" s="152"/>
      <c r="FFI862" s="152"/>
      <c r="FFJ862" s="152"/>
      <c r="FFK862" s="152"/>
      <c r="FFL862" s="152"/>
      <c r="FFM862" s="152"/>
      <c r="FFN862" s="152"/>
      <c r="FFO862" s="152"/>
      <c r="FFP862" s="152"/>
      <c r="FFQ862" s="152"/>
      <c r="FFR862" s="152"/>
      <c r="FFS862" s="152"/>
      <c r="FFT862" s="152"/>
      <c r="FFU862" s="152"/>
      <c r="FFV862" s="152"/>
      <c r="FFW862" s="152"/>
      <c r="FFX862" s="152"/>
      <c r="FFY862" s="152"/>
      <c r="FFZ862" s="152"/>
      <c r="FGA862" s="152"/>
      <c r="FGB862" s="152"/>
      <c r="FGC862" s="152"/>
      <c r="FGD862" s="152"/>
      <c r="FGE862" s="152"/>
      <c r="FGF862" s="152"/>
      <c r="FGG862" s="152"/>
      <c r="FGH862" s="152"/>
      <c r="FGI862" s="152"/>
      <c r="FGJ862" s="152"/>
      <c r="FGK862" s="152"/>
      <c r="FGL862" s="152"/>
      <c r="FGM862" s="152"/>
      <c r="FGN862" s="152"/>
      <c r="FGO862" s="152"/>
      <c r="FGP862" s="152"/>
      <c r="FGQ862" s="152"/>
      <c r="FGR862" s="152"/>
      <c r="FGS862" s="152"/>
      <c r="FGT862" s="152"/>
      <c r="FGU862" s="152"/>
      <c r="FGV862" s="152"/>
      <c r="FGW862" s="152"/>
      <c r="FGX862" s="152"/>
      <c r="FGY862" s="152"/>
      <c r="FGZ862" s="152"/>
      <c r="FHA862" s="152"/>
      <c r="FHB862" s="152"/>
      <c r="FHC862" s="152"/>
      <c r="FHD862" s="152"/>
      <c r="FHE862" s="152"/>
      <c r="FHF862" s="152"/>
      <c r="FHG862" s="152"/>
      <c r="FHH862" s="152"/>
      <c r="FHI862" s="152"/>
      <c r="FHJ862" s="152"/>
      <c r="FHK862" s="152"/>
      <c r="FHL862" s="152"/>
      <c r="FHM862" s="152"/>
      <c r="FHN862" s="152"/>
      <c r="FHO862" s="152"/>
      <c r="FHP862" s="152"/>
      <c r="FHQ862" s="152"/>
      <c r="FHR862" s="152"/>
      <c r="FHS862" s="152"/>
      <c r="FHT862" s="152"/>
      <c r="FHU862" s="152"/>
      <c r="FHV862" s="152"/>
      <c r="FHW862" s="152"/>
      <c r="FHX862" s="152"/>
      <c r="FHY862" s="152"/>
      <c r="FHZ862" s="152"/>
      <c r="FIA862" s="152"/>
      <c r="FIB862" s="152"/>
      <c r="FIC862" s="152"/>
      <c r="FID862" s="152"/>
      <c r="FIE862" s="152"/>
      <c r="FIF862" s="152"/>
      <c r="FIG862" s="152"/>
      <c r="FIH862" s="152"/>
      <c r="FII862" s="152"/>
      <c r="FIJ862" s="152"/>
      <c r="FIK862" s="152"/>
      <c r="FIL862" s="152"/>
      <c r="FIM862" s="152"/>
      <c r="FIN862" s="152"/>
      <c r="FIO862" s="152"/>
      <c r="FIP862" s="152"/>
      <c r="FIQ862" s="152"/>
      <c r="FIR862" s="152"/>
      <c r="FIS862" s="152"/>
      <c r="FIT862" s="152"/>
      <c r="FIU862" s="152"/>
      <c r="FIV862" s="152"/>
      <c r="FIW862" s="152"/>
      <c r="FIX862" s="152"/>
      <c r="FIY862" s="152"/>
      <c r="FIZ862" s="152"/>
      <c r="FJA862" s="152"/>
      <c r="FJB862" s="152"/>
      <c r="FJC862" s="152"/>
      <c r="FJD862" s="152"/>
      <c r="FJE862" s="152"/>
      <c r="FJF862" s="152"/>
      <c r="FJG862" s="152"/>
      <c r="FJH862" s="152"/>
      <c r="FJI862" s="152"/>
      <c r="FJJ862" s="152"/>
      <c r="FJK862" s="152"/>
      <c r="FJL862" s="152"/>
      <c r="FJM862" s="152"/>
      <c r="FJN862" s="152"/>
      <c r="FJO862" s="152"/>
      <c r="FJP862" s="152"/>
      <c r="FJQ862" s="152"/>
      <c r="FJR862" s="152"/>
      <c r="FJS862" s="152"/>
      <c r="FJT862" s="152"/>
      <c r="FJU862" s="152"/>
      <c r="FJV862" s="152"/>
      <c r="FJW862" s="152"/>
      <c r="FJX862" s="152"/>
      <c r="FJY862" s="152"/>
      <c r="FJZ862" s="152"/>
      <c r="FKA862" s="152"/>
      <c r="FKB862" s="152"/>
      <c r="FKC862" s="152"/>
      <c r="FKD862" s="152"/>
      <c r="FKE862" s="152"/>
      <c r="FKF862" s="152"/>
      <c r="FKG862" s="152"/>
      <c r="FKH862" s="152"/>
      <c r="FKI862" s="152"/>
      <c r="FKJ862" s="152"/>
      <c r="FKK862" s="152"/>
      <c r="FKL862" s="152"/>
      <c r="FKM862" s="152"/>
      <c r="FKN862" s="152"/>
      <c r="FKO862" s="152"/>
      <c r="FKP862" s="152"/>
      <c r="FKQ862" s="152"/>
      <c r="FKR862" s="152"/>
      <c r="FKS862" s="152"/>
      <c r="FKT862" s="152"/>
      <c r="FKU862" s="152"/>
      <c r="FKV862" s="152"/>
      <c r="FKW862" s="152"/>
      <c r="FKX862" s="152"/>
      <c r="FKY862" s="152"/>
      <c r="FKZ862" s="152"/>
      <c r="FLA862" s="152"/>
      <c r="FLB862" s="152"/>
      <c r="FLC862" s="152"/>
      <c r="FLD862" s="152"/>
      <c r="FLE862" s="152"/>
      <c r="FLF862" s="152"/>
      <c r="FLG862" s="152"/>
      <c r="FLH862" s="152"/>
      <c r="FLI862" s="152"/>
      <c r="FLJ862" s="152"/>
      <c r="FLK862" s="152"/>
      <c r="FLL862" s="152"/>
      <c r="FLM862" s="152"/>
      <c r="FLN862" s="152"/>
      <c r="FLO862" s="152"/>
      <c r="FLP862" s="152"/>
      <c r="FLQ862" s="152"/>
      <c r="FLR862" s="152"/>
      <c r="FLS862" s="152"/>
      <c r="FLT862" s="152"/>
      <c r="FLU862" s="152"/>
      <c r="FLV862" s="152"/>
      <c r="FLW862" s="152"/>
      <c r="FLX862" s="152"/>
      <c r="FLY862" s="152"/>
      <c r="FLZ862" s="152"/>
      <c r="FMA862" s="152"/>
      <c r="FMB862" s="152"/>
      <c r="FMC862" s="152"/>
      <c r="FMD862" s="152"/>
      <c r="FME862" s="152"/>
      <c r="FMF862" s="152"/>
      <c r="FMG862" s="152"/>
      <c r="FMH862" s="152"/>
      <c r="FMI862" s="152"/>
      <c r="FMJ862" s="152"/>
      <c r="FMK862" s="152"/>
      <c r="FML862" s="152"/>
      <c r="FMM862" s="152"/>
      <c r="FMN862" s="152"/>
      <c r="FMO862" s="152"/>
      <c r="FMP862" s="152"/>
      <c r="FMQ862" s="152"/>
      <c r="FMR862" s="152"/>
      <c r="FMS862" s="152"/>
      <c r="FMT862" s="152"/>
      <c r="FMU862" s="152"/>
      <c r="FMV862" s="152"/>
      <c r="FMW862" s="152"/>
      <c r="FMX862" s="152"/>
      <c r="FMY862" s="152"/>
      <c r="FMZ862" s="152"/>
      <c r="FNA862" s="152"/>
      <c r="FNB862" s="152"/>
      <c r="FNC862" s="152"/>
      <c r="FND862" s="152"/>
      <c r="FNE862" s="152"/>
      <c r="FNF862" s="152"/>
      <c r="FNG862" s="152"/>
      <c r="FNH862" s="152"/>
      <c r="FNI862" s="152"/>
      <c r="FNJ862" s="152"/>
      <c r="FNK862" s="152"/>
      <c r="FNL862" s="152"/>
      <c r="FNM862" s="152"/>
      <c r="FNN862" s="152"/>
      <c r="FNO862" s="152"/>
      <c r="FNP862" s="152"/>
      <c r="FNQ862" s="152"/>
      <c r="FNR862" s="152"/>
      <c r="FNS862" s="152"/>
      <c r="FNT862" s="152"/>
      <c r="FNU862" s="152"/>
      <c r="FNV862" s="152"/>
      <c r="FNW862" s="152"/>
      <c r="FNX862" s="152"/>
      <c r="FNY862" s="152"/>
      <c r="FNZ862" s="152"/>
      <c r="FOA862" s="152"/>
      <c r="FOB862" s="152"/>
      <c r="FOC862" s="152"/>
      <c r="FOD862" s="152"/>
      <c r="FOE862" s="152"/>
      <c r="FOF862" s="152"/>
      <c r="FOG862" s="152"/>
      <c r="FOH862" s="152"/>
      <c r="FOI862" s="152"/>
      <c r="FOJ862" s="152"/>
      <c r="FOK862" s="152"/>
      <c r="FOL862" s="152"/>
      <c r="FOM862" s="152"/>
      <c r="FON862" s="152"/>
      <c r="FOO862" s="152"/>
      <c r="FOP862" s="152"/>
      <c r="FOQ862" s="152"/>
      <c r="FOR862" s="152"/>
      <c r="FOS862" s="152"/>
      <c r="FOT862" s="152"/>
      <c r="FOU862" s="152"/>
      <c r="FOV862" s="152"/>
      <c r="FOW862" s="152"/>
      <c r="FOX862" s="152"/>
      <c r="FOY862" s="152"/>
      <c r="FOZ862" s="152"/>
      <c r="FPA862" s="152"/>
      <c r="FPB862" s="152"/>
      <c r="FPC862" s="152"/>
      <c r="FPD862" s="152"/>
      <c r="FPE862" s="152"/>
      <c r="FPF862" s="152"/>
      <c r="FPG862" s="152"/>
      <c r="FPH862" s="152"/>
      <c r="FPI862" s="152"/>
      <c r="FPJ862" s="152"/>
      <c r="FPK862" s="152"/>
      <c r="FPL862" s="152"/>
      <c r="FPM862" s="152"/>
      <c r="FPN862" s="152"/>
      <c r="FPO862" s="152"/>
      <c r="FPP862" s="152"/>
      <c r="FPQ862" s="152"/>
      <c r="FPR862" s="152"/>
      <c r="FPS862" s="152"/>
      <c r="FPT862" s="152"/>
      <c r="FPU862" s="152"/>
      <c r="FPV862" s="152"/>
      <c r="FPW862" s="152"/>
      <c r="FPX862" s="152"/>
      <c r="FPY862" s="152"/>
      <c r="FPZ862" s="152"/>
      <c r="FQA862" s="152"/>
      <c r="FQB862" s="152"/>
      <c r="FQC862" s="152"/>
      <c r="FQD862" s="152"/>
      <c r="FQE862" s="152"/>
      <c r="FQF862" s="152"/>
      <c r="FQG862" s="152"/>
      <c r="FQH862" s="152"/>
      <c r="FQI862" s="152"/>
      <c r="FQJ862" s="152"/>
      <c r="FQK862" s="152"/>
      <c r="FQL862" s="152"/>
      <c r="FQM862" s="152"/>
      <c r="FQN862" s="152"/>
      <c r="FQO862" s="152"/>
      <c r="FQP862" s="152"/>
      <c r="FQQ862" s="152"/>
      <c r="FQR862" s="152"/>
      <c r="FQS862" s="152"/>
      <c r="FQT862" s="152"/>
      <c r="FQU862" s="152"/>
      <c r="FQV862" s="152"/>
      <c r="FQW862" s="152"/>
      <c r="FQX862" s="152"/>
      <c r="FQY862" s="152"/>
      <c r="FQZ862" s="152"/>
      <c r="FRA862" s="152"/>
      <c r="FRB862" s="152"/>
      <c r="FRC862" s="152"/>
      <c r="FRD862" s="152"/>
      <c r="FRE862" s="152"/>
      <c r="FRF862" s="152"/>
      <c r="FRG862" s="152"/>
      <c r="FRH862" s="152"/>
      <c r="FRI862" s="152"/>
      <c r="FRJ862" s="152"/>
      <c r="FRK862" s="152"/>
      <c r="FRL862" s="152"/>
      <c r="FRM862" s="152"/>
      <c r="FRN862" s="152"/>
      <c r="FRO862" s="152"/>
      <c r="FRP862" s="152"/>
      <c r="FRQ862" s="152"/>
      <c r="FRR862" s="152"/>
      <c r="FRS862" s="152"/>
      <c r="FRT862" s="152"/>
      <c r="FRU862" s="152"/>
      <c r="FRV862" s="152"/>
      <c r="FRW862" s="152"/>
      <c r="FRX862" s="152"/>
      <c r="FRY862" s="152"/>
      <c r="FRZ862" s="152"/>
      <c r="FSA862" s="152"/>
      <c r="FSB862" s="152"/>
      <c r="FSC862" s="152"/>
      <c r="FSD862" s="152"/>
      <c r="FSE862" s="152"/>
      <c r="FSF862" s="152"/>
      <c r="FSG862" s="152"/>
      <c r="FSH862" s="152"/>
      <c r="FSI862" s="152"/>
      <c r="FSJ862" s="152"/>
      <c r="FSK862" s="152"/>
      <c r="FSL862" s="152"/>
      <c r="FSM862" s="152"/>
      <c r="FSN862" s="152"/>
      <c r="FSO862" s="152"/>
      <c r="FSP862" s="152"/>
      <c r="FSQ862" s="152"/>
      <c r="FSR862" s="152"/>
      <c r="FSS862" s="152"/>
      <c r="FST862" s="152"/>
      <c r="FSU862" s="152"/>
      <c r="FSV862" s="152"/>
      <c r="FSW862" s="152"/>
      <c r="FSX862" s="152"/>
      <c r="FSY862" s="152"/>
      <c r="FSZ862" s="152"/>
      <c r="FTA862" s="152"/>
      <c r="FTB862" s="152"/>
      <c r="FTC862" s="152"/>
      <c r="FTD862" s="152"/>
      <c r="FTE862" s="152"/>
      <c r="FTF862" s="152"/>
      <c r="FTG862" s="152"/>
      <c r="FTH862" s="152"/>
      <c r="FTI862" s="152"/>
      <c r="FTJ862" s="152"/>
      <c r="FTK862" s="152"/>
      <c r="FTL862" s="152"/>
      <c r="FTM862" s="152"/>
      <c r="FTN862" s="152"/>
      <c r="FTO862" s="152"/>
      <c r="FTP862" s="152"/>
      <c r="FTQ862" s="152"/>
      <c r="FTR862" s="152"/>
      <c r="FTS862" s="152"/>
      <c r="FTT862" s="152"/>
      <c r="FTU862" s="152"/>
      <c r="FTV862" s="152"/>
      <c r="FTW862" s="152"/>
      <c r="FTX862" s="152"/>
      <c r="FTY862" s="152"/>
      <c r="FTZ862" s="152"/>
      <c r="FUA862" s="152"/>
      <c r="FUB862" s="152"/>
      <c r="FUC862" s="152"/>
      <c r="FUD862" s="152"/>
      <c r="FUE862" s="152"/>
      <c r="FUF862" s="152"/>
      <c r="FUG862" s="152"/>
      <c r="FUH862" s="152"/>
      <c r="FUI862" s="152"/>
      <c r="FUJ862" s="152"/>
      <c r="FUK862" s="152"/>
      <c r="FUL862" s="152"/>
      <c r="FUM862" s="152"/>
      <c r="FUN862" s="152"/>
      <c r="FUO862" s="152"/>
      <c r="FUP862" s="152"/>
      <c r="FUQ862" s="152"/>
      <c r="FUR862" s="152"/>
      <c r="FUS862" s="152"/>
      <c r="FUT862" s="152"/>
      <c r="FUU862" s="152"/>
      <c r="FUV862" s="152"/>
      <c r="FUW862" s="152"/>
      <c r="FUX862" s="152"/>
      <c r="FUY862" s="152"/>
      <c r="FUZ862" s="152"/>
      <c r="FVA862" s="152"/>
      <c r="FVB862" s="152"/>
      <c r="FVC862" s="152"/>
      <c r="FVD862" s="152"/>
      <c r="FVE862" s="152"/>
      <c r="FVF862" s="152"/>
      <c r="FVG862" s="152"/>
      <c r="FVH862" s="152"/>
      <c r="FVI862" s="152"/>
      <c r="FVJ862" s="152"/>
      <c r="FVK862" s="152"/>
      <c r="FVL862" s="152"/>
      <c r="FVM862" s="152"/>
      <c r="FVN862" s="152"/>
      <c r="FVO862" s="152"/>
      <c r="FVP862" s="152"/>
      <c r="FVQ862" s="152"/>
      <c r="FVR862" s="152"/>
      <c r="FVS862" s="152"/>
      <c r="FVT862" s="152"/>
      <c r="FVU862" s="152"/>
      <c r="FVV862" s="152"/>
      <c r="FVW862" s="152"/>
      <c r="FVX862" s="152"/>
      <c r="FVY862" s="152"/>
      <c r="FVZ862" s="152"/>
      <c r="FWA862" s="152"/>
      <c r="FWB862" s="152"/>
      <c r="FWC862" s="152"/>
      <c r="FWD862" s="152"/>
      <c r="FWE862" s="152"/>
      <c r="FWF862" s="152"/>
      <c r="FWG862" s="152"/>
      <c r="FWH862" s="152"/>
      <c r="FWI862" s="152"/>
      <c r="FWJ862" s="152"/>
      <c r="FWK862" s="152"/>
      <c r="FWL862" s="152"/>
      <c r="FWM862" s="152"/>
      <c r="FWN862" s="152"/>
      <c r="FWO862" s="152"/>
      <c r="FWP862" s="152"/>
      <c r="FWQ862" s="152"/>
      <c r="FWR862" s="152"/>
      <c r="FWS862" s="152"/>
      <c r="FWT862" s="152"/>
      <c r="FWU862" s="152"/>
      <c r="FWV862" s="152"/>
      <c r="FWW862" s="152"/>
      <c r="FWX862" s="152"/>
      <c r="FWY862" s="152"/>
      <c r="FWZ862" s="152"/>
      <c r="FXA862" s="152"/>
      <c r="FXB862" s="152"/>
      <c r="FXC862" s="152"/>
      <c r="FXD862" s="152"/>
      <c r="FXE862" s="152"/>
      <c r="FXF862" s="152"/>
      <c r="FXG862" s="152"/>
      <c r="FXH862" s="152"/>
      <c r="FXI862" s="152"/>
      <c r="FXJ862" s="152"/>
      <c r="FXK862" s="152"/>
      <c r="FXL862" s="152"/>
      <c r="FXM862" s="152"/>
      <c r="FXN862" s="152"/>
      <c r="FXO862" s="152"/>
      <c r="FXP862" s="152"/>
      <c r="FXQ862" s="152"/>
      <c r="FXR862" s="152"/>
      <c r="FXS862" s="152"/>
      <c r="FXT862" s="152"/>
      <c r="FXU862" s="152"/>
      <c r="FXV862" s="152"/>
      <c r="FXW862" s="152"/>
      <c r="FXX862" s="152"/>
      <c r="FXY862" s="152"/>
      <c r="FXZ862" s="152"/>
      <c r="FYA862" s="152"/>
      <c r="FYB862" s="152"/>
      <c r="FYC862" s="152"/>
      <c r="FYD862" s="152"/>
      <c r="FYE862" s="152"/>
      <c r="FYF862" s="152"/>
      <c r="FYG862" s="152"/>
      <c r="FYH862" s="152"/>
      <c r="FYI862" s="152"/>
      <c r="FYJ862" s="152"/>
      <c r="FYK862" s="152"/>
      <c r="FYL862" s="152"/>
      <c r="FYM862" s="152"/>
      <c r="FYN862" s="152"/>
      <c r="FYO862" s="152"/>
      <c r="FYP862" s="152"/>
      <c r="FYQ862" s="152"/>
      <c r="FYR862" s="152"/>
      <c r="FYS862" s="152"/>
      <c r="FYT862" s="152"/>
      <c r="FYU862" s="152"/>
      <c r="FYV862" s="152"/>
      <c r="FYW862" s="152"/>
      <c r="FYX862" s="152"/>
      <c r="FYY862" s="152"/>
      <c r="FYZ862" s="152"/>
      <c r="FZA862" s="152"/>
      <c r="FZB862" s="152"/>
      <c r="FZC862" s="152"/>
      <c r="FZD862" s="152"/>
      <c r="FZE862" s="152"/>
      <c r="FZF862" s="152"/>
      <c r="FZG862" s="152"/>
      <c r="FZH862" s="152"/>
      <c r="FZI862" s="152"/>
      <c r="FZJ862" s="152"/>
      <c r="FZK862" s="152"/>
      <c r="FZL862" s="152"/>
      <c r="FZM862" s="152"/>
      <c r="FZN862" s="152"/>
      <c r="FZO862" s="152"/>
      <c r="FZP862" s="152"/>
      <c r="FZQ862" s="152"/>
      <c r="FZR862" s="152"/>
      <c r="FZS862" s="152"/>
      <c r="FZT862" s="152"/>
      <c r="FZU862" s="152"/>
      <c r="FZV862" s="152"/>
      <c r="FZW862" s="152"/>
      <c r="FZX862" s="152"/>
      <c r="FZY862" s="152"/>
      <c r="FZZ862" s="152"/>
      <c r="GAA862" s="152"/>
      <c r="GAB862" s="152"/>
      <c r="GAC862" s="152"/>
      <c r="GAD862" s="152"/>
      <c r="GAE862" s="152"/>
      <c r="GAF862" s="152"/>
      <c r="GAG862" s="152"/>
      <c r="GAH862" s="152"/>
      <c r="GAI862" s="152"/>
      <c r="GAJ862" s="152"/>
      <c r="GAK862" s="152"/>
      <c r="GAL862" s="152"/>
      <c r="GAM862" s="152"/>
      <c r="GAN862" s="152"/>
      <c r="GAO862" s="152"/>
      <c r="GAP862" s="152"/>
      <c r="GAQ862" s="152"/>
      <c r="GAR862" s="152"/>
      <c r="GAS862" s="152"/>
      <c r="GAT862" s="152"/>
      <c r="GAU862" s="152"/>
      <c r="GAV862" s="152"/>
      <c r="GAW862" s="152"/>
      <c r="GAX862" s="152"/>
      <c r="GAY862" s="152"/>
      <c r="GAZ862" s="152"/>
      <c r="GBA862" s="152"/>
      <c r="GBB862" s="152"/>
      <c r="GBC862" s="152"/>
      <c r="GBD862" s="152"/>
      <c r="GBE862" s="152"/>
      <c r="GBF862" s="152"/>
      <c r="GBG862" s="152"/>
      <c r="GBH862" s="152"/>
      <c r="GBI862" s="152"/>
      <c r="GBJ862" s="152"/>
      <c r="GBK862" s="152"/>
      <c r="GBL862" s="152"/>
      <c r="GBM862" s="152"/>
      <c r="GBN862" s="152"/>
      <c r="GBO862" s="152"/>
      <c r="GBP862" s="152"/>
      <c r="GBQ862" s="152"/>
      <c r="GBR862" s="152"/>
      <c r="GBS862" s="152"/>
      <c r="GBT862" s="152"/>
      <c r="GBU862" s="152"/>
      <c r="GBV862" s="152"/>
      <c r="GBW862" s="152"/>
      <c r="GBX862" s="152"/>
      <c r="GBY862" s="152"/>
      <c r="GBZ862" s="152"/>
      <c r="GCA862" s="152"/>
      <c r="GCB862" s="152"/>
      <c r="GCC862" s="152"/>
      <c r="GCD862" s="152"/>
      <c r="GCE862" s="152"/>
      <c r="GCF862" s="152"/>
      <c r="GCG862" s="152"/>
      <c r="GCH862" s="152"/>
      <c r="GCI862" s="152"/>
      <c r="GCJ862" s="152"/>
      <c r="GCK862" s="152"/>
      <c r="GCL862" s="152"/>
      <c r="GCM862" s="152"/>
      <c r="GCN862" s="152"/>
      <c r="GCO862" s="152"/>
      <c r="GCP862" s="152"/>
      <c r="GCQ862" s="152"/>
      <c r="GCR862" s="152"/>
      <c r="GCS862" s="152"/>
      <c r="GCT862" s="152"/>
      <c r="GCU862" s="152"/>
      <c r="GCV862" s="152"/>
      <c r="GCW862" s="152"/>
      <c r="GCX862" s="152"/>
      <c r="GCY862" s="152"/>
      <c r="GCZ862" s="152"/>
      <c r="GDA862" s="152"/>
      <c r="GDB862" s="152"/>
      <c r="GDC862" s="152"/>
      <c r="GDD862" s="152"/>
      <c r="GDE862" s="152"/>
      <c r="GDF862" s="152"/>
      <c r="GDG862" s="152"/>
      <c r="GDH862" s="152"/>
      <c r="GDI862" s="152"/>
      <c r="GDJ862" s="152"/>
      <c r="GDK862" s="152"/>
      <c r="GDL862" s="152"/>
      <c r="GDM862" s="152"/>
      <c r="GDN862" s="152"/>
      <c r="GDO862" s="152"/>
      <c r="GDP862" s="152"/>
      <c r="GDQ862" s="152"/>
      <c r="GDR862" s="152"/>
      <c r="GDS862" s="152"/>
      <c r="GDT862" s="152"/>
      <c r="GDU862" s="152"/>
      <c r="GDV862" s="152"/>
      <c r="GDW862" s="152"/>
      <c r="GDX862" s="152"/>
      <c r="GDY862" s="152"/>
      <c r="GDZ862" s="152"/>
      <c r="GEA862" s="152"/>
      <c r="GEB862" s="152"/>
      <c r="GEC862" s="152"/>
      <c r="GED862" s="152"/>
      <c r="GEE862" s="152"/>
      <c r="GEF862" s="152"/>
      <c r="GEG862" s="152"/>
      <c r="GEH862" s="152"/>
      <c r="GEI862" s="152"/>
      <c r="GEJ862" s="152"/>
      <c r="GEK862" s="152"/>
      <c r="GEL862" s="152"/>
      <c r="GEM862" s="152"/>
      <c r="GEN862" s="152"/>
      <c r="GEO862" s="152"/>
      <c r="GEP862" s="152"/>
      <c r="GEQ862" s="152"/>
      <c r="GER862" s="152"/>
      <c r="GES862" s="152"/>
      <c r="GET862" s="152"/>
      <c r="GEU862" s="152"/>
      <c r="GEV862" s="152"/>
      <c r="GEW862" s="152"/>
      <c r="GEX862" s="152"/>
      <c r="GEY862" s="152"/>
      <c r="GEZ862" s="152"/>
      <c r="GFA862" s="152"/>
      <c r="GFB862" s="152"/>
      <c r="GFC862" s="152"/>
      <c r="GFD862" s="152"/>
      <c r="GFE862" s="152"/>
      <c r="GFF862" s="152"/>
      <c r="GFG862" s="152"/>
      <c r="GFH862" s="152"/>
      <c r="GFI862" s="152"/>
      <c r="GFJ862" s="152"/>
      <c r="GFK862" s="152"/>
      <c r="GFL862" s="152"/>
      <c r="GFM862" s="152"/>
      <c r="GFN862" s="152"/>
      <c r="GFO862" s="152"/>
      <c r="GFP862" s="152"/>
      <c r="GFQ862" s="152"/>
      <c r="GFR862" s="152"/>
      <c r="GFS862" s="152"/>
      <c r="GFT862" s="152"/>
      <c r="GFU862" s="152"/>
      <c r="GFV862" s="152"/>
      <c r="GFW862" s="152"/>
      <c r="GFX862" s="152"/>
      <c r="GFY862" s="152"/>
      <c r="GFZ862" s="152"/>
      <c r="GGA862" s="152"/>
      <c r="GGB862" s="152"/>
      <c r="GGC862" s="152"/>
      <c r="GGD862" s="152"/>
      <c r="GGE862" s="152"/>
      <c r="GGF862" s="152"/>
      <c r="GGG862" s="152"/>
      <c r="GGH862" s="152"/>
      <c r="GGI862" s="152"/>
      <c r="GGJ862" s="152"/>
      <c r="GGK862" s="152"/>
      <c r="GGL862" s="152"/>
      <c r="GGM862" s="152"/>
      <c r="GGN862" s="152"/>
      <c r="GGO862" s="152"/>
      <c r="GGP862" s="152"/>
      <c r="GGQ862" s="152"/>
      <c r="GGR862" s="152"/>
      <c r="GGS862" s="152"/>
      <c r="GGT862" s="152"/>
      <c r="GGU862" s="152"/>
      <c r="GGV862" s="152"/>
      <c r="GGW862" s="152"/>
      <c r="GGX862" s="152"/>
      <c r="GGY862" s="152"/>
      <c r="GGZ862" s="152"/>
      <c r="GHA862" s="152"/>
      <c r="GHB862" s="152"/>
      <c r="GHC862" s="152"/>
      <c r="GHD862" s="152"/>
      <c r="GHE862" s="152"/>
      <c r="GHF862" s="152"/>
      <c r="GHG862" s="152"/>
      <c r="GHH862" s="152"/>
      <c r="GHI862" s="152"/>
      <c r="GHJ862" s="152"/>
      <c r="GHK862" s="152"/>
      <c r="GHL862" s="152"/>
      <c r="GHM862" s="152"/>
      <c r="GHN862" s="152"/>
      <c r="GHO862" s="152"/>
      <c r="GHP862" s="152"/>
      <c r="GHQ862" s="152"/>
      <c r="GHR862" s="152"/>
      <c r="GHS862" s="152"/>
      <c r="GHT862" s="152"/>
      <c r="GHU862" s="152"/>
      <c r="GHV862" s="152"/>
      <c r="GHW862" s="152"/>
      <c r="GHX862" s="152"/>
      <c r="GHY862" s="152"/>
      <c r="GHZ862" s="152"/>
      <c r="GIA862" s="152"/>
      <c r="GIB862" s="152"/>
      <c r="GIC862" s="152"/>
      <c r="GID862" s="152"/>
      <c r="GIE862" s="152"/>
      <c r="GIF862" s="152"/>
      <c r="GIG862" s="152"/>
      <c r="GIH862" s="152"/>
      <c r="GII862" s="152"/>
      <c r="GIJ862" s="152"/>
      <c r="GIK862" s="152"/>
      <c r="GIL862" s="152"/>
      <c r="GIM862" s="152"/>
      <c r="GIN862" s="152"/>
      <c r="GIO862" s="152"/>
      <c r="GIP862" s="152"/>
      <c r="GIQ862" s="152"/>
      <c r="GIR862" s="152"/>
      <c r="GIS862" s="152"/>
      <c r="GIT862" s="152"/>
      <c r="GIU862" s="152"/>
      <c r="GIV862" s="152"/>
      <c r="GIW862" s="152"/>
      <c r="GIX862" s="152"/>
      <c r="GIY862" s="152"/>
      <c r="GIZ862" s="152"/>
      <c r="GJA862" s="152"/>
      <c r="GJB862" s="152"/>
      <c r="GJC862" s="152"/>
      <c r="GJD862" s="152"/>
      <c r="GJE862" s="152"/>
      <c r="GJF862" s="152"/>
      <c r="GJG862" s="152"/>
      <c r="GJH862" s="152"/>
      <c r="GJI862" s="152"/>
      <c r="GJJ862" s="152"/>
      <c r="GJK862" s="152"/>
      <c r="GJL862" s="152"/>
      <c r="GJM862" s="152"/>
      <c r="GJN862" s="152"/>
      <c r="GJO862" s="152"/>
      <c r="GJP862" s="152"/>
      <c r="GJQ862" s="152"/>
      <c r="GJR862" s="152"/>
      <c r="GJS862" s="152"/>
      <c r="GJT862" s="152"/>
      <c r="GJU862" s="152"/>
      <c r="GJV862" s="152"/>
      <c r="GJW862" s="152"/>
      <c r="GJX862" s="152"/>
      <c r="GJY862" s="152"/>
      <c r="GJZ862" s="152"/>
      <c r="GKA862" s="152"/>
      <c r="GKB862" s="152"/>
      <c r="GKC862" s="152"/>
      <c r="GKD862" s="152"/>
      <c r="GKE862" s="152"/>
      <c r="GKF862" s="152"/>
      <c r="GKG862" s="152"/>
      <c r="GKH862" s="152"/>
      <c r="GKI862" s="152"/>
      <c r="GKJ862" s="152"/>
      <c r="GKK862" s="152"/>
      <c r="GKL862" s="152"/>
      <c r="GKM862" s="152"/>
      <c r="GKN862" s="152"/>
      <c r="GKO862" s="152"/>
      <c r="GKP862" s="152"/>
      <c r="GKQ862" s="152"/>
      <c r="GKR862" s="152"/>
      <c r="GKS862" s="152"/>
      <c r="GKT862" s="152"/>
      <c r="GKU862" s="152"/>
      <c r="GKV862" s="152"/>
      <c r="GKW862" s="152"/>
      <c r="GKX862" s="152"/>
      <c r="GKY862" s="152"/>
      <c r="GKZ862" s="152"/>
      <c r="GLA862" s="152"/>
      <c r="GLB862" s="152"/>
      <c r="GLC862" s="152"/>
      <c r="GLD862" s="152"/>
      <c r="GLE862" s="152"/>
      <c r="GLF862" s="152"/>
      <c r="GLG862" s="152"/>
      <c r="GLH862" s="152"/>
      <c r="GLI862" s="152"/>
      <c r="GLJ862" s="152"/>
      <c r="GLK862" s="152"/>
      <c r="GLL862" s="152"/>
      <c r="GLM862" s="152"/>
      <c r="GLN862" s="152"/>
      <c r="GLO862" s="152"/>
      <c r="GLP862" s="152"/>
      <c r="GLQ862" s="152"/>
      <c r="GLR862" s="152"/>
      <c r="GLS862" s="152"/>
      <c r="GLT862" s="152"/>
      <c r="GLU862" s="152"/>
      <c r="GLV862" s="152"/>
      <c r="GLW862" s="152"/>
      <c r="GLX862" s="152"/>
      <c r="GLY862" s="152"/>
      <c r="GLZ862" s="152"/>
      <c r="GMA862" s="152"/>
      <c r="GMB862" s="152"/>
      <c r="GMC862" s="152"/>
      <c r="GMD862" s="152"/>
      <c r="GME862" s="152"/>
      <c r="GMF862" s="152"/>
      <c r="GMG862" s="152"/>
      <c r="GMH862" s="152"/>
      <c r="GMI862" s="152"/>
      <c r="GMJ862" s="152"/>
      <c r="GMK862" s="152"/>
      <c r="GML862" s="152"/>
      <c r="GMM862" s="152"/>
      <c r="GMN862" s="152"/>
      <c r="GMO862" s="152"/>
      <c r="GMP862" s="152"/>
      <c r="GMQ862" s="152"/>
      <c r="GMR862" s="152"/>
      <c r="GMS862" s="152"/>
      <c r="GMT862" s="152"/>
      <c r="GMU862" s="152"/>
      <c r="GMV862" s="152"/>
      <c r="GMW862" s="152"/>
      <c r="GMX862" s="152"/>
      <c r="GMY862" s="152"/>
      <c r="GMZ862" s="152"/>
      <c r="GNA862" s="152"/>
      <c r="GNB862" s="152"/>
      <c r="GNC862" s="152"/>
      <c r="GND862" s="152"/>
      <c r="GNE862" s="152"/>
      <c r="GNF862" s="152"/>
      <c r="GNG862" s="152"/>
      <c r="GNH862" s="152"/>
      <c r="GNI862" s="152"/>
      <c r="GNJ862" s="152"/>
      <c r="GNK862" s="152"/>
      <c r="GNL862" s="152"/>
      <c r="GNM862" s="152"/>
      <c r="GNN862" s="152"/>
      <c r="GNO862" s="152"/>
      <c r="GNP862" s="152"/>
      <c r="GNQ862" s="152"/>
      <c r="GNR862" s="152"/>
      <c r="GNS862" s="152"/>
      <c r="GNT862" s="152"/>
      <c r="GNU862" s="152"/>
      <c r="GNV862" s="152"/>
      <c r="GNW862" s="152"/>
      <c r="GNX862" s="152"/>
      <c r="GNY862" s="152"/>
      <c r="GNZ862" s="152"/>
      <c r="GOA862" s="152"/>
      <c r="GOB862" s="152"/>
      <c r="GOC862" s="152"/>
      <c r="GOD862" s="152"/>
      <c r="GOE862" s="152"/>
      <c r="GOF862" s="152"/>
      <c r="GOG862" s="152"/>
      <c r="GOH862" s="152"/>
      <c r="GOI862" s="152"/>
      <c r="GOJ862" s="152"/>
      <c r="GOK862" s="152"/>
      <c r="GOL862" s="152"/>
      <c r="GOM862" s="152"/>
      <c r="GON862" s="152"/>
      <c r="GOO862" s="152"/>
      <c r="GOP862" s="152"/>
      <c r="GOQ862" s="152"/>
      <c r="GOR862" s="152"/>
      <c r="GOS862" s="152"/>
      <c r="GOT862" s="152"/>
      <c r="GOU862" s="152"/>
      <c r="GOV862" s="152"/>
      <c r="GOW862" s="152"/>
      <c r="GOX862" s="152"/>
      <c r="GOY862" s="152"/>
      <c r="GOZ862" s="152"/>
      <c r="GPA862" s="152"/>
      <c r="GPB862" s="152"/>
      <c r="GPC862" s="152"/>
      <c r="GPD862" s="152"/>
      <c r="GPE862" s="152"/>
      <c r="GPF862" s="152"/>
      <c r="GPG862" s="152"/>
      <c r="GPH862" s="152"/>
      <c r="GPI862" s="152"/>
      <c r="GPJ862" s="152"/>
      <c r="GPK862" s="152"/>
      <c r="GPL862" s="152"/>
      <c r="GPM862" s="152"/>
      <c r="GPN862" s="152"/>
      <c r="GPO862" s="152"/>
      <c r="GPP862" s="152"/>
      <c r="GPQ862" s="152"/>
      <c r="GPR862" s="152"/>
      <c r="GPS862" s="152"/>
      <c r="GPT862" s="152"/>
      <c r="GPU862" s="152"/>
      <c r="GPV862" s="152"/>
      <c r="GPW862" s="152"/>
      <c r="GPX862" s="152"/>
      <c r="GPY862" s="152"/>
      <c r="GPZ862" s="152"/>
      <c r="GQA862" s="152"/>
      <c r="GQB862" s="152"/>
      <c r="GQC862" s="152"/>
      <c r="GQD862" s="152"/>
      <c r="GQE862" s="152"/>
      <c r="GQF862" s="152"/>
      <c r="GQG862" s="152"/>
      <c r="GQH862" s="152"/>
      <c r="GQI862" s="152"/>
      <c r="GQJ862" s="152"/>
      <c r="GQK862" s="152"/>
      <c r="GQL862" s="152"/>
      <c r="GQM862" s="152"/>
      <c r="GQN862" s="152"/>
      <c r="GQO862" s="152"/>
      <c r="GQP862" s="152"/>
      <c r="GQQ862" s="152"/>
      <c r="GQR862" s="152"/>
      <c r="GQS862" s="152"/>
      <c r="GQT862" s="152"/>
      <c r="GQU862" s="152"/>
      <c r="GQV862" s="152"/>
      <c r="GQW862" s="152"/>
      <c r="GQX862" s="152"/>
      <c r="GQY862" s="152"/>
      <c r="GQZ862" s="152"/>
      <c r="GRA862" s="152"/>
      <c r="GRB862" s="152"/>
      <c r="GRC862" s="152"/>
      <c r="GRD862" s="152"/>
      <c r="GRE862" s="152"/>
      <c r="GRF862" s="152"/>
      <c r="GRG862" s="152"/>
      <c r="GRH862" s="152"/>
      <c r="GRI862" s="152"/>
      <c r="GRJ862" s="152"/>
      <c r="GRK862" s="152"/>
      <c r="GRL862" s="152"/>
      <c r="GRM862" s="152"/>
      <c r="GRN862" s="152"/>
      <c r="GRO862" s="152"/>
      <c r="GRP862" s="152"/>
      <c r="GRQ862" s="152"/>
      <c r="GRR862" s="152"/>
      <c r="GRS862" s="152"/>
      <c r="GRT862" s="152"/>
      <c r="GRU862" s="152"/>
      <c r="GRV862" s="152"/>
      <c r="GRW862" s="152"/>
      <c r="GRX862" s="152"/>
      <c r="GRY862" s="152"/>
      <c r="GRZ862" s="152"/>
      <c r="GSA862" s="152"/>
      <c r="GSB862" s="152"/>
      <c r="GSC862" s="152"/>
      <c r="GSD862" s="152"/>
      <c r="GSE862" s="152"/>
      <c r="GSF862" s="152"/>
      <c r="GSG862" s="152"/>
      <c r="GSH862" s="152"/>
      <c r="GSI862" s="152"/>
      <c r="GSJ862" s="152"/>
      <c r="GSK862" s="152"/>
      <c r="GSL862" s="152"/>
      <c r="GSM862" s="152"/>
      <c r="GSN862" s="152"/>
      <c r="GSO862" s="152"/>
      <c r="GSP862" s="152"/>
      <c r="GSQ862" s="152"/>
      <c r="GSR862" s="152"/>
      <c r="GSS862" s="152"/>
      <c r="GST862" s="152"/>
      <c r="GSU862" s="152"/>
      <c r="GSV862" s="152"/>
      <c r="GSW862" s="152"/>
      <c r="GSX862" s="152"/>
      <c r="GSY862" s="152"/>
      <c r="GSZ862" s="152"/>
      <c r="GTA862" s="152"/>
      <c r="GTB862" s="152"/>
      <c r="GTC862" s="152"/>
      <c r="GTD862" s="152"/>
      <c r="GTE862" s="152"/>
      <c r="GTF862" s="152"/>
      <c r="GTG862" s="152"/>
      <c r="GTH862" s="152"/>
      <c r="GTI862" s="152"/>
      <c r="GTJ862" s="152"/>
      <c r="GTK862" s="152"/>
      <c r="GTL862" s="152"/>
      <c r="GTM862" s="152"/>
      <c r="GTN862" s="152"/>
      <c r="GTO862" s="152"/>
      <c r="GTP862" s="152"/>
      <c r="GTQ862" s="152"/>
      <c r="GTR862" s="152"/>
      <c r="GTS862" s="152"/>
      <c r="GTT862" s="152"/>
      <c r="GTU862" s="152"/>
      <c r="GTV862" s="152"/>
      <c r="GTW862" s="152"/>
      <c r="GTX862" s="152"/>
      <c r="GTY862" s="152"/>
      <c r="GTZ862" s="152"/>
      <c r="GUA862" s="152"/>
      <c r="GUB862" s="152"/>
      <c r="GUC862" s="152"/>
      <c r="GUD862" s="152"/>
      <c r="GUE862" s="152"/>
      <c r="GUF862" s="152"/>
      <c r="GUG862" s="152"/>
      <c r="GUH862" s="152"/>
      <c r="GUI862" s="152"/>
      <c r="GUJ862" s="152"/>
      <c r="GUK862" s="152"/>
      <c r="GUL862" s="152"/>
      <c r="GUM862" s="152"/>
      <c r="GUN862" s="152"/>
      <c r="GUO862" s="152"/>
      <c r="GUP862" s="152"/>
      <c r="GUQ862" s="152"/>
      <c r="GUR862" s="152"/>
      <c r="GUS862" s="152"/>
      <c r="GUT862" s="152"/>
      <c r="GUU862" s="152"/>
      <c r="GUV862" s="152"/>
      <c r="GUW862" s="152"/>
      <c r="GUX862" s="152"/>
      <c r="GUY862" s="152"/>
      <c r="GUZ862" s="152"/>
      <c r="GVA862" s="152"/>
      <c r="GVB862" s="152"/>
      <c r="GVC862" s="152"/>
      <c r="GVD862" s="152"/>
      <c r="GVE862" s="152"/>
      <c r="GVF862" s="152"/>
      <c r="GVG862" s="152"/>
      <c r="GVH862" s="152"/>
      <c r="GVI862" s="152"/>
      <c r="GVJ862" s="152"/>
      <c r="GVK862" s="152"/>
      <c r="GVL862" s="152"/>
      <c r="GVM862" s="152"/>
      <c r="GVN862" s="152"/>
      <c r="GVO862" s="152"/>
      <c r="GVP862" s="152"/>
      <c r="GVQ862" s="152"/>
      <c r="GVR862" s="152"/>
      <c r="GVS862" s="152"/>
      <c r="GVT862" s="152"/>
      <c r="GVU862" s="152"/>
      <c r="GVV862" s="152"/>
      <c r="GVW862" s="152"/>
      <c r="GVX862" s="152"/>
      <c r="GVY862" s="152"/>
      <c r="GVZ862" s="152"/>
      <c r="GWA862" s="152"/>
      <c r="GWB862" s="152"/>
      <c r="GWC862" s="152"/>
      <c r="GWD862" s="152"/>
      <c r="GWE862" s="152"/>
      <c r="GWF862" s="152"/>
      <c r="GWG862" s="152"/>
      <c r="GWH862" s="152"/>
      <c r="GWI862" s="152"/>
      <c r="GWJ862" s="152"/>
      <c r="GWK862" s="152"/>
      <c r="GWL862" s="152"/>
      <c r="GWM862" s="152"/>
      <c r="GWN862" s="152"/>
      <c r="GWO862" s="152"/>
      <c r="GWP862" s="152"/>
      <c r="GWQ862" s="152"/>
      <c r="GWR862" s="152"/>
      <c r="GWS862" s="152"/>
      <c r="GWT862" s="152"/>
      <c r="GWU862" s="152"/>
      <c r="GWV862" s="152"/>
      <c r="GWW862" s="152"/>
      <c r="GWX862" s="152"/>
      <c r="GWY862" s="152"/>
      <c r="GWZ862" s="152"/>
      <c r="GXA862" s="152"/>
      <c r="GXB862" s="152"/>
      <c r="GXC862" s="152"/>
      <c r="GXD862" s="152"/>
      <c r="GXE862" s="152"/>
      <c r="GXF862" s="152"/>
      <c r="GXG862" s="152"/>
      <c r="GXH862" s="152"/>
      <c r="GXI862" s="152"/>
      <c r="GXJ862" s="152"/>
      <c r="GXK862" s="152"/>
      <c r="GXL862" s="152"/>
      <c r="GXM862" s="152"/>
      <c r="GXN862" s="152"/>
      <c r="GXO862" s="152"/>
      <c r="GXP862" s="152"/>
      <c r="GXQ862" s="152"/>
      <c r="GXR862" s="152"/>
      <c r="GXS862" s="152"/>
      <c r="GXT862" s="152"/>
      <c r="GXU862" s="152"/>
      <c r="GXV862" s="152"/>
      <c r="GXW862" s="152"/>
      <c r="GXX862" s="152"/>
      <c r="GXY862" s="152"/>
      <c r="GXZ862" s="152"/>
      <c r="GYA862" s="152"/>
      <c r="GYB862" s="152"/>
      <c r="GYC862" s="152"/>
      <c r="GYD862" s="152"/>
      <c r="GYE862" s="152"/>
      <c r="GYF862" s="152"/>
      <c r="GYG862" s="152"/>
      <c r="GYH862" s="152"/>
      <c r="GYI862" s="152"/>
      <c r="GYJ862" s="152"/>
      <c r="GYK862" s="152"/>
      <c r="GYL862" s="152"/>
      <c r="GYM862" s="152"/>
      <c r="GYN862" s="152"/>
      <c r="GYO862" s="152"/>
      <c r="GYP862" s="152"/>
      <c r="GYQ862" s="152"/>
      <c r="GYR862" s="152"/>
      <c r="GYS862" s="152"/>
      <c r="GYT862" s="152"/>
      <c r="GYU862" s="152"/>
      <c r="GYV862" s="152"/>
      <c r="GYW862" s="152"/>
      <c r="GYX862" s="152"/>
      <c r="GYY862" s="152"/>
      <c r="GYZ862" s="152"/>
      <c r="GZA862" s="152"/>
      <c r="GZB862" s="152"/>
      <c r="GZC862" s="152"/>
      <c r="GZD862" s="152"/>
      <c r="GZE862" s="152"/>
      <c r="GZF862" s="152"/>
      <c r="GZG862" s="152"/>
      <c r="GZH862" s="152"/>
      <c r="GZI862" s="152"/>
      <c r="GZJ862" s="152"/>
      <c r="GZK862" s="152"/>
      <c r="GZL862" s="152"/>
      <c r="GZM862" s="152"/>
      <c r="GZN862" s="152"/>
      <c r="GZO862" s="152"/>
      <c r="GZP862" s="152"/>
      <c r="GZQ862" s="152"/>
      <c r="GZR862" s="152"/>
      <c r="GZS862" s="152"/>
      <c r="GZT862" s="152"/>
      <c r="GZU862" s="152"/>
      <c r="GZV862" s="152"/>
      <c r="GZW862" s="152"/>
      <c r="GZX862" s="152"/>
      <c r="GZY862" s="152"/>
      <c r="GZZ862" s="152"/>
      <c r="HAA862" s="152"/>
      <c r="HAB862" s="152"/>
      <c r="HAC862" s="152"/>
      <c r="HAD862" s="152"/>
      <c r="HAE862" s="152"/>
      <c r="HAF862" s="152"/>
      <c r="HAG862" s="152"/>
      <c r="HAH862" s="152"/>
      <c r="HAI862" s="152"/>
      <c r="HAJ862" s="152"/>
      <c r="HAK862" s="152"/>
      <c r="HAL862" s="152"/>
      <c r="HAM862" s="152"/>
      <c r="HAN862" s="152"/>
      <c r="HAO862" s="152"/>
      <c r="HAP862" s="152"/>
      <c r="HAQ862" s="152"/>
      <c r="HAR862" s="152"/>
      <c r="HAS862" s="152"/>
      <c r="HAT862" s="152"/>
      <c r="HAU862" s="152"/>
      <c r="HAV862" s="152"/>
      <c r="HAW862" s="152"/>
      <c r="HAX862" s="152"/>
      <c r="HAY862" s="152"/>
      <c r="HAZ862" s="152"/>
      <c r="HBA862" s="152"/>
      <c r="HBB862" s="152"/>
      <c r="HBC862" s="152"/>
      <c r="HBD862" s="152"/>
      <c r="HBE862" s="152"/>
      <c r="HBF862" s="152"/>
      <c r="HBG862" s="152"/>
      <c r="HBH862" s="152"/>
      <c r="HBI862" s="152"/>
      <c r="HBJ862" s="152"/>
      <c r="HBK862" s="152"/>
      <c r="HBL862" s="152"/>
      <c r="HBM862" s="152"/>
      <c r="HBN862" s="152"/>
      <c r="HBO862" s="152"/>
      <c r="HBP862" s="152"/>
      <c r="HBQ862" s="152"/>
      <c r="HBR862" s="152"/>
      <c r="HBS862" s="152"/>
      <c r="HBT862" s="152"/>
      <c r="HBU862" s="152"/>
      <c r="HBV862" s="152"/>
      <c r="HBW862" s="152"/>
      <c r="HBX862" s="152"/>
      <c r="HBY862" s="152"/>
      <c r="HBZ862" s="152"/>
      <c r="HCA862" s="152"/>
      <c r="HCB862" s="152"/>
      <c r="HCC862" s="152"/>
      <c r="HCD862" s="152"/>
      <c r="HCE862" s="152"/>
      <c r="HCF862" s="152"/>
      <c r="HCG862" s="152"/>
      <c r="HCH862" s="152"/>
      <c r="HCI862" s="152"/>
      <c r="HCJ862" s="152"/>
      <c r="HCK862" s="152"/>
      <c r="HCL862" s="152"/>
      <c r="HCM862" s="152"/>
      <c r="HCN862" s="152"/>
      <c r="HCO862" s="152"/>
      <c r="HCP862" s="152"/>
      <c r="HCQ862" s="152"/>
      <c r="HCR862" s="152"/>
      <c r="HCS862" s="152"/>
      <c r="HCT862" s="152"/>
      <c r="HCU862" s="152"/>
      <c r="HCV862" s="152"/>
      <c r="HCW862" s="152"/>
      <c r="HCX862" s="152"/>
      <c r="HCY862" s="152"/>
      <c r="HCZ862" s="152"/>
      <c r="HDA862" s="152"/>
      <c r="HDB862" s="152"/>
      <c r="HDC862" s="152"/>
      <c r="HDD862" s="152"/>
      <c r="HDE862" s="152"/>
      <c r="HDF862" s="152"/>
      <c r="HDG862" s="152"/>
      <c r="HDH862" s="152"/>
      <c r="HDI862" s="152"/>
      <c r="HDJ862" s="152"/>
      <c r="HDK862" s="152"/>
      <c r="HDL862" s="152"/>
      <c r="HDM862" s="152"/>
      <c r="HDN862" s="152"/>
      <c r="HDO862" s="152"/>
      <c r="HDP862" s="152"/>
      <c r="HDQ862" s="152"/>
      <c r="HDR862" s="152"/>
      <c r="HDS862" s="152"/>
      <c r="HDT862" s="152"/>
      <c r="HDU862" s="152"/>
      <c r="HDV862" s="152"/>
      <c r="HDW862" s="152"/>
      <c r="HDX862" s="152"/>
      <c r="HDY862" s="152"/>
      <c r="HDZ862" s="152"/>
      <c r="HEA862" s="152"/>
      <c r="HEB862" s="152"/>
      <c r="HEC862" s="152"/>
      <c r="HED862" s="152"/>
      <c r="HEE862" s="152"/>
      <c r="HEF862" s="152"/>
      <c r="HEG862" s="152"/>
      <c r="HEH862" s="152"/>
      <c r="HEI862" s="152"/>
      <c r="HEJ862" s="152"/>
      <c r="HEK862" s="152"/>
      <c r="HEL862" s="152"/>
      <c r="HEM862" s="152"/>
      <c r="HEN862" s="152"/>
      <c r="HEO862" s="152"/>
      <c r="HEP862" s="152"/>
      <c r="HEQ862" s="152"/>
      <c r="HER862" s="152"/>
      <c r="HES862" s="152"/>
      <c r="HET862" s="152"/>
      <c r="HEU862" s="152"/>
      <c r="HEV862" s="152"/>
      <c r="HEW862" s="152"/>
      <c r="HEX862" s="152"/>
      <c r="HEY862" s="152"/>
      <c r="HEZ862" s="152"/>
      <c r="HFA862" s="152"/>
      <c r="HFB862" s="152"/>
      <c r="HFC862" s="152"/>
      <c r="HFD862" s="152"/>
      <c r="HFE862" s="152"/>
      <c r="HFF862" s="152"/>
      <c r="HFG862" s="152"/>
      <c r="HFH862" s="152"/>
      <c r="HFI862" s="152"/>
      <c r="HFJ862" s="152"/>
      <c r="HFK862" s="152"/>
      <c r="HFL862" s="152"/>
      <c r="HFM862" s="152"/>
      <c r="HFN862" s="152"/>
      <c r="HFO862" s="152"/>
      <c r="HFP862" s="152"/>
      <c r="HFQ862" s="152"/>
      <c r="HFR862" s="152"/>
      <c r="HFS862" s="152"/>
      <c r="HFT862" s="152"/>
      <c r="HFU862" s="152"/>
      <c r="HFV862" s="152"/>
      <c r="HFW862" s="152"/>
      <c r="HFX862" s="152"/>
      <c r="HFY862" s="152"/>
      <c r="HFZ862" s="152"/>
      <c r="HGA862" s="152"/>
      <c r="HGB862" s="152"/>
      <c r="HGC862" s="152"/>
      <c r="HGD862" s="152"/>
      <c r="HGE862" s="152"/>
      <c r="HGF862" s="152"/>
      <c r="HGG862" s="152"/>
      <c r="HGH862" s="152"/>
      <c r="HGI862" s="152"/>
      <c r="HGJ862" s="152"/>
      <c r="HGK862" s="152"/>
      <c r="HGL862" s="152"/>
      <c r="HGM862" s="152"/>
      <c r="HGN862" s="152"/>
      <c r="HGO862" s="152"/>
      <c r="HGP862" s="152"/>
      <c r="HGQ862" s="152"/>
      <c r="HGR862" s="152"/>
      <c r="HGS862" s="152"/>
      <c r="HGT862" s="152"/>
      <c r="HGU862" s="152"/>
      <c r="HGV862" s="152"/>
      <c r="HGW862" s="152"/>
      <c r="HGX862" s="152"/>
      <c r="HGY862" s="152"/>
      <c r="HGZ862" s="152"/>
      <c r="HHA862" s="152"/>
      <c r="HHB862" s="152"/>
      <c r="HHC862" s="152"/>
      <c r="HHD862" s="152"/>
      <c r="HHE862" s="152"/>
      <c r="HHF862" s="152"/>
      <c r="HHG862" s="152"/>
      <c r="HHH862" s="152"/>
      <c r="HHI862" s="152"/>
      <c r="HHJ862" s="152"/>
      <c r="HHK862" s="152"/>
      <c r="HHL862" s="152"/>
      <c r="HHM862" s="152"/>
      <c r="HHN862" s="152"/>
      <c r="HHO862" s="152"/>
      <c r="HHP862" s="152"/>
      <c r="HHQ862" s="152"/>
      <c r="HHR862" s="152"/>
      <c r="HHS862" s="152"/>
      <c r="HHT862" s="152"/>
      <c r="HHU862" s="152"/>
      <c r="HHV862" s="152"/>
      <c r="HHW862" s="152"/>
      <c r="HHX862" s="152"/>
      <c r="HHY862" s="152"/>
      <c r="HHZ862" s="152"/>
      <c r="HIA862" s="152"/>
      <c r="HIB862" s="152"/>
      <c r="HIC862" s="152"/>
      <c r="HID862" s="152"/>
      <c r="HIE862" s="152"/>
      <c r="HIF862" s="152"/>
      <c r="HIG862" s="152"/>
      <c r="HIH862" s="152"/>
      <c r="HII862" s="152"/>
      <c r="HIJ862" s="152"/>
      <c r="HIK862" s="152"/>
      <c r="HIL862" s="152"/>
      <c r="HIM862" s="152"/>
      <c r="HIN862" s="152"/>
      <c r="HIO862" s="152"/>
      <c r="HIP862" s="152"/>
      <c r="HIQ862" s="152"/>
      <c r="HIR862" s="152"/>
      <c r="HIS862" s="152"/>
      <c r="HIT862" s="152"/>
      <c r="HIU862" s="152"/>
      <c r="HIV862" s="152"/>
      <c r="HIW862" s="152"/>
      <c r="HIX862" s="152"/>
      <c r="HIY862" s="152"/>
      <c r="HIZ862" s="152"/>
      <c r="HJA862" s="152"/>
      <c r="HJB862" s="152"/>
      <c r="HJC862" s="152"/>
      <c r="HJD862" s="152"/>
      <c r="HJE862" s="152"/>
      <c r="HJF862" s="152"/>
      <c r="HJG862" s="152"/>
      <c r="HJH862" s="152"/>
      <c r="HJI862" s="152"/>
      <c r="HJJ862" s="152"/>
      <c r="HJK862" s="152"/>
      <c r="HJL862" s="152"/>
      <c r="HJM862" s="152"/>
      <c r="HJN862" s="152"/>
      <c r="HJO862" s="152"/>
      <c r="HJP862" s="152"/>
      <c r="HJQ862" s="152"/>
      <c r="HJR862" s="152"/>
      <c r="HJS862" s="152"/>
      <c r="HJT862" s="152"/>
      <c r="HJU862" s="152"/>
      <c r="HJV862" s="152"/>
      <c r="HJW862" s="152"/>
      <c r="HJX862" s="152"/>
      <c r="HJY862" s="152"/>
      <c r="HJZ862" s="152"/>
      <c r="HKA862" s="152"/>
      <c r="HKB862" s="152"/>
      <c r="HKC862" s="152"/>
      <c r="HKD862" s="152"/>
      <c r="HKE862" s="152"/>
      <c r="HKF862" s="152"/>
      <c r="HKG862" s="152"/>
      <c r="HKH862" s="152"/>
      <c r="HKI862" s="152"/>
      <c r="HKJ862" s="152"/>
      <c r="HKK862" s="152"/>
      <c r="HKL862" s="152"/>
      <c r="HKM862" s="152"/>
      <c r="HKN862" s="152"/>
      <c r="HKO862" s="152"/>
      <c r="HKP862" s="152"/>
      <c r="HKQ862" s="152"/>
      <c r="HKR862" s="152"/>
      <c r="HKS862" s="152"/>
      <c r="HKT862" s="152"/>
      <c r="HKU862" s="152"/>
      <c r="HKV862" s="152"/>
      <c r="HKW862" s="152"/>
      <c r="HKX862" s="152"/>
      <c r="HKY862" s="152"/>
      <c r="HKZ862" s="152"/>
      <c r="HLA862" s="152"/>
      <c r="HLB862" s="152"/>
      <c r="HLC862" s="152"/>
      <c r="HLD862" s="152"/>
      <c r="HLE862" s="152"/>
      <c r="HLF862" s="152"/>
      <c r="HLG862" s="152"/>
      <c r="HLH862" s="152"/>
      <c r="HLI862" s="152"/>
      <c r="HLJ862" s="152"/>
      <c r="HLK862" s="152"/>
      <c r="HLL862" s="152"/>
      <c r="HLM862" s="152"/>
      <c r="HLN862" s="152"/>
      <c r="HLO862" s="152"/>
      <c r="HLP862" s="152"/>
      <c r="HLQ862" s="152"/>
      <c r="HLR862" s="152"/>
      <c r="HLS862" s="152"/>
      <c r="HLT862" s="152"/>
      <c r="HLU862" s="152"/>
      <c r="HLV862" s="152"/>
      <c r="HLW862" s="152"/>
      <c r="HLX862" s="152"/>
      <c r="HLY862" s="152"/>
      <c r="HLZ862" s="152"/>
      <c r="HMA862" s="152"/>
      <c r="HMB862" s="152"/>
      <c r="HMC862" s="152"/>
      <c r="HMD862" s="152"/>
      <c r="HME862" s="152"/>
      <c r="HMF862" s="152"/>
      <c r="HMG862" s="152"/>
      <c r="HMH862" s="152"/>
      <c r="HMI862" s="152"/>
      <c r="HMJ862" s="152"/>
      <c r="HMK862" s="152"/>
      <c r="HML862" s="152"/>
      <c r="HMM862" s="152"/>
      <c r="HMN862" s="152"/>
      <c r="HMO862" s="152"/>
      <c r="HMP862" s="152"/>
      <c r="HMQ862" s="152"/>
      <c r="HMR862" s="152"/>
      <c r="HMS862" s="152"/>
      <c r="HMT862" s="152"/>
      <c r="HMU862" s="152"/>
      <c r="HMV862" s="152"/>
      <c r="HMW862" s="152"/>
      <c r="HMX862" s="152"/>
      <c r="HMY862" s="152"/>
      <c r="HMZ862" s="152"/>
      <c r="HNA862" s="152"/>
      <c r="HNB862" s="152"/>
      <c r="HNC862" s="152"/>
      <c r="HND862" s="152"/>
      <c r="HNE862" s="152"/>
      <c r="HNF862" s="152"/>
      <c r="HNG862" s="152"/>
      <c r="HNH862" s="152"/>
      <c r="HNI862" s="152"/>
      <c r="HNJ862" s="152"/>
      <c r="HNK862" s="152"/>
      <c r="HNL862" s="152"/>
      <c r="HNM862" s="152"/>
      <c r="HNN862" s="152"/>
      <c r="HNO862" s="152"/>
      <c r="HNP862" s="152"/>
      <c r="HNQ862" s="152"/>
      <c r="HNR862" s="152"/>
      <c r="HNS862" s="152"/>
      <c r="HNT862" s="152"/>
      <c r="HNU862" s="152"/>
      <c r="HNV862" s="152"/>
      <c r="HNW862" s="152"/>
      <c r="HNX862" s="152"/>
      <c r="HNY862" s="152"/>
      <c r="HNZ862" s="152"/>
      <c r="HOA862" s="152"/>
      <c r="HOB862" s="152"/>
      <c r="HOC862" s="152"/>
      <c r="HOD862" s="152"/>
      <c r="HOE862" s="152"/>
      <c r="HOF862" s="152"/>
      <c r="HOG862" s="152"/>
      <c r="HOH862" s="152"/>
      <c r="HOI862" s="152"/>
      <c r="HOJ862" s="152"/>
      <c r="HOK862" s="152"/>
      <c r="HOL862" s="152"/>
      <c r="HOM862" s="152"/>
      <c r="HON862" s="152"/>
      <c r="HOO862" s="152"/>
      <c r="HOP862" s="152"/>
      <c r="HOQ862" s="152"/>
      <c r="HOR862" s="152"/>
      <c r="HOS862" s="152"/>
      <c r="HOT862" s="152"/>
      <c r="HOU862" s="152"/>
      <c r="HOV862" s="152"/>
      <c r="HOW862" s="152"/>
      <c r="HOX862" s="152"/>
      <c r="HOY862" s="152"/>
      <c r="HOZ862" s="152"/>
      <c r="HPA862" s="152"/>
      <c r="HPB862" s="152"/>
      <c r="HPC862" s="152"/>
      <c r="HPD862" s="152"/>
      <c r="HPE862" s="152"/>
      <c r="HPF862" s="152"/>
      <c r="HPG862" s="152"/>
      <c r="HPH862" s="152"/>
      <c r="HPI862" s="152"/>
      <c r="HPJ862" s="152"/>
      <c r="HPK862" s="152"/>
      <c r="HPL862" s="152"/>
      <c r="HPM862" s="152"/>
      <c r="HPN862" s="152"/>
      <c r="HPO862" s="152"/>
      <c r="HPP862" s="152"/>
      <c r="HPQ862" s="152"/>
      <c r="HPR862" s="152"/>
      <c r="HPS862" s="152"/>
      <c r="HPT862" s="152"/>
      <c r="HPU862" s="152"/>
      <c r="HPV862" s="152"/>
      <c r="HPW862" s="152"/>
      <c r="HPX862" s="152"/>
      <c r="HPY862" s="152"/>
      <c r="HPZ862" s="152"/>
      <c r="HQA862" s="152"/>
      <c r="HQB862" s="152"/>
      <c r="HQC862" s="152"/>
      <c r="HQD862" s="152"/>
      <c r="HQE862" s="152"/>
      <c r="HQF862" s="152"/>
      <c r="HQG862" s="152"/>
      <c r="HQH862" s="152"/>
      <c r="HQI862" s="152"/>
      <c r="HQJ862" s="152"/>
      <c r="HQK862" s="152"/>
      <c r="HQL862" s="152"/>
      <c r="HQM862" s="152"/>
      <c r="HQN862" s="152"/>
      <c r="HQO862" s="152"/>
      <c r="HQP862" s="152"/>
      <c r="HQQ862" s="152"/>
      <c r="HQR862" s="152"/>
      <c r="HQS862" s="152"/>
      <c r="HQT862" s="152"/>
      <c r="HQU862" s="152"/>
      <c r="HQV862" s="152"/>
      <c r="HQW862" s="152"/>
      <c r="HQX862" s="152"/>
      <c r="HQY862" s="152"/>
      <c r="HQZ862" s="152"/>
      <c r="HRA862" s="152"/>
      <c r="HRB862" s="152"/>
      <c r="HRC862" s="152"/>
      <c r="HRD862" s="152"/>
      <c r="HRE862" s="152"/>
      <c r="HRF862" s="152"/>
      <c r="HRG862" s="152"/>
      <c r="HRH862" s="152"/>
      <c r="HRI862" s="152"/>
      <c r="HRJ862" s="152"/>
      <c r="HRK862" s="152"/>
      <c r="HRL862" s="152"/>
      <c r="HRM862" s="152"/>
      <c r="HRN862" s="152"/>
      <c r="HRO862" s="152"/>
      <c r="HRP862" s="152"/>
      <c r="HRQ862" s="152"/>
      <c r="HRR862" s="152"/>
      <c r="HRS862" s="152"/>
      <c r="HRT862" s="152"/>
      <c r="HRU862" s="152"/>
      <c r="HRV862" s="152"/>
      <c r="HRW862" s="152"/>
      <c r="HRX862" s="152"/>
      <c r="HRY862" s="152"/>
      <c r="HRZ862" s="152"/>
      <c r="HSA862" s="152"/>
      <c r="HSB862" s="152"/>
      <c r="HSC862" s="152"/>
      <c r="HSD862" s="152"/>
      <c r="HSE862" s="152"/>
      <c r="HSF862" s="152"/>
      <c r="HSG862" s="152"/>
      <c r="HSH862" s="152"/>
      <c r="HSI862" s="152"/>
      <c r="HSJ862" s="152"/>
      <c r="HSK862" s="152"/>
      <c r="HSL862" s="152"/>
      <c r="HSM862" s="152"/>
      <c r="HSN862" s="152"/>
      <c r="HSO862" s="152"/>
      <c r="HSP862" s="152"/>
      <c r="HSQ862" s="152"/>
      <c r="HSR862" s="152"/>
      <c r="HSS862" s="152"/>
      <c r="HST862" s="152"/>
      <c r="HSU862" s="152"/>
      <c r="HSV862" s="152"/>
      <c r="HSW862" s="152"/>
      <c r="HSX862" s="152"/>
      <c r="HSY862" s="152"/>
      <c r="HSZ862" s="152"/>
      <c r="HTA862" s="152"/>
      <c r="HTB862" s="152"/>
      <c r="HTC862" s="152"/>
      <c r="HTD862" s="152"/>
      <c r="HTE862" s="152"/>
      <c r="HTF862" s="152"/>
      <c r="HTG862" s="152"/>
      <c r="HTH862" s="152"/>
      <c r="HTI862" s="152"/>
      <c r="HTJ862" s="152"/>
      <c r="HTK862" s="152"/>
      <c r="HTL862" s="152"/>
      <c r="HTM862" s="152"/>
      <c r="HTN862" s="152"/>
      <c r="HTO862" s="152"/>
      <c r="HTP862" s="152"/>
      <c r="HTQ862" s="152"/>
      <c r="HTR862" s="152"/>
      <c r="HTS862" s="152"/>
      <c r="HTT862" s="152"/>
      <c r="HTU862" s="152"/>
      <c r="HTV862" s="152"/>
      <c r="HTW862" s="152"/>
      <c r="HTX862" s="152"/>
      <c r="HTY862" s="152"/>
      <c r="HTZ862" s="152"/>
      <c r="HUA862" s="152"/>
      <c r="HUB862" s="152"/>
      <c r="HUC862" s="152"/>
      <c r="HUD862" s="152"/>
      <c r="HUE862" s="152"/>
      <c r="HUF862" s="152"/>
      <c r="HUG862" s="152"/>
      <c r="HUH862" s="152"/>
      <c r="HUI862" s="152"/>
      <c r="HUJ862" s="152"/>
      <c r="HUK862" s="152"/>
      <c r="HUL862" s="152"/>
      <c r="HUM862" s="152"/>
      <c r="HUN862" s="152"/>
      <c r="HUO862" s="152"/>
      <c r="HUP862" s="152"/>
      <c r="HUQ862" s="152"/>
      <c r="HUR862" s="152"/>
      <c r="HUS862" s="152"/>
      <c r="HUT862" s="152"/>
      <c r="HUU862" s="152"/>
      <c r="HUV862" s="152"/>
      <c r="HUW862" s="152"/>
      <c r="HUX862" s="152"/>
      <c r="HUY862" s="152"/>
      <c r="HUZ862" s="152"/>
      <c r="HVA862" s="152"/>
      <c r="HVB862" s="152"/>
      <c r="HVC862" s="152"/>
      <c r="HVD862" s="152"/>
      <c r="HVE862" s="152"/>
      <c r="HVF862" s="152"/>
      <c r="HVG862" s="152"/>
      <c r="HVH862" s="152"/>
      <c r="HVI862" s="152"/>
      <c r="HVJ862" s="152"/>
      <c r="HVK862" s="152"/>
      <c r="HVL862" s="152"/>
      <c r="HVM862" s="152"/>
      <c r="HVN862" s="152"/>
      <c r="HVO862" s="152"/>
      <c r="HVP862" s="152"/>
      <c r="HVQ862" s="152"/>
      <c r="HVR862" s="152"/>
      <c r="HVS862" s="152"/>
      <c r="HVT862" s="152"/>
      <c r="HVU862" s="152"/>
      <c r="HVV862" s="152"/>
      <c r="HVW862" s="152"/>
      <c r="HVX862" s="152"/>
      <c r="HVY862" s="152"/>
      <c r="HVZ862" s="152"/>
      <c r="HWA862" s="152"/>
      <c r="HWB862" s="152"/>
      <c r="HWC862" s="152"/>
      <c r="HWD862" s="152"/>
      <c r="HWE862" s="152"/>
      <c r="HWF862" s="152"/>
      <c r="HWG862" s="152"/>
      <c r="HWH862" s="152"/>
      <c r="HWI862" s="152"/>
      <c r="HWJ862" s="152"/>
      <c r="HWK862" s="152"/>
      <c r="HWL862" s="152"/>
      <c r="HWM862" s="152"/>
      <c r="HWN862" s="152"/>
      <c r="HWO862" s="152"/>
      <c r="HWP862" s="152"/>
      <c r="HWQ862" s="152"/>
      <c r="HWR862" s="152"/>
      <c r="HWS862" s="152"/>
      <c r="HWT862" s="152"/>
      <c r="HWU862" s="152"/>
      <c r="HWV862" s="152"/>
      <c r="HWW862" s="152"/>
      <c r="HWX862" s="152"/>
      <c r="HWY862" s="152"/>
      <c r="HWZ862" s="152"/>
      <c r="HXA862" s="152"/>
      <c r="HXB862" s="152"/>
      <c r="HXC862" s="152"/>
      <c r="HXD862" s="152"/>
      <c r="HXE862" s="152"/>
      <c r="HXF862" s="152"/>
      <c r="HXG862" s="152"/>
      <c r="HXH862" s="152"/>
      <c r="HXI862" s="152"/>
      <c r="HXJ862" s="152"/>
      <c r="HXK862" s="152"/>
      <c r="HXL862" s="152"/>
      <c r="HXM862" s="152"/>
      <c r="HXN862" s="152"/>
      <c r="HXO862" s="152"/>
      <c r="HXP862" s="152"/>
      <c r="HXQ862" s="152"/>
      <c r="HXR862" s="152"/>
      <c r="HXS862" s="152"/>
      <c r="HXT862" s="152"/>
      <c r="HXU862" s="152"/>
      <c r="HXV862" s="152"/>
      <c r="HXW862" s="152"/>
      <c r="HXX862" s="152"/>
      <c r="HXY862" s="152"/>
      <c r="HXZ862" s="152"/>
      <c r="HYA862" s="152"/>
      <c r="HYB862" s="152"/>
      <c r="HYC862" s="152"/>
      <c r="HYD862" s="152"/>
      <c r="HYE862" s="152"/>
      <c r="HYF862" s="152"/>
      <c r="HYG862" s="152"/>
      <c r="HYH862" s="152"/>
      <c r="HYI862" s="152"/>
      <c r="HYJ862" s="152"/>
      <c r="HYK862" s="152"/>
      <c r="HYL862" s="152"/>
      <c r="HYM862" s="152"/>
      <c r="HYN862" s="152"/>
      <c r="HYO862" s="152"/>
      <c r="HYP862" s="152"/>
      <c r="HYQ862" s="152"/>
      <c r="HYR862" s="152"/>
      <c r="HYS862" s="152"/>
      <c r="HYT862" s="152"/>
      <c r="HYU862" s="152"/>
      <c r="HYV862" s="152"/>
      <c r="HYW862" s="152"/>
      <c r="HYX862" s="152"/>
      <c r="HYY862" s="152"/>
      <c r="HYZ862" s="152"/>
      <c r="HZA862" s="152"/>
      <c r="HZB862" s="152"/>
      <c r="HZC862" s="152"/>
      <c r="HZD862" s="152"/>
      <c r="HZE862" s="152"/>
      <c r="HZF862" s="152"/>
      <c r="HZG862" s="152"/>
      <c r="HZH862" s="152"/>
      <c r="HZI862" s="152"/>
      <c r="HZJ862" s="152"/>
      <c r="HZK862" s="152"/>
      <c r="HZL862" s="152"/>
      <c r="HZM862" s="152"/>
      <c r="HZN862" s="152"/>
      <c r="HZO862" s="152"/>
      <c r="HZP862" s="152"/>
      <c r="HZQ862" s="152"/>
      <c r="HZR862" s="152"/>
      <c r="HZS862" s="152"/>
      <c r="HZT862" s="152"/>
      <c r="HZU862" s="152"/>
      <c r="HZV862" s="152"/>
      <c r="HZW862" s="152"/>
      <c r="HZX862" s="152"/>
      <c r="HZY862" s="152"/>
      <c r="HZZ862" s="152"/>
      <c r="IAA862" s="152"/>
      <c r="IAB862" s="152"/>
      <c r="IAC862" s="152"/>
      <c r="IAD862" s="152"/>
      <c r="IAE862" s="152"/>
      <c r="IAF862" s="152"/>
      <c r="IAG862" s="152"/>
      <c r="IAH862" s="152"/>
      <c r="IAI862" s="152"/>
      <c r="IAJ862" s="152"/>
      <c r="IAK862" s="152"/>
      <c r="IAL862" s="152"/>
      <c r="IAM862" s="152"/>
      <c r="IAN862" s="152"/>
      <c r="IAO862" s="152"/>
      <c r="IAP862" s="152"/>
      <c r="IAQ862" s="152"/>
      <c r="IAR862" s="152"/>
      <c r="IAS862" s="152"/>
      <c r="IAT862" s="152"/>
      <c r="IAU862" s="152"/>
      <c r="IAV862" s="152"/>
      <c r="IAW862" s="152"/>
      <c r="IAX862" s="152"/>
      <c r="IAY862" s="152"/>
      <c r="IAZ862" s="152"/>
      <c r="IBA862" s="152"/>
      <c r="IBB862" s="152"/>
      <c r="IBC862" s="152"/>
      <c r="IBD862" s="152"/>
      <c r="IBE862" s="152"/>
      <c r="IBF862" s="152"/>
      <c r="IBG862" s="152"/>
      <c r="IBH862" s="152"/>
      <c r="IBI862" s="152"/>
      <c r="IBJ862" s="152"/>
      <c r="IBK862" s="152"/>
      <c r="IBL862" s="152"/>
      <c r="IBM862" s="152"/>
      <c r="IBN862" s="152"/>
      <c r="IBO862" s="152"/>
      <c r="IBP862" s="152"/>
      <c r="IBQ862" s="152"/>
      <c r="IBR862" s="152"/>
      <c r="IBS862" s="152"/>
      <c r="IBT862" s="152"/>
      <c r="IBU862" s="152"/>
      <c r="IBV862" s="152"/>
      <c r="IBW862" s="152"/>
      <c r="IBX862" s="152"/>
      <c r="IBY862" s="152"/>
      <c r="IBZ862" s="152"/>
      <c r="ICA862" s="152"/>
      <c r="ICB862" s="152"/>
      <c r="ICC862" s="152"/>
      <c r="ICD862" s="152"/>
      <c r="ICE862" s="152"/>
      <c r="ICF862" s="152"/>
      <c r="ICG862" s="152"/>
      <c r="ICH862" s="152"/>
      <c r="ICI862" s="152"/>
      <c r="ICJ862" s="152"/>
      <c r="ICK862" s="152"/>
      <c r="ICL862" s="152"/>
      <c r="ICM862" s="152"/>
      <c r="ICN862" s="152"/>
      <c r="ICO862" s="152"/>
      <c r="ICP862" s="152"/>
      <c r="ICQ862" s="152"/>
      <c r="ICR862" s="152"/>
      <c r="ICS862" s="152"/>
      <c r="ICT862" s="152"/>
      <c r="ICU862" s="152"/>
      <c r="ICV862" s="152"/>
      <c r="ICW862" s="152"/>
      <c r="ICX862" s="152"/>
      <c r="ICY862" s="152"/>
      <c r="ICZ862" s="152"/>
      <c r="IDA862" s="152"/>
      <c r="IDB862" s="152"/>
      <c r="IDC862" s="152"/>
      <c r="IDD862" s="152"/>
      <c r="IDE862" s="152"/>
      <c r="IDF862" s="152"/>
      <c r="IDG862" s="152"/>
      <c r="IDH862" s="152"/>
      <c r="IDI862" s="152"/>
      <c r="IDJ862" s="152"/>
      <c r="IDK862" s="152"/>
      <c r="IDL862" s="152"/>
      <c r="IDM862" s="152"/>
      <c r="IDN862" s="152"/>
      <c r="IDO862" s="152"/>
      <c r="IDP862" s="152"/>
      <c r="IDQ862" s="152"/>
      <c r="IDR862" s="152"/>
      <c r="IDS862" s="152"/>
      <c r="IDT862" s="152"/>
      <c r="IDU862" s="152"/>
      <c r="IDV862" s="152"/>
      <c r="IDW862" s="152"/>
      <c r="IDX862" s="152"/>
      <c r="IDY862" s="152"/>
      <c r="IDZ862" s="152"/>
      <c r="IEA862" s="152"/>
      <c r="IEB862" s="152"/>
      <c r="IEC862" s="152"/>
      <c r="IED862" s="152"/>
      <c r="IEE862" s="152"/>
      <c r="IEF862" s="152"/>
      <c r="IEG862" s="152"/>
      <c r="IEH862" s="152"/>
      <c r="IEI862" s="152"/>
      <c r="IEJ862" s="152"/>
      <c r="IEK862" s="152"/>
      <c r="IEL862" s="152"/>
      <c r="IEM862" s="152"/>
      <c r="IEN862" s="152"/>
      <c r="IEO862" s="152"/>
      <c r="IEP862" s="152"/>
      <c r="IEQ862" s="152"/>
      <c r="IER862" s="152"/>
      <c r="IES862" s="152"/>
      <c r="IET862" s="152"/>
      <c r="IEU862" s="152"/>
      <c r="IEV862" s="152"/>
      <c r="IEW862" s="152"/>
      <c r="IEX862" s="152"/>
      <c r="IEY862" s="152"/>
      <c r="IEZ862" s="152"/>
      <c r="IFA862" s="152"/>
      <c r="IFB862" s="152"/>
      <c r="IFC862" s="152"/>
      <c r="IFD862" s="152"/>
      <c r="IFE862" s="152"/>
      <c r="IFF862" s="152"/>
      <c r="IFG862" s="152"/>
      <c r="IFH862" s="152"/>
      <c r="IFI862" s="152"/>
      <c r="IFJ862" s="152"/>
      <c r="IFK862" s="152"/>
      <c r="IFL862" s="152"/>
      <c r="IFM862" s="152"/>
      <c r="IFN862" s="152"/>
      <c r="IFO862" s="152"/>
      <c r="IFP862" s="152"/>
      <c r="IFQ862" s="152"/>
      <c r="IFR862" s="152"/>
      <c r="IFS862" s="152"/>
      <c r="IFT862" s="152"/>
      <c r="IFU862" s="152"/>
      <c r="IFV862" s="152"/>
      <c r="IFW862" s="152"/>
      <c r="IFX862" s="152"/>
      <c r="IFY862" s="152"/>
      <c r="IFZ862" s="152"/>
      <c r="IGA862" s="152"/>
      <c r="IGB862" s="152"/>
      <c r="IGC862" s="152"/>
      <c r="IGD862" s="152"/>
      <c r="IGE862" s="152"/>
      <c r="IGF862" s="152"/>
      <c r="IGG862" s="152"/>
      <c r="IGH862" s="152"/>
      <c r="IGI862" s="152"/>
      <c r="IGJ862" s="152"/>
      <c r="IGK862" s="152"/>
      <c r="IGL862" s="152"/>
      <c r="IGM862" s="152"/>
      <c r="IGN862" s="152"/>
      <c r="IGO862" s="152"/>
      <c r="IGP862" s="152"/>
      <c r="IGQ862" s="152"/>
      <c r="IGR862" s="152"/>
      <c r="IGS862" s="152"/>
      <c r="IGT862" s="152"/>
      <c r="IGU862" s="152"/>
      <c r="IGV862" s="152"/>
      <c r="IGW862" s="152"/>
      <c r="IGX862" s="152"/>
      <c r="IGY862" s="152"/>
      <c r="IGZ862" s="152"/>
      <c r="IHA862" s="152"/>
      <c r="IHB862" s="152"/>
      <c r="IHC862" s="152"/>
      <c r="IHD862" s="152"/>
      <c r="IHE862" s="152"/>
      <c r="IHF862" s="152"/>
      <c r="IHG862" s="152"/>
      <c r="IHH862" s="152"/>
      <c r="IHI862" s="152"/>
      <c r="IHJ862" s="152"/>
      <c r="IHK862" s="152"/>
      <c r="IHL862" s="152"/>
      <c r="IHM862" s="152"/>
      <c r="IHN862" s="152"/>
      <c r="IHO862" s="152"/>
      <c r="IHP862" s="152"/>
      <c r="IHQ862" s="152"/>
      <c r="IHR862" s="152"/>
      <c r="IHS862" s="152"/>
      <c r="IHT862" s="152"/>
      <c r="IHU862" s="152"/>
      <c r="IHV862" s="152"/>
      <c r="IHW862" s="152"/>
      <c r="IHX862" s="152"/>
      <c r="IHY862" s="152"/>
      <c r="IHZ862" s="152"/>
      <c r="IIA862" s="152"/>
      <c r="IIB862" s="152"/>
      <c r="IIC862" s="152"/>
      <c r="IID862" s="152"/>
      <c r="IIE862" s="152"/>
      <c r="IIF862" s="152"/>
      <c r="IIG862" s="152"/>
      <c r="IIH862" s="152"/>
      <c r="III862" s="152"/>
      <c r="IIJ862" s="152"/>
      <c r="IIK862" s="152"/>
      <c r="IIL862" s="152"/>
      <c r="IIM862" s="152"/>
      <c r="IIN862" s="152"/>
      <c r="IIO862" s="152"/>
      <c r="IIP862" s="152"/>
      <c r="IIQ862" s="152"/>
      <c r="IIR862" s="152"/>
      <c r="IIS862" s="152"/>
      <c r="IIT862" s="152"/>
      <c r="IIU862" s="152"/>
      <c r="IIV862" s="152"/>
      <c r="IIW862" s="152"/>
      <c r="IIX862" s="152"/>
      <c r="IIY862" s="152"/>
      <c r="IIZ862" s="152"/>
      <c r="IJA862" s="152"/>
      <c r="IJB862" s="152"/>
      <c r="IJC862" s="152"/>
      <c r="IJD862" s="152"/>
      <c r="IJE862" s="152"/>
      <c r="IJF862" s="152"/>
      <c r="IJG862" s="152"/>
      <c r="IJH862" s="152"/>
      <c r="IJI862" s="152"/>
      <c r="IJJ862" s="152"/>
      <c r="IJK862" s="152"/>
      <c r="IJL862" s="152"/>
      <c r="IJM862" s="152"/>
      <c r="IJN862" s="152"/>
      <c r="IJO862" s="152"/>
      <c r="IJP862" s="152"/>
      <c r="IJQ862" s="152"/>
      <c r="IJR862" s="152"/>
      <c r="IJS862" s="152"/>
      <c r="IJT862" s="152"/>
      <c r="IJU862" s="152"/>
      <c r="IJV862" s="152"/>
      <c r="IJW862" s="152"/>
      <c r="IJX862" s="152"/>
      <c r="IJY862" s="152"/>
      <c r="IJZ862" s="152"/>
      <c r="IKA862" s="152"/>
      <c r="IKB862" s="152"/>
      <c r="IKC862" s="152"/>
      <c r="IKD862" s="152"/>
      <c r="IKE862" s="152"/>
      <c r="IKF862" s="152"/>
      <c r="IKG862" s="152"/>
      <c r="IKH862" s="152"/>
      <c r="IKI862" s="152"/>
      <c r="IKJ862" s="152"/>
      <c r="IKK862" s="152"/>
      <c r="IKL862" s="152"/>
      <c r="IKM862" s="152"/>
      <c r="IKN862" s="152"/>
      <c r="IKO862" s="152"/>
      <c r="IKP862" s="152"/>
      <c r="IKQ862" s="152"/>
      <c r="IKR862" s="152"/>
      <c r="IKS862" s="152"/>
      <c r="IKT862" s="152"/>
      <c r="IKU862" s="152"/>
      <c r="IKV862" s="152"/>
      <c r="IKW862" s="152"/>
      <c r="IKX862" s="152"/>
      <c r="IKY862" s="152"/>
      <c r="IKZ862" s="152"/>
      <c r="ILA862" s="152"/>
      <c r="ILB862" s="152"/>
      <c r="ILC862" s="152"/>
      <c r="ILD862" s="152"/>
      <c r="ILE862" s="152"/>
      <c r="ILF862" s="152"/>
      <c r="ILG862" s="152"/>
      <c r="ILH862" s="152"/>
      <c r="ILI862" s="152"/>
      <c r="ILJ862" s="152"/>
      <c r="ILK862" s="152"/>
      <c r="ILL862" s="152"/>
      <c r="ILM862" s="152"/>
      <c r="ILN862" s="152"/>
      <c r="ILO862" s="152"/>
      <c r="ILP862" s="152"/>
      <c r="ILQ862" s="152"/>
      <c r="ILR862" s="152"/>
      <c r="ILS862" s="152"/>
      <c r="ILT862" s="152"/>
      <c r="ILU862" s="152"/>
      <c r="ILV862" s="152"/>
      <c r="ILW862" s="152"/>
      <c r="ILX862" s="152"/>
      <c r="ILY862" s="152"/>
      <c r="ILZ862" s="152"/>
      <c r="IMA862" s="152"/>
      <c r="IMB862" s="152"/>
      <c r="IMC862" s="152"/>
      <c r="IMD862" s="152"/>
      <c r="IME862" s="152"/>
      <c r="IMF862" s="152"/>
      <c r="IMG862" s="152"/>
      <c r="IMH862" s="152"/>
      <c r="IMI862" s="152"/>
      <c r="IMJ862" s="152"/>
      <c r="IMK862" s="152"/>
      <c r="IML862" s="152"/>
      <c r="IMM862" s="152"/>
      <c r="IMN862" s="152"/>
      <c r="IMO862" s="152"/>
      <c r="IMP862" s="152"/>
      <c r="IMQ862" s="152"/>
      <c r="IMR862" s="152"/>
      <c r="IMS862" s="152"/>
      <c r="IMT862" s="152"/>
      <c r="IMU862" s="152"/>
      <c r="IMV862" s="152"/>
      <c r="IMW862" s="152"/>
      <c r="IMX862" s="152"/>
      <c r="IMY862" s="152"/>
      <c r="IMZ862" s="152"/>
      <c r="INA862" s="152"/>
      <c r="INB862" s="152"/>
      <c r="INC862" s="152"/>
      <c r="IND862" s="152"/>
      <c r="INE862" s="152"/>
      <c r="INF862" s="152"/>
      <c r="ING862" s="152"/>
      <c r="INH862" s="152"/>
      <c r="INI862" s="152"/>
      <c r="INJ862" s="152"/>
      <c r="INK862" s="152"/>
      <c r="INL862" s="152"/>
      <c r="INM862" s="152"/>
      <c r="INN862" s="152"/>
      <c r="INO862" s="152"/>
      <c r="INP862" s="152"/>
      <c r="INQ862" s="152"/>
      <c r="INR862" s="152"/>
      <c r="INS862" s="152"/>
      <c r="INT862" s="152"/>
      <c r="INU862" s="152"/>
      <c r="INV862" s="152"/>
      <c r="INW862" s="152"/>
      <c r="INX862" s="152"/>
      <c r="INY862" s="152"/>
      <c r="INZ862" s="152"/>
      <c r="IOA862" s="152"/>
      <c r="IOB862" s="152"/>
      <c r="IOC862" s="152"/>
      <c r="IOD862" s="152"/>
      <c r="IOE862" s="152"/>
      <c r="IOF862" s="152"/>
      <c r="IOG862" s="152"/>
      <c r="IOH862" s="152"/>
      <c r="IOI862" s="152"/>
      <c r="IOJ862" s="152"/>
      <c r="IOK862" s="152"/>
      <c r="IOL862" s="152"/>
      <c r="IOM862" s="152"/>
      <c r="ION862" s="152"/>
      <c r="IOO862" s="152"/>
      <c r="IOP862" s="152"/>
      <c r="IOQ862" s="152"/>
      <c r="IOR862" s="152"/>
      <c r="IOS862" s="152"/>
      <c r="IOT862" s="152"/>
      <c r="IOU862" s="152"/>
      <c r="IOV862" s="152"/>
      <c r="IOW862" s="152"/>
      <c r="IOX862" s="152"/>
      <c r="IOY862" s="152"/>
      <c r="IOZ862" s="152"/>
      <c r="IPA862" s="152"/>
      <c r="IPB862" s="152"/>
      <c r="IPC862" s="152"/>
      <c r="IPD862" s="152"/>
      <c r="IPE862" s="152"/>
      <c r="IPF862" s="152"/>
      <c r="IPG862" s="152"/>
      <c r="IPH862" s="152"/>
      <c r="IPI862" s="152"/>
      <c r="IPJ862" s="152"/>
      <c r="IPK862" s="152"/>
      <c r="IPL862" s="152"/>
      <c r="IPM862" s="152"/>
      <c r="IPN862" s="152"/>
      <c r="IPO862" s="152"/>
      <c r="IPP862" s="152"/>
      <c r="IPQ862" s="152"/>
      <c r="IPR862" s="152"/>
      <c r="IPS862" s="152"/>
      <c r="IPT862" s="152"/>
      <c r="IPU862" s="152"/>
      <c r="IPV862" s="152"/>
      <c r="IPW862" s="152"/>
      <c r="IPX862" s="152"/>
      <c r="IPY862" s="152"/>
      <c r="IPZ862" s="152"/>
      <c r="IQA862" s="152"/>
      <c r="IQB862" s="152"/>
      <c r="IQC862" s="152"/>
      <c r="IQD862" s="152"/>
      <c r="IQE862" s="152"/>
      <c r="IQF862" s="152"/>
      <c r="IQG862" s="152"/>
      <c r="IQH862" s="152"/>
      <c r="IQI862" s="152"/>
      <c r="IQJ862" s="152"/>
      <c r="IQK862" s="152"/>
      <c r="IQL862" s="152"/>
      <c r="IQM862" s="152"/>
      <c r="IQN862" s="152"/>
      <c r="IQO862" s="152"/>
      <c r="IQP862" s="152"/>
      <c r="IQQ862" s="152"/>
      <c r="IQR862" s="152"/>
      <c r="IQS862" s="152"/>
      <c r="IQT862" s="152"/>
      <c r="IQU862" s="152"/>
      <c r="IQV862" s="152"/>
      <c r="IQW862" s="152"/>
      <c r="IQX862" s="152"/>
      <c r="IQY862" s="152"/>
      <c r="IQZ862" s="152"/>
      <c r="IRA862" s="152"/>
      <c r="IRB862" s="152"/>
      <c r="IRC862" s="152"/>
      <c r="IRD862" s="152"/>
      <c r="IRE862" s="152"/>
      <c r="IRF862" s="152"/>
      <c r="IRG862" s="152"/>
      <c r="IRH862" s="152"/>
      <c r="IRI862" s="152"/>
      <c r="IRJ862" s="152"/>
      <c r="IRK862" s="152"/>
      <c r="IRL862" s="152"/>
      <c r="IRM862" s="152"/>
      <c r="IRN862" s="152"/>
      <c r="IRO862" s="152"/>
      <c r="IRP862" s="152"/>
      <c r="IRQ862" s="152"/>
      <c r="IRR862" s="152"/>
      <c r="IRS862" s="152"/>
      <c r="IRT862" s="152"/>
      <c r="IRU862" s="152"/>
      <c r="IRV862" s="152"/>
      <c r="IRW862" s="152"/>
      <c r="IRX862" s="152"/>
      <c r="IRY862" s="152"/>
      <c r="IRZ862" s="152"/>
      <c r="ISA862" s="152"/>
      <c r="ISB862" s="152"/>
      <c r="ISC862" s="152"/>
      <c r="ISD862" s="152"/>
      <c r="ISE862" s="152"/>
      <c r="ISF862" s="152"/>
      <c r="ISG862" s="152"/>
      <c r="ISH862" s="152"/>
      <c r="ISI862" s="152"/>
      <c r="ISJ862" s="152"/>
      <c r="ISK862" s="152"/>
      <c r="ISL862" s="152"/>
      <c r="ISM862" s="152"/>
      <c r="ISN862" s="152"/>
      <c r="ISO862" s="152"/>
      <c r="ISP862" s="152"/>
      <c r="ISQ862" s="152"/>
      <c r="ISR862" s="152"/>
      <c r="ISS862" s="152"/>
      <c r="IST862" s="152"/>
      <c r="ISU862" s="152"/>
      <c r="ISV862" s="152"/>
      <c r="ISW862" s="152"/>
      <c r="ISX862" s="152"/>
      <c r="ISY862" s="152"/>
      <c r="ISZ862" s="152"/>
      <c r="ITA862" s="152"/>
      <c r="ITB862" s="152"/>
      <c r="ITC862" s="152"/>
      <c r="ITD862" s="152"/>
      <c r="ITE862" s="152"/>
      <c r="ITF862" s="152"/>
      <c r="ITG862" s="152"/>
      <c r="ITH862" s="152"/>
      <c r="ITI862" s="152"/>
      <c r="ITJ862" s="152"/>
      <c r="ITK862" s="152"/>
      <c r="ITL862" s="152"/>
      <c r="ITM862" s="152"/>
      <c r="ITN862" s="152"/>
      <c r="ITO862" s="152"/>
      <c r="ITP862" s="152"/>
      <c r="ITQ862" s="152"/>
      <c r="ITR862" s="152"/>
      <c r="ITS862" s="152"/>
      <c r="ITT862" s="152"/>
      <c r="ITU862" s="152"/>
      <c r="ITV862" s="152"/>
      <c r="ITW862" s="152"/>
      <c r="ITX862" s="152"/>
      <c r="ITY862" s="152"/>
      <c r="ITZ862" s="152"/>
      <c r="IUA862" s="152"/>
      <c r="IUB862" s="152"/>
      <c r="IUC862" s="152"/>
      <c r="IUD862" s="152"/>
      <c r="IUE862" s="152"/>
      <c r="IUF862" s="152"/>
      <c r="IUG862" s="152"/>
      <c r="IUH862" s="152"/>
      <c r="IUI862" s="152"/>
      <c r="IUJ862" s="152"/>
      <c r="IUK862" s="152"/>
      <c r="IUL862" s="152"/>
      <c r="IUM862" s="152"/>
      <c r="IUN862" s="152"/>
      <c r="IUO862" s="152"/>
      <c r="IUP862" s="152"/>
      <c r="IUQ862" s="152"/>
      <c r="IUR862" s="152"/>
      <c r="IUS862" s="152"/>
      <c r="IUT862" s="152"/>
      <c r="IUU862" s="152"/>
      <c r="IUV862" s="152"/>
      <c r="IUW862" s="152"/>
      <c r="IUX862" s="152"/>
      <c r="IUY862" s="152"/>
      <c r="IUZ862" s="152"/>
      <c r="IVA862" s="152"/>
      <c r="IVB862" s="152"/>
      <c r="IVC862" s="152"/>
      <c r="IVD862" s="152"/>
      <c r="IVE862" s="152"/>
      <c r="IVF862" s="152"/>
      <c r="IVG862" s="152"/>
      <c r="IVH862" s="152"/>
      <c r="IVI862" s="152"/>
      <c r="IVJ862" s="152"/>
      <c r="IVK862" s="152"/>
      <c r="IVL862" s="152"/>
      <c r="IVM862" s="152"/>
      <c r="IVN862" s="152"/>
      <c r="IVO862" s="152"/>
      <c r="IVP862" s="152"/>
      <c r="IVQ862" s="152"/>
      <c r="IVR862" s="152"/>
      <c r="IVS862" s="152"/>
      <c r="IVT862" s="152"/>
      <c r="IVU862" s="152"/>
      <c r="IVV862" s="152"/>
      <c r="IVW862" s="152"/>
      <c r="IVX862" s="152"/>
      <c r="IVY862" s="152"/>
      <c r="IVZ862" s="152"/>
      <c r="IWA862" s="152"/>
      <c r="IWB862" s="152"/>
      <c r="IWC862" s="152"/>
      <c r="IWD862" s="152"/>
      <c r="IWE862" s="152"/>
      <c r="IWF862" s="152"/>
      <c r="IWG862" s="152"/>
      <c r="IWH862" s="152"/>
      <c r="IWI862" s="152"/>
      <c r="IWJ862" s="152"/>
      <c r="IWK862" s="152"/>
      <c r="IWL862" s="152"/>
      <c r="IWM862" s="152"/>
      <c r="IWN862" s="152"/>
      <c r="IWO862" s="152"/>
      <c r="IWP862" s="152"/>
      <c r="IWQ862" s="152"/>
      <c r="IWR862" s="152"/>
      <c r="IWS862" s="152"/>
      <c r="IWT862" s="152"/>
      <c r="IWU862" s="152"/>
      <c r="IWV862" s="152"/>
      <c r="IWW862" s="152"/>
      <c r="IWX862" s="152"/>
      <c r="IWY862" s="152"/>
      <c r="IWZ862" s="152"/>
      <c r="IXA862" s="152"/>
      <c r="IXB862" s="152"/>
      <c r="IXC862" s="152"/>
      <c r="IXD862" s="152"/>
      <c r="IXE862" s="152"/>
      <c r="IXF862" s="152"/>
      <c r="IXG862" s="152"/>
      <c r="IXH862" s="152"/>
      <c r="IXI862" s="152"/>
      <c r="IXJ862" s="152"/>
      <c r="IXK862" s="152"/>
      <c r="IXL862" s="152"/>
      <c r="IXM862" s="152"/>
      <c r="IXN862" s="152"/>
      <c r="IXO862" s="152"/>
      <c r="IXP862" s="152"/>
      <c r="IXQ862" s="152"/>
      <c r="IXR862" s="152"/>
      <c r="IXS862" s="152"/>
      <c r="IXT862" s="152"/>
      <c r="IXU862" s="152"/>
      <c r="IXV862" s="152"/>
      <c r="IXW862" s="152"/>
      <c r="IXX862" s="152"/>
      <c r="IXY862" s="152"/>
      <c r="IXZ862" s="152"/>
      <c r="IYA862" s="152"/>
      <c r="IYB862" s="152"/>
      <c r="IYC862" s="152"/>
      <c r="IYD862" s="152"/>
      <c r="IYE862" s="152"/>
      <c r="IYF862" s="152"/>
      <c r="IYG862" s="152"/>
      <c r="IYH862" s="152"/>
      <c r="IYI862" s="152"/>
      <c r="IYJ862" s="152"/>
      <c r="IYK862" s="152"/>
      <c r="IYL862" s="152"/>
      <c r="IYM862" s="152"/>
      <c r="IYN862" s="152"/>
      <c r="IYO862" s="152"/>
      <c r="IYP862" s="152"/>
      <c r="IYQ862" s="152"/>
      <c r="IYR862" s="152"/>
      <c r="IYS862" s="152"/>
      <c r="IYT862" s="152"/>
      <c r="IYU862" s="152"/>
      <c r="IYV862" s="152"/>
      <c r="IYW862" s="152"/>
      <c r="IYX862" s="152"/>
      <c r="IYY862" s="152"/>
      <c r="IYZ862" s="152"/>
      <c r="IZA862" s="152"/>
      <c r="IZB862" s="152"/>
      <c r="IZC862" s="152"/>
      <c r="IZD862" s="152"/>
      <c r="IZE862" s="152"/>
      <c r="IZF862" s="152"/>
      <c r="IZG862" s="152"/>
      <c r="IZH862" s="152"/>
      <c r="IZI862" s="152"/>
      <c r="IZJ862" s="152"/>
      <c r="IZK862" s="152"/>
      <c r="IZL862" s="152"/>
      <c r="IZM862" s="152"/>
      <c r="IZN862" s="152"/>
      <c r="IZO862" s="152"/>
      <c r="IZP862" s="152"/>
      <c r="IZQ862" s="152"/>
      <c r="IZR862" s="152"/>
      <c r="IZS862" s="152"/>
      <c r="IZT862" s="152"/>
      <c r="IZU862" s="152"/>
      <c r="IZV862" s="152"/>
      <c r="IZW862" s="152"/>
      <c r="IZX862" s="152"/>
      <c r="IZY862" s="152"/>
      <c r="IZZ862" s="152"/>
      <c r="JAA862" s="152"/>
      <c r="JAB862" s="152"/>
      <c r="JAC862" s="152"/>
      <c r="JAD862" s="152"/>
      <c r="JAE862" s="152"/>
      <c r="JAF862" s="152"/>
      <c r="JAG862" s="152"/>
      <c r="JAH862" s="152"/>
      <c r="JAI862" s="152"/>
      <c r="JAJ862" s="152"/>
      <c r="JAK862" s="152"/>
      <c r="JAL862" s="152"/>
      <c r="JAM862" s="152"/>
      <c r="JAN862" s="152"/>
      <c r="JAO862" s="152"/>
      <c r="JAP862" s="152"/>
      <c r="JAQ862" s="152"/>
      <c r="JAR862" s="152"/>
      <c r="JAS862" s="152"/>
      <c r="JAT862" s="152"/>
      <c r="JAU862" s="152"/>
      <c r="JAV862" s="152"/>
      <c r="JAW862" s="152"/>
      <c r="JAX862" s="152"/>
      <c r="JAY862" s="152"/>
      <c r="JAZ862" s="152"/>
      <c r="JBA862" s="152"/>
      <c r="JBB862" s="152"/>
      <c r="JBC862" s="152"/>
      <c r="JBD862" s="152"/>
      <c r="JBE862" s="152"/>
      <c r="JBF862" s="152"/>
      <c r="JBG862" s="152"/>
      <c r="JBH862" s="152"/>
      <c r="JBI862" s="152"/>
      <c r="JBJ862" s="152"/>
      <c r="JBK862" s="152"/>
      <c r="JBL862" s="152"/>
      <c r="JBM862" s="152"/>
      <c r="JBN862" s="152"/>
      <c r="JBO862" s="152"/>
      <c r="JBP862" s="152"/>
      <c r="JBQ862" s="152"/>
      <c r="JBR862" s="152"/>
      <c r="JBS862" s="152"/>
      <c r="JBT862" s="152"/>
      <c r="JBU862" s="152"/>
      <c r="JBV862" s="152"/>
      <c r="JBW862" s="152"/>
      <c r="JBX862" s="152"/>
      <c r="JBY862" s="152"/>
      <c r="JBZ862" s="152"/>
      <c r="JCA862" s="152"/>
      <c r="JCB862" s="152"/>
      <c r="JCC862" s="152"/>
      <c r="JCD862" s="152"/>
      <c r="JCE862" s="152"/>
      <c r="JCF862" s="152"/>
      <c r="JCG862" s="152"/>
      <c r="JCH862" s="152"/>
      <c r="JCI862" s="152"/>
      <c r="JCJ862" s="152"/>
      <c r="JCK862" s="152"/>
      <c r="JCL862" s="152"/>
      <c r="JCM862" s="152"/>
      <c r="JCN862" s="152"/>
      <c r="JCO862" s="152"/>
      <c r="JCP862" s="152"/>
      <c r="JCQ862" s="152"/>
      <c r="JCR862" s="152"/>
      <c r="JCS862" s="152"/>
      <c r="JCT862" s="152"/>
      <c r="JCU862" s="152"/>
      <c r="JCV862" s="152"/>
      <c r="JCW862" s="152"/>
      <c r="JCX862" s="152"/>
      <c r="JCY862" s="152"/>
      <c r="JCZ862" s="152"/>
      <c r="JDA862" s="152"/>
      <c r="JDB862" s="152"/>
      <c r="JDC862" s="152"/>
      <c r="JDD862" s="152"/>
      <c r="JDE862" s="152"/>
      <c r="JDF862" s="152"/>
      <c r="JDG862" s="152"/>
      <c r="JDH862" s="152"/>
      <c r="JDI862" s="152"/>
      <c r="JDJ862" s="152"/>
      <c r="JDK862" s="152"/>
      <c r="JDL862" s="152"/>
      <c r="JDM862" s="152"/>
      <c r="JDN862" s="152"/>
      <c r="JDO862" s="152"/>
      <c r="JDP862" s="152"/>
      <c r="JDQ862" s="152"/>
      <c r="JDR862" s="152"/>
      <c r="JDS862" s="152"/>
      <c r="JDT862" s="152"/>
      <c r="JDU862" s="152"/>
      <c r="JDV862" s="152"/>
      <c r="JDW862" s="152"/>
      <c r="JDX862" s="152"/>
      <c r="JDY862" s="152"/>
      <c r="JDZ862" s="152"/>
      <c r="JEA862" s="152"/>
      <c r="JEB862" s="152"/>
      <c r="JEC862" s="152"/>
      <c r="JED862" s="152"/>
      <c r="JEE862" s="152"/>
      <c r="JEF862" s="152"/>
      <c r="JEG862" s="152"/>
      <c r="JEH862" s="152"/>
      <c r="JEI862" s="152"/>
      <c r="JEJ862" s="152"/>
      <c r="JEK862" s="152"/>
      <c r="JEL862" s="152"/>
      <c r="JEM862" s="152"/>
      <c r="JEN862" s="152"/>
      <c r="JEO862" s="152"/>
      <c r="JEP862" s="152"/>
      <c r="JEQ862" s="152"/>
      <c r="JER862" s="152"/>
      <c r="JES862" s="152"/>
      <c r="JET862" s="152"/>
      <c r="JEU862" s="152"/>
      <c r="JEV862" s="152"/>
      <c r="JEW862" s="152"/>
      <c r="JEX862" s="152"/>
      <c r="JEY862" s="152"/>
      <c r="JEZ862" s="152"/>
      <c r="JFA862" s="152"/>
      <c r="JFB862" s="152"/>
      <c r="JFC862" s="152"/>
      <c r="JFD862" s="152"/>
      <c r="JFE862" s="152"/>
      <c r="JFF862" s="152"/>
      <c r="JFG862" s="152"/>
      <c r="JFH862" s="152"/>
      <c r="JFI862" s="152"/>
      <c r="JFJ862" s="152"/>
      <c r="JFK862" s="152"/>
      <c r="JFL862" s="152"/>
      <c r="JFM862" s="152"/>
      <c r="JFN862" s="152"/>
      <c r="JFO862" s="152"/>
      <c r="JFP862" s="152"/>
      <c r="JFQ862" s="152"/>
      <c r="JFR862" s="152"/>
      <c r="JFS862" s="152"/>
      <c r="JFT862" s="152"/>
      <c r="JFU862" s="152"/>
      <c r="JFV862" s="152"/>
      <c r="JFW862" s="152"/>
      <c r="JFX862" s="152"/>
      <c r="JFY862" s="152"/>
      <c r="JFZ862" s="152"/>
      <c r="JGA862" s="152"/>
      <c r="JGB862" s="152"/>
      <c r="JGC862" s="152"/>
      <c r="JGD862" s="152"/>
      <c r="JGE862" s="152"/>
      <c r="JGF862" s="152"/>
      <c r="JGG862" s="152"/>
      <c r="JGH862" s="152"/>
      <c r="JGI862" s="152"/>
      <c r="JGJ862" s="152"/>
      <c r="JGK862" s="152"/>
      <c r="JGL862" s="152"/>
      <c r="JGM862" s="152"/>
      <c r="JGN862" s="152"/>
      <c r="JGO862" s="152"/>
      <c r="JGP862" s="152"/>
      <c r="JGQ862" s="152"/>
      <c r="JGR862" s="152"/>
      <c r="JGS862" s="152"/>
      <c r="JGT862" s="152"/>
      <c r="JGU862" s="152"/>
      <c r="JGV862" s="152"/>
      <c r="JGW862" s="152"/>
      <c r="JGX862" s="152"/>
      <c r="JGY862" s="152"/>
      <c r="JGZ862" s="152"/>
      <c r="JHA862" s="152"/>
      <c r="JHB862" s="152"/>
      <c r="JHC862" s="152"/>
      <c r="JHD862" s="152"/>
      <c r="JHE862" s="152"/>
      <c r="JHF862" s="152"/>
      <c r="JHG862" s="152"/>
      <c r="JHH862" s="152"/>
      <c r="JHI862" s="152"/>
      <c r="JHJ862" s="152"/>
      <c r="JHK862" s="152"/>
      <c r="JHL862" s="152"/>
      <c r="JHM862" s="152"/>
      <c r="JHN862" s="152"/>
      <c r="JHO862" s="152"/>
      <c r="JHP862" s="152"/>
      <c r="JHQ862" s="152"/>
      <c r="JHR862" s="152"/>
      <c r="JHS862" s="152"/>
      <c r="JHT862" s="152"/>
      <c r="JHU862" s="152"/>
      <c r="JHV862" s="152"/>
      <c r="JHW862" s="152"/>
      <c r="JHX862" s="152"/>
      <c r="JHY862" s="152"/>
      <c r="JHZ862" s="152"/>
      <c r="JIA862" s="152"/>
      <c r="JIB862" s="152"/>
      <c r="JIC862" s="152"/>
      <c r="JID862" s="152"/>
      <c r="JIE862" s="152"/>
      <c r="JIF862" s="152"/>
      <c r="JIG862" s="152"/>
      <c r="JIH862" s="152"/>
      <c r="JII862" s="152"/>
      <c r="JIJ862" s="152"/>
      <c r="JIK862" s="152"/>
      <c r="JIL862" s="152"/>
      <c r="JIM862" s="152"/>
      <c r="JIN862" s="152"/>
      <c r="JIO862" s="152"/>
      <c r="JIP862" s="152"/>
      <c r="JIQ862" s="152"/>
      <c r="JIR862" s="152"/>
      <c r="JIS862" s="152"/>
      <c r="JIT862" s="152"/>
      <c r="JIU862" s="152"/>
      <c r="JIV862" s="152"/>
      <c r="JIW862" s="152"/>
      <c r="JIX862" s="152"/>
      <c r="JIY862" s="152"/>
      <c r="JIZ862" s="152"/>
      <c r="JJA862" s="152"/>
      <c r="JJB862" s="152"/>
      <c r="JJC862" s="152"/>
      <c r="JJD862" s="152"/>
      <c r="JJE862" s="152"/>
      <c r="JJF862" s="152"/>
      <c r="JJG862" s="152"/>
      <c r="JJH862" s="152"/>
      <c r="JJI862" s="152"/>
      <c r="JJJ862" s="152"/>
      <c r="JJK862" s="152"/>
      <c r="JJL862" s="152"/>
      <c r="JJM862" s="152"/>
      <c r="JJN862" s="152"/>
      <c r="JJO862" s="152"/>
      <c r="JJP862" s="152"/>
      <c r="JJQ862" s="152"/>
      <c r="JJR862" s="152"/>
      <c r="JJS862" s="152"/>
      <c r="JJT862" s="152"/>
      <c r="JJU862" s="152"/>
      <c r="JJV862" s="152"/>
      <c r="JJW862" s="152"/>
      <c r="JJX862" s="152"/>
      <c r="JJY862" s="152"/>
      <c r="JJZ862" s="152"/>
      <c r="JKA862" s="152"/>
      <c r="JKB862" s="152"/>
      <c r="JKC862" s="152"/>
      <c r="JKD862" s="152"/>
      <c r="JKE862" s="152"/>
      <c r="JKF862" s="152"/>
      <c r="JKG862" s="152"/>
      <c r="JKH862" s="152"/>
      <c r="JKI862" s="152"/>
      <c r="JKJ862" s="152"/>
      <c r="JKK862" s="152"/>
      <c r="JKL862" s="152"/>
      <c r="JKM862" s="152"/>
      <c r="JKN862" s="152"/>
      <c r="JKO862" s="152"/>
      <c r="JKP862" s="152"/>
      <c r="JKQ862" s="152"/>
      <c r="JKR862" s="152"/>
      <c r="JKS862" s="152"/>
      <c r="JKT862" s="152"/>
      <c r="JKU862" s="152"/>
      <c r="JKV862" s="152"/>
      <c r="JKW862" s="152"/>
      <c r="JKX862" s="152"/>
      <c r="JKY862" s="152"/>
      <c r="JKZ862" s="152"/>
      <c r="JLA862" s="152"/>
      <c r="JLB862" s="152"/>
      <c r="JLC862" s="152"/>
      <c r="JLD862" s="152"/>
      <c r="JLE862" s="152"/>
      <c r="JLF862" s="152"/>
      <c r="JLG862" s="152"/>
      <c r="JLH862" s="152"/>
      <c r="JLI862" s="152"/>
      <c r="JLJ862" s="152"/>
      <c r="JLK862" s="152"/>
      <c r="JLL862" s="152"/>
      <c r="JLM862" s="152"/>
      <c r="JLN862" s="152"/>
      <c r="JLO862" s="152"/>
      <c r="JLP862" s="152"/>
      <c r="JLQ862" s="152"/>
      <c r="JLR862" s="152"/>
      <c r="JLS862" s="152"/>
      <c r="JLT862" s="152"/>
      <c r="JLU862" s="152"/>
      <c r="JLV862" s="152"/>
      <c r="JLW862" s="152"/>
      <c r="JLX862" s="152"/>
      <c r="JLY862" s="152"/>
      <c r="JLZ862" s="152"/>
      <c r="JMA862" s="152"/>
      <c r="JMB862" s="152"/>
      <c r="JMC862" s="152"/>
      <c r="JMD862" s="152"/>
      <c r="JME862" s="152"/>
      <c r="JMF862" s="152"/>
      <c r="JMG862" s="152"/>
      <c r="JMH862" s="152"/>
      <c r="JMI862" s="152"/>
      <c r="JMJ862" s="152"/>
      <c r="JMK862" s="152"/>
      <c r="JML862" s="152"/>
      <c r="JMM862" s="152"/>
      <c r="JMN862" s="152"/>
      <c r="JMO862" s="152"/>
      <c r="JMP862" s="152"/>
      <c r="JMQ862" s="152"/>
      <c r="JMR862" s="152"/>
      <c r="JMS862" s="152"/>
      <c r="JMT862" s="152"/>
      <c r="JMU862" s="152"/>
      <c r="JMV862" s="152"/>
      <c r="JMW862" s="152"/>
      <c r="JMX862" s="152"/>
      <c r="JMY862" s="152"/>
      <c r="JMZ862" s="152"/>
      <c r="JNA862" s="152"/>
      <c r="JNB862" s="152"/>
      <c r="JNC862" s="152"/>
      <c r="JND862" s="152"/>
      <c r="JNE862" s="152"/>
      <c r="JNF862" s="152"/>
      <c r="JNG862" s="152"/>
      <c r="JNH862" s="152"/>
      <c r="JNI862" s="152"/>
      <c r="JNJ862" s="152"/>
      <c r="JNK862" s="152"/>
      <c r="JNL862" s="152"/>
      <c r="JNM862" s="152"/>
      <c r="JNN862" s="152"/>
      <c r="JNO862" s="152"/>
      <c r="JNP862" s="152"/>
      <c r="JNQ862" s="152"/>
      <c r="JNR862" s="152"/>
      <c r="JNS862" s="152"/>
      <c r="JNT862" s="152"/>
      <c r="JNU862" s="152"/>
      <c r="JNV862" s="152"/>
      <c r="JNW862" s="152"/>
      <c r="JNX862" s="152"/>
      <c r="JNY862" s="152"/>
      <c r="JNZ862" s="152"/>
      <c r="JOA862" s="152"/>
      <c r="JOB862" s="152"/>
      <c r="JOC862" s="152"/>
      <c r="JOD862" s="152"/>
      <c r="JOE862" s="152"/>
      <c r="JOF862" s="152"/>
      <c r="JOG862" s="152"/>
      <c r="JOH862" s="152"/>
      <c r="JOI862" s="152"/>
      <c r="JOJ862" s="152"/>
      <c r="JOK862" s="152"/>
      <c r="JOL862" s="152"/>
      <c r="JOM862" s="152"/>
      <c r="JON862" s="152"/>
      <c r="JOO862" s="152"/>
      <c r="JOP862" s="152"/>
      <c r="JOQ862" s="152"/>
      <c r="JOR862" s="152"/>
      <c r="JOS862" s="152"/>
      <c r="JOT862" s="152"/>
      <c r="JOU862" s="152"/>
      <c r="JOV862" s="152"/>
      <c r="JOW862" s="152"/>
      <c r="JOX862" s="152"/>
      <c r="JOY862" s="152"/>
      <c r="JOZ862" s="152"/>
      <c r="JPA862" s="152"/>
      <c r="JPB862" s="152"/>
      <c r="JPC862" s="152"/>
      <c r="JPD862" s="152"/>
      <c r="JPE862" s="152"/>
      <c r="JPF862" s="152"/>
      <c r="JPG862" s="152"/>
      <c r="JPH862" s="152"/>
      <c r="JPI862" s="152"/>
      <c r="JPJ862" s="152"/>
      <c r="JPK862" s="152"/>
      <c r="JPL862" s="152"/>
      <c r="JPM862" s="152"/>
      <c r="JPN862" s="152"/>
      <c r="JPO862" s="152"/>
      <c r="JPP862" s="152"/>
      <c r="JPQ862" s="152"/>
      <c r="JPR862" s="152"/>
      <c r="JPS862" s="152"/>
      <c r="JPT862" s="152"/>
      <c r="JPU862" s="152"/>
      <c r="JPV862" s="152"/>
      <c r="JPW862" s="152"/>
      <c r="JPX862" s="152"/>
      <c r="JPY862" s="152"/>
      <c r="JPZ862" s="152"/>
      <c r="JQA862" s="152"/>
      <c r="JQB862" s="152"/>
      <c r="JQC862" s="152"/>
      <c r="JQD862" s="152"/>
      <c r="JQE862" s="152"/>
      <c r="JQF862" s="152"/>
      <c r="JQG862" s="152"/>
      <c r="JQH862" s="152"/>
      <c r="JQI862" s="152"/>
      <c r="JQJ862" s="152"/>
      <c r="JQK862" s="152"/>
      <c r="JQL862" s="152"/>
      <c r="JQM862" s="152"/>
      <c r="JQN862" s="152"/>
      <c r="JQO862" s="152"/>
      <c r="JQP862" s="152"/>
      <c r="JQQ862" s="152"/>
      <c r="JQR862" s="152"/>
      <c r="JQS862" s="152"/>
      <c r="JQT862" s="152"/>
      <c r="JQU862" s="152"/>
      <c r="JQV862" s="152"/>
      <c r="JQW862" s="152"/>
      <c r="JQX862" s="152"/>
      <c r="JQY862" s="152"/>
      <c r="JQZ862" s="152"/>
      <c r="JRA862" s="152"/>
      <c r="JRB862" s="152"/>
      <c r="JRC862" s="152"/>
      <c r="JRD862" s="152"/>
      <c r="JRE862" s="152"/>
      <c r="JRF862" s="152"/>
      <c r="JRG862" s="152"/>
      <c r="JRH862" s="152"/>
      <c r="JRI862" s="152"/>
      <c r="JRJ862" s="152"/>
      <c r="JRK862" s="152"/>
      <c r="JRL862" s="152"/>
      <c r="JRM862" s="152"/>
      <c r="JRN862" s="152"/>
      <c r="JRO862" s="152"/>
      <c r="JRP862" s="152"/>
      <c r="JRQ862" s="152"/>
      <c r="JRR862" s="152"/>
      <c r="JRS862" s="152"/>
      <c r="JRT862" s="152"/>
      <c r="JRU862" s="152"/>
      <c r="JRV862" s="152"/>
      <c r="JRW862" s="152"/>
      <c r="JRX862" s="152"/>
      <c r="JRY862" s="152"/>
      <c r="JRZ862" s="152"/>
      <c r="JSA862" s="152"/>
      <c r="JSB862" s="152"/>
      <c r="JSC862" s="152"/>
      <c r="JSD862" s="152"/>
      <c r="JSE862" s="152"/>
      <c r="JSF862" s="152"/>
      <c r="JSG862" s="152"/>
      <c r="JSH862" s="152"/>
      <c r="JSI862" s="152"/>
      <c r="JSJ862" s="152"/>
      <c r="JSK862" s="152"/>
      <c r="JSL862" s="152"/>
      <c r="JSM862" s="152"/>
      <c r="JSN862" s="152"/>
      <c r="JSO862" s="152"/>
      <c r="JSP862" s="152"/>
      <c r="JSQ862" s="152"/>
      <c r="JSR862" s="152"/>
      <c r="JSS862" s="152"/>
      <c r="JST862" s="152"/>
      <c r="JSU862" s="152"/>
      <c r="JSV862" s="152"/>
      <c r="JSW862" s="152"/>
      <c r="JSX862" s="152"/>
      <c r="JSY862" s="152"/>
      <c r="JSZ862" s="152"/>
      <c r="JTA862" s="152"/>
      <c r="JTB862" s="152"/>
      <c r="JTC862" s="152"/>
      <c r="JTD862" s="152"/>
      <c r="JTE862" s="152"/>
      <c r="JTF862" s="152"/>
      <c r="JTG862" s="152"/>
      <c r="JTH862" s="152"/>
      <c r="JTI862" s="152"/>
      <c r="JTJ862" s="152"/>
      <c r="JTK862" s="152"/>
      <c r="JTL862" s="152"/>
      <c r="JTM862" s="152"/>
      <c r="JTN862" s="152"/>
      <c r="JTO862" s="152"/>
      <c r="JTP862" s="152"/>
      <c r="JTQ862" s="152"/>
      <c r="JTR862" s="152"/>
      <c r="JTS862" s="152"/>
      <c r="JTT862" s="152"/>
      <c r="JTU862" s="152"/>
      <c r="JTV862" s="152"/>
      <c r="JTW862" s="152"/>
      <c r="JTX862" s="152"/>
      <c r="JTY862" s="152"/>
      <c r="JTZ862" s="152"/>
      <c r="JUA862" s="152"/>
      <c r="JUB862" s="152"/>
      <c r="JUC862" s="152"/>
      <c r="JUD862" s="152"/>
      <c r="JUE862" s="152"/>
      <c r="JUF862" s="152"/>
      <c r="JUG862" s="152"/>
      <c r="JUH862" s="152"/>
      <c r="JUI862" s="152"/>
      <c r="JUJ862" s="152"/>
      <c r="JUK862" s="152"/>
      <c r="JUL862" s="152"/>
      <c r="JUM862" s="152"/>
      <c r="JUN862" s="152"/>
      <c r="JUO862" s="152"/>
      <c r="JUP862" s="152"/>
      <c r="JUQ862" s="152"/>
      <c r="JUR862" s="152"/>
      <c r="JUS862" s="152"/>
      <c r="JUT862" s="152"/>
      <c r="JUU862" s="152"/>
      <c r="JUV862" s="152"/>
      <c r="JUW862" s="152"/>
      <c r="JUX862" s="152"/>
      <c r="JUY862" s="152"/>
      <c r="JUZ862" s="152"/>
      <c r="JVA862" s="152"/>
      <c r="JVB862" s="152"/>
      <c r="JVC862" s="152"/>
      <c r="JVD862" s="152"/>
      <c r="JVE862" s="152"/>
      <c r="JVF862" s="152"/>
      <c r="JVG862" s="152"/>
      <c r="JVH862" s="152"/>
      <c r="JVI862" s="152"/>
      <c r="JVJ862" s="152"/>
      <c r="JVK862" s="152"/>
      <c r="JVL862" s="152"/>
      <c r="JVM862" s="152"/>
      <c r="JVN862" s="152"/>
      <c r="JVO862" s="152"/>
      <c r="JVP862" s="152"/>
      <c r="JVQ862" s="152"/>
      <c r="JVR862" s="152"/>
      <c r="JVS862" s="152"/>
      <c r="JVT862" s="152"/>
      <c r="JVU862" s="152"/>
      <c r="JVV862" s="152"/>
      <c r="JVW862" s="152"/>
      <c r="JVX862" s="152"/>
      <c r="JVY862" s="152"/>
      <c r="JVZ862" s="152"/>
      <c r="JWA862" s="152"/>
      <c r="JWB862" s="152"/>
      <c r="JWC862" s="152"/>
      <c r="JWD862" s="152"/>
      <c r="JWE862" s="152"/>
      <c r="JWF862" s="152"/>
      <c r="JWG862" s="152"/>
      <c r="JWH862" s="152"/>
      <c r="JWI862" s="152"/>
      <c r="JWJ862" s="152"/>
      <c r="JWK862" s="152"/>
      <c r="JWL862" s="152"/>
      <c r="JWM862" s="152"/>
      <c r="JWN862" s="152"/>
      <c r="JWO862" s="152"/>
      <c r="JWP862" s="152"/>
      <c r="JWQ862" s="152"/>
      <c r="JWR862" s="152"/>
      <c r="JWS862" s="152"/>
      <c r="JWT862" s="152"/>
      <c r="JWU862" s="152"/>
      <c r="JWV862" s="152"/>
      <c r="JWW862" s="152"/>
      <c r="JWX862" s="152"/>
      <c r="JWY862" s="152"/>
      <c r="JWZ862" s="152"/>
      <c r="JXA862" s="152"/>
      <c r="JXB862" s="152"/>
      <c r="JXC862" s="152"/>
      <c r="JXD862" s="152"/>
      <c r="JXE862" s="152"/>
      <c r="JXF862" s="152"/>
      <c r="JXG862" s="152"/>
      <c r="JXH862" s="152"/>
      <c r="JXI862" s="152"/>
      <c r="JXJ862" s="152"/>
      <c r="JXK862" s="152"/>
      <c r="JXL862" s="152"/>
      <c r="JXM862" s="152"/>
      <c r="JXN862" s="152"/>
      <c r="JXO862" s="152"/>
      <c r="JXP862" s="152"/>
      <c r="JXQ862" s="152"/>
      <c r="JXR862" s="152"/>
      <c r="JXS862" s="152"/>
      <c r="JXT862" s="152"/>
      <c r="JXU862" s="152"/>
      <c r="JXV862" s="152"/>
      <c r="JXW862" s="152"/>
      <c r="JXX862" s="152"/>
      <c r="JXY862" s="152"/>
      <c r="JXZ862" s="152"/>
      <c r="JYA862" s="152"/>
      <c r="JYB862" s="152"/>
      <c r="JYC862" s="152"/>
      <c r="JYD862" s="152"/>
      <c r="JYE862" s="152"/>
      <c r="JYF862" s="152"/>
      <c r="JYG862" s="152"/>
      <c r="JYH862" s="152"/>
      <c r="JYI862" s="152"/>
      <c r="JYJ862" s="152"/>
      <c r="JYK862" s="152"/>
      <c r="JYL862" s="152"/>
      <c r="JYM862" s="152"/>
      <c r="JYN862" s="152"/>
      <c r="JYO862" s="152"/>
      <c r="JYP862" s="152"/>
      <c r="JYQ862" s="152"/>
      <c r="JYR862" s="152"/>
      <c r="JYS862" s="152"/>
      <c r="JYT862" s="152"/>
      <c r="JYU862" s="152"/>
      <c r="JYV862" s="152"/>
      <c r="JYW862" s="152"/>
      <c r="JYX862" s="152"/>
      <c r="JYY862" s="152"/>
      <c r="JYZ862" s="152"/>
      <c r="JZA862" s="152"/>
      <c r="JZB862" s="152"/>
      <c r="JZC862" s="152"/>
      <c r="JZD862" s="152"/>
      <c r="JZE862" s="152"/>
      <c r="JZF862" s="152"/>
      <c r="JZG862" s="152"/>
      <c r="JZH862" s="152"/>
      <c r="JZI862" s="152"/>
      <c r="JZJ862" s="152"/>
      <c r="JZK862" s="152"/>
      <c r="JZL862" s="152"/>
      <c r="JZM862" s="152"/>
      <c r="JZN862" s="152"/>
      <c r="JZO862" s="152"/>
      <c r="JZP862" s="152"/>
      <c r="JZQ862" s="152"/>
      <c r="JZR862" s="152"/>
      <c r="JZS862" s="152"/>
      <c r="JZT862" s="152"/>
      <c r="JZU862" s="152"/>
      <c r="JZV862" s="152"/>
      <c r="JZW862" s="152"/>
      <c r="JZX862" s="152"/>
      <c r="JZY862" s="152"/>
      <c r="JZZ862" s="152"/>
      <c r="KAA862" s="152"/>
      <c r="KAB862" s="152"/>
      <c r="KAC862" s="152"/>
      <c r="KAD862" s="152"/>
      <c r="KAE862" s="152"/>
      <c r="KAF862" s="152"/>
      <c r="KAG862" s="152"/>
      <c r="KAH862" s="152"/>
      <c r="KAI862" s="152"/>
      <c r="KAJ862" s="152"/>
      <c r="KAK862" s="152"/>
      <c r="KAL862" s="152"/>
      <c r="KAM862" s="152"/>
      <c r="KAN862" s="152"/>
      <c r="KAO862" s="152"/>
      <c r="KAP862" s="152"/>
      <c r="KAQ862" s="152"/>
      <c r="KAR862" s="152"/>
      <c r="KAS862" s="152"/>
      <c r="KAT862" s="152"/>
      <c r="KAU862" s="152"/>
      <c r="KAV862" s="152"/>
      <c r="KAW862" s="152"/>
      <c r="KAX862" s="152"/>
      <c r="KAY862" s="152"/>
      <c r="KAZ862" s="152"/>
      <c r="KBA862" s="152"/>
      <c r="KBB862" s="152"/>
      <c r="KBC862" s="152"/>
      <c r="KBD862" s="152"/>
      <c r="KBE862" s="152"/>
      <c r="KBF862" s="152"/>
      <c r="KBG862" s="152"/>
      <c r="KBH862" s="152"/>
      <c r="KBI862" s="152"/>
      <c r="KBJ862" s="152"/>
      <c r="KBK862" s="152"/>
      <c r="KBL862" s="152"/>
      <c r="KBM862" s="152"/>
      <c r="KBN862" s="152"/>
      <c r="KBO862" s="152"/>
      <c r="KBP862" s="152"/>
      <c r="KBQ862" s="152"/>
      <c r="KBR862" s="152"/>
      <c r="KBS862" s="152"/>
      <c r="KBT862" s="152"/>
      <c r="KBU862" s="152"/>
      <c r="KBV862" s="152"/>
      <c r="KBW862" s="152"/>
      <c r="KBX862" s="152"/>
      <c r="KBY862" s="152"/>
      <c r="KBZ862" s="152"/>
      <c r="KCA862" s="152"/>
      <c r="KCB862" s="152"/>
      <c r="KCC862" s="152"/>
      <c r="KCD862" s="152"/>
      <c r="KCE862" s="152"/>
      <c r="KCF862" s="152"/>
      <c r="KCG862" s="152"/>
      <c r="KCH862" s="152"/>
      <c r="KCI862" s="152"/>
      <c r="KCJ862" s="152"/>
      <c r="KCK862" s="152"/>
      <c r="KCL862" s="152"/>
      <c r="KCM862" s="152"/>
      <c r="KCN862" s="152"/>
      <c r="KCO862" s="152"/>
      <c r="KCP862" s="152"/>
      <c r="KCQ862" s="152"/>
      <c r="KCR862" s="152"/>
      <c r="KCS862" s="152"/>
      <c r="KCT862" s="152"/>
      <c r="KCU862" s="152"/>
      <c r="KCV862" s="152"/>
      <c r="KCW862" s="152"/>
      <c r="KCX862" s="152"/>
      <c r="KCY862" s="152"/>
      <c r="KCZ862" s="152"/>
      <c r="KDA862" s="152"/>
      <c r="KDB862" s="152"/>
      <c r="KDC862" s="152"/>
      <c r="KDD862" s="152"/>
      <c r="KDE862" s="152"/>
      <c r="KDF862" s="152"/>
      <c r="KDG862" s="152"/>
      <c r="KDH862" s="152"/>
      <c r="KDI862" s="152"/>
      <c r="KDJ862" s="152"/>
      <c r="KDK862" s="152"/>
      <c r="KDL862" s="152"/>
      <c r="KDM862" s="152"/>
      <c r="KDN862" s="152"/>
      <c r="KDO862" s="152"/>
      <c r="KDP862" s="152"/>
      <c r="KDQ862" s="152"/>
      <c r="KDR862" s="152"/>
      <c r="KDS862" s="152"/>
      <c r="KDT862" s="152"/>
      <c r="KDU862" s="152"/>
      <c r="KDV862" s="152"/>
      <c r="KDW862" s="152"/>
      <c r="KDX862" s="152"/>
      <c r="KDY862" s="152"/>
      <c r="KDZ862" s="152"/>
      <c r="KEA862" s="152"/>
      <c r="KEB862" s="152"/>
      <c r="KEC862" s="152"/>
      <c r="KED862" s="152"/>
      <c r="KEE862" s="152"/>
      <c r="KEF862" s="152"/>
      <c r="KEG862" s="152"/>
      <c r="KEH862" s="152"/>
      <c r="KEI862" s="152"/>
      <c r="KEJ862" s="152"/>
      <c r="KEK862" s="152"/>
      <c r="KEL862" s="152"/>
      <c r="KEM862" s="152"/>
      <c r="KEN862" s="152"/>
      <c r="KEO862" s="152"/>
      <c r="KEP862" s="152"/>
      <c r="KEQ862" s="152"/>
      <c r="KER862" s="152"/>
      <c r="KES862" s="152"/>
      <c r="KET862" s="152"/>
      <c r="KEU862" s="152"/>
      <c r="KEV862" s="152"/>
      <c r="KEW862" s="152"/>
      <c r="KEX862" s="152"/>
      <c r="KEY862" s="152"/>
      <c r="KEZ862" s="152"/>
      <c r="KFA862" s="152"/>
      <c r="KFB862" s="152"/>
      <c r="KFC862" s="152"/>
      <c r="KFD862" s="152"/>
      <c r="KFE862" s="152"/>
      <c r="KFF862" s="152"/>
      <c r="KFG862" s="152"/>
      <c r="KFH862" s="152"/>
      <c r="KFI862" s="152"/>
      <c r="KFJ862" s="152"/>
      <c r="KFK862" s="152"/>
      <c r="KFL862" s="152"/>
      <c r="KFM862" s="152"/>
      <c r="KFN862" s="152"/>
      <c r="KFO862" s="152"/>
      <c r="KFP862" s="152"/>
      <c r="KFQ862" s="152"/>
      <c r="KFR862" s="152"/>
      <c r="KFS862" s="152"/>
      <c r="KFT862" s="152"/>
      <c r="KFU862" s="152"/>
      <c r="KFV862" s="152"/>
      <c r="KFW862" s="152"/>
      <c r="KFX862" s="152"/>
      <c r="KFY862" s="152"/>
      <c r="KFZ862" s="152"/>
      <c r="KGA862" s="152"/>
      <c r="KGB862" s="152"/>
      <c r="KGC862" s="152"/>
      <c r="KGD862" s="152"/>
      <c r="KGE862" s="152"/>
      <c r="KGF862" s="152"/>
      <c r="KGG862" s="152"/>
      <c r="KGH862" s="152"/>
      <c r="KGI862" s="152"/>
      <c r="KGJ862" s="152"/>
      <c r="KGK862" s="152"/>
      <c r="KGL862" s="152"/>
      <c r="KGM862" s="152"/>
      <c r="KGN862" s="152"/>
      <c r="KGO862" s="152"/>
      <c r="KGP862" s="152"/>
      <c r="KGQ862" s="152"/>
      <c r="KGR862" s="152"/>
      <c r="KGS862" s="152"/>
      <c r="KGT862" s="152"/>
      <c r="KGU862" s="152"/>
      <c r="KGV862" s="152"/>
      <c r="KGW862" s="152"/>
      <c r="KGX862" s="152"/>
      <c r="KGY862" s="152"/>
      <c r="KGZ862" s="152"/>
      <c r="KHA862" s="152"/>
      <c r="KHB862" s="152"/>
      <c r="KHC862" s="152"/>
      <c r="KHD862" s="152"/>
      <c r="KHE862" s="152"/>
      <c r="KHF862" s="152"/>
      <c r="KHG862" s="152"/>
      <c r="KHH862" s="152"/>
      <c r="KHI862" s="152"/>
      <c r="KHJ862" s="152"/>
      <c r="KHK862" s="152"/>
      <c r="KHL862" s="152"/>
      <c r="KHM862" s="152"/>
      <c r="KHN862" s="152"/>
      <c r="KHO862" s="152"/>
      <c r="KHP862" s="152"/>
      <c r="KHQ862" s="152"/>
      <c r="KHR862" s="152"/>
      <c r="KHS862" s="152"/>
      <c r="KHT862" s="152"/>
      <c r="KHU862" s="152"/>
      <c r="KHV862" s="152"/>
      <c r="KHW862" s="152"/>
      <c r="KHX862" s="152"/>
      <c r="KHY862" s="152"/>
      <c r="KHZ862" s="152"/>
      <c r="KIA862" s="152"/>
      <c r="KIB862" s="152"/>
      <c r="KIC862" s="152"/>
      <c r="KID862" s="152"/>
      <c r="KIE862" s="152"/>
      <c r="KIF862" s="152"/>
      <c r="KIG862" s="152"/>
      <c r="KIH862" s="152"/>
      <c r="KII862" s="152"/>
      <c r="KIJ862" s="152"/>
      <c r="KIK862" s="152"/>
      <c r="KIL862" s="152"/>
      <c r="KIM862" s="152"/>
      <c r="KIN862" s="152"/>
      <c r="KIO862" s="152"/>
      <c r="KIP862" s="152"/>
      <c r="KIQ862" s="152"/>
      <c r="KIR862" s="152"/>
      <c r="KIS862" s="152"/>
      <c r="KIT862" s="152"/>
      <c r="KIU862" s="152"/>
      <c r="KIV862" s="152"/>
      <c r="KIW862" s="152"/>
      <c r="KIX862" s="152"/>
      <c r="KIY862" s="152"/>
      <c r="KIZ862" s="152"/>
      <c r="KJA862" s="152"/>
      <c r="KJB862" s="152"/>
      <c r="KJC862" s="152"/>
      <c r="KJD862" s="152"/>
      <c r="KJE862" s="152"/>
      <c r="KJF862" s="152"/>
      <c r="KJG862" s="152"/>
      <c r="KJH862" s="152"/>
      <c r="KJI862" s="152"/>
      <c r="KJJ862" s="152"/>
      <c r="KJK862" s="152"/>
      <c r="KJL862" s="152"/>
      <c r="KJM862" s="152"/>
      <c r="KJN862" s="152"/>
      <c r="KJO862" s="152"/>
      <c r="KJP862" s="152"/>
      <c r="KJQ862" s="152"/>
      <c r="KJR862" s="152"/>
      <c r="KJS862" s="152"/>
      <c r="KJT862" s="152"/>
      <c r="KJU862" s="152"/>
      <c r="KJV862" s="152"/>
      <c r="KJW862" s="152"/>
      <c r="KJX862" s="152"/>
      <c r="KJY862" s="152"/>
      <c r="KJZ862" s="152"/>
      <c r="KKA862" s="152"/>
      <c r="KKB862" s="152"/>
      <c r="KKC862" s="152"/>
      <c r="KKD862" s="152"/>
      <c r="KKE862" s="152"/>
      <c r="KKF862" s="152"/>
      <c r="KKG862" s="152"/>
      <c r="KKH862" s="152"/>
      <c r="KKI862" s="152"/>
      <c r="KKJ862" s="152"/>
      <c r="KKK862" s="152"/>
      <c r="KKL862" s="152"/>
      <c r="KKM862" s="152"/>
      <c r="KKN862" s="152"/>
      <c r="KKO862" s="152"/>
      <c r="KKP862" s="152"/>
      <c r="KKQ862" s="152"/>
      <c r="KKR862" s="152"/>
      <c r="KKS862" s="152"/>
      <c r="KKT862" s="152"/>
      <c r="KKU862" s="152"/>
      <c r="KKV862" s="152"/>
      <c r="KKW862" s="152"/>
      <c r="KKX862" s="152"/>
      <c r="KKY862" s="152"/>
      <c r="KKZ862" s="152"/>
      <c r="KLA862" s="152"/>
      <c r="KLB862" s="152"/>
      <c r="KLC862" s="152"/>
      <c r="KLD862" s="152"/>
      <c r="KLE862" s="152"/>
      <c r="KLF862" s="152"/>
      <c r="KLG862" s="152"/>
      <c r="KLH862" s="152"/>
      <c r="KLI862" s="152"/>
      <c r="KLJ862" s="152"/>
      <c r="KLK862" s="152"/>
      <c r="KLL862" s="152"/>
      <c r="KLM862" s="152"/>
      <c r="KLN862" s="152"/>
      <c r="KLO862" s="152"/>
      <c r="KLP862" s="152"/>
      <c r="KLQ862" s="152"/>
      <c r="KLR862" s="152"/>
      <c r="KLS862" s="152"/>
      <c r="KLT862" s="152"/>
      <c r="KLU862" s="152"/>
      <c r="KLV862" s="152"/>
      <c r="KLW862" s="152"/>
      <c r="KLX862" s="152"/>
      <c r="KLY862" s="152"/>
      <c r="KLZ862" s="152"/>
      <c r="KMA862" s="152"/>
      <c r="KMB862" s="152"/>
      <c r="KMC862" s="152"/>
      <c r="KMD862" s="152"/>
      <c r="KME862" s="152"/>
      <c r="KMF862" s="152"/>
      <c r="KMG862" s="152"/>
      <c r="KMH862" s="152"/>
      <c r="KMI862" s="152"/>
      <c r="KMJ862" s="152"/>
      <c r="KMK862" s="152"/>
      <c r="KML862" s="152"/>
      <c r="KMM862" s="152"/>
      <c r="KMN862" s="152"/>
      <c r="KMO862" s="152"/>
      <c r="KMP862" s="152"/>
      <c r="KMQ862" s="152"/>
      <c r="KMR862" s="152"/>
      <c r="KMS862" s="152"/>
      <c r="KMT862" s="152"/>
      <c r="KMU862" s="152"/>
      <c r="KMV862" s="152"/>
      <c r="KMW862" s="152"/>
      <c r="KMX862" s="152"/>
      <c r="KMY862" s="152"/>
      <c r="KMZ862" s="152"/>
      <c r="KNA862" s="152"/>
      <c r="KNB862" s="152"/>
      <c r="KNC862" s="152"/>
      <c r="KND862" s="152"/>
      <c r="KNE862" s="152"/>
      <c r="KNF862" s="152"/>
      <c r="KNG862" s="152"/>
      <c r="KNH862" s="152"/>
      <c r="KNI862" s="152"/>
      <c r="KNJ862" s="152"/>
      <c r="KNK862" s="152"/>
      <c r="KNL862" s="152"/>
      <c r="KNM862" s="152"/>
      <c r="KNN862" s="152"/>
      <c r="KNO862" s="152"/>
      <c r="KNP862" s="152"/>
      <c r="KNQ862" s="152"/>
      <c r="KNR862" s="152"/>
      <c r="KNS862" s="152"/>
      <c r="KNT862" s="152"/>
      <c r="KNU862" s="152"/>
      <c r="KNV862" s="152"/>
      <c r="KNW862" s="152"/>
      <c r="KNX862" s="152"/>
      <c r="KNY862" s="152"/>
      <c r="KNZ862" s="152"/>
      <c r="KOA862" s="152"/>
      <c r="KOB862" s="152"/>
      <c r="KOC862" s="152"/>
      <c r="KOD862" s="152"/>
      <c r="KOE862" s="152"/>
      <c r="KOF862" s="152"/>
      <c r="KOG862" s="152"/>
      <c r="KOH862" s="152"/>
      <c r="KOI862" s="152"/>
      <c r="KOJ862" s="152"/>
      <c r="KOK862" s="152"/>
      <c r="KOL862" s="152"/>
      <c r="KOM862" s="152"/>
      <c r="KON862" s="152"/>
      <c r="KOO862" s="152"/>
      <c r="KOP862" s="152"/>
      <c r="KOQ862" s="152"/>
      <c r="KOR862" s="152"/>
      <c r="KOS862" s="152"/>
      <c r="KOT862" s="152"/>
      <c r="KOU862" s="152"/>
      <c r="KOV862" s="152"/>
      <c r="KOW862" s="152"/>
      <c r="KOX862" s="152"/>
      <c r="KOY862" s="152"/>
      <c r="KOZ862" s="152"/>
      <c r="KPA862" s="152"/>
      <c r="KPB862" s="152"/>
      <c r="KPC862" s="152"/>
      <c r="KPD862" s="152"/>
      <c r="KPE862" s="152"/>
      <c r="KPF862" s="152"/>
      <c r="KPG862" s="152"/>
      <c r="KPH862" s="152"/>
      <c r="KPI862" s="152"/>
      <c r="KPJ862" s="152"/>
      <c r="KPK862" s="152"/>
      <c r="KPL862" s="152"/>
      <c r="KPM862" s="152"/>
      <c r="KPN862" s="152"/>
      <c r="KPO862" s="152"/>
      <c r="KPP862" s="152"/>
      <c r="KPQ862" s="152"/>
      <c r="KPR862" s="152"/>
      <c r="KPS862" s="152"/>
      <c r="KPT862" s="152"/>
      <c r="KPU862" s="152"/>
      <c r="KPV862" s="152"/>
      <c r="KPW862" s="152"/>
      <c r="KPX862" s="152"/>
      <c r="KPY862" s="152"/>
      <c r="KPZ862" s="152"/>
      <c r="KQA862" s="152"/>
      <c r="KQB862" s="152"/>
      <c r="KQC862" s="152"/>
      <c r="KQD862" s="152"/>
      <c r="KQE862" s="152"/>
      <c r="KQF862" s="152"/>
      <c r="KQG862" s="152"/>
      <c r="KQH862" s="152"/>
      <c r="KQI862" s="152"/>
      <c r="KQJ862" s="152"/>
      <c r="KQK862" s="152"/>
      <c r="KQL862" s="152"/>
      <c r="KQM862" s="152"/>
      <c r="KQN862" s="152"/>
      <c r="KQO862" s="152"/>
      <c r="KQP862" s="152"/>
      <c r="KQQ862" s="152"/>
      <c r="KQR862" s="152"/>
      <c r="KQS862" s="152"/>
      <c r="KQT862" s="152"/>
      <c r="KQU862" s="152"/>
      <c r="KQV862" s="152"/>
      <c r="KQW862" s="152"/>
      <c r="KQX862" s="152"/>
      <c r="KQY862" s="152"/>
      <c r="KQZ862" s="152"/>
      <c r="KRA862" s="152"/>
      <c r="KRB862" s="152"/>
      <c r="KRC862" s="152"/>
      <c r="KRD862" s="152"/>
      <c r="KRE862" s="152"/>
      <c r="KRF862" s="152"/>
      <c r="KRG862" s="152"/>
      <c r="KRH862" s="152"/>
      <c r="KRI862" s="152"/>
      <c r="KRJ862" s="152"/>
      <c r="KRK862" s="152"/>
      <c r="KRL862" s="152"/>
      <c r="KRM862" s="152"/>
      <c r="KRN862" s="152"/>
      <c r="KRO862" s="152"/>
      <c r="KRP862" s="152"/>
      <c r="KRQ862" s="152"/>
      <c r="KRR862" s="152"/>
      <c r="KRS862" s="152"/>
      <c r="KRT862" s="152"/>
      <c r="KRU862" s="152"/>
      <c r="KRV862" s="152"/>
      <c r="KRW862" s="152"/>
      <c r="KRX862" s="152"/>
      <c r="KRY862" s="152"/>
      <c r="KRZ862" s="152"/>
      <c r="KSA862" s="152"/>
      <c r="KSB862" s="152"/>
      <c r="KSC862" s="152"/>
      <c r="KSD862" s="152"/>
      <c r="KSE862" s="152"/>
      <c r="KSF862" s="152"/>
      <c r="KSG862" s="152"/>
      <c r="KSH862" s="152"/>
      <c r="KSI862" s="152"/>
      <c r="KSJ862" s="152"/>
      <c r="KSK862" s="152"/>
      <c r="KSL862" s="152"/>
      <c r="KSM862" s="152"/>
      <c r="KSN862" s="152"/>
      <c r="KSO862" s="152"/>
      <c r="KSP862" s="152"/>
      <c r="KSQ862" s="152"/>
      <c r="KSR862" s="152"/>
      <c r="KSS862" s="152"/>
      <c r="KST862" s="152"/>
      <c r="KSU862" s="152"/>
      <c r="KSV862" s="152"/>
      <c r="KSW862" s="152"/>
      <c r="KSX862" s="152"/>
      <c r="KSY862" s="152"/>
      <c r="KSZ862" s="152"/>
      <c r="KTA862" s="152"/>
      <c r="KTB862" s="152"/>
      <c r="KTC862" s="152"/>
      <c r="KTD862" s="152"/>
      <c r="KTE862" s="152"/>
      <c r="KTF862" s="152"/>
      <c r="KTG862" s="152"/>
      <c r="KTH862" s="152"/>
      <c r="KTI862" s="152"/>
      <c r="KTJ862" s="152"/>
      <c r="KTK862" s="152"/>
      <c r="KTL862" s="152"/>
      <c r="KTM862" s="152"/>
      <c r="KTN862" s="152"/>
      <c r="KTO862" s="152"/>
      <c r="KTP862" s="152"/>
      <c r="KTQ862" s="152"/>
      <c r="KTR862" s="152"/>
      <c r="KTS862" s="152"/>
      <c r="KTT862" s="152"/>
      <c r="KTU862" s="152"/>
      <c r="KTV862" s="152"/>
      <c r="KTW862" s="152"/>
      <c r="KTX862" s="152"/>
      <c r="KTY862" s="152"/>
      <c r="KTZ862" s="152"/>
      <c r="KUA862" s="152"/>
      <c r="KUB862" s="152"/>
      <c r="KUC862" s="152"/>
      <c r="KUD862" s="152"/>
      <c r="KUE862" s="152"/>
      <c r="KUF862" s="152"/>
      <c r="KUG862" s="152"/>
      <c r="KUH862" s="152"/>
      <c r="KUI862" s="152"/>
      <c r="KUJ862" s="152"/>
      <c r="KUK862" s="152"/>
      <c r="KUL862" s="152"/>
      <c r="KUM862" s="152"/>
      <c r="KUN862" s="152"/>
      <c r="KUO862" s="152"/>
      <c r="KUP862" s="152"/>
      <c r="KUQ862" s="152"/>
      <c r="KUR862" s="152"/>
      <c r="KUS862" s="152"/>
      <c r="KUT862" s="152"/>
      <c r="KUU862" s="152"/>
      <c r="KUV862" s="152"/>
      <c r="KUW862" s="152"/>
      <c r="KUX862" s="152"/>
      <c r="KUY862" s="152"/>
      <c r="KUZ862" s="152"/>
      <c r="KVA862" s="152"/>
      <c r="KVB862" s="152"/>
      <c r="KVC862" s="152"/>
      <c r="KVD862" s="152"/>
      <c r="KVE862" s="152"/>
      <c r="KVF862" s="152"/>
      <c r="KVG862" s="152"/>
      <c r="KVH862" s="152"/>
      <c r="KVI862" s="152"/>
      <c r="KVJ862" s="152"/>
      <c r="KVK862" s="152"/>
      <c r="KVL862" s="152"/>
      <c r="KVM862" s="152"/>
      <c r="KVN862" s="152"/>
      <c r="KVO862" s="152"/>
      <c r="KVP862" s="152"/>
      <c r="KVQ862" s="152"/>
      <c r="KVR862" s="152"/>
      <c r="KVS862" s="152"/>
      <c r="KVT862" s="152"/>
      <c r="KVU862" s="152"/>
      <c r="KVV862" s="152"/>
      <c r="KVW862" s="152"/>
      <c r="KVX862" s="152"/>
      <c r="KVY862" s="152"/>
      <c r="KVZ862" s="152"/>
      <c r="KWA862" s="152"/>
      <c r="KWB862" s="152"/>
      <c r="KWC862" s="152"/>
      <c r="KWD862" s="152"/>
      <c r="KWE862" s="152"/>
      <c r="KWF862" s="152"/>
      <c r="KWG862" s="152"/>
      <c r="KWH862" s="152"/>
      <c r="KWI862" s="152"/>
      <c r="KWJ862" s="152"/>
      <c r="KWK862" s="152"/>
      <c r="KWL862" s="152"/>
      <c r="KWM862" s="152"/>
      <c r="KWN862" s="152"/>
      <c r="KWO862" s="152"/>
      <c r="KWP862" s="152"/>
      <c r="KWQ862" s="152"/>
      <c r="KWR862" s="152"/>
      <c r="KWS862" s="152"/>
      <c r="KWT862" s="152"/>
      <c r="KWU862" s="152"/>
      <c r="KWV862" s="152"/>
      <c r="KWW862" s="152"/>
      <c r="KWX862" s="152"/>
      <c r="KWY862" s="152"/>
      <c r="KWZ862" s="152"/>
      <c r="KXA862" s="152"/>
      <c r="KXB862" s="152"/>
      <c r="KXC862" s="152"/>
      <c r="KXD862" s="152"/>
      <c r="KXE862" s="152"/>
      <c r="KXF862" s="152"/>
      <c r="KXG862" s="152"/>
      <c r="KXH862" s="152"/>
      <c r="KXI862" s="152"/>
      <c r="KXJ862" s="152"/>
      <c r="KXK862" s="152"/>
      <c r="KXL862" s="152"/>
      <c r="KXM862" s="152"/>
      <c r="KXN862" s="152"/>
      <c r="KXO862" s="152"/>
      <c r="KXP862" s="152"/>
      <c r="KXQ862" s="152"/>
      <c r="KXR862" s="152"/>
      <c r="KXS862" s="152"/>
      <c r="KXT862" s="152"/>
      <c r="KXU862" s="152"/>
      <c r="KXV862" s="152"/>
      <c r="KXW862" s="152"/>
      <c r="KXX862" s="152"/>
      <c r="KXY862" s="152"/>
      <c r="KXZ862" s="152"/>
      <c r="KYA862" s="152"/>
      <c r="KYB862" s="152"/>
      <c r="KYC862" s="152"/>
      <c r="KYD862" s="152"/>
      <c r="KYE862" s="152"/>
      <c r="KYF862" s="152"/>
      <c r="KYG862" s="152"/>
      <c r="KYH862" s="152"/>
      <c r="KYI862" s="152"/>
      <c r="KYJ862" s="152"/>
      <c r="KYK862" s="152"/>
      <c r="KYL862" s="152"/>
      <c r="KYM862" s="152"/>
      <c r="KYN862" s="152"/>
      <c r="KYO862" s="152"/>
      <c r="KYP862" s="152"/>
      <c r="KYQ862" s="152"/>
      <c r="KYR862" s="152"/>
      <c r="KYS862" s="152"/>
      <c r="KYT862" s="152"/>
      <c r="KYU862" s="152"/>
      <c r="KYV862" s="152"/>
      <c r="KYW862" s="152"/>
      <c r="KYX862" s="152"/>
      <c r="KYY862" s="152"/>
      <c r="KYZ862" s="152"/>
      <c r="KZA862" s="152"/>
      <c r="KZB862" s="152"/>
      <c r="KZC862" s="152"/>
      <c r="KZD862" s="152"/>
      <c r="KZE862" s="152"/>
      <c r="KZF862" s="152"/>
      <c r="KZG862" s="152"/>
      <c r="KZH862" s="152"/>
      <c r="KZI862" s="152"/>
      <c r="KZJ862" s="152"/>
      <c r="KZK862" s="152"/>
      <c r="KZL862" s="152"/>
      <c r="KZM862" s="152"/>
      <c r="KZN862" s="152"/>
      <c r="KZO862" s="152"/>
      <c r="KZP862" s="152"/>
      <c r="KZQ862" s="152"/>
      <c r="KZR862" s="152"/>
      <c r="KZS862" s="152"/>
      <c r="KZT862" s="152"/>
      <c r="KZU862" s="152"/>
      <c r="KZV862" s="152"/>
      <c r="KZW862" s="152"/>
      <c r="KZX862" s="152"/>
      <c r="KZY862" s="152"/>
      <c r="KZZ862" s="152"/>
      <c r="LAA862" s="152"/>
      <c r="LAB862" s="152"/>
      <c r="LAC862" s="152"/>
      <c r="LAD862" s="152"/>
      <c r="LAE862" s="152"/>
      <c r="LAF862" s="152"/>
      <c r="LAG862" s="152"/>
      <c r="LAH862" s="152"/>
      <c r="LAI862" s="152"/>
      <c r="LAJ862" s="152"/>
      <c r="LAK862" s="152"/>
      <c r="LAL862" s="152"/>
      <c r="LAM862" s="152"/>
      <c r="LAN862" s="152"/>
      <c r="LAO862" s="152"/>
      <c r="LAP862" s="152"/>
      <c r="LAQ862" s="152"/>
      <c r="LAR862" s="152"/>
      <c r="LAS862" s="152"/>
      <c r="LAT862" s="152"/>
      <c r="LAU862" s="152"/>
      <c r="LAV862" s="152"/>
      <c r="LAW862" s="152"/>
      <c r="LAX862" s="152"/>
      <c r="LAY862" s="152"/>
      <c r="LAZ862" s="152"/>
      <c r="LBA862" s="152"/>
      <c r="LBB862" s="152"/>
      <c r="LBC862" s="152"/>
      <c r="LBD862" s="152"/>
      <c r="LBE862" s="152"/>
      <c r="LBF862" s="152"/>
      <c r="LBG862" s="152"/>
      <c r="LBH862" s="152"/>
      <c r="LBI862" s="152"/>
      <c r="LBJ862" s="152"/>
      <c r="LBK862" s="152"/>
      <c r="LBL862" s="152"/>
      <c r="LBM862" s="152"/>
      <c r="LBN862" s="152"/>
      <c r="LBO862" s="152"/>
      <c r="LBP862" s="152"/>
      <c r="LBQ862" s="152"/>
      <c r="LBR862" s="152"/>
      <c r="LBS862" s="152"/>
      <c r="LBT862" s="152"/>
      <c r="LBU862" s="152"/>
      <c r="LBV862" s="152"/>
      <c r="LBW862" s="152"/>
      <c r="LBX862" s="152"/>
      <c r="LBY862" s="152"/>
      <c r="LBZ862" s="152"/>
      <c r="LCA862" s="152"/>
      <c r="LCB862" s="152"/>
      <c r="LCC862" s="152"/>
      <c r="LCD862" s="152"/>
      <c r="LCE862" s="152"/>
      <c r="LCF862" s="152"/>
      <c r="LCG862" s="152"/>
      <c r="LCH862" s="152"/>
      <c r="LCI862" s="152"/>
      <c r="LCJ862" s="152"/>
      <c r="LCK862" s="152"/>
      <c r="LCL862" s="152"/>
      <c r="LCM862" s="152"/>
      <c r="LCN862" s="152"/>
      <c r="LCO862" s="152"/>
      <c r="LCP862" s="152"/>
      <c r="LCQ862" s="152"/>
      <c r="LCR862" s="152"/>
      <c r="LCS862" s="152"/>
      <c r="LCT862" s="152"/>
      <c r="LCU862" s="152"/>
      <c r="LCV862" s="152"/>
      <c r="LCW862" s="152"/>
      <c r="LCX862" s="152"/>
      <c r="LCY862" s="152"/>
      <c r="LCZ862" s="152"/>
      <c r="LDA862" s="152"/>
      <c r="LDB862" s="152"/>
      <c r="LDC862" s="152"/>
      <c r="LDD862" s="152"/>
      <c r="LDE862" s="152"/>
      <c r="LDF862" s="152"/>
      <c r="LDG862" s="152"/>
      <c r="LDH862" s="152"/>
      <c r="LDI862" s="152"/>
      <c r="LDJ862" s="152"/>
      <c r="LDK862" s="152"/>
      <c r="LDL862" s="152"/>
      <c r="LDM862" s="152"/>
      <c r="LDN862" s="152"/>
      <c r="LDO862" s="152"/>
      <c r="LDP862" s="152"/>
      <c r="LDQ862" s="152"/>
      <c r="LDR862" s="152"/>
      <c r="LDS862" s="152"/>
      <c r="LDT862" s="152"/>
      <c r="LDU862" s="152"/>
      <c r="LDV862" s="152"/>
      <c r="LDW862" s="152"/>
      <c r="LDX862" s="152"/>
      <c r="LDY862" s="152"/>
      <c r="LDZ862" s="152"/>
      <c r="LEA862" s="152"/>
      <c r="LEB862" s="152"/>
      <c r="LEC862" s="152"/>
      <c r="LED862" s="152"/>
      <c r="LEE862" s="152"/>
      <c r="LEF862" s="152"/>
      <c r="LEG862" s="152"/>
      <c r="LEH862" s="152"/>
      <c r="LEI862" s="152"/>
      <c r="LEJ862" s="152"/>
      <c r="LEK862" s="152"/>
      <c r="LEL862" s="152"/>
      <c r="LEM862" s="152"/>
      <c r="LEN862" s="152"/>
      <c r="LEO862" s="152"/>
      <c r="LEP862" s="152"/>
      <c r="LEQ862" s="152"/>
      <c r="LER862" s="152"/>
      <c r="LES862" s="152"/>
      <c r="LET862" s="152"/>
      <c r="LEU862" s="152"/>
      <c r="LEV862" s="152"/>
      <c r="LEW862" s="152"/>
      <c r="LEX862" s="152"/>
      <c r="LEY862" s="152"/>
      <c r="LEZ862" s="152"/>
      <c r="LFA862" s="152"/>
      <c r="LFB862" s="152"/>
      <c r="LFC862" s="152"/>
      <c r="LFD862" s="152"/>
      <c r="LFE862" s="152"/>
      <c r="LFF862" s="152"/>
      <c r="LFG862" s="152"/>
      <c r="LFH862" s="152"/>
      <c r="LFI862" s="152"/>
      <c r="LFJ862" s="152"/>
      <c r="LFK862" s="152"/>
      <c r="LFL862" s="152"/>
      <c r="LFM862" s="152"/>
      <c r="LFN862" s="152"/>
      <c r="LFO862" s="152"/>
      <c r="LFP862" s="152"/>
      <c r="LFQ862" s="152"/>
      <c r="LFR862" s="152"/>
      <c r="LFS862" s="152"/>
      <c r="LFT862" s="152"/>
      <c r="LFU862" s="152"/>
      <c r="LFV862" s="152"/>
      <c r="LFW862" s="152"/>
      <c r="LFX862" s="152"/>
      <c r="LFY862" s="152"/>
      <c r="LFZ862" s="152"/>
      <c r="LGA862" s="152"/>
      <c r="LGB862" s="152"/>
      <c r="LGC862" s="152"/>
      <c r="LGD862" s="152"/>
      <c r="LGE862" s="152"/>
      <c r="LGF862" s="152"/>
      <c r="LGG862" s="152"/>
      <c r="LGH862" s="152"/>
      <c r="LGI862" s="152"/>
      <c r="LGJ862" s="152"/>
      <c r="LGK862" s="152"/>
      <c r="LGL862" s="152"/>
      <c r="LGM862" s="152"/>
      <c r="LGN862" s="152"/>
      <c r="LGO862" s="152"/>
      <c r="LGP862" s="152"/>
      <c r="LGQ862" s="152"/>
      <c r="LGR862" s="152"/>
      <c r="LGS862" s="152"/>
      <c r="LGT862" s="152"/>
      <c r="LGU862" s="152"/>
      <c r="LGV862" s="152"/>
      <c r="LGW862" s="152"/>
      <c r="LGX862" s="152"/>
      <c r="LGY862" s="152"/>
      <c r="LGZ862" s="152"/>
      <c r="LHA862" s="152"/>
      <c r="LHB862" s="152"/>
      <c r="LHC862" s="152"/>
      <c r="LHD862" s="152"/>
      <c r="LHE862" s="152"/>
      <c r="LHF862" s="152"/>
      <c r="LHG862" s="152"/>
      <c r="LHH862" s="152"/>
      <c r="LHI862" s="152"/>
      <c r="LHJ862" s="152"/>
      <c r="LHK862" s="152"/>
      <c r="LHL862" s="152"/>
      <c r="LHM862" s="152"/>
      <c r="LHN862" s="152"/>
      <c r="LHO862" s="152"/>
      <c r="LHP862" s="152"/>
      <c r="LHQ862" s="152"/>
      <c r="LHR862" s="152"/>
      <c r="LHS862" s="152"/>
      <c r="LHT862" s="152"/>
      <c r="LHU862" s="152"/>
      <c r="LHV862" s="152"/>
      <c r="LHW862" s="152"/>
      <c r="LHX862" s="152"/>
      <c r="LHY862" s="152"/>
      <c r="LHZ862" s="152"/>
      <c r="LIA862" s="152"/>
      <c r="LIB862" s="152"/>
      <c r="LIC862" s="152"/>
      <c r="LID862" s="152"/>
      <c r="LIE862" s="152"/>
      <c r="LIF862" s="152"/>
      <c r="LIG862" s="152"/>
      <c r="LIH862" s="152"/>
      <c r="LII862" s="152"/>
      <c r="LIJ862" s="152"/>
      <c r="LIK862" s="152"/>
      <c r="LIL862" s="152"/>
      <c r="LIM862" s="152"/>
      <c r="LIN862" s="152"/>
      <c r="LIO862" s="152"/>
      <c r="LIP862" s="152"/>
      <c r="LIQ862" s="152"/>
      <c r="LIR862" s="152"/>
      <c r="LIS862" s="152"/>
      <c r="LIT862" s="152"/>
      <c r="LIU862" s="152"/>
      <c r="LIV862" s="152"/>
      <c r="LIW862" s="152"/>
      <c r="LIX862" s="152"/>
      <c r="LIY862" s="152"/>
      <c r="LIZ862" s="152"/>
      <c r="LJA862" s="152"/>
      <c r="LJB862" s="152"/>
      <c r="LJC862" s="152"/>
      <c r="LJD862" s="152"/>
      <c r="LJE862" s="152"/>
      <c r="LJF862" s="152"/>
      <c r="LJG862" s="152"/>
      <c r="LJH862" s="152"/>
      <c r="LJI862" s="152"/>
      <c r="LJJ862" s="152"/>
      <c r="LJK862" s="152"/>
      <c r="LJL862" s="152"/>
      <c r="LJM862" s="152"/>
      <c r="LJN862" s="152"/>
      <c r="LJO862" s="152"/>
      <c r="LJP862" s="152"/>
      <c r="LJQ862" s="152"/>
      <c r="LJR862" s="152"/>
      <c r="LJS862" s="152"/>
      <c r="LJT862" s="152"/>
      <c r="LJU862" s="152"/>
      <c r="LJV862" s="152"/>
      <c r="LJW862" s="152"/>
      <c r="LJX862" s="152"/>
      <c r="LJY862" s="152"/>
      <c r="LJZ862" s="152"/>
      <c r="LKA862" s="152"/>
      <c r="LKB862" s="152"/>
      <c r="LKC862" s="152"/>
      <c r="LKD862" s="152"/>
      <c r="LKE862" s="152"/>
      <c r="LKF862" s="152"/>
      <c r="LKG862" s="152"/>
      <c r="LKH862" s="152"/>
      <c r="LKI862" s="152"/>
      <c r="LKJ862" s="152"/>
      <c r="LKK862" s="152"/>
      <c r="LKL862" s="152"/>
      <c r="LKM862" s="152"/>
      <c r="LKN862" s="152"/>
      <c r="LKO862" s="152"/>
      <c r="LKP862" s="152"/>
      <c r="LKQ862" s="152"/>
      <c r="LKR862" s="152"/>
      <c r="LKS862" s="152"/>
      <c r="LKT862" s="152"/>
      <c r="LKU862" s="152"/>
      <c r="LKV862" s="152"/>
      <c r="LKW862" s="152"/>
      <c r="LKX862" s="152"/>
      <c r="LKY862" s="152"/>
      <c r="LKZ862" s="152"/>
      <c r="LLA862" s="152"/>
      <c r="LLB862" s="152"/>
      <c r="LLC862" s="152"/>
      <c r="LLD862" s="152"/>
      <c r="LLE862" s="152"/>
      <c r="LLF862" s="152"/>
      <c r="LLG862" s="152"/>
      <c r="LLH862" s="152"/>
      <c r="LLI862" s="152"/>
      <c r="LLJ862" s="152"/>
      <c r="LLK862" s="152"/>
      <c r="LLL862" s="152"/>
      <c r="LLM862" s="152"/>
      <c r="LLN862" s="152"/>
      <c r="LLO862" s="152"/>
      <c r="LLP862" s="152"/>
      <c r="LLQ862" s="152"/>
      <c r="LLR862" s="152"/>
      <c r="LLS862" s="152"/>
      <c r="LLT862" s="152"/>
      <c r="LLU862" s="152"/>
      <c r="LLV862" s="152"/>
      <c r="LLW862" s="152"/>
      <c r="LLX862" s="152"/>
      <c r="LLY862" s="152"/>
      <c r="LLZ862" s="152"/>
      <c r="LMA862" s="152"/>
      <c r="LMB862" s="152"/>
      <c r="LMC862" s="152"/>
      <c r="LMD862" s="152"/>
      <c r="LME862" s="152"/>
      <c r="LMF862" s="152"/>
      <c r="LMG862" s="152"/>
      <c r="LMH862" s="152"/>
      <c r="LMI862" s="152"/>
      <c r="LMJ862" s="152"/>
      <c r="LMK862" s="152"/>
      <c r="LML862" s="152"/>
      <c r="LMM862" s="152"/>
      <c r="LMN862" s="152"/>
      <c r="LMO862" s="152"/>
      <c r="LMP862" s="152"/>
      <c r="LMQ862" s="152"/>
      <c r="LMR862" s="152"/>
      <c r="LMS862" s="152"/>
      <c r="LMT862" s="152"/>
      <c r="LMU862" s="152"/>
      <c r="LMV862" s="152"/>
      <c r="LMW862" s="152"/>
      <c r="LMX862" s="152"/>
      <c r="LMY862" s="152"/>
      <c r="LMZ862" s="152"/>
      <c r="LNA862" s="152"/>
      <c r="LNB862" s="152"/>
      <c r="LNC862" s="152"/>
      <c r="LND862" s="152"/>
      <c r="LNE862" s="152"/>
      <c r="LNF862" s="152"/>
      <c r="LNG862" s="152"/>
      <c r="LNH862" s="152"/>
      <c r="LNI862" s="152"/>
      <c r="LNJ862" s="152"/>
      <c r="LNK862" s="152"/>
      <c r="LNL862" s="152"/>
      <c r="LNM862" s="152"/>
      <c r="LNN862" s="152"/>
      <c r="LNO862" s="152"/>
      <c r="LNP862" s="152"/>
      <c r="LNQ862" s="152"/>
      <c r="LNR862" s="152"/>
      <c r="LNS862" s="152"/>
      <c r="LNT862" s="152"/>
      <c r="LNU862" s="152"/>
      <c r="LNV862" s="152"/>
      <c r="LNW862" s="152"/>
      <c r="LNX862" s="152"/>
      <c r="LNY862" s="152"/>
      <c r="LNZ862" s="152"/>
      <c r="LOA862" s="152"/>
      <c r="LOB862" s="152"/>
      <c r="LOC862" s="152"/>
      <c r="LOD862" s="152"/>
      <c r="LOE862" s="152"/>
      <c r="LOF862" s="152"/>
      <c r="LOG862" s="152"/>
      <c r="LOH862" s="152"/>
      <c r="LOI862" s="152"/>
      <c r="LOJ862" s="152"/>
      <c r="LOK862" s="152"/>
      <c r="LOL862" s="152"/>
      <c r="LOM862" s="152"/>
      <c r="LON862" s="152"/>
      <c r="LOO862" s="152"/>
      <c r="LOP862" s="152"/>
      <c r="LOQ862" s="152"/>
      <c r="LOR862" s="152"/>
      <c r="LOS862" s="152"/>
      <c r="LOT862" s="152"/>
      <c r="LOU862" s="152"/>
      <c r="LOV862" s="152"/>
      <c r="LOW862" s="152"/>
      <c r="LOX862" s="152"/>
      <c r="LOY862" s="152"/>
      <c r="LOZ862" s="152"/>
      <c r="LPA862" s="152"/>
      <c r="LPB862" s="152"/>
      <c r="LPC862" s="152"/>
      <c r="LPD862" s="152"/>
      <c r="LPE862" s="152"/>
      <c r="LPF862" s="152"/>
      <c r="LPG862" s="152"/>
      <c r="LPH862" s="152"/>
      <c r="LPI862" s="152"/>
      <c r="LPJ862" s="152"/>
      <c r="LPK862" s="152"/>
      <c r="LPL862" s="152"/>
      <c r="LPM862" s="152"/>
      <c r="LPN862" s="152"/>
      <c r="LPO862" s="152"/>
      <c r="LPP862" s="152"/>
      <c r="LPQ862" s="152"/>
      <c r="LPR862" s="152"/>
      <c r="LPS862" s="152"/>
      <c r="LPT862" s="152"/>
      <c r="LPU862" s="152"/>
      <c r="LPV862" s="152"/>
      <c r="LPW862" s="152"/>
      <c r="LPX862" s="152"/>
      <c r="LPY862" s="152"/>
      <c r="LPZ862" s="152"/>
      <c r="LQA862" s="152"/>
      <c r="LQB862" s="152"/>
      <c r="LQC862" s="152"/>
      <c r="LQD862" s="152"/>
      <c r="LQE862" s="152"/>
      <c r="LQF862" s="152"/>
      <c r="LQG862" s="152"/>
      <c r="LQH862" s="152"/>
      <c r="LQI862" s="152"/>
      <c r="LQJ862" s="152"/>
      <c r="LQK862" s="152"/>
      <c r="LQL862" s="152"/>
      <c r="LQM862" s="152"/>
      <c r="LQN862" s="152"/>
      <c r="LQO862" s="152"/>
      <c r="LQP862" s="152"/>
      <c r="LQQ862" s="152"/>
      <c r="LQR862" s="152"/>
      <c r="LQS862" s="152"/>
      <c r="LQT862" s="152"/>
      <c r="LQU862" s="152"/>
      <c r="LQV862" s="152"/>
      <c r="LQW862" s="152"/>
      <c r="LQX862" s="152"/>
      <c r="LQY862" s="152"/>
      <c r="LQZ862" s="152"/>
      <c r="LRA862" s="152"/>
      <c r="LRB862" s="152"/>
      <c r="LRC862" s="152"/>
      <c r="LRD862" s="152"/>
      <c r="LRE862" s="152"/>
      <c r="LRF862" s="152"/>
      <c r="LRG862" s="152"/>
      <c r="LRH862" s="152"/>
      <c r="LRI862" s="152"/>
      <c r="LRJ862" s="152"/>
      <c r="LRK862" s="152"/>
      <c r="LRL862" s="152"/>
      <c r="LRM862" s="152"/>
      <c r="LRN862" s="152"/>
      <c r="LRO862" s="152"/>
      <c r="LRP862" s="152"/>
      <c r="LRQ862" s="152"/>
      <c r="LRR862" s="152"/>
      <c r="LRS862" s="152"/>
      <c r="LRT862" s="152"/>
      <c r="LRU862" s="152"/>
      <c r="LRV862" s="152"/>
      <c r="LRW862" s="152"/>
      <c r="LRX862" s="152"/>
      <c r="LRY862" s="152"/>
      <c r="LRZ862" s="152"/>
      <c r="LSA862" s="152"/>
      <c r="LSB862" s="152"/>
      <c r="LSC862" s="152"/>
      <c r="LSD862" s="152"/>
      <c r="LSE862" s="152"/>
      <c r="LSF862" s="152"/>
      <c r="LSG862" s="152"/>
      <c r="LSH862" s="152"/>
      <c r="LSI862" s="152"/>
      <c r="LSJ862" s="152"/>
      <c r="LSK862" s="152"/>
      <c r="LSL862" s="152"/>
      <c r="LSM862" s="152"/>
      <c r="LSN862" s="152"/>
      <c r="LSO862" s="152"/>
      <c r="LSP862" s="152"/>
      <c r="LSQ862" s="152"/>
      <c r="LSR862" s="152"/>
      <c r="LSS862" s="152"/>
      <c r="LST862" s="152"/>
      <c r="LSU862" s="152"/>
      <c r="LSV862" s="152"/>
      <c r="LSW862" s="152"/>
      <c r="LSX862" s="152"/>
      <c r="LSY862" s="152"/>
      <c r="LSZ862" s="152"/>
      <c r="LTA862" s="152"/>
      <c r="LTB862" s="152"/>
      <c r="LTC862" s="152"/>
      <c r="LTD862" s="152"/>
      <c r="LTE862" s="152"/>
      <c r="LTF862" s="152"/>
      <c r="LTG862" s="152"/>
      <c r="LTH862" s="152"/>
      <c r="LTI862" s="152"/>
      <c r="LTJ862" s="152"/>
      <c r="LTK862" s="152"/>
      <c r="LTL862" s="152"/>
      <c r="LTM862" s="152"/>
      <c r="LTN862" s="152"/>
      <c r="LTO862" s="152"/>
      <c r="LTP862" s="152"/>
      <c r="LTQ862" s="152"/>
      <c r="LTR862" s="152"/>
      <c r="LTS862" s="152"/>
      <c r="LTT862" s="152"/>
      <c r="LTU862" s="152"/>
      <c r="LTV862" s="152"/>
      <c r="LTW862" s="152"/>
      <c r="LTX862" s="152"/>
      <c r="LTY862" s="152"/>
      <c r="LTZ862" s="152"/>
      <c r="LUA862" s="152"/>
      <c r="LUB862" s="152"/>
      <c r="LUC862" s="152"/>
      <c r="LUD862" s="152"/>
      <c r="LUE862" s="152"/>
      <c r="LUF862" s="152"/>
      <c r="LUG862" s="152"/>
      <c r="LUH862" s="152"/>
      <c r="LUI862" s="152"/>
      <c r="LUJ862" s="152"/>
      <c r="LUK862" s="152"/>
      <c r="LUL862" s="152"/>
      <c r="LUM862" s="152"/>
      <c r="LUN862" s="152"/>
      <c r="LUO862" s="152"/>
      <c r="LUP862" s="152"/>
      <c r="LUQ862" s="152"/>
      <c r="LUR862" s="152"/>
      <c r="LUS862" s="152"/>
      <c r="LUT862" s="152"/>
      <c r="LUU862" s="152"/>
      <c r="LUV862" s="152"/>
      <c r="LUW862" s="152"/>
      <c r="LUX862" s="152"/>
      <c r="LUY862" s="152"/>
      <c r="LUZ862" s="152"/>
      <c r="LVA862" s="152"/>
      <c r="LVB862" s="152"/>
      <c r="LVC862" s="152"/>
      <c r="LVD862" s="152"/>
      <c r="LVE862" s="152"/>
      <c r="LVF862" s="152"/>
      <c r="LVG862" s="152"/>
      <c r="LVH862" s="152"/>
      <c r="LVI862" s="152"/>
      <c r="LVJ862" s="152"/>
      <c r="LVK862" s="152"/>
      <c r="LVL862" s="152"/>
      <c r="LVM862" s="152"/>
      <c r="LVN862" s="152"/>
      <c r="LVO862" s="152"/>
      <c r="LVP862" s="152"/>
      <c r="LVQ862" s="152"/>
      <c r="LVR862" s="152"/>
      <c r="LVS862" s="152"/>
      <c r="LVT862" s="152"/>
      <c r="LVU862" s="152"/>
      <c r="LVV862" s="152"/>
      <c r="LVW862" s="152"/>
      <c r="LVX862" s="152"/>
      <c r="LVY862" s="152"/>
      <c r="LVZ862" s="152"/>
      <c r="LWA862" s="152"/>
      <c r="LWB862" s="152"/>
      <c r="LWC862" s="152"/>
      <c r="LWD862" s="152"/>
      <c r="LWE862" s="152"/>
      <c r="LWF862" s="152"/>
      <c r="LWG862" s="152"/>
      <c r="LWH862" s="152"/>
      <c r="LWI862" s="152"/>
      <c r="LWJ862" s="152"/>
      <c r="LWK862" s="152"/>
      <c r="LWL862" s="152"/>
      <c r="LWM862" s="152"/>
      <c r="LWN862" s="152"/>
      <c r="LWO862" s="152"/>
      <c r="LWP862" s="152"/>
      <c r="LWQ862" s="152"/>
      <c r="LWR862" s="152"/>
      <c r="LWS862" s="152"/>
      <c r="LWT862" s="152"/>
      <c r="LWU862" s="152"/>
      <c r="LWV862" s="152"/>
      <c r="LWW862" s="152"/>
      <c r="LWX862" s="152"/>
      <c r="LWY862" s="152"/>
      <c r="LWZ862" s="152"/>
      <c r="LXA862" s="152"/>
      <c r="LXB862" s="152"/>
      <c r="LXC862" s="152"/>
      <c r="LXD862" s="152"/>
      <c r="LXE862" s="152"/>
      <c r="LXF862" s="152"/>
      <c r="LXG862" s="152"/>
      <c r="LXH862" s="152"/>
      <c r="LXI862" s="152"/>
      <c r="LXJ862" s="152"/>
      <c r="LXK862" s="152"/>
      <c r="LXL862" s="152"/>
      <c r="LXM862" s="152"/>
      <c r="LXN862" s="152"/>
      <c r="LXO862" s="152"/>
      <c r="LXP862" s="152"/>
      <c r="LXQ862" s="152"/>
      <c r="LXR862" s="152"/>
      <c r="LXS862" s="152"/>
      <c r="LXT862" s="152"/>
      <c r="LXU862" s="152"/>
      <c r="LXV862" s="152"/>
      <c r="LXW862" s="152"/>
      <c r="LXX862" s="152"/>
      <c r="LXY862" s="152"/>
      <c r="LXZ862" s="152"/>
      <c r="LYA862" s="152"/>
      <c r="LYB862" s="152"/>
      <c r="LYC862" s="152"/>
      <c r="LYD862" s="152"/>
      <c r="LYE862" s="152"/>
      <c r="LYF862" s="152"/>
      <c r="LYG862" s="152"/>
      <c r="LYH862" s="152"/>
      <c r="LYI862" s="152"/>
      <c r="LYJ862" s="152"/>
      <c r="LYK862" s="152"/>
      <c r="LYL862" s="152"/>
      <c r="LYM862" s="152"/>
      <c r="LYN862" s="152"/>
      <c r="LYO862" s="152"/>
      <c r="LYP862" s="152"/>
      <c r="LYQ862" s="152"/>
      <c r="LYR862" s="152"/>
      <c r="LYS862" s="152"/>
      <c r="LYT862" s="152"/>
      <c r="LYU862" s="152"/>
      <c r="LYV862" s="152"/>
      <c r="LYW862" s="152"/>
      <c r="LYX862" s="152"/>
      <c r="LYY862" s="152"/>
      <c r="LYZ862" s="152"/>
      <c r="LZA862" s="152"/>
      <c r="LZB862" s="152"/>
      <c r="LZC862" s="152"/>
      <c r="LZD862" s="152"/>
      <c r="LZE862" s="152"/>
      <c r="LZF862" s="152"/>
      <c r="LZG862" s="152"/>
      <c r="LZH862" s="152"/>
      <c r="LZI862" s="152"/>
      <c r="LZJ862" s="152"/>
      <c r="LZK862" s="152"/>
      <c r="LZL862" s="152"/>
      <c r="LZM862" s="152"/>
      <c r="LZN862" s="152"/>
      <c r="LZO862" s="152"/>
      <c r="LZP862" s="152"/>
      <c r="LZQ862" s="152"/>
      <c r="LZR862" s="152"/>
      <c r="LZS862" s="152"/>
      <c r="LZT862" s="152"/>
      <c r="LZU862" s="152"/>
      <c r="LZV862" s="152"/>
      <c r="LZW862" s="152"/>
      <c r="LZX862" s="152"/>
      <c r="LZY862" s="152"/>
      <c r="LZZ862" s="152"/>
      <c r="MAA862" s="152"/>
      <c r="MAB862" s="152"/>
      <c r="MAC862" s="152"/>
      <c r="MAD862" s="152"/>
      <c r="MAE862" s="152"/>
      <c r="MAF862" s="152"/>
      <c r="MAG862" s="152"/>
      <c r="MAH862" s="152"/>
      <c r="MAI862" s="152"/>
      <c r="MAJ862" s="152"/>
      <c r="MAK862" s="152"/>
      <c r="MAL862" s="152"/>
      <c r="MAM862" s="152"/>
      <c r="MAN862" s="152"/>
      <c r="MAO862" s="152"/>
      <c r="MAP862" s="152"/>
      <c r="MAQ862" s="152"/>
      <c r="MAR862" s="152"/>
      <c r="MAS862" s="152"/>
      <c r="MAT862" s="152"/>
      <c r="MAU862" s="152"/>
      <c r="MAV862" s="152"/>
      <c r="MAW862" s="152"/>
      <c r="MAX862" s="152"/>
      <c r="MAY862" s="152"/>
      <c r="MAZ862" s="152"/>
      <c r="MBA862" s="152"/>
      <c r="MBB862" s="152"/>
      <c r="MBC862" s="152"/>
      <c r="MBD862" s="152"/>
      <c r="MBE862" s="152"/>
      <c r="MBF862" s="152"/>
      <c r="MBG862" s="152"/>
      <c r="MBH862" s="152"/>
      <c r="MBI862" s="152"/>
      <c r="MBJ862" s="152"/>
      <c r="MBK862" s="152"/>
      <c r="MBL862" s="152"/>
      <c r="MBM862" s="152"/>
      <c r="MBN862" s="152"/>
      <c r="MBO862" s="152"/>
      <c r="MBP862" s="152"/>
      <c r="MBQ862" s="152"/>
      <c r="MBR862" s="152"/>
      <c r="MBS862" s="152"/>
      <c r="MBT862" s="152"/>
      <c r="MBU862" s="152"/>
      <c r="MBV862" s="152"/>
      <c r="MBW862" s="152"/>
      <c r="MBX862" s="152"/>
      <c r="MBY862" s="152"/>
      <c r="MBZ862" s="152"/>
      <c r="MCA862" s="152"/>
      <c r="MCB862" s="152"/>
      <c r="MCC862" s="152"/>
      <c r="MCD862" s="152"/>
      <c r="MCE862" s="152"/>
      <c r="MCF862" s="152"/>
      <c r="MCG862" s="152"/>
      <c r="MCH862" s="152"/>
      <c r="MCI862" s="152"/>
      <c r="MCJ862" s="152"/>
      <c r="MCK862" s="152"/>
      <c r="MCL862" s="152"/>
      <c r="MCM862" s="152"/>
      <c r="MCN862" s="152"/>
      <c r="MCO862" s="152"/>
      <c r="MCP862" s="152"/>
      <c r="MCQ862" s="152"/>
      <c r="MCR862" s="152"/>
      <c r="MCS862" s="152"/>
      <c r="MCT862" s="152"/>
      <c r="MCU862" s="152"/>
      <c r="MCV862" s="152"/>
      <c r="MCW862" s="152"/>
      <c r="MCX862" s="152"/>
      <c r="MCY862" s="152"/>
      <c r="MCZ862" s="152"/>
      <c r="MDA862" s="152"/>
      <c r="MDB862" s="152"/>
      <c r="MDC862" s="152"/>
      <c r="MDD862" s="152"/>
      <c r="MDE862" s="152"/>
      <c r="MDF862" s="152"/>
      <c r="MDG862" s="152"/>
      <c r="MDH862" s="152"/>
      <c r="MDI862" s="152"/>
      <c r="MDJ862" s="152"/>
      <c r="MDK862" s="152"/>
      <c r="MDL862" s="152"/>
      <c r="MDM862" s="152"/>
      <c r="MDN862" s="152"/>
      <c r="MDO862" s="152"/>
      <c r="MDP862" s="152"/>
      <c r="MDQ862" s="152"/>
      <c r="MDR862" s="152"/>
      <c r="MDS862" s="152"/>
      <c r="MDT862" s="152"/>
      <c r="MDU862" s="152"/>
      <c r="MDV862" s="152"/>
      <c r="MDW862" s="152"/>
      <c r="MDX862" s="152"/>
      <c r="MDY862" s="152"/>
      <c r="MDZ862" s="152"/>
      <c r="MEA862" s="152"/>
      <c r="MEB862" s="152"/>
      <c r="MEC862" s="152"/>
      <c r="MED862" s="152"/>
      <c r="MEE862" s="152"/>
      <c r="MEF862" s="152"/>
      <c r="MEG862" s="152"/>
      <c r="MEH862" s="152"/>
      <c r="MEI862" s="152"/>
      <c r="MEJ862" s="152"/>
      <c r="MEK862" s="152"/>
      <c r="MEL862" s="152"/>
      <c r="MEM862" s="152"/>
      <c r="MEN862" s="152"/>
      <c r="MEO862" s="152"/>
      <c r="MEP862" s="152"/>
      <c r="MEQ862" s="152"/>
      <c r="MER862" s="152"/>
      <c r="MES862" s="152"/>
      <c r="MET862" s="152"/>
      <c r="MEU862" s="152"/>
      <c r="MEV862" s="152"/>
      <c r="MEW862" s="152"/>
      <c r="MEX862" s="152"/>
      <c r="MEY862" s="152"/>
      <c r="MEZ862" s="152"/>
      <c r="MFA862" s="152"/>
      <c r="MFB862" s="152"/>
      <c r="MFC862" s="152"/>
      <c r="MFD862" s="152"/>
      <c r="MFE862" s="152"/>
      <c r="MFF862" s="152"/>
      <c r="MFG862" s="152"/>
      <c r="MFH862" s="152"/>
      <c r="MFI862" s="152"/>
      <c r="MFJ862" s="152"/>
      <c r="MFK862" s="152"/>
      <c r="MFL862" s="152"/>
      <c r="MFM862" s="152"/>
      <c r="MFN862" s="152"/>
      <c r="MFO862" s="152"/>
      <c r="MFP862" s="152"/>
      <c r="MFQ862" s="152"/>
      <c r="MFR862" s="152"/>
      <c r="MFS862" s="152"/>
      <c r="MFT862" s="152"/>
      <c r="MFU862" s="152"/>
      <c r="MFV862" s="152"/>
      <c r="MFW862" s="152"/>
      <c r="MFX862" s="152"/>
      <c r="MFY862" s="152"/>
      <c r="MFZ862" s="152"/>
      <c r="MGA862" s="152"/>
      <c r="MGB862" s="152"/>
      <c r="MGC862" s="152"/>
      <c r="MGD862" s="152"/>
      <c r="MGE862" s="152"/>
      <c r="MGF862" s="152"/>
      <c r="MGG862" s="152"/>
      <c r="MGH862" s="152"/>
      <c r="MGI862" s="152"/>
      <c r="MGJ862" s="152"/>
      <c r="MGK862" s="152"/>
      <c r="MGL862" s="152"/>
      <c r="MGM862" s="152"/>
      <c r="MGN862" s="152"/>
      <c r="MGO862" s="152"/>
      <c r="MGP862" s="152"/>
      <c r="MGQ862" s="152"/>
      <c r="MGR862" s="152"/>
      <c r="MGS862" s="152"/>
      <c r="MGT862" s="152"/>
      <c r="MGU862" s="152"/>
      <c r="MGV862" s="152"/>
      <c r="MGW862" s="152"/>
      <c r="MGX862" s="152"/>
      <c r="MGY862" s="152"/>
      <c r="MGZ862" s="152"/>
      <c r="MHA862" s="152"/>
      <c r="MHB862" s="152"/>
      <c r="MHC862" s="152"/>
      <c r="MHD862" s="152"/>
      <c r="MHE862" s="152"/>
      <c r="MHF862" s="152"/>
      <c r="MHG862" s="152"/>
      <c r="MHH862" s="152"/>
      <c r="MHI862" s="152"/>
      <c r="MHJ862" s="152"/>
      <c r="MHK862" s="152"/>
      <c r="MHL862" s="152"/>
      <c r="MHM862" s="152"/>
      <c r="MHN862" s="152"/>
      <c r="MHO862" s="152"/>
      <c r="MHP862" s="152"/>
      <c r="MHQ862" s="152"/>
      <c r="MHR862" s="152"/>
      <c r="MHS862" s="152"/>
      <c r="MHT862" s="152"/>
      <c r="MHU862" s="152"/>
      <c r="MHV862" s="152"/>
      <c r="MHW862" s="152"/>
      <c r="MHX862" s="152"/>
      <c r="MHY862" s="152"/>
      <c r="MHZ862" s="152"/>
      <c r="MIA862" s="152"/>
      <c r="MIB862" s="152"/>
      <c r="MIC862" s="152"/>
      <c r="MID862" s="152"/>
      <c r="MIE862" s="152"/>
      <c r="MIF862" s="152"/>
      <c r="MIG862" s="152"/>
      <c r="MIH862" s="152"/>
      <c r="MII862" s="152"/>
      <c r="MIJ862" s="152"/>
      <c r="MIK862" s="152"/>
      <c r="MIL862" s="152"/>
      <c r="MIM862" s="152"/>
      <c r="MIN862" s="152"/>
      <c r="MIO862" s="152"/>
      <c r="MIP862" s="152"/>
      <c r="MIQ862" s="152"/>
      <c r="MIR862" s="152"/>
      <c r="MIS862" s="152"/>
      <c r="MIT862" s="152"/>
      <c r="MIU862" s="152"/>
      <c r="MIV862" s="152"/>
      <c r="MIW862" s="152"/>
      <c r="MIX862" s="152"/>
      <c r="MIY862" s="152"/>
      <c r="MIZ862" s="152"/>
      <c r="MJA862" s="152"/>
      <c r="MJB862" s="152"/>
      <c r="MJC862" s="152"/>
      <c r="MJD862" s="152"/>
      <c r="MJE862" s="152"/>
      <c r="MJF862" s="152"/>
      <c r="MJG862" s="152"/>
      <c r="MJH862" s="152"/>
      <c r="MJI862" s="152"/>
      <c r="MJJ862" s="152"/>
      <c r="MJK862" s="152"/>
      <c r="MJL862" s="152"/>
      <c r="MJM862" s="152"/>
      <c r="MJN862" s="152"/>
      <c r="MJO862" s="152"/>
      <c r="MJP862" s="152"/>
      <c r="MJQ862" s="152"/>
      <c r="MJR862" s="152"/>
      <c r="MJS862" s="152"/>
      <c r="MJT862" s="152"/>
      <c r="MJU862" s="152"/>
      <c r="MJV862" s="152"/>
      <c r="MJW862" s="152"/>
      <c r="MJX862" s="152"/>
      <c r="MJY862" s="152"/>
      <c r="MJZ862" s="152"/>
      <c r="MKA862" s="152"/>
      <c r="MKB862" s="152"/>
      <c r="MKC862" s="152"/>
      <c r="MKD862" s="152"/>
      <c r="MKE862" s="152"/>
      <c r="MKF862" s="152"/>
      <c r="MKG862" s="152"/>
      <c r="MKH862" s="152"/>
      <c r="MKI862" s="152"/>
      <c r="MKJ862" s="152"/>
      <c r="MKK862" s="152"/>
      <c r="MKL862" s="152"/>
      <c r="MKM862" s="152"/>
      <c r="MKN862" s="152"/>
      <c r="MKO862" s="152"/>
      <c r="MKP862" s="152"/>
      <c r="MKQ862" s="152"/>
      <c r="MKR862" s="152"/>
      <c r="MKS862" s="152"/>
      <c r="MKT862" s="152"/>
      <c r="MKU862" s="152"/>
      <c r="MKV862" s="152"/>
      <c r="MKW862" s="152"/>
      <c r="MKX862" s="152"/>
      <c r="MKY862" s="152"/>
      <c r="MKZ862" s="152"/>
      <c r="MLA862" s="152"/>
      <c r="MLB862" s="152"/>
      <c r="MLC862" s="152"/>
      <c r="MLD862" s="152"/>
      <c r="MLE862" s="152"/>
      <c r="MLF862" s="152"/>
      <c r="MLG862" s="152"/>
      <c r="MLH862" s="152"/>
      <c r="MLI862" s="152"/>
      <c r="MLJ862" s="152"/>
      <c r="MLK862" s="152"/>
      <c r="MLL862" s="152"/>
      <c r="MLM862" s="152"/>
      <c r="MLN862" s="152"/>
      <c r="MLO862" s="152"/>
      <c r="MLP862" s="152"/>
      <c r="MLQ862" s="152"/>
      <c r="MLR862" s="152"/>
      <c r="MLS862" s="152"/>
      <c r="MLT862" s="152"/>
      <c r="MLU862" s="152"/>
      <c r="MLV862" s="152"/>
      <c r="MLW862" s="152"/>
      <c r="MLX862" s="152"/>
      <c r="MLY862" s="152"/>
      <c r="MLZ862" s="152"/>
      <c r="MMA862" s="152"/>
      <c r="MMB862" s="152"/>
      <c r="MMC862" s="152"/>
      <c r="MMD862" s="152"/>
      <c r="MME862" s="152"/>
      <c r="MMF862" s="152"/>
      <c r="MMG862" s="152"/>
      <c r="MMH862" s="152"/>
      <c r="MMI862" s="152"/>
      <c r="MMJ862" s="152"/>
      <c r="MMK862" s="152"/>
      <c r="MML862" s="152"/>
      <c r="MMM862" s="152"/>
      <c r="MMN862" s="152"/>
      <c r="MMO862" s="152"/>
      <c r="MMP862" s="152"/>
      <c r="MMQ862" s="152"/>
      <c r="MMR862" s="152"/>
      <c r="MMS862" s="152"/>
      <c r="MMT862" s="152"/>
      <c r="MMU862" s="152"/>
      <c r="MMV862" s="152"/>
      <c r="MMW862" s="152"/>
      <c r="MMX862" s="152"/>
      <c r="MMY862" s="152"/>
      <c r="MMZ862" s="152"/>
      <c r="MNA862" s="152"/>
      <c r="MNB862" s="152"/>
      <c r="MNC862" s="152"/>
      <c r="MND862" s="152"/>
      <c r="MNE862" s="152"/>
      <c r="MNF862" s="152"/>
      <c r="MNG862" s="152"/>
      <c r="MNH862" s="152"/>
      <c r="MNI862" s="152"/>
      <c r="MNJ862" s="152"/>
      <c r="MNK862" s="152"/>
      <c r="MNL862" s="152"/>
      <c r="MNM862" s="152"/>
      <c r="MNN862" s="152"/>
      <c r="MNO862" s="152"/>
      <c r="MNP862" s="152"/>
      <c r="MNQ862" s="152"/>
      <c r="MNR862" s="152"/>
      <c r="MNS862" s="152"/>
      <c r="MNT862" s="152"/>
      <c r="MNU862" s="152"/>
      <c r="MNV862" s="152"/>
      <c r="MNW862" s="152"/>
      <c r="MNX862" s="152"/>
      <c r="MNY862" s="152"/>
      <c r="MNZ862" s="152"/>
      <c r="MOA862" s="152"/>
      <c r="MOB862" s="152"/>
      <c r="MOC862" s="152"/>
      <c r="MOD862" s="152"/>
      <c r="MOE862" s="152"/>
      <c r="MOF862" s="152"/>
      <c r="MOG862" s="152"/>
      <c r="MOH862" s="152"/>
      <c r="MOI862" s="152"/>
      <c r="MOJ862" s="152"/>
      <c r="MOK862" s="152"/>
      <c r="MOL862" s="152"/>
      <c r="MOM862" s="152"/>
      <c r="MON862" s="152"/>
      <c r="MOO862" s="152"/>
      <c r="MOP862" s="152"/>
      <c r="MOQ862" s="152"/>
      <c r="MOR862" s="152"/>
      <c r="MOS862" s="152"/>
      <c r="MOT862" s="152"/>
      <c r="MOU862" s="152"/>
      <c r="MOV862" s="152"/>
      <c r="MOW862" s="152"/>
      <c r="MOX862" s="152"/>
      <c r="MOY862" s="152"/>
      <c r="MOZ862" s="152"/>
      <c r="MPA862" s="152"/>
      <c r="MPB862" s="152"/>
      <c r="MPC862" s="152"/>
      <c r="MPD862" s="152"/>
      <c r="MPE862" s="152"/>
      <c r="MPF862" s="152"/>
      <c r="MPG862" s="152"/>
      <c r="MPH862" s="152"/>
      <c r="MPI862" s="152"/>
      <c r="MPJ862" s="152"/>
      <c r="MPK862" s="152"/>
      <c r="MPL862" s="152"/>
      <c r="MPM862" s="152"/>
      <c r="MPN862" s="152"/>
      <c r="MPO862" s="152"/>
      <c r="MPP862" s="152"/>
      <c r="MPQ862" s="152"/>
      <c r="MPR862" s="152"/>
      <c r="MPS862" s="152"/>
      <c r="MPT862" s="152"/>
      <c r="MPU862" s="152"/>
      <c r="MPV862" s="152"/>
      <c r="MPW862" s="152"/>
      <c r="MPX862" s="152"/>
      <c r="MPY862" s="152"/>
      <c r="MPZ862" s="152"/>
      <c r="MQA862" s="152"/>
      <c r="MQB862" s="152"/>
      <c r="MQC862" s="152"/>
      <c r="MQD862" s="152"/>
      <c r="MQE862" s="152"/>
      <c r="MQF862" s="152"/>
      <c r="MQG862" s="152"/>
      <c r="MQH862" s="152"/>
      <c r="MQI862" s="152"/>
      <c r="MQJ862" s="152"/>
      <c r="MQK862" s="152"/>
      <c r="MQL862" s="152"/>
      <c r="MQM862" s="152"/>
      <c r="MQN862" s="152"/>
      <c r="MQO862" s="152"/>
      <c r="MQP862" s="152"/>
      <c r="MQQ862" s="152"/>
      <c r="MQR862" s="152"/>
      <c r="MQS862" s="152"/>
      <c r="MQT862" s="152"/>
      <c r="MQU862" s="152"/>
      <c r="MQV862" s="152"/>
      <c r="MQW862" s="152"/>
      <c r="MQX862" s="152"/>
      <c r="MQY862" s="152"/>
      <c r="MQZ862" s="152"/>
      <c r="MRA862" s="152"/>
      <c r="MRB862" s="152"/>
      <c r="MRC862" s="152"/>
      <c r="MRD862" s="152"/>
      <c r="MRE862" s="152"/>
      <c r="MRF862" s="152"/>
      <c r="MRG862" s="152"/>
      <c r="MRH862" s="152"/>
      <c r="MRI862" s="152"/>
      <c r="MRJ862" s="152"/>
      <c r="MRK862" s="152"/>
      <c r="MRL862" s="152"/>
      <c r="MRM862" s="152"/>
      <c r="MRN862" s="152"/>
      <c r="MRO862" s="152"/>
      <c r="MRP862" s="152"/>
      <c r="MRQ862" s="152"/>
      <c r="MRR862" s="152"/>
      <c r="MRS862" s="152"/>
      <c r="MRT862" s="152"/>
      <c r="MRU862" s="152"/>
      <c r="MRV862" s="152"/>
      <c r="MRW862" s="152"/>
      <c r="MRX862" s="152"/>
      <c r="MRY862" s="152"/>
      <c r="MRZ862" s="152"/>
      <c r="MSA862" s="152"/>
      <c r="MSB862" s="152"/>
      <c r="MSC862" s="152"/>
      <c r="MSD862" s="152"/>
      <c r="MSE862" s="152"/>
      <c r="MSF862" s="152"/>
      <c r="MSG862" s="152"/>
      <c r="MSH862" s="152"/>
      <c r="MSI862" s="152"/>
      <c r="MSJ862" s="152"/>
      <c r="MSK862" s="152"/>
      <c r="MSL862" s="152"/>
      <c r="MSM862" s="152"/>
      <c r="MSN862" s="152"/>
      <c r="MSO862" s="152"/>
      <c r="MSP862" s="152"/>
      <c r="MSQ862" s="152"/>
      <c r="MSR862" s="152"/>
      <c r="MSS862" s="152"/>
      <c r="MST862" s="152"/>
      <c r="MSU862" s="152"/>
      <c r="MSV862" s="152"/>
      <c r="MSW862" s="152"/>
      <c r="MSX862" s="152"/>
      <c r="MSY862" s="152"/>
      <c r="MSZ862" s="152"/>
      <c r="MTA862" s="152"/>
      <c r="MTB862" s="152"/>
      <c r="MTC862" s="152"/>
      <c r="MTD862" s="152"/>
      <c r="MTE862" s="152"/>
      <c r="MTF862" s="152"/>
      <c r="MTG862" s="152"/>
      <c r="MTH862" s="152"/>
      <c r="MTI862" s="152"/>
      <c r="MTJ862" s="152"/>
      <c r="MTK862" s="152"/>
      <c r="MTL862" s="152"/>
      <c r="MTM862" s="152"/>
      <c r="MTN862" s="152"/>
      <c r="MTO862" s="152"/>
      <c r="MTP862" s="152"/>
      <c r="MTQ862" s="152"/>
      <c r="MTR862" s="152"/>
      <c r="MTS862" s="152"/>
      <c r="MTT862" s="152"/>
      <c r="MTU862" s="152"/>
      <c r="MTV862" s="152"/>
      <c r="MTW862" s="152"/>
      <c r="MTX862" s="152"/>
      <c r="MTY862" s="152"/>
      <c r="MTZ862" s="152"/>
      <c r="MUA862" s="152"/>
      <c r="MUB862" s="152"/>
      <c r="MUC862" s="152"/>
      <c r="MUD862" s="152"/>
      <c r="MUE862" s="152"/>
      <c r="MUF862" s="152"/>
      <c r="MUG862" s="152"/>
      <c r="MUH862" s="152"/>
      <c r="MUI862" s="152"/>
      <c r="MUJ862" s="152"/>
      <c r="MUK862" s="152"/>
      <c r="MUL862" s="152"/>
      <c r="MUM862" s="152"/>
      <c r="MUN862" s="152"/>
      <c r="MUO862" s="152"/>
      <c r="MUP862" s="152"/>
      <c r="MUQ862" s="152"/>
      <c r="MUR862" s="152"/>
      <c r="MUS862" s="152"/>
      <c r="MUT862" s="152"/>
      <c r="MUU862" s="152"/>
      <c r="MUV862" s="152"/>
      <c r="MUW862" s="152"/>
      <c r="MUX862" s="152"/>
      <c r="MUY862" s="152"/>
      <c r="MUZ862" s="152"/>
      <c r="MVA862" s="152"/>
      <c r="MVB862" s="152"/>
      <c r="MVC862" s="152"/>
      <c r="MVD862" s="152"/>
      <c r="MVE862" s="152"/>
      <c r="MVF862" s="152"/>
      <c r="MVG862" s="152"/>
      <c r="MVH862" s="152"/>
      <c r="MVI862" s="152"/>
      <c r="MVJ862" s="152"/>
      <c r="MVK862" s="152"/>
      <c r="MVL862" s="152"/>
      <c r="MVM862" s="152"/>
      <c r="MVN862" s="152"/>
      <c r="MVO862" s="152"/>
      <c r="MVP862" s="152"/>
      <c r="MVQ862" s="152"/>
      <c r="MVR862" s="152"/>
      <c r="MVS862" s="152"/>
      <c r="MVT862" s="152"/>
      <c r="MVU862" s="152"/>
      <c r="MVV862" s="152"/>
      <c r="MVW862" s="152"/>
      <c r="MVX862" s="152"/>
      <c r="MVY862" s="152"/>
      <c r="MVZ862" s="152"/>
      <c r="MWA862" s="152"/>
      <c r="MWB862" s="152"/>
      <c r="MWC862" s="152"/>
      <c r="MWD862" s="152"/>
      <c r="MWE862" s="152"/>
      <c r="MWF862" s="152"/>
      <c r="MWG862" s="152"/>
      <c r="MWH862" s="152"/>
      <c r="MWI862" s="152"/>
      <c r="MWJ862" s="152"/>
      <c r="MWK862" s="152"/>
      <c r="MWL862" s="152"/>
      <c r="MWM862" s="152"/>
      <c r="MWN862" s="152"/>
      <c r="MWO862" s="152"/>
      <c r="MWP862" s="152"/>
      <c r="MWQ862" s="152"/>
      <c r="MWR862" s="152"/>
      <c r="MWS862" s="152"/>
      <c r="MWT862" s="152"/>
      <c r="MWU862" s="152"/>
      <c r="MWV862" s="152"/>
      <c r="MWW862" s="152"/>
      <c r="MWX862" s="152"/>
      <c r="MWY862" s="152"/>
      <c r="MWZ862" s="152"/>
      <c r="MXA862" s="152"/>
      <c r="MXB862" s="152"/>
      <c r="MXC862" s="152"/>
      <c r="MXD862" s="152"/>
      <c r="MXE862" s="152"/>
      <c r="MXF862" s="152"/>
      <c r="MXG862" s="152"/>
      <c r="MXH862" s="152"/>
      <c r="MXI862" s="152"/>
      <c r="MXJ862" s="152"/>
      <c r="MXK862" s="152"/>
      <c r="MXL862" s="152"/>
      <c r="MXM862" s="152"/>
      <c r="MXN862" s="152"/>
      <c r="MXO862" s="152"/>
      <c r="MXP862" s="152"/>
      <c r="MXQ862" s="152"/>
      <c r="MXR862" s="152"/>
      <c r="MXS862" s="152"/>
      <c r="MXT862" s="152"/>
      <c r="MXU862" s="152"/>
      <c r="MXV862" s="152"/>
      <c r="MXW862" s="152"/>
      <c r="MXX862" s="152"/>
      <c r="MXY862" s="152"/>
      <c r="MXZ862" s="152"/>
      <c r="MYA862" s="152"/>
      <c r="MYB862" s="152"/>
      <c r="MYC862" s="152"/>
      <c r="MYD862" s="152"/>
      <c r="MYE862" s="152"/>
      <c r="MYF862" s="152"/>
      <c r="MYG862" s="152"/>
      <c r="MYH862" s="152"/>
      <c r="MYI862" s="152"/>
      <c r="MYJ862" s="152"/>
      <c r="MYK862" s="152"/>
      <c r="MYL862" s="152"/>
      <c r="MYM862" s="152"/>
      <c r="MYN862" s="152"/>
      <c r="MYO862" s="152"/>
      <c r="MYP862" s="152"/>
      <c r="MYQ862" s="152"/>
      <c r="MYR862" s="152"/>
      <c r="MYS862" s="152"/>
      <c r="MYT862" s="152"/>
      <c r="MYU862" s="152"/>
      <c r="MYV862" s="152"/>
      <c r="MYW862" s="152"/>
      <c r="MYX862" s="152"/>
      <c r="MYY862" s="152"/>
      <c r="MYZ862" s="152"/>
      <c r="MZA862" s="152"/>
      <c r="MZB862" s="152"/>
      <c r="MZC862" s="152"/>
      <c r="MZD862" s="152"/>
      <c r="MZE862" s="152"/>
      <c r="MZF862" s="152"/>
      <c r="MZG862" s="152"/>
      <c r="MZH862" s="152"/>
      <c r="MZI862" s="152"/>
      <c r="MZJ862" s="152"/>
      <c r="MZK862" s="152"/>
      <c r="MZL862" s="152"/>
      <c r="MZM862" s="152"/>
      <c r="MZN862" s="152"/>
      <c r="MZO862" s="152"/>
      <c r="MZP862" s="152"/>
      <c r="MZQ862" s="152"/>
      <c r="MZR862" s="152"/>
      <c r="MZS862" s="152"/>
      <c r="MZT862" s="152"/>
      <c r="MZU862" s="152"/>
      <c r="MZV862" s="152"/>
      <c r="MZW862" s="152"/>
      <c r="MZX862" s="152"/>
      <c r="MZY862" s="152"/>
      <c r="MZZ862" s="152"/>
      <c r="NAA862" s="152"/>
      <c r="NAB862" s="152"/>
      <c r="NAC862" s="152"/>
      <c r="NAD862" s="152"/>
      <c r="NAE862" s="152"/>
      <c r="NAF862" s="152"/>
      <c r="NAG862" s="152"/>
      <c r="NAH862" s="152"/>
      <c r="NAI862" s="152"/>
      <c r="NAJ862" s="152"/>
      <c r="NAK862" s="152"/>
      <c r="NAL862" s="152"/>
      <c r="NAM862" s="152"/>
      <c r="NAN862" s="152"/>
      <c r="NAO862" s="152"/>
      <c r="NAP862" s="152"/>
      <c r="NAQ862" s="152"/>
      <c r="NAR862" s="152"/>
      <c r="NAS862" s="152"/>
      <c r="NAT862" s="152"/>
      <c r="NAU862" s="152"/>
      <c r="NAV862" s="152"/>
      <c r="NAW862" s="152"/>
      <c r="NAX862" s="152"/>
      <c r="NAY862" s="152"/>
      <c r="NAZ862" s="152"/>
      <c r="NBA862" s="152"/>
      <c r="NBB862" s="152"/>
      <c r="NBC862" s="152"/>
      <c r="NBD862" s="152"/>
      <c r="NBE862" s="152"/>
      <c r="NBF862" s="152"/>
      <c r="NBG862" s="152"/>
      <c r="NBH862" s="152"/>
      <c r="NBI862" s="152"/>
      <c r="NBJ862" s="152"/>
      <c r="NBK862" s="152"/>
      <c r="NBL862" s="152"/>
      <c r="NBM862" s="152"/>
      <c r="NBN862" s="152"/>
      <c r="NBO862" s="152"/>
      <c r="NBP862" s="152"/>
      <c r="NBQ862" s="152"/>
      <c r="NBR862" s="152"/>
      <c r="NBS862" s="152"/>
      <c r="NBT862" s="152"/>
      <c r="NBU862" s="152"/>
      <c r="NBV862" s="152"/>
      <c r="NBW862" s="152"/>
      <c r="NBX862" s="152"/>
      <c r="NBY862" s="152"/>
      <c r="NBZ862" s="152"/>
      <c r="NCA862" s="152"/>
      <c r="NCB862" s="152"/>
      <c r="NCC862" s="152"/>
      <c r="NCD862" s="152"/>
      <c r="NCE862" s="152"/>
      <c r="NCF862" s="152"/>
      <c r="NCG862" s="152"/>
      <c r="NCH862" s="152"/>
      <c r="NCI862" s="152"/>
      <c r="NCJ862" s="152"/>
      <c r="NCK862" s="152"/>
      <c r="NCL862" s="152"/>
      <c r="NCM862" s="152"/>
      <c r="NCN862" s="152"/>
      <c r="NCO862" s="152"/>
      <c r="NCP862" s="152"/>
      <c r="NCQ862" s="152"/>
      <c r="NCR862" s="152"/>
      <c r="NCS862" s="152"/>
      <c r="NCT862" s="152"/>
      <c r="NCU862" s="152"/>
      <c r="NCV862" s="152"/>
      <c r="NCW862" s="152"/>
      <c r="NCX862" s="152"/>
      <c r="NCY862" s="152"/>
      <c r="NCZ862" s="152"/>
      <c r="NDA862" s="152"/>
      <c r="NDB862" s="152"/>
      <c r="NDC862" s="152"/>
      <c r="NDD862" s="152"/>
      <c r="NDE862" s="152"/>
      <c r="NDF862" s="152"/>
      <c r="NDG862" s="152"/>
      <c r="NDH862" s="152"/>
      <c r="NDI862" s="152"/>
      <c r="NDJ862" s="152"/>
      <c r="NDK862" s="152"/>
      <c r="NDL862" s="152"/>
      <c r="NDM862" s="152"/>
      <c r="NDN862" s="152"/>
      <c r="NDO862" s="152"/>
      <c r="NDP862" s="152"/>
      <c r="NDQ862" s="152"/>
      <c r="NDR862" s="152"/>
      <c r="NDS862" s="152"/>
      <c r="NDT862" s="152"/>
      <c r="NDU862" s="152"/>
      <c r="NDV862" s="152"/>
      <c r="NDW862" s="152"/>
      <c r="NDX862" s="152"/>
      <c r="NDY862" s="152"/>
      <c r="NDZ862" s="152"/>
      <c r="NEA862" s="152"/>
      <c r="NEB862" s="152"/>
      <c r="NEC862" s="152"/>
      <c r="NED862" s="152"/>
      <c r="NEE862" s="152"/>
      <c r="NEF862" s="152"/>
      <c r="NEG862" s="152"/>
      <c r="NEH862" s="152"/>
      <c r="NEI862" s="152"/>
      <c r="NEJ862" s="152"/>
      <c r="NEK862" s="152"/>
      <c r="NEL862" s="152"/>
      <c r="NEM862" s="152"/>
      <c r="NEN862" s="152"/>
      <c r="NEO862" s="152"/>
      <c r="NEP862" s="152"/>
      <c r="NEQ862" s="152"/>
      <c r="NER862" s="152"/>
      <c r="NES862" s="152"/>
      <c r="NET862" s="152"/>
      <c r="NEU862" s="152"/>
      <c r="NEV862" s="152"/>
      <c r="NEW862" s="152"/>
      <c r="NEX862" s="152"/>
      <c r="NEY862" s="152"/>
      <c r="NEZ862" s="152"/>
      <c r="NFA862" s="152"/>
      <c r="NFB862" s="152"/>
      <c r="NFC862" s="152"/>
      <c r="NFD862" s="152"/>
      <c r="NFE862" s="152"/>
      <c r="NFF862" s="152"/>
      <c r="NFG862" s="152"/>
      <c r="NFH862" s="152"/>
      <c r="NFI862" s="152"/>
      <c r="NFJ862" s="152"/>
      <c r="NFK862" s="152"/>
      <c r="NFL862" s="152"/>
      <c r="NFM862" s="152"/>
      <c r="NFN862" s="152"/>
      <c r="NFO862" s="152"/>
      <c r="NFP862" s="152"/>
      <c r="NFQ862" s="152"/>
      <c r="NFR862" s="152"/>
      <c r="NFS862" s="152"/>
      <c r="NFT862" s="152"/>
      <c r="NFU862" s="152"/>
      <c r="NFV862" s="152"/>
      <c r="NFW862" s="152"/>
      <c r="NFX862" s="152"/>
      <c r="NFY862" s="152"/>
      <c r="NFZ862" s="152"/>
      <c r="NGA862" s="152"/>
      <c r="NGB862" s="152"/>
      <c r="NGC862" s="152"/>
      <c r="NGD862" s="152"/>
      <c r="NGE862" s="152"/>
      <c r="NGF862" s="152"/>
      <c r="NGG862" s="152"/>
      <c r="NGH862" s="152"/>
      <c r="NGI862" s="152"/>
      <c r="NGJ862" s="152"/>
      <c r="NGK862" s="152"/>
      <c r="NGL862" s="152"/>
      <c r="NGM862" s="152"/>
      <c r="NGN862" s="152"/>
      <c r="NGO862" s="152"/>
      <c r="NGP862" s="152"/>
      <c r="NGQ862" s="152"/>
      <c r="NGR862" s="152"/>
      <c r="NGS862" s="152"/>
      <c r="NGT862" s="152"/>
      <c r="NGU862" s="152"/>
      <c r="NGV862" s="152"/>
      <c r="NGW862" s="152"/>
      <c r="NGX862" s="152"/>
      <c r="NGY862" s="152"/>
      <c r="NGZ862" s="152"/>
      <c r="NHA862" s="152"/>
      <c r="NHB862" s="152"/>
      <c r="NHC862" s="152"/>
      <c r="NHD862" s="152"/>
      <c r="NHE862" s="152"/>
      <c r="NHF862" s="152"/>
      <c r="NHG862" s="152"/>
      <c r="NHH862" s="152"/>
      <c r="NHI862" s="152"/>
      <c r="NHJ862" s="152"/>
      <c r="NHK862" s="152"/>
      <c r="NHL862" s="152"/>
      <c r="NHM862" s="152"/>
      <c r="NHN862" s="152"/>
      <c r="NHO862" s="152"/>
      <c r="NHP862" s="152"/>
      <c r="NHQ862" s="152"/>
      <c r="NHR862" s="152"/>
      <c r="NHS862" s="152"/>
      <c r="NHT862" s="152"/>
      <c r="NHU862" s="152"/>
      <c r="NHV862" s="152"/>
      <c r="NHW862" s="152"/>
      <c r="NHX862" s="152"/>
      <c r="NHY862" s="152"/>
      <c r="NHZ862" s="152"/>
      <c r="NIA862" s="152"/>
      <c r="NIB862" s="152"/>
      <c r="NIC862" s="152"/>
      <c r="NID862" s="152"/>
      <c r="NIE862" s="152"/>
      <c r="NIF862" s="152"/>
      <c r="NIG862" s="152"/>
      <c r="NIH862" s="152"/>
      <c r="NII862" s="152"/>
      <c r="NIJ862" s="152"/>
      <c r="NIK862" s="152"/>
      <c r="NIL862" s="152"/>
      <c r="NIM862" s="152"/>
      <c r="NIN862" s="152"/>
      <c r="NIO862" s="152"/>
      <c r="NIP862" s="152"/>
      <c r="NIQ862" s="152"/>
      <c r="NIR862" s="152"/>
      <c r="NIS862" s="152"/>
      <c r="NIT862" s="152"/>
      <c r="NIU862" s="152"/>
      <c r="NIV862" s="152"/>
      <c r="NIW862" s="152"/>
      <c r="NIX862" s="152"/>
      <c r="NIY862" s="152"/>
      <c r="NIZ862" s="152"/>
      <c r="NJA862" s="152"/>
      <c r="NJB862" s="152"/>
      <c r="NJC862" s="152"/>
      <c r="NJD862" s="152"/>
      <c r="NJE862" s="152"/>
      <c r="NJF862" s="152"/>
      <c r="NJG862" s="152"/>
      <c r="NJH862" s="152"/>
      <c r="NJI862" s="152"/>
      <c r="NJJ862" s="152"/>
      <c r="NJK862" s="152"/>
      <c r="NJL862" s="152"/>
      <c r="NJM862" s="152"/>
      <c r="NJN862" s="152"/>
      <c r="NJO862" s="152"/>
      <c r="NJP862" s="152"/>
      <c r="NJQ862" s="152"/>
      <c r="NJR862" s="152"/>
      <c r="NJS862" s="152"/>
      <c r="NJT862" s="152"/>
      <c r="NJU862" s="152"/>
      <c r="NJV862" s="152"/>
      <c r="NJW862" s="152"/>
      <c r="NJX862" s="152"/>
      <c r="NJY862" s="152"/>
      <c r="NJZ862" s="152"/>
      <c r="NKA862" s="152"/>
      <c r="NKB862" s="152"/>
      <c r="NKC862" s="152"/>
      <c r="NKD862" s="152"/>
      <c r="NKE862" s="152"/>
      <c r="NKF862" s="152"/>
      <c r="NKG862" s="152"/>
      <c r="NKH862" s="152"/>
      <c r="NKI862" s="152"/>
      <c r="NKJ862" s="152"/>
      <c r="NKK862" s="152"/>
      <c r="NKL862" s="152"/>
      <c r="NKM862" s="152"/>
      <c r="NKN862" s="152"/>
      <c r="NKO862" s="152"/>
      <c r="NKP862" s="152"/>
      <c r="NKQ862" s="152"/>
      <c r="NKR862" s="152"/>
      <c r="NKS862" s="152"/>
      <c r="NKT862" s="152"/>
      <c r="NKU862" s="152"/>
      <c r="NKV862" s="152"/>
      <c r="NKW862" s="152"/>
      <c r="NKX862" s="152"/>
      <c r="NKY862" s="152"/>
      <c r="NKZ862" s="152"/>
      <c r="NLA862" s="152"/>
      <c r="NLB862" s="152"/>
      <c r="NLC862" s="152"/>
      <c r="NLD862" s="152"/>
      <c r="NLE862" s="152"/>
      <c r="NLF862" s="152"/>
      <c r="NLG862" s="152"/>
      <c r="NLH862" s="152"/>
      <c r="NLI862" s="152"/>
      <c r="NLJ862" s="152"/>
      <c r="NLK862" s="152"/>
      <c r="NLL862" s="152"/>
      <c r="NLM862" s="152"/>
      <c r="NLN862" s="152"/>
      <c r="NLO862" s="152"/>
      <c r="NLP862" s="152"/>
      <c r="NLQ862" s="152"/>
      <c r="NLR862" s="152"/>
      <c r="NLS862" s="152"/>
      <c r="NLT862" s="152"/>
      <c r="NLU862" s="152"/>
      <c r="NLV862" s="152"/>
      <c r="NLW862" s="152"/>
      <c r="NLX862" s="152"/>
      <c r="NLY862" s="152"/>
      <c r="NLZ862" s="152"/>
      <c r="NMA862" s="152"/>
      <c r="NMB862" s="152"/>
      <c r="NMC862" s="152"/>
      <c r="NMD862" s="152"/>
      <c r="NME862" s="152"/>
      <c r="NMF862" s="152"/>
      <c r="NMG862" s="152"/>
      <c r="NMH862" s="152"/>
      <c r="NMI862" s="152"/>
      <c r="NMJ862" s="152"/>
      <c r="NMK862" s="152"/>
      <c r="NML862" s="152"/>
      <c r="NMM862" s="152"/>
      <c r="NMN862" s="152"/>
      <c r="NMO862" s="152"/>
      <c r="NMP862" s="152"/>
      <c r="NMQ862" s="152"/>
      <c r="NMR862" s="152"/>
      <c r="NMS862" s="152"/>
      <c r="NMT862" s="152"/>
      <c r="NMU862" s="152"/>
      <c r="NMV862" s="152"/>
      <c r="NMW862" s="152"/>
      <c r="NMX862" s="152"/>
      <c r="NMY862" s="152"/>
      <c r="NMZ862" s="152"/>
      <c r="NNA862" s="152"/>
      <c r="NNB862" s="152"/>
      <c r="NNC862" s="152"/>
      <c r="NND862" s="152"/>
      <c r="NNE862" s="152"/>
      <c r="NNF862" s="152"/>
      <c r="NNG862" s="152"/>
      <c r="NNH862" s="152"/>
      <c r="NNI862" s="152"/>
      <c r="NNJ862" s="152"/>
      <c r="NNK862" s="152"/>
      <c r="NNL862" s="152"/>
      <c r="NNM862" s="152"/>
      <c r="NNN862" s="152"/>
      <c r="NNO862" s="152"/>
      <c r="NNP862" s="152"/>
      <c r="NNQ862" s="152"/>
      <c r="NNR862" s="152"/>
      <c r="NNS862" s="152"/>
      <c r="NNT862" s="152"/>
      <c r="NNU862" s="152"/>
      <c r="NNV862" s="152"/>
      <c r="NNW862" s="152"/>
      <c r="NNX862" s="152"/>
      <c r="NNY862" s="152"/>
      <c r="NNZ862" s="152"/>
      <c r="NOA862" s="152"/>
      <c r="NOB862" s="152"/>
      <c r="NOC862" s="152"/>
      <c r="NOD862" s="152"/>
      <c r="NOE862" s="152"/>
      <c r="NOF862" s="152"/>
      <c r="NOG862" s="152"/>
      <c r="NOH862" s="152"/>
      <c r="NOI862" s="152"/>
      <c r="NOJ862" s="152"/>
      <c r="NOK862" s="152"/>
      <c r="NOL862" s="152"/>
      <c r="NOM862" s="152"/>
      <c r="NON862" s="152"/>
      <c r="NOO862" s="152"/>
      <c r="NOP862" s="152"/>
      <c r="NOQ862" s="152"/>
      <c r="NOR862" s="152"/>
      <c r="NOS862" s="152"/>
      <c r="NOT862" s="152"/>
      <c r="NOU862" s="152"/>
      <c r="NOV862" s="152"/>
      <c r="NOW862" s="152"/>
      <c r="NOX862" s="152"/>
      <c r="NOY862" s="152"/>
      <c r="NOZ862" s="152"/>
      <c r="NPA862" s="152"/>
      <c r="NPB862" s="152"/>
      <c r="NPC862" s="152"/>
      <c r="NPD862" s="152"/>
      <c r="NPE862" s="152"/>
      <c r="NPF862" s="152"/>
      <c r="NPG862" s="152"/>
      <c r="NPH862" s="152"/>
      <c r="NPI862" s="152"/>
      <c r="NPJ862" s="152"/>
      <c r="NPK862" s="152"/>
      <c r="NPL862" s="152"/>
      <c r="NPM862" s="152"/>
      <c r="NPN862" s="152"/>
      <c r="NPO862" s="152"/>
      <c r="NPP862" s="152"/>
      <c r="NPQ862" s="152"/>
      <c r="NPR862" s="152"/>
      <c r="NPS862" s="152"/>
      <c r="NPT862" s="152"/>
      <c r="NPU862" s="152"/>
      <c r="NPV862" s="152"/>
      <c r="NPW862" s="152"/>
      <c r="NPX862" s="152"/>
      <c r="NPY862" s="152"/>
      <c r="NPZ862" s="152"/>
      <c r="NQA862" s="152"/>
      <c r="NQB862" s="152"/>
      <c r="NQC862" s="152"/>
      <c r="NQD862" s="152"/>
      <c r="NQE862" s="152"/>
      <c r="NQF862" s="152"/>
      <c r="NQG862" s="152"/>
      <c r="NQH862" s="152"/>
      <c r="NQI862" s="152"/>
      <c r="NQJ862" s="152"/>
      <c r="NQK862" s="152"/>
      <c r="NQL862" s="152"/>
      <c r="NQM862" s="152"/>
      <c r="NQN862" s="152"/>
      <c r="NQO862" s="152"/>
      <c r="NQP862" s="152"/>
      <c r="NQQ862" s="152"/>
      <c r="NQR862" s="152"/>
      <c r="NQS862" s="152"/>
      <c r="NQT862" s="152"/>
      <c r="NQU862" s="152"/>
      <c r="NQV862" s="152"/>
      <c r="NQW862" s="152"/>
      <c r="NQX862" s="152"/>
      <c r="NQY862" s="152"/>
      <c r="NQZ862" s="152"/>
      <c r="NRA862" s="152"/>
      <c r="NRB862" s="152"/>
      <c r="NRC862" s="152"/>
      <c r="NRD862" s="152"/>
      <c r="NRE862" s="152"/>
      <c r="NRF862" s="152"/>
      <c r="NRG862" s="152"/>
      <c r="NRH862" s="152"/>
      <c r="NRI862" s="152"/>
      <c r="NRJ862" s="152"/>
      <c r="NRK862" s="152"/>
      <c r="NRL862" s="152"/>
      <c r="NRM862" s="152"/>
      <c r="NRN862" s="152"/>
      <c r="NRO862" s="152"/>
      <c r="NRP862" s="152"/>
      <c r="NRQ862" s="152"/>
      <c r="NRR862" s="152"/>
      <c r="NRS862" s="152"/>
      <c r="NRT862" s="152"/>
      <c r="NRU862" s="152"/>
      <c r="NRV862" s="152"/>
      <c r="NRW862" s="152"/>
      <c r="NRX862" s="152"/>
      <c r="NRY862" s="152"/>
      <c r="NRZ862" s="152"/>
      <c r="NSA862" s="152"/>
      <c r="NSB862" s="152"/>
      <c r="NSC862" s="152"/>
      <c r="NSD862" s="152"/>
      <c r="NSE862" s="152"/>
      <c r="NSF862" s="152"/>
      <c r="NSG862" s="152"/>
      <c r="NSH862" s="152"/>
      <c r="NSI862" s="152"/>
      <c r="NSJ862" s="152"/>
      <c r="NSK862" s="152"/>
      <c r="NSL862" s="152"/>
      <c r="NSM862" s="152"/>
      <c r="NSN862" s="152"/>
      <c r="NSO862" s="152"/>
      <c r="NSP862" s="152"/>
      <c r="NSQ862" s="152"/>
      <c r="NSR862" s="152"/>
      <c r="NSS862" s="152"/>
      <c r="NST862" s="152"/>
      <c r="NSU862" s="152"/>
      <c r="NSV862" s="152"/>
      <c r="NSW862" s="152"/>
      <c r="NSX862" s="152"/>
      <c r="NSY862" s="152"/>
      <c r="NSZ862" s="152"/>
      <c r="NTA862" s="152"/>
      <c r="NTB862" s="152"/>
      <c r="NTC862" s="152"/>
      <c r="NTD862" s="152"/>
      <c r="NTE862" s="152"/>
      <c r="NTF862" s="152"/>
      <c r="NTG862" s="152"/>
      <c r="NTH862" s="152"/>
      <c r="NTI862" s="152"/>
      <c r="NTJ862" s="152"/>
      <c r="NTK862" s="152"/>
      <c r="NTL862" s="152"/>
      <c r="NTM862" s="152"/>
      <c r="NTN862" s="152"/>
      <c r="NTO862" s="152"/>
      <c r="NTP862" s="152"/>
      <c r="NTQ862" s="152"/>
      <c r="NTR862" s="152"/>
      <c r="NTS862" s="152"/>
      <c r="NTT862" s="152"/>
      <c r="NTU862" s="152"/>
      <c r="NTV862" s="152"/>
      <c r="NTW862" s="152"/>
      <c r="NTX862" s="152"/>
      <c r="NTY862" s="152"/>
      <c r="NTZ862" s="152"/>
      <c r="NUA862" s="152"/>
      <c r="NUB862" s="152"/>
      <c r="NUC862" s="152"/>
      <c r="NUD862" s="152"/>
      <c r="NUE862" s="152"/>
      <c r="NUF862" s="152"/>
      <c r="NUG862" s="152"/>
      <c r="NUH862" s="152"/>
      <c r="NUI862" s="152"/>
      <c r="NUJ862" s="152"/>
      <c r="NUK862" s="152"/>
      <c r="NUL862" s="152"/>
      <c r="NUM862" s="152"/>
      <c r="NUN862" s="152"/>
      <c r="NUO862" s="152"/>
      <c r="NUP862" s="152"/>
      <c r="NUQ862" s="152"/>
      <c r="NUR862" s="152"/>
      <c r="NUS862" s="152"/>
      <c r="NUT862" s="152"/>
      <c r="NUU862" s="152"/>
      <c r="NUV862" s="152"/>
      <c r="NUW862" s="152"/>
      <c r="NUX862" s="152"/>
      <c r="NUY862" s="152"/>
      <c r="NUZ862" s="152"/>
      <c r="NVA862" s="152"/>
      <c r="NVB862" s="152"/>
      <c r="NVC862" s="152"/>
      <c r="NVD862" s="152"/>
      <c r="NVE862" s="152"/>
      <c r="NVF862" s="152"/>
      <c r="NVG862" s="152"/>
      <c r="NVH862" s="152"/>
      <c r="NVI862" s="152"/>
      <c r="NVJ862" s="152"/>
      <c r="NVK862" s="152"/>
      <c r="NVL862" s="152"/>
      <c r="NVM862" s="152"/>
      <c r="NVN862" s="152"/>
      <c r="NVO862" s="152"/>
      <c r="NVP862" s="152"/>
      <c r="NVQ862" s="152"/>
      <c r="NVR862" s="152"/>
      <c r="NVS862" s="152"/>
      <c r="NVT862" s="152"/>
      <c r="NVU862" s="152"/>
      <c r="NVV862" s="152"/>
      <c r="NVW862" s="152"/>
      <c r="NVX862" s="152"/>
      <c r="NVY862" s="152"/>
      <c r="NVZ862" s="152"/>
      <c r="NWA862" s="152"/>
      <c r="NWB862" s="152"/>
      <c r="NWC862" s="152"/>
      <c r="NWD862" s="152"/>
      <c r="NWE862" s="152"/>
      <c r="NWF862" s="152"/>
      <c r="NWG862" s="152"/>
      <c r="NWH862" s="152"/>
      <c r="NWI862" s="152"/>
      <c r="NWJ862" s="152"/>
      <c r="NWK862" s="152"/>
      <c r="NWL862" s="152"/>
      <c r="NWM862" s="152"/>
      <c r="NWN862" s="152"/>
      <c r="NWO862" s="152"/>
      <c r="NWP862" s="152"/>
      <c r="NWQ862" s="152"/>
      <c r="NWR862" s="152"/>
      <c r="NWS862" s="152"/>
      <c r="NWT862" s="152"/>
      <c r="NWU862" s="152"/>
      <c r="NWV862" s="152"/>
      <c r="NWW862" s="152"/>
      <c r="NWX862" s="152"/>
      <c r="NWY862" s="152"/>
      <c r="NWZ862" s="152"/>
      <c r="NXA862" s="152"/>
      <c r="NXB862" s="152"/>
      <c r="NXC862" s="152"/>
      <c r="NXD862" s="152"/>
      <c r="NXE862" s="152"/>
      <c r="NXF862" s="152"/>
      <c r="NXG862" s="152"/>
      <c r="NXH862" s="152"/>
      <c r="NXI862" s="152"/>
      <c r="NXJ862" s="152"/>
      <c r="NXK862" s="152"/>
      <c r="NXL862" s="152"/>
      <c r="NXM862" s="152"/>
      <c r="NXN862" s="152"/>
      <c r="NXO862" s="152"/>
      <c r="NXP862" s="152"/>
      <c r="NXQ862" s="152"/>
      <c r="NXR862" s="152"/>
      <c r="NXS862" s="152"/>
      <c r="NXT862" s="152"/>
      <c r="NXU862" s="152"/>
      <c r="NXV862" s="152"/>
      <c r="NXW862" s="152"/>
      <c r="NXX862" s="152"/>
      <c r="NXY862" s="152"/>
      <c r="NXZ862" s="152"/>
      <c r="NYA862" s="152"/>
      <c r="NYB862" s="152"/>
      <c r="NYC862" s="152"/>
      <c r="NYD862" s="152"/>
      <c r="NYE862" s="152"/>
      <c r="NYF862" s="152"/>
      <c r="NYG862" s="152"/>
      <c r="NYH862" s="152"/>
      <c r="NYI862" s="152"/>
      <c r="NYJ862" s="152"/>
      <c r="NYK862" s="152"/>
      <c r="NYL862" s="152"/>
      <c r="NYM862" s="152"/>
      <c r="NYN862" s="152"/>
      <c r="NYO862" s="152"/>
      <c r="NYP862" s="152"/>
      <c r="NYQ862" s="152"/>
      <c r="NYR862" s="152"/>
      <c r="NYS862" s="152"/>
      <c r="NYT862" s="152"/>
      <c r="NYU862" s="152"/>
      <c r="NYV862" s="152"/>
      <c r="NYW862" s="152"/>
      <c r="NYX862" s="152"/>
      <c r="NYY862" s="152"/>
      <c r="NYZ862" s="152"/>
      <c r="NZA862" s="152"/>
      <c r="NZB862" s="152"/>
      <c r="NZC862" s="152"/>
      <c r="NZD862" s="152"/>
      <c r="NZE862" s="152"/>
      <c r="NZF862" s="152"/>
      <c r="NZG862" s="152"/>
      <c r="NZH862" s="152"/>
      <c r="NZI862" s="152"/>
      <c r="NZJ862" s="152"/>
      <c r="NZK862" s="152"/>
      <c r="NZL862" s="152"/>
      <c r="NZM862" s="152"/>
      <c r="NZN862" s="152"/>
      <c r="NZO862" s="152"/>
      <c r="NZP862" s="152"/>
      <c r="NZQ862" s="152"/>
      <c r="NZR862" s="152"/>
      <c r="NZS862" s="152"/>
      <c r="NZT862" s="152"/>
      <c r="NZU862" s="152"/>
      <c r="NZV862" s="152"/>
      <c r="NZW862" s="152"/>
      <c r="NZX862" s="152"/>
      <c r="NZY862" s="152"/>
      <c r="NZZ862" s="152"/>
      <c r="OAA862" s="152"/>
      <c r="OAB862" s="152"/>
      <c r="OAC862" s="152"/>
      <c r="OAD862" s="152"/>
      <c r="OAE862" s="152"/>
      <c r="OAF862" s="152"/>
      <c r="OAG862" s="152"/>
      <c r="OAH862" s="152"/>
      <c r="OAI862" s="152"/>
      <c r="OAJ862" s="152"/>
      <c r="OAK862" s="152"/>
      <c r="OAL862" s="152"/>
      <c r="OAM862" s="152"/>
      <c r="OAN862" s="152"/>
      <c r="OAO862" s="152"/>
      <c r="OAP862" s="152"/>
      <c r="OAQ862" s="152"/>
      <c r="OAR862" s="152"/>
      <c r="OAS862" s="152"/>
      <c r="OAT862" s="152"/>
      <c r="OAU862" s="152"/>
      <c r="OAV862" s="152"/>
      <c r="OAW862" s="152"/>
      <c r="OAX862" s="152"/>
      <c r="OAY862" s="152"/>
      <c r="OAZ862" s="152"/>
      <c r="OBA862" s="152"/>
      <c r="OBB862" s="152"/>
      <c r="OBC862" s="152"/>
      <c r="OBD862" s="152"/>
      <c r="OBE862" s="152"/>
      <c r="OBF862" s="152"/>
      <c r="OBG862" s="152"/>
      <c r="OBH862" s="152"/>
      <c r="OBI862" s="152"/>
      <c r="OBJ862" s="152"/>
      <c r="OBK862" s="152"/>
      <c r="OBL862" s="152"/>
      <c r="OBM862" s="152"/>
      <c r="OBN862" s="152"/>
      <c r="OBO862" s="152"/>
      <c r="OBP862" s="152"/>
      <c r="OBQ862" s="152"/>
      <c r="OBR862" s="152"/>
      <c r="OBS862" s="152"/>
      <c r="OBT862" s="152"/>
      <c r="OBU862" s="152"/>
      <c r="OBV862" s="152"/>
      <c r="OBW862" s="152"/>
      <c r="OBX862" s="152"/>
      <c r="OBY862" s="152"/>
      <c r="OBZ862" s="152"/>
      <c r="OCA862" s="152"/>
      <c r="OCB862" s="152"/>
      <c r="OCC862" s="152"/>
      <c r="OCD862" s="152"/>
      <c r="OCE862" s="152"/>
      <c r="OCF862" s="152"/>
      <c r="OCG862" s="152"/>
      <c r="OCH862" s="152"/>
      <c r="OCI862" s="152"/>
      <c r="OCJ862" s="152"/>
      <c r="OCK862" s="152"/>
      <c r="OCL862" s="152"/>
      <c r="OCM862" s="152"/>
      <c r="OCN862" s="152"/>
      <c r="OCO862" s="152"/>
      <c r="OCP862" s="152"/>
      <c r="OCQ862" s="152"/>
      <c r="OCR862" s="152"/>
      <c r="OCS862" s="152"/>
      <c r="OCT862" s="152"/>
      <c r="OCU862" s="152"/>
      <c r="OCV862" s="152"/>
      <c r="OCW862" s="152"/>
      <c r="OCX862" s="152"/>
      <c r="OCY862" s="152"/>
      <c r="OCZ862" s="152"/>
      <c r="ODA862" s="152"/>
      <c r="ODB862" s="152"/>
      <c r="ODC862" s="152"/>
      <c r="ODD862" s="152"/>
      <c r="ODE862" s="152"/>
      <c r="ODF862" s="152"/>
      <c r="ODG862" s="152"/>
      <c r="ODH862" s="152"/>
      <c r="ODI862" s="152"/>
      <c r="ODJ862" s="152"/>
      <c r="ODK862" s="152"/>
      <c r="ODL862" s="152"/>
      <c r="ODM862" s="152"/>
      <c r="ODN862" s="152"/>
      <c r="ODO862" s="152"/>
      <c r="ODP862" s="152"/>
      <c r="ODQ862" s="152"/>
      <c r="ODR862" s="152"/>
      <c r="ODS862" s="152"/>
      <c r="ODT862" s="152"/>
      <c r="ODU862" s="152"/>
      <c r="ODV862" s="152"/>
      <c r="ODW862" s="152"/>
      <c r="ODX862" s="152"/>
      <c r="ODY862" s="152"/>
      <c r="ODZ862" s="152"/>
      <c r="OEA862" s="152"/>
      <c r="OEB862" s="152"/>
      <c r="OEC862" s="152"/>
      <c r="OED862" s="152"/>
      <c r="OEE862" s="152"/>
      <c r="OEF862" s="152"/>
      <c r="OEG862" s="152"/>
      <c r="OEH862" s="152"/>
      <c r="OEI862" s="152"/>
      <c r="OEJ862" s="152"/>
      <c r="OEK862" s="152"/>
      <c r="OEL862" s="152"/>
      <c r="OEM862" s="152"/>
      <c r="OEN862" s="152"/>
      <c r="OEO862" s="152"/>
      <c r="OEP862" s="152"/>
      <c r="OEQ862" s="152"/>
      <c r="OER862" s="152"/>
      <c r="OES862" s="152"/>
      <c r="OET862" s="152"/>
      <c r="OEU862" s="152"/>
      <c r="OEV862" s="152"/>
      <c r="OEW862" s="152"/>
      <c r="OEX862" s="152"/>
      <c r="OEY862" s="152"/>
      <c r="OEZ862" s="152"/>
      <c r="OFA862" s="152"/>
      <c r="OFB862" s="152"/>
      <c r="OFC862" s="152"/>
      <c r="OFD862" s="152"/>
      <c r="OFE862" s="152"/>
      <c r="OFF862" s="152"/>
      <c r="OFG862" s="152"/>
      <c r="OFH862" s="152"/>
      <c r="OFI862" s="152"/>
      <c r="OFJ862" s="152"/>
      <c r="OFK862" s="152"/>
      <c r="OFL862" s="152"/>
      <c r="OFM862" s="152"/>
      <c r="OFN862" s="152"/>
      <c r="OFO862" s="152"/>
      <c r="OFP862" s="152"/>
      <c r="OFQ862" s="152"/>
      <c r="OFR862" s="152"/>
      <c r="OFS862" s="152"/>
      <c r="OFT862" s="152"/>
      <c r="OFU862" s="152"/>
      <c r="OFV862" s="152"/>
      <c r="OFW862" s="152"/>
      <c r="OFX862" s="152"/>
      <c r="OFY862" s="152"/>
      <c r="OFZ862" s="152"/>
      <c r="OGA862" s="152"/>
      <c r="OGB862" s="152"/>
      <c r="OGC862" s="152"/>
      <c r="OGD862" s="152"/>
      <c r="OGE862" s="152"/>
      <c r="OGF862" s="152"/>
      <c r="OGG862" s="152"/>
      <c r="OGH862" s="152"/>
      <c r="OGI862" s="152"/>
      <c r="OGJ862" s="152"/>
      <c r="OGK862" s="152"/>
      <c r="OGL862" s="152"/>
      <c r="OGM862" s="152"/>
      <c r="OGN862" s="152"/>
      <c r="OGO862" s="152"/>
      <c r="OGP862" s="152"/>
      <c r="OGQ862" s="152"/>
      <c r="OGR862" s="152"/>
      <c r="OGS862" s="152"/>
      <c r="OGT862" s="152"/>
      <c r="OGU862" s="152"/>
      <c r="OGV862" s="152"/>
      <c r="OGW862" s="152"/>
      <c r="OGX862" s="152"/>
      <c r="OGY862" s="152"/>
      <c r="OGZ862" s="152"/>
      <c r="OHA862" s="152"/>
      <c r="OHB862" s="152"/>
      <c r="OHC862" s="152"/>
      <c r="OHD862" s="152"/>
      <c r="OHE862" s="152"/>
      <c r="OHF862" s="152"/>
      <c r="OHG862" s="152"/>
      <c r="OHH862" s="152"/>
      <c r="OHI862" s="152"/>
      <c r="OHJ862" s="152"/>
      <c r="OHK862" s="152"/>
      <c r="OHL862" s="152"/>
      <c r="OHM862" s="152"/>
      <c r="OHN862" s="152"/>
      <c r="OHO862" s="152"/>
      <c r="OHP862" s="152"/>
      <c r="OHQ862" s="152"/>
      <c r="OHR862" s="152"/>
      <c r="OHS862" s="152"/>
      <c r="OHT862" s="152"/>
      <c r="OHU862" s="152"/>
      <c r="OHV862" s="152"/>
      <c r="OHW862" s="152"/>
      <c r="OHX862" s="152"/>
      <c r="OHY862" s="152"/>
      <c r="OHZ862" s="152"/>
      <c r="OIA862" s="152"/>
      <c r="OIB862" s="152"/>
      <c r="OIC862" s="152"/>
      <c r="OID862" s="152"/>
      <c r="OIE862" s="152"/>
      <c r="OIF862" s="152"/>
      <c r="OIG862" s="152"/>
      <c r="OIH862" s="152"/>
      <c r="OII862" s="152"/>
      <c r="OIJ862" s="152"/>
      <c r="OIK862" s="152"/>
      <c r="OIL862" s="152"/>
      <c r="OIM862" s="152"/>
      <c r="OIN862" s="152"/>
      <c r="OIO862" s="152"/>
      <c r="OIP862" s="152"/>
      <c r="OIQ862" s="152"/>
      <c r="OIR862" s="152"/>
      <c r="OIS862" s="152"/>
      <c r="OIT862" s="152"/>
      <c r="OIU862" s="152"/>
      <c r="OIV862" s="152"/>
      <c r="OIW862" s="152"/>
      <c r="OIX862" s="152"/>
      <c r="OIY862" s="152"/>
      <c r="OIZ862" s="152"/>
      <c r="OJA862" s="152"/>
      <c r="OJB862" s="152"/>
      <c r="OJC862" s="152"/>
      <c r="OJD862" s="152"/>
      <c r="OJE862" s="152"/>
      <c r="OJF862" s="152"/>
      <c r="OJG862" s="152"/>
      <c r="OJH862" s="152"/>
      <c r="OJI862" s="152"/>
      <c r="OJJ862" s="152"/>
      <c r="OJK862" s="152"/>
      <c r="OJL862" s="152"/>
      <c r="OJM862" s="152"/>
      <c r="OJN862" s="152"/>
      <c r="OJO862" s="152"/>
      <c r="OJP862" s="152"/>
      <c r="OJQ862" s="152"/>
      <c r="OJR862" s="152"/>
      <c r="OJS862" s="152"/>
      <c r="OJT862" s="152"/>
      <c r="OJU862" s="152"/>
      <c r="OJV862" s="152"/>
      <c r="OJW862" s="152"/>
      <c r="OJX862" s="152"/>
      <c r="OJY862" s="152"/>
      <c r="OJZ862" s="152"/>
      <c r="OKA862" s="152"/>
      <c r="OKB862" s="152"/>
      <c r="OKC862" s="152"/>
      <c r="OKD862" s="152"/>
      <c r="OKE862" s="152"/>
      <c r="OKF862" s="152"/>
      <c r="OKG862" s="152"/>
      <c r="OKH862" s="152"/>
      <c r="OKI862" s="152"/>
      <c r="OKJ862" s="152"/>
      <c r="OKK862" s="152"/>
      <c r="OKL862" s="152"/>
      <c r="OKM862" s="152"/>
      <c r="OKN862" s="152"/>
      <c r="OKO862" s="152"/>
      <c r="OKP862" s="152"/>
      <c r="OKQ862" s="152"/>
      <c r="OKR862" s="152"/>
      <c r="OKS862" s="152"/>
      <c r="OKT862" s="152"/>
      <c r="OKU862" s="152"/>
      <c r="OKV862" s="152"/>
      <c r="OKW862" s="152"/>
      <c r="OKX862" s="152"/>
      <c r="OKY862" s="152"/>
      <c r="OKZ862" s="152"/>
      <c r="OLA862" s="152"/>
      <c r="OLB862" s="152"/>
      <c r="OLC862" s="152"/>
      <c r="OLD862" s="152"/>
      <c r="OLE862" s="152"/>
      <c r="OLF862" s="152"/>
      <c r="OLG862" s="152"/>
      <c r="OLH862" s="152"/>
      <c r="OLI862" s="152"/>
      <c r="OLJ862" s="152"/>
      <c r="OLK862" s="152"/>
      <c r="OLL862" s="152"/>
      <c r="OLM862" s="152"/>
      <c r="OLN862" s="152"/>
      <c r="OLO862" s="152"/>
      <c r="OLP862" s="152"/>
      <c r="OLQ862" s="152"/>
      <c r="OLR862" s="152"/>
      <c r="OLS862" s="152"/>
      <c r="OLT862" s="152"/>
      <c r="OLU862" s="152"/>
      <c r="OLV862" s="152"/>
      <c r="OLW862" s="152"/>
      <c r="OLX862" s="152"/>
      <c r="OLY862" s="152"/>
      <c r="OLZ862" s="152"/>
      <c r="OMA862" s="152"/>
      <c r="OMB862" s="152"/>
      <c r="OMC862" s="152"/>
      <c r="OMD862" s="152"/>
      <c r="OME862" s="152"/>
      <c r="OMF862" s="152"/>
      <c r="OMG862" s="152"/>
      <c r="OMH862" s="152"/>
      <c r="OMI862" s="152"/>
      <c r="OMJ862" s="152"/>
      <c r="OMK862" s="152"/>
      <c r="OML862" s="152"/>
      <c r="OMM862" s="152"/>
      <c r="OMN862" s="152"/>
      <c r="OMO862" s="152"/>
      <c r="OMP862" s="152"/>
      <c r="OMQ862" s="152"/>
      <c r="OMR862" s="152"/>
      <c r="OMS862" s="152"/>
      <c r="OMT862" s="152"/>
      <c r="OMU862" s="152"/>
      <c r="OMV862" s="152"/>
      <c r="OMW862" s="152"/>
      <c r="OMX862" s="152"/>
      <c r="OMY862" s="152"/>
      <c r="OMZ862" s="152"/>
      <c r="ONA862" s="152"/>
      <c r="ONB862" s="152"/>
      <c r="ONC862" s="152"/>
      <c r="OND862" s="152"/>
      <c r="ONE862" s="152"/>
      <c r="ONF862" s="152"/>
      <c r="ONG862" s="152"/>
      <c r="ONH862" s="152"/>
      <c r="ONI862" s="152"/>
      <c r="ONJ862" s="152"/>
      <c r="ONK862" s="152"/>
      <c r="ONL862" s="152"/>
      <c r="ONM862" s="152"/>
      <c r="ONN862" s="152"/>
      <c r="ONO862" s="152"/>
      <c r="ONP862" s="152"/>
      <c r="ONQ862" s="152"/>
      <c r="ONR862" s="152"/>
      <c r="ONS862" s="152"/>
      <c r="ONT862" s="152"/>
      <c r="ONU862" s="152"/>
      <c r="ONV862" s="152"/>
      <c r="ONW862" s="152"/>
      <c r="ONX862" s="152"/>
      <c r="ONY862" s="152"/>
      <c r="ONZ862" s="152"/>
      <c r="OOA862" s="152"/>
      <c r="OOB862" s="152"/>
      <c r="OOC862" s="152"/>
      <c r="OOD862" s="152"/>
      <c r="OOE862" s="152"/>
      <c r="OOF862" s="152"/>
      <c r="OOG862" s="152"/>
      <c r="OOH862" s="152"/>
      <c r="OOI862" s="152"/>
      <c r="OOJ862" s="152"/>
      <c r="OOK862" s="152"/>
      <c r="OOL862" s="152"/>
      <c r="OOM862" s="152"/>
      <c r="OON862" s="152"/>
      <c r="OOO862" s="152"/>
      <c r="OOP862" s="152"/>
      <c r="OOQ862" s="152"/>
      <c r="OOR862" s="152"/>
      <c r="OOS862" s="152"/>
      <c r="OOT862" s="152"/>
      <c r="OOU862" s="152"/>
      <c r="OOV862" s="152"/>
      <c r="OOW862" s="152"/>
      <c r="OOX862" s="152"/>
      <c r="OOY862" s="152"/>
      <c r="OOZ862" s="152"/>
      <c r="OPA862" s="152"/>
      <c r="OPB862" s="152"/>
      <c r="OPC862" s="152"/>
      <c r="OPD862" s="152"/>
      <c r="OPE862" s="152"/>
      <c r="OPF862" s="152"/>
      <c r="OPG862" s="152"/>
      <c r="OPH862" s="152"/>
      <c r="OPI862" s="152"/>
      <c r="OPJ862" s="152"/>
      <c r="OPK862" s="152"/>
      <c r="OPL862" s="152"/>
      <c r="OPM862" s="152"/>
      <c r="OPN862" s="152"/>
      <c r="OPO862" s="152"/>
      <c r="OPP862" s="152"/>
      <c r="OPQ862" s="152"/>
      <c r="OPR862" s="152"/>
      <c r="OPS862" s="152"/>
      <c r="OPT862" s="152"/>
      <c r="OPU862" s="152"/>
      <c r="OPV862" s="152"/>
      <c r="OPW862" s="152"/>
      <c r="OPX862" s="152"/>
      <c r="OPY862" s="152"/>
      <c r="OPZ862" s="152"/>
      <c r="OQA862" s="152"/>
      <c r="OQB862" s="152"/>
      <c r="OQC862" s="152"/>
      <c r="OQD862" s="152"/>
      <c r="OQE862" s="152"/>
      <c r="OQF862" s="152"/>
      <c r="OQG862" s="152"/>
      <c r="OQH862" s="152"/>
      <c r="OQI862" s="152"/>
      <c r="OQJ862" s="152"/>
      <c r="OQK862" s="152"/>
      <c r="OQL862" s="152"/>
      <c r="OQM862" s="152"/>
      <c r="OQN862" s="152"/>
      <c r="OQO862" s="152"/>
      <c r="OQP862" s="152"/>
      <c r="OQQ862" s="152"/>
      <c r="OQR862" s="152"/>
      <c r="OQS862" s="152"/>
      <c r="OQT862" s="152"/>
      <c r="OQU862" s="152"/>
      <c r="OQV862" s="152"/>
      <c r="OQW862" s="152"/>
      <c r="OQX862" s="152"/>
      <c r="OQY862" s="152"/>
      <c r="OQZ862" s="152"/>
      <c r="ORA862" s="152"/>
      <c r="ORB862" s="152"/>
      <c r="ORC862" s="152"/>
      <c r="ORD862" s="152"/>
      <c r="ORE862" s="152"/>
      <c r="ORF862" s="152"/>
      <c r="ORG862" s="152"/>
      <c r="ORH862" s="152"/>
      <c r="ORI862" s="152"/>
      <c r="ORJ862" s="152"/>
      <c r="ORK862" s="152"/>
      <c r="ORL862" s="152"/>
      <c r="ORM862" s="152"/>
      <c r="ORN862" s="152"/>
      <c r="ORO862" s="152"/>
      <c r="ORP862" s="152"/>
      <c r="ORQ862" s="152"/>
      <c r="ORR862" s="152"/>
      <c r="ORS862" s="152"/>
      <c r="ORT862" s="152"/>
      <c r="ORU862" s="152"/>
      <c r="ORV862" s="152"/>
      <c r="ORW862" s="152"/>
      <c r="ORX862" s="152"/>
      <c r="ORY862" s="152"/>
      <c r="ORZ862" s="152"/>
      <c r="OSA862" s="152"/>
      <c r="OSB862" s="152"/>
      <c r="OSC862" s="152"/>
      <c r="OSD862" s="152"/>
      <c r="OSE862" s="152"/>
      <c r="OSF862" s="152"/>
      <c r="OSG862" s="152"/>
      <c r="OSH862" s="152"/>
      <c r="OSI862" s="152"/>
      <c r="OSJ862" s="152"/>
      <c r="OSK862" s="152"/>
      <c r="OSL862" s="152"/>
      <c r="OSM862" s="152"/>
      <c r="OSN862" s="152"/>
      <c r="OSO862" s="152"/>
      <c r="OSP862" s="152"/>
      <c r="OSQ862" s="152"/>
      <c r="OSR862" s="152"/>
      <c r="OSS862" s="152"/>
      <c r="OST862" s="152"/>
      <c r="OSU862" s="152"/>
      <c r="OSV862" s="152"/>
      <c r="OSW862" s="152"/>
      <c r="OSX862" s="152"/>
      <c r="OSY862" s="152"/>
      <c r="OSZ862" s="152"/>
      <c r="OTA862" s="152"/>
      <c r="OTB862" s="152"/>
      <c r="OTC862" s="152"/>
      <c r="OTD862" s="152"/>
      <c r="OTE862" s="152"/>
      <c r="OTF862" s="152"/>
      <c r="OTG862" s="152"/>
      <c r="OTH862" s="152"/>
      <c r="OTI862" s="152"/>
      <c r="OTJ862" s="152"/>
      <c r="OTK862" s="152"/>
      <c r="OTL862" s="152"/>
      <c r="OTM862" s="152"/>
      <c r="OTN862" s="152"/>
      <c r="OTO862" s="152"/>
      <c r="OTP862" s="152"/>
      <c r="OTQ862" s="152"/>
      <c r="OTR862" s="152"/>
      <c r="OTS862" s="152"/>
      <c r="OTT862" s="152"/>
      <c r="OTU862" s="152"/>
      <c r="OTV862" s="152"/>
      <c r="OTW862" s="152"/>
      <c r="OTX862" s="152"/>
      <c r="OTY862" s="152"/>
      <c r="OTZ862" s="152"/>
      <c r="OUA862" s="152"/>
      <c r="OUB862" s="152"/>
      <c r="OUC862" s="152"/>
      <c r="OUD862" s="152"/>
      <c r="OUE862" s="152"/>
      <c r="OUF862" s="152"/>
      <c r="OUG862" s="152"/>
      <c r="OUH862" s="152"/>
      <c r="OUI862" s="152"/>
      <c r="OUJ862" s="152"/>
      <c r="OUK862" s="152"/>
      <c r="OUL862" s="152"/>
      <c r="OUM862" s="152"/>
      <c r="OUN862" s="152"/>
      <c r="OUO862" s="152"/>
      <c r="OUP862" s="152"/>
      <c r="OUQ862" s="152"/>
      <c r="OUR862" s="152"/>
      <c r="OUS862" s="152"/>
      <c r="OUT862" s="152"/>
      <c r="OUU862" s="152"/>
      <c r="OUV862" s="152"/>
      <c r="OUW862" s="152"/>
      <c r="OUX862" s="152"/>
      <c r="OUY862" s="152"/>
      <c r="OUZ862" s="152"/>
      <c r="OVA862" s="152"/>
      <c r="OVB862" s="152"/>
      <c r="OVC862" s="152"/>
      <c r="OVD862" s="152"/>
      <c r="OVE862" s="152"/>
      <c r="OVF862" s="152"/>
      <c r="OVG862" s="152"/>
      <c r="OVH862" s="152"/>
      <c r="OVI862" s="152"/>
      <c r="OVJ862" s="152"/>
      <c r="OVK862" s="152"/>
      <c r="OVL862" s="152"/>
      <c r="OVM862" s="152"/>
      <c r="OVN862" s="152"/>
      <c r="OVO862" s="152"/>
      <c r="OVP862" s="152"/>
      <c r="OVQ862" s="152"/>
      <c r="OVR862" s="152"/>
      <c r="OVS862" s="152"/>
      <c r="OVT862" s="152"/>
      <c r="OVU862" s="152"/>
      <c r="OVV862" s="152"/>
      <c r="OVW862" s="152"/>
      <c r="OVX862" s="152"/>
      <c r="OVY862" s="152"/>
      <c r="OVZ862" s="152"/>
      <c r="OWA862" s="152"/>
      <c r="OWB862" s="152"/>
      <c r="OWC862" s="152"/>
      <c r="OWD862" s="152"/>
      <c r="OWE862" s="152"/>
      <c r="OWF862" s="152"/>
      <c r="OWG862" s="152"/>
      <c r="OWH862" s="152"/>
      <c r="OWI862" s="152"/>
      <c r="OWJ862" s="152"/>
      <c r="OWK862" s="152"/>
      <c r="OWL862" s="152"/>
      <c r="OWM862" s="152"/>
      <c r="OWN862" s="152"/>
      <c r="OWO862" s="152"/>
      <c r="OWP862" s="152"/>
      <c r="OWQ862" s="152"/>
      <c r="OWR862" s="152"/>
      <c r="OWS862" s="152"/>
      <c r="OWT862" s="152"/>
      <c r="OWU862" s="152"/>
      <c r="OWV862" s="152"/>
      <c r="OWW862" s="152"/>
      <c r="OWX862" s="152"/>
      <c r="OWY862" s="152"/>
      <c r="OWZ862" s="152"/>
      <c r="OXA862" s="152"/>
      <c r="OXB862" s="152"/>
      <c r="OXC862" s="152"/>
      <c r="OXD862" s="152"/>
      <c r="OXE862" s="152"/>
      <c r="OXF862" s="152"/>
      <c r="OXG862" s="152"/>
      <c r="OXH862" s="152"/>
      <c r="OXI862" s="152"/>
      <c r="OXJ862" s="152"/>
      <c r="OXK862" s="152"/>
      <c r="OXL862" s="152"/>
      <c r="OXM862" s="152"/>
      <c r="OXN862" s="152"/>
      <c r="OXO862" s="152"/>
      <c r="OXP862" s="152"/>
      <c r="OXQ862" s="152"/>
      <c r="OXR862" s="152"/>
      <c r="OXS862" s="152"/>
      <c r="OXT862" s="152"/>
      <c r="OXU862" s="152"/>
      <c r="OXV862" s="152"/>
      <c r="OXW862" s="152"/>
      <c r="OXX862" s="152"/>
      <c r="OXY862" s="152"/>
      <c r="OXZ862" s="152"/>
      <c r="OYA862" s="152"/>
      <c r="OYB862" s="152"/>
      <c r="OYC862" s="152"/>
      <c r="OYD862" s="152"/>
      <c r="OYE862" s="152"/>
      <c r="OYF862" s="152"/>
      <c r="OYG862" s="152"/>
      <c r="OYH862" s="152"/>
      <c r="OYI862" s="152"/>
      <c r="OYJ862" s="152"/>
      <c r="OYK862" s="152"/>
      <c r="OYL862" s="152"/>
      <c r="OYM862" s="152"/>
      <c r="OYN862" s="152"/>
      <c r="OYO862" s="152"/>
      <c r="OYP862" s="152"/>
      <c r="OYQ862" s="152"/>
      <c r="OYR862" s="152"/>
      <c r="OYS862" s="152"/>
      <c r="OYT862" s="152"/>
      <c r="OYU862" s="152"/>
      <c r="OYV862" s="152"/>
      <c r="OYW862" s="152"/>
      <c r="OYX862" s="152"/>
      <c r="OYY862" s="152"/>
      <c r="OYZ862" s="152"/>
      <c r="OZA862" s="152"/>
      <c r="OZB862" s="152"/>
      <c r="OZC862" s="152"/>
      <c r="OZD862" s="152"/>
      <c r="OZE862" s="152"/>
      <c r="OZF862" s="152"/>
      <c r="OZG862" s="152"/>
      <c r="OZH862" s="152"/>
      <c r="OZI862" s="152"/>
      <c r="OZJ862" s="152"/>
      <c r="OZK862" s="152"/>
      <c r="OZL862" s="152"/>
      <c r="OZM862" s="152"/>
      <c r="OZN862" s="152"/>
      <c r="OZO862" s="152"/>
      <c r="OZP862" s="152"/>
      <c r="OZQ862" s="152"/>
      <c r="OZR862" s="152"/>
      <c r="OZS862" s="152"/>
      <c r="OZT862" s="152"/>
      <c r="OZU862" s="152"/>
      <c r="OZV862" s="152"/>
      <c r="OZW862" s="152"/>
      <c r="OZX862" s="152"/>
      <c r="OZY862" s="152"/>
      <c r="OZZ862" s="152"/>
      <c r="PAA862" s="152"/>
      <c r="PAB862" s="152"/>
      <c r="PAC862" s="152"/>
      <c r="PAD862" s="152"/>
      <c r="PAE862" s="152"/>
      <c r="PAF862" s="152"/>
      <c r="PAG862" s="152"/>
      <c r="PAH862" s="152"/>
      <c r="PAI862" s="152"/>
      <c r="PAJ862" s="152"/>
      <c r="PAK862" s="152"/>
      <c r="PAL862" s="152"/>
      <c r="PAM862" s="152"/>
      <c r="PAN862" s="152"/>
      <c r="PAO862" s="152"/>
      <c r="PAP862" s="152"/>
      <c r="PAQ862" s="152"/>
      <c r="PAR862" s="152"/>
      <c r="PAS862" s="152"/>
      <c r="PAT862" s="152"/>
      <c r="PAU862" s="152"/>
      <c r="PAV862" s="152"/>
      <c r="PAW862" s="152"/>
      <c r="PAX862" s="152"/>
      <c r="PAY862" s="152"/>
      <c r="PAZ862" s="152"/>
      <c r="PBA862" s="152"/>
      <c r="PBB862" s="152"/>
      <c r="PBC862" s="152"/>
      <c r="PBD862" s="152"/>
      <c r="PBE862" s="152"/>
      <c r="PBF862" s="152"/>
      <c r="PBG862" s="152"/>
      <c r="PBH862" s="152"/>
      <c r="PBI862" s="152"/>
      <c r="PBJ862" s="152"/>
      <c r="PBK862" s="152"/>
      <c r="PBL862" s="152"/>
      <c r="PBM862" s="152"/>
      <c r="PBN862" s="152"/>
      <c r="PBO862" s="152"/>
      <c r="PBP862" s="152"/>
      <c r="PBQ862" s="152"/>
      <c r="PBR862" s="152"/>
      <c r="PBS862" s="152"/>
      <c r="PBT862" s="152"/>
      <c r="PBU862" s="152"/>
      <c r="PBV862" s="152"/>
      <c r="PBW862" s="152"/>
      <c r="PBX862" s="152"/>
      <c r="PBY862" s="152"/>
      <c r="PBZ862" s="152"/>
      <c r="PCA862" s="152"/>
      <c r="PCB862" s="152"/>
      <c r="PCC862" s="152"/>
      <c r="PCD862" s="152"/>
      <c r="PCE862" s="152"/>
      <c r="PCF862" s="152"/>
      <c r="PCG862" s="152"/>
      <c r="PCH862" s="152"/>
      <c r="PCI862" s="152"/>
      <c r="PCJ862" s="152"/>
      <c r="PCK862" s="152"/>
      <c r="PCL862" s="152"/>
      <c r="PCM862" s="152"/>
      <c r="PCN862" s="152"/>
      <c r="PCO862" s="152"/>
      <c r="PCP862" s="152"/>
      <c r="PCQ862" s="152"/>
      <c r="PCR862" s="152"/>
      <c r="PCS862" s="152"/>
      <c r="PCT862" s="152"/>
      <c r="PCU862" s="152"/>
      <c r="PCV862" s="152"/>
      <c r="PCW862" s="152"/>
      <c r="PCX862" s="152"/>
      <c r="PCY862" s="152"/>
      <c r="PCZ862" s="152"/>
      <c r="PDA862" s="152"/>
      <c r="PDB862" s="152"/>
      <c r="PDC862" s="152"/>
      <c r="PDD862" s="152"/>
      <c r="PDE862" s="152"/>
      <c r="PDF862" s="152"/>
      <c r="PDG862" s="152"/>
      <c r="PDH862" s="152"/>
      <c r="PDI862" s="152"/>
      <c r="PDJ862" s="152"/>
      <c r="PDK862" s="152"/>
      <c r="PDL862" s="152"/>
      <c r="PDM862" s="152"/>
      <c r="PDN862" s="152"/>
      <c r="PDO862" s="152"/>
      <c r="PDP862" s="152"/>
      <c r="PDQ862" s="152"/>
      <c r="PDR862" s="152"/>
      <c r="PDS862" s="152"/>
      <c r="PDT862" s="152"/>
      <c r="PDU862" s="152"/>
      <c r="PDV862" s="152"/>
      <c r="PDW862" s="152"/>
      <c r="PDX862" s="152"/>
      <c r="PDY862" s="152"/>
      <c r="PDZ862" s="152"/>
      <c r="PEA862" s="152"/>
      <c r="PEB862" s="152"/>
      <c r="PEC862" s="152"/>
      <c r="PED862" s="152"/>
      <c r="PEE862" s="152"/>
      <c r="PEF862" s="152"/>
      <c r="PEG862" s="152"/>
      <c r="PEH862" s="152"/>
      <c r="PEI862" s="152"/>
      <c r="PEJ862" s="152"/>
      <c r="PEK862" s="152"/>
      <c r="PEL862" s="152"/>
      <c r="PEM862" s="152"/>
      <c r="PEN862" s="152"/>
      <c r="PEO862" s="152"/>
      <c r="PEP862" s="152"/>
      <c r="PEQ862" s="152"/>
      <c r="PER862" s="152"/>
      <c r="PES862" s="152"/>
      <c r="PET862" s="152"/>
      <c r="PEU862" s="152"/>
      <c r="PEV862" s="152"/>
      <c r="PEW862" s="152"/>
      <c r="PEX862" s="152"/>
      <c r="PEY862" s="152"/>
      <c r="PEZ862" s="152"/>
      <c r="PFA862" s="152"/>
      <c r="PFB862" s="152"/>
      <c r="PFC862" s="152"/>
      <c r="PFD862" s="152"/>
      <c r="PFE862" s="152"/>
      <c r="PFF862" s="152"/>
      <c r="PFG862" s="152"/>
      <c r="PFH862" s="152"/>
      <c r="PFI862" s="152"/>
      <c r="PFJ862" s="152"/>
      <c r="PFK862" s="152"/>
      <c r="PFL862" s="152"/>
      <c r="PFM862" s="152"/>
      <c r="PFN862" s="152"/>
      <c r="PFO862" s="152"/>
      <c r="PFP862" s="152"/>
      <c r="PFQ862" s="152"/>
      <c r="PFR862" s="152"/>
      <c r="PFS862" s="152"/>
      <c r="PFT862" s="152"/>
      <c r="PFU862" s="152"/>
      <c r="PFV862" s="152"/>
      <c r="PFW862" s="152"/>
      <c r="PFX862" s="152"/>
      <c r="PFY862" s="152"/>
      <c r="PFZ862" s="152"/>
      <c r="PGA862" s="152"/>
      <c r="PGB862" s="152"/>
      <c r="PGC862" s="152"/>
      <c r="PGD862" s="152"/>
      <c r="PGE862" s="152"/>
      <c r="PGF862" s="152"/>
      <c r="PGG862" s="152"/>
      <c r="PGH862" s="152"/>
      <c r="PGI862" s="152"/>
      <c r="PGJ862" s="152"/>
      <c r="PGK862" s="152"/>
      <c r="PGL862" s="152"/>
      <c r="PGM862" s="152"/>
      <c r="PGN862" s="152"/>
      <c r="PGO862" s="152"/>
      <c r="PGP862" s="152"/>
      <c r="PGQ862" s="152"/>
      <c r="PGR862" s="152"/>
      <c r="PGS862" s="152"/>
      <c r="PGT862" s="152"/>
      <c r="PGU862" s="152"/>
      <c r="PGV862" s="152"/>
      <c r="PGW862" s="152"/>
      <c r="PGX862" s="152"/>
      <c r="PGY862" s="152"/>
      <c r="PGZ862" s="152"/>
      <c r="PHA862" s="152"/>
      <c r="PHB862" s="152"/>
      <c r="PHC862" s="152"/>
      <c r="PHD862" s="152"/>
      <c r="PHE862" s="152"/>
      <c r="PHF862" s="152"/>
      <c r="PHG862" s="152"/>
      <c r="PHH862" s="152"/>
      <c r="PHI862" s="152"/>
      <c r="PHJ862" s="152"/>
      <c r="PHK862" s="152"/>
      <c r="PHL862" s="152"/>
      <c r="PHM862" s="152"/>
      <c r="PHN862" s="152"/>
      <c r="PHO862" s="152"/>
      <c r="PHP862" s="152"/>
      <c r="PHQ862" s="152"/>
      <c r="PHR862" s="152"/>
      <c r="PHS862" s="152"/>
      <c r="PHT862" s="152"/>
      <c r="PHU862" s="152"/>
      <c r="PHV862" s="152"/>
      <c r="PHW862" s="152"/>
      <c r="PHX862" s="152"/>
      <c r="PHY862" s="152"/>
      <c r="PHZ862" s="152"/>
      <c r="PIA862" s="152"/>
      <c r="PIB862" s="152"/>
      <c r="PIC862" s="152"/>
      <c r="PID862" s="152"/>
      <c r="PIE862" s="152"/>
      <c r="PIF862" s="152"/>
      <c r="PIG862" s="152"/>
      <c r="PIH862" s="152"/>
      <c r="PII862" s="152"/>
      <c r="PIJ862" s="152"/>
      <c r="PIK862" s="152"/>
      <c r="PIL862" s="152"/>
      <c r="PIM862" s="152"/>
      <c r="PIN862" s="152"/>
      <c r="PIO862" s="152"/>
      <c r="PIP862" s="152"/>
      <c r="PIQ862" s="152"/>
      <c r="PIR862" s="152"/>
      <c r="PIS862" s="152"/>
      <c r="PIT862" s="152"/>
      <c r="PIU862" s="152"/>
      <c r="PIV862" s="152"/>
      <c r="PIW862" s="152"/>
      <c r="PIX862" s="152"/>
      <c r="PIY862" s="152"/>
      <c r="PIZ862" s="152"/>
      <c r="PJA862" s="152"/>
      <c r="PJB862" s="152"/>
      <c r="PJC862" s="152"/>
      <c r="PJD862" s="152"/>
      <c r="PJE862" s="152"/>
      <c r="PJF862" s="152"/>
      <c r="PJG862" s="152"/>
      <c r="PJH862" s="152"/>
      <c r="PJI862" s="152"/>
      <c r="PJJ862" s="152"/>
      <c r="PJK862" s="152"/>
      <c r="PJL862" s="152"/>
      <c r="PJM862" s="152"/>
      <c r="PJN862" s="152"/>
      <c r="PJO862" s="152"/>
      <c r="PJP862" s="152"/>
      <c r="PJQ862" s="152"/>
      <c r="PJR862" s="152"/>
      <c r="PJS862" s="152"/>
      <c r="PJT862" s="152"/>
      <c r="PJU862" s="152"/>
      <c r="PJV862" s="152"/>
      <c r="PJW862" s="152"/>
      <c r="PJX862" s="152"/>
      <c r="PJY862" s="152"/>
      <c r="PJZ862" s="152"/>
      <c r="PKA862" s="152"/>
      <c r="PKB862" s="152"/>
      <c r="PKC862" s="152"/>
      <c r="PKD862" s="152"/>
      <c r="PKE862" s="152"/>
      <c r="PKF862" s="152"/>
      <c r="PKG862" s="152"/>
      <c r="PKH862" s="152"/>
      <c r="PKI862" s="152"/>
      <c r="PKJ862" s="152"/>
      <c r="PKK862" s="152"/>
      <c r="PKL862" s="152"/>
      <c r="PKM862" s="152"/>
      <c r="PKN862" s="152"/>
      <c r="PKO862" s="152"/>
      <c r="PKP862" s="152"/>
      <c r="PKQ862" s="152"/>
      <c r="PKR862" s="152"/>
      <c r="PKS862" s="152"/>
      <c r="PKT862" s="152"/>
      <c r="PKU862" s="152"/>
      <c r="PKV862" s="152"/>
      <c r="PKW862" s="152"/>
      <c r="PKX862" s="152"/>
      <c r="PKY862" s="152"/>
      <c r="PKZ862" s="152"/>
      <c r="PLA862" s="152"/>
      <c r="PLB862" s="152"/>
      <c r="PLC862" s="152"/>
      <c r="PLD862" s="152"/>
      <c r="PLE862" s="152"/>
      <c r="PLF862" s="152"/>
      <c r="PLG862" s="152"/>
      <c r="PLH862" s="152"/>
      <c r="PLI862" s="152"/>
      <c r="PLJ862" s="152"/>
      <c r="PLK862" s="152"/>
      <c r="PLL862" s="152"/>
      <c r="PLM862" s="152"/>
      <c r="PLN862" s="152"/>
      <c r="PLO862" s="152"/>
      <c r="PLP862" s="152"/>
      <c r="PLQ862" s="152"/>
      <c r="PLR862" s="152"/>
      <c r="PLS862" s="152"/>
      <c r="PLT862" s="152"/>
      <c r="PLU862" s="152"/>
      <c r="PLV862" s="152"/>
      <c r="PLW862" s="152"/>
      <c r="PLX862" s="152"/>
      <c r="PLY862" s="152"/>
      <c r="PLZ862" s="152"/>
      <c r="PMA862" s="152"/>
      <c r="PMB862" s="152"/>
      <c r="PMC862" s="152"/>
      <c r="PMD862" s="152"/>
      <c r="PME862" s="152"/>
      <c r="PMF862" s="152"/>
      <c r="PMG862" s="152"/>
      <c r="PMH862" s="152"/>
      <c r="PMI862" s="152"/>
      <c r="PMJ862" s="152"/>
      <c r="PMK862" s="152"/>
      <c r="PML862" s="152"/>
      <c r="PMM862" s="152"/>
      <c r="PMN862" s="152"/>
      <c r="PMO862" s="152"/>
      <c r="PMP862" s="152"/>
      <c r="PMQ862" s="152"/>
      <c r="PMR862" s="152"/>
      <c r="PMS862" s="152"/>
      <c r="PMT862" s="152"/>
      <c r="PMU862" s="152"/>
      <c r="PMV862" s="152"/>
      <c r="PMW862" s="152"/>
      <c r="PMX862" s="152"/>
      <c r="PMY862" s="152"/>
      <c r="PMZ862" s="152"/>
      <c r="PNA862" s="152"/>
      <c r="PNB862" s="152"/>
      <c r="PNC862" s="152"/>
      <c r="PND862" s="152"/>
      <c r="PNE862" s="152"/>
      <c r="PNF862" s="152"/>
      <c r="PNG862" s="152"/>
      <c r="PNH862" s="152"/>
      <c r="PNI862" s="152"/>
      <c r="PNJ862" s="152"/>
      <c r="PNK862" s="152"/>
      <c r="PNL862" s="152"/>
      <c r="PNM862" s="152"/>
      <c r="PNN862" s="152"/>
      <c r="PNO862" s="152"/>
      <c r="PNP862" s="152"/>
      <c r="PNQ862" s="152"/>
      <c r="PNR862" s="152"/>
      <c r="PNS862" s="152"/>
      <c r="PNT862" s="152"/>
      <c r="PNU862" s="152"/>
      <c r="PNV862" s="152"/>
      <c r="PNW862" s="152"/>
      <c r="PNX862" s="152"/>
      <c r="PNY862" s="152"/>
      <c r="PNZ862" s="152"/>
      <c r="POA862" s="152"/>
      <c r="POB862" s="152"/>
      <c r="POC862" s="152"/>
      <c r="POD862" s="152"/>
      <c r="POE862" s="152"/>
      <c r="POF862" s="152"/>
      <c r="POG862" s="152"/>
      <c r="POH862" s="152"/>
      <c r="POI862" s="152"/>
      <c r="POJ862" s="152"/>
      <c r="POK862" s="152"/>
      <c r="POL862" s="152"/>
      <c r="POM862" s="152"/>
      <c r="PON862" s="152"/>
      <c r="POO862" s="152"/>
      <c r="POP862" s="152"/>
      <c r="POQ862" s="152"/>
      <c r="POR862" s="152"/>
      <c r="POS862" s="152"/>
      <c r="POT862" s="152"/>
      <c r="POU862" s="152"/>
      <c r="POV862" s="152"/>
      <c r="POW862" s="152"/>
      <c r="POX862" s="152"/>
      <c r="POY862" s="152"/>
      <c r="POZ862" s="152"/>
      <c r="PPA862" s="152"/>
      <c r="PPB862" s="152"/>
      <c r="PPC862" s="152"/>
      <c r="PPD862" s="152"/>
      <c r="PPE862" s="152"/>
      <c r="PPF862" s="152"/>
      <c r="PPG862" s="152"/>
      <c r="PPH862" s="152"/>
      <c r="PPI862" s="152"/>
      <c r="PPJ862" s="152"/>
      <c r="PPK862" s="152"/>
      <c r="PPL862" s="152"/>
      <c r="PPM862" s="152"/>
      <c r="PPN862" s="152"/>
      <c r="PPO862" s="152"/>
      <c r="PPP862" s="152"/>
      <c r="PPQ862" s="152"/>
      <c r="PPR862" s="152"/>
      <c r="PPS862" s="152"/>
      <c r="PPT862" s="152"/>
      <c r="PPU862" s="152"/>
      <c r="PPV862" s="152"/>
      <c r="PPW862" s="152"/>
      <c r="PPX862" s="152"/>
      <c r="PPY862" s="152"/>
      <c r="PPZ862" s="152"/>
      <c r="PQA862" s="152"/>
      <c r="PQB862" s="152"/>
      <c r="PQC862" s="152"/>
      <c r="PQD862" s="152"/>
      <c r="PQE862" s="152"/>
      <c r="PQF862" s="152"/>
      <c r="PQG862" s="152"/>
      <c r="PQH862" s="152"/>
      <c r="PQI862" s="152"/>
      <c r="PQJ862" s="152"/>
      <c r="PQK862" s="152"/>
      <c r="PQL862" s="152"/>
      <c r="PQM862" s="152"/>
      <c r="PQN862" s="152"/>
      <c r="PQO862" s="152"/>
      <c r="PQP862" s="152"/>
      <c r="PQQ862" s="152"/>
      <c r="PQR862" s="152"/>
      <c r="PQS862" s="152"/>
      <c r="PQT862" s="152"/>
      <c r="PQU862" s="152"/>
      <c r="PQV862" s="152"/>
      <c r="PQW862" s="152"/>
      <c r="PQX862" s="152"/>
      <c r="PQY862" s="152"/>
      <c r="PQZ862" s="152"/>
      <c r="PRA862" s="152"/>
      <c r="PRB862" s="152"/>
      <c r="PRC862" s="152"/>
      <c r="PRD862" s="152"/>
      <c r="PRE862" s="152"/>
      <c r="PRF862" s="152"/>
      <c r="PRG862" s="152"/>
      <c r="PRH862" s="152"/>
      <c r="PRI862" s="152"/>
      <c r="PRJ862" s="152"/>
      <c r="PRK862" s="152"/>
      <c r="PRL862" s="152"/>
      <c r="PRM862" s="152"/>
      <c r="PRN862" s="152"/>
      <c r="PRO862" s="152"/>
      <c r="PRP862" s="152"/>
      <c r="PRQ862" s="152"/>
      <c r="PRR862" s="152"/>
      <c r="PRS862" s="152"/>
      <c r="PRT862" s="152"/>
      <c r="PRU862" s="152"/>
      <c r="PRV862" s="152"/>
      <c r="PRW862" s="152"/>
      <c r="PRX862" s="152"/>
      <c r="PRY862" s="152"/>
      <c r="PRZ862" s="152"/>
      <c r="PSA862" s="152"/>
      <c r="PSB862" s="152"/>
      <c r="PSC862" s="152"/>
      <c r="PSD862" s="152"/>
      <c r="PSE862" s="152"/>
      <c r="PSF862" s="152"/>
      <c r="PSG862" s="152"/>
      <c r="PSH862" s="152"/>
      <c r="PSI862" s="152"/>
      <c r="PSJ862" s="152"/>
      <c r="PSK862" s="152"/>
      <c r="PSL862" s="152"/>
      <c r="PSM862" s="152"/>
      <c r="PSN862" s="152"/>
      <c r="PSO862" s="152"/>
      <c r="PSP862" s="152"/>
      <c r="PSQ862" s="152"/>
      <c r="PSR862" s="152"/>
      <c r="PSS862" s="152"/>
      <c r="PST862" s="152"/>
      <c r="PSU862" s="152"/>
      <c r="PSV862" s="152"/>
      <c r="PSW862" s="152"/>
      <c r="PSX862" s="152"/>
      <c r="PSY862" s="152"/>
      <c r="PSZ862" s="152"/>
      <c r="PTA862" s="152"/>
      <c r="PTB862" s="152"/>
      <c r="PTC862" s="152"/>
      <c r="PTD862" s="152"/>
      <c r="PTE862" s="152"/>
      <c r="PTF862" s="152"/>
      <c r="PTG862" s="152"/>
      <c r="PTH862" s="152"/>
      <c r="PTI862" s="152"/>
      <c r="PTJ862" s="152"/>
      <c r="PTK862" s="152"/>
      <c r="PTL862" s="152"/>
      <c r="PTM862" s="152"/>
      <c r="PTN862" s="152"/>
      <c r="PTO862" s="152"/>
      <c r="PTP862" s="152"/>
      <c r="PTQ862" s="152"/>
      <c r="PTR862" s="152"/>
      <c r="PTS862" s="152"/>
      <c r="PTT862" s="152"/>
      <c r="PTU862" s="152"/>
      <c r="PTV862" s="152"/>
      <c r="PTW862" s="152"/>
      <c r="PTX862" s="152"/>
      <c r="PTY862" s="152"/>
      <c r="PTZ862" s="152"/>
      <c r="PUA862" s="152"/>
      <c r="PUB862" s="152"/>
      <c r="PUC862" s="152"/>
      <c r="PUD862" s="152"/>
      <c r="PUE862" s="152"/>
      <c r="PUF862" s="152"/>
      <c r="PUG862" s="152"/>
      <c r="PUH862" s="152"/>
      <c r="PUI862" s="152"/>
      <c r="PUJ862" s="152"/>
      <c r="PUK862" s="152"/>
      <c r="PUL862" s="152"/>
      <c r="PUM862" s="152"/>
      <c r="PUN862" s="152"/>
      <c r="PUO862" s="152"/>
      <c r="PUP862" s="152"/>
      <c r="PUQ862" s="152"/>
      <c r="PUR862" s="152"/>
      <c r="PUS862" s="152"/>
      <c r="PUT862" s="152"/>
      <c r="PUU862" s="152"/>
      <c r="PUV862" s="152"/>
      <c r="PUW862" s="152"/>
      <c r="PUX862" s="152"/>
      <c r="PUY862" s="152"/>
      <c r="PUZ862" s="152"/>
      <c r="PVA862" s="152"/>
      <c r="PVB862" s="152"/>
      <c r="PVC862" s="152"/>
      <c r="PVD862" s="152"/>
      <c r="PVE862" s="152"/>
      <c r="PVF862" s="152"/>
      <c r="PVG862" s="152"/>
      <c r="PVH862" s="152"/>
      <c r="PVI862" s="152"/>
      <c r="PVJ862" s="152"/>
      <c r="PVK862" s="152"/>
      <c r="PVL862" s="152"/>
      <c r="PVM862" s="152"/>
      <c r="PVN862" s="152"/>
      <c r="PVO862" s="152"/>
      <c r="PVP862" s="152"/>
      <c r="PVQ862" s="152"/>
      <c r="PVR862" s="152"/>
      <c r="PVS862" s="152"/>
      <c r="PVT862" s="152"/>
      <c r="PVU862" s="152"/>
      <c r="PVV862" s="152"/>
      <c r="PVW862" s="152"/>
      <c r="PVX862" s="152"/>
      <c r="PVY862" s="152"/>
      <c r="PVZ862" s="152"/>
      <c r="PWA862" s="152"/>
      <c r="PWB862" s="152"/>
      <c r="PWC862" s="152"/>
      <c r="PWD862" s="152"/>
      <c r="PWE862" s="152"/>
      <c r="PWF862" s="152"/>
      <c r="PWG862" s="152"/>
      <c r="PWH862" s="152"/>
      <c r="PWI862" s="152"/>
      <c r="PWJ862" s="152"/>
      <c r="PWK862" s="152"/>
      <c r="PWL862" s="152"/>
      <c r="PWM862" s="152"/>
      <c r="PWN862" s="152"/>
      <c r="PWO862" s="152"/>
      <c r="PWP862" s="152"/>
      <c r="PWQ862" s="152"/>
      <c r="PWR862" s="152"/>
      <c r="PWS862" s="152"/>
      <c r="PWT862" s="152"/>
      <c r="PWU862" s="152"/>
      <c r="PWV862" s="152"/>
      <c r="PWW862" s="152"/>
      <c r="PWX862" s="152"/>
      <c r="PWY862" s="152"/>
      <c r="PWZ862" s="152"/>
      <c r="PXA862" s="152"/>
      <c r="PXB862" s="152"/>
      <c r="PXC862" s="152"/>
      <c r="PXD862" s="152"/>
      <c r="PXE862" s="152"/>
      <c r="PXF862" s="152"/>
      <c r="PXG862" s="152"/>
      <c r="PXH862" s="152"/>
      <c r="PXI862" s="152"/>
      <c r="PXJ862" s="152"/>
      <c r="PXK862" s="152"/>
      <c r="PXL862" s="152"/>
      <c r="PXM862" s="152"/>
      <c r="PXN862" s="152"/>
      <c r="PXO862" s="152"/>
      <c r="PXP862" s="152"/>
      <c r="PXQ862" s="152"/>
      <c r="PXR862" s="152"/>
      <c r="PXS862" s="152"/>
      <c r="PXT862" s="152"/>
      <c r="PXU862" s="152"/>
      <c r="PXV862" s="152"/>
      <c r="PXW862" s="152"/>
      <c r="PXX862" s="152"/>
      <c r="PXY862" s="152"/>
      <c r="PXZ862" s="152"/>
      <c r="PYA862" s="152"/>
      <c r="PYB862" s="152"/>
      <c r="PYC862" s="152"/>
      <c r="PYD862" s="152"/>
      <c r="PYE862" s="152"/>
      <c r="PYF862" s="152"/>
      <c r="PYG862" s="152"/>
      <c r="PYH862" s="152"/>
      <c r="PYI862" s="152"/>
      <c r="PYJ862" s="152"/>
      <c r="PYK862" s="152"/>
      <c r="PYL862" s="152"/>
      <c r="PYM862" s="152"/>
      <c r="PYN862" s="152"/>
      <c r="PYO862" s="152"/>
      <c r="PYP862" s="152"/>
      <c r="PYQ862" s="152"/>
      <c r="PYR862" s="152"/>
      <c r="PYS862" s="152"/>
      <c r="PYT862" s="152"/>
      <c r="PYU862" s="152"/>
      <c r="PYV862" s="152"/>
      <c r="PYW862" s="152"/>
      <c r="PYX862" s="152"/>
      <c r="PYY862" s="152"/>
      <c r="PYZ862" s="152"/>
      <c r="PZA862" s="152"/>
      <c r="PZB862" s="152"/>
      <c r="PZC862" s="152"/>
      <c r="PZD862" s="152"/>
      <c r="PZE862" s="152"/>
      <c r="PZF862" s="152"/>
      <c r="PZG862" s="152"/>
      <c r="PZH862" s="152"/>
      <c r="PZI862" s="152"/>
      <c r="PZJ862" s="152"/>
      <c r="PZK862" s="152"/>
      <c r="PZL862" s="152"/>
      <c r="PZM862" s="152"/>
      <c r="PZN862" s="152"/>
      <c r="PZO862" s="152"/>
      <c r="PZP862" s="152"/>
      <c r="PZQ862" s="152"/>
      <c r="PZR862" s="152"/>
      <c r="PZS862" s="152"/>
      <c r="PZT862" s="152"/>
      <c r="PZU862" s="152"/>
      <c r="PZV862" s="152"/>
      <c r="PZW862" s="152"/>
      <c r="PZX862" s="152"/>
      <c r="PZY862" s="152"/>
      <c r="PZZ862" s="152"/>
      <c r="QAA862" s="152"/>
      <c r="QAB862" s="152"/>
      <c r="QAC862" s="152"/>
      <c r="QAD862" s="152"/>
      <c r="QAE862" s="152"/>
      <c r="QAF862" s="152"/>
      <c r="QAG862" s="152"/>
      <c r="QAH862" s="152"/>
      <c r="QAI862" s="152"/>
      <c r="QAJ862" s="152"/>
      <c r="QAK862" s="152"/>
      <c r="QAL862" s="152"/>
      <c r="QAM862" s="152"/>
      <c r="QAN862" s="152"/>
      <c r="QAO862" s="152"/>
      <c r="QAP862" s="152"/>
      <c r="QAQ862" s="152"/>
      <c r="QAR862" s="152"/>
      <c r="QAS862" s="152"/>
      <c r="QAT862" s="152"/>
      <c r="QAU862" s="152"/>
      <c r="QAV862" s="152"/>
      <c r="QAW862" s="152"/>
      <c r="QAX862" s="152"/>
      <c r="QAY862" s="152"/>
      <c r="QAZ862" s="152"/>
      <c r="QBA862" s="152"/>
      <c r="QBB862" s="152"/>
      <c r="QBC862" s="152"/>
      <c r="QBD862" s="152"/>
      <c r="QBE862" s="152"/>
      <c r="QBF862" s="152"/>
      <c r="QBG862" s="152"/>
      <c r="QBH862" s="152"/>
      <c r="QBI862" s="152"/>
      <c r="QBJ862" s="152"/>
      <c r="QBK862" s="152"/>
      <c r="QBL862" s="152"/>
      <c r="QBM862" s="152"/>
      <c r="QBN862" s="152"/>
      <c r="QBO862" s="152"/>
      <c r="QBP862" s="152"/>
      <c r="QBQ862" s="152"/>
      <c r="QBR862" s="152"/>
      <c r="QBS862" s="152"/>
      <c r="QBT862" s="152"/>
      <c r="QBU862" s="152"/>
      <c r="QBV862" s="152"/>
      <c r="QBW862" s="152"/>
      <c r="QBX862" s="152"/>
      <c r="QBY862" s="152"/>
      <c r="QBZ862" s="152"/>
      <c r="QCA862" s="152"/>
      <c r="QCB862" s="152"/>
      <c r="QCC862" s="152"/>
      <c r="QCD862" s="152"/>
      <c r="QCE862" s="152"/>
      <c r="QCF862" s="152"/>
      <c r="QCG862" s="152"/>
      <c r="QCH862" s="152"/>
      <c r="QCI862" s="152"/>
      <c r="QCJ862" s="152"/>
      <c r="QCK862" s="152"/>
      <c r="QCL862" s="152"/>
      <c r="QCM862" s="152"/>
      <c r="QCN862" s="152"/>
      <c r="QCO862" s="152"/>
      <c r="QCP862" s="152"/>
      <c r="QCQ862" s="152"/>
      <c r="QCR862" s="152"/>
      <c r="QCS862" s="152"/>
      <c r="QCT862" s="152"/>
      <c r="QCU862" s="152"/>
      <c r="QCV862" s="152"/>
      <c r="QCW862" s="152"/>
      <c r="QCX862" s="152"/>
      <c r="QCY862" s="152"/>
      <c r="QCZ862" s="152"/>
      <c r="QDA862" s="152"/>
      <c r="QDB862" s="152"/>
      <c r="QDC862" s="152"/>
      <c r="QDD862" s="152"/>
      <c r="QDE862" s="152"/>
      <c r="QDF862" s="152"/>
      <c r="QDG862" s="152"/>
      <c r="QDH862" s="152"/>
      <c r="QDI862" s="152"/>
      <c r="QDJ862" s="152"/>
      <c r="QDK862" s="152"/>
      <c r="QDL862" s="152"/>
      <c r="QDM862" s="152"/>
      <c r="QDN862" s="152"/>
      <c r="QDO862" s="152"/>
      <c r="QDP862" s="152"/>
      <c r="QDQ862" s="152"/>
      <c r="QDR862" s="152"/>
      <c r="QDS862" s="152"/>
      <c r="QDT862" s="152"/>
      <c r="QDU862" s="152"/>
      <c r="QDV862" s="152"/>
      <c r="QDW862" s="152"/>
      <c r="QDX862" s="152"/>
      <c r="QDY862" s="152"/>
      <c r="QDZ862" s="152"/>
      <c r="QEA862" s="152"/>
      <c r="QEB862" s="152"/>
      <c r="QEC862" s="152"/>
      <c r="QED862" s="152"/>
      <c r="QEE862" s="152"/>
      <c r="QEF862" s="152"/>
      <c r="QEG862" s="152"/>
      <c r="QEH862" s="152"/>
      <c r="QEI862" s="152"/>
      <c r="QEJ862" s="152"/>
      <c r="QEK862" s="152"/>
      <c r="QEL862" s="152"/>
      <c r="QEM862" s="152"/>
      <c r="QEN862" s="152"/>
      <c r="QEO862" s="152"/>
      <c r="QEP862" s="152"/>
      <c r="QEQ862" s="152"/>
      <c r="QER862" s="152"/>
      <c r="QES862" s="152"/>
      <c r="QET862" s="152"/>
      <c r="QEU862" s="152"/>
      <c r="QEV862" s="152"/>
      <c r="QEW862" s="152"/>
      <c r="QEX862" s="152"/>
      <c r="QEY862" s="152"/>
      <c r="QEZ862" s="152"/>
      <c r="QFA862" s="152"/>
      <c r="QFB862" s="152"/>
      <c r="QFC862" s="152"/>
      <c r="QFD862" s="152"/>
      <c r="QFE862" s="152"/>
      <c r="QFF862" s="152"/>
      <c r="QFG862" s="152"/>
      <c r="QFH862" s="152"/>
      <c r="QFI862" s="152"/>
      <c r="QFJ862" s="152"/>
      <c r="QFK862" s="152"/>
      <c r="QFL862" s="152"/>
      <c r="QFM862" s="152"/>
      <c r="QFN862" s="152"/>
      <c r="QFO862" s="152"/>
      <c r="QFP862" s="152"/>
      <c r="QFQ862" s="152"/>
      <c r="QFR862" s="152"/>
      <c r="QFS862" s="152"/>
      <c r="QFT862" s="152"/>
      <c r="QFU862" s="152"/>
      <c r="QFV862" s="152"/>
      <c r="QFW862" s="152"/>
      <c r="QFX862" s="152"/>
      <c r="QFY862" s="152"/>
      <c r="QFZ862" s="152"/>
      <c r="QGA862" s="152"/>
      <c r="QGB862" s="152"/>
      <c r="QGC862" s="152"/>
      <c r="QGD862" s="152"/>
      <c r="QGE862" s="152"/>
      <c r="QGF862" s="152"/>
      <c r="QGG862" s="152"/>
      <c r="QGH862" s="152"/>
      <c r="QGI862" s="152"/>
      <c r="QGJ862" s="152"/>
      <c r="QGK862" s="152"/>
      <c r="QGL862" s="152"/>
      <c r="QGM862" s="152"/>
      <c r="QGN862" s="152"/>
      <c r="QGO862" s="152"/>
      <c r="QGP862" s="152"/>
      <c r="QGQ862" s="152"/>
      <c r="QGR862" s="152"/>
      <c r="QGS862" s="152"/>
      <c r="QGT862" s="152"/>
      <c r="QGU862" s="152"/>
      <c r="QGV862" s="152"/>
      <c r="QGW862" s="152"/>
      <c r="QGX862" s="152"/>
      <c r="QGY862" s="152"/>
      <c r="QGZ862" s="152"/>
      <c r="QHA862" s="152"/>
      <c r="QHB862" s="152"/>
      <c r="QHC862" s="152"/>
      <c r="QHD862" s="152"/>
      <c r="QHE862" s="152"/>
      <c r="QHF862" s="152"/>
      <c r="QHG862" s="152"/>
      <c r="QHH862" s="152"/>
      <c r="QHI862" s="152"/>
      <c r="QHJ862" s="152"/>
      <c r="QHK862" s="152"/>
      <c r="QHL862" s="152"/>
      <c r="QHM862" s="152"/>
      <c r="QHN862" s="152"/>
      <c r="QHO862" s="152"/>
      <c r="QHP862" s="152"/>
      <c r="QHQ862" s="152"/>
      <c r="QHR862" s="152"/>
      <c r="QHS862" s="152"/>
      <c r="QHT862" s="152"/>
      <c r="QHU862" s="152"/>
      <c r="QHV862" s="152"/>
      <c r="QHW862" s="152"/>
      <c r="QHX862" s="152"/>
      <c r="QHY862" s="152"/>
      <c r="QHZ862" s="152"/>
      <c r="QIA862" s="152"/>
      <c r="QIB862" s="152"/>
      <c r="QIC862" s="152"/>
      <c r="QID862" s="152"/>
      <c r="QIE862" s="152"/>
      <c r="QIF862" s="152"/>
      <c r="QIG862" s="152"/>
      <c r="QIH862" s="152"/>
      <c r="QII862" s="152"/>
      <c r="QIJ862" s="152"/>
      <c r="QIK862" s="152"/>
      <c r="QIL862" s="152"/>
      <c r="QIM862" s="152"/>
      <c r="QIN862" s="152"/>
      <c r="QIO862" s="152"/>
      <c r="QIP862" s="152"/>
      <c r="QIQ862" s="152"/>
      <c r="QIR862" s="152"/>
      <c r="QIS862" s="152"/>
      <c r="QIT862" s="152"/>
      <c r="QIU862" s="152"/>
      <c r="QIV862" s="152"/>
      <c r="QIW862" s="152"/>
      <c r="QIX862" s="152"/>
      <c r="QIY862" s="152"/>
      <c r="QIZ862" s="152"/>
      <c r="QJA862" s="152"/>
      <c r="QJB862" s="152"/>
      <c r="QJC862" s="152"/>
      <c r="QJD862" s="152"/>
      <c r="QJE862" s="152"/>
      <c r="QJF862" s="152"/>
      <c r="QJG862" s="152"/>
      <c r="QJH862" s="152"/>
      <c r="QJI862" s="152"/>
      <c r="QJJ862" s="152"/>
      <c r="QJK862" s="152"/>
      <c r="QJL862" s="152"/>
      <c r="QJM862" s="152"/>
      <c r="QJN862" s="152"/>
      <c r="QJO862" s="152"/>
      <c r="QJP862" s="152"/>
      <c r="QJQ862" s="152"/>
      <c r="QJR862" s="152"/>
      <c r="QJS862" s="152"/>
      <c r="QJT862" s="152"/>
      <c r="QJU862" s="152"/>
      <c r="QJV862" s="152"/>
      <c r="QJW862" s="152"/>
      <c r="QJX862" s="152"/>
      <c r="QJY862" s="152"/>
      <c r="QJZ862" s="152"/>
      <c r="QKA862" s="152"/>
      <c r="QKB862" s="152"/>
      <c r="QKC862" s="152"/>
      <c r="QKD862" s="152"/>
      <c r="QKE862" s="152"/>
      <c r="QKF862" s="152"/>
      <c r="QKG862" s="152"/>
      <c r="QKH862" s="152"/>
      <c r="QKI862" s="152"/>
      <c r="QKJ862" s="152"/>
      <c r="QKK862" s="152"/>
      <c r="QKL862" s="152"/>
      <c r="QKM862" s="152"/>
      <c r="QKN862" s="152"/>
      <c r="QKO862" s="152"/>
      <c r="QKP862" s="152"/>
      <c r="QKQ862" s="152"/>
      <c r="QKR862" s="152"/>
      <c r="QKS862" s="152"/>
      <c r="QKT862" s="152"/>
      <c r="QKU862" s="152"/>
      <c r="QKV862" s="152"/>
      <c r="QKW862" s="152"/>
      <c r="QKX862" s="152"/>
      <c r="QKY862" s="152"/>
      <c r="QKZ862" s="152"/>
      <c r="QLA862" s="152"/>
      <c r="QLB862" s="152"/>
      <c r="QLC862" s="152"/>
      <c r="QLD862" s="152"/>
      <c r="QLE862" s="152"/>
      <c r="QLF862" s="152"/>
      <c r="QLG862" s="152"/>
      <c r="QLH862" s="152"/>
      <c r="QLI862" s="152"/>
      <c r="QLJ862" s="152"/>
      <c r="QLK862" s="152"/>
      <c r="QLL862" s="152"/>
      <c r="QLM862" s="152"/>
      <c r="QLN862" s="152"/>
      <c r="QLO862" s="152"/>
      <c r="QLP862" s="152"/>
      <c r="QLQ862" s="152"/>
      <c r="QLR862" s="152"/>
      <c r="QLS862" s="152"/>
      <c r="QLT862" s="152"/>
      <c r="QLU862" s="152"/>
      <c r="QLV862" s="152"/>
      <c r="QLW862" s="152"/>
      <c r="QLX862" s="152"/>
      <c r="QLY862" s="152"/>
      <c r="QLZ862" s="152"/>
      <c r="QMA862" s="152"/>
      <c r="QMB862" s="152"/>
      <c r="QMC862" s="152"/>
      <c r="QMD862" s="152"/>
      <c r="QME862" s="152"/>
      <c r="QMF862" s="152"/>
      <c r="QMG862" s="152"/>
      <c r="QMH862" s="152"/>
      <c r="QMI862" s="152"/>
      <c r="QMJ862" s="152"/>
      <c r="QMK862" s="152"/>
      <c r="QML862" s="152"/>
      <c r="QMM862" s="152"/>
      <c r="QMN862" s="152"/>
      <c r="QMO862" s="152"/>
      <c r="QMP862" s="152"/>
      <c r="QMQ862" s="152"/>
      <c r="QMR862" s="152"/>
      <c r="QMS862" s="152"/>
      <c r="QMT862" s="152"/>
      <c r="QMU862" s="152"/>
      <c r="QMV862" s="152"/>
      <c r="QMW862" s="152"/>
      <c r="QMX862" s="152"/>
      <c r="QMY862" s="152"/>
      <c r="QMZ862" s="152"/>
      <c r="QNA862" s="152"/>
      <c r="QNB862" s="152"/>
      <c r="QNC862" s="152"/>
      <c r="QND862" s="152"/>
      <c r="QNE862" s="152"/>
      <c r="QNF862" s="152"/>
      <c r="QNG862" s="152"/>
      <c r="QNH862" s="152"/>
      <c r="QNI862" s="152"/>
      <c r="QNJ862" s="152"/>
      <c r="QNK862" s="152"/>
      <c r="QNL862" s="152"/>
      <c r="QNM862" s="152"/>
      <c r="QNN862" s="152"/>
      <c r="QNO862" s="152"/>
      <c r="QNP862" s="152"/>
      <c r="QNQ862" s="152"/>
      <c r="QNR862" s="152"/>
      <c r="QNS862" s="152"/>
      <c r="QNT862" s="152"/>
      <c r="QNU862" s="152"/>
      <c r="QNV862" s="152"/>
      <c r="QNW862" s="152"/>
      <c r="QNX862" s="152"/>
      <c r="QNY862" s="152"/>
      <c r="QNZ862" s="152"/>
      <c r="QOA862" s="152"/>
      <c r="QOB862" s="152"/>
      <c r="QOC862" s="152"/>
      <c r="QOD862" s="152"/>
      <c r="QOE862" s="152"/>
      <c r="QOF862" s="152"/>
      <c r="QOG862" s="152"/>
      <c r="QOH862" s="152"/>
      <c r="QOI862" s="152"/>
      <c r="QOJ862" s="152"/>
      <c r="QOK862" s="152"/>
      <c r="QOL862" s="152"/>
      <c r="QOM862" s="152"/>
      <c r="QON862" s="152"/>
      <c r="QOO862" s="152"/>
      <c r="QOP862" s="152"/>
      <c r="QOQ862" s="152"/>
      <c r="QOR862" s="152"/>
      <c r="QOS862" s="152"/>
      <c r="QOT862" s="152"/>
      <c r="QOU862" s="152"/>
      <c r="QOV862" s="152"/>
      <c r="QOW862" s="152"/>
      <c r="QOX862" s="152"/>
      <c r="QOY862" s="152"/>
      <c r="QOZ862" s="152"/>
      <c r="QPA862" s="152"/>
      <c r="QPB862" s="152"/>
      <c r="QPC862" s="152"/>
      <c r="QPD862" s="152"/>
      <c r="QPE862" s="152"/>
      <c r="QPF862" s="152"/>
      <c r="QPG862" s="152"/>
      <c r="QPH862" s="152"/>
      <c r="QPI862" s="152"/>
      <c r="QPJ862" s="152"/>
      <c r="QPK862" s="152"/>
      <c r="QPL862" s="152"/>
      <c r="QPM862" s="152"/>
      <c r="QPN862" s="152"/>
      <c r="QPO862" s="152"/>
      <c r="QPP862" s="152"/>
      <c r="QPQ862" s="152"/>
      <c r="QPR862" s="152"/>
      <c r="QPS862" s="152"/>
      <c r="QPT862" s="152"/>
      <c r="QPU862" s="152"/>
      <c r="QPV862" s="152"/>
      <c r="QPW862" s="152"/>
      <c r="QPX862" s="152"/>
      <c r="QPY862" s="152"/>
      <c r="QPZ862" s="152"/>
      <c r="QQA862" s="152"/>
      <c r="QQB862" s="152"/>
      <c r="QQC862" s="152"/>
      <c r="QQD862" s="152"/>
      <c r="QQE862" s="152"/>
      <c r="QQF862" s="152"/>
      <c r="QQG862" s="152"/>
      <c r="QQH862" s="152"/>
      <c r="QQI862" s="152"/>
      <c r="QQJ862" s="152"/>
      <c r="QQK862" s="152"/>
      <c r="QQL862" s="152"/>
      <c r="QQM862" s="152"/>
      <c r="QQN862" s="152"/>
      <c r="QQO862" s="152"/>
      <c r="QQP862" s="152"/>
      <c r="QQQ862" s="152"/>
      <c r="QQR862" s="152"/>
      <c r="QQS862" s="152"/>
      <c r="QQT862" s="152"/>
      <c r="QQU862" s="152"/>
      <c r="QQV862" s="152"/>
      <c r="QQW862" s="152"/>
      <c r="QQX862" s="152"/>
      <c r="QQY862" s="152"/>
      <c r="QQZ862" s="152"/>
      <c r="QRA862" s="152"/>
      <c r="QRB862" s="152"/>
      <c r="QRC862" s="152"/>
      <c r="QRD862" s="152"/>
      <c r="QRE862" s="152"/>
      <c r="QRF862" s="152"/>
      <c r="QRG862" s="152"/>
      <c r="QRH862" s="152"/>
      <c r="QRI862" s="152"/>
      <c r="QRJ862" s="152"/>
      <c r="QRK862" s="152"/>
      <c r="QRL862" s="152"/>
      <c r="QRM862" s="152"/>
      <c r="QRN862" s="152"/>
      <c r="QRO862" s="152"/>
      <c r="QRP862" s="152"/>
      <c r="QRQ862" s="152"/>
      <c r="QRR862" s="152"/>
      <c r="QRS862" s="152"/>
      <c r="QRT862" s="152"/>
      <c r="QRU862" s="152"/>
      <c r="QRV862" s="152"/>
      <c r="QRW862" s="152"/>
      <c r="QRX862" s="152"/>
      <c r="QRY862" s="152"/>
      <c r="QRZ862" s="152"/>
      <c r="QSA862" s="152"/>
      <c r="QSB862" s="152"/>
      <c r="QSC862" s="152"/>
      <c r="QSD862" s="152"/>
      <c r="QSE862" s="152"/>
      <c r="QSF862" s="152"/>
      <c r="QSG862" s="152"/>
      <c r="QSH862" s="152"/>
      <c r="QSI862" s="152"/>
      <c r="QSJ862" s="152"/>
      <c r="QSK862" s="152"/>
      <c r="QSL862" s="152"/>
      <c r="QSM862" s="152"/>
      <c r="QSN862" s="152"/>
      <c r="QSO862" s="152"/>
      <c r="QSP862" s="152"/>
      <c r="QSQ862" s="152"/>
      <c r="QSR862" s="152"/>
      <c r="QSS862" s="152"/>
      <c r="QST862" s="152"/>
      <c r="QSU862" s="152"/>
      <c r="QSV862" s="152"/>
      <c r="QSW862" s="152"/>
      <c r="QSX862" s="152"/>
      <c r="QSY862" s="152"/>
      <c r="QSZ862" s="152"/>
      <c r="QTA862" s="152"/>
      <c r="QTB862" s="152"/>
      <c r="QTC862" s="152"/>
      <c r="QTD862" s="152"/>
      <c r="QTE862" s="152"/>
      <c r="QTF862" s="152"/>
      <c r="QTG862" s="152"/>
      <c r="QTH862" s="152"/>
      <c r="QTI862" s="152"/>
      <c r="QTJ862" s="152"/>
      <c r="QTK862" s="152"/>
      <c r="QTL862" s="152"/>
      <c r="QTM862" s="152"/>
      <c r="QTN862" s="152"/>
      <c r="QTO862" s="152"/>
      <c r="QTP862" s="152"/>
      <c r="QTQ862" s="152"/>
      <c r="QTR862" s="152"/>
      <c r="QTS862" s="152"/>
      <c r="QTT862" s="152"/>
      <c r="QTU862" s="152"/>
      <c r="QTV862" s="152"/>
      <c r="QTW862" s="152"/>
      <c r="QTX862" s="152"/>
      <c r="QTY862" s="152"/>
      <c r="QTZ862" s="152"/>
      <c r="QUA862" s="152"/>
      <c r="QUB862" s="152"/>
      <c r="QUC862" s="152"/>
      <c r="QUD862" s="152"/>
      <c r="QUE862" s="152"/>
      <c r="QUF862" s="152"/>
      <c r="QUG862" s="152"/>
      <c r="QUH862" s="152"/>
      <c r="QUI862" s="152"/>
      <c r="QUJ862" s="152"/>
      <c r="QUK862" s="152"/>
      <c r="QUL862" s="152"/>
      <c r="QUM862" s="152"/>
      <c r="QUN862" s="152"/>
      <c r="QUO862" s="152"/>
      <c r="QUP862" s="152"/>
      <c r="QUQ862" s="152"/>
      <c r="QUR862" s="152"/>
      <c r="QUS862" s="152"/>
      <c r="QUT862" s="152"/>
      <c r="QUU862" s="152"/>
      <c r="QUV862" s="152"/>
      <c r="QUW862" s="152"/>
      <c r="QUX862" s="152"/>
      <c r="QUY862" s="152"/>
      <c r="QUZ862" s="152"/>
      <c r="QVA862" s="152"/>
      <c r="QVB862" s="152"/>
      <c r="QVC862" s="152"/>
      <c r="QVD862" s="152"/>
      <c r="QVE862" s="152"/>
      <c r="QVF862" s="152"/>
      <c r="QVG862" s="152"/>
      <c r="QVH862" s="152"/>
      <c r="QVI862" s="152"/>
      <c r="QVJ862" s="152"/>
      <c r="QVK862" s="152"/>
      <c r="QVL862" s="152"/>
      <c r="QVM862" s="152"/>
      <c r="QVN862" s="152"/>
      <c r="QVO862" s="152"/>
      <c r="QVP862" s="152"/>
      <c r="QVQ862" s="152"/>
      <c r="QVR862" s="152"/>
      <c r="QVS862" s="152"/>
      <c r="QVT862" s="152"/>
      <c r="QVU862" s="152"/>
      <c r="QVV862" s="152"/>
      <c r="QVW862" s="152"/>
      <c r="QVX862" s="152"/>
      <c r="QVY862" s="152"/>
      <c r="QVZ862" s="152"/>
      <c r="QWA862" s="152"/>
      <c r="QWB862" s="152"/>
      <c r="QWC862" s="152"/>
      <c r="QWD862" s="152"/>
      <c r="QWE862" s="152"/>
      <c r="QWF862" s="152"/>
      <c r="QWG862" s="152"/>
      <c r="QWH862" s="152"/>
      <c r="QWI862" s="152"/>
      <c r="QWJ862" s="152"/>
      <c r="QWK862" s="152"/>
      <c r="QWL862" s="152"/>
      <c r="QWM862" s="152"/>
      <c r="QWN862" s="152"/>
      <c r="QWO862" s="152"/>
      <c r="QWP862" s="152"/>
      <c r="QWQ862" s="152"/>
      <c r="QWR862" s="152"/>
      <c r="QWS862" s="152"/>
      <c r="QWT862" s="152"/>
      <c r="QWU862" s="152"/>
      <c r="QWV862" s="152"/>
      <c r="QWW862" s="152"/>
      <c r="QWX862" s="152"/>
      <c r="QWY862" s="152"/>
      <c r="QWZ862" s="152"/>
      <c r="QXA862" s="152"/>
      <c r="QXB862" s="152"/>
      <c r="QXC862" s="152"/>
      <c r="QXD862" s="152"/>
      <c r="QXE862" s="152"/>
      <c r="QXF862" s="152"/>
      <c r="QXG862" s="152"/>
      <c r="QXH862" s="152"/>
      <c r="QXI862" s="152"/>
      <c r="QXJ862" s="152"/>
      <c r="QXK862" s="152"/>
      <c r="QXL862" s="152"/>
      <c r="QXM862" s="152"/>
      <c r="QXN862" s="152"/>
      <c r="QXO862" s="152"/>
      <c r="QXP862" s="152"/>
      <c r="QXQ862" s="152"/>
      <c r="QXR862" s="152"/>
      <c r="QXS862" s="152"/>
      <c r="QXT862" s="152"/>
      <c r="QXU862" s="152"/>
      <c r="QXV862" s="152"/>
      <c r="QXW862" s="152"/>
      <c r="QXX862" s="152"/>
      <c r="QXY862" s="152"/>
      <c r="QXZ862" s="152"/>
      <c r="QYA862" s="152"/>
      <c r="QYB862" s="152"/>
      <c r="QYC862" s="152"/>
      <c r="QYD862" s="152"/>
      <c r="QYE862" s="152"/>
      <c r="QYF862" s="152"/>
      <c r="QYG862" s="152"/>
      <c r="QYH862" s="152"/>
      <c r="QYI862" s="152"/>
      <c r="QYJ862" s="152"/>
      <c r="QYK862" s="152"/>
      <c r="QYL862" s="152"/>
      <c r="QYM862" s="152"/>
      <c r="QYN862" s="152"/>
      <c r="QYO862" s="152"/>
      <c r="QYP862" s="152"/>
      <c r="QYQ862" s="152"/>
      <c r="QYR862" s="152"/>
      <c r="QYS862" s="152"/>
      <c r="QYT862" s="152"/>
      <c r="QYU862" s="152"/>
      <c r="QYV862" s="152"/>
      <c r="QYW862" s="152"/>
      <c r="QYX862" s="152"/>
      <c r="QYY862" s="152"/>
      <c r="QYZ862" s="152"/>
      <c r="QZA862" s="152"/>
      <c r="QZB862" s="152"/>
      <c r="QZC862" s="152"/>
      <c r="QZD862" s="152"/>
      <c r="QZE862" s="152"/>
      <c r="QZF862" s="152"/>
      <c r="QZG862" s="152"/>
      <c r="QZH862" s="152"/>
      <c r="QZI862" s="152"/>
      <c r="QZJ862" s="152"/>
      <c r="QZK862" s="152"/>
      <c r="QZL862" s="152"/>
      <c r="QZM862" s="152"/>
      <c r="QZN862" s="152"/>
      <c r="QZO862" s="152"/>
      <c r="QZP862" s="152"/>
      <c r="QZQ862" s="152"/>
      <c r="QZR862" s="152"/>
      <c r="QZS862" s="152"/>
      <c r="QZT862" s="152"/>
      <c r="QZU862" s="152"/>
      <c r="QZV862" s="152"/>
      <c r="QZW862" s="152"/>
      <c r="QZX862" s="152"/>
      <c r="QZY862" s="152"/>
      <c r="QZZ862" s="152"/>
      <c r="RAA862" s="152"/>
      <c r="RAB862" s="152"/>
      <c r="RAC862" s="152"/>
      <c r="RAD862" s="152"/>
      <c r="RAE862" s="152"/>
      <c r="RAF862" s="152"/>
      <c r="RAG862" s="152"/>
      <c r="RAH862" s="152"/>
      <c r="RAI862" s="152"/>
      <c r="RAJ862" s="152"/>
      <c r="RAK862" s="152"/>
      <c r="RAL862" s="152"/>
      <c r="RAM862" s="152"/>
      <c r="RAN862" s="152"/>
      <c r="RAO862" s="152"/>
      <c r="RAP862" s="152"/>
      <c r="RAQ862" s="152"/>
      <c r="RAR862" s="152"/>
      <c r="RAS862" s="152"/>
      <c r="RAT862" s="152"/>
      <c r="RAU862" s="152"/>
      <c r="RAV862" s="152"/>
      <c r="RAW862" s="152"/>
      <c r="RAX862" s="152"/>
      <c r="RAY862" s="152"/>
      <c r="RAZ862" s="152"/>
      <c r="RBA862" s="152"/>
      <c r="RBB862" s="152"/>
      <c r="RBC862" s="152"/>
      <c r="RBD862" s="152"/>
      <c r="RBE862" s="152"/>
      <c r="RBF862" s="152"/>
      <c r="RBG862" s="152"/>
      <c r="RBH862" s="152"/>
      <c r="RBI862" s="152"/>
      <c r="RBJ862" s="152"/>
      <c r="RBK862" s="152"/>
      <c r="RBL862" s="152"/>
      <c r="RBM862" s="152"/>
      <c r="RBN862" s="152"/>
      <c r="RBO862" s="152"/>
      <c r="RBP862" s="152"/>
      <c r="RBQ862" s="152"/>
      <c r="RBR862" s="152"/>
      <c r="RBS862" s="152"/>
      <c r="RBT862" s="152"/>
      <c r="RBU862" s="152"/>
      <c r="RBV862" s="152"/>
      <c r="RBW862" s="152"/>
      <c r="RBX862" s="152"/>
      <c r="RBY862" s="152"/>
      <c r="RBZ862" s="152"/>
      <c r="RCA862" s="152"/>
      <c r="RCB862" s="152"/>
      <c r="RCC862" s="152"/>
      <c r="RCD862" s="152"/>
      <c r="RCE862" s="152"/>
      <c r="RCF862" s="152"/>
      <c r="RCG862" s="152"/>
      <c r="RCH862" s="152"/>
      <c r="RCI862" s="152"/>
      <c r="RCJ862" s="152"/>
      <c r="RCK862" s="152"/>
      <c r="RCL862" s="152"/>
      <c r="RCM862" s="152"/>
      <c r="RCN862" s="152"/>
      <c r="RCO862" s="152"/>
      <c r="RCP862" s="152"/>
      <c r="RCQ862" s="152"/>
      <c r="RCR862" s="152"/>
      <c r="RCS862" s="152"/>
      <c r="RCT862" s="152"/>
      <c r="RCU862" s="152"/>
      <c r="RCV862" s="152"/>
      <c r="RCW862" s="152"/>
      <c r="RCX862" s="152"/>
      <c r="RCY862" s="152"/>
      <c r="RCZ862" s="152"/>
      <c r="RDA862" s="152"/>
      <c r="RDB862" s="152"/>
      <c r="RDC862" s="152"/>
      <c r="RDD862" s="152"/>
      <c r="RDE862" s="152"/>
      <c r="RDF862" s="152"/>
      <c r="RDG862" s="152"/>
      <c r="RDH862" s="152"/>
      <c r="RDI862" s="152"/>
      <c r="RDJ862" s="152"/>
      <c r="RDK862" s="152"/>
      <c r="RDL862" s="152"/>
      <c r="RDM862" s="152"/>
      <c r="RDN862" s="152"/>
      <c r="RDO862" s="152"/>
      <c r="RDP862" s="152"/>
      <c r="RDQ862" s="152"/>
      <c r="RDR862" s="152"/>
      <c r="RDS862" s="152"/>
      <c r="RDT862" s="152"/>
      <c r="RDU862" s="152"/>
      <c r="RDV862" s="152"/>
      <c r="RDW862" s="152"/>
      <c r="RDX862" s="152"/>
      <c r="RDY862" s="152"/>
      <c r="RDZ862" s="152"/>
      <c r="REA862" s="152"/>
      <c r="REB862" s="152"/>
      <c r="REC862" s="152"/>
      <c r="RED862" s="152"/>
      <c r="REE862" s="152"/>
      <c r="REF862" s="152"/>
      <c r="REG862" s="152"/>
      <c r="REH862" s="152"/>
      <c r="REI862" s="152"/>
      <c r="REJ862" s="152"/>
      <c r="REK862" s="152"/>
      <c r="REL862" s="152"/>
      <c r="REM862" s="152"/>
      <c r="REN862" s="152"/>
      <c r="REO862" s="152"/>
      <c r="REP862" s="152"/>
      <c r="REQ862" s="152"/>
      <c r="RER862" s="152"/>
      <c r="RES862" s="152"/>
      <c r="RET862" s="152"/>
      <c r="REU862" s="152"/>
      <c r="REV862" s="152"/>
      <c r="REW862" s="152"/>
      <c r="REX862" s="152"/>
      <c r="REY862" s="152"/>
      <c r="REZ862" s="152"/>
      <c r="RFA862" s="152"/>
      <c r="RFB862" s="152"/>
      <c r="RFC862" s="152"/>
      <c r="RFD862" s="152"/>
      <c r="RFE862" s="152"/>
      <c r="RFF862" s="152"/>
      <c r="RFG862" s="152"/>
      <c r="RFH862" s="152"/>
      <c r="RFI862" s="152"/>
      <c r="RFJ862" s="152"/>
      <c r="RFK862" s="152"/>
      <c r="RFL862" s="152"/>
      <c r="RFM862" s="152"/>
      <c r="RFN862" s="152"/>
      <c r="RFO862" s="152"/>
      <c r="RFP862" s="152"/>
      <c r="RFQ862" s="152"/>
      <c r="RFR862" s="152"/>
      <c r="RFS862" s="152"/>
      <c r="RFT862" s="152"/>
      <c r="RFU862" s="152"/>
      <c r="RFV862" s="152"/>
      <c r="RFW862" s="152"/>
      <c r="RFX862" s="152"/>
      <c r="RFY862" s="152"/>
      <c r="RFZ862" s="152"/>
      <c r="RGA862" s="152"/>
      <c r="RGB862" s="152"/>
      <c r="RGC862" s="152"/>
      <c r="RGD862" s="152"/>
      <c r="RGE862" s="152"/>
      <c r="RGF862" s="152"/>
      <c r="RGG862" s="152"/>
      <c r="RGH862" s="152"/>
      <c r="RGI862" s="152"/>
      <c r="RGJ862" s="152"/>
      <c r="RGK862" s="152"/>
      <c r="RGL862" s="152"/>
      <c r="RGM862" s="152"/>
      <c r="RGN862" s="152"/>
      <c r="RGO862" s="152"/>
      <c r="RGP862" s="152"/>
      <c r="RGQ862" s="152"/>
      <c r="RGR862" s="152"/>
      <c r="RGS862" s="152"/>
      <c r="RGT862" s="152"/>
      <c r="RGU862" s="152"/>
      <c r="RGV862" s="152"/>
      <c r="RGW862" s="152"/>
      <c r="RGX862" s="152"/>
      <c r="RGY862" s="152"/>
      <c r="RGZ862" s="152"/>
      <c r="RHA862" s="152"/>
      <c r="RHB862" s="152"/>
      <c r="RHC862" s="152"/>
      <c r="RHD862" s="152"/>
      <c r="RHE862" s="152"/>
      <c r="RHF862" s="152"/>
      <c r="RHG862" s="152"/>
      <c r="RHH862" s="152"/>
      <c r="RHI862" s="152"/>
      <c r="RHJ862" s="152"/>
      <c r="RHK862" s="152"/>
      <c r="RHL862" s="152"/>
      <c r="RHM862" s="152"/>
      <c r="RHN862" s="152"/>
      <c r="RHO862" s="152"/>
      <c r="RHP862" s="152"/>
      <c r="RHQ862" s="152"/>
      <c r="RHR862" s="152"/>
      <c r="RHS862" s="152"/>
      <c r="RHT862" s="152"/>
      <c r="RHU862" s="152"/>
      <c r="RHV862" s="152"/>
      <c r="RHW862" s="152"/>
      <c r="RHX862" s="152"/>
      <c r="RHY862" s="152"/>
      <c r="RHZ862" s="152"/>
      <c r="RIA862" s="152"/>
      <c r="RIB862" s="152"/>
      <c r="RIC862" s="152"/>
      <c r="RID862" s="152"/>
      <c r="RIE862" s="152"/>
      <c r="RIF862" s="152"/>
      <c r="RIG862" s="152"/>
      <c r="RIH862" s="152"/>
      <c r="RII862" s="152"/>
      <c r="RIJ862" s="152"/>
      <c r="RIK862" s="152"/>
      <c r="RIL862" s="152"/>
      <c r="RIM862" s="152"/>
      <c r="RIN862" s="152"/>
      <c r="RIO862" s="152"/>
      <c r="RIP862" s="152"/>
      <c r="RIQ862" s="152"/>
      <c r="RIR862" s="152"/>
      <c r="RIS862" s="152"/>
      <c r="RIT862" s="152"/>
      <c r="RIU862" s="152"/>
      <c r="RIV862" s="152"/>
      <c r="RIW862" s="152"/>
      <c r="RIX862" s="152"/>
      <c r="RIY862" s="152"/>
      <c r="RIZ862" s="152"/>
      <c r="RJA862" s="152"/>
      <c r="RJB862" s="152"/>
      <c r="RJC862" s="152"/>
      <c r="RJD862" s="152"/>
      <c r="RJE862" s="152"/>
      <c r="RJF862" s="152"/>
      <c r="RJG862" s="152"/>
      <c r="RJH862" s="152"/>
      <c r="RJI862" s="152"/>
      <c r="RJJ862" s="152"/>
      <c r="RJK862" s="152"/>
      <c r="RJL862" s="152"/>
      <c r="RJM862" s="152"/>
      <c r="RJN862" s="152"/>
      <c r="RJO862" s="152"/>
      <c r="RJP862" s="152"/>
      <c r="RJQ862" s="152"/>
      <c r="RJR862" s="152"/>
      <c r="RJS862" s="152"/>
      <c r="RJT862" s="152"/>
      <c r="RJU862" s="152"/>
      <c r="RJV862" s="152"/>
      <c r="RJW862" s="152"/>
      <c r="RJX862" s="152"/>
      <c r="RJY862" s="152"/>
      <c r="RJZ862" s="152"/>
      <c r="RKA862" s="152"/>
      <c r="RKB862" s="152"/>
      <c r="RKC862" s="152"/>
      <c r="RKD862" s="152"/>
      <c r="RKE862" s="152"/>
      <c r="RKF862" s="152"/>
      <c r="RKG862" s="152"/>
      <c r="RKH862" s="152"/>
      <c r="RKI862" s="152"/>
      <c r="RKJ862" s="152"/>
      <c r="RKK862" s="152"/>
      <c r="RKL862" s="152"/>
      <c r="RKM862" s="152"/>
      <c r="RKN862" s="152"/>
      <c r="RKO862" s="152"/>
      <c r="RKP862" s="152"/>
      <c r="RKQ862" s="152"/>
      <c r="RKR862" s="152"/>
      <c r="RKS862" s="152"/>
      <c r="RKT862" s="152"/>
      <c r="RKU862" s="152"/>
      <c r="RKV862" s="152"/>
      <c r="RKW862" s="152"/>
      <c r="RKX862" s="152"/>
      <c r="RKY862" s="152"/>
      <c r="RKZ862" s="152"/>
      <c r="RLA862" s="152"/>
      <c r="RLB862" s="152"/>
      <c r="RLC862" s="152"/>
      <c r="RLD862" s="152"/>
      <c r="RLE862" s="152"/>
      <c r="RLF862" s="152"/>
      <c r="RLG862" s="152"/>
      <c r="RLH862" s="152"/>
      <c r="RLI862" s="152"/>
      <c r="RLJ862" s="152"/>
      <c r="RLK862" s="152"/>
      <c r="RLL862" s="152"/>
      <c r="RLM862" s="152"/>
      <c r="RLN862" s="152"/>
      <c r="RLO862" s="152"/>
      <c r="RLP862" s="152"/>
      <c r="RLQ862" s="152"/>
      <c r="RLR862" s="152"/>
      <c r="RLS862" s="152"/>
      <c r="RLT862" s="152"/>
      <c r="RLU862" s="152"/>
      <c r="RLV862" s="152"/>
      <c r="RLW862" s="152"/>
      <c r="RLX862" s="152"/>
      <c r="RLY862" s="152"/>
      <c r="RLZ862" s="152"/>
      <c r="RMA862" s="152"/>
      <c r="RMB862" s="152"/>
      <c r="RMC862" s="152"/>
      <c r="RMD862" s="152"/>
      <c r="RME862" s="152"/>
      <c r="RMF862" s="152"/>
      <c r="RMG862" s="152"/>
      <c r="RMH862" s="152"/>
      <c r="RMI862" s="152"/>
      <c r="RMJ862" s="152"/>
      <c r="RMK862" s="152"/>
      <c r="RML862" s="152"/>
      <c r="RMM862" s="152"/>
      <c r="RMN862" s="152"/>
      <c r="RMO862" s="152"/>
      <c r="RMP862" s="152"/>
      <c r="RMQ862" s="152"/>
      <c r="RMR862" s="152"/>
      <c r="RMS862" s="152"/>
      <c r="RMT862" s="152"/>
      <c r="RMU862" s="152"/>
      <c r="RMV862" s="152"/>
      <c r="RMW862" s="152"/>
      <c r="RMX862" s="152"/>
      <c r="RMY862" s="152"/>
      <c r="RMZ862" s="152"/>
      <c r="RNA862" s="152"/>
      <c r="RNB862" s="152"/>
      <c r="RNC862" s="152"/>
      <c r="RND862" s="152"/>
      <c r="RNE862" s="152"/>
      <c r="RNF862" s="152"/>
      <c r="RNG862" s="152"/>
      <c r="RNH862" s="152"/>
      <c r="RNI862" s="152"/>
      <c r="RNJ862" s="152"/>
      <c r="RNK862" s="152"/>
      <c r="RNL862" s="152"/>
      <c r="RNM862" s="152"/>
      <c r="RNN862" s="152"/>
      <c r="RNO862" s="152"/>
      <c r="RNP862" s="152"/>
      <c r="RNQ862" s="152"/>
      <c r="RNR862" s="152"/>
      <c r="RNS862" s="152"/>
      <c r="RNT862" s="152"/>
      <c r="RNU862" s="152"/>
      <c r="RNV862" s="152"/>
      <c r="RNW862" s="152"/>
      <c r="RNX862" s="152"/>
      <c r="RNY862" s="152"/>
      <c r="RNZ862" s="152"/>
      <c r="ROA862" s="152"/>
      <c r="ROB862" s="152"/>
      <c r="ROC862" s="152"/>
      <c r="ROD862" s="152"/>
      <c r="ROE862" s="152"/>
      <c r="ROF862" s="152"/>
      <c r="ROG862" s="152"/>
      <c r="ROH862" s="152"/>
      <c r="ROI862" s="152"/>
      <c r="ROJ862" s="152"/>
      <c r="ROK862" s="152"/>
      <c r="ROL862" s="152"/>
      <c r="ROM862" s="152"/>
      <c r="RON862" s="152"/>
      <c r="ROO862" s="152"/>
      <c r="ROP862" s="152"/>
      <c r="ROQ862" s="152"/>
      <c r="ROR862" s="152"/>
      <c r="ROS862" s="152"/>
      <c r="ROT862" s="152"/>
      <c r="ROU862" s="152"/>
      <c r="ROV862" s="152"/>
      <c r="ROW862" s="152"/>
      <c r="ROX862" s="152"/>
      <c r="ROY862" s="152"/>
      <c r="ROZ862" s="152"/>
      <c r="RPA862" s="152"/>
      <c r="RPB862" s="152"/>
      <c r="RPC862" s="152"/>
      <c r="RPD862" s="152"/>
      <c r="RPE862" s="152"/>
      <c r="RPF862" s="152"/>
      <c r="RPG862" s="152"/>
      <c r="RPH862" s="152"/>
      <c r="RPI862" s="152"/>
      <c r="RPJ862" s="152"/>
      <c r="RPK862" s="152"/>
      <c r="RPL862" s="152"/>
      <c r="RPM862" s="152"/>
      <c r="RPN862" s="152"/>
      <c r="RPO862" s="152"/>
      <c r="RPP862" s="152"/>
      <c r="RPQ862" s="152"/>
      <c r="RPR862" s="152"/>
      <c r="RPS862" s="152"/>
      <c r="RPT862" s="152"/>
      <c r="RPU862" s="152"/>
      <c r="RPV862" s="152"/>
      <c r="RPW862" s="152"/>
      <c r="RPX862" s="152"/>
      <c r="RPY862" s="152"/>
      <c r="RPZ862" s="152"/>
      <c r="RQA862" s="152"/>
      <c r="RQB862" s="152"/>
      <c r="RQC862" s="152"/>
      <c r="RQD862" s="152"/>
      <c r="RQE862" s="152"/>
      <c r="RQF862" s="152"/>
      <c r="RQG862" s="152"/>
      <c r="RQH862" s="152"/>
      <c r="RQI862" s="152"/>
      <c r="RQJ862" s="152"/>
      <c r="RQK862" s="152"/>
      <c r="RQL862" s="152"/>
      <c r="RQM862" s="152"/>
      <c r="RQN862" s="152"/>
      <c r="RQO862" s="152"/>
      <c r="RQP862" s="152"/>
      <c r="RQQ862" s="152"/>
      <c r="RQR862" s="152"/>
      <c r="RQS862" s="152"/>
      <c r="RQT862" s="152"/>
      <c r="RQU862" s="152"/>
      <c r="RQV862" s="152"/>
      <c r="RQW862" s="152"/>
      <c r="RQX862" s="152"/>
      <c r="RQY862" s="152"/>
      <c r="RQZ862" s="152"/>
      <c r="RRA862" s="152"/>
      <c r="RRB862" s="152"/>
      <c r="RRC862" s="152"/>
      <c r="RRD862" s="152"/>
      <c r="RRE862" s="152"/>
      <c r="RRF862" s="152"/>
      <c r="RRG862" s="152"/>
      <c r="RRH862" s="152"/>
      <c r="RRI862" s="152"/>
      <c r="RRJ862" s="152"/>
      <c r="RRK862" s="152"/>
      <c r="RRL862" s="152"/>
      <c r="RRM862" s="152"/>
      <c r="RRN862" s="152"/>
      <c r="RRO862" s="152"/>
      <c r="RRP862" s="152"/>
      <c r="RRQ862" s="152"/>
      <c r="RRR862" s="152"/>
      <c r="RRS862" s="152"/>
      <c r="RRT862" s="152"/>
      <c r="RRU862" s="152"/>
      <c r="RRV862" s="152"/>
      <c r="RRW862" s="152"/>
      <c r="RRX862" s="152"/>
      <c r="RRY862" s="152"/>
      <c r="RRZ862" s="152"/>
      <c r="RSA862" s="152"/>
      <c r="RSB862" s="152"/>
      <c r="RSC862" s="152"/>
      <c r="RSD862" s="152"/>
      <c r="RSE862" s="152"/>
      <c r="RSF862" s="152"/>
      <c r="RSG862" s="152"/>
      <c r="RSH862" s="152"/>
      <c r="RSI862" s="152"/>
      <c r="RSJ862" s="152"/>
      <c r="RSK862" s="152"/>
      <c r="RSL862" s="152"/>
      <c r="RSM862" s="152"/>
      <c r="RSN862" s="152"/>
      <c r="RSO862" s="152"/>
      <c r="RSP862" s="152"/>
      <c r="RSQ862" s="152"/>
      <c r="RSR862" s="152"/>
      <c r="RSS862" s="152"/>
      <c r="RST862" s="152"/>
      <c r="RSU862" s="152"/>
      <c r="RSV862" s="152"/>
      <c r="RSW862" s="152"/>
      <c r="RSX862" s="152"/>
      <c r="RSY862" s="152"/>
      <c r="RSZ862" s="152"/>
      <c r="RTA862" s="152"/>
      <c r="RTB862" s="152"/>
      <c r="RTC862" s="152"/>
      <c r="RTD862" s="152"/>
      <c r="RTE862" s="152"/>
      <c r="RTF862" s="152"/>
      <c r="RTG862" s="152"/>
      <c r="RTH862" s="152"/>
      <c r="RTI862" s="152"/>
      <c r="RTJ862" s="152"/>
      <c r="RTK862" s="152"/>
      <c r="RTL862" s="152"/>
      <c r="RTM862" s="152"/>
      <c r="RTN862" s="152"/>
      <c r="RTO862" s="152"/>
      <c r="RTP862" s="152"/>
      <c r="RTQ862" s="152"/>
      <c r="RTR862" s="152"/>
      <c r="RTS862" s="152"/>
      <c r="RTT862" s="152"/>
      <c r="RTU862" s="152"/>
      <c r="RTV862" s="152"/>
      <c r="RTW862" s="152"/>
      <c r="RTX862" s="152"/>
      <c r="RTY862" s="152"/>
      <c r="RTZ862" s="152"/>
      <c r="RUA862" s="152"/>
      <c r="RUB862" s="152"/>
      <c r="RUC862" s="152"/>
      <c r="RUD862" s="152"/>
      <c r="RUE862" s="152"/>
      <c r="RUF862" s="152"/>
      <c r="RUG862" s="152"/>
      <c r="RUH862" s="152"/>
      <c r="RUI862" s="152"/>
      <c r="RUJ862" s="152"/>
      <c r="RUK862" s="152"/>
      <c r="RUL862" s="152"/>
      <c r="RUM862" s="152"/>
      <c r="RUN862" s="152"/>
      <c r="RUO862" s="152"/>
      <c r="RUP862" s="152"/>
      <c r="RUQ862" s="152"/>
      <c r="RUR862" s="152"/>
      <c r="RUS862" s="152"/>
      <c r="RUT862" s="152"/>
      <c r="RUU862" s="152"/>
      <c r="RUV862" s="152"/>
      <c r="RUW862" s="152"/>
      <c r="RUX862" s="152"/>
      <c r="RUY862" s="152"/>
      <c r="RUZ862" s="152"/>
      <c r="RVA862" s="152"/>
      <c r="RVB862" s="152"/>
      <c r="RVC862" s="152"/>
      <c r="RVD862" s="152"/>
      <c r="RVE862" s="152"/>
      <c r="RVF862" s="152"/>
      <c r="RVG862" s="152"/>
      <c r="RVH862" s="152"/>
      <c r="RVI862" s="152"/>
      <c r="RVJ862" s="152"/>
      <c r="RVK862" s="152"/>
      <c r="RVL862" s="152"/>
      <c r="RVM862" s="152"/>
      <c r="RVN862" s="152"/>
      <c r="RVO862" s="152"/>
      <c r="RVP862" s="152"/>
      <c r="RVQ862" s="152"/>
      <c r="RVR862" s="152"/>
      <c r="RVS862" s="152"/>
      <c r="RVT862" s="152"/>
      <c r="RVU862" s="152"/>
      <c r="RVV862" s="152"/>
      <c r="RVW862" s="152"/>
      <c r="RVX862" s="152"/>
      <c r="RVY862" s="152"/>
      <c r="RVZ862" s="152"/>
      <c r="RWA862" s="152"/>
      <c r="RWB862" s="152"/>
      <c r="RWC862" s="152"/>
      <c r="RWD862" s="152"/>
      <c r="RWE862" s="152"/>
      <c r="RWF862" s="152"/>
      <c r="RWG862" s="152"/>
      <c r="RWH862" s="152"/>
      <c r="RWI862" s="152"/>
      <c r="RWJ862" s="152"/>
      <c r="RWK862" s="152"/>
      <c r="RWL862" s="152"/>
      <c r="RWM862" s="152"/>
      <c r="RWN862" s="152"/>
      <c r="RWO862" s="152"/>
      <c r="RWP862" s="152"/>
      <c r="RWQ862" s="152"/>
      <c r="RWR862" s="152"/>
      <c r="RWS862" s="152"/>
      <c r="RWT862" s="152"/>
      <c r="RWU862" s="152"/>
      <c r="RWV862" s="152"/>
      <c r="RWW862" s="152"/>
      <c r="RWX862" s="152"/>
      <c r="RWY862" s="152"/>
      <c r="RWZ862" s="152"/>
      <c r="RXA862" s="152"/>
      <c r="RXB862" s="152"/>
      <c r="RXC862" s="152"/>
      <c r="RXD862" s="152"/>
      <c r="RXE862" s="152"/>
      <c r="RXF862" s="152"/>
      <c r="RXG862" s="152"/>
      <c r="RXH862" s="152"/>
      <c r="RXI862" s="152"/>
      <c r="RXJ862" s="152"/>
      <c r="RXK862" s="152"/>
      <c r="RXL862" s="152"/>
      <c r="RXM862" s="152"/>
      <c r="RXN862" s="152"/>
      <c r="RXO862" s="152"/>
      <c r="RXP862" s="152"/>
      <c r="RXQ862" s="152"/>
      <c r="RXR862" s="152"/>
      <c r="RXS862" s="152"/>
      <c r="RXT862" s="152"/>
      <c r="RXU862" s="152"/>
      <c r="RXV862" s="152"/>
      <c r="RXW862" s="152"/>
      <c r="RXX862" s="152"/>
      <c r="RXY862" s="152"/>
      <c r="RXZ862" s="152"/>
      <c r="RYA862" s="152"/>
      <c r="RYB862" s="152"/>
      <c r="RYC862" s="152"/>
      <c r="RYD862" s="152"/>
      <c r="RYE862" s="152"/>
      <c r="RYF862" s="152"/>
      <c r="RYG862" s="152"/>
      <c r="RYH862" s="152"/>
      <c r="RYI862" s="152"/>
      <c r="RYJ862" s="152"/>
      <c r="RYK862" s="152"/>
      <c r="RYL862" s="152"/>
      <c r="RYM862" s="152"/>
      <c r="RYN862" s="152"/>
      <c r="RYO862" s="152"/>
      <c r="RYP862" s="152"/>
      <c r="RYQ862" s="152"/>
      <c r="RYR862" s="152"/>
      <c r="RYS862" s="152"/>
      <c r="RYT862" s="152"/>
      <c r="RYU862" s="152"/>
      <c r="RYV862" s="152"/>
      <c r="RYW862" s="152"/>
      <c r="RYX862" s="152"/>
      <c r="RYY862" s="152"/>
      <c r="RYZ862" s="152"/>
      <c r="RZA862" s="152"/>
      <c r="RZB862" s="152"/>
      <c r="RZC862" s="152"/>
      <c r="RZD862" s="152"/>
      <c r="RZE862" s="152"/>
      <c r="RZF862" s="152"/>
      <c r="RZG862" s="152"/>
      <c r="RZH862" s="152"/>
      <c r="RZI862" s="152"/>
      <c r="RZJ862" s="152"/>
      <c r="RZK862" s="152"/>
      <c r="RZL862" s="152"/>
      <c r="RZM862" s="152"/>
      <c r="RZN862" s="152"/>
      <c r="RZO862" s="152"/>
      <c r="RZP862" s="152"/>
      <c r="RZQ862" s="152"/>
      <c r="RZR862" s="152"/>
      <c r="RZS862" s="152"/>
      <c r="RZT862" s="152"/>
      <c r="RZU862" s="152"/>
      <c r="RZV862" s="152"/>
      <c r="RZW862" s="152"/>
      <c r="RZX862" s="152"/>
      <c r="RZY862" s="152"/>
      <c r="RZZ862" s="152"/>
      <c r="SAA862" s="152"/>
      <c r="SAB862" s="152"/>
      <c r="SAC862" s="152"/>
      <c r="SAD862" s="152"/>
      <c r="SAE862" s="152"/>
      <c r="SAF862" s="152"/>
      <c r="SAG862" s="152"/>
      <c r="SAH862" s="152"/>
      <c r="SAI862" s="152"/>
      <c r="SAJ862" s="152"/>
      <c r="SAK862" s="152"/>
      <c r="SAL862" s="152"/>
      <c r="SAM862" s="152"/>
      <c r="SAN862" s="152"/>
      <c r="SAO862" s="152"/>
      <c r="SAP862" s="152"/>
      <c r="SAQ862" s="152"/>
      <c r="SAR862" s="152"/>
      <c r="SAS862" s="152"/>
      <c r="SAT862" s="152"/>
      <c r="SAU862" s="152"/>
      <c r="SAV862" s="152"/>
      <c r="SAW862" s="152"/>
      <c r="SAX862" s="152"/>
      <c r="SAY862" s="152"/>
      <c r="SAZ862" s="152"/>
      <c r="SBA862" s="152"/>
      <c r="SBB862" s="152"/>
      <c r="SBC862" s="152"/>
      <c r="SBD862" s="152"/>
      <c r="SBE862" s="152"/>
      <c r="SBF862" s="152"/>
      <c r="SBG862" s="152"/>
      <c r="SBH862" s="152"/>
      <c r="SBI862" s="152"/>
      <c r="SBJ862" s="152"/>
      <c r="SBK862" s="152"/>
      <c r="SBL862" s="152"/>
      <c r="SBM862" s="152"/>
      <c r="SBN862" s="152"/>
      <c r="SBO862" s="152"/>
      <c r="SBP862" s="152"/>
      <c r="SBQ862" s="152"/>
      <c r="SBR862" s="152"/>
      <c r="SBS862" s="152"/>
      <c r="SBT862" s="152"/>
      <c r="SBU862" s="152"/>
      <c r="SBV862" s="152"/>
      <c r="SBW862" s="152"/>
      <c r="SBX862" s="152"/>
      <c r="SBY862" s="152"/>
      <c r="SBZ862" s="152"/>
      <c r="SCA862" s="152"/>
      <c r="SCB862" s="152"/>
      <c r="SCC862" s="152"/>
      <c r="SCD862" s="152"/>
      <c r="SCE862" s="152"/>
      <c r="SCF862" s="152"/>
      <c r="SCG862" s="152"/>
      <c r="SCH862" s="152"/>
      <c r="SCI862" s="152"/>
      <c r="SCJ862" s="152"/>
      <c r="SCK862" s="152"/>
      <c r="SCL862" s="152"/>
      <c r="SCM862" s="152"/>
      <c r="SCN862" s="152"/>
      <c r="SCO862" s="152"/>
      <c r="SCP862" s="152"/>
      <c r="SCQ862" s="152"/>
      <c r="SCR862" s="152"/>
      <c r="SCS862" s="152"/>
      <c r="SCT862" s="152"/>
      <c r="SCU862" s="152"/>
      <c r="SCV862" s="152"/>
      <c r="SCW862" s="152"/>
      <c r="SCX862" s="152"/>
      <c r="SCY862" s="152"/>
      <c r="SCZ862" s="152"/>
      <c r="SDA862" s="152"/>
      <c r="SDB862" s="152"/>
      <c r="SDC862" s="152"/>
      <c r="SDD862" s="152"/>
      <c r="SDE862" s="152"/>
      <c r="SDF862" s="152"/>
      <c r="SDG862" s="152"/>
      <c r="SDH862" s="152"/>
      <c r="SDI862" s="152"/>
      <c r="SDJ862" s="152"/>
      <c r="SDK862" s="152"/>
      <c r="SDL862" s="152"/>
      <c r="SDM862" s="152"/>
      <c r="SDN862" s="152"/>
      <c r="SDO862" s="152"/>
      <c r="SDP862" s="152"/>
      <c r="SDQ862" s="152"/>
      <c r="SDR862" s="152"/>
      <c r="SDS862" s="152"/>
      <c r="SDT862" s="152"/>
      <c r="SDU862" s="152"/>
      <c r="SDV862" s="152"/>
      <c r="SDW862" s="152"/>
      <c r="SDX862" s="152"/>
      <c r="SDY862" s="152"/>
      <c r="SDZ862" s="152"/>
      <c r="SEA862" s="152"/>
      <c r="SEB862" s="152"/>
      <c r="SEC862" s="152"/>
      <c r="SED862" s="152"/>
      <c r="SEE862" s="152"/>
      <c r="SEF862" s="152"/>
      <c r="SEG862" s="152"/>
      <c r="SEH862" s="152"/>
      <c r="SEI862" s="152"/>
      <c r="SEJ862" s="152"/>
      <c r="SEK862" s="152"/>
      <c r="SEL862" s="152"/>
      <c r="SEM862" s="152"/>
      <c r="SEN862" s="152"/>
      <c r="SEO862" s="152"/>
      <c r="SEP862" s="152"/>
      <c r="SEQ862" s="152"/>
      <c r="SER862" s="152"/>
      <c r="SES862" s="152"/>
      <c r="SET862" s="152"/>
      <c r="SEU862" s="152"/>
      <c r="SEV862" s="152"/>
      <c r="SEW862" s="152"/>
      <c r="SEX862" s="152"/>
      <c r="SEY862" s="152"/>
      <c r="SEZ862" s="152"/>
      <c r="SFA862" s="152"/>
      <c r="SFB862" s="152"/>
      <c r="SFC862" s="152"/>
      <c r="SFD862" s="152"/>
      <c r="SFE862" s="152"/>
      <c r="SFF862" s="152"/>
      <c r="SFG862" s="152"/>
      <c r="SFH862" s="152"/>
      <c r="SFI862" s="152"/>
      <c r="SFJ862" s="152"/>
      <c r="SFK862" s="152"/>
      <c r="SFL862" s="152"/>
      <c r="SFM862" s="152"/>
      <c r="SFN862" s="152"/>
      <c r="SFO862" s="152"/>
      <c r="SFP862" s="152"/>
      <c r="SFQ862" s="152"/>
      <c r="SFR862" s="152"/>
      <c r="SFS862" s="152"/>
      <c r="SFT862" s="152"/>
      <c r="SFU862" s="152"/>
      <c r="SFV862" s="152"/>
      <c r="SFW862" s="152"/>
      <c r="SFX862" s="152"/>
      <c r="SFY862" s="152"/>
      <c r="SFZ862" s="152"/>
      <c r="SGA862" s="152"/>
      <c r="SGB862" s="152"/>
      <c r="SGC862" s="152"/>
      <c r="SGD862" s="152"/>
      <c r="SGE862" s="152"/>
      <c r="SGF862" s="152"/>
      <c r="SGG862" s="152"/>
      <c r="SGH862" s="152"/>
      <c r="SGI862" s="152"/>
      <c r="SGJ862" s="152"/>
      <c r="SGK862" s="152"/>
      <c r="SGL862" s="152"/>
      <c r="SGM862" s="152"/>
      <c r="SGN862" s="152"/>
      <c r="SGO862" s="152"/>
      <c r="SGP862" s="152"/>
      <c r="SGQ862" s="152"/>
      <c r="SGR862" s="152"/>
      <c r="SGS862" s="152"/>
      <c r="SGT862" s="152"/>
      <c r="SGU862" s="152"/>
      <c r="SGV862" s="152"/>
      <c r="SGW862" s="152"/>
      <c r="SGX862" s="152"/>
      <c r="SGY862" s="152"/>
      <c r="SGZ862" s="152"/>
      <c r="SHA862" s="152"/>
      <c r="SHB862" s="152"/>
      <c r="SHC862" s="152"/>
      <c r="SHD862" s="152"/>
      <c r="SHE862" s="152"/>
      <c r="SHF862" s="152"/>
      <c r="SHG862" s="152"/>
      <c r="SHH862" s="152"/>
      <c r="SHI862" s="152"/>
      <c r="SHJ862" s="152"/>
      <c r="SHK862" s="152"/>
      <c r="SHL862" s="152"/>
      <c r="SHM862" s="152"/>
      <c r="SHN862" s="152"/>
      <c r="SHO862" s="152"/>
      <c r="SHP862" s="152"/>
      <c r="SHQ862" s="152"/>
      <c r="SHR862" s="152"/>
      <c r="SHS862" s="152"/>
      <c r="SHT862" s="152"/>
      <c r="SHU862" s="152"/>
      <c r="SHV862" s="152"/>
      <c r="SHW862" s="152"/>
      <c r="SHX862" s="152"/>
      <c r="SHY862" s="152"/>
      <c r="SHZ862" s="152"/>
      <c r="SIA862" s="152"/>
      <c r="SIB862" s="152"/>
      <c r="SIC862" s="152"/>
      <c r="SID862" s="152"/>
      <c r="SIE862" s="152"/>
      <c r="SIF862" s="152"/>
      <c r="SIG862" s="152"/>
      <c r="SIH862" s="152"/>
      <c r="SII862" s="152"/>
      <c r="SIJ862" s="152"/>
      <c r="SIK862" s="152"/>
      <c r="SIL862" s="152"/>
      <c r="SIM862" s="152"/>
      <c r="SIN862" s="152"/>
      <c r="SIO862" s="152"/>
      <c r="SIP862" s="152"/>
      <c r="SIQ862" s="152"/>
      <c r="SIR862" s="152"/>
      <c r="SIS862" s="152"/>
      <c r="SIT862" s="152"/>
      <c r="SIU862" s="152"/>
      <c r="SIV862" s="152"/>
      <c r="SIW862" s="152"/>
      <c r="SIX862" s="152"/>
      <c r="SIY862" s="152"/>
      <c r="SIZ862" s="152"/>
      <c r="SJA862" s="152"/>
      <c r="SJB862" s="152"/>
      <c r="SJC862" s="152"/>
      <c r="SJD862" s="152"/>
      <c r="SJE862" s="152"/>
      <c r="SJF862" s="152"/>
      <c r="SJG862" s="152"/>
      <c r="SJH862" s="152"/>
      <c r="SJI862" s="152"/>
      <c r="SJJ862" s="152"/>
      <c r="SJK862" s="152"/>
      <c r="SJL862" s="152"/>
      <c r="SJM862" s="152"/>
      <c r="SJN862" s="152"/>
      <c r="SJO862" s="152"/>
      <c r="SJP862" s="152"/>
      <c r="SJQ862" s="152"/>
      <c r="SJR862" s="152"/>
      <c r="SJS862" s="152"/>
      <c r="SJT862" s="152"/>
      <c r="SJU862" s="152"/>
      <c r="SJV862" s="152"/>
      <c r="SJW862" s="152"/>
      <c r="SJX862" s="152"/>
      <c r="SJY862" s="152"/>
      <c r="SJZ862" s="152"/>
      <c r="SKA862" s="152"/>
      <c r="SKB862" s="152"/>
      <c r="SKC862" s="152"/>
      <c r="SKD862" s="152"/>
      <c r="SKE862" s="152"/>
      <c r="SKF862" s="152"/>
      <c r="SKG862" s="152"/>
      <c r="SKH862" s="152"/>
      <c r="SKI862" s="152"/>
      <c r="SKJ862" s="152"/>
      <c r="SKK862" s="152"/>
      <c r="SKL862" s="152"/>
      <c r="SKM862" s="152"/>
      <c r="SKN862" s="152"/>
      <c r="SKO862" s="152"/>
      <c r="SKP862" s="152"/>
      <c r="SKQ862" s="152"/>
      <c r="SKR862" s="152"/>
      <c r="SKS862" s="152"/>
      <c r="SKT862" s="152"/>
      <c r="SKU862" s="152"/>
      <c r="SKV862" s="152"/>
      <c r="SKW862" s="152"/>
      <c r="SKX862" s="152"/>
      <c r="SKY862" s="152"/>
      <c r="SKZ862" s="152"/>
      <c r="SLA862" s="152"/>
      <c r="SLB862" s="152"/>
      <c r="SLC862" s="152"/>
      <c r="SLD862" s="152"/>
      <c r="SLE862" s="152"/>
      <c r="SLF862" s="152"/>
      <c r="SLG862" s="152"/>
      <c r="SLH862" s="152"/>
      <c r="SLI862" s="152"/>
      <c r="SLJ862" s="152"/>
      <c r="SLK862" s="152"/>
      <c r="SLL862" s="152"/>
      <c r="SLM862" s="152"/>
      <c r="SLN862" s="152"/>
      <c r="SLO862" s="152"/>
      <c r="SLP862" s="152"/>
      <c r="SLQ862" s="152"/>
      <c r="SLR862" s="152"/>
      <c r="SLS862" s="152"/>
      <c r="SLT862" s="152"/>
      <c r="SLU862" s="152"/>
      <c r="SLV862" s="152"/>
      <c r="SLW862" s="152"/>
      <c r="SLX862" s="152"/>
      <c r="SLY862" s="152"/>
      <c r="SLZ862" s="152"/>
      <c r="SMA862" s="152"/>
      <c r="SMB862" s="152"/>
      <c r="SMC862" s="152"/>
      <c r="SMD862" s="152"/>
      <c r="SME862" s="152"/>
      <c r="SMF862" s="152"/>
      <c r="SMG862" s="152"/>
      <c r="SMH862" s="152"/>
      <c r="SMI862" s="152"/>
      <c r="SMJ862" s="152"/>
      <c r="SMK862" s="152"/>
      <c r="SML862" s="152"/>
      <c r="SMM862" s="152"/>
      <c r="SMN862" s="152"/>
      <c r="SMO862" s="152"/>
      <c r="SMP862" s="152"/>
      <c r="SMQ862" s="152"/>
      <c r="SMR862" s="152"/>
      <c r="SMS862" s="152"/>
      <c r="SMT862" s="152"/>
      <c r="SMU862" s="152"/>
      <c r="SMV862" s="152"/>
      <c r="SMW862" s="152"/>
      <c r="SMX862" s="152"/>
      <c r="SMY862" s="152"/>
      <c r="SMZ862" s="152"/>
      <c r="SNA862" s="152"/>
      <c r="SNB862" s="152"/>
      <c r="SNC862" s="152"/>
      <c r="SND862" s="152"/>
      <c r="SNE862" s="152"/>
      <c r="SNF862" s="152"/>
      <c r="SNG862" s="152"/>
      <c r="SNH862" s="152"/>
      <c r="SNI862" s="152"/>
      <c r="SNJ862" s="152"/>
      <c r="SNK862" s="152"/>
      <c r="SNL862" s="152"/>
      <c r="SNM862" s="152"/>
      <c r="SNN862" s="152"/>
      <c r="SNO862" s="152"/>
      <c r="SNP862" s="152"/>
      <c r="SNQ862" s="152"/>
      <c r="SNR862" s="152"/>
      <c r="SNS862" s="152"/>
      <c r="SNT862" s="152"/>
      <c r="SNU862" s="152"/>
      <c r="SNV862" s="152"/>
      <c r="SNW862" s="152"/>
      <c r="SNX862" s="152"/>
      <c r="SNY862" s="152"/>
      <c r="SNZ862" s="152"/>
      <c r="SOA862" s="152"/>
      <c r="SOB862" s="152"/>
      <c r="SOC862" s="152"/>
      <c r="SOD862" s="152"/>
      <c r="SOE862" s="152"/>
      <c r="SOF862" s="152"/>
      <c r="SOG862" s="152"/>
      <c r="SOH862" s="152"/>
      <c r="SOI862" s="152"/>
      <c r="SOJ862" s="152"/>
      <c r="SOK862" s="152"/>
      <c r="SOL862" s="152"/>
      <c r="SOM862" s="152"/>
      <c r="SON862" s="152"/>
      <c r="SOO862" s="152"/>
      <c r="SOP862" s="152"/>
      <c r="SOQ862" s="152"/>
      <c r="SOR862" s="152"/>
      <c r="SOS862" s="152"/>
      <c r="SOT862" s="152"/>
      <c r="SOU862" s="152"/>
      <c r="SOV862" s="152"/>
      <c r="SOW862" s="152"/>
      <c r="SOX862" s="152"/>
      <c r="SOY862" s="152"/>
      <c r="SOZ862" s="152"/>
      <c r="SPA862" s="152"/>
      <c r="SPB862" s="152"/>
      <c r="SPC862" s="152"/>
      <c r="SPD862" s="152"/>
      <c r="SPE862" s="152"/>
      <c r="SPF862" s="152"/>
      <c r="SPG862" s="152"/>
      <c r="SPH862" s="152"/>
      <c r="SPI862" s="152"/>
      <c r="SPJ862" s="152"/>
      <c r="SPK862" s="152"/>
      <c r="SPL862" s="152"/>
      <c r="SPM862" s="152"/>
      <c r="SPN862" s="152"/>
      <c r="SPO862" s="152"/>
      <c r="SPP862" s="152"/>
      <c r="SPQ862" s="152"/>
      <c r="SPR862" s="152"/>
      <c r="SPS862" s="152"/>
      <c r="SPT862" s="152"/>
      <c r="SPU862" s="152"/>
      <c r="SPV862" s="152"/>
      <c r="SPW862" s="152"/>
      <c r="SPX862" s="152"/>
      <c r="SPY862" s="152"/>
      <c r="SPZ862" s="152"/>
      <c r="SQA862" s="152"/>
      <c r="SQB862" s="152"/>
      <c r="SQC862" s="152"/>
      <c r="SQD862" s="152"/>
      <c r="SQE862" s="152"/>
      <c r="SQF862" s="152"/>
      <c r="SQG862" s="152"/>
      <c r="SQH862" s="152"/>
      <c r="SQI862" s="152"/>
      <c r="SQJ862" s="152"/>
      <c r="SQK862" s="152"/>
      <c r="SQL862" s="152"/>
      <c r="SQM862" s="152"/>
      <c r="SQN862" s="152"/>
      <c r="SQO862" s="152"/>
      <c r="SQP862" s="152"/>
      <c r="SQQ862" s="152"/>
      <c r="SQR862" s="152"/>
      <c r="SQS862" s="152"/>
      <c r="SQT862" s="152"/>
      <c r="SQU862" s="152"/>
      <c r="SQV862" s="152"/>
      <c r="SQW862" s="152"/>
      <c r="SQX862" s="152"/>
      <c r="SQY862" s="152"/>
      <c r="SQZ862" s="152"/>
      <c r="SRA862" s="152"/>
      <c r="SRB862" s="152"/>
      <c r="SRC862" s="152"/>
      <c r="SRD862" s="152"/>
      <c r="SRE862" s="152"/>
      <c r="SRF862" s="152"/>
      <c r="SRG862" s="152"/>
      <c r="SRH862" s="152"/>
      <c r="SRI862" s="152"/>
      <c r="SRJ862" s="152"/>
      <c r="SRK862" s="152"/>
      <c r="SRL862" s="152"/>
      <c r="SRM862" s="152"/>
      <c r="SRN862" s="152"/>
      <c r="SRO862" s="152"/>
      <c r="SRP862" s="152"/>
      <c r="SRQ862" s="152"/>
      <c r="SRR862" s="152"/>
      <c r="SRS862" s="152"/>
      <c r="SRT862" s="152"/>
      <c r="SRU862" s="152"/>
      <c r="SRV862" s="152"/>
      <c r="SRW862" s="152"/>
      <c r="SRX862" s="152"/>
      <c r="SRY862" s="152"/>
      <c r="SRZ862" s="152"/>
      <c r="SSA862" s="152"/>
      <c r="SSB862" s="152"/>
      <c r="SSC862" s="152"/>
      <c r="SSD862" s="152"/>
      <c r="SSE862" s="152"/>
      <c r="SSF862" s="152"/>
      <c r="SSG862" s="152"/>
      <c r="SSH862" s="152"/>
      <c r="SSI862" s="152"/>
      <c r="SSJ862" s="152"/>
      <c r="SSK862" s="152"/>
      <c r="SSL862" s="152"/>
      <c r="SSM862" s="152"/>
      <c r="SSN862" s="152"/>
      <c r="SSO862" s="152"/>
      <c r="SSP862" s="152"/>
      <c r="SSQ862" s="152"/>
      <c r="SSR862" s="152"/>
      <c r="SSS862" s="152"/>
      <c r="SST862" s="152"/>
      <c r="SSU862" s="152"/>
      <c r="SSV862" s="152"/>
      <c r="SSW862" s="152"/>
      <c r="SSX862" s="152"/>
      <c r="SSY862" s="152"/>
      <c r="SSZ862" s="152"/>
      <c r="STA862" s="152"/>
      <c r="STB862" s="152"/>
      <c r="STC862" s="152"/>
      <c r="STD862" s="152"/>
      <c r="STE862" s="152"/>
      <c r="STF862" s="152"/>
      <c r="STG862" s="152"/>
      <c r="STH862" s="152"/>
      <c r="STI862" s="152"/>
      <c r="STJ862" s="152"/>
      <c r="STK862" s="152"/>
      <c r="STL862" s="152"/>
      <c r="STM862" s="152"/>
      <c r="STN862" s="152"/>
      <c r="STO862" s="152"/>
      <c r="STP862" s="152"/>
      <c r="STQ862" s="152"/>
      <c r="STR862" s="152"/>
      <c r="STS862" s="152"/>
      <c r="STT862" s="152"/>
      <c r="STU862" s="152"/>
      <c r="STV862" s="152"/>
      <c r="STW862" s="152"/>
      <c r="STX862" s="152"/>
      <c r="STY862" s="152"/>
      <c r="STZ862" s="152"/>
      <c r="SUA862" s="152"/>
      <c r="SUB862" s="152"/>
      <c r="SUC862" s="152"/>
      <c r="SUD862" s="152"/>
      <c r="SUE862" s="152"/>
      <c r="SUF862" s="152"/>
      <c r="SUG862" s="152"/>
      <c r="SUH862" s="152"/>
      <c r="SUI862" s="152"/>
      <c r="SUJ862" s="152"/>
      <c r="SUK862" s="152"/>
      <c r="SUL862" s="152"/>
      <c r="SUM862" s="152"/>
      <c r="SUN862" s="152"/>
      <c r="SUO862" s="152"/>
      <c r="SUP862" s="152"/>
      <c r="SUQ862" s="152"/>
      <c r="SUR862" s="152"/>
      <c r="SUS862" s="152"/>
      <c r="SUT862" s="152"/>
      <c r="SUU862" s="152"/>
      <c r="SUV862" s="152"/>
      <c r="SUW862" s="152"/>
      <c r="SUX862" s="152"/>
      <c r="SUY862" s="152"/>
      <c r="SUZ862" s="152"/>
      <c r="SVA862" s="152"/>
      <c r="SVB862" s="152"/>
      <c r="SVC862" s="152"/>
      <c r="SVD862" s="152"/>
      <c r="SVE862" s="152"/>
      <c r="SVF862" s="152"/>
      <c r="SVG862" s="152"/>
      <c r="SVH862" s="152"/>
      <c r="SVI862" s="152"/>
      <c r="SVJ862" s="152"/>
      <c r="SVK862" s="152"/>
      <c r="SVL862" s="152"/>
      <c r="SVM862" s="152"/>
      <c r="SVN862" s="152"/>
      <c r="SVO862" s="152"/>
      <c r="SVP862" s="152"/>
      <c r="SVQ862" s="152"/>
      <c r="SVR862" s="152"/>
      <c r="SVS862" s="152"/>
      <c r="SVT862" s="152"/>
      <c r="SVU862" s="152"/>
      <c r="SVV862" s="152"/>
      <c r="SVW862" s="152"/>
      <c r="SVX862" s="152"/>
      <c r="SVY862" s="152"/>
      <c r="SVZ862" s="152"/>
      <c r="SWA862" s="152"/>
      <c r="SWB862" s="152"/>
      <c r="SWC862" s="152"/>
      <c r="SWD862" s="152"/>
      <c r="SWE862" s="152"/>
      <c r="SWF862" s="152"/>
      <c r="SWG862" s="152"/>
      <c r="SWH862" s="152"/>
      <c r="SWI862" s="152"/>
      <c r="SWJ862" s="152"/>
      <c r="SWK862" s="152"/>
      <c r="SWL862" s="152"/>
      <c r="SWM862" s="152"/>
      <c r="SWN862" s="152"/>
      <c r="SWO862" s="152"/>
      <c r="SWP862" s="152"/>
      <c r="SWQ862" s="152"/>
      <c r="SWR862" s="152"/>
      <c r="SWS862" s="152"/>
      <c r="SWT862" s="152"/>
      <c r="SWU862" s="152"/>
      <c r="SWV862" s="152"/>
      <c r="SWW862" s="152"/>
      <c r="SWX862" s="152"/>
      <c r="SWY862" s="152"/>
      <c r="SWZ862" s="152"/>
      <c r="SXA862" s="152"/>
      <c r="SXB862" s="152"/>
      <c r="SXC862" s="152"/>
      <c r="SXD862" s="152"/>
      <c r="SXE862" s="152"/>
      <c r="SXF862" s="152"/>
      <c r="SXG862" s="152"/>
      <c r="SXH862" s="152"/>
      <c r="SXI862" s="152"/>
      <c r="SXJ862" s="152"/>
      <c r="SXK862" s="152"/>
      <c r="SXL862" s="152"/>
      <c r="SXM862" s="152"/>
      <c r="SXN862" s="152"/>
      <c r="SXO862" s="152"/>
      <c r="SXP862" s="152"/>
      <c r="SXQ862" s="152"/>
      <c r="SXR862" s="152"/>
      <c r="SXS862" s="152"/>
      <c r="SXT862" s="152"/>
      <c r="SXU862" s="152"/>
      <c r="SXV862" s="152"/>
      <c r="SXW862" s="152"/>
      <c r="SXX862" s="152"/>
      <c r="SXY862" s="152"/>
      <c r="SXZ862" s="152"/>
      <c r="SYA862" s="152"/>
      <c r="SYB862" s="152"/>
      <c r="SYC862" s="152"/>
      <c r="SYD862" s="152"/>
      <c r="SYE862" s="152"/>
      <c r="SYF862" s="152"/>
      <c r="SYG862" s="152"/>
      <c r="SYH862" s="152"/>
      <c r="SYI862" s="152"/>
      <c r="SYJ862" s="152"/>
      <c r="SYK862" s="152"/>
      <c r="SYL862" s="152"/>
      <c r="SYM862" s="152"/>
      <c r="SYN862" s="152"/>
      <c r="SYO862" s="152"/>
      <c r="SYP862" s="152"/>
      <c r="SYQ862" s="152"/>
      <c r="SYR862" s="152"/>
      <c r="SYS862" s="152"/>
      <c r="SYT862" s="152"/>
      <c r="SYU862" s="152"/>
      <c r="SYV862" s="152"/>
      <c r="SYW862" s="152"/>
      <c r="SYX862" s="152"/>
      <c r="SYY862" s="152"/>
      <c r="SYZ862" s="152"/>
      <c r="SZA862" s="152"/>
      <c r="SZB862" s="152"/>
      <c r="SZC862" s="152"/>
      <c r="SZD862" s="152"/>
      <c r="SZE862" s="152"/>
      <c r="SZF862" s="152"/>
      <c r="SZG862" s="152"/>
      <c r="SZH862" s="152"/>
      <c r="SZI862" s="152"/>
      <c r="SZJ862" s="152"/>
      <c r="SZK862" s="152"/>
      <c r="SZL862" s="152"/>
      <c r="SZM862" s="152"/>
      <c r="SZN862" s="152"/>
      <c r="SZO862" s="152"/>
      <c r="SZP862" s="152"/>
      <c r="SZQ862" s="152"/>
      <c r="SZR862" s="152"/>
      <c r="SZS862" s="152"/>
      <c r="SZT862" s="152"/>
      <c r="SZU862" s="152"/>
      <c r="SZV862" s="152"/>
      <c r="SZW862" s="152"/>
      <c r="SZX862" s="152"/>
      <c r="SZY862" s="152"/>
      <c r="SZZ862" s="152"/>
      <c r="TAA862" s="152"/>
      <c r="TAB862" s="152"/>
      <c r="TAC862" s="152"/>
      <c r="TAD862" s="152"/>
      <c r="TAE862" s="152"/>
      <c r="TAF862" s="152"/>
      <c r="TAG862" s="152"/>
      <c r="TAH862" s="152"/>
      <c r="TAI862" s="152"/>
      <c r="TAJ862" s="152"/>
      <c r="TAK862" s="152"/>
      <c r="TAL862" s="152"/>
      <c r="TAM862" s="152"/>
      <c r="TAN862" s="152"/>
      <c r="TAO862" s="152"/>
      <c r="TAP862" s="152"/>
      <c r="TAQ862" s="152"/>
      <c r="TAR862" s="152"/>
      <c r="TAS862" s="152"/>
      <c r="TAT862" s="152"/>
      <c r="TAU862" s="152"/>
      <c r="TAV862" s="152"/>
      <c r="TAW862" s="152"/>
      <c r="TAX862" s="152"/>
      <c r="TAY862" s="152"/>
      <c r="TAZ862" s="152"/>
      <c r="TBA862" s="152"/>
      <c r="TBB862" s="152"/>
      <c r="TBC862" s="152"/>
      <c r="TBD862" s="152"/>
      <c r="TBE862" s="152"/>
      <c r="TBF862" s="152"/>
      <c r="TBG862" s="152"/>
      <c r="TBH862" s="152"/>
      <c r="TBI862" s="152"/>
      <c r="TBJ862" s="152"/>
      <c r="TBK862" s="152"/>
      <c r="TBL862" s="152"/>
      <c r="TBM862" s="152"/>
      <c r="TBN862" s="152"/>
      <c r="TBO862" s="152"/>
      <c r="TBP862" s="152"/>
      <c r="TBQ862" s="152"/>
      <c r="TBR862" s="152"/>
      <c r="TBS862" s="152"/>
      <c r="TBT862" s="152"/>
      <c r="TBU862" s="152"/>
      <c r="TBV862" s="152"/>
      <c r="TBW862" s="152"/>
      <c r="TBX862" s="152"/>
      <c r="TBY862" s="152"/>
      <c r="TBZ862" s="152"/>
      <c r="TCA862" s="152"/>
      <c r="TCB862" s="152"/>
      <c r="TCC862" s="152"/>
      <c r="TCD862" s="152"/>
      <c r="TCE862" s="152"/>
      <c r="TCF862" s="152"/>
      <c r="TCG862" s="152"/>
      <c r="TCH862" s="152"/>
      <c r="TCI862" s="152"/>
      <c r="TCJ862" s="152"/>
      <c r="TCK862" s="152"/>
      <c r="TCL862" s="152"/>
      <c r="TCM862" s="152"/>
      <c r="TCN862" s="152"/>
      <c r="TCO862" s="152"/>
      <c r="TCP862" s="152"/>
      <c r="TCQ862" s="152"/>
      <c r="TCR862" s="152"/>
      <c r="TCS862" s="152"/>
      <c r="TCT862" s="152"/>
      <c r="TCU862" s="152"/>
      <c r="TCV862" s="152"/>
      <c r="TCW862" s="152"/>
      <c r="TCX862" s="152"/>
      <c r="TCY862" s="152"/>
      <c r="TCZ862" s="152"/>
      <c r="TDA862" s="152"/>
      <c r="TDB862" s="152"/>
      <c r="TDC862" s="152"/>
      <c r="TDD862" s="152"/>
      <c r="TDE862" s="152"/>
      <c r="TDF862" s="152"/>
      <c r="TDG862" s="152"/>
      <c r="TDH862" s="152"/>
      <c r="TDI862" s="152"/>
      <c r="TDJ862" s="152"/>
      <c r="TDK862" s="152"/>
      <c r="TDL862" s="152"/>
      <c r="TDM862" s="152"/>
      <c r="TDN862" s="152"/>
      <c r="TDO862" s="152"/>
      <c r="TDP862" s="152"/>
      <c r="TDQ862" s="152"/>
      <c r="TDR862" s="152"/>
      <c r="TDS862" s="152"/>
      <c r="TDT862" s="152"/>
      <c r="TDU862" s="152"/>
      <c r="TDV862" s="152"/>
      <c r="TDW862" s="152"/>
      <c r="TDX862" s="152"/>
      <c r="TDY862" s="152"/>
      <c r="TDZ862" s="152"/>
      <c r="TEA862" s="152"/>
      <c r="TEB862" s="152"/>
      <c r="TEC862" s="152"/>
      <c r="TED862" s="152"/>
      <c r="TEE862" s="152"/>
      <c r="TEF862" s="152"/>
      <c r="TEG862" s="152"/>
      <c r="TEH862" s="152"/>
      <c r="TEI862" s="152"/>
      <c r="TEJ862" s="152"/>
      <c r="TEK862" s="152"/>
      <c r="TEL862" s="152"/>
      <c r="TEM862" s="152"/>
      <c r="TEN862" s="152"/>
      <c r="TEO862" s="152"/>
      <c r="TEP862" s="152"/>
      <c r="TEQ862" s="152"/>
      <c r="TER862" s="152"/>
      <c r="TES862" s="152"/>
      <c r="TET862" s="152"/>
      <c r="TEU862" s="152"/>
      <c r="TEV862" s="152"/>
      <c r="TEW862" s="152"/>
      <c r="TEX862" s="152"/>
      <c r="TEY862" s="152"/>
      <c r="TEZ862" s="152"/>
      <c r="TFA862" s="152"/>
      <c r="TFB862" s="152"/>
      <c r="TFC862" s="152"/>
      <c r="TFD862" s="152"/>
      <c r="TFE862" s="152"/>
      <c r="TFF862" s="152"/>
      <c r="TFG862" s="152"/>
      <c r="TFH862" s="152"/>
      <c r="TFI862" s="152"/>
      <c r="TFJ862" s="152"/>
      <c r="TFK862" s="152"/>
      <c r="TFL862" s="152"/>
      <c r="TFM862" s="152"/>
      <c r="TFN862" s="152"/>
      <c r="TFO862" s="152"/>
      <c r="TFP862" s="152"/>
      <c r="TFQ862" s="152"/>
      <c r="TFR862" s="152"/>
      <c r="TFS862" s="152"/>
      <c r="TFT862" s="152"/>
      <c r="TFU862" s="152"/>
      <c r="TFV862" s="152"/>
      <c r="TFW862" s="152"/>
      <c r="TFX862" s="152"/>
      <c r="TFY862" s="152"/>
      <c r="TFZ862" s="152"/>
      <c r="TGA862" s="152"/>
      <c r="TGB862" s="152"/>
      <c r="TGC862" s="152"/>
      <c r="TGD862" s="152"/>
      <c r="TGE862" s="152"/>
      <c r="TGF862" s="152"/>
      <c r="TGG862" s="152"/>
      <c r="TGH862" s="152"/>
      <c r="TGI862" s="152"/>
      <c r="TGJ862" s="152"/>
      <c r="TGK862" s="152"/>
      <c r="TGL862" s="152"/>
      <c r="TGM862" s="152"/>
      <c r="TGN862" s="152"/>
      <c r="TGO862" s="152"/>
      <c r="TGP862" s="152"/>
      <c r="TGQ862" s="152"/>
      <c r="TGR862" s="152"/>
      <c r="TGS862" s="152"/>
      <c r="TGT862" s="152"/>
      <c r="TGU862" s="152"/>
      <c r="TGV862" s="152"/>
      <c r="TGW862" s="152"/>
      <c r="TGX862" s="152"/>
      <c r="TGY862" s="152"/>
      <c r="TGZ862" s="152"/>
      <c r="THA862" s="152"/>
      <c r="THB862" s="152"/>
      <c r="THC862" s="152"/>
      <c r="THD862" s="152"/>
      <c r="THE862" s="152"/>
      <c r="THF862" s="152"/>
      <c r="THG862" s="152"/>
      <c r="THH862" s="152"/>
      <c r="THI862" s="152"/>
      <c r="THJ862" s="152"/>
      <c r="THK862" s="152"/>
      <c r="THL862" s="152"/>
      <c r="THM862" s="152"/>
      <c r="THN862" s="152"/>
      <c r="THO862" s="152"/>
      <c r="THP862" s="152"/>
      <c r="THQ862" s="152"/>
      <c r="THR862" s="152"/>
      <c r="THS862" s="152"/>
      <c r="THT862" s="152"/>
      <c r="THU862" s="152"/>
      <c r="THV862" s="152"/>
      <c r="THW862" s="152"/>
      <c r="THX862" s="152"/>
      <c r="THY862" s="152"/>
      <c r="THZ862" s="152"/>
      <c r="TIA862" s="152"/>
      <c r="TIB862" s="152"/>
      <c r="TIC862" s="152"/>
      <c r="TID862" s="152"/>
      <c r="TIE862" s="152"/>
      <c r="TIF862" s="152"/>
      <c r="TIG862" s="152"/>
      <c r="TIH862" s="152"/>
      <c r="TII862" s="152"/>
      <c r="TIJ862" s="152"/>
      <c r="TIK862" s="152"/>
      <c r="TIL862" s="152"/>
      <c r="TIM862" s="152"/>
      <c r="TIN862" s="152"/>
      <c r="TIO862" s="152"/>
      <c r="TIP862" s="152"/>
      <c r="TIQ862" s="152"/>
      <c r="TIR862" s="152"/>
      <c r="TIS862" s="152"/>
      <c r="TIT862" s="152"/>
      <c r="TIU862" s="152"/>
      <c r="TIV862" s="152"/>
      <c r="TIW862" s="152"/>
      <c r="TIX862" s="152"/>
      <c r="TIY862" s="152"/>
      <c r="TIZ862" s="152"/>
      <c r="TJA862" s="152"/>
      <c r="TJB862" s="152"/>
      <c r="TJC862" s="152"/>
      <c r="TJD862" s="152"/>
      <c r="TJE862" s="152"/>
      <c r="TJF862" s="152"/>
      <c r="TJG862" s="152"/>
      <c r="TJH862" s="152"/>
      <c r="TJI862" s="152"/>
      <c r="TJJ862" s="152"/>
      <c r="TJK862" s="152"/>
      <c r="TJL862" s="152"/>
      <c r="TJM862" s="152"/>
      <c r="TJN862" s="152"/>
      <c r="TJO862" s="152"/>
      <c r="TJP862" s="152"/>
      <c r="TJQ862" s="152"/>
      <c r="TJR862" s="152"/>
      <c r="TJS862" s="152"/>
      <c r="TJT862" s="152"/>
      <c r="TJU862" s="152"/>
      <c r="TJV862" s="152"/>
      <c r="TJW862" s="152"/>
      <c r="TJX862" s="152"/>
      <c r="TJY862" s="152"/>
      <c r="TJZ862" s="152"/>
      <c r="TKA862" s="152"/>
      <c r="TKB862" s="152"/>
      <c r="TKC862" s="152"/>
      <c r="TKD862" s="152"/>
      <c r="TKE862" s="152"/>
      <c r="TKF862" s="152"/>
      <c r="TKG862" s="152"/>
      <c r="TKH862" s="152"/>
      <c r="TKI862" s="152"/>
      <c r="TKJ862" s="152"/>
      <c r="TKK862" s="152"/>
      <c r="TKL862" s="152"/>
      <c r="TKM862" s="152"/>
      <c r="TKN862" s="152"/>
      <c r="TKO862" s="152"/>
      <c r="TKP862" s="152"/>
      <c r="TKQ862" s="152"/>
      <c r="TKR862" s="152"/>
      <c r="TKS862" s="152"/>
      <c r="TKT862" s="152"/>
      <c r="TKU862" s="152"/>
      <c r="TKV862" s="152"/>
      <c r="TKW862" s="152"/>
      <c r="TKX862" s="152"/>
      <c r="TKY862" s="152"/>
      <c r="TKZ862" s="152"/>
      <c r="TLA862" s="152"/>
      <c r="TLB862" s="152"/>
      <c r="TLC862" s="152"/>
      <c r="TLD862" s="152"/>
      <c r="TLE862" s="152"/>
      <c r="TLF862" s="152"/>
      <c r="TLG862" s="152"/>
      <c r="TLH862" s="152"/>
      <c r="TLI862" s="152"/>
      <c r="TLJ862" s="152"/>
      <c r="TLK862" s="152"/>
      <c r="TLL862" s="152"/>
      <c r="TLM862" s="152"/>
      <c r="TLN862" s="152"/>
      <c r="TLO862" s="152"/>
      <c r="TLP862" s="152"/>
      <c r="TLQ862" s="152"/>
      <c r="TLR862" s="152"/>
      <c r="TLS862" s="152"/>
      <c r="TLT862" s="152"/>
      <c r="TLU862" s="152"/>
      <c r="TLV862" s="152"/>
      <c r="TLW862" s="152"/>
      <c r="TLX862" s="152"/>
      <c r="TLY862" s="152"/>
      <c r="TLZ862" s="152"/>
      <c r="TMA862" s="152"/>
      <c r="TMB862" s="152"/>
      <c r="TMC862" s="152"/>
      <c r="TMD862" s="152"/>
      <c r="TME862" s="152"/>
      <c r="TMF862" s="152"/>
      <c r="TMG862" s="152"/>
      <c r="TMH862" s="152"/>
      <c r="TMI862" s="152"/>
      <c r="TMJ862" s="152"/>
      <c r="TMK862" s="152"/>
      <c r="TML862" s="152"/>
      <c r="TMM862" s="152"/>
      <c r="TMN862" s="152"/>
      <c r="TMO862" s="152"/>
      <c r="TMP862" s="152"/>
      <c r="TMQ862" s="152"/>
      <c r="TMR862" s="152"/>
      <c r="TMS862" s="152"/>
      <c r="TMT862" s="152"/>
      <c r="TMU862" s="152"/>
      <c r="TMV862" s="152"/>
      <c r="TMW862" s="152"/>
      <c r="TMX862" s="152"/>
      <c r="TMY862" s="152"/>
      <c r="TMZ862" s="152"/>
      <c r="TNA862" s="152"/>
      <c r="TNB862" s="152"/>
      <c r="TNC862" s="152"/>
      <c r="TND862" s="152"/>
      <c r="TNE862" s="152"/>
      <c r="TNF862" s="152"/>
      <c r="TNG862" s="152"/>
      <c r="TNH862" s="152"/>
      <c r="TNI862" s="152"/>
      <c r="TNJ862" s="152"/>
      <c r="TNK862" s="152"/>
      <c r="TNL862" s="152"/>
      <c r="TNM862" s="152"/>
      <c r="TNN862" s="152"/>
      <c r="TNO862" s="152"/>
      <c r="TNP862" s="152"/>
      <c r="TNQ862" s="152"/>
      <c r="TNR862" s="152"/>
      <c r="TNS862" s="152"/>
      <c r="TNT862" s="152"/>
      <c r="TNU862" s="152"/>
      <c r="TNV862" s="152"/>
      <c r="TNW862" s="152"/>
      <c r="TNX862" s="152"/>
      <c r="TNY862" s="152"/>
      <c r="TNZ862" s="152"/>
      <c r="TOA862" s="152"/>
      <c r="TOB862" s="152"/>
      <c r="TOC862" s="152"/>
      <c r="TOD862" s="152"/>
      <c r="TOE862" s="152"/>
      <c r="TOF862" s="152"/>
      <c r="TOG862" s="152"/>
      <c r="TOH862" s="152"/>
      <c r="TOI862" s="152"/>
      <c r="TOJ862" s="152"/>
      <c r="TOK862" s="152"/>
      <c r="TOL862" s="152"/>
      <c r="TOM862" s="152"/>
      <c r="TON862" s="152"/>
      <c r="TOO862" s="152"/>
      <c r="TOP862" s="152"/>
      <c r="TOQ862" s="152"/>
      <c r="TOR862" s="152"/>
      <c r="TOS862" s="152"/>
      <c r="TOT862" s="152"/>
      <c r="TOU862" s="152"/>
      <c r="TOV862" s="152"/>
      <c r="TOW862" s="152"/>
      <c r="TOX862" s="152"/>
      <c r="TOY862" s="152"/>
      <c r="TOZ862" s="152"/>
      <c r="TPA862" s="152"/>
      <c r="TPB862" s="152"/>
      <c r="TPC862" s="152"/>
      <c r="TPD862" s="152"/>
      <c r="TPE862" s="152"/>
      <c r="TPF862" s="152"/>
      <c r="TPG862" s="152"/>
      <c r="TPH862" s="152"/>
      <c r="TPI862" s="152"/>
      <c r="TPJ862" s="152"/>
      <c r="TPK862" s="152"/>
      <c r="TPL862" s="152"/>
      <c r="TPM862" s="152"/>
      <c r="TPN862" s="152"/>
      <c r="TPO862" s="152"/>
      <c r="TPP862" s="152"/>
      <c r="TPQ862" s="152"/>
      <c r="TPR862" s="152"/>
      <c r="TPS862" s="152"/>
      <c r="TPT862" s="152"/>
      <c r="TPU862" s="152"/>
      <c r="TPV862" s="152"/>
      <c r="TPW862" s="152"/>
      <c r="TPX862" s="152"/>
      <c r="TPY862" s="152"/>
      <c r="TPZ862" s="152"/>
      <c r="TQA862" s="152"/>
      <c r="TQB862" s="152"/>
      <c r="TQC862" s="152"/>
      <c r="TQD862" s="152"/>
      <c r="TQE862" s="152"/>
      <c r="TQF862" s="152"/>
      <c r="TQG862" s="152"/>
      <c r="TQH862" s="152"/>
      <c r="TQI862" s="152"/>
      <c r="TQJ862" s="152"/>
      <c r="TQK862" s="152"/>
      <c r="TQL862" s="152"/>
      <c r="TQM862" s="152"/>
      <c r="TQN862" s="152"/>
      <c r="TQO862" s="152"/>
      <c r="TQP862" s="152"/>
      <c r="TQQ862" s="152"/>
      <c r="TQR862" s="152"/>
      <c r="TQS862" s="152"/>
      <c r="TQT862" s="152"/>
      <c r="TQU862" s="152"/>
      <c r="TQV862" s="152"/>
      <c r="TQW862" s="152"/>
      <c r="TQX862" s="152"/>
      <c r="TQY862" s="152"/>
      <c r="TQZ862" s="152"/>
      <c r="TRA862" s="152"/>
      <c r="TRB862" s="152"/>
      <c r="TRC862" s="152"/>
      <c r="TRD862" s="152"/>
      <c r="TRE862" s="152"/>
      <c r="TRF862" s="152"/>
      <c r="TRG862" s="152"/>
      <c r="TRH862" s="152"/>
      <c r="TRI862" s="152"/>
      <c r="TRJ862" s="152"/>
      <c r="TRK862" s="152"/>
      <c r="TRL862" s="152"/>
      <c r="TRM862" s="152"/>
      <c r="TRN862" s="152"/>
      <c r="TRO862" s="152"/>
      <c r="TRP862" s="152"/>
      <c r="TRQ862" s="152"/>
      <c r="TRR862" s="152"/>
      <c r="TRS862" s="152"/>
      <c r="TRT862" s="152"/>
      <c r="TRU862" s="152"/>
      <c r="TRV862" s="152"/>
      <c r="TRW862" s="152"/>
      <c r="TRX862" s="152"/>
      <c r="TRY862" s="152"/>
      <c r="TRZ862" s="152"/>
      <c r="TSA862" s="152"/>
      <c r="TSB862" s="152"/>
      <c r="TSC862" s="152"/>
      <c r="TSD862" s="152"/>
      <c r="TSE862" s="152"/>
      <c r="TSF862" s="152"/>
      <c r="TSG862" s="152"/>
      <c r="TSH862" s="152"/>
      <c r="TSI862" s="152"/>
      <c r="TSJ862" s="152"/>
      <c r="TSK862" s="152"/>
      <c r="TSL862" s="152"/>
      <c r="TSM862" s="152"/>
      <c r="TSN862" s="152"/>
      <c r="TSO862" s="152"/>
      <c r="TSP862" s="152"/>
      <c r="TSQ862" s="152"/>
      <c r="TSR862" s="152"/>
      <c r="TSS862" s="152"/>
      <c r="TST862" s="152"/>
      <c r="TSU862" s="152"/>
      <c r="TSV862" s="152"/>
      <c r="TSW862" s="152"/>
      <c r="TSX862" s="152"/>
      <c r="TSY862" s="152"/>
      <c r="TSZ862" s="152"/>
      <c r="TTA862" s="152"/>
      <c r="TTB862" s="152"/>
      <c r="TTC862" s="152"/>
      <c r="TTD862" s="152"/>
      <c r="TTE862" s="152"/>
      <c r="TTF862" s="152"/>
      <c r="TTG862" s="152"/>
      <c r="TTH862" s="152"/>
      <c r="TTI862" s="152"/>
      <c r="TTJ862" s="152"/>
      <c r="TTK862" s="152"/>
      <c r="TTL862" s="152"/>
      <c r="TTM862" s="152"/>
      <c r="TTN862" s="152"/>
      <c r="TTO862" s="152"/>
      <c r="TTP862" s="152"/>
      <c r="TTQ862" s="152"/>
      <c r="TTR862" s="152"/>
      <c r="TTS862" s="152"/>
      <c r="TTT862" s="152"/>
      <c r="TTU862" s="152"/>
      <c r="TTV862" s="152"/>
      <c r="TTW862" s="152"/>
      <c r="TTX862" s="152"/>
      <c r="TTY862" s="152"/>
      <c r="TTZ862" s="152"/>
      <c r="TUA862" s="152"/>
      <c r="TUB862" s="152"/>
      <c r="TUC862" s="152"/>
      <c r="TUD862" s="152"/>
      <c r="TUE862" s="152"/>
      <c r="TUF862" s="152"/>
      <c r="TUG862" s="152"/>
      <c r="TUH862" s="152"/>
      <c r="TUI862" s="152"/>
      <c r="TUJ862" s="152"/>
      <c r="TUK862" s="152"/>
      <c r="TUL862" s="152"/>
      <c r="TUM862" s="152"/>
      <c r="TUN862" s="152"/>
      <c r="TUO862" s="152"/>
      <c r="TUP862" s="152"/>
      <c r="TUQ862" s="152"/>
      <c r="TUR862" s="152"/>
      <c r="TUS862" s="152"/>
      <c r="TUT862" s="152"/>
      <c r="TUU862" s="152"/>
      <c r="TUV862" s="152"/>
      <c r="TUW862" s="152"/>
      <c r="TUX862" s="152"/>
      <c r="TUY862" s="152"/>
      <c r="TUZ862" s="152"/>
      <c r="TVA862" s="152"/>
      <c r="TVB862" s="152"/>
      <c r="TVC862" s="152"/>
      <c r="TVD862" s="152"/>
      <c r="TVE862" s="152"/>
      <c r="TVF862" s="152"/>
      <c r="TVG862" s="152"/>
      <c r="TVH862" s="152"/>
      <c r="TVI862" s="152"/>
      <c r="TVJ862" s="152"/>
      <c r="TVK862" s="152"/>
      <c r="TVL862" s="152"/>
      <c r="TVM862" s="152"/>
      <c r="TVN862" s="152"/>
      <c r="TVO862" s="152"/>
      <c r="TVP862" s="152"/>
      <c r="TVQ862" s="152"/>
      <c r="TVR862" s="152"/>
      <c r="TVS862" s="152"/>
      <c r="TVT862" s="152"/>
      <c r="TVU862" s="152"/>
      <c r="TVV862" s="152"/>
      <c r="TVW862" s="152"/>
      <c r="TVX862" s="152"/>
      <c r="TVY862" s="152"/>
      <c r="TVZ862" s="152"/>
      <c r="TWA862" s="152"/>
      <c r="TWB862" s="152"/>
      <c r="TWC862" s="152"/>
      <c r="TWD862" s="152"/>
      <c r="TWE862" s="152"/>
      <c r="TWF862" s="152"/>
      <c r="TWG862" s="152"/>
      <c r="TWH862" s="152"/>
      <c r="TWI862" s="152"/>
      <c r="TWJ862" s="152"/>
      <c r="TWK862" s="152"/>
      <c r="TWL862" s="152"/>
      <c r="TWM862" s="152"/>
      <c r="TWN862" s="152"/>
      <c r="TWO862" s="152"/>
      <c r="TWP862" s="152"/>
      <c r="TWQ862" s="152"/>
      <c r="TWR862" s="152"/>
      <c r="TWS862" s="152"/>
      <c r="TWT862" s="152"/>
      <c r="TWU862" s="152"/>
      <c r="TWV862" s="152"/>
      <c r="TWW862" s="152"/>
      <c r="TWX862" s="152"/>
      <c r="TWY862" s="152"/>
      <c r="TWZ862" s="152"/>
      <c r="TXA862" s="152"/>
      <c r="TXB862" s="152"/>
      <c r="TXC862" s="152"/>
      <c r="TXD862" s="152"/>
      <c r="TXE862" s="152"/>
      <c r="TXF862" s="152"/>
      <c r="TXG862" s="152"/>
      <c r="TXH862" s="152"/>
      <c r="TXI862" s="152"/>
      <c r="TXJ862" s="152"/>
      <c r="TXK862" s="152"/>
      <c r="TXL862" s="152"/>
      <c r="TXM862" s="152"/>
      <c r="TXN862" s="152"/>
      <c r="TXO862" s="152"/>
      <c r="TXP862" s="152"/>
      <c r="TXQ862" s="152"/>
      <c r="TXR862" s="152"/>
      <c r="TXS862" s="152"/>
      <c r="TXT862" s="152"/>
      <c r="TXU862" s="152"/>
      <c r="TXV862" s="152"/>
      <c r="TXW862" s="152"/>
      <c r="TXX862" s="152"/>
      <c r="TXY862" s="152"/>
      <c r="TXZ862" s="152"/>
      <c r="TYA862" s="152"/>
      <c r="TYB862" s="152"/>
      <c r="TYC862" s="152"/>
      <c r="TYD862" s="152"/>
      <c r="TYE862" s="152"/>
      <c r="TYF862" s="152"/>
      <c r="TYG862" s="152"/>
      <c r="TYH862" s="152"/>
      <c r="TYI862" s="152"/>
      <c r="TYJ862" s="152"/>
      <c r="TYK862" s="152"/>
      <c r="TYL862" s="152"/>
      <c r="TYM862" s="152"/>
      <c r="TYN862" s="152"/>
      <c r="TYO862" s="152"/>
      <c r="TYP862" s="152"/>
      <c r="TYQ862" s="152"/>
      <c r="TYR862" s="152"/>
      <c r="TYS862" s="152"/>
      <c r="TYT862" s="152"/>
      <c r="TYU862" s="152"/>
      <c r="TYV862" s="152"/>
      <c r="TYW862" s="152"/>
      <c r="TYX862" s="152"/>
      <c r="TYY862" s="152"/>
      <c r="TYZ862" s="152"/>
      <c r="TZA862" s="152"/>
      <c r="TZB862" s="152"/>
      <c r="TZC862" s="152"/>
      <c r="TZD862" s="152"/>
      <c r="TZE862" s="152"/>
      <c r="TZF862" s="152"/>
      <c r="TZG862" s="152"/>
      <c r="TZH862" s="152"/>
      <c r="TZI862" s="152"/>
      <c r="TZJ862" s="152"/>
      <c r="TZK862" s="152"/>
      <c r="TZL862" s="152"/>
      <c r="TZM862" s="152"/>
      <c r="TZN862" s="152"/>
      <c r="TZO862" s="152"/>
      <c r="TZP862" s="152"/>
      <c r="TZQ862" s="152"/>
      <c r="TZR862" s="152"/>
      <c r="TZS862" s="152"/>
      <c r="TZT862" s="152"/>
      <c r="TZU862" s="152"/>
      <c r="TZV862" s="152"/>
      <c r="TZW862" s="152"/>
      <c r="TZX862" s="152"/>
      <c r="TZY862" s="152"/>
      <c r="TZZ862" s="152"/>
      <c r="UAA862" s="152"/>
      <c r="UAB862" s="152"/>
      <c r="UAC862" s="152"/>
      <c r="UAD862" s="152"/>
      <c r="UAE862" s="152"/>
      <c r="UAF862" s="152"/>
      <c r="UAG862" s="152"/>
      <c r="UAH862" s="152"/>
      <c r="UAI862" s="152"/>
      <c r="UAJ862" s="152"/>
      <c r="UAK862" s="152"/>
      <c r="UAL862" s="152"/>
      <c r="UAM862" s="152"/>
      <c r="UAN862" s="152"/>
      <c r="UAO862" s="152"/>
      <c r="UAP862" s="152"/>
      <c r="UAQ862" s="152"/>
      <c r="UAR862" s="152"/>
      <c r="UAS862" s="152"/>
      <c r="UAT862" s="152"/>
      <c r="UAU862" s="152"/>
      <c r="UAV862" s="152"/>
      <c r="UAW862" s="152"/>
      <c r="UAX862" s="152"/>
      <c r="UAY862" s="152"/>
      <c r="UAZ862" s="152"/>
      <c r="UBA862" s="152"/>
      <c r="UBB862" s="152"/>
      <c r="UBC862" s="152"/>
      <c r="UBD862" s="152"/>
      <c r="UBE862" s="152"/>
      <c r="UBF862" s="152"/>
      <c r="UBG862" s="152"/>
      <c r="UBH862" s="152"/>
      <c r="UBI862" s="152"/>
      <c r="UBJ862" s="152"/>
      <c r="UBK862" s="152"/>
      <c r="UBL862" s="152"/>
      <c r="UBM862" s="152"/>
      <c r="UBN862" s="152"/>
      <c r="UBO862" s="152"/>
      <c r="UBP862" s="152"/>
      <c r="UBQ862" s="152"/>
      <c r="UBR862" s="152"/>
      <c r="UBS862" s="152"/>
      <c r="UBT862" s="152"/>
      <c r="UBU862" s="152"/>
      <c r="UBV862" s="152"/>
      <c r="UBW862" s="152"/>
      <c r="UBX862" s="152"/>
      <c r="UBY862" s="152"/>
      <c r="UBZ862" s="152"/>
      <c r="UCA862" s="152"/>
      <c r="UCB862" s="152"/>
      <c r="UCC862" s="152"/>
      <c r="UCD862" s="152"/>
      <c r="UCE862" s="152"/>
      <c r="UCF862" s="152"/>
      <c r="UCG862" s="152"/>
      <c r="UCH862" s="152"/>
      <c r="UCI862" s="152"/>
      <c r="UCJ862" s="152"/>
      <c r="UCK862" s="152"/>
      <c r="UCL862" s="152"/>
      <c r="UCM862" s="152"/>
      <c r="UCN862" s="152"/>
      <c r="UCO862" s="152"/>
      <c r="UCP862" s="152"/>
      <c r="UCQ862" s="152"/>
      <c r="UCR862" s="152"/>
      <c r="UCS862" s="152"/>
      <c r="UCT862" s="152"/>
      <c r="UCU862" s="152"/>
      <c r="UCV862" s="152"/>
      <c r="UCW862" s="152"/>
      <c r="UCX862" s="152"/>
      <c r="UCY862" s="152"/>
      <c r="UCZ862" s="152"/>
      <c r="UDA862" s="152"/>
      <c r="UDB862" s="152"/>
      <c r="UDC862" s="152"/>
      <c r="UDD862" s="152"/>
      <c r="UDE862" s="152"/>
      <c r="UDF862" s="152"/>
      <c r="UDG862" s="152"/>
      <c r="UDH862" s="152"/>
      <c r="UDI862" s="152"/>
      <c r="UDJ862" s="152"/>
      <c r="UDK862" s="152"/>
      <c r="UDL862" s="152"/>
      <c r="UDM862" s="152"/>
      <c r="UDN862" s="152"/>
      <c r="UDO862" s="152"/>
      <c r="UDP862" s="152"/>
      <c r="UDQ862" s="152"/>
      <c r="UDR862" s="152"/>
      <c r="UDS862" s="152"/>
      <c r="UDT862" s="152"/>
      <c r="UDU862" s="152"/>
      <c r="UDV862" s="152"/>
      <c r="UDW862" s="152"/>
      <c r="UDX862" s="152"/>
      <c r="UDY862" s="152"/>
      <c r="UDZ862" s="152"/>
      <c r="UEA862" s="152"/>
      <c r="UEB862" s="152"/>
      <c r="UEC862" s="152"/>
      <c r="UED862" s="152"/>
      <c r="UEE862" s="152"/>
      <c r="UEF862" s="152"/>
      <c r="UEG862" s="152"/>
      <c r="UEH862" s="152"/>
      <c r="UEI862" s="152"/>
      <c r="UEJ862" s="152"/>
      <c r="UEK862" s="152"/>
      <c r="UEL862" s="152"/>
      <c r="UEM862" s="152"/>
      <c r="UEN862" s="152"/>
      <c r="UEO862" s="152"/>
      <c r="UEP862" s="152"/>
      <c r="UEQ862" s="152"/>
      <c r="UER862" s="152"/>
      <c r="UES862" s="152"/>
      <c r="UET862" s="152"/>
      <c r="UEU862" s="152"/>
      <c r="UEV862" s="152"/>
      <c r="UEW862" s="152"/>
      <c r="UEX862" s="152"/>
      <c r="UEY862" s="152"/>
      <c r="UEZ862" s="152"/>
      <c r="UFA862" s="152"/>
      <c r="UFB862" s="152"/>
      <c r="UFC862" s="152"/>
      <c r="UFD862" s="152"/>
      <c r="UFE862" s="152"/>
      <c r="UFF862" s="152"/>
      <c r="UFG862" s="152"/>
      <c r="UFH862" s="152"/>
      <c r="UFI862" s="152"/>
      <c r="UFJ862" s="152"/>
      <c r="UFK862" s="152"/>
      <c r="UFL862" s="152"/>
      <c r="UFM862" s="152"/>
      <c r="UFN862" s="152"/>
      <c r="UFO862" s="152"/>
      <c r="UFP862" s="152"/>
      <c r="UFQ862" s="152"/>
      <c r="UFR862" s="152"/>
      <c r="UFS862" s="152"/>
      <c r="UFT862" s="152"/>
      <c r="UFU862" s="152"/>
      <c r="UFV862" s="152"/>
      <c r="UFW862" s="152"/>
      <c r="UFX862" s="152"/>
      <c r="UFY862" s="152"/>
      <c r="UFZ862" s="152"/>
      <c r="UGA862" s="152"/>
      <c r="UGB862" s="152"/>
      <c r="UGC862" s="152"/>
      <c r="UGD862" s="152"/>
      <c r="UGE862" s="152"/>
      <c r="UGF862" s="152"/>
      <c r="UGG862" s="152"/>
      <c r="UGH862" s="152"/>
      <c r="UGI862" s="152"/>
      <c r="UGJ862" s="152"/>
      <c r="UGK862" s="152"/>
      <c r="UGL862" s="152"/>
      <c r="UGM862" s="152"/>
      <c r="UGN862" s="152"/>
      <c r="UGO862" s="152"/>
      <c r="UGP862" s="152"/>
      <c r="UGQ862" s="152"/>
      <c r="UGR862" s="152"/>
      <c r="UGS862" s="152"/>
      <c r="UGT862" s="152"/>
      <c r="UGU862" s="152"/>
      <c r="UGV862" s="152"/>
      <c r="UGW862" s="152"/>
      <c r="UGX862" s="152"/>
      <c r="UGY862" s="152"/>
      <c r="UGZ862" s="152"/>
      <c r="UHA862" s="152"/>
      <c r="UHB862" s="152"/>
      <c r="UHC862" s="152"/>
      <c r="UHD862" s="152"/>
      <c r="UHE862" s="152"/>
      <c r="UHF862" s="152"/>
      <c r="UHG862" s="152"/>
      <c r="UHH862" s="152"/>
      <c r="UHI862" s="152"/>
      <c r="UHJ862" s="152"/>
      <c r="UHK862" s="152"/>
      <c r="UHL862" s="152"/>
      <c r="UHM862" s="152"/>
      <c r="UHN862" s="152"/>
      <c r="UHO862" s="152"/>
      <c r="UHP862" s="152"/>
      <c r="UHQ862" s="152"/>
      <c r="UHR862" s="152"/>
      <c r="UHS862" s="152"/>
      <c r="UHT862" s="152"/>
      <c r="UHU862" s="152"/>
      <c r="UHV862" s="152"/>
      <c r="UHW862" s="152"/>
      <c r="UHX862" s="152"/>
      <c r="UHY862" s="152"/>
      <c r="UHZ862" s="152"/>
      <c r="UIA862" s="152"/>
      <c r="UIB862" s="152"/>
      <c r="UIC862" s="152"/>
      <c r="UID862" s="152"/>
      <c r="UIE862" s="152"/>
      <c r="UIF862" s="152"/>
      <c r="UIG862" s="152"/>
      <c r="UIH862" s="152"/>
      <c r="UII862" s="152"/>
      <c r="UIJ862" s="152"/>
      <c r="UIK862" s="152"/>
      <c r="UIL862" s="152"/>
      <c r="UIM862" s="152"/>
      <c r="UIN862" s="152"/>
      <c r="UIO862" s="152"/>
      <c r="UIP862" s="152"/>
      <c r="UIQ862" s="152"/>
      <c r="UIR862" s="152"/>
      <c r="UIS862" s="152"/>
      <c r="UIT862" s="152"/>
      <c r="UIU862" s="152"/>
      <c r="UIV862" s="152"/>
      <c r="UIW862" s="152"/>
      <c r="UIX862" s="152"/>
      <c r="UIY862" s="152"/>
      <c r="UIZ862" s="152"/>
      <c r="UJA862" s="152"/>
      <c r="UJB862" s="152"/>
      <c r="UJC862" s="152"/>
      <c r="UJD862" s="152"/>
      <c r="UJE862" s="152"/>
      <c r="UJF862" s="152"/>
      <c r="UJG862" s="152"/>
      <c r="UJH862" s="152"/>
      <c r="UJI862" s="152"/>
      <c r="UJJ862" s="152"/>
      <c r="UJK862" s="152"/>
      <c r="UJL862" s="152"/>
      <c r="UJM862" s="152"/>
      <c r="UJN862" s="152"/>
      <c r="UJO862" s="152"/>
      <c r="UJP862" s="152"/>
      <c r="UJQ862" s="152"/>
      <c r="UJR862" s="152"/>
      <c r="UJS862" s="152"/>
      <c r="UJT862" s="152"/>
      <c r="UJU862" s="152"/>
      <c r="UJV862" s="152"/>
      <c r="UJW862" s="152"/>
      <c r="UJX862" s="152"/>
      <c r="UJY862" s="152"/>
      <c r="UJZ862" s="152"/>
      <c r="UKA862" s="152"/>
      <c r="UKB862" s="152"/>
      <c r="UKC862" s="152"/>
      <c r="UKD862" s="152"/>
      <c r="UKE862" s="152"/>
      <c r="UKF862" s="152"/>
      <c r="UKG862" s="152"/>
      <c r="UKH862" s="152"/>
      <c r="UKI862" s="152"/>
      <c r="UKJ862" s="152"/>
      <c r="UKK862" s="152"/>
      <c r="UKL862" s="152"/>
      <c r="UKM862" s="152"/>
      <c r="UKN862" s="152"/>
      <c r="UKO862" s="152"/>
      <c r="UKP862" s="152"/>
      <c r="UKQ862" s="152"/>
      <c r="UKR862" s="152"/>
      <c r="UKS862" s="152"/>
      <c r="UKT862" s="152"/>
      <c r="UKU862" s="152"/>
      <c r="UKV862" s="152"/>
      <c r="UKW862" s="152"/>
      <c r="UKX862" s="152"/>
      <c r="UKY862" s="152"/>
      <c r="UKZ862" s="152"/>
      <c r="ULA862" s="152"/>
      <c r="ULB862" s="152"/>
      <c r="ULC862" s="152"/>
      <c r="ULD862" s="152"/>
      <c r="ULE862" s="152"/>
      <c r="ULF862" s="152"/>
      <c r="ULG862" s="152"/>
      <c r="ULH862" s="152"/>
      <c r="ULI862" s="152"/>
      <c r="ULJ862" s="152"/>
      <c r="ULK862" s="152"/>
      <c r="ULL862" s="152"/>
      <c r="ULM862" s="152"/>
      <c r="ULN862" s="152"/>
      <c r="ULO862" s="152"/>
      <c r="ULP862" s="152"/>
      <c r="ULQ862" s="152"/>
      <c r="ULR862" s="152"/>
      <c r="ULS862" s="152"/>
      <c r="ULT862" s="152"/>
      <c r="ULU862" s="152"/>
      <c r="ULV862" s="152"/>
      <c r="ULW862" s="152"/>
      <c r="ULX862" s="152"/>
      <c r="ULY862" s="152"/>
      <c r="ULZ862" s="152"/>
      <c r="UMA862" s="152"/>
      <c r="UMB862" s="152"/>
      <c r="UMC862" s="152"/>
      <c r="UMD862" s="152"/>
      <c r="UME862" s="152"/>
      <c r="UMF862" s="152"/>
      <c r="UMG862" s="152"/>
      <c r="UMH862" s="152"/>
      <c r="UMI862" s="152"/>
      <c r="UMJ862" s="152"/>
      <c r="UMK862" s="152"/>
      <c r="UML862" s="152"/>
      <c r="UMM862" s="152"/>
      <c r="UMN862" s="152"/>
      <c r="UMO862" s="152"/>
      <c r="UMP862" s="152"/>
      <c r="UMQ862" s="152"/>
      <c r="UMR862" s="152"/>
      <c r="UMS862" s="152"/>
      <c r="UMT862" s="152"/>
      <c r="UMU862" s="152"/>
      <c r="UMV862" s="152"/>
      <c r="UMW862" s="152"/>
      <c r="UMX862" s="152"/>
      <c r="UMY862" s="152"/>
      <c r="UMZ862" s="152"/>
      <c r="UNA862" s="152"/>
      <c r="UNB862" s="152"/>
      <c r="UNC862" s="152"/>
      <c r="UND862" s="152"/>
      <c r="UNE862" s="152"/>
      <c r="UNF862" s="152"/>
      <c r="UNG862" s="152"/>
      <c r="UNH862" s="152"/>
      <c r="UNI862" s="152"/>
      <c r="UNJ862" s="152"/>
      <c r="UNK862" s="152"/>
      <c r="UNL862" s="152"/>
      <c r="UNM862" s="152"/>
      <c r="UNN862" s="152"/>
      <c r="UNO862" s="152"/>
      <c r="UNP862" s="152"/>
      <c r="UNQ862" s="152"/>
      <c r="UNR862" s="152"/>
      <c r="UNS862" s="152"/>
      <c r="UNT862" s="152"/>
      <c r="UNU862" s="152"/>
      <c r="UNV862" s="152"/>
      <c r="UNW862" s="152"/>
      <c r="UNX862" s="152"/>
      <c r="UNY862" s="152"/>
      <c r="UNZ862" s="152"/>
      <c r="UOA862" s="152"/>
      <c r="UOB862" s="152"/>
      <c r="UOC862" s="152"/>
      <c r="UOD862" s="152"/>
      <c r="UOE862" s="152"/>
      <c r="UOF862" s="152"/>
      <c r="UOG862" s="152"/>
      <c r="UOH862" s="152"/>
      <c r="UOI862" s="152"/>
      <c r="UOJ862" s="152"/>
      <c r="UOK862" s="152"/>
      <c r="UOL862" s="152"/>
      <c r="UOM862" s="152"/>
      <c r="UON862" s="152"/>
      <c r="UOO862" s="152"/>
      <c r="UOP862" s="152"/>
      <c r="UOQ862" s="152"/>
      <c r="UOR862" s="152"/>
      <c r="UOS862" s="152"/>
      <c r="UOT862" s="152"/>
      <c r="UOU862" s="152"/>
      <c r="UOV862" s="152"/>
      <c r="UOW862" s="152"/>
      <c r="UOX862" s="152"/>
      <c r="UOY862" s="152"/>
      <c r="UOZ862" s="152"/>
      <c r="UPA862" s="152"/>
      <c r="UPB862" s="152"/>
      <c r="UPC862" s="152"/>
      <c r="UPD862" s="152"/>
      <c r="UPE862" s="152"/>
      <c r="UPF862" s="152"/>
      <c r="UPG862" s="152"/>
      <c r="UPH862" s="152"/>
      <c r="UPI862" s="152"/>
      <c r="UPJ862" s="152"/>
      <c r="UPK862" s="152"/>
      <c r="UPL862" s="152"/>
      <c r="UPM862" s="152"/>
      <c r="UPN862" s="152"/>
      <c r="UPO862" s="152"/>
      <c r="UPP862" s="152"/>
      <c r="UPQ862" s="152"/>
      <c r="UPR862" s="152"/>
      <c r="UPS862" s="152"/>
      <c r="UPT862" s="152"/>
      <c r="UPU862" s="152"/>
      <c r="UPV862" s="152"/>
      <c r="UPW862" s="152"/>
      <c r="UPX862" s="152"/>
      <c r="UPY862" s="152"/>
      <c r="UPZ862" s="152"/>
      <c r="UQA862" s="152"/>
      <c r="UQB862" s="152"/>
      <c r="UQC862" s="152"/>
      <c r="UQD862" s="152"/>
      <c r="UQE862" s="152"/>
      <c r="UQF862" s="152"/>
      <c r="UQG862" s="152"/>
      <c r="UQH862" s="152"/>
      <c r="UQI862" s="152"/>
      <c r="UQJ862" s="152"/>
      <c r="UQK862" s="152"/>
      <c r="UQL862" s="152"/>
      <c r="UQM862" s="152"/>
      <c r="UQN862" s="152"/>
      <c r="UQO862" s="152"/>
      <c r="UQP862" s="152"/>
      <c r="UQQ862" s="152"/>
      <c r="UQR862" s="152"/>
      <c r="UQS862" s="152"/>
      <c r="UQT862" s="152"/>
      <c r="UQU862" s="152"/>
      <c r="UQV862" s="152"/>
      <c r="UQW862" s="152"/>
      <c r="UQX862" s="152"/>
      <c r="UQY862" s="152"/>
      <c r="UQZ862" s="152"/>
      <c r="URA862" s="152"/>
      <c r="URB862" s="152"/>
      <c r="URC862" s="152"/>
      <c r="URD862" s="152"/>
      <c r="URE862" s="152"/>
      <c r="URF862" s="152"/>
      <c r="URG862" s="152"/>
      <c r="URH862" s="152"/>
      <c r="URI862" s="152"/>
      <c r="URJ862" s="152"/>
      <c r="URK862" s="152"/>
      <c r="URL862" s="152"/>
      <c r="URM862" s="152"/>
      <c r="URN862" s="152"/>
      <c r="URO862" s="152"/>
      <c r="URP862" s="152"/>
      <c r="URQ862" s="152"/>
      <c r="URR862" s="152"/>
      <c r="URS862" s="152"/>
      <c r="URT862" s="152"/>
      <c r="URU862" s="152"/>
      <c r="URV862" s="152"/>
      <c r="URW862" s="152"/>
      <c r="URX862" s="152"/>
      <c r="URY862" s="152"/>
      <c r="URZ862" s="152"/>
      <c r="USA862" s="152"/>
      <c r="USB862" s="152"/>
      <c r="USC862" s="152"/>
      <c r="USD862" s="152"/>
      <c r="USE862" s="152"/>
      <c r="USF862" s="152"/>
      <c r="USG862" s="152"/>
      <c r="USH862" s="152"/>
      <c r="USI862" s="152"/>
      <c r="USJ862" s="152"/>
      <c r="USK862" s="152"/>
      <c r="USL862" s="152"/>
      <c r="USM862" s="152"/>
      <c r="USN862" s="152"/>
      <c r="USO862" s="152"/>
      <c r="USP862" s="152"/>
      <c r="USQ862" s="152"/>
      <c r="USR862" s="152"/>
      <c r="USS862" s="152"/>
      <c r="UST862" s="152"/>
      <c r="USU862" s="152"/>
      <c r="USV862" s="152"/>
      <c r="USW862" s="152"/>
      <c r="USX862" s="152"/>
      <c r="USY862" s="152"/>
      <c r="USZ862" s="152"/>
      <c r="UTA862" s="152"/>
      <c r="UTB862" s="152"/>
      <c r="UTC862" s="152"/>
      <c r="UTD862" s="152"/>
      <c r="UTE862" s="152"/>
      <c r="UTF862" s="152"/>
      <c r="UTG862" s="152"/>
      <c r="UTH862" s="152"/>
      <c r="UTI862" s="152"/>
      <c r="UTJ862" s="152"/>
      <c r="UTK862" s="152"/>
      <c r="UTL862" s="152"/>
      <c r="UTM862" s="152"/>
      <c r="UTN862" s="152"/>
      <c r="UTO862" s="152"/>
      <c r="UTP862" s="152"/>
      <c r="UTQ862" s="152"/>
      <c r="UTR862" s="152"/>
      <c r="UTS862" s="152"/>
      <c r="UTT862" s="152"/>
      <c r="UTU862" s="152"/>
      <c r="UTV862" s="152"/>
      <c r="UTW862" s="152"/>
      <c r="UTX862" s="152"/>
      <c r="UTY862" s="152"/>
      <c r="UTZ862" s="152"/>
      <c r="UUA862" s="152"/>
      <c r="UUB862" s="152"/>
      <c r="UUC862" s="152"/>
      <c r="UUD862" s="152"/>
      <c r="UUE862" s="152"/>
      <c r="UUF862" s="152"/>
      <c r="UUG862" s="152"/>
      <c r="UUH862" s="152"/>
      <c r="UUI862" s="152"/>
      <c r="UUJ862" s="152"/>
      <c r="UUK862" s="152"/>
      <c r="UUL862" s="152"/>
      <c r="UUM862" s="152"/>
      <c r="UUN862" s="152"/>
      <c r="UUO862" s="152"/>
      <c r="UUP862" s="152"/>
      <c r="UUQ862" s="152"/>
      <c r="UUR862" s="152"/>
      <c r="UUS862" s="152"/>
      <c r="UUT862" s="152"/>
      <c r="UUU862" s="152"/>
      <c r="UUV862" s="152"/>
      <c r="UUW862" s="152"/>
      <c r="UUX862" s="152"/>
      <c r="UUY862" s="152"/>
      <c r="UUZ862" s="152"/>
      <c r="UVA862" s="152"/>
      <c r="UVB862" s="152"/>
      <c r="UVC862" s="152"/>
      <c r="UVD862" s="152"/>
      <c r="UVE862" s="152"/>
      <c r="UVF862" s="152"/>
      <c r="UVG862" s="152"/>
      <c r="UVH862" s="152"/>
      <c r="UVI862" s="152"/>
      <c r="UVJ862" s="152"/>
      <c r="UVK862" s="152"/>
      <c r="UVL862" s="152"/>
      <c r="UVM862" s="152"/>
      <c r="UVN862" s="152"/>
      <c r="UVO862" s="152"/>
      <c r="UVP862" s="152"/>
      <c r="UVQ862" s="152"/>
      <c r="UVR862" s="152"/>
      <c r="UVS862" s="152"/>
      <c r="UVT862" s="152"/>
      <c r="UVU862" s="152"/>
      <c r="UVV862" s="152"/>
      <c r="UVW862" s="152"/>
      <c r="UVX862" s="152"/>
      <c r="UVY862" s="152"/>
      <c r="UVZ862" s="152"/>
      <c r="UWA862" s="152"/>
      <c r="UWB862" s="152"/>
      <c r="UWC862" s="152"/>
      <c r="UWD862" s="152"/>
      <c r="UWE862" s="152"/>
      <c r="UWF862" s="152"/>
      <c r="UWG862" s="152"/>
      <c r="UWH862" s="152"/>
      <c r="UWI862" s="152"/>
      <c r="UWJ862" s="152"/>
      <c r="UWK862" s="152"/>
      <c r="UWL862" s="152"/>
      <c r="UWM862" s="152"/>
      <c r="UWN862" s="152"/>
      <c r="UWO862" s="152"/>
      <c r="UWP862" s="152"/>
      <c r="UWQ862" s="152"/>
      <c r="UWR862" s="152"/>
      <c r="UWS862" s="152"/>
      <c r="UWT862" s="152"/>
      <c r="UWU862" s="152"/>
      <c r="UWV862" s="152"/>
      <c r="UWW862" s="152"/>
      <c r="UWX862" s="152"/>
      <c r="UWY862" s="152"/>
      <c r="UWZ862" s="152"/>
      <c r="UXA862" s="152"/>
      <c r="UXB862" s="152"/>
      <c r="UXC862" s="152"/>
      <c r="UXD862" s="152"/>
      <c r="UXE862" s="152"/>
      <c r="UXF862" s="152"/>
      <c r="UXG862" s="152"/>
      <c r="UXH862" s="152"/>
      <c r="UXI862" s="152"/>
      <c r="UXJ862" s="152"/>
      <c r="UXK862" s="152"/>
      <c r="UXL862" s="152"/>
      <c r="UXM862" s="152"/>
      <c r="UXN862" s="152"/>
      <c r="UXO862" s="152"/>
      <c r="UXP862" s="152"/>
      <c r="UXQ862" s="152"/>
      <c r="UXR862" s="152"/>
      <c r="UXS862" s="152"/>
      <c r="UXT862" s="152"/>
      <c r="UXU862" s="152"/>
      <c r="UXV862" s="152"/>
      <c r="UXW862" s="152"/>
      <c r="UXX862" s="152"/>
      <c r="UXY862" s="152"/>
      <c r="UXZ862" s="152"/>
      <c r="UYA862" s="152"/>
      <c r="UYB862" s="152"/>
      <c r="UYC862" s="152"/>
      <c r="UYD862" s="152"/>
      <c r="UYE862" s="152"/>
      <c r="UYF862" s="152"/>
      <c r="UYG862" s="152"/>
      <c r="UYH862" s="152"/>
      <c r="UYI862" s="152"/>
      <c r="UYJ862" s="152"/>
      <c r="UYK862" s="152"/>
      <c r="UYL862" s="152"/>
      <c r="UYM862" s="152"/>
      <c r="UYN862" s="152"/>
      <c r="UYO862" s="152"/>
      <c r="UYP862" s="152"/>
      <c r="UYQ862" s="152"/>
      <c r="UYR862" s="152"/>
      <c r="UYS862" s="152"/>
      <c r="UYT862" s="152"/>
      <c r="UYU862" s="152"/>
      <c r="UYV862" s="152"/>
      <c r="UYW862" s="152"/>
      <c r="UYX862" s="152"/>
      <c r="UYY862" s="152"/>
      <c r="UYZ862" s="152"/>
      <c r="UZA862" s="152"/>
      <c r="UZB862" s="152"/>
      <c r="UZC862" s="152"/>
      <c r="UZD862" s="152"/>
      <c r="UZE862" s="152"/>
      <c r="UZF862" s="152"/>
      <c r="UZG862" s="152"/>
      <c r="UZH862" s="152"/>
      <c r="UZI862" s="152"/>
      <c r="UZJ862" s="152"/>
      <c r="UZK862" s="152"/>
      <c r="UZL862" s="152"/>
      <c r="UZM862" s="152"/>
      <c r="UZN862" s="152"/>
      <c r="UZO862" s="152"/>
      <c r="UZP862" s="152"/>
      <c r="UZQ862" s="152"/>
      <c r="UZR862" s="152"/>
      <c r="UZS862" s="152"/>
      <c r="UZT862" s="152"/>
      <c r="UZU862" s="152"/>
      <c r="UZV862" s="152"/>
      <c r="UZW862" s="152"/>
      <c r="UZX862" s="152"/>
      <c r="UZY862" s="152"/>
      <c r="UZZ862" s="152"/>
      <c r="VAA862" s="152"/>
      <c r="VAB862" s="152"/>
      <c r="VAC862" s="152"/>
      <c r="VAD862" s="152"/>
      <c r="VAE862" s="152"/>
      <c r="VAF862" s="152"/>
      <c r="VAG862" s="152"/>
      <c r="VAH862" s="152"/>
      <c r="VAI862" s="152"/>
      <c r="VAJ862" s="152"/>
      <c r="VAK862" s="152"/>
      <c r="VAL862" s="152"/>
      <c r="VAM862" s="152"/>
      <c r="VAN862" s="152"/>
      <c r="VAO862" s="152"/>
      <c r="VAP862" s="152"/>
      <c r="VAQ862" s="152"/>
      <c r="VAR862" s="152"/>
      <c r="VAS862" s="152"/>
      <c r="VAT862" s="152"/>
      <c r="VAU862" s="152"/>
      <c r="VAV862" s="152"/>
      <c r="VAW862" s="152"/>
      <c r="VAX862" s="152"/>
      <c r="VAY862" s="152"/>
      <c r="VAZ862" s="152"/>
      <c r="VBA862" s="152"/>
      <c r="VBB862" s="152"/>
      <c r="VBC862" s="152"/>
      <c r="VBD862" s="152"/>
      <c r="VBE862" s="152"/>
      <c r="VBF862" s="152"/>
      <c r="VBG862" s="152"/>
      <c r="VBH862" s="152"/>
      <c r="VBI862" s="152"/>
      <c r="VBJ862" s="152"/>
      <c r="VBK862" s="152"/>
      <c r="VBL862" s="152"/>
      <c r="VBM862" s="152"/>
      <c r="VBN862" s="152"/>
      <c r="VBO862" s="152"/>
      <c r="VBP862" s="152"/>
      <c r="VBQ862" s="152"/>
      <c r="VBR862" s="152"/>
      <c r="VBS862" s="152"/>
      <c r="VBT862" s="152"/>
      <c r="VBU862" s="152"/>
      <c r="VBV862" s="152"/>
      <c r="VBW862" s="152"/>
      <c r="VBX862" s="152"/>
      <c r="VBY862" s="152"/>
      <c r="VBZ862" s="152"/>
      <c r="VCA862" s="152"/>
      <c r="VCB862" s="152"/>
      <c r="VCC862" s="152"/>
      <c r="VCD862" s="152"/>
      <c r="VCE862" s="152"/>
      <c r="VCF862" s="152"/>
      <c r="VCG862" s="152"/>
      <c r="VCH862" s="152"/>
      <c r="VCI862" s="152"/>
      <c r="VCJ862" s="152"/>
      <c r="VCK862" s="152"/>
      <c r="VCL862" s="152"/>
      <c r="VCM862" s="152"/>
      <c r="VCN862" s="152"/>
      <c r="VCO862" s="152"/>
      <c r="VCP862" s="152"/>
      <c r="VCQ862" s="152"/>
      <c r="VCR862" s="152"/>
      <c r="VCS862" s="152"/>
      <c r="VCT862" s="152"/>
      <c r="VCU862" s="152"/>
      <c r="VCV862" s="152"/>
      <c r="VCW862" s="152"/>
      <c r="VCX862" s="152"/>
      <c r="VCY862" s="152"/>
      <c r="VCZ862" s="152"/>
      <c r="VDA862" s="152"/>
      <c r="VDB862" s="152"/>
      <c r="VDC862" s="152"/>
      <c r="VDD862" s="152"/>
      <c r="VDE862" s="152"/>
      <c r="VDF862" s="152"/>
      <c r="VDG862" s="152"/>
      <c r="VDH862" s="152"/>
      <c r="VDI862" s="152"/>
      <c r="VDJ862" s="152"/>
      <c r="VDK862" s="152"/>
      <c r="VDL862" s="152"/>
      <c r="VDM862" s="152"/>
      <c r="VDN862" s="152"/>
      <c r="VDO862" s="152"/>
      <c r="VDP862" s="152"/>
      <c r="VDQ862" s="152"/>
      <c r="VDR862" s="152"/>
      <c r="VDS862" s="152"/>
      <c r="VDT862" s="152"/>
      <c r="VDU862" s="152"/>
      <c r="VDV862" s="152"/>
      <c r="VDW862" s="152"/>
      <c r="VDX862" s="152"/>
      <c r="VDY862" s="152"/>
      <c r="VDZ862" s="152"/>
      <c r="VEA862" s="152"/>
      <c r="VEB862" s="152"/>
      <c r="VEC862" s="152"/>
      <c r="VED862" s="152"/>
      <c r="VEE862" s="152"/>
      <c r="VEF862" s="152"/>
      <c r="VEG862" s="152"/>
      <c r="VEH862" s="152"/>
      <c r="VEI862" s="152"/>
      <c r="VEJ862" s="152"/>
      <c r="VEK862" s="152"/>
      <c r="VEL862" s="152"/>
      <c r="VEM862" s="152"/>
      <c r="VEN862" s="152"/>
      <c r="VEO862" s="152"/>
      <c r="VEP862" s="152"/>
      <c r="VEQ862" s="152"/>
      <c r="VER862" s="152"/>
      <c r="VES862" s="152"/>
      <c r="VET862" s="152"/>
      <c r="VEU862" s="152"/>
      <c r="VEV862" s="152"/>
      <c r="VEW862" s="152"/>
      <c r="VEX862" s="152"/>
      <c r="VEY862" s="152"/>
      <c r="VEZ862" s="152"/>
      <c r="VFA862" s="152"/>
      <c r="VFB862" s="152"/>
      <c r="VFC862" s="152"/>
      <c r="VFD862" s="152"/>
      <c r="VFE862" s="152"/>
      <c r="VFF862" s="152"/>
      <c r="VFG862" s="152"/>
      <c r="VFH862" s="152"/>
      <c r="VFI862" s="152"/>
      <c r="VFJ862" s="152"/>
      <c r="VFK862" s="152"/>
      <c r="VFL862" s="152"/>
      <c r="VFM862" s="152"/>
      <c r="VFN862" s="152"/>
      <c r="VFO862" s="152"/>
      <c r="VFP862" s="152"/>
      <c r="VFQ862" s="152"/>
      <c r="VFR862" s="152"/>
      <c r="VFS862" s="152"/>
      <c r="VFT862" s="152"/>
      <c r="VFU862" s="152"/>
      <c r="VFV862" s="152"/>
      <c r="VFW862" s="152"/>
      <c r="VFX862" s="152"/>
      <c r="VFY862" s="152"/>
      <c r="VFZ862" s="152"/>
      <c r="VGA862" s="152"/>
      <c r="VGB862" s="152"/>
      <c r="VGC862" s="152"/>
      <c r="VGD862" s="152"/>
      <c r="VGE862" s="152"/>
      <c r="VGF862" s="152"/>
      <c r="VGG862" s="152"/>
      <c r="VGH862" s="152"/>
      <c r="VGI862" s="152"/>
      <c r="VGJ862" s="152"/>
      <c r="VGK862" s="152"/>
      <c r="VGL862" s="152"/>
      <c r="VGM862" s="152"/>
      <c r="VGN862" s="152"/>
      <c r="VGO862" s="152"/>
      <c r="VGP862" s="152"/>
      <c r="VGQ862" s="152"/>
      <c r="VGR862" s="152"/>
      <c r="VGS862" s="152"/>
      <c r="VGT862" s="152"/>
      <c r="VGU862" s="152"/>
      <c r="VGV862" s="152"/>
      <c r="VGW862" s="152"/>
      <c r="VGX862" s="152"/>
      <c r="VGY862" s="152"/>
      <c r="VGZ862" s="152"/>
      <c r="VHA862" s="152"/>
      <c r="VHB862" s="152"/>
      <c r="VHC862" s="152"/>
      <c r="VHD862" s="152"/>
      <c r="VHE862" s="152"/>
      <c r="VHF862" s="152"/>
      <c r="VHG862" s="152"/>
      <c r="VHH862" s="152"/>
      <c r="VHI862" s="152"/>
      <c r="VHJ862" s="152"/>
      <c r="VHK862" s="152"/>
      <c r="VHL862" s="152"/>
      <c r="VHM862" s="152"/>
      <c r="VHN862" s="152"/>
      <c r="VHO862" s="152"/>
      <c r="VHP862" s="152"/>
      <c r="VHQ862" s="152"/>
      <c r="VHR862" s="152"/>
      <c r="VHS862" s="152"/>
      <c r="VHT862" s="152"/>
      <c r="VHU862" s="152"/>
      <c r="VHV862" s="152"/>
      <c r="VHW862" s="152"/>
      <c r="VHX862" s="152"/>
      <c r="VHY862" s="152"/>
      <c r="VHZ862" s="152"/>
      <c r="VIA862" s="152"/>
      <c r="VIB862" s="152"/>
      <c r="VIC862" s="152"/>
      <c r="VID862" s="152"/>
      <c r="VIE862" s="152"/>
      <c r="VIF862" s="152"/>
      <c r="VIG862" s="152"/>
      <c r="VIH862" s="152"/>
      <c r="VII862" s="152"/>
      <c r="VIJ862" s="152"/>
      <c r="VIK862" s="152"/>
      <c r="VIL862" s="152"/>
      <c r="VIM862" s="152"/>
      <c r="VIN862" s="152"/>
      <c r="VIO862" s="152"/>
      <c r="VIP862" s="152"/>
      <c r="VIQ862" s="152"/>
      <c r="VIR862" s="152"/>
      <c r="VIS862" s="152"/>
      <c r="VIT862" s="152"/>
      <c r="VIU862" s="152"/>
      <c r="VIV862" s="152"/>
      <c r="VIW862" s="152"/>
      <c r="VIX862" s="152"/>
      <c r="VIY862" s="152"/>
      <c r="VIZ862" s="152"/>
      <c r="VJA862" s="152"/>
      <c r="VJB862" s="152"/>
      <c r="VJC862" s="152"/>
      <c r="VJD862" s="152"/>
      <c r="VJE862" s="152"/>
      <c r="VJF862" s="152"/>
      <c r="VJG862" s="152"/>
      <c r="VJH862" s="152"/>
      <c r="VJI862" s="152"/>
      <c r="VJJ862" s="152"/>
      <c r="VJK862" s="152"/>
      <c r="VJL862" s="152"/>
      <c r="VJM862" s="152"/>
      <c r="VJN862" s="152"/>
      <c r="VJO862" s="152"/>
      <c r="VJP862" s="152"/>
      <c r="VJQ862" s="152"/>
      <c r="VJR862" s="152"/>
      <c r="VJS862" s="152"/>
      <c r="VJT862" s="152"/>
      <c r="VJU862" s="152"/>
      <c r="VJV862" s="152"/>
      <c r="VJW862" s="152"/>
      <c r="VJX862" s="152"/>
      <c r="VJY862" s="152"/>
      <c r="VJZ862" s="152"/>
      <c r="VKA862" s="152"/>
      <c r="VKB862" s="152"/>
      <c r="VKC862" s="152"/>
      <c r="VKD862" s="152"/>
      <c r="VKE862" s="152"/>
      <c r="VKF862" s="152"/>
      <c r="VKG862" s="152"/>
      <c r="VKH862" s="152"/>
      <c r="VKI862" s="152"/>
      <c r="VKJ862" s="152"/>
      <c r="VKK862" s="152"/>
      <c r="VKL862" s="152"/>
      <c r="VKM862" s="152"/>
      <c r="VKN862" s="152"/>
      <c r="VKO862" s="152"/>
      <c r="VKP862" s="152"/>
      <c r="VKQ862" s="152"/>
      <c r="VKR862" s="152"/>
      <c r="VKS862" s="152"/>
      <c r="VKT862" s="152"/>
      <c r="VKU862" s="152"/>
      <c r="VKV862" s="152"/>
      <c r="VKW862" s="152"/>
      <c r="VKX862" s="152"/>
      <c r="VKY862" s="152"/>
      <c r="VKZ862" s="152"/>
      <c r="VLA862" s="152"/>
      <c r="VLB862" s="152"/>
      <c r="VLC862" s="152"/>
      <c r="VLD862" s="152"/>
      <c r="VLE862" s="152"/>
      <c r="VLF862" s="152"/>
      <c r="VLG862" s="152"/>
      <c r="VLH862" s="152"/>
      <c r="VLI862" s="152"/>
      <c r="VLJ862" s="152"/>
      <c r="VLK862" s="152"/>
      <c r="VLL862" s="152"/>
      <c r="VLM862" s="152"/>
      <c r="VLN862" s="152"/>
      <c r="VLO862" s="152"/>
      <c r="VLP862" s="152"/>
      <c r="VLQ862" s="152"/>
      <c r="VLR862" s="152"/>
      <c r="VLS862" s="152"/>
      <c r="VLT862" s="152"/>
      <c r="VLU862" s="152"/>
      <c r="VLV862" s="152"/>
      <c r="VLW862" s="152"/>
      <c r="VLX862" s="152"/>
      <c r="VLY862" s="152"/>
      <c r="VLZ862" s="152"/>
      <c r="VMA862" s="152"/>
      <c r="VMB862" s="152"/>
      <c r="VMC862" s="152"/>
      <c r="VMD862" s="152"/>
      <c r="VME862" s="152"/>
      <c r="VMF862" s="152"/>
      <c r="VMG862" s="152"/>
      <c r="VMH862" s="152"/>
      <c r="VMI862" s="152"/>
      <c r="VMJ862" s="152"/>
      <c r="VMK862" s="152"/>
      <c r="VML862" s="152"/>
      <c r="VMM862" s="152"/>
      <c r="VMN862" s="152"/>
      <c r="VMO862" s="152"/>
      <c r="VMP862" s="152"/>
      <c r="VMQ862" s="152"/>
      <c r="VMR862" s="152"/>
      <c r="VMS862" s="152"/>
      <c r="VMT862" s="152"/>
      <c r="VMU862" s="152"/>
      <c r="VMV862" s="152"/>
      <c r="VMW862" s="152"/>
      <c r="VMX862" s="152"/>
      <c r="VMY862" s="152"/>
      <c r="VMZ862" s="152"/>
      <c r="VNA862" s="152"/>
      <c r="VNB862" s="152"/>
      <c r="VNC862" s="152"/>
      <c r="VND862" s="152"/>
      <c r="VNE862" s="152"/>
      <c r="VNF862" s="152"/>
      <c r="VNG862" s="152"/>
      <c r="VNH862" s="152"/>
      <c r="VNI862" s="152"/>
      <c r="VNJ862" s="152"/>
      <c r="VNK862" s="152"/>
      <c r="VNL862" s="152"/>
      <c r="VNM862" s="152"/>
      <c r="VNN862" s="152"/>
      <c r="VNO862" s="152"/>
      <c r="VNP862" s="152"/>
      <c r="VNQ862" s="152"/>
      <c r="VNR862" s="152"/>
      <c r="VNS862" s="152"/>
      <c r="VNT862" s="152"/>
      <c r="VNU862" s="152"/>
      <c r="VNV862" s="152"/>
      <c r="VNW862" s="152"/>
      <c r="VNX862" s="152"/>
      <c r="VNY862" s="152"/>
      <c r="VNZ862" s="152"/>
      <c r="VOA862" s="152"/>
      <c r="VOB862" s="152"/>
      <c r="VOC862" s="152"/>
      <c r="VOD862" s="152"/>
      <c r="VOE862" s="152"/>
      <c r="VOF862" s="152"/>
      <c r="VOG862" s="152"/>
      <c r="VOH862" s="152"/>
      <c r="VOI862" s="152"/>
      <c r="VOJ862" s="152"/>
      <c r="VOK862" s="152"/>
      <c r="VOL862" s="152"/>
      <c r="VOM862" s="152"/>
      <c r="VON862" s="152"/>
      <c r="VOO862" s="152"/>
      <c r="VOP862" s="152"/>
      <c r="VOQ862" s="152"/>
      <c r="VOR862" s="152"/>
      <c r="VOS862" s="152"/>
      <c r="VOT862" s="152"/>
      <c r="VOU862" s="152"/>
      <c r="VOV862" s="152"/>
      <c r="VOW862" s="152"/>
      <c r="VOX862" s="152"/>
      <c r="VOY862" s="152"/>
      <c r="VOZ862" s="152"/>
      <c r="VPA862" s="152"/>
      <c r="VPB862" s="152"/>
      <c r="VPC862" s="152"/>
      <c r="VPD862" s="152"/>
      <c r="VPE862" s="152"/>
      <c r="VPF862" s="152"/>
      <c r="VPG862" s="152"/>
      <c r="VPH862" s="152"/>
      <c r="VPI862" s="152"/>
      <c r="VPJ862" s="152"/>
      <c r="VPK862" s="152"/>
      <c r="VPL862" s="152"/>
      <c r="VPM862" s="152"/>
      <c r="VPN862" s="152"/>
      <c r="VPO862" s="152"/>
      <c r="VPP862" s="152"/>
      <c r="VPQ862" s="152"/>
      <c r="VPR862" s="152"/>
      <c r="VPS862" s="152"/>
      <c r="VPT862" s="152"/>
      <c r="VPU862" s="152"/>
      <c r="VPV862" s="152"/>
      <c r="VPW862" s="152"/>
      <c r="VPX862" s="152"/>
      <c r="VPY862" s="152"/>
      <c r="VPZ862" s="152"/>
      <c r="VQA862" s="152"/>
      <c r="VQB862" s="152"/>
      <c r="VQC862" s="152"/>
      <c r="VQD862" s="152"/>
      <c r="VQE862" s="152"/>
      <c r="VQF862" s="152"/>
      <c r="VQG862" s="152"/>
      <c r="VQH862" s="152"/>
      <c r="VQI862" s="152"/>
      <c r="VQJ862" s="152"/>
      <c r="VQK862" s="152"/>
      <c r="VQL862" s="152"/>
      <c r="VQM862" s="152"/>
      <c r="VQN862" s="152"/>
      <c r="VQO862" s="152"/>
      <c r="VQP862" s="152"/>
      <c r="VQQ862" s="152"/>
      <c r="VQR862" s="152"/>
      <c r="VQS862" s="152"/>
      <c r="VQT862" s="152"/>
      <c r="VQU862" s="152"/>
      <c r="VQV862" s="152"/>
      <c r="VQW862" s="152"/>
      <c r="VQX862" s="152"/>
      <c r="VQY862" s="152"/>
      <c r="VQZ862" s="152"/>
      <c r="VRA862" s="152"/>
      <c r="VRB862" s="152"/>
      <c r="VRC862" s="152"/>
      <c r="VRD862" s="152"/>
      <c r="VRE862" s="152"/>
      <c r="VRF862" s="152"/>
      <c r="VRG862" s="152"/>
      <c r="VRH862" s="152"/>
      <c r="VRI862" s="152"/>
      <c r="VRJ862" s="152"/>
      <c r="VRK862" s="152"/>
      <c r="VRL862" s="152"/>
      <c r="VRM862" s="152"/>
      <c r="VRN862" s="152"/>
      <c r="VRO862" s="152"/>
      <c r="VRP862" s="152"/>
      <c r="VRQ862" s="152"/>
      <c r="VRR862" s="152"/>
      <c r="VRS862" s="152"/>
      <c r="VRT862" s="152"/>
      <c r="VRU862" s="152"/>
      <c r="VRV862" s="152"/>
      <c r="VRW862" s="152"/>
      <c r="VRX862" s="152"/>
      <c r="VRY862" s="152"/>
      <c r="VRZ862" s="152"/>
      <c r="VSA862" s="152"/>
      <c r="VSB862" s="152"/>
      <c r="VSC862" s="152"/>
      <c r="VSD862" s="152"/>
      <c r="VSE862" s="152"/>
      <c r="VSF862" s="152"/>
      <c r="VSG862" s="152"/>
      <c r="VSH862" s="152"/>
      <c r="VSI862" s="152"/>
      <c r="VSJ862" s="152"/>
      <c r="VSK862" s="152"/>
      <c r="VSL862" s="152"/>
      <c r="VSM862" s="152"/>
      <c r="VSN862" s="152"/>
      <c r="VSO862" s="152"/>
      <c r="VSP862" s="152"/>
      <c r="VSQ862" s="152"/>
      <c r="VSR862" s="152"/>
      <c r="VSS862" s="152"/>
      <c r="VST862" s="152"/>
      <c r="VSU862" s="152"/>
      <c r="VSV862" s="152"/>
      <c r="VSW862" s="152"/>
      <c r="VSX862" s="152"/>
      <c r="VSY862" s="152"/>
      <c r="VSZ862" s="152"/>
      <c r="VTA862" s="152"/>
      <c r="VTB862" s="152"/>
      <c r="VTC862" s="152"/>
      <c r="VTD862" s="152"/>
      <c r="VTE862" s="152"/>
      <c r="VTF862" s="152"/>
      <c r="VTG862" s="152"/>
      <c r="VTH862" s="152"/>
      <c r="VTI862" s="152"/>
      <c r="VTJ862" s="152"/>
      <c r="VTK862" s="152"/>
      <c r="VTL862" s="152"/>
      <c r="VTM862" s="152"/>
      <c r="VTN862" s="152"/>
      <c r="VTO862" s="152"/>
      <c r="VTP862" s="152"/>
      <c r="VTQ862" s="152"/>
      <c r="VTR862" s="152"/>
      <c r="VTS862" s="152"/>
      <c r="VTT862" s="152"/>
      <c r="VTU862" s="152"/>
      <c r="VTV862" s="152"/>
      <c r="VTW862" s="152"/>
      <c r="VTX862" s="152"/>
      <c r="VTY862" s="152"/>
      <c r="VTZ862" s="152"/>
      <c r="VUA862" s="152"/>
      <c r="VUB862" s="152"/>
      <c r="VUC862" s="152"/>
      <c r="VUD862" s="152"/>
      <c r="VUE862" s="152"/>
      <c r="VUF862" s="152"/>
      <c r="VUG862" s="152"/>
      <c r="VUH862" s="152"/>
      <c r="VUI862" s="152"/>
      <c r="VUJ862" s="152"/>
      <c r="VUK862" s="152"/>
      <c r="VUL862" s="152"/>
      <c r="VUM862" s="152"/>
      <c r="VUN862" s="152"/>
      <c r="VUO862" s="152"/>
      <c r="VUP862" s="152"/>
      <c r="VUQ862" s="152"/>
      <c r="VUR862" s="152"/>
      <c r="VUS862" s="152"/>
      <c r="VUT862" s="152"/>
      <c r="VUU862" s="152"/>
      <c r="VUV862" s="152"/>
      <c r="VUW862" s="152"/>
      <c r="VUX862" s="152"/>
      <c r="VUY862" s="152"/>
      <c r="VUZ862" s="152"/>
      <c r="VVA862" s="152"/>
      <c r="VVB862" s="152"/>
      <c r="VVC862" s="152"/>
      <c r="VVD862" s="152"/>
      <c r="VVE862" s="152"/>
      <c r="VVF862" s="152"/>
      <c r="VVG862" s="152"/>
      <c r="VVH862" s="152"/>
      <c r="VVI862" s="152"/>
      <c r="VVJ862" s="152"/>
      <c r="VVK862" s="152"/>
      <c r="VVL862" s="152"/>
      <c r="VVM862" s="152"/>
      <c r="VVN862" s="152"/>
      <c r="VVO862" s="152"/>
      <c r="VVP862" s="152"/>
      <c r="VVQ862" s="152"/>
      <c r="VVR862" s="152"/>
      <c r="VVS862" s="152"/>
      <c r="VVT862" s="152"/>
      <c r="VVU862" s="152"/>
      <c r="VVV862" s="152"/>
      <c r="VVW862" s="152"/>
      <c r="VVX862" s="152"/>
      <c r="VVY862" s="152"/>
      <c r="VVZ862" s="152"/>
      <c r="VWA862" s="152"/>
      <c r="VWB862" s="152"/>
      <c r="VWC862" s="152"/>
      <c r="VWD862" s="152"/>
      <c r="VWE862" s="152"/>
      <c r="VWF862" s="152"/>
      <c r="VWG862" s="152"/>
      <c r="VWH862" s="152"/>
      <c r="VWI862" s="152"/>
      <c r="VWJ862" s="152"/>
      <c r="VWK862" s="152"/>
      <c r="VWL862" s="152"/>
      <c r="VWM862" s="152"/>
      <c r="VWN862" s="152"/>
      <c r="VWO862" s="152"/>
      <c r="VWP862" s="152"/>
      <c r="VWQ862" s="152"/>
      <c r="VWR862" s="152"/>
      <c r="VWS862" s="152"/>
      <c r="VWT862" s="152"/>
      <c r="VWU862" s="152"/>
      <c r="VWV862" s="152"/>
      <c r="VWW862" s="152"/>
      <c r="VWX862" s="152"/>
      <c r="VWY862" s="152"/>
      <c r="VWZ862" s="152"/>
      <c r="VXA862" s="152"/>
      <c r="VXB862" s="152"/>
      <c r="VXC862" s="152"/>
      <c r="VXD862" s="152"/>
      <c r="VXE862" s="152"/>
      <c r="VXF862" s="152"/>
      <c r="VXG862" s="152"/>
      <c r="VXH862" s="152"/>
      <c r="VXI862" s="152"/>
      <c r="VXJ862" s="152"/>
      <c r="VXK862" s="152"/>
      <c r="VXL862" s="152"/>
      <c r="VXM862" s="152"/>
      <c r="VXN862" s="152"/>
      <c r="VXO862" s="152"/>
      <c r="VXP862" s="152"/>
      <c r="VXQ862" s="152"/>
      <c r="VXR862" s="152"/>
      <c r="VXS862" s="152"/>
      <c r="VXT862" s="152"/>
      <c r="VXU862" s="152"/>
      <c r="VXV862" s="152"/>
      <c r="VXW862" s="152"/>
      <c r="VXX862" s="152"/>
      <c r="VXY862" s="152"/>
      <c r="VXZ862" s="152"/>
      <c r="VYA862" s="152"/>
      <c r="VYB862" s="152"/>
      <c r="VYC862" s="152"/>
      <c r="VYD862" s="152"/>
      <c r="VYE862" s="152"/>
      <c r="VYF862" s="152"/>
      <c r="VYG862" s="152"/>
      <c r="VYH862" s="152"/>
      <c r="VYI862" s="152"/>
      <c r="VYJ862" s="152"/>
      <c r="VYK862" s="152"/>
      <c r="VYL862" s="152"/>
      <c r="VYM862" s="152"/>
      <c r="VYN862" s="152"/>
      <c r="VYO862" s="152"/>
      <c r="VYP862" s="152"/>
      <c r="VYQ862" s="152"/>
      <c r="VYR862" s="152"/>
      <c r="VYS862" s="152"/>
      <c r="VYT862" s="152"/>
      <c r="VYU862" s="152"/>
      <c r="VYV862" s="152"/>
      <c r="VYW862" s="152"/>
      <c r="VYX862" s="152"/>
      <c r="VYY862" s="152"/>
      <c r="VYZ862" s="152"/>
      <c r="VZA862" s="152"/>
      <c r="VZB862" s="152"/>
      <c r="VZC862" s="152"/>
      <c r="VZD862" s="152"/>
      <c r="VZE862" s="152"/>
      <c r="VZF862" s="152"/>
      <c r="VZG862" s="152"/>
      <c r="VZH862" s="152"/>
      <c r="VZI862" s="152"/>
      <c r="VZJ862" s="152"/>
      <c r="VZK862" s="152"/>
      <c r="VZL862" s="152"/>
      <c r="VZM862" s="152"/>
      <c r="VZN862" s="152"/>
      <c r="VZO862" s="152"/>
      <c r="VZP862" s="152"/>
      <c r="VZQ862" s="152"/>
      <c r="VZR862" s="152"/>
      <c r="VZS862" s="152"/>
      <c r="VZT862" s="152"/>
      <c r="VZU862" s="152"/>
      <c r="VZV862" s="152"/>
      <c r="VZW862" s="152"/>
      <c r="VZX862" s="152"/>
      <c r="VZY862" s="152"/>
      <c r="VZZ862" s="152"/>
      <c r="WAA862" s="152"/>
      <c r="WAB862" s="152"/>
      <c r="WAC862" s="152"/>
      <c r="WAD862" s="152"/>
      <c r="WAE862" s="152"/>
      <c r="WAF862" s="152"/>
      <c r="WAG862" s="152"/>
      <c r="WAH862" s="152"/>
      <c r="WAI862" s="152"/>
      <c r="WAJ862" s="152"/>
      <c r="WAK862" s="152"/>
      <c r="WAL862" s="152"/>
      <c r="WAM862" s="152"/>
      <c r="WAN862" s="152"/>
      <c r="WAO862" s="152"/>
      <c r="WAP862" s="152"/>
      <c r="WAQ862" s="152"/>
      <c r="WAR862" s="152"/>
      <c r="WAS862" s="152"/>
      <c r="WAT862" s="152"/>
      <c r="WAU862" s="152"/>
      <c r="WAV862" s="152"/>
      <c r="WAW862" s="152"/>
      <c r="WAX862" s="152"/>
      <c r="WAY862" s="152"/>
      <c r="WAZ862" s="152"/>
      <c r="WBA862" s="152"/>
      <c r="WBB862" s="152"/>
      <c r="WBC862" s="152"/>
      <c r="WBD862" s="152"/>
      <c r="WBE862" s="152"/>
      <c r="WBF862" s="152"/>
      <c r="WBG862" s="152"/>
      <c r="WBH862" s="152"/>
      <c r="WBI862" s="152"/>
      <c r="WBJ862" s="152"/>
      <c r="WBK862" s="152"/>
      <c r="WBL862" s="152"/>
      <c r="WBM862" s="152"/>
      <c r="WBN862" s="152"/>
      <c r="WBO862" s="152"/>
      <c r="WBP862" s="152"/>
      <c r="WBQ862" s="152"/>
      <c r="WBR862" s="152"/>
      <c r="WBS862" s="152"/>
      <c r="WBT862" s="152"/>
      <c r="WBU862" s="152"/>
      <c r="WBV862" s="152"/>
      <c r="WBW862" s="152"/>
      <c r="WBX862" s="152"/>
      <c r="WBY862" s="152"/>
      <c r="WBZ862" s="152"/>
      <c r="WCA862" s="152"/>
      <c r="WCB862" s="152"/>
      <c r="WCC862" s="152"/>
      <c r="WCD862" s="152"/>
      <c r="WCE862" s="152"/>
      <c r="WCF862" s="152"/>
      <c r="WCG862" s="152"/>
      <c r="WCH862" s="152"/>
      <c r="WCI862" s="152"/>
      <c r="WCJ862" s="152"/>
      <c r="WCK862" s="152"/>
      <c r="WCL862" s="152"/>
      <c r="WCM862" s="152"/>
      <c r="WCN862" s="152"/>
      <c r="WCO862" s="152"/>
      <c r="WCP862" s="152"/>
      <c r="WCQ862" s="152"/>
      <c r="WCR862" s="152"/>
      <c r="WCS862" s="152"/>
      <c r="WCT862" s="152"/>
      <c r="WCU862" s="152"/>
      <c r="WCV862" s="152"/>
      <c r="WCW862" s="152"/>
      <c r="WCX862" s="152"/>
      <c r="WCY862" s="152"/>
      <c r="WCZ862" s="152"/>
      <c r="WDA862" s="152"/>
      <c r="WDB862" s="152"/>
      <c r="WDC862" s="152"/>
      <c r="WDD862" s="152"/>
      <c r="WDE862" s="152"/>
      <c r="WDF862" s="152"/>
      <c r="WDG862" s="152"/>
      <c r="WDH862" s="152"/>
      <c r="WDI862" s="152"/>
      <c r="WDJ862" s="152"/>
      <c r="WDK862" s="152"/>
      <c r="WDL862" s="152"/>
      <c r="WDM862" s="152"/>
      <c r="WDN862" s="152"/>
      <c r="WDO862" s="152"/>
      <c r="WDP862" s="152"/>
      <c r="WDQ862" s="152"/>
      <c r="WDR862" s="152"/>
      <c r="WDS862" s="152"/>
      <c r="WDT862" s="152"/>
      <c r="WDU862" s="152"/>
      <c r="WDV862" s="152"/>
      <c r="WDW862" s="152"/>
      <c r="WDX862" s="152"/>
      <c r="WDY862" s="152"/>
      <c r="WDZ862" s="152"/>
      <c r="WEA862" s="152"/>
      <c r="WEB862" s="152"/>
      <c r="WEC862" s="152"/>
      <c r="WED862" s="152"/>
      <c r="WEE862" s="152"/>
      <c r="WEF862" s="152"/>
      <c r="WEG862" s="152"/>
      <c r="WEH862" s="152"/>
      <c r="WEI862" s="152"/>
      <c r="WEJ862" s="152"/>
      <c r="WEK862" s="152"/>
      <c r="WEL862" s="152"/>
      <c r="WEM862" s="152"/>
      <c r="WEN862" s="152"/>
      <c r="WEO862" s="152"/>
      <c r="WEP862" s="152"/>
      <c r="WEQ862" s="152"/>
      <c r="WER862" s="152"/>
      <c r="WES862" s="152"/>
      <c r="WET862" s="152"/>
      <c r="WEU862" s="152"/>
      <c r="WEV862" s="152"/>
      <c r="WEW862" s="152"/>
      <c r="WEX862" s="152"/>
      <c r="WEY862" s="152"/>
      <c r="WEZ862" s="152"/>
      <c r="WFA862" s="152"/>
      <c r="WFB862" s="152"/>
      <c r="WFC862" s="152"/>
      <c r="WFD862" s="152"/>
      <c r="WFE862" s="152"/>
      <c r="WFF862" s="152"/>
      <c r="WFG862" s="152"/>
      <c r="WFH862" s="152"/>
      <c r="WFI862" s="152"/>
      <c r="WFJ862" s="152"/>
      <c r="WFK862" s="152"/>
      <c r="WFL862" s="152"/>
      <c r="WFM862" s="152"/>
      <c r="WFN862" s="152"/>
      <c r="WFO862" s="152"/>
      <c r="WFP862" s="152"/>
      <c r="WFQ862" s="152"/>
      <c r="WFR862" s="152"/>
      <c r="WFS862" s="152"/>
      <c r="WFT862" s="152"/>
      <c r="WFU862" s="152"/>
      <c r="WFV862" s="152"/>
      <c r="WFW862" s="152"/>
      <c r="WFX862" s="152"/>
      <c r="WFY862" s="152"/>
      <c r="WFZ862" s="152"/>
      <c r="WGA862" s="152"/>
      <c r="WGB862" s="152"/>
      <c r="WGC862" s="152"/>
      <c r="WGD862" s="152"/>
      <c r="WGE862" s="152"/>
      <c r="WGF862" s="152"/>
      <c r="WGG862" s="152"/>
      <c r="WGH862" s="152"/>
      <c r="WGI862" s="152"/>
      <c r="WGJ862" s="152"/>
      <c r="WGK862" s="152"/>
      <c r="WGL862" s="152"/>
      <c r="WGM862" s="152"/>
      <c r="WGN862" s="152"/>
      <c r="WGO862" s="152"/>
      <c r="WGP862" s="152"/>
      <c r="WGQ862" s="152"/>
      <c r="WGR862" s="152"/>
      <c r="WGS862" s="152"/>
      <c r="WGT862" s="152"/>
      <c r="WGU862" s="152"/>
      <c r="WGV862" s="152"/>
      <c r="WGW862" s="152"/>
      <c r="WGX862" s="152"/>
      <c r="WGY862" s="152"/>
      <c r="WGZ862" s="152"/>
      <c r="WHA862" s="152"/>
      <c r="WHB862" s="152"/>
      <c r="WHC862" s="152"/>
      <c r="WHD862" s="152"/>
      <c r="WHE862" s="152"/>
      <c r="WHF862" s="152"/>
      <c r="WHG862" s="152"/>
      <c r="WHH862" s="152"/>
      <c r="WHI862" s="152"/>
      <c r="WHJ862" s="152"/>
      <c r="WHK862" s="152"/>
      <c r="WHL862" s="152"/>
      <c r="WHM862" s="152"/>
      <c r="WHN862" s="152"/>
      <c r="WHO862" s="152"/>
      <c r="WHP862" s="152"/>
      <c r="WHQ862" s="152"/>
      <c r="WHR862" s="152"/>
      <c r="WHS862" s="152"/>
      <c r="WHT862" s="152"/>
      <c r="WHU862" s="152"/>
      <c r="WHV862" s="152"/>
      <c r="WHW862" s="152"/>
      <c r="WHX862" s="152"/>
      <c r="WHY862" s="152"/>
      <c r="WHZ862" s="152"/>
      <c r="WIA862" s="152"/>
      <c r="WIB862" s="152"/>
      <c r="WIC862" s="152"/>
      <c r="WID862" s="152"/>
      <c r="WIE862" s="152"/>
      <c r="WIF862" s="152"/>
      <c r="WIG862" s="152"/>
      <c r="WIH862" s="152"/>
      <c r="WII862" s="152"/>
      <c r="WIJ862" s="152"/>
      <c r="WIK862" s="152"/>
      <c r="WIL862" s="152"/>
      <c r="WIM862" s="152"/>
      <c r="WIN862" s="152"/>
      <c r="WIO862" s="152"/>
      <c r="WIP862" s="152"/>
      <c r="WIQ862" s="152"/>
      <c r="WIR862" s="152"/>
      <c r="WIS862" s="152"/>
      <c r="WIT862" s="152"/>
      <c r="WIU862" s="152"/>
      <c r="WIV862" s="152"/>
      <c r="WIW862" s="152"/>
      <c r="WIX862" s="152"/>
      <c r="WIY862" s="152"/>
      <c r="WIZ862" s="152"/>
      <c r="WJA862" s="152"/>
      <c r="WJB862" s="152"/>
      <c r="WJC862" s="152"/>
      <c r="WJD862" s="152"/>
      <c r="WJE862" s="152"/>
      <c r="WJF862" s="152"/>
      <c r="WJG862" s="152"/>
      <c r="WJH862" s="152"/>
      <c r="WJI862" s="152"/>
      <c r="WJJ862" s="152"/>
      <c r="WJK862" s="152"/>
      <c r="WJL862" s="152"/>
      <c r="WJM862" s="152"/>
      <c r="WJN862" s="152"/>
      <c r="WJO862" s="152"/>
      <c r="WJP862" s="152"/>
      <c r="WJQ862" s="152"/>
      <c r="WJR862" s="152"/>
      <c r="WJS862" s="152"/>
      <c r="WJT862" s="152"/>
      <c r="WJU862" s="152"/>
      <c r="WJV862" s="152"/>
      <c r="WJW862" s="152"/>
      <c r="WJX862" s="152"/>
      <c r="WJY862" s="152"/>
      <c r="WJZ862" s="152"/>
      <c r="WKA862" s="152"/>
      <c r="WKB862" s="152"/>
      <c r="WKC862" s="152"/>
      <c r="WKD862" s="152"/>
      <c r="WKE862" s="152"/>
      <c r="WKF862" s="152"/>
      <c r="WKG862" s="152"/>
      <c r="WKH862" s="152"/>
      <c r="WKI862" s="152"/>
      <c r="WKJ862" s="152"/>
      <c r="WKK862" s="152"/>
      <c r="WKL862" s="152"/>
      <c r="WKM862" s="152"/>
      <c r="WKN862" s="152"/>
      <c r="WKO862" s="152"/>
      <c r="WKP862" s="152"/>
      <c r="WKQ862" s="152"/>
      <c r="WKR862" s="152"/>
      <c r="WKS862" s="152"/>
      <c r="WKT862" s="152"/>
      <c r="WKU862" s="152"/>
      <c r="WKV862" s="152"/>
      <c r="WKW862" s="152"/>
      <c r="WKX862" s="152"/>
      <c r="WKY862" s="152"/>
      <c r="WKZ862" s="152"/>
      <c r="WLA862" s="152"/>
      <c r="WLB862" s="152"/>
      <c r="WLC862" s="152"/>
      <c r="WLD862" s="152"/>
      <c r="WLE862" s="152"/>
      <c r="WLF862" s="152"/>
      <c r="WLG862" s="152"/>
      <c r="WLH862" s="152"/>
      <c r="WLI862" s="152"/>
      <c r="WLJ862" s="152"/>
      <c r="WLK862" s="152"/>
      <c r="WLL862" s="152"/>
      <c r="WLM862" s="152"/>
      <c r="WLN862" s="152"/>
      <c r="WLO862" s="152"/>
      <c r="WLP862" s="152"/>
      <c r="WLQ862" s="152"/>
      <c r="WLR862" s="152"/>
      <c r="WLS862" s="152"/>
      <c r="WLT862" s="152"/>
      <c r="WLU862" s="152"/>
      <c r="WLV862" s="152"/>
      <c r="WLW862" s="152"/>
      <c r="WLX862" s="152"/>
      <c r="WLY862" s="152"/>
      <c r="WLZ862" s="152"/>
      <c r="WMA862" s="152"/>
      <c r="WMB862" s="152"/>
      <c r="WMC862" s="152"/>
      <c r="WMD862" s="152"/>
      <c r="WME862" s="152"/>
      <c r="WMF862" s="152"/>
      <c r="WMG862" s="152"/>
      <c r="WMH862" s="152"/>
      <c r="WMI862" s="152"/>
      <c r="WMJ862" s="152"/>
      <c r="WMK862" s="152"/>
      <c r="WML862" s="152"/>
      <c r="WMM862" s="152"/>
      <c r="WMN862" s="152"/>
      <c r="WMO862" s="152"/>
      <c r="WMP862" s="152"/>
      <c r="WMQ862" s="152"/>
      <c r="WMR862" s="152"/>
      <c r="WMS862" s="152"/>
      <c r="WMT862" s="152"/>
      <c r="WMU862" s="152"/>
      <c r="WMV862" s="152"/>
      <c r="WMW862" s="152"/>
      <c r="WMX862" s="152"/>
      <c r="WMY862" s="152"/>
      <c r="WMZ862" s="152"/>
      <c r="WNA862" s="152"/>
      <c r="WNB862" s="152"/>
      <c r="WNC862" s="152"/>
      <c r="WND862" s="152"/>
      <c r="WNE862" s="152"/>
      <c r="WNF862" s="152"/>
      <c r="WNG862" s="152"/>
      <c r="WNH862" s="152"/>
      <c r="WNI862" s="152"/>
      <c r="WNJ862" s="152"/>
      <c r="WNK862" s="152"/>
      <c r="WNL862" s="152"/>
      <c r="WNM862" s="152"/>
      <c r="WNN862" s="152"/>
      <c r="WNO862" s="152"/>
      <c r="WNP862" s="152"/>
      <c r="WNQ862" s="152"/>
      <c r="WNR862" s="152"/>
      <c r="WNS862" s="152"/>
      <c r="WNT862" s="152"/>
      <c r="WNU862" s="152"/>
      <c r="WNV862" s="152"/>
      <c r="WNW862" s="152"/>
      <c r="WNX862" s="152"/>
      <c r="WNY862" s="152"/>
      <c r="WNZ862" s="152"/>
      <c r="WOA862" s="152"/>
      <c r="WOB862" s="152"/>
      <c r="WOC862" s="152"/>
      <c r="WOD862" s="152"/>
      <c r="WOE862" s="152"/>
      <c r="WOF862" s="152"/>
      <c r="WOG862" s="152"/>
      <c r="WOH862" s="152"/>
      <c r="WOI862" s="152"/>
      <c r="WOJ862" s="152"/>
      <c r="WOK862" s="152"/>
      <c r="WOL862" s="152"/>
      <c r="WOM862" s="152"/>
      <c r="WON862" s="152"/>
      <c r="WOO862" s="152"/>
      <c r="WOP862" s="152"/>
      <c r="WOQ862" s="152"/>
      <c r="WOR862" s="152"/>
      <c r="WOS862" s="152"/>
      <c r="WOT862" s="152"/>
      <c r="WOU862" s="152"/>
      <c r="WOV862" s="152"/>
      <c r="WOW862" s="152"/>
      <c r="WOX862" s="152"/>
      <c r="WOY862" s="152"/>
      <c r="WOZ862" s="152"/>
      <c r="WPA862" s="152"/>
      <c r="WPB862" s="152"/>
      <c r="WPC862" s="152"/>
      <c r="WPD862" s="152"/>
      <c r="WPE862" s="152"/>
      <c r="WPF862" s="152"/>
      <c r="WPG862" s="152"/>
      <c r="WPH862" s="152"/>
      <c r="WPI862" s="152"/>
      <c r="WPJ862" s="152"/>
      <c r="WPK862" s="152"/>
      <c r="WPL862" s="152"/>
      <c r="WPM862" s="152"/>
      <c r="WPN862" s="152"/>
      <c r="WPO862" s="152"/>
      <c r="WPP862" s="152"/>
      <c r="WPQ862" s="152"/>
      <c r="WPR862" s="152"/>
      <c r="WPS862" s="152"/>
      <c r="WPT862" s="152"/>
      <c r="WPU862" s="152"/>
      <c r="WPV862" s="152"/>
      <c r="WPW862" s="152"/>
      <c r="WPX862" s="152"/>
      <c r="WPY862" s="152"/>
      <c r="WPZ862" s="152"/>
      <c r="WQA862" s="152"/>
      <c r="WQB862" s="152"/>
      <c r="WQC862" s="152"/>
      <c r="WQD862" s="152"/>
      <c r="WQE862" s="152"/>
      <c r="WQF862" s="152"/>
      <c r="WQG862" s="152"/>
      <c r="WQH862" s="152"/>
      <c r="WQI862" s="152"/>
      <c r="WQJ862" s="152"/>
      <c r="WQK862" s="152"/>
      <c r="WQL862" s="152"/>
      <c r="WQM862" s="152"/>
      <c r="WQN862" s="152"/>
      <c r="WQO862" s="152"/>
      <c r="WQP862" s="152"/>
      <c r="WQQ862" s="152"/>
      <c r="WQR862" s="152"/>
      <c r="WQS862" s="152"/>
      <c r="WQT862" s="152"/>
      <c r="WQU862" s="152"/>
      <c r="WQV862" s="152"/>
      <c r="WQW862" s="152"/>
      <c r="WQX862" s="152"/>
      <c r="WQY862" s="152"/>
      <c r="WQZ862" s="152"/>
      <c r="WRA862" s="152"/>
      <c r="WRB862" s="152"/>
      <c r="WRC862" s="152"/>
      <c r="WRD862" s="152"/>
      <c r="WRE862" s="152"/>
      <c r="WRF862" s="152"/>
      <c r="WRG862" s="152"/>
      <c r="WRH862" s="152"/>
      <c r="WRI862" s="152"/>
      <c r="WRJ862" s="152"/>
      <c r="WRK862" s="152"/>
      <c r="WRL862" s="152"/>
      <c r="WRM862" s="152"/>
      <c r="WRN862" s="152"/>
      <c r="WRO862" s="152"/>
      <c r="WRP862" s="152"/>
      <c r="WRQ862" s="152"/>
      <c r="WRR862" s="152"/>
      <c r="WRS862" s="152"/>
      <c r="WRT862" s="152"/>
      <c r="WRU862" s="152"/>
      <c r="WRV862" s="152"/>
      <c r="WRW862" s="152"/>
      <c r="WRX862" s="152"/>
      <c r="WRY862" s="152"/>
      <c r="WRZ862" s="152"/>
      <c r="WSA862" s="152"/>
      <c r="WSB862" s="152"/>
      <c r="WSC862" s="152"/>
      <c r="WSD862" s="152"/>
      <c r="WSE862" s="152"/>
      <c r="WSF862" s="152"/>
      <c r="WSG862" s="152"/>
      <c r="WSH862" s="152"/>
      <c r="WSI862" s="152"/>
      <c r="WSJ862" s="152"/>
      <c r="WSK862" s="152"/>
      <c r="WSL862" s="152"/>
      <c r="WSM862" s="152"/>
      <c r="WSN862" s="152"/>
      <c r="WSO862" s="152"/>
      <c r="WSP862" s="152"/>
      <c r="WSQ862" s="152"/>
      <c r="WSR862" s="152"/>
      <c r="WSS862" s="152"/>
      <c r="WST862" s="152"/>
      <c r="WSU862" s="152"/>
      <c r="WSV862" s="152"/>
      <c r="WSW862" s="152"/>
      <c r="WSX862" s="152"/>
      <c r="WSY862" s="152"/>
      <c r="WSZ862" s="152"/>
      <c r="WTA862" s="152"/>
      <c r="WTB862" s="152"/>
      <c r="WTC862" s="152"/>
      <c r="WTD862" s="152"/>
      <c r="WTE862" s="152"/>
      <c r="WTF862" s="152"/>
      <c r="WTG862" s="152"/>
      <c r="WTH862" s="152"/>
      <c r="WTI862" s="152"/>
      <c r="WTJ862" s="152"/>
      <c r="WTK862" s="152"/>
      <c r="WTL862" s="152"/>
      <c r="WTM862" s="152"/>
      <c r="WTN862" s="152"/>
      <c r="WTO862" s="152"/>
      <c r="WTP862" s="152"/>
      <c r="WTQ862" s="152"/>
      <c r="WTR862" s="152"/>
      <c r="WTS862" s="152"/>
      <c r="WTT862" s="152"/>
      <c r="WTU862" s="152"/>
      <c r="WTV862" s="152"/>
      <c r="WTW862" s="152"/>
      <c r="WTX862" s="152"/>
      <c r="WTY862" s="152"/>
      <c r="WTZ862" s="152"/>
      <c r="WUA862" s="152"/>
      <c r="WUB862" s="152"/>
      <c r="WUC862" s="152"/>
      <c r="WUD862" s="152"/>
      <c r="WUE862" s="152"/>
      <c r="WUF862" s="152"/>
      <c r="WUG862" s="152"/>
      <c r="WUH862" s="152"/>
      <c r="WUI862" s="152"/>
      <c r="WUJ862" s="152"/>
      <c r="WUK862" s="152"/>
      <c r="WUL862" s="152"/>
      <c r="WUM862" s="152"/>
      <c r="WUN862" s="152"/>
      <c r="WUO862" s="152"/>
      <c r="WUP862" s="152"/>
      <c r="WUQ862" s="152"/>
      <c r="WUR862" s="152"/>
      <c r="WUS862" s="152"/>
      <c r="WUT862" s="152"/>
      <c r="WUU862" s="152"/>
      <c r="WUV862" s="152"/>
      <c r="WUW862" s="152"/>
      <c r="WUX862" s="152"/>
      <c r="WUY862" s="152"/>
      <c r="WUZ862" s="152"/>
      <c r="WVA862" s="152"/>
      <c r="WVB862" s="152"/>
      <c r="WVC862" s="152"/>
      <c r="WVD862" s="152"/>
      <c r="WVE862" s="152"/>
      <c r="WVF862" s="152"/>
      <c r="WVG862" s="152"/>
      <c r="WVH862" s="152"/>
      <c r="WVI862" s="152"/>
      <c r="WVJ862" s="152"/>
      <c r="WVK862" s="152"/>
      <c r="WVL862" s="152"/>
      <c r="WVM862" s="152"/>
      <c r="WVN862" s="152"/>
      <c r="WVO862" s="152"/>
      <c r="WVP862" s="152"/>
      <c r="WVQ862" s="152"/>
      <c r="WVR862" s="152"/>
      <c r="WVS862" s="152"/>
      <c r="WVT862" s="152"/>
      <c r="WVU862" s="152"/>
      <c r="WVV862" s="152"/>
      <c r="WVW862" s="152"/>
      <c r="WVX862" s="152"/>
      <c r="WVY862" s="152"/>
      <c r="WVZ862" s="152"/>
      <c r="WWA862" s="152"/>
      <c r="WWB862" s="152"/>
      <c r="WWC862" s="152"/>
      <c r="WWD862" s="152"/>
      <c r="WWE862" s="152"/>
      <c r="WWF862" s="152"/>
      <c r="WWG862" s="152"/>
      <c r="WWH862" s="152"/>
      <c r="WWI862" s="152"/>
      <c r="WWJ862" s="152"/>
      <c r="WWK862" s="152"/>
      <c r="WWL862" s="152"/>
      <c r="WWM862" s="152"/>
      <c r="WWN862" s="152"/>
      <c r="WWO862" s="152"/>
      <c r="WWP862" s="152"/>
      <c r="WWQ862" s="152"/>
      <c r="WWR862" s="152"/>
      <c r="WWS862" s="152"/>
      <c r="WWT862" s="152"/>
      <c r="WWU862" s="152"/>
      <c r="WWV862" s="152"/>
      <c r="WWW862" s="152"/>
      <c r="WWX862" s="152"/>
      <c r="WWY862" s="152"/>
      <c r="WWZ862" s="152"/>
      <c r="WXA862" s="152"/>
      <c r="WXB862" s="152"/>
      <c r="WXC862" s="152"/>
      <c r="WXD862" s="152"/>
      <c r="WXE862" s="152"/>
      <c r="WXF862" s="152"/>
      <c r="WXG862" s="152"/>
      <c r="WXH862" s="152"/>
      <c r="WXI862" s="152"/>
      <c r="WXJ862" s="152"/>
      <c r="WXK862" s="152"/>
      <c r="WXL862" s="152"/>
      <c r="WXM862" s="152"/>
      <c r="WXN862" s="152"/>
      <c r="WXO862" s="152"/>
      <c r="WXP862" s="152"/>
      <c r="WXQ862" s="152"/>
      <c r="WXR862" s="152"/>
      <c r="WXS862" s="152"/>
      <c r="WXT862" s="152"/>
      <c r="WXU862" s="152"/>
      <c r="WXV862" s="152"/>
      <c r="WXW862" s="152"/>
      <c r="WXX862" s="152"/>
      <c r="WXY862" s="152"/>
      <c r="WXZ862" s="152"/>
      <c r="WYA862" s="152"/>
      <c r="WYB862" s="152"/>
      <c r="WYC862" s="152"/>
      <c r="WYD862" s="152"/>
      <c r="WYE862" s="152"/>
      <c r="WYF862" s="152"/>
      <c r="WYG862" s="152"/>
      <c r="WYH862" s="152"/>
      <c r="WYI862" s="152"/>
      <c r="WYJ862" s="152"/>
      <c r="WYK862" s="152"/>
      <c r="WYL862" s="152"/>
      <c r="WYM862" s="152"/>
      <c r="WYN862" s="152"/>
      <c r="WYO862" s="152"/>
      <c r="WYP862" s="152"/>
      <c r="WYQ862" s="152"/>
      <c r="WYR862" s="152"/>
      <c r="WYS862" s="152"/>
      <c r="WYT862" s="152"/>
      <c r="WYU862" s="152"/>
      <c r="WYV862" s="152"/>
      <c r="WYW862" s="152"/>
      <c r="WYX862" s="152"/>
      <c r="WYY862" s="152"/>
      <c r="WYZ862" s="152"/>
      <c r="WZA862" s="152"/>
      <c r="WZB862" s="152"/>
      <c r="WZC862" s="152"/>
      <c r="WZD862" s="152"/>
      <c r="WZE862" s="152"/>
      <c r="WZF862" s="152"/>
      <c r="WZG862" s="152"/>
      <c r="WZH862" s="152"/>
      <c r="WZI862" s="152"/>
      <c r="WZJ862" s="152"/>
      <c r="WZK862" s="152"/>
      <c r="WZL862" s="152"/>
      <c r="WZM862" s="152"/>
      <c r="WZN862" s="152"/>
      <c r="WZO862" s="152"/>
      <c r="WZP862" s="152"/>
      <c r="WZQ862" s="152"/>
      <c r="WZR862" s="152"/>
      <c r="WZS862" s="152"/>
      <c r="WZT862" s="152"/>
      <c r="WZU862" s="152"/>
      <c r="WZV862" s="152"/>
      <c r="WZW862" s="152"/>
      <c r="WZX862" s="152"/>
      <c r="WZY862" s="152"/>
      <c r="WZZ862" s="152"/>
      <c r="XAA862" s="152"/>
      <c r="XAB862" s="152"/>
      <c r="XAC862" s="152"/>
      <c r="XAD862" s="152"/>
      <c r="XAE862" s="152"/>
      <c r="XAF862" s="152"/>
      <c r="XAG862" s="152"/>
      <c r="XAH862" s="152"/>
      <c r="XAI862" s="152"/>
      <c r="XAJ862" s="152"/>
      <c r="XAK862" s="152"/>
      <c r="XAL862" s="152"/>
      <c r="XAM862" s="152"/>
      <c r="XAN862" s="152"/>
      <c r="XAO862" s="152"/>
      <c r="XAP862" s="152"/>
      <c r="XAQ862" s="152"/>
      <c r="XAR862" s="152"/>
      <c r="XAS862" s="152"/>
      <c r="XAT862" s="152"/>
      <c r="XAU862" s="152"/>
      <c r="XAV862" s="152"/>
      <c r="XAW862" s="152"/>
      <c r="XAX862" s="152"/>
      <c r="XAY862" s="152"/>
      <c r="XAZ862" s="152"/>
      <c r="XBA862" s="152"/>
      <c r="XBB862" s="152"/>
      <c r="XBC862" s="152"/>
      <c r="XBD862" s="152"/>
      <c r="XBE862" s="152"/>
      <c r="XBF862" s="152"/>
      <c r="XBG862" s="152"/>
      <c r="XBH862" s="152"/>
      <c r="XBI862" s="152"/>
      <c r="XBJ862" s="152"/>
      <c r="XBK862" s="152"/>
      <c r="XBL862" s="152"/>
      <c r="XBM862" s="152"/>
      <c r="XBN862" s="152"/>
      <c r="XBO862" s="152"/>
      <c r="XBP862" s="152"/>
      <c r="XBQ862" s="152"/>
      <c r="XBR862" s="152"/>
      <c r="XBS862" s="152"/>
      <c r="XBT862" s="152"/>
      <c r="XBU862" s="152"/>
      <c r="XBV862" s="152"/>
      <c r="XBW862" s="152"/>
      <c r="XBX862" s="152"/>
      <c r="XBY862" s="152"/>
      <c r="XBZ862" s="152"/>
      <c r="XCA862" s="152"/>
      <c r="XCB862" s="152"/>
      <c r="XCC862" s="152"/>
      <c r="XCD862" s="152"/>
      <c r="XCE862" s="152"/>
      <c r="XCF862" s="152"/>
      <c r="XCG862" s="152"/>
      <c r="XCH862" s="152"/>
      <c r="XCI862" s="152"/>
      <c r="XCJ862" s="152"/>
      <c r="XCK862" s="152"/>
      <c r="XCL862" s="152"/>
      <c r="XCM862" s="152"/>
      <c r="XCN862" s="152"/>
      <c r="XCO862" s="152"/>
      <c r="XCP862" s="152"/>
      <c r="XCQ862" s="152"/>
      <c r="XCR862" s="152"/>
      <c r="XCS862" s="152"/>
      <c r="XCT862" s="152"/>
      <c r="XCU862" s="152"/>
      <c r="XCV862" s="152"/>
      <c r="XCW862" s="152"/>
      <c r="XCX862" s="152"/>
      <c r="XCY862" s="152"/>
      <c r="XCZ862" s="152"/>
      <c r="XDA862" s="152"/>
      <c r="XDB862" s="152"/>
      <c r="XDC862" s="152"/>
      <c r="XDD862" s="152"/>
      <c r="XDE862" s="152"/>
      <c r="XDF862" s="152"/>
      <c r="XDG862" s="152"/>
      <c r="XDH862" s="152"/>
      <c r="XDI862" s="152"/>
      <c r="XDJ862" s="152"/>
      <c r="XDK862" s="152"/>
      <c r="XDL862" s="152"/>
      <c r="XDM862" s="152"/>
      <c r="XDN862" s="152"/>
      <c r="XDO862" s="152"/>
      <c r="XDP862" s="152"/>
      <c r="XDQ862" s="152"/>
      <c r="XDR862" s="152"/>
      <c r="XDS862" s="152"/>
      <c r="XDT862" s="152"/>
      <c r="XDU862" s="152"/>
      <c r="XDV862" s="152"/>
      <c r="XDW862" s="152"/>
      <c r="XDX862" s="152"/>
      <c r="XDY862" s="152"/>
      <c r="XDZ862" s="152"/>
      <c r="XEA862" s="152"/>
      <c r="XEB862" s="152"/>
    </row>
    <row r="863" s="13" customFormat="1" ht="36" spans="1:16356">
      <c r="A863" s="32">
        <v>854</v>
      </c>
      <c r="B863" s="33" t="s">
        <v>2580</v>
      </c>
      <c r="C863" s="33" t="s">
        <v>31</v>
      </c>
      <c r="D863" s="33" t="s">
        <v>34</v>
      </c>
      <c r="E863" s="33" t="s">
        <v>83</v>
      </c>
      <c r="F863" s="34">
        <v>44348</v>
      </c>
      <c r="G863" s="34">
        <v>44440</v>
      </c>
      <c r="H863" s="33" t="s">
        <v>2484</v>
      </c>
      <c r="I863" s="33" t="s">
        <v>2595</v>
      </c>
      <c r="J863" s="48">
        <v>40</v>
      </c>
      <c r="K863" s="48"/>
      <c r="L863" s="48">
        <v>40</v>
      </c>
      <c r="M863" s="48"/>
      <c r="N863" s="48"/>
      <c r="O863" s="48">
        <v>1</v>
      </c>
      <c r="P863" s="33">
        <v>122</v>
      </c>
      <c r="Q863" s="33">
        <v>434</v>
      </c>
      <c r="R863" s="48">
        <v>1</v>
      </c>
      <c r="S863" s="33">
        <v>122</v>
      </c>
      <c r="T863" s="33">
        <v>434</v>
      </c>
      <c r="U863" s="33" t="s">
        <v>2596</v>
      </c>
      <c r="V863" s="37" t="s">
        <v>39</v>
      </c>
      <c r="W863" s="33" t="s">
        <v>54</v>
      </c>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c r="BD863" s="152"/>
      <c r="BE863" s="152"/>
      <c r="BF863" s="152"/>
      <c r="BG863" s="152"/>
      <c r="BH863" s="152"/>
      <c r="BI863" s="152"/>
      <c r="BJ863" s="152"/>
      <c r="BK863" s="152"/>
      <c r="BL863" s="152"/>
      <c r="BM863" s="152"/>
      <c r="BN863" s="152"/>
      <c r="BO863" s="152"/>
      <c r="BP863" s="152"/>
      <c r="BQ863" s="152"/>
      <c r="BR863" s="152"/>
      <c r="BS863" s="152"/>
      <c r="BT863" s="152"/>
      <c r="BU863" s="152"/>
      <c r="BV863" s="152"/>
      <c r="BW863" s="152"/>
      <c r="BX863" s="152"/>
      <c r="BY863" s="152"/>
      <c r="BZ863" s="152"/>
      <c r="CA863" s="152"/>
      <c r="CB863" s="152"/>
      <c r="CC863" s="152"/>
      <c r="CD863" s="152"/>
      <c r="CE863" s="152"/>
      <c r="CF863" s="152"/>
      <c r="CG863" s="152"/>
      <c r="CH863" s="152"/>
      <c r="CI863" s="152"/>
      <c r="CJ863" s="152"/>
      <c r="CK863" s="152"/>
      <c r="CL863" s="152"/>
      <c r="CM863" s="152"/>
      <c r="CN863" s="152"/>
      <c r="CO863" s="152"/>
      <c r="CP863" s="152"/>
      <c r="CQ863" s="152"/>
      <c r="CR863" s="152"/>
      <c r="CS863" s="152"/>
      <c r="CT863" s="152"/>
      <c r="CU863" s="152"/>
      <c r="CV863" s="152"/>
      <c r="CW863" s="152"/>
      <c r="CX863" s="152"/>
      <c r="CY863" s="152"/>
      <c r="CZ863" s="152"/>
      <c r="DA863" s="152"/>
      <c r="DB863" s="152"/>
      <c r="DC863" s="152"/>
      <c r="DD863" s="152"/>
      <c r="DE863" s="152"/>
      <c r="DF863" s="152"/>
      <c r="DG863" s="152"/>
      <c r="DH863" s="152"/>
      <c r="DI863" s="152"/>
      <c r="DJ863" s="152"/>
      <c r="DK863" s="152"/>
      <c r="DL863" s="152"/>
      <c r="DM863" s="152"/>
      <c r="DN863" s="152"/>
      <c r="DO863" s="152"/>
      <c r="DP863" s="152"/>
      <c r="DQ863" s="152"/>
      <c r="DR863" s="152"/>
      <c r="DS863" s="152"/>
      <c r="DT863" s="152"/>
      <c r="DU863" s="152"/>
      <c r="DV863" s="152"/>
      <c r="DW863" s="152"/>
      <c r="DX863" s="152"/>
      <c r="DY863" s="152"/>
      <c r="DZ863" s="152"/>
      <c r="EA863" s="152"/>
      <c r="EB863" s="152"/>
      <c r="EC863" s="152"/>
      <c r="ED863" s="152"/>
      <c r="EE863" s="152"/>
      <c r="EF863" s="152"/>
      <c r="EG863" s="152"/>
      <c r="EH863" s="152"/>
      <c r="EI863" s="152"/>
      <c r="EJ863" s="152"/>
      <c r="EK863" s="152"/>
      <c r="EL863" s="152"/>
      <c r="EM863" s="152"/>
      <c r="EN863" s="152"/>
      <c r="EO863" s="152"/>
      <c r="EP863" s="152"/>
      <c r="EQ863" s="152"/>
      <c r="ER863" s="152"/>
      <c r="ES863" s="152"/>
      <c r="ET863" s="152"/>
      <c r="EU863" s="152"/>
      <c r="EV863" s="152"/>
      <c r="EW863" s="152"/>
      <c r="EX863" s="152"/>
      <c r="EY863" s="152"/>
      <c r="EZ863" s="152"/>
      <c r="FA863" s="152"/>
      <c r="FB863" s="152"/>
      <c r="FC863" s="152"/>
      <c r="FD863" s="152"/>
      <c r="FE863" s="152"/>
      <c r="FF863" s="152"/>
      <c r="FG863" s="152"/>
      <c r="FH863" s="152"/>
      <c r="FI863" s="152"/>
      <c r="FJ863" s="152"/>
      <c r="FK863" s="152"/>
      <c r="FL863" s="152"/>
      <c r="FM863" s="152"/>
      <c r="FN863" s="152"/>
      <c r="FO863" s="152"/>
      <c r="FP863" s="152"/>
      <c r="FQ863" s="152"/>
      <c r="FR863" s="152"/>
      <c r="FS863" s="152"/>
      <c r="FT863" s="152"/>
      <c r="FU863" s="152"/>
      <c r="FV863" s="152"/>
      <c r="FW863" s="152"/>
      <c r="FX863" s="152"/>
      <c r="FY863" s="152"/>
      <c r="FZ863" s="152"/>
      <c r="GA863" s="152"/>
      <c r="GB863" s="152"/>
      <c r="GC863" s="152"/>
      <c r="GD863" s="152"/>
      <c r="GE863" s="152"/>
      <c r="GF863" s="152"/>
      <c r="GG863" s="152"/>
      <c r="GH863" s="152"/>
      <c r="GI863" s="152"/>
      <c r="GJ863" s="152"/>
      <c r="GK863" s="152"/>
      <c r="GL863" s="152"/>
      <c r="GM863" s="152"/>
      <c r="GN863" s="152"/>
      <c r="GO863" s="152"/>
      <c r="GP863" s="152"/>
      <c r="GQ863" s="152"/>
      <c r="GR863" s="152"/>
      <c r="GS863" s="152"/>
      <c r="GT863" s="152"/>
      <c r="GU863" s="152"/>
      <c r="GV863" s="152"/>
      <c r="GW863" s="152"/>
      <c r="GX863" s="152"/>
      <c r="GY863" s="152"/>
      <c r="GZ863" s="152"/>
      <c r="HA863" s="152"/>
      <c r="HB863" s="152"/>
      <c r="HC863" s="152"/>
      <c r="HD863" s="152"/>
      <c r="HE863" s="152"/>
      <c r="HF863" s="152"/>
      <c r="HG863" s="152"/>
      <c r="HH863" s="152"/>
      <c r="HI863" s="152"/>
      <c r="HJ863" s="152"/>
      <c r="HK863" s="152"/>
      <c r="HL863" s="152"/>
      <c r="HM863" s="152"/>
      <c r="HN863" s="152"/>
      <c r="HO863" s="152"/>
      <c r="HP863" s="152"/>
      <c r="HQ863" s="152"/>
      <c r="HR863" s="152"/>
      <c r="HS863" s="152"/>
      <c r="HT863" s="152"/>
      <c r="HU863" s="152"/>
      <c r="HV863" s="152"/>
      <c r="HW863" s="152"/>
      <c r="HX863" s="152"/>
      <c r="HY863" s="152"/>
      <c r="HZ863" s="152"/>
      <c r="IA863" s="152"/>
      <c r="IB863" s="152"/>
      <c r="IC863" s="152"/>
      <c r="ID863" s="152"/>
      <c r="IE863" s="152"/>
      <c r="IF863" s="152"/>
      <c r="IG863" s="152"/>
      <c r="IH863" s="152"/>
      <c r="II863" s="152"/>
      <c r="IJ863" s="152"/>
      <c r="IK863" s="152"/>
      <c r="IL863" s="152"/>
      <c r="IM863" s="152"/>
      <c r="IN863" s="152"/>
      <c r="IO863" s="152"/>
      <c r="IP863" s="152"/>
      <c r="IQ863" s="152"/>
      <c r="IR863" s="152"/>
      <c r="IS863" s="152"/>
      <c r="IT863" s="152"/>
      <c r="IU863" s="152"/>
      <c r="IV863" s="152"/>
      <c r="IW863" s="152"/>
      <c r="IX863" s="152"/>
      <c r="IY863" s="152"/>
      <c r="IZ863" s="152"/>
      <c r="JA863" s="152"/>
      <c r="JB863" s="152"/>
      <c r="JC863" s="152"/>
      <c r="JD863" s="152"/>
      <c r="JE863" s="152"/>
      <c r="JF863" s="152"/>
      <c r="JG863" s="152"/>
      <c r="JH863" s="152"/>
      <c r="JI863" s="152"/>
      <c r="JJ863" s="152"/>
      <c r="JK863" s="152"/>
      <c r="JL863" s="152"/>
      <c r="JM863" s="152"/>
      <c r="JN863" s="152"/>
      <c r="JO863" s="152"/>
      <c r="JP863" s="152"/>
      <c r="JQ863" s="152"/>
      <c r="JR863" s="152"/>
      <c r="JS863" s="152"/>
      <c r="JT863" s="152"/>
      <c r="JU863" s="152"/>
      <c r="JV863" s="152"/>
      <c r="JW863" s="152"/>
      <c r="JX863" s="152"/>
      <c r="JY863" s="152"/>
      <c r="JZ863" s="152"/>
      <c r="KA863" s="152"/>
      <c r="KB863" s="152"/>
      <c r="KC863" s="152"/>
      <c r="KD863" s="152"/>
      <c r="KE863" s="152"/>
      <c r="KF863" s="152"/>
      <c r="KG863" s="152"/>
      <c r="KH863" s="152"/>
      <c r="KI863" s="152"/>
      <c r="KJ863" s="152"/>
      <c r="KK863" s="152"/>
      <c r="KL863" s="152"/>
      <c r="KM863" s="152"/>
      <c r="KN863" s="152"/>
      <c r="KO863" s="152"/>
      <c r="KP863" s="152"/>
      <c r="KQ863" s="152"/>
      <c r="KR863" s="152"/>
      <c r="KS863" s="152"/>
      <c r="KT863" s="152"/>
      <c r="KU863" s="152"/>
      <c r="KV863" s="152"/>
      <c r="KW863" s="152"/>
      <c r="KX863" s="152"/>
      <c r="KY863" s="152"/>
      <c r="KZ863" s="152"/>
      <c r="LA863" s="152"/>
      <c r="LB863" s="152"/>
      <c r="LC863" s="152"/>
      <c r="LD863" s="152"/>
      <c r="LE863" s="152"/>
      <c r="LF863" s="152"/>
      <c r="LG863" s="152"/>
      <c r="LH863" s="152"/>
      <c r="LI863" s="152"/>
      <c r="LJ863" s="152"/>
      <c r="LK863" s="152"/>
      <c r="LL863" s="152"/>
      <c r="LM863" s="152"/>
      <c r="LN863" s="152"/>
      <c r="LO863" s="152"/>
      <c r="LP863" s="152"/>
      <c r="LQ863" s="152"/>
      <c r="LR863" s="152"/>
      <c r="LS863" s="152"/>
      <c r="LT863" s="152"/>
      <c r="LU863" s="152"/>
      <c r="LV863" s="152"/>
      <c r="LW863" s="152"/>
      <c r="LX863" s="152"/>
      <c r="LY863" s="152"/>
      <c r="LZ863" s="152"/>
      <c r="MA863" s="152"/>
      <c r="MB863" s="152"/>
      <c r="MC863" s="152"/>
      <c r="MD863" s="152"/>
      <c r="ME863" s="152"/>
      <c r="MF863" s="152"/>
      <c r="MG863" s="152"/>
      <c r="MH863" s="152"/>
      <c r="MI863" s="152"/>
      <c r="MJ863" s="152"/>
      <c r="MK863" s="152"/>
      <c r="ML863" s="152"/>
      <c r="MM863" s="152"/>
      <c r="MN863" s="152"/>
      <c r="MO863" s="152"/>
      <c r="MP863" s="152"/>
      <c r="MQ863" s="152"/>
      <c r="MR863" s="152"/>
      <c r="MS863" s="152"/>
      <c r="MT863" s="152"/>
      <c r="MU863" s="152"/>
      <c r="MV863" s="152"/>
      <c r="MW863" s="152"/>
      <c r="MX863" s="152"/>
      <c r="MY863" s="152"/>
      <c r="MZ863" s="152"/>
      <c r="NA863" s="152"/>
      <c r="NB863" s="152"/>
      <c r="NC863" s="152"/>
      <c r="ND863" s="152"/>
      <c r="NE863" s="152"/>
      <c r="NF863" s="152"/>
      <c r="NG863" s="152"/>
      <c r="NH863" s="152"/>
      <c r="NI863" s="152"/>
      <c r="NJ863" s="152"/>
      <c r="NK863" s="152"/>
      <c r="NL863" s="152"/>
      <c r="NM863" s="152"/>
      <c r="NN863" s="152"/>
      <c r="NO863" s="152"/>
      <c r="NP863" s="152"/>
      <c r="NQ863" s="152"/>
      <c r="NR863" s="152"/>
      <c r="NS863" s="152"/>
      <c r="NT863" s="152"/>
      <c r="NU863" s="152"/>
      <c r="NV863" s="152"/>
      <c r="NW863" s="152"/>
      <c r="NX863" s="152"/>
      <c r="NY863" s="152"/>
      <c r="NZ863" s="152"/>
      <c r="OA863" s="152"/>
      <c r="OB863" s="152"/>
      <c r="OC863" s="152"/>
      <c r="OD863" s="152"/>
      <c r="OE863" s="152"/>
      <c r="OF863" s="152"/>
      <c r="OG863" s="152"/>
      <c r="OH863" s="152"/>
      <c r="OI863" s="152"/>
      <c r="OJ863" s="152"/>
      <c r="OK863" s="152"/>
      <c r="OL863" s="152"/>
      <c r="OM863" s="152"/>
      <c r="ON863" s="152"/>
      <c r="OO863" s="152"/>
      <c r="OP863" s="152"/>
      <c r="OQ863" s="152"/>
      <c r="OR863" s="152"/>
      <c r="OS863" s="152"/>
      <c r="OT863" s="152"/>
      <c r="OU863" s="152"/>
      <c r="OV863" s="152"/>
      <c r="OW863" s="152"/>
      <c r="OX863" s="152"/>
      <c r="OY863" s="152"/>
      <c r="OZ863" s="152"/>
      <c r="PA863" s="152"/>
      <c r="PB863" s="152"/>
      <c r="PC863" s="152"/>
      <c r="PD863" s="152"/>
      <c r="PE863" s="152"/>
      <c r="PF863" s="152"/>
      <c r="PG863" s="152"/>
      <c r="PH863" s="152"/>
      <c r="PI863" s="152"/>
      <c r="PJ863" s="152"/>
      <c r="PK863" s="152"/>
      <c r="PL863" s="152"/>
      <c r="PM863" s="152"/>
      <c r="PN863" s="152"/>
      <c r="PO863" s="152"/>
      <c r="PP863" s="152"/>
      <c r="PQ863" s="152"/>
      <c r="PR863" s="152"/>
      <c r="PS863" s="152"/>
      <c r="PT863" s="152"/>
      <c r="PU863" s="152"/>
      <c r="PV863" s="152"/>
      <c r="PW863" s="152"/>
      <c r="PX863" s="152"/>
      <c r="PY863" s="152"/>
      <c r="PZ863" s="152"/>
      <c r="QA863" s="152"/>
      <c r="QB863" s="152"/>
      <c r="QC863" s="152"/>
      <c r="QD863" s="152"/>
      <c r="QE863" s="152"/>
      <c r="QF863" s="152"/>
      <c r="QG863" s="152"/>
      <c r="QH863" s="152"/>
      <c r="QI863" s="152"/>
      <c r="QJ863" s="152"/>
      <c r="QK863" s="152"/>
      <c r="QL863" s="152"/>
      <c r="QM863" s="152"/>
      <c r="QN863" s="152"/>
      <c r="QO863" s="152"/>
      <c r="QP863" s="152"/>
      <c r="QQ863" s="152"/>
      <c r="QR863" s="152"/>
      <c r="QS863" s="152"/>
      <c r="QT863" s="152"/>
      <c r="QU863" s="152"/>
      <c r="QV863" s="152"/>
      <c r="QW863" s="152"/>
      <c r="QX863" s="152"/>
      <c r="QY863" s="152"/>
      <c r="QZ863" s="152"/>
      <c r="RA863" s="152"/>
      <c r="RB863" s="152"/>
      <c r="RC863" s="152"/>
      <c r="RD863" s="152"/>
      <c r="RE863" s="152"/>
      <c r="RF863" s="152"/>
      <c r="RG863" s="152"/>
      <c r="RH863" s="152"/>
      <c r="RI863" s="152"/>
      <c r="RJ863" s="152"/>
      <c r="RK863" s="152"/>
      <c r="RL863" s="152"/>
      <c r="RM863" s="152"/>
      <c r="RN863" s="152"/>
      <c r="RO863" s="152"/>
      <c r="RP863" s="152"/>
      <c r="RQ863" s="152"/>
      <c r="RR863" s="152"/>
      <c r="RS863" s="152"/>
      <c r="RT863" s="152"/>
      <c r="RU863" s="152"/>
      <c r="RV863" s="152"/>
      <c r="RW863" s="152"/>
      <c r="RX863" s="152"/>
      <c r="RY863" s="152"/>
      <c r="RZ863" s="152"/>
      <c r="SA863" s="152"/>
      <c r="SB863" s="152"/>
      <c r="SC863" s="152"/>
      <c r="SD863" s="152"/>
      <c r="SE863" s="152"/>
      <c r="SF863" s="152"/>
      <c r="SG863" s="152"/>
      <c r="SH863" s="152"/>
      <c r="SI863" s="152"/>
      <c r="SJ863" s="152"/>
      <c r="SK863" s="152"/>
      <c r="SL863" s="152"/>
      <c r="SM863" s="152"/>
      <c r="SN863" s="152"/>
      <c r="SO863" s="152"/>
      <c r="SP863" s="152"/>
      <c r="SQ863" s="152"/>
      <c r="SR863" s="152"/>
      <c r="SS863" s="152"/>
      <c r="ST863" s="152"/>
      <c r="SU863" s="152"/>
      <c r="SV863" s="152"/>
      <c r="SW863" s="152"/>
      <c r="SX863" s="152"/>
      <c r="SY863" s="152"/>
      <c r="SZ863" s="152"/>
      <c r="TA863" s="152"/>
      <c r="TB863" s="152"/>
      <c r="TC863" s="152"/>
      <c r="TD863" s="152"/>
      <c r="TE863" s="152"/>
      <c r="TF863" s="152"/>
      <c r="TG863" s="152"/>
      <c r="TH863" s="152"/>
      <c r="TI863" s="152"/>
      <c r="TJ863" s="152"/>
      <c r="TK863" s="152"/>
      <c r="TL863" s="152"/>
      <c r="TM863" s="152"/>
      <c r="TN863" s="152"/>
      <c r="TO863" s="152"/>
      <c r="TP863" s="152"/>
      <c r="TQ863" s="152"/>
      <c r="TR863" s="152"/>
      <c r="TS863" s="152"/>
      <c r="TT863" s="152"/>
      <c r="TU863" s="152"/>
      <c r="TV863" s="152"/>
      <c r="TW863" s="152"/>
      <c r="TX863" s="152"/>
      <c r="TY863" s="152"/>
      <c r="TZ863" s="152"/>
      <c r="UA863" s="152"/>
      <c r="UB863" s="152"/>
      <c r="UC863" s="152"/>
      <c r="UD863" s="152"/>
      <c r="UE863" s="152"/>
      <c r="UF863" s="152"/>
      <c r="UG863" s="152"/>
      <c r="UH863" s="152"/>
      <c r="UI863" s="152"/>
      <c r="UJ863" s="152"/>
      <c r="UK863" s="152"/>
      <c r="UL863" s="152"/>
      <c r="UM863" s="152"/>
      <c r="UN863" s="152"/>
      <c r="UO863" s="152"/>
      <c r="UP863" s="152"/>
      <c r="UQ863" s="152"/>
      <c r="UR863" s="152"/>
      <c r="US863" s="152"/>
      <c r="UT863" s="152"/>
      <c r="UU863" s="152"/>
      <c r="UV863" s="152"/>
      <c r="UW863" s="152"/>
      <c r="UX863" s="152"/>
      <c r="UY863" s="152"/>
      <c r="UZ863" s="152"/>
      <c r="VA863" s="152"/>
      <c r="VB863" s="152"/>
      <c r="VC863" s="152"/>
      <c r="VD863" s="152"/>
      <c r="VE863" s="152"/>
      <c r="VF863" s="152"/>
      <c r="VG863" s="152"/>
      <c r="VH863" s="152"/>
      <c r="VI863" s="152"/>
      <c r="VJ863" s="152"/>
      <c r="VK863" s="152"/>
      <c r="VL863" s="152"/>
      <c r="VM863" s="152"/>
      <c r="VN863" s="152"/>
      <c r="VO863" s="152"/>
      <c r="VP863" s="152"/>
      <c r="VQ863" s="152"/>
      <c r="VR863" s="152"/>
      <c r="VS863" s="152"/>
      <c r="VT863" s="152"/>
      <c r="VU863" s="152"/>
      <c r="VV863" s="152"/>
      <c r="VW863" s="152"/>
      <c r="VX863" s="152"/>
      <c r="VY863" s="152"/>
      <c r="VZ863" s="152"/>
      <c r="WA863" s="152"/>
      <c r="WB863" s="152"/>
      <c r="WC863" s="152"/>
      <c r="WD863" s="152"/>
      <c r="WE863" s="152"/>
      <c r="WF863" s="152"/>
      <c r="WG863" s="152"/>
      <c r="WH863" s="152"/>
      <c r="WI863" s="152"/>
      <c r="WJ863" s="152"/>
      <c r="WK863" s="152"/>
      <c r="WL863" s="152"/>
      <c r="WM863" s="152"/>
      <c r="WN863" s="152"/>
      <c r="WO863" s="152"/>
      <c r="WP863" s="152"/>
      <c r="WQ863" s="152"/>
      <c r="WR863" s="152"/>
      <c r="WS863" s="152"/>
      <c r="WT863" s="152"/>
      <c r="WU863" s="152"/>
      <c r="WV863" s="152"/>
      <c r="WW863" s="152"/>
      <c r="WX863" s="152"/>
      <c r="WY863" s="152"/>
      <c r="WZ863" s="152"/>
      <c r="XA863" s="152"/>
      <c r="XB863" s="152"/>
      <c r="XC863" s="152"/>
      <c r="XD863" s="152"/>
      <c r="XE863" s="152"/>
      <c r="XF863" s="152"/>
      <c r="XG863" s="152"/>
      <c r="XH863" s="152"/>
      <c r="XI863" s="152"/>
      <c r="XJ863" s="152"/>
      <c r="XK863" s="152"/>
      <c r="XL863" s="152"/>
      <c r="XM863" s="152"/>
      <c r="XN863" s="152"/>
      <c r="XO863" s="152"/>
      <c r="XP863" s="152"/>
      <c r="XQ863" s="152"/>
      <c r="XR863" s="152"/>
      <c r="XS863" s="152"/>
      <c r="XT863" s="152"/>
      <c r="XU863" s="152"/>
      <c r="XV863" s="152"/>
      <c r="XW863" s="152"/>
      <c r="XX863" s="152"/>
      <c r="XY863" s="152"/>
      <c r="XZ863" s="152"/>
      <c r="YA863" s="152"/>
      <c r="YB863" s="152"/>
      <c r="YC863" s="152"/>
      <c r="YD863" s="152"/>
      <c r="YE863" s="152"/>
      <c r="YF863" s="152"/>
      <c r="YG863" s="152"/>
      <c r="YH863" s="152"/>
      <c r="YI863" s="152"/>
      <c r="YJ863" s="152"/>
      <c r="YK863" s="152"/>
      <c r="YL863" s="152"/>
      <c r="YM863" s="152"/>
      <c r="YN863" s="152"/>
      <c r="YO863" s="152"/>
      <c r="YP863" s="152"/>
      <c r="YQ863" s="152"/>
      <c r="YR863" s="152"/>
      <c r="YS863" s="152"/>
      <c r="YT863" s="152"/>
      <c r="YU863" s="152"/>
      <c r="YV863" s="152"/>
      <c r="YW863" s="152"/>
      <c r="YX863" s="152"/>
      <c r="YY863" s="152"/>
      <c r="YZ863" s="152"/>
      <c r="ZA863" s="152"/>
      <c r="ZB863" s="152"/>
      <c r="ZC863" s="152"/>
      <c r="ZD863" s="152"/>
      <c r="ZE863" s="152"/>
      <c r="ZF863" s="152"/>
      <c r="ZG863" s="152"/>
      <c r="ZH863" s="152"/>
      <c r="ZI863" s="152"/>
      <c r="ZJ863" s="152"/>
      <c r="ZK863" s="152"/>
      <c r="ZL863" s="152"/>
      <c r="ZM863" s="152"/>
      <c r="ZN863" s="152"/>
      <c r="ZO863" s="152"/>
      <c r="ZP863" s="152"/>
      <c r="ZQ863" s="152"/>
      <c r="ZR863" s="152"/>
      <c r="ZS863" s="152"/>
      <c r="ZT863" s="152"/>
      <c r="ZU863" s="152"/>
      <c r="ZV863" s="152"/>
      <c r="ZW863" s="152"/>
      <c r="ZX863" s="152"/>
      <c r="ZY863" s="152"/>
      <c r="ZZ863" s="152"/>
      <c r="AAA863" s="152"/>
      <c r="AAB863" s="152"/>
      <c r="AAC863" s="152"/>
      <c r="AAD863" s="152"/>
      <c r="AAE863" s="152"/>
      <c r="AAF863" s="152"/>
      <c r="AAG863" s="152"/>
      <c r="AAH863" s="152"/>
      <c r="AAI863" s="152"/>
      <c r="AAJ863" s="152"/>
      <c r="AAK863" s="152"/>
      <c r="AAL863" s="152"/>
      <c r="AAM863" s="152"/>
      <c r="AAN863" s="152"/>
      <c r="AAO863" s="152"/>
      <c r="AAP863" s="152"/>
      <c r="AAQ863" s="152"/>
      <c r="AAR863" s="152"/>
      <c r="AAS863" s="152"/>
      <c r="AAT863" s="152"/>
      <c r="AAU863" s="152"/>
      <c r="AAV863" s="152"/>
      <c r="AAW863" s="152"/>
      <c r="AAX863" s="152"/>
      <c r="AAY863" s="152"/>
      <c r="AAZ863" s="152"/>
      <c r="ABA863" s="152"/>
      <c r="ABB863" s="152"/>
      <c r="ABC863" s="152"/>
      <c r="ABD863" s="152"/>
      <c r="ABE863" s="152"/>
      <c r="ABF863" s="152"/>
      <c r="ABG863" s="152"/>
      <c r="ABH863" s="152"/>
      <c r="ABI863" s="152"/>
      <c r="ABJ863" s="152"/>
      <c r="ABK863" s="152"/>
      <c r="ABL863" s="152"/>
      <c r="ABM863" s="152"/>
      <c r="ABN863" s="152"/>
      <c r="ABO863" s="152"/>
      <c r="ABP863" s="152"/>
      <c r="ABQ863" s="152"/>
      <c r="ABR863" s="152"/>
      <c r="ABS863" s="152"/>
      <c r="ABT863" s="152"/>
      <c r="ABU863" s="152"/>
      <c r="ABV863" s="152"/>
      <c r="ABW863" s="152"/>
      <c r="ABX863" s="152"/>
      <c r="ABY863" s="152"/>
      <c r="ABZ863" s="152"/>
      <c r="ACA863" s="152"/>
      <c r="ACB863" s="152"/>
      <c r="ACC863" s="152"/>
      <c r="ACD863" s="152"/>
      <c r="ACE863" s="152"/>
      <c r="ACF863" s="152"/>
      <c r="ACG863" s="152"/>
      <c r="ACH863" s="152"/>
      <c r="ACI863" s="152"/>
      <c r="ACJ863" s="152"/>
      <c r="ACK863" s="152"/>
      <c r="ACL863" s="152"/>
      <c r="ACM863" s="152"/>
      <c r="ACN863" s="152"/>
      <c r="ACO863" s="152"/>
      <c r="ACP863" s="152"/>
      <c r="ACQ863" s="152"/>
      <c r="ACR863" s="152"/>
      <c r="ACS863" s="152"/>
      <c r="ACT863" s="152"/>
      <c r="ACU863" s="152"/>
      <c r="ACV863" s="152"/>
      <c r="ACW863" s="152"/>
      <c r="ACX863" s="152"/>
      <c r="ACY863" s="152"/>
      <c r="ACZ863" s="152"/>
      <c r="ADA863" s="152"/>
      <c r="ADB863" s="152"/>
      <c r="ADC863" s="152"/>
      <c r="ADD863" s="152"/>
      <c r="ADE863" s="152"/>
      <c r="ADF863" s="152"/>
      <c r="ADG863" s="152"/>
      <c r="ADH863" s="152"/>
      <c r="ADI863" s="152"/>
      <c r="ADJ863" s="152"/>
      <c r="ADK863" s="152"/>
      <c r="ADL863" s="152"/>
      <c r="ADM863" s="152"/>
      <c r="ADN863" s="152"/>
      <c r="ADO863" s="152"/>
      <c r="ADP863" s="152"/>
      <c r="ADQ863" s="152"/>
      <c r="ADR863" s="152"/>
      <c r="ADS863" s="152"/>
      <c r="ADT863" s="152"/>
      <c r="ADU863" s="152"/>
      <c r="ADV863" s="152"/>
      <c r="ADW863" s="152"/>
      <c r="ADX863" s="152"/>
      <c r="ADY863" s="152"/>
      <c r="ADZ863" s="152"/>
      <c r="AEA863" s="152"/>
      <c r="AEB863" s="152"/>
      <c r="AEC863" s="152"/>
      <c r="AED863" s="152"/>
      <c r="AEE863" s="152"/>
      <c r="AEF863" s="152"/>
      <c r="AEG863" s="152"/>
      <c r="AEH863" s="152"/>
      <c r="AEI863" s="152"/>
      <c r="AEJ863" s="152"/>
      <c r="AEK863" s="152"/>
      <c r="AEL863" s="152"/>
      <c r="AEM863" s="152"/>
      <c r="AEN863" s="152"/>
      <c r="AEO863" s="152"/>
      <c r="AEP863" s="152"/>
      <c r="AEQ863" s="152"/>
      <c r="AER863" s="152"/>
      <c r="AES863" s="152"/>
      <c r="AET863" s="152"/>
      <c r="AEU863" s="152"/>
      <c r="AEV863" s="152"/>
      <c r="AEW863" s="152"/>
      <c r="AEX863" s="152"/>
      <c r="AEY863" s="152"/>
      <c r="AEZ863" s="152"/>
      <c r="AFA863" s="152"/>
      <c r="AFB863" s="152"/>
      <c r="AFC863" s="152"/>
      <c r="AFD863" s="152"/>
      <c r="AFE863" s="152"/>
      <c r="AFF863" s="152"/>
      <c r="AFG863" s="152"/>
      <c r="AFH863" s="152"/>
      <c r="AFI863" s="152"/>
      <c r="AFJ863" s="152"/>
      <c r="AFK863" s="152"/>
      <c r="AFL863" s="152"/>
      <c r="AFM863" s="152"/>
      <c r="AFN863" s="152"/>
      <c r="AFO863" s="152"/>
      <c r="AFP863" s="152"/>
      <c r="AFQ863" s="152"/>
      <c r="AFR863" s="152"/>
      <c r="AFS863" s="152"/>
      <c r="AFT863" s="152"/>
      <c r="AFU863" s="152"/>
      <c r="AFV863" s="152"/>
      <c r="AFW863" s="152"/>
      <c r="AFX863" s="152"/>
      <c r="AFY863" s="152"/>
      <c r="AFZ863" s="152"/>
      <c r="AGA863" s="152"/>
      <c r="AGB863" s="152"/>
      <c r="AGC863" s="152"/>
      <c r="AGD863" s="152"/>
      <c r="AGE863" s="152"/>
      <c r="AGF863" s="152"/>
      <c r="AGG863" s="152"/>
      <c r="AGH863" s="152"/>
      <c r="AGI863" s="152"/>
      <c r="AGJ863" s="152"/>
      <c r="AGK863" s="152"/>
      <c r="AGL863" s="152"/>
      <c r="AGM863" s="152"/>
      <c r="AGN863" s="152"/>
      <c r="AGO863" s="152"/>
      <c r="AGP863" s="152"/>
      <c r="AGQ863" s="152"/>
      <c r="AGR863" s="152"/>
      <c r="AGS863" s="152"/>
      <c r="AGT863" s="152"/>
      <c r="AGU863" s="152"/>
      <c r="AGV863" s="152"/>
      <c r="AGW863" s="152"/>
      <c r="AGX863" s="152"/>
      <c r="AGY863" s="152"/>
      <c r="AGZ863" s="152"/>
      <c r="AHA863" s="152"/>
      <c r="AHB863" s="152"/>
      <c r="AHC863" s="152"/>
      <c r="AHD863" s="152"/>
      <c r="AHE863" s="152"/>
      <c r="AHF863" s="152"/>
      <c r="AHG863" s="152"/>
      <c r="AHH863" s="152"/>
      <c r="AHI863" s="152"/>
      <c r="AHJ863" s="152"/>
      <c r="AHK863" s="152"/>
      <c r="AHL863" s="152"/>
      <c r="AHM863" s="152"/>
      <c r="AHN863" s="152"/>
      <c r="AHO863" s="152"/>
      <c r="AHP863" s="152"/>
      <c r="AHQ863" s="152"/>
      <c r="AHR863" s="152"/>
      <c r="AHS863" s="152"/>
      <c r="AHT863" s="152"/>
      <c r="AHU863" s="152"/>
      <c r="AHV863" s="152"/>
      <c r="AHW863" s="152"/>
      <c r="AHX863" s="152"/>
      <c r="AHY863" s="152"/>
      <c r="AHZ863" s="152"/>
      <c r="AIA863" s="152"/>
      <c r="AIB863" s="152"/>
      <c r="AIC863" s="152"/>
      <c r="AID863" s="152"/>
      <c r="AIE863" s="152"/>
      <c r="AIF863" s="152"/>
      <c r="AIG863" s="152"/>
      <c r="AIH863" s="152"/>
      <c r="AII863" s="152"/>
      <c r="AIJ863" s="152"/>
      <c r="AIK863" s="152"/>
      <c r="AIL863" s="152"/>
      <c r="AIM863" s="152"/>
      <c r="AIN863" s="152"/>
      <c r="AIO863" s="152"/>
      <c r="AIP863" s="152"/>
      <c r="AIQ863" s="152"/>
      <c r="AIR863" s="152"/>
      <c r="AIS863" s="152"/>
      <c r="AIT863" s="152"/>
      <c r="AIU863" s="152"/>
      <c r="AIV863" s="152"/>
      <c r="AIW863" s="152"/>
      <c r="AIX863" s="152"/>
      <c r="AIY863" s="152"/>
      <c r="AIZ863" s="152"/>
      <c r="AJA863" s="152"/>
      <c r="AJB863" s="152"/>
      <c r="AJC863" s="152"/>
      <c r="AJD863" s="152"/>
      <c r="AJE863" s="152"/>
      <c r="AJF863" s="152"/>
      <c r="AJG863" s="152"/>
      <c r="AJH863" s="152"/>
      <c r="AJI863" s="152"/>
      <c r="AJJ863" s="152"/>
      <c r="AJK863" s="152"/>
      <c r="AJL863" s="152"/>
      <c r="AJM863" s="152"/>
      <c r="AJN863" s="152"/>
      <c r="AJO863" s="152"/>
      <c r="AJP863" s="152"/>
      <c r="AJQ863" s="152"/>
      <c r="AJR863" s="152"/>
      <c r="AJS863" s="152"/>
      <c r="AJT863" s="152"/>
      <c r="AJU863" s="152"/>
      <c r="AJV863" s="152"/>
      <c r="AJW863" s="152"/>
      <c r="AJX863" s="152"/>
      <c r="AJY863" s="152"/>
      <c r="AJZ863" s="152"/>
      <c r="AKA863" s="152"/>
      <c r="AKB863" s="152"/>
      <c r="AKC863" s="152"/>
      <c r="AKD863" s="152"/>
      <c r="AKE863" s="152"/>
      <c r="AKF863" s="152"/>
      <c r="AKG863" s="152"/>
      <c r="AKH863" s="152"/>
      <c r="AKI863" s="152"/>
      <c r="AKJ863" s="152"/>
      <c r="AKK863" s="152"/>
      <c r="AKL863" s="152"/>
      <c r="AKM863" s="152"/>
      <c r="AKN863" s="152"/>
      <c r="AKO863" s="152"/>
      <c r="AKP863" s="152"/>
      <c r="AKQ863" s="152"/>
      <c r="AKR863" s="152"/>
      <c r="AKS863" s="152"/>
      <c r="AKT863" s="152"/>
      <c r="AKU863" s="152"/>
      <c r="AKV863" s="152"/>
      <c r="AKW863" s="152"/>
      <c r="AKX863" s="152"/>
      <c r="AKY863" s="152"/>
      <c r="AKZ863" s="152"/>
      <c r="ALA863" s="152"/>
      <c r="ALB863" s="152"/>
      <c r="ALC863" s="152"/>
      <c r="ALD863" s="152"/>
      <c r="ALE863" s="152"/>
      <c r="ALF863" s="152"/>
      <c r="ALG863" s="152"/>
      <c r="ALH863" s="152"/>
      <c r="ALI863" s="152"/>
      <c r="ALJ863" s="152"/>
      <c r="ALK863" s="152"/>
      <c r="ALL863" s="152"/>
      <c r="ALM863" s="152"/>
      <c r="ALN863" s="152"/>
      <c r="ALO863" s="152"/>
      <c r="ALP863" s="152"/>
      <c r="ALQ863" s="152"/>
      <c r="ALR863" s="152"/>
      <c r="ALS863" s="152"/>
      <c r="ALT863" s="152"/>
      <c r="ALU863" s="152"/>
      <c r="ALV863" s="152"/>
      <c r="ALW863" s="152"/>
      <c r="ALX863" s="152"/>
      <c r="ALY863" s="152"/>
      <c r="ALZ863" s="152"/>
      <c r="AMA863" s="152"/>
      <c r="AMB863" s="152"/>
      <c r="AMC863" s="152"/>
      <c r="AMD863" s="152"/>
      <c r="AME863" s="152"/>
      <c r="AMF863" s="152"/>
      <c r="AMG863" s="152"/>
      <c r="AMH863" s="152"/>
      <c r="AMI863" s="152"/>
      <c r="AMJ863" s="152"/>
      <c r="AMK863" s="152"/>
      <c r="AML863" s="152"/>
      <c r="AMM863" s="152"/>
      <c r="AMN863" s="152"/>
      <c r="AMO863" s="152"/>
      <c r="AMP863" s="152"/>
      <c r="AMQ863" s="152"/>
      <c r="AMR863" s="152"/>
      <c r="AMS863" s="152"/>
      <c r="AMT863" s="152"/>
      <c r="AMU863" s="152"/>
      <c r="AMV863" s="152"/>
      <c r="AMW863" s="152"/>
      <c r="AMX863" s="152"/>
      <c r="AMY863" s="152"/>
      <c r="AMZ863" s="152"/>
      <c r="ANA863" s="152"/>
      <c r="ANB863" s="152"/>
      <c r="ANC863" s="152"/>
      <c r="AND863" s="152"/>
      <c r="ANE863" s="152"/>
      <c r="ANF863" s="152"/>
      <c r="ANG863" s="152"/>
      <c r="ANH863" s="152"/>
      <c r="ANI863" s="152"/>
      <c r="ANJ863" s="152"/>
      <c r="ANK863" s="152"/>
      <c r="ANL863" s="152"/>
      <c r="ANM863" s="152"/>
      <c r="ANN863" s="152"/>
      <c r="ANO863" s="152"/>
      <c r="ANP863" s="152"/>
      <c r="ANQ863" s="152"/>
      <c r="ANR863" s="152"/>
      <c r="ANS863" s="152"/>
      <c r="ANT863" s="152"/>
      <c r="ANU863" s="152"/>
      <c r="ANV863" s="152"/>
      <c r="ANW863" s="152"/>
      <c r="ANX863" s="152"/>
      <c r="ANY863" s="152"/>
      <c r="ANZ863" s="152"/>
      <c r="AOA863" s="152"/>
      <c r="AOB863" s="152"/>
      <c r="AOC863" s="152"/>
      <c r="AOD863" s="152"/>
      <c r="AOE863" s="152"/>
      <c r="AOF863" s="152"/>
      <c r="AOG863" s="152"/>
      <c r="AOH863" s="152"/>
      <c r="AOI863" s="152"/>
      <c r="AOJ863" s="152"/>
      <c r="AOK863" s="152"/>
      <c r="AOL863" s="152"/>
      <c r="AOM863" s="152"/>
      <c r="AON863" s="152"/>
      <c r="AOO863" s="152"/>
      <c r="AOP863" s="152"/>
      <c r="AOQ863" s="152"/>
      <c r="AOR863" s="152"/>
      <c r="AOS863" s="152"/>
      <c r="AOT863" s="152"/>
      <c r="AOU863" s="152"/>
      <c r="AOV863" s="152"/>
      <c r="AOW863" s="152"/>
      <c r="AOX863" s="152"/>
      <c r="AOY863" s="152"/>
      <c r="AOZ863" s="152"/>
      <c r="APA863" s="152"/>
      <c r="APB863" s="152"/>
      <c r="APC863" s="152"/>
      <c r="APD863" s="152"/>
      <c r="APE863" s="152"/>
      <c r="APF863" s="152"/>
      <c r="APG863" s="152"/>
      <c r="APH863" s="152"/>
      <c r="API863" s="152"/>
      <c r="APJ863" s="152"/>
      <c r="APK863" s="152"/>
      <c r="APL863" s="152"/>
      <c r="APM863" s="152"/>
      <c r="APN863" s="152"/>
      <c r="APO863" s="152"/>
      <c r="APP863" s="152"/>
      <c r="APQ863" s="152"/>
      <c r="APR863" s="152"/>
      <c r="APS863" s="152"/>
      <c r="APT863" s="152"/>
      <c r="APU863" s="152"/>
      <c r="APV863" s="152"/>
      <c r="APW863" s="152"/>
      <c r="APX863" s="152"/>
      <c r="APY863" s="152"/>
      <c r="APZ863" s="152"/>
      <c r="AQA863" s="152"/>
      <c r="AQB863" s="152"/>
      <c r="AQC863" s="152"/>
      <c r="AQD863" s="152"/>
      <c r="AQE863" s="152"/>
      <c r="AQF863" s="152"/>
      <c r="AQG863" s="152"/>
      <c r="AQH863" s="152"/>
      <c r="AQI863" s="152"/>
      <c r="AQJ863" s="152"/>
      <c r="AQK863" s="152"/>
      <c r="AQL863" s="152"/>
      <c r="AQM863" s="152"/>
      <c r="AQN863" s="152"/>
      <c r="AQO863" s="152"/>
      <c r="AQP863" s="152"/>
      <c r="AQQ863" s="152"/>
      <c r="AQR863" s="152"/>
      <c r="AQS863" s="152"/>
      <c r="AQT863" s="152"/>
      <c r="AQU863" s="152"/>
      <c r="AQV863" s="152"/>
      <c r="AQW863" s="152"/>
      <c r="AQX863" s="152"/>
      <c r="AQY863" s="152"/>
      <c r="AQZ863" s="152"/>
      <c r="ARA863" s="152"/>
      <c r="ARB863" s="152"/>
      <c r="ARC863" s="152"/>
      <c r="ARD863" s="152"/>
      <c r="ARE863" s="152"/>
      <c r="ARF863" s="152"/>
      <c r="ARG863" s="152"/>
      <c r="ARH863" s="152"/>
      <c r="ARI863" s="152"/>
      <c r="ARJ863" s="152"/>
      <c r="ARK863" s="152"/>
      <c r="ARL863" s="152"/>
      <c r="ARM863" s="152"/>
      <c r="ARN863" s="152"/>
      <c r="ARO863" s="152"/>
      <c r="ARP863" s="152"/>
      <c r="ARQ863" s="152"/>
      <c r="ARR863" s="152"/>
      <c r="ARS863" s="152"/>
      <c r="ART863" s="152"/>
      <c r="ARU863" s="152"/>
      <c r="ARV863" s="152"/>
      <c r="ARW863" s="152"/>
      <c r="ARX863" s="152"/>
      <c r="ARY863" s="152"/>
      <c r="ARZ863" s="152"/>
      <c r="ASA863" s="152"/>
      <c r="ASB863" s="152"/>
      <c r="ASC863" s="152"/>
      <c r="ASD863" s="152"/>
      <c r="ASE863" s="152"/>
      <c r="ASF863" s="152"/>
      <c r="ASG863" s="152"/>
      <c r="ASH863" s="152"/>
      <c r="ASI863" s="152"/>
      <c r="ASJ863" s="152"/>
      <c r="ASK863" s="152"/>
      <c r="ASL863" s="152"/>
      <c r="ASM863" s="152"/>
      <c r="ASN863" s="152"/>
      <c r="ASO863" s="152"/>
      <c r="ASP863" s="152"/>
      <c r="ASQ863" s="152"/>
      <c r="ASR863" s="152"/>
      <c r="ASS863" s="152"/>
      <c r="AST863" s="152"/>
      <c r="ASU863" s="152"/>
      <c r="ASV863" s="152"/>
      <c r="ASW863" s="152"/>
      <c r="ASX863" s="152"/>
      <c r="ASY863" s="152"/>
      <c r="ASZ863" s="152"/>
      <c r="ATA863" s="152"/>
      <c r="ATB863" s="152"/>
      <c r="ATC863" s="152"/>
      <c r="ATD863" s="152"/>
      <c r="ATE863" s="152"/>
      <c r="ATF863" s="152"/>
      <c r="ATG863" s="152"/>
      <c r="ATH863" s="152"/>
      <c r="ATI863" s="152"/>
      <c r="ATJ863" s="152"/>
      <c r="ATK863" s="152"/>
      <c r="ATL863" s="152"/>
      <c r="ATM863" s="152"/>
      <c r="ATN863" s="152"/>
      <c r="ATO863" s="152"/>
      <c r="ATP863" s="152"/>
      <c r="ATQ863" s="152"/>
      <c r="ATR863" s="152"/>
      <c r="ATS863" s="152"/>
      <c r="ATT863" s="152"/>
      <c r="ATU863" s="152"/>
      <c r="ATV863" s="152"/>
      <c r="ATW863" s="152"/>
      <c r="ATX863" s="152"/>
      <c r="ATY863" s="152"/>
      <c r="ATZ863" s="152"/>
      <c r="AUA863" s="152"/>
      <c r="AUB863" s="152"/>
      <c r="AUC863" s="152"/>
      <c r="AUD863" s="152"/>
      <c r="AUE863" s="152"/>
      <c r="AUF863" s="152"/>
      <c r="AUG863" s="152"/>
      <c r="AUH863" s="152"/>
      <c r="AUI863" s="152"/>
      <c r="AUJ863" s="152"/>
      <c r="AUK863" s="152"/>
      <c r="AUL863" s="152"/>
      <c r="AUM863" s="152"/>
      <c r="AUN863" s="152"/>
      <c r="AUO863" s="152"/>
      <c r="AUP863" s="152"/>
      <c r="AUQ863" s="152"/>
      <c r="AUR863" s="152"/>
      <c r="AUS863" s="152"/>
      <c r="AUT863" s="152"/>
      <c r="AUU863" s="152"/>
      <c r="AUV863" s="152"/>
      <c r="AUW863" s="152"/>
      <c r="AUX863" s="152"/>
      <c r="AUY863" s="152"/>
      <c r="AUZ863" s="152"/>
      <c r="AVA863" s="152"/>
      <c r="AVB863" s="152"/>
      <c r="AVC863" s="152"/>
      <c r="AVD863" s="152"/>
      <c r="AVE863" s="152"/>
      <c r="AVF863" s="152"/>
      <c r="AVG863" s="152"/>
      <c r="AVH863" s="152"/>
      <c r="AVI863" s="152"/>
      <c r="AVJ863" s="152"/>
      <c r="AVK863" s="152"/>
      <c r="AVL863" s="152"/>
      <c r="AVM863" s="152"/>
      <c r="AVN863" s="152"/>
      <c r="AVO863" s="152"/>
      <c r="AVP863" s="152"/>
      <c r="AVQ863" s="152"/>
      <c r="AVR863" s="152"/>
      <c r="AVS863" s="152"/>
      <c r="AVT863" s="152"/>
      <c r="AVU863" s="152"/>
      <c r="AVV863" s="152"/>
      <c r="AVW863" s="152"/>
      <c r="AVX863" s="152"/>
      <c r="AVY863" s="152"/>
      <c r="AVZ863" s="152"/>
      <c r="AWA863" s="152"/>
      <c r="AWB863" s="152"/>
      <c r="AWC863" s="152"/>
      <c r="AWD863" s="152"/>
      <c r="AWE863" s="152"/>
      <c r="AWF863" s="152"/>
      <c r="AWG863" s="152"/>
      <c r="AWH863" s="152"/>
      <c r="AWI863" s="152"/>
      <c r="AWJ863" s="152"/>
      <c r="AWK863" s="152"/>
      <c r="AWL863" s="152"/>
      <c r="AWM863" s="152"/>
      <c r="AWN863" s="152"/>
      <c r="AWO863" s="152"/>
      <c r="AWP863" s="152"/>
      <c r="AWQ863" s="152"/>
      <c r="AWR863" s="152"/>
      <c r="AWS863" s="152"/>
      <c r="AWT863" s="152"/>
      <c r="AWU863" s="152"/>
      <c r="AWV863" s="152"/>
      <c r="AWW863" s="152"/>
      <c r="AWX863" s="152"/>
      <c r="AWY863" s="152"/>
      <c r="AWZ863" s="152"/>
      <c r="AXA863" s="152"/>
      <c r="AXB863" s="152"/>
      <c r="AXC863" s="152"/>
      <c r="AXD863" s="152"/>
      <c r="AXE863" s="152"/>
      <c r="AXF863" s="152"/>
      <c r="AXG863" s="152"/>
      <c r="AXH863" s="152"/>
      <c r="AXI863" s="152"/>
      <c r="AXJ863" s="152"/>
      <c r="AXK863" s="152"/>
      <c r="AXL863" s="152"/>
      <c r="AXM863" s="152"/>
      <c r="AXN863" s="152"/>
      <c r="AXO863" s="152"/>
      <c r="AXP863" s="152"/>
      <c r="AXQ863" s="152"/>
      <c r="AXR863" s="152"/>
      <c r="AXS863" s="152"/>
      <c r="AXT863" s="152"/>
      <c r="AXU863" s="152"/>
      <c r="AXV863" s="152"/>
      <c r="AXW863" s="152"/>
      <c r="AXX863" s="152"/>
      <c r="AXY863" s="152"/>
      <c r="AXZ863" s="152"/>
      <c r="AYA863" s="152"/>
      <c r="AYB863" s="152"/>
      <c r="AYC863" s="152"/>
      <c r="AYD863" s="152"/>
      <c r="AYE863" s="152"/>
      <c r="AYF863" s="152"/>
      <c r="AYG863" s="152"/>
      <c r="AYH863" s="152"/>
      <c r="AYI863" s="152"/>
      <c r="AYJ863" s="152"/>
      <c r="AYK863" s="152"/>
      <c r="AYL863" s="152"/>
      <c r="AYM863" s="152"/>
      <c r="AYN863" s="152"/>
      <c r="AYO863" s="152"/>
      <c r="AYP863" s="152"/>
      <c r="AYQ863" s="152"/>
      <c r="AYR863" s="152"/>
      <c r="AYS863" s="152"/>
      <c r="AYT863" s="152"/>
      <c r="AYU863" s="152"/>
      <c r="AYV863" s="152"/>
      <c r="AYW863" s="152"/>
      <c r="AYX863" s="152"/>
      <c r="AYY863" s="152"/>
      <c r="AYZ863" s="152"/>
      <c r="AZA863" s="152"/>
      <c r="AZB863" s="152"/>
      <c r="AZC863" s="152"/>
      <c r="AZD863" s="152"/>
      <c r="AZE863" s="152"/>
      <c r="AZF863" s="152"/>
      <c r="AZG863" s="152"/>
      <c r="AZH863" s="152"/>
      <c r="AZI863" s="152"/>
      <c r="AZJ863" s="152"/>
      <c r="AZK863" s="152"/>
      <c r="AZL863" s="152"/>
      <c r="AZM863" s="152"/>
      <c r="AZN863" s="152"/>
      <c r="AZO863" s="152"/>
      <c r="AZP863" s="152"/>
      <c r="AZQ863" s="152"/>
      <c r="AZR863" s="152"/>
      <c r="AZS863" s="152"/>
      <c r="AZT863" s="152"/>
      <c r="AZU863" s="152"/>
      <c r="AZV863" s="152"/>
      <c r="AZW863" s="152"/>
      <c r="AZX863" s="152"/>
      <c r="AZY863" s="152"/>
      <c r="AZZ863" s="152"/>
      <c r="BAA863" s="152"/>
      <c r="BAB863" s="152"/>
      <c r="BAC863" s="152"/>
      <c r="BAD863" s="152"/>
      <c r="BAE863" s="152"/>
      <c r="BAF863" s="152"/>
      <c r="BAG863" s="152"/>
      <c r="BAH863" s="152"/>
      <c r="BAI863" s="152"/>
      <c r="BAJ863" s="152"/>
      <c r="BAK863" s="152"/>
      <c r="BAL863" s="152"/>
      <c r="BAM863" s="152"/>
      <c r="BAN863" s="152"/>
      <c r="BAO863" s="152"/>
      <c r="BAP863" s="152"/>
      <c r="BAQ863" s="152"/>
      <c r="BAR863" s="152"/>
      <c r="BAS863" s="152"/>
      <c r="BAT863" s="152"/>
      <c r="BAU863" s="152"/>
      <c r="BAV863" s="152"/>
      <c r="BAW863" s="152"/>
      <c r="BAX863" s="152"/>
      <c r="BAY863" s="152"/>
      <c r="BAZ863" s="152"/>
      <c r="BBA863" s="152"/>
      <c r="BBB863" s="152"/>
      <c r="BBC863" s="152"/>
      <c r="BBD863" s="152"/>
      <c r="BBE863" s="152"/>
      <c r="BBF863" s="152"/>
      <c r="BBG863" s="152"/>
      <c r="BBH863" s="152"/>
      <c r="BBI863" s="152"/>
      <c r="BBJ863" s="152"/>
      <c r="BBK863" s="152"/>
      <c r="BBL863" s="152"/>
      <c r="BBM863" s="152"/>
      <c r="BBN863" s="152"/>
      <c r="BBO863" s="152"/>
      <c r="BBP863" s="152"/>
      <c r="BBQ863" s="152"/>
      <c r="BBR863" s="152"/>
      <c r="BBS863" s="152"/>
      <c r="BBT863" s="152"/>
      <c r="BBU863" s="152"/>
      <c r="BBV863" s="152"/>
      <c r="BBW863" s="152"/>
      <c r="BBX863" s="152"/>
      <c r="BBY863" s="152"/>
      <c r="BBZ863" s="152"/>
      <c r="BCA863" s="152"/>
      <c r="BCB863" s="152"/>
      <c r="BCC863" s="152"/>
      <c r="BCD863" s="152"/>
      <c r="BCE863" s="152"/>
      <c r="BCF863" s="152"/>
      <c r="BCG863" s="152"/>
      <c r="BCH863" s="152"/>
      <c r="BCI863" s="152"/>
      <c r="BCJ863" s="152"/>
      <c r="BCK863" s="152"/>
      <c r="BCL863" s="152"/>
      <c r="BCM863" s="152"/>
      <c r="BCN863" s="152"/>
      <c r="BCO863" s="152"/>
      <c r="BCP863" s="152"/>
      <c r="BCQ863" s="152"/>
      <c r="BCR863" s="152"/>
      <c r="BCS863" s="152"/>
      <c r="BCT863" s="152"/>
      <c r="BCU863" s="152"/>
      <c r="BCV863" s="152"/>
      <c r="BCW863" s="152"/>
      <c r="BCX863" s="152"/>
      <c r="BCY863" s="152"/>
      <c r="BCZ863" s="152"/>
      <c r="BDA863" s="152"/>
      <c r="BDB863" s="152"/>
      <c r="BDC863" s="152"/>
      <c r="BDD863" s="152"/>
      <c r="BDE863" s="152"/>
      <c r="BDF863" s="152"/>
      <c r="BDG863" s="152"/>
      <c r="BDH863" s="152"/>
      <c r="BDI863" s="152"/>
      <c r="BDJ863" s="152"/>
      <c r="BDK863" s="152"/>
      <c r="BDL863" s="152"/>
      <c r="BDM863" s="152"/>
      <c r="BDN863" s="152"/>
      <c r="BDO863" s="152"/>
      <c r="BDP863" s="152"/>
      <c r="BDQ863" s="152"/>
      <c r="BDR863" s="152"/>
      <c r="BDS863" s="152"/>
      <c r="BDT863" s="152"/>
      <c r="BDU863" s="152"/>
      <c r="BDV863" s="152"/>
      <c r="BDW863" s="152"/>
      <c r="BDX863" s="152"/>
      <c r="BDY863" s="152"/>
      <c r="BDZ863" s="152"/>
      <c r="BEA863" s="152"/>
      <c r="BEB863" s="152"/>
      <c r="BEC863" s="152"/>
      <c r="BED863" s="152"/>
      <c r="BEE863" s="152"/>
      <c r="BEF863" s="152"/>
      <c r="BEG863" s="152"/>
      <c r="BEH863" s="152"/>
      <c r="BEI863" s="152"/>
      <c r="BEJ863" s="152"/>
      <c r="BEK863" s="152"/>
      <c r="BEL863" s="152"/>
      <c r="BEM863" s="152"/>
      <c r="BEN863" s="152"/>
      <c r="BEO863" s="152"/>
      <c r="BEP863" s="152"/>
      <c r="BEQ863" s="152"/>
      <c r="BER863" s="152"/>
      <c r="BES863" s="152"/>
      <c r="BET863" s="152"/>
      <c r="BEU863" s="152"/>
      <c r="BEV863" s="152"/>
      <c r="BEW863" s="152"/>
      <c r="BEX863" s="152"/>
      <c r="BEY863" s="152"/>
      <c r="BEZ863" s="152"/>
      <c r="BFA863" s="152"/>
      <c r="BFB863" s="152"/>
      <c r="BFC863" s="152"/>
      <c r="BFD863" s="152"/>
      <c r="BFE863" s="152"/>
      <c r="BFF863" s="152"/>
      <c r="BFG863" s="152"/>
      <c r="BFH863" s="152"/>
      <c r="BFI863" s="152"/>
      <c r="BFJ863" s="152"/>
      <c r="BFK863" s="152"/>
      <c r="BFL863" s="152"/>
      <c r="BFM863" s="152"/>
      <c r="BFN863" s="152"/>
      <c r="BFO863" s="152"/>
      <c r="BFP863" s="152"/>
      <c r="BFQ863" s="152"/>
      <c r="BFR863" s="152"/>
      <c r="BFS863" s="152"/>
      <c r="BFT863" s="152"/>
      <c r="BFU863" s="152"/>
      <c r="BFV863" s="152"/>
      <c r="BFW863" s="152"/>
      <c r="BFX863" s="152"/>
      <c r="BFY863" s="152"/>
      <c r="BFZ863" s="152"/>
      <c r="BGA863" s="152"/>
      <c r="BGB863" s="152"/>
      <c r="BGC863" s="152"/>
      <c r="BGD863" s="152"/>
      <c r="BGE863" s="152"/>
      <c r="BGF863" s="152"/>
      <c r="BGG863" s="152"/>
      <c r="BGH863" s="152"/>
      <c r="BGI863" s="152"/>
      <c r="BGJ863" s="152"/>
      <c r="BGK863" s="152"/>
      <c r="BGL863" s="152"/>
      <c r="BGM863" s="152"/>
      <c r="BGN863" s="152"/>
      <c r="BGO863" s="152"/>
      <c r="BGP863" s="152"/>
      <c r="BGQ863" s="152"/>
      <c r="BGR863" s="152"/>
      <c r="BGS863" s="152"/>
      <c r="BGT863" s="152"/>
      <c r="BGU863" s="152"/>
      <c r="BGV863" s="152"/>
      <c r="BGW863" s="152"/>
      <c r="BGX863" s="152"/>
      <c r="BGY863" s="152"/>
      <c r="BGZ863" s="152"/>
      <c r="BHA863" s="152"/>
      <c r="BHB863" s="152"/>
      <c r="BHC863" s="152"/>
      <c r="BHD863" s="152"/>
      <c r="BHE863" s="152"/>
      <c r="BHF863" s="152"/>
      <c r="BHG863" s="152"/>
      <c r="BHH863" s="152"/>
      <c r="BHI863" s="152"/>
      <c r="BHJ863" s="152"/>
      <c r="BHK863" s="152"/>
      <c r="BHL863" s="152"/>
      <c r="BHM863" s="152"/>
      <c r="BHN863" s="152"/>
      <c r="BHO863" s="152"/>
      <c r="BHP863" s="152"/>
      <c r="BHQ863" s="152"/>
      <c r="BHR863" s="152"/>
      <c r="BHS863" s="152"/>
      <c r="BHT863" s="152"/>
      <c r="BHU863" s="152"/>
      <c r="BHV863" s="152"/>
      <c r="BHW863" s="152"/>
      <c r="BHX863" s="152"/>
      <c r="BHY863" s="152"/>
      <c r="BHZ863" s="152"/>
      <c r="BIA863" s="152"/>
      <c r="BIB863" s="152"/>
      <c r="BIC863" s="152"/>
      <c r="BID863" s="152"/>
      <c r="BIE863" s="152"/>
      <c r="BIF863" s="152"/>
      <c r="BIG863" s="152"/>
      <c r="BIH863" s="152"/>
      <c r="BII863" s="152"/>
      <c r="BIJ863" s="152"/>
      <c r="BIK863" s="152"/>
      <c r="BIL863" s="152"/>
      <c r="BIM863" s="152"/>
      <c r="BIN863" s="152"/>
      <c r="BIO863" s="152"/>
      <c r="BIP863" s="152"/>
      <c r="BIQ863" s="152"/>
      <c r="BIR863" s="152"/>
      <c r="BIS863" s="152"/>
      <c r="BIT863" s="152"/>
      <c r="BIU863" s="152"/>
      <c r="BIV863" s="152"/>
      <c r="BIW863" s="152"/>
      <c r="BIX863" s="152"/>
      <c r="BIY863" s="152"/>
      <c r="BIZ863" s="152"/>
      <c r="BJA863" s="152"/>
      <c r="BJB863" s="152"/>
      <c r="BJC863" s="152"/>
      <c r="BJD863" s="152"/>
      <c r="BJE863" s="152"/>
      <c r="BJF863" s="152"/>
      <c r="BJG863" s="152"/>
      <c r="BJH863" s="152"/>
      <c r="BJI863" s="152"/>
      <c r="BJJ863" s="152"/>
      <c r="BJK863" s="152"/>
      <c r="BJL863" s="152"/>
      <c r="BJM863" s="152"/>
      <c r="BJN863" s="152"/>
      <c r="BJO863" s="152"/>
      <c r="BJP863" s="152"/>
      <c r="BJQ863" s="152"/>
      <c r="BJR863" s="152"/>
      <c r="BJS863" s="152"/>
      <c r="BJT863" s="152"/>
      <c r="BJU863" s="152"/>
      <c r="BJV863" s="152"/>
      <c r="BJW863" s="152"/>
      <c r="BJX863" s="152"/>
      <c r="BJY863" s="152"/>
      <c r="BJZ863" s="152"/>
      <c r="BKA863" s="152"/>
      <c r="BKB863" s="152"/>
      <c r="BKC863" s="152"/>
      <c r="BKD863" s="152"/>
      <c r="BKE863" s="152"/>
      <c r="BKF863" s="152"/>
      <c r="BKG863" s="152"/>
      <c r="BKH863" s="152"/>
      <c r="BKI863" s="152"/>
      <c r="BKJ863" s="152"/>
      <c r="BKK863" s="152"/>
      <c r="BKL863" s="152"/>
      <c r="BKM863" s="152"/>
      <c r="BKN863" s="152"/>
      <c r="BKO863" s="152"/>
      <c r="BKP863" s="152"/>
      <c r="BKQ863" s="152"/>
      <c r="BKR863" s="152"/>
      <c r="BKS863" s="152"/>
      <c r="BKT863" s="152"/>
      <c r="BKU863" s="152"/>
      <c r="BKV863" s="152"/>
      <c r="BKW863" s="152"/>
      <c r="BKX863" s="152"/>
      <c r="BKY863" s="152"/>
      <c r="BKZ863" s="152"/>
      <c r="BLA863" s="152"/>
      <c r="BLB863" s="152"/>
      <c r="BLC863" s="152"/>
      <c r="BLD863" s="152"/>
      <c r="BLE863" s="152"/>
      <c r="BLF863" s="152"/>
      <c r="BLG863" s="152"/>
      <c r="BLH863" s="152"/>
      <c r="BLI863" s="152"/>
      <c r="BLJ863" s="152"/>
      <c r="BLK863" s="152"/>
      <c r="BLL863" s="152"/>
      <c r="BLM863" s="152"/>
      <c r="BLN863" s="152"/>
      <c r="BLO863" s="152"/>
      <c r="BLP863" s="152"/>
      <c r="BLQ863" s="152"/>
      <c r="BLR863" s="152"/>
      <c r="BLS863" s="152"/>
      <c r="BLT863" s="152"/>
      <c r="BLU863" s="152"/>
      <c r="BLV863" s="152"/>
      <c r="BLW863" s="152"/>
      <c r="BLX863" s="152"/>
      <c r="BLY863" s="152"/>
      <c r="BLZ863" s="152"/>
      <c r="BMA863" s="152"/>
      <c r="BMB863" s="152"/>
      <c r="BMC863" s="152"/>
      <c r="BMD863" s="152"/>
      <c r="BME863" s="152"/>
      <c r="BMF863" s="152"/>
      <c r="BMG863" s="152"/>
      <c r="BMH863" s="152"/>
      <c r="BMI863" s="152"/>
      <c r="BMJ863" s="152"/>
      <c r="BMK863" s="152"/>
      <c r="BML863" s="152"/>
      <c r="BMM863" s="152"/>
      <c r="BMN863" s="152"/>
      <c r="BMO863" s="152"/>
      <c r="BMP863" s="152"/>
      <c r="BMQ863" s="152"/>
      <c r="BMR863" s="152"/>
      <c r="BMS863" s="152"/>
      <c r="BMT863" s="152"/>
      <c r="BMU863" s="152"/>
      <c r="BMV863" s="152"/>
      <c r="BMW863" s="152"/>
      <c r="BMX863" s="152"/>
      <c r="BMY863" s="152"/>
      <c r="BMZ863" s="152"/>
      <c r="BNA863" s="152"/>
      <c r="BNB863" s="152"/>
      <c r="BNC863" s="152"/>
      <c r="BND863" s="152"/>
      <c r="BNE863" s="152"/>
      <c r="BNF863" s="152"/>
      <c r="BNG863" s="152"/>
      <c r="BNH863" s="152"/>
      <c r="BNI863" s="152"/>
      <c r="BNJ863" s="152"/>
      <c r="BNK863" s="152"/>
      <c r="BNL863" s="152"/>
      <c r="BNM863" s="152"/>
      <c r="BNN863" s="152"/>
      <c r="BNO863" s="152"/>
      <c r="BNP863" s="152"/>
      <c r="BNQ863" s="152"/>
      <c r="BNR863" s="152"/>
      <c r="BNS863" s="152"/>
      <c r="BNT863" s="152"/>
      <c r="BNU863" s="152"/>
      <c r="BNV863" s="152"/>
      <c r="BNW863" s="152"/>
      <c r="BNX863" s="152"/>
      <c r="BNY863" s="152"/>
      <c r="BNZ863" s="152"/>
      <c r="BOA863" s="152"/>
      <c r="BOB863" s="152"/>
      <c r="BOC863" s="152"/>
      <c r="BOD863" s="152"/>
      <c r="BOE863" s="152"/>
      <c r="BOF863" s="152"/>
      <c r="BOG863" s="152"/>
      <c r="BOH863" s="152"/>
      <c r="BOI863" s="152"/>
      <c r="BOJ863" s="152"/>
      <c r="BOK863" s="152"/>
      <c r="BOL863" s="152"/>
      <c r="BOM863" s="152"/>
      <c r="BON863" s="152"/>
      <c r="BOO863" s="152"/>
      <c r="BOP863" s="152"/>
      <c r="BOQ863" s="152"/>
      <c r="BOR863" s="152"/>
      <c r="BOS863" s="152"/>
      <c r="BOT863" s="152"/>
      <c r="BOU863" s="152"/>
      <c r="BOV863" s="152"/>
      <c r="BOW863" s="152"/>
      <c r="BOX863" s="152"/>
      <c r="BOY863" s="152"/>
      <c r="BOZ863" s="152"/>
      <c r="BPA863" s="152"/>
      <c r="BPB863" s="152"/>
      <c r="BPC863" s="152"/>
      <c r="BPD863" s="152"/>
      <c r="BPE863" s="152"/>
      <c r="BPF863" s="152"/>
      <c r="BPG863" s="152"/>
      <c r="BPH863" s="152"/>
      <c r="BPI863" s="152"/>
      <c r="BPJ863" s="152"/>
      <c r="BPK863" s="152"/>
      <c r="BPL863" s="152"/>
      <c r="BPM863" s="152"/>
      <c r="BPN863" s="152"/>
      <c r="BPO863" s="152"/>
      <c r="BPP863" s="152"/>
      <c r="BPQ863" s="152"/>
      <c r="BPR863" s="152"/>
      <c r="BPS863" s="152"/>
      <c r="BPT863" s="152"/>
      <c r="BPU863" s="152"/>
      <c r="BPV863" s="152"/>
      <c r="BPW863" s="152"/>
      <c r="BPX863" s="152"/>
      <c r="BPY863" s="152"/>
      <c r="BPZ863" s="152"/>
      <c r="BQA863" s="152"/>
      <c r="BQB863" s="152"/>
      <c r="BQC863" s="152"/>
      <c r="BQD863" s="152"/>
      <c r="BQE863" s="152"/>
      <c r="BQF863" s="152"/>
      <c r="BQG863" s="152"/>
      <c r="BQH863" s="152"/>
      <c r="BQI863" s="152"/>
      <c r="BQJ863" s="152"/>
      <c r="BQK863" s="152"/>
      <c r="BQL863" s="152"/>
      <c r="BQM863" s="152"/>
      <c r="BQN863" s="152"/>
      <c r="BQO863" s="152"/>
      <c r="BQP863" s="152"/>
      <c r="BQQ863" s="152"/>
      <c r="BQR863" s="152"/>
      <c r="BQS863" s="152"/>
      <c r="BQT863" s="152"/>
      <c r="BQU863" s="152"/>
      <c r="BQV863" s="152"/>
      <c r="BQW863" s="152"/>
      <c r="BQX863" s="152"/>
      <c r="BQY863" s="152"/>
      <c r="BQZ863" s="152"/>
      <c r="BRA863" s="152"/>
      <c r="BRB863" s="152"/>
      <c r="BRC863" s="152"/>
      <c r="BRD863" s="152"/>
      <c r="BRE863" s="152"/>
      <c r="BRF863" s="152"/>
      <c r="BRG863" s="152"/>
      <c r="BRH863" s="152"/>
      <c r="BRI863" s="152"/>
      <c r="BRJ863" s="152"/>
      <c r="BRK863" s="152"/>
      <c r="BRL863" s="152"/>
      <c r="BRM863" s="152"/>
      <c r="BRN863" s="152"/>
      <c r="BRO863" s="152"/>
      <c r="BRP863" s="152"/>
      <c r="BRQ863" s="152"/>
      <c r="BRR863" s="152"/>
      <c r="BRS863" s="152"/>
      <c r="BRT863" s="152"/>
      <c r="BRU863" s="152"/>
      <c r="BRV863" s="152"/>
      <c r="BRW863" s="152"/>
      <c r="BRX863" s="152"/>
      <c r="BRY863" s="152"/>
      <c r="BRZ863" s="152"/>
      <c r="BSA863" s="152"/>
      <c r="BSB863" s="152"/>
      <c r="BSC863" s="152"/>
      <c r="BSD863" s="152"/>
      <c r="BSE863" s="152"/>
      <c r="BSF863" s="152"/>
      <c r="BSG863" s="152"/>
      <c r="BSH863" s="152"/>
      <c r="BSI863" s="152"/>
      <c r="BSJ863" s="152"/>
      <c r="BSK863" s="152"/>
      <c r="BSL863" s="152"/>
      <c r="BSM863" s="152"/>
      <c r="BSN863" s="152"/>
      <c r="BSO863" s="152"/>
      <c r="BSP863" s="152"/>
      <c r="BSQ863" s="152"/>
      <c r="BSR863" s="152"/>
      <c r="BSS863" s="152"/>
      <c r="BST863" s="152"/>
      <c r="BSU863" s="152"/>
      <c r="BSV863" s="152"/>
      <c r="BSW863" s="152"/>
      <c r="BSX863" s="152"/>
      <c r="BSY863" s="152"/>
      <c r="BSZ863" s="152"/>
      <c r="BTA863" s="152"/>
      <c r="BTB863" s="152"/>
      <c r="BTC863" s="152"/>
      <c r="BTD863" s="152"/>
      <c r="BTE863" s="152"/>
      <c r="BTF863" s="152"/>
      <c r="BTG863" s="152"/>
      <c r="BTH863" s="152"/>
      <c r="BTI863" s="152"/>
      <c r="BTJ863" s="152"/>
      <c r="BTK863" s="152"/>
      <c r="BTL863" s="152"/>
      <c r="BTM863" s="152"/>
      <c r="BTN863" s="152"/>
      <c r="BTO863" s="152"/>
      <c r="BTP863" s="152"/>
      <c r="BTQ863" s="152"/>
      <c r="BTR863" s="152"/>
      <c r="BTS863" s="152"/>
      <c r="BTT863" s="152"/>
      <c r="BTU863" s="152"/>
      <c r="BTV863" s="152"/>
      <c r="BTW863" s="152"/>
      <c r="BTX863" s="152"/>
      <c r="BTY863" s="152"/>
      <c r="BTZ863" s="152"/>
      <c r="BUA863" s="152"/>
      <c r="BUB863" s="152"/>
      <c r="BUC863" s="152"/>
      <c r="BUD863" s="152"/>
      <c r="BUE863" s="152"/>
      <c r="BUF863" s="152"/>
      <c r="BUG863" s="152"/>
      <c r="BUH863" s="152"/>
      <c r="BUI863" s="152"/>
      <c r="BUJ863" s="152"/>
      <c r="BUK863" s="152"/>
      <c r="BUL863" s="152"/>
      <c r="BUM863" s="152"/>
      <c r="BUN863" s="152"/>
      <c r="BUO863" s="152"/>
      <c r="BUP863" s="152"/>
      <c r="BUQ863" s="152"/>
      <c r="BUR863" s="152"/>
      <c r="BUS863" s="152"/>
      <c r="BUT863" s="152"/>
      <c r="BUU863" s="152"/>
      <c r="BUV863" s="152"/>
      <c r="BUW863" s="152"/>
      <c r="BUX863" s="152"/>
      <c r="BUY863" s="152"/>
      <c r="BUZ863" s="152"/>
      <c r="BVA863" s="152"/>
      <c r="BVB863" s="152"/>
      <c r="BVC863" s="152"/>
      <c r="BVD863" s="152"/>
      <c r="BVE863" s="152"/>
      <c r="BVF863" s="152"/>
      <c r="BVG863" s="152"/>
      <c r="BVH863" s="152"/>
      <c r="BVI863" s="152"/>
      <c r="BVJ863" s="152"/>
      <c r="BVK863" s="152"/>
      <c r="BVL863" s="152"/>
      <c r="BVM863" s="152"/>
      <c r="BVN863" s="152"/>
      <c r="BVO863" s="152"/>
      <c r="BVP863" s="152"/>
      <c r="BVQ863" s="152"/>
      <c r="BVR863" s="152"/>
      <c r="BVS863" s="152"/>
      <c r="BVT863" s="152"/>
      <c r="BVU863" s="152"/>
      <c r="BVV863" s="152"/>
      <c r="BVW863" s="152"/>
      <c r="BVX863" s="152"/>
      <c r="BVY863" s="152"/>
      <c r="BVZ863" s="152"/>
      <c r="BWA863" s="152"/>
      <c r="BWB863" s="152"/>
      <c r="BWC863" s="152"/>
      <c r="BWD863" s="152"/>
      <c r="BWE863" s="152"/>
      <c r="BWF863" s="152"/>
      <c r="BWG863" s="152"/>
      <c r="BWH863" s="152"/>
      <c r="BWI863" s="152"/>
      <c r="BWJ863" s="152"/>
      <c r="BWK863" s="152"/>
      <c r="BWL863" s="152"/>
      <c r="BWM863" s="152"/>
      <c r="BWN863" s="152"/>
      <c r="BWO863" s="152"/>
      <c r="BWP863" s="152"/>
      <c r="BWQ863" s="152"/>
      <c r="BWR863" s="152"/>
      <c r="BWS863" s="152"/>
      <c r="BWT863" s="152"/>
      <c r="BWU863" s="152"/>
      <c r="BWV863" s="152"/>
      <c r="BWW863" s="152"/>
      <c r="BWX863" s="152"/>
      <c r="BWY863" s="152"/>
      <c r="BWZ863" s="152"/>
      <c r="BXA863" s="152"/>
      <c r="BXB863" s="152"/>
      <c r="BXC863" s="152"/>
      <c r="BXD863" s="152"/>
      <c r="BXE863" s="152"/>
      <c r="BXF863" s="152"/>
      <c r="BXG863" s="152"/>
      <c r="BXH863" s="152"/>
      <c r="BXI863" s="152"/>
      <c r="BXJ863" s="152"/>
      <c r="BXK863" s="152"/>
      <c r="BXL863" s="152"/>
      <c r="BXM863" s="152"/>
      <c r="BXN863" s="152"/>
      <c r="BXO863" s="152"/>
      <c r="BXP863" s="152"/>
      <c r="BXQ863" s="152"/>
      <c r="BXR863" s="152"/>
      <c r="BXS863" s="152"/>
      <c r="BXT863" s="152"/>
      <c r="BXU863" s="152"/>
      <c r="BXV863" s="152"/>
      <c r="BXW863" s="152"/>
      <c r="BXX863" s="152"/>
      <c r="BXY863" s="152"/>
      <c r="BXZ863" s="152"/>
      <c r="BYA863" s="152"/>
      <c r="BYB863" s="152"/>
      <c r="BYC863" s="152"/>
      <c r="BYD863" s="152"/>
      <c r="BYE863" s="152"/>
      <c r="BYF863" s="152"/>
      <c r="BYG863" s="152"/>
      <c r="BYH863" s="152"/>
      <c r="BYI863" s="152"/>
      <c r="BYJ863" s="152"/>
      <c r="BYK863" s="152"/>
      <c r="BYL863" s="152"/>
      <c r="BYM863" s="152"/>
      <c r="BYN863" s="152"/>
      <c r="BYO863" s="152"/>
      <c r="BYP863" s="152"/>
      <c r="BYQ863" s="152"/>
      <c r="BYR863" s="152"/>
      <c r="BYS863" s="152"/>
      <c r="BYT863" s="152"/>
      <c r="BYU863" s="152"/>
      <c r="BYV863" s="152"/>
      <c r="BYW863" s="152"/>
      <c r="BYX863" s="152"/>
      <c r="BYY863" s="152"/>
      <c r="BYZ863" s="152"/>
      <c r="BZA863" s="152"/>
      <c r="BZB863" s="152"/>
      <c r="BZC863" s="152"/>
      <c r="BZD863" s="152"/>
      <c r="BZE863" s="152"/>
      <c r="BZF863" s="152"/>
      <c r="BZG863" s="152"/>
      <c r="BZH863" s="152"/>
      <c r="BZI863" s="152"/>
      <c r="BZJ863" s="152"/>
      <c r="BZK863" s="152"/>
      <c r="BZL863" s="152"/>
      <c r="BZM863" s="152"/>
      <c r="BZN863" s="152"/>
      <c r="BZO863" s="152"/>
      <c r="BZP863" s="152"/>
      <c r="BZQ863" s="152"/>
      <c r="BZR863" s="152"/>
      <c r="BZS863" s="152"/>
      <c r="BZT863" s="152"/>
      <c r="BZU863" s="152"/>
      <c r="BZV863" s="152"/>
      <c r="BZW863" s="152"/>
      <c r="BZX863" s="152"/>
      <c r="BZY863" s="152"/>
      <c r="BZZ863" s="152"/>
      <c r="CAA863" s="152"/>
      <c r="CAB863" s="152"/>
      <c r="CAC863" s="152"/>
      <c r="CAD863" s="152"/>
      <c r="CAE863" s="152"/>
      <c r="CAF863" s="152"/>
      <c r="CAG863" s="152"/>
      <c r="CAH863" s="152"/>
      <c r="CAI863" s="152"/>
      <c r="CAJ863" s="152"/>
      <c r="CAK863" s="152"/>
      <c r="CAL863" s="152"/>
      <c r="CAM863" s="152"/>
      <c r="CAN863" s="152"/>
      <c r="CAO863" s="152"/>
      <c r="CAP863" s="152"/>
      <c r="CAQ863" s="152"/>
      <c r="CAR863" s="152"/>
      <c r="CAS863" s="152"/>
      <c r="CAT863" s="152"/>
      <c r="CAU863" s="152"/>
      <c r="CAV863" s="152"/>
      <c r="CAW863" s="152"/>
      <c r="CAX863" s="152"/>
      <c r="CAY863" s="152"/>
      <c r="CAZ863" s="152"/>
      <c r="CBA863" s="152"/>
      <c r="CBB863" s="152"/>
      <c r="CBC863" s="152"/>
      <c r="CBD863" s="152"/>
      <c r="CBE863" s="152"/>
      <c r="CBF863" s="152"/>
      <c r="CBG863" s="152"/>
      <c r="CBH863" s="152"/>
      <c r="CBI863" s="152"/>
      <c r="CBJ863" s="152"/>
      <c r="CBK863" s="152"/>
      <c r="CBL863" s="152"/>
      <c r="CBM863" s="152"/>
      <c r="CBN863" s="152"/>
      <c r="CBO863" s="152"/>
      <c r="CBP863" s="152"/>
      <c r="CBQ863" s="152"/>
      <c r="CBR863" s="152"/>
      <c r="CBS863" s="152"/>
      <c r="CBT863" s="152"/>
      <c r="CBU863" s="152"/>
      <c r="CBV863" s="152"/>
      <c r="CBW863" s="152"/>
      <c r="CBX863" s="152"/>
      <c r="CBY863" s="152"/>
      <c r="CBZ863" s="152"/>
      <c r="CCA863" s="152"/>
      <c r="CCB863" s="152"/>
      <c r="CCC863" s="152"/>
      <c r="CCD863" s="152"/>
      <c r="CCE863" s="152"/>
      <c r="CCF863" s="152"/>
      <c r="CCG863" s="152"/>
      <c r="CCH863" s="152"/>
      <c r="CCI863" s="152"/>
      <c r="CCJ863" s="152"/>
      <c r="CCK863" s="152"/>
      <c r="CCL863" s="152"/>
      <c r="CCM863" s="152"/>
      <c r="CCN863" s="152"/>
      <c r="CCO863" s="152"/>
      <c r="CCP863" s="152"/>
      <c r="CCQ863" s="152"/>
      <c r="CCR863" s="152"/>
      <c r="CCS863" s="152"/>
      <c r="CCT863" s="152"/>
      <c r="CCU863" s="152"/>
      <c r="CCV863" s="152"/>
      <c r="CCW863" s="152"/>
      <c r="CCX863" s="152"/>
      <c r="CCY863" s="152"/>
      <c r="CCZ863" s="152"/>
      <c r="CDA863" s="152"/>
      <c r="CDB863" s="152"/>
      <c r="CDC863" s="152"/>
      <c r="CDD863" s="152"/>
      <c r="CDE863" s="152"/>
      <c r="CDF863" s="152"/>
      <c r="CDG863" s="152"/>
      <c r="CDH863" s="152"/>
      <c r="CDI863" s="152"/>
      <c r="CDJ863" s="152"/>
      <c r="CDK863" s="152"/>
      <c r="CDL863" s="152"/>
      <c r="CDM863" s="152"/>
      <c r="CDN863" s="152"/>
      <c r="CDO863" s="152"/>
      <c r="CDP863" s="152"/>
      <c r="CDQ863" s="152"/>
      <c r="CDR863" s="152"/>
      <c r="CDS863" s="152"/>
      <c r="CDT863" s="152"/>
      <c r="CDU863" s="152"/>
      <c r="CDV863" s="152"/>
      <c r="CDW863" s="152"/>
      <c r="CDX863" s="152"/>
      <c r="CDY863" s="152"/>
      <c r="CDZ863" s="152"/>
      <c r="CEA863" s="152"/>
      <c r="CEB863" s="152"/>
      <c r="CEC863" s="152"/>
      <c r="CED863" s="152"/>
      <c r="CEE863" s="152"/>
      <c r="CEF863" s="152"/>
      <c r="CEG863" s="152"/>
      <c r="CEH863" s="152"/>
      <c r="CEI863" s="152"/>
      <c r="CEJ863" s="152"/>
      <c r="CEK863" s="152"/>
      <c r="CEL863" s="152"/>
      <c r="CEM863" s="152"/>
      <c r="CEN863" s="152"/>
      <c r="CEO863" s="152"/>
      <c r="CEP863" s="152"/>
      <c r="CEQ863" s="152"/>
      <c r="CER863" s="152"/>
      <c r="CES863" s="152"/>
      <c r="CET863" s="152"/>
      <c r="CEU863" s="152"/>
      <c r="CEV863" s="152"/>
      <c r="CEW863" s="152"/>
      <c r="CEX863" s="152"/>
      <c r="CEY863" s="152"/>
      <c r="CEZ863" s="152"/>
      <c r="CFA863" s="152"/>
      <c r="CFB863" s="152"/>
      <c r="CFC863" s="152"/>
      <c r="CFD863" s="152"/>
      <c r="CFE863" s="152"/>
      <c r="CFF863" s="152"/>
      <c r="CFG863" s="152"/>
      <c r="CFH863" s="152"/>
      <c r="CFI863" s="152"/>
      <c r="CFJ863" s="152"/>
      <c r="CFK863" s="152"/>
      <c r="CFL863" s="152"/>
      <c r="CFM863" s="152"/>
      <c r="CFN863" s="152"/>
      <c r="CFO863" s="152"/>
      <c r="CFP863" s="152"/>
      <c r="CFQ863" s="152"/>
      <c r="CFR863" s="152"/>
      <c r="CFS863" s="152"/>
      <c r="CFT863" s="152"/>
      <c r="CFU863" s="152"/>
      <c r="CFV863" s="152"/>
      <c r="CFW863" s="152"/>
      <c r="CFX863" s="152"/>
      <c r="CFY863" s="152"/>
      <c r="CFZ863" s="152"/>
      <c r="CGA863" s="152"/>
      <c r="CGB863" s="152"/>
      <c r="CGC863" s="152"/>
      <c r="CGD863" s="152"/>
      <c r="CGE863" s="152"/>
      <c r="CGF863" s="152"/>
      <c r="CGG863" s="152"/>
      <c r="CGH863" s="152"/>
      <c r="CGI863" s="152"/>
      <c r="CGJ863" s="152"/>
      <c r="CGK863" s="152"/>
      <c r="CGL863" s="152"/>
      <c r="CGM863" s="152"/>
      <c r="CGN863" s="152"/>
      <c r="CGO863" s="152"/>
      <c r="CGP863" s="152"/>
      <c r="CGQ863" s="152"/>
      <c r="CGR863" s="152"/>
      <c r="CGS863" s="152"/>
      <c r="CGT863" s="152"/>
      <c r="CGU863" s="152"/>
      <c r="CGV863" s="152"/>
      <c r="CGW863" s="152"/>
      <c r="CGX863" s="152"/>
      <c r="CGY863" s="152"/>
      <c r="CGZ863" s="152"/>
      <c r="CHA863" s="152"/>
      <c r="CHB863" s="152"/>
      <c r="CHC863" s="152"/>
      <c r="CHD863" s="152"/>
      <c r="CHE863" s="152"/>
      <c r="CHF863" s="152"/>
      <c r="CHG863" s="152"/>
      <c r="CHH863" s="152"/>
      <c r="CHI863" s="152"/>
      <c r="CHJ863" s="152"/>
      <c r="CHK863" s="152"/>
      <c r="CHL863" s="152"/>
      <c r="CHM863" s="152"/>
      <c r="CHN863" s="152"/>
      <c r="CHO863" s="152"/>
      <c r="CHP863" s="152"/>
      <c r="CHQ863" s="152"/>
      <c r="CHR863" s="152"/>
      <c r="CHS863" s="152"/>
      <c r="CHT863" s="152"/>
      <c r="CHU863" s="152"/>
      <c r="CHV863" s="152"/>
      <c r="CHW863" s="152"/>
      <c r="CHX863" s="152"/>
      <c r="CHY863" s="152"/>
      <c r="CHZ863" s="152"/>
      <c r="CIA863" s="152"/>
      <c r="CIB863" s="152"/>
      <c r="CIC863" s="152"/>
      <c r="CID863" s="152"/>
      <c r="CIE863" s="152"/>
      <c r="CIF863" s="152"/>
      <c r="CIG863" s="152"/>
      <c r="CIH863" s="152"/>
      <c r="CII863" s="152"/>
      <c r="CIJ863" s="152"/>
      <c r="CIK863" s="152"/>
      <c r="CIL863" s="152"/>
      <c r="CIM863" s="152"/>
      <c r="CIN863" s="152"/>
      <c r="CIO863" s="152"/>
      <c r="CIP863" s="152"/>
      <c r="CIQ863" s="152"/>
      <c r="CIR863" s="152"/>
      <c r="CIS863" s="152"/>
      <c r="CIT863" s="152"/>
      <c r="CIU863" s="152"/>
      <c r="CIV863" s="152"/>
      <c r="CIW863" s="152"/>
      <c r="CIX863" s="152"/>
      <c r="CIY863" s="152"/>
      <c r="CIZ863" s="152"/>
      <c r="CJA863" s="152"/>
      <c r="CJB863" s="152"/>
      <c r="CJC863" s="152"/>
      <c r="CJD863" s="152"/>
      <c r="CJE863" s="152"/>
      <c r="CJF863" s="152"/>
      <c r="CJG863" s="152"/>
      <c r="CJH863" s="152"/>
      <c r="CJI863" s="152"/>
      <c r="CJJ863" s="152"/>
      <c r="CJK863" s="152"/>
      <c r="CJL863" s="152"/>
      <c r="CJM863" s="152"/>
      <c r="CJN863" s="152"/>
      <c r="CJO863" s="152"/>
      <c r="CJP863" s="152"/>
      <c r="CJQ863" s="152"/>
      <c r="CJR863" s="152"/>
      <c r="CJS863" s="152"/>
      <c r="CJT863" s="152"/>
      <c r="CJU863" s="152"/>
      <c r="CJV863" s="152"/>
      <c r="CJW863" s="152"/>
      <c r="CJX863" s="152"/>
      <c r="CJY863" s="152"/>
      <c r="CJZ863" s="152"/>
      <c r="CKA863" s="152"/>
      <c r="CKB863" s="152"/>
      <c r="CKC863" s="152"/>
      <c r="CKD863" s="152"/>
      <c r="CKE863" s="152"/>
      <c r="CKF863" s="152"/>
      <c r="CKG863" s="152"/>
      <c r="CKH863" s="152"/>
      <c r="CKI863" s="152"/>
      <c r="CKJ863" s="152"/>
      <c r="CKK863" s="152"/>
      <c r="CKL863" s="152"/>
      <c r="CKM863" s="152"/>
      <c r="CKN863" s="152"/>
      <c r="CKO863" s="152"/>
      <c r="CKP863" s="152"/>
      <c r="CKQ863" s="152"/>
      <c r="CKR863" s="152"/>
      <c r="CKS863" s="152"/>
      <c r="CKT863" s="152"/>
      <c r="CKU863" s="152"/>
      <c r="CKV863" s="152"/>
      <c r="CKW863" s="152"/>
      <c r="CKX863" s="152"/>
      <c r="CKY863" s="152"/>
      <c r="CKZ863" s="152"/>
      <c r="CLA863" s="152"/>
      <c r="CLB863" s="152"/>
      <c r="CLC863" s="152"/>
      <c r="CLD863" s="152"/>
      <c r="CLE863" s="152"/>
      <c r="CLF863" s="152"/>
      <c r="CLG863" s="152"/>
      <c r="CLH863" s="152"/>
      <c r="CLI863" s="152"/>
      <c r="CLJ863" s="152"/>
      <c r="CLK863" s="152"/>
      <c r="CLL863" s="152"/>
      <c r="CLM863" s="152"/>
      <c r="CLN863" s="152"/>
      <c r="CLO863" s="152"/>
      <c r="CLP863" s="152"/>
      <c r="CLQ863" s="152"/>
      <c r="CLR863" s="152"/>
      <c r="CLS863" s="152"/>
      <c r="CLT863" s="152"/>
      <c r="CLU863" s="152"/>
      <c r="CLV863" s="152"/>
      <c r="CLW863" s="152"/>
      <c r="CLX863" s="152"/>
      <c r="CLY863" s="152"/>
      <c r="CLZ863" s="152"/>
      <c r="CMA863" s="152"/>
      <c r="CMB863" s="152"/>
      <c r="CMC863" s="152"/>
      <c r="CMD863" s="152"/>
      <c r="CME863" s="152"/>
      <c r="CMF863" s="152"/>
      <c r="CMG863" s="152"/>
      <c r="CMH863" s="152"/>
      <c r="CMI863" s="152"/>
      <c r="CMJ863" s="152"/>
      <c r="CMK863" s="152"/>
      <c r="CML863" s="152"/>
      <c r="CMM863" s="152"/>
      <c r="CMN863" s="152"/>
      <c r="CMO863" s="152"/>
      <c r="CMP863" s="152"/>
      <c r="CMQ863" s="152"/>
      <c r="CMR863" s="152"/>
      <c r="CMS863" s="152"/>
      <c r="CMT863" s="152"/>
      <c r="CMU863" s="152"/>
      <c r="CMV863" s="152"/>
      <c r="CMW863" s="152"/>
      <c r="CMX863" s="152"/>
      <c r="CMY863" s="152"/>
      <c r="CMZ863" s="152"/>
      <c r="CNA863" s="152"/>
      <c r="CNB863" s="152"/>
      <c r="CNC863" s="152"/>
      <c r="CND863" s="152"/>
      <c r="CNE863" s="152"/>
      <c r="CNF863" s="152"/>
      <c r="CNG863" s="152"/>
      <c r="CNH863" s="152"/>
      <c r="CNI863" s="152"/>
      <c r="CNJ863" s="152"/>
      <c r="CNK863" s="152"/>
      <c r="CNL863" s="152"/>
      <c r="CNM863" s="152"/>
      <c r="CNN863" s="152"/>
      <c r="CNO863" s="152"/>
      <c r="CNP863" s="152"/>
      <c r="CNQ863" s="152"/>
      <c r="CNR863" s="152"/>
      <c r="CNS863" s="152"/>
      <c r="CNT863" s="152"/>
      <c r="CNU863" s="152"/>
      <c r="CNV863" s="152"/>
      <c r="CNW863" s="152"/>
      <c r="CNX863" s="152"/>
      <c r="CNY863" s="152"/>
      <c r="CNZ863" s="152"/>
      <c r="COA863" s="152"/>
      <c r="COB863" s="152"/>
      <c r="COC863" s="152"/>
      <c r="COD863" s="152"/>
      <c r="COE863" s="152"/>
      <c r="COF863" s="152"/>
      <c r="COG863" s="152"/>
      <c r="COH863" s="152"/>
      <c r="COI863" s="152"/>
      <c r="COJ863" s="152"/>
      <c r="COK863" s="152"/>
      <c r="COL863" s="152"/>
      <c r="COM863" s="152"/>
      <c r="CON863" s="152"/>
      <c r="COO863" s="152"/>
      <c r="COP863" s="152"/>
      <c r="COQ863" s="152"/>
      <c r="COR863" s="152"/>
      <c r="COS863" s="152"/>
      <c r="COT863" s="152"/>
      <c r="COU863" s="152"/>
      <c r="COV863" s="152"/>
      <c r="COW863" s="152"/>
      <c r="COX863" s="152"/>
      <c r="COY863" s="152"/>
      <c r="COZ863" s="152"/>
      <c r="CPA863" s="152"/>
      <c r="CPB863" s="152"/>
      <c r="CPC863" s="152"/>
      <c r="CPD863" s="152"/>
      <c r="CPE863" s="152"/>
      <c r="CPF863" s="152"/>
      <c r="CPG863" s="152"/>
      <c r="CPH863" s="152"/>
      <c r="CPI863" s="152"/>
      <c r="CPJ863" s="152"/>
      <c r="CPK863" s="152"/>
      <c r="CPL863" s="152"/>
      <c r="CPM863" s="152"/>
      <c r="CPN863" s="152"/>
      <c r="CPO863" s="152"/>
      <c r="CPP863" s="152"/>
      <c r="CPQ863" s="152"/>
      <c r="CPR863" s="152"/>
      <c r="CPS863" s="152"/>
      <c r="CPT863" s="152"/>
      <c r="CPU863" s="152"/>
      <c r="CPV863" s="152"/>
      <c r="CPW863" s="152"/>
      <c r="CPX863" s="152"/>
      <c r="CPY863" s="152"/>
      <c r="CPZ863" s="152"/>
      <c r="CQA863" s="152"/>
      <c r="CQB863" s="152"/>
      <c r="CQC863" s="152"/>
      <c r="CQD863" s="152"/>
      <c r="CQE863" s="152"/>
      <c r="CQF863" s="152"/>
      <c r="CQG863" s="152"/>
      <c r="CQH863" s="152"/>
      <c r="CQI863" s="152"/>
      <c r="CQJ863" s="152"/>
      <c r="CQK863" s="152"/>
      <c r="CQL863" s="152"/>
      <c r="CQM863" s="152"/>
      <c r="CQN863" s="152"/>
      <c r="CQO863" s="152"/>
      <c r="CQP863" s="152"/>
      <c r="CQQ863" s="152"/>
      <c r="CQR863" s="152"/>
      <c r="CQS863" s="152"/>
      <c r="CQT863" s="152"/>
      <c r="CQU863" s="152"/>
      <c r="CQV863" s="152"/>
      <c r="CQW863" s="152"/>
      <c r="CQX863" s="152"/>
      <c r="CQY863" s="152"/>
      <c r="CQZ863" s="152"/>
      <c r="CRA863" s="152"/>
      <c r="CRB863" s="152"/>
      <c r="CRC863" s="152"/>
      <c r="CRD863" s="152"/>
      <c r="CRE863" s="152"/>
      <c r="CRF863" s="152"/>
      <c r="CRG863" s="152"/>
      <c r="CRH863" s="152"/>
      <c r="CRI863" s="152"/>
      <c r="CRJ863" s="152"/>
      <c r="CRK863" s="152"/>
      <c r="CRL863" s="152"/>
      <c r="CRM863" s="152"/>
      <c r="CRN863" s="152"/>
      <c r="CRO863" s="152"/>
      <c r="CRP863" s="152"/>
      <c r="CRQ863" s="152"/>
      <c r="CRR863" s="152"/>
      <c r="CRS863" s="152"/>
      <c r="CRT863" s="152"/>
      <c r="CRU863" s="152"/>
      <c r="CRV863" s="152"/>
      <c r="CRW863" s="152"/>
      <c r="CRX863" s="152"/>
      <c r="CRY863" s="152"/>
      <c r="CRZ863" s="152"/>
      <c r="CSA863" s="152"/>
      <c r="CSB863" s="152"/>
      <c r="CSC863" s="152"/>
      <c r="CSD863" s="152"/>
      <c r="CSE863" s="152"/>
      <c r="CSF863" s="152"/>
      <c r="CSG863" s="152"/>
      <c r="CSH863" s="152"/>
      <c r="CSI863" s="152"/>
      <c r="CSJ863" s="152"/>
      <c r="CSK863" s="152"/>
      <c r="CSL863" s="152"/>
      <c r="CSM863" s="152"/>
      <c r="CSN863" s="152"/>
      <c r="CSO863" s="152"/>
      <c r="CSP863" s="152"/>
      <c r="CSQ863" s="152"/>
      <c r="CSR863" s="152"/>
      <c r="CSS863" s="152"/>
      <c r="CST863" s="152"/>
      <c r="CSU863" s="152"/>
      <c r="CSV863" s="152"/>
      <c r="CSW863" s="152"/>
      <c r="CSX863" s="152"/>
      <c r="CSY863" s="152"/>
      <c r="CSZ863" s="152"/>
      <c r="CTA863" s="152"/>
      <c r="CTB863" s="152"/>
      <c r="CTC863" s="152"/>
      <c r="CTD863" s="152"/>
      <c r="CTE863" s="152"/>
      <c r="CTF863" s="152"/>
      <c r="CTG863" s="152"/>
      <c r="CTH863" s="152"/>
      <c r="CTI863" s="152"/>
      <c r="CTJ863" s="152"/>
      <c r="CTK863" s="152"/>
      <c r="CTL863" s="152"/>
      <c r="CTM863" s="152"/>
      <c r="CTN863" s="152"/>
      <c r="CTO863" s="152"/>
      <c r="CTP863" s="152"/>
      <c r="CTQ863" s="152"/>
      <c r="CTR863" s="152"/>
      <c r="CTS863" s="152"/>
      <c r="CTT863" s="152"/>
      <c r="CTU863" s="152"/>
      <c r="CTV863" s="152"/>
      <c r="CTW863" s="152"/>
      <c r="CTX863" s="152"/>
      <c r="CTY863" s="152"/>
      <c r="CTZ863" s="152"/>
      <c r="CUA863" s="152"/>
      <c r="CUB863" s="152"/>
      <c r="CUC863" s="152"/>
      <c r="CUD863" s="152"/>
      <c r="CUE863" s="152"/>
      <c r="CUF863" s="152"/>
      <c r="CUG863" s="152"/>
      <c r="CUH863" s="152"/>
      <c r="CUI863" s="152"/>
      <c r="CUJ863" s="152"/>
      <c r="CUK863" s="152"/>
      <c r="CUL863" s="152"/>
      <c r="CUM863" s="152"/>
      <c r="CUN863" s="152"/>
      <c r="CUO863" s="152"/>
      <c r="CUP863" s="152"/>
      <c r="CUQ863" s="152"/>
      <c r="CUR863" s="152"/>
      <c r="CUS863" s="152"/>
      <c r="CUT863" s="152"/>
      <c r="CUU863" s="152"/>
      <c r="CUV863" s="152"/>
      <c r="CUW863" s="152"/>
      <c r="CUX863" s="152"/>
      <c r="CUY863" s="152"/>
      <c r="CUZ863" s="152"/>
      <c r="CVA863" s="152"/>
      <c r="CVB863" s="152"/>
      <c r="CVC863" s="152"/>
      <c r="CVD863" s="152"/>
      <c r="CVE863" s="152"/>
      <c r="CVF863" s="152"/>
      <c r="CVG863" s="152"/>
      <c r="CVH863" s="152"/>
      <c r="CVI863" s="152"/>
      <c r="CVJ863" s="152"/>
      <c r="CVK863" s="152"/>
      <c r="CVL863" s="152"/>
      <c r="CVM863" s="152"/>
      <c r="CVN863" s="152"/>
      <c r="CVO863" s="152"/>
      <c r="CVP863" s="152"/>
      <c r="CVQ863" s="152"/>
      <c r="CVR863" s="152"/>
      <c r="CVS863" s="152"/>
      <c r="CVT863" s="152"/>
      <c r="CVU863" s="152"/>
      <c r="CVV863" s="152"/>
      <c r="CVW863" s="152"/>
      <c r="CVX863" s="152"/>
      <c r="CVY863" s="152"/>
      <c r="CVZ863" s="152"/>
      <c r="CWA863" s="152"/>
      <c r="CWB863" s="152"/>
      <c r="CWC863" s="152"/>
      <c r="CWD863" s="152"/>
      <c r="CWE863" s="152"/>
      <c r="CWF863" s="152"/>
      <c r="CWG863" s="152"/>
      <c r="CWH863" s="152"/>
      <c r="CWI863" s="152"/>
      <c r="CWJ863" s="152"/>
      <c r="CWK863" s="152"/>
      <c r="CWL863" s="152"/>
      <c r="CWM863" s="152"/>
      <c r="CWN863" s="152"/>
      <c r="CWO863" s="152"/>
      <c r="CWP863" s="152"/>
      <c r="CWQ863" s="152"/>
      <c r="CWR863" s="152"/>
      <c r="CWS863" s="152"/>
      <c r="CWT863" s="152"/>
      <c r="CWU863" s="152"/>
      <c r="CWV863" s="152"/>
      <c r="CWW863" s="152"/>
      <c r="CWX863" s="152"/>
      <c r="CWY863" s="152"/>
      <c r="CWZ863" s="152"/>
      <c r="CXA863" s="152"/>
      <c r="CXB863" s="152"/>
      <c r="CXC863" s="152"/>
      <c r="CXD863" s="152"/>
      <c r="CXE863" s="152"/>
      <c r="CXF863" s="152"/>
      <c r="CXG863" s="152"/>
      <c r="CXH863" s="152"/>
      <c r="CXI863" s="152"/>
      <c r="CXJ863" s="152"/>
      <c r="CXK863" s="152"/>
      <c r="CXL863" s="152"/>
      <c r="CXM863" s="152"/>
      <c r="CXN863" s="152"/>
      <c r="CXO863" s="152"/>
      <c r="CXP863" s="152"/>
      <c r="CXQ863" s="152"/>
      <c r="CXR863" s="152"/>
      <c r="CXS863" s="152"/>
      <c r="CXT863" s="152"/>
      <c r="CXU863" s="152"/>
      <c r="CXV863" s="152"/>
      <c r="CXW863" s="152"/>
      <c r="CXX863" s="152"/>
      <c r="CXY863" s="152"/>
      <c r="CXZ863" s="152"/>
      <c r="CYA863" s="152"/>
      <c r="CYB863" s="152"/>
      <c r="CYC863" s="152"/>
      <c r="CYD863" s="152"/>
      <c r="CYE863" s="152"/>
      <c r="CYF863" s="152"/>
      <c r="CYG863" s="152"/>
      <c r="CYH863" s="152"/>
      <c r="CYI863" s="152"/>
      <c r="CYJ863" s="152"/>
      <c r="CYK863" s="152"/>
      <c r="CYL863" s="152"/>
      <c r="CYM863" s="152"/>
      <c r="CYN863" s="152"/>
      <c r="CYO863" s="152"/>
      <c r="CYP863" s="152"/>
      <c r="CYQ863" s="152"/>
      <c r="CYR863" s="152"/>
      <c r="CYS863" s="152"/>
      <c r="CYT863" s="152"/>
      <c r="CYU863" s="152"/>
      <c r="CYV863" s="152"/>
      <c r="CYW863" s="152"/>
      <c r="CYX863" s="152"/>
      <c r="CYY863" s="152"/>
      <c r="CYZ863" s="152"/>
      <c r="CZA863" s="152"/>
      <c r="CZB863" s="152"/>
      <c r="CZC863" s="152"/>
      <c r="CZD863" s="152"/>
      <c r="CZE863" s="152"/>
      <c r="CZF863" s="152"/>
      <c r="CZG863" s="152"/>
      <c r="CZH863" s="152"/>
      <c r="CZI863" s="152"/>
      <c r="CZJ863" s="152"/>
      <c r="CZK863" s="152"/>
      <c r="CZL863" s="152"/>
      <c r="CZM863" s="152"/>
      <c r="CZN863" s="152"/>
      <c r="CZO863" s="152"/>
      <c r="CZP863" s="152"/>
      <c r="CZQ863" s="152"/>
      <c r="CZR863" s="152"/>
      <c r="CZS863" s="152"/>
      <c r="CZT863" s="152"/>
      <c r="CZU863" s="152"/>
      <c r="CZV863" s="152"/>
      <c r="CZW863" s="152"/>
      <c r="CZX863" s="152"/>
      <c r="CZY863" s="152"/>
      <c r="CZZ863" s="152"/>
      <c r="DAA863" s="152"/>
      <c r="DAB863" s="152"/>
      <c r="DAC863" s="152"/>
      <c r="DAD863" s="152"/>
      <c r="DAE863" s="152"/>
      <c r="DAF863" s="152"/>
      <c r="DAG863" s="152"/>
      <c r="DAH863" s="152"/>
      <c r="DAI863" s="152"/>
      <c r="DAJ863" s="152"/>
      <c r="DAK863" s="152"/>
      <c r="DAL863" s="152"/>
      <c r="DAM863" s="152"/>
      <c r="DAN863" s="152"/>
      <c r="DAO863" s="152"/>
      <c r="DAP863" s="152"/>
      <c r="DAQ863" s="152"/>
      <c r="DAR863" s="152"/>
      <c r="DAS863" s="152"/>
      <c r="DAT863" s="152"/>
      <c r="DAU863" s="152"/>
      <c r="DAV863" s="152"/>
      <c r="DAW863" s="152"/>
      <c r="DAX863" s="152"/>
      <c r="DAY863" s="152"/>
      <c r="DAZ863" s="152"/>
      <c r="DBA863" s="152"/>
      <c r="DBB863" s="152"/>
      <c r="DBC863" s="152"/>
      <c r="DBD863" s="152"/>
      <c r="DBE863" s="152"/>
      <c r="DBF863" s="152"/>
      <c r="DBG863" s="152"/>
      <c r="DBH863" s="152"/>
      <c r="DBI863" s="152"/>
      <c r="DBJ863" s="152"/>
      <c r="DBK863" s="152"/>
      <c r="DBL863" s="152"/>
      <c r="DBM863" s="152"/>
      <c r="DBN863" s="152"/>
      <c r="DBO863" s="152"/>
      <c r="DBP863" s="152"/>
      <c r="DBQ863" s="152"/>
      <c r="DBR863" s="152"/>
      <c r="DBS863" s="152"/>
      <c r="DBT863" s="152"/>
      <c r="DBU863" s="152"/>
      <c r="DBV863" s="152"/>
      <c r="DBW863" s="152"/>
      <c r="DBX863" s="152"/>
      <c r="DBY863" s="152"/>
      <c r="DBZ863" s="152"/>
      <c r="DCA863" s="152"/>
      <c r="DCB863" s="152"/>
      <c r="DCC863" s="152"/>
      <c r="DCD863" s="152"/>
      <c r="DCE863" s="152"/>
      <c r="DCF863" s="152"/>
      <c r="DCG863" s="152"/>
      <c r="DCH863" s="152"/>
      <c r="DCI863" s="152"/>
      <c r="DCJ863" s="152"/>
      <c r="DCK863" s="152"/>
      <c r="DCL863" s="152"/>
      <c r="DCM863" s="152"/>
      <c r="DCN863" s="152"/>
      <c r="DCO863" s="152"/>
      <c r="DCP863" s="152"/>
      <c r="DCQ863" s="152"/>
      <c r="DCR863" s="152"/>
      <c r="DCS863" s="152"/>
      <c r="DCT863" s="152"/>
      <c r="DCU863" s="152"/>
      <c r="DCV863" s="152"/>
      <c r="DCW863" s="152"/>
      <c r="DCX863" s="152"/>
      <c r="DCY863" s="152"/>
      <c r="DCZ863" s="152"/>
      <c r="DDA863" s="152"/>
      <c r="DDB863" s="152"/>
      <c r="DDC863" s="152"/>
      <c r="DDD863" s="152"/>
      <c r="DDE863" s="152"/>
      <c r="DDF863" s="152"/>
      <c r="DDG863" s="152"/>
      <c r="DDH863" s="152"/>
      <c r="DDI863" s="152"/>
      <c r="DDJ863" s="152"/>
      <c r="DDK863" s="152"/>
      <c r="DDL863" s="152"/>
      <c r="DDM863" s="152"/>
      <c r="DDN863" s="152"/>
      <c r="DDO863" s="152"/>
      <c r="DDP863" s="152"/>
      <c r="DDQ863" s="152"/>
      <c r="DDR863" s="152"/>
      <c r="DDS863" s="152"/>
      <c r="DDT863" s="152"/>
      <c r="DDU863" s="152"/>
      <c r="DDV863" s="152"/>
      <c r="DDW863" s="152"/>
      <c r="DDX863" s="152"/>
      <c r="DDY863" s="152"/>
      <c r="DDZ863" s="152"/>
      <c r="DEA863" s="152"/>
      <c r="DEB863" s="152"/>
      <c r="DEC863" s="152"/>
      <c r="DED863" s="152"/>
      <c r="DEE863" s="152"/>
      <c r="DEF863" s="152"/>
      <c r="DEG863" s="152"/>
      <c r="DEH863" s="152"/>
      <c r="DEI863" s="152"/>
      <c r="DEJ863" s="152"/>
      <c r="DEK863" s="152"/>
      <c r="DEL863" s="152"/>
      <c r="DEM863" s="152"/>
      <c r="DEN863" s="152"/>
      <c r="DEO863" s="152"/>
      <c r="DEP863" s="152"/>
      <c r="DEQ863" s="152"/>
      <c r="DER863" s="152"/>
      <c r="DES863" s="152"/>
      <c r="DET863" s="152"/>
      <c r="DEU863" s="152"/>
      <c r="DEV863" s="152"/>
      <c r="DEW863" s="152"/>
      <c r="DEX863" s="152"/>
      <c r="DEY863" s="152"/>
      <c r="DEZ863" s="152"/>
      <c r="DFA863" s="152"/>
      <c r="DFB863" s="152"/>
      <c r="DFC863" s="152"/>
      <c r="DFD863" s="152"/>
      <c r="DFE863" s="152"/>
      <c r="DFF863" s="152"/>
      <c r="DFG863" s="152"/>
      <c r="DFH863" s="152"/>
      <c r="DFI863" s="152"/>
      <c r="DFJ863" s="152"/>
      <c r="DFK863" s="152"/>
      <c r="DFL863" s="152"/>
      <c r="DFM863" s="152"/>
      <c r="DFN863" s="152"/>
      <c r="DFO863" s="152"/>
      <c r="DFP863" s="152"/>
      <c r="DFQ863" s="152"/>
      <c r="DFR863" s="152"/>
      <c r="DFS863" s="152"/>
      <c r="DFT863" s="152"/>
      <c r="DFU863" s="152"/>
      <c r="DFV863" s="152"/>
      <c r="DFW863" s="152"/>
      <c r="DFX863" s="152"/>
      <c r="DFY863" s="152"/>
      <c r="DFZ863" s="152"/>
      <c r="DGA863" s="152"/>
      <c r="DGB863" s="152"/>
      <c r="DGC863" s="152"/>
      <c r="DGD863" s="152"/>
      <c r="DGE863" s="152"/>
      <c r="DGF863" s="152"/>
      <c r="DGG863" s="152"/>
      <c r="DGH863" s="152"/>
      <c r="DGI863" s="152"/>
      <c r="DGJ863" s="152"/>
      <c r="DGK863" s="152"/>
      <c r="DGL863" s="152"/>
      <c r="DGM863" s="152"/>
      <c r="DGN863" s="152"/>
      <c r="DGO863" s="152"/>
      <c r="DGP863" s="152"/>
      <c r="DGQ863" s="152"/>
      <c r="DGR863" s="152"/>
      <c r="DGS863" s="152"/>
      <c r="DGT863" s="152"/>
      <c r="DGU863" s="152"/>
      <c r="DGV863" s="152"/>
      <c r="DGW863" s="152"/>
      <c r="DGX863" s="152"/>
      <c r="DGY863" s="152"/>
      <c r="DGZ863" s="152"/>
      <c r="DHA863" s="152"/>
      <c r="DHB863" s="152"/>
      <c r="DHC863" s="152"/>
      <c r="DHD863" s="152"/>
      <c r="DHE863" s="152"/>
      <c r="DHF863" s="152"/>
      <c r="DHG863" s="152"/>
      <c r="DHH863" s="152"/>
      <c r="DHI863" s="152"/>
      <c r="DHJ863" s="152"/>
      <c r="DHK863" s="152"/>
      <c r="DHL863" s="152"/>
      <c r="DHM863" s="152"/>
      <c r="DHN863" s="152"/>
      <c r="DHO863" s="152"/>
      <c r="DHP863" s="152"/>
      <c r="DHQ863" s="152"/>
      <c r="DHR863" s="152"/>
      <c r="DHS863" s="152"/>
      <c r="DHT863" s="152"/>
      <c r="DHU863" s="152"/>
      <c r="DHV863" s="152"/>
      <c r="DHW863" s="152"/>
      <c r="DHX863" s="152"/>
      <c r="DHY863" s="152"/>
      <c r="DHZ863" s="152"/>
      <c r="DIA863" s="152"/>
      <c r="DIB863" s="152"/>
      <c r="DIC863" s="152"/>
      <c r="DID863" s="152"/>
      <c r="DIE863" s="152"/>
      <c r="DIF863" s="152"/>
      <c r="DIG863" s="152"/>
      <c r="DIH863" s="152"/>
      <c r="DII863" s="152"/>
      <c r="DIJ863" s="152"/>
      <c r="DIK863" s="152"/>
      <c r="DIL863" s="152"/>
      <c r="DIM863" s="152"/>
      <c r="DIN863" s="152"/>
      <c r="DIO863" s="152"/>
      <c r="DIP863" s="152"/>
      <c r="DIQ863" s="152"/>
      <c r="DIR863" s="152"/>
      <c r="DIS863" s="152"/>
      <c r="DIT863" s="152"/>
      <c r="DIU863" s="152"/>
      <c r="DIV863" s="152"/>
      <c r="DIW863" s="152"/>
      <c r="DIX863" s="152"/>
      <c r="DIY863" s="152"/>
      <c r="DIZ863" s="152"/>
      <c r="DJA863" s="152"/>
      <c r="DJB863" s="152"/>
      <c r="DJC863" s="152"/>
      <c r="DJD863" s="152"/>
      <c r="DJE863" s="152"/>
      <c r="DJF863" s="152"/>
      <c r="DJG863" s="152"/>
      <c r="DJH863" s="152"/>
      <c r="DJI863" s="152"/>
      <c r="DJJ863" s="152"/>
      <c r="DJK863" s="152"/>
      <c r="DJL863" s="152"/>
      <c r="DJM863" s="152"/>
      <c r="DJN863" s="152"/>
      <c r="DJO863" s="152"/>
      <c r="DJP863" s="152"/>
      <c r="DJQ863" s="152"/>
      <c r="DJR863" s="152"/>
      <c r="DJS863" s="152"/>
      <c r="DJT863" s="152"/>
      <c r="DJU863" s="152"/>
      <c r="DJV863" s="152"/>
      <c r="DJW863" s="152"/>
      <c r="DJX863" s="152"/>
      <c r="DJY863" s="152"/>
      <c r="DJZ863" s="152"/>
      <c r="DKA863" s="152"/>
      <c r="DKB863" s="152"/>
      <c r="DKC863" s="152"/>
      <c r="DKD863" s="152"/>
      <c r="DKE863" s="152"/>
      <c r="DKF863" s="152"/>
      <c r="DKG863" s="152"/>
      <c r="DKH863" s="152"/>
      <c r="DKI863" s="152"/>
      <c r="DKJ863" s="152"/>
      <c r="DKK863" s="152"/>
      <c r="DKL863" s="152"/>
      <c r="DKM863" s="152"/>
      <c r="DKN863" s="152"/>
      <c r="DKO863" s="152"/>
      <c r="DKP863" s="152"/>
      <c r="DKQ863" s="152"/>
      <c r="DKR863" s="152"/>
      <c r="DKS863" s="152"/>
      <c r="DKT863" s="152"/>
      <c r="DKU863" s="152"/>
      <c r="DKV863" s="152"/>
      <c r="DKW863" s="152"/>
      <c r="DKX863" s="152"/>
      <c r="DKY863" s="152"/>
      <c r="DKZ863" s="152"/>
      <c r="DLA863" s="152"/>
      <c r="DLB863" s="152"/>
      <c r="DLC863" s="152"/>
      <c r="DLD863" s="152"/>
      <c r="DLE863" s="152"/>
      <c r="DLF863" s="152"/>
      <c r="DLG863" s="152"/>
      <c r="DLH863" s="152"/>
      <c r="DLI863" s="152"/>
      <c r="DLJ863" s="152"/>
      <c r="DLK863" s="152"/>
      <c r="DLL863" s="152"/>
      <c r="DLM863" s="152"/>
      <c r="DLN863" s="152"/>
      <c r="DLO863" s="152"/>
      <c r="DLP863" s="152"/>
      <c r="DLQ863" s="152"/>
      <c r="DLR863" s="152"/>
      <c r="DLS863" s="152"/>
      <c r="DLT863" s="152"/>
      <c r="DLU863" s="152"/>
      <c r="DLV863" s="152"/>
      <c r="DLW863" s="152"/>
      <c r="DLX863" s="152"/>
      <c r="DLY863" s="152"/>
      <c r="DLZ863" s="152"/>
      <c r="DMA863" s="152"/>
      <c r="DMB863" s="152"/>
      <c r="DMC863" s="152"/>
      <c r="DMD863" s="152"/>
      <c r="DME863" s="152"/>
      <c r="DMF863" s="152"/>
      <c r="DMG863" s="152"/>
      <c r="DMH863" s="152"/>
      <c r="DMI863" s="152"/>
      <c r="DMJ863" s="152"/>
      <c r="DMK863" s="152"/>
      <c r="DML863" s="152"/>
      <c r="DMM863" s="152"/>
      <c r="DMN863" s="152"/>
      <c r="DMO863" s="152"/>
      <c r="DMP863" s="152"/>
      <c r="DMQ863" s="152"/>
      <c r="DMR863" s="152"/>
      <c r="DMS863" s="152"/>
      <c r="DMT863" s="152"/>
      <c r="DMU863" s="152"/>
      <c r="DMV863" s="152"/>
      <c r="DMW863" s="152"/>
      <c r="DMX863" s="152"/>
      <c r="DMY863" s="152"/>
      <c r="DMZ863" s="152"/>
      <c r="DNA863" s="152"/>
      <c r="DNB863" s="152"/>
      <c r="DNC863" s="152"/>
      <c r="DND863" s="152"/>
      <c r="DNE863" s="152"/>
      <c r="DNF863" s="152"/>
      <c r="DNG863" s="152"/>
      <c r="DNH863" s="152"/>
      <c r="DNI863" s="152"/>
      <c r="DNJ863" s="152"/>
      <c r="DNK863" s="152"/>
      <c r="DNL863" s="152"/>
      <c r="DNM863" s="152"/>
      <c r="DNN863" s="152"/>
      <c r="DNO863" s="152"/>
      <c r="DNP863" s="152"/>
      <c r="DNQ863" s="152"/>
      <c r="DNR863" s="152"/>
      <c r="DNS863" s="152"/>
      <c r="DNT863" s="152"/>
      <c r="DNU863" s="152"/>
      <c r="DNV863" s="152"/>
      <c r="DNW863" s="152"/>
      <c r="DNX863" s="152"/>
      <c r="DNY863" s="152"/>
      <c r="DNZ863" s="152"/>
      <c r="DOA863" s="152"/>
      <c r="DOB863" s="152"/>
      <c r="DOC863" s="152"/>
      <c r="DOD863" s="152"/>
      <c r="DOE863" s="152"/>
      <c r="DOF863" s="152"/>
      <c r="DOG863" s="152"/>
      <c r="DOH863" s="152"/>
      <c r="DOI863" s="152"/>
      <c r="DOJ863" s="152"/>
      <c r="DOK863" s="152"/>
      <c r="DOL863" s="152"/>
      <c r="DOM863" s="152"/>
      <c r="DON863" s="152"/>
      <c r="DOO863" s="152"/>
      <c r="DOP863" s="152"/>
      <c r="DOQ863" s="152"/>
      <c r="DOR863" s="152"/>
      <c r="DOS863" s="152"/>
      <c r="DOT863" s="152"/>
      <c r="DOU863" s="152"/>
      <c r="DOV863" s="152"/>
      <c r="DOW863" s="152"/>
      <c r="DOX863" s="152"/>
      <c r="DOY863" s="152"/>
      <c r="DOZ863" s="152"/>
      <c r="DPA863" s="152"/>
      <c r="DPB863" s="152"/>
      <c r="DPC863" s="152"/>
      <c r="DPD863" s="152"/>
      <c r="DPE863" s="152"/>
      <c r="DPF863" s="152"/>
      <c r="DPG863" s="152"/>
      <c r="DPH863" s="152"/>
      <c r="DPI863" s="152"/>
      <c r="DPJ863" s="152"/>
      <c r="DPK863" s="152"/>
      <c r="DPL863" s="152"/>
      <c r="DPM863" s="152"/>
      <c r="DPN863" s="152"/>
      <c r="DPO863" s="152"/>
      <c r="DPP863" s="152"/>
      <c r="DPQ863" s="152"/>
      <c r="DPR863" s="152"/>
      <c r="DPS863" s="152"/>
      <c r="DPT863" s="152"/>
      <c r="DPU863" s="152"/>
      <c r="DPV863" s="152"/>
      <c r="DPW863" s="152"/>
      <c r="DPX863" s="152"/>
      <c r="DPY863" s="152"/>
      <c r="DPZ863" s="152"/>
      <c r="DQA863" s="152"/>
      <c r="DQB863" s="152"/>
      <c r="DQC863" s="152"/>
      <c r="DQD863" s="152"/>
      <c r="DQE863" s="152"/>
      <c r="DQF863" s="152"/>
      <c r="DQG863" s="152"/>
      <c r="DQH863" s="152"/>
      <c r="DQI863" s="152"/>
      <c r="DQJ863" s="152"/>
      <c r="DQK863" s="152"/>
      <c r="DQL863" s="152"/>
      <c r="DQM863" s="152"/>
      <c r="DQN863" s="152"/>
      <c r="DQO863" s="152"/>
      <c r="DQP863" s="152"/>
      <c r="DQQ863" s="152"/>
      <c r="DQR863" s="152"/>
      <c r="DQS863" s="152"/>
      <c r="DQT863" s="152"/>
      <c r="DQU863" s="152"/>
      <c r="DQV863" s="152"/>
      <c r="DQW863" s="152"/>
      <c r="DQX863" s="152"/>
      <c r="DQY863" s="152"/>
      <c r="DQZ863" s="152"/>
      <c r="DRA863" s="152"/>
      <c r="DRB863" s="152"/>
      <c r="DRC863" s="152"/>
      <c r="DRD863" s="152"/>
      <c r="DRE863" s="152"/>
      <c r="DRF863" s="152"/>
      <c r="DRG863" s="152"/>
      <c r="DRH863" s="152"/>
      <c r="DRI863" s="152"/>
      <c r="DRJ863" s="152"/>
      <c r="DRK863" s="152"/>
      <c r="DRL863" s="152"/>
      <c r="DRM863" s="152"/>
      <c r="DRN863" s="152"/>
      <c r="DRO863" s="152"/>
      <c r="DRP863" s="152"/>
      <c r="DRQ863" s="152"/>
      <c r="DRR863" s="152"/>
      <c r="DRS863" s="152"/>
      <c r="DRT863" s="152"/>
      <c r="DRU863" s="152"/>
      <c r="DRV863" s="152"/>
      <c r="DRW863" s="152"/>
      <c r="DRX863" s="152"/>
      <c r="DRY863" s="152"/>
      <c r="DRZ863" s="152"/>
      <c r="DSA863" s="152"/>
      <c r="DSB863" s="152"/>
      <c r="DSC863" s="152"/>
      <c r="DSD863" s="152"/>
      <c r="DSE863" s="152"/>
      <c r="DSF863" s="152"/>
      <c r="DSG863" s="152"/>
      <c r="DSH863" s="152"/>
      <c r="DSI863" s="152"/>
      <c r="DSJ863" s="152"/>
      <c r="DSK863" s="152"/>
      <c r="DSL863" s="152"/>
      <c r="DSM863" s="152"/>
      <c r="DSN863" s="152"/>
      <c r="DSO863" s="152"/>
      <c r="DSP863" s="152"/>
      <c r="DSQ863" s="152"/>
      <c r="DSR863" s="152"/>
      <c r="DSS863" s="152"/>
      <c r="DST863" s="152"/>
      <c r="DSU863" s="152"/>
      <c r="DSV863" s="152"/>
      <c r="DSW863" s="152"/>
      <c r="DSX863" s="152"/>
      <c r="DSY863" s="152"/>
      <c r="DSZ863" s="152"/>
      <c r="DTA863" s="152"/>
      <c r="DTB863" s="152"/>
      <c r="DTC863" s="152"/>
      <c r="DTD863" s="152"/>
      <c r="DTE863" s="152"/>
      <c r="DTF863" s="152"/>
      <c r="DTG863" s="152"/>
      <c r="DTH863" s="152"/>
      <c r="DTI863" s="152"/>
      <c r="DTJ863" s="152"/>
      <c r="DTK863" s="152"/>
      <c r="DTL863" s="152"/>
      <c r="DTM863" s="152"/>
      <c r="DTN863" s="152"/>
      <c r="DTO863" s="152"/>
      <c r="DTP863" s="152"/>
      <c r="DTQ863" s="152"/>
      <c r="DTR863" s="152"/>
      <c r="DTS863" s="152"/>
      <c r="DTT863" s="152"/>
      <c r="DTU863" s="152"/>
      <c r="DTV863" s="152"/>
      <c r="DTW863" s="152"/>
      <c r="DTX863" s="152"/>
      <c r="DTY863" s="152"/>
      <c r="DTZ863" s="152"/>
      <c r="DUA863" s="152"/>
      <c r="DUB863" s="152"/>
      <c r="DUC863" s="152"/>
      <c r="DUD863" s="152"/>
      <c r="DUE863" s="152"/>
      <c r="DUF863" s="152"/>
      <c r="DUG863" s="152"/>
      <c r="DUH863" s="152"/>
      <c r="DUI863" s="152"/>
      <c r="DUJ863" s="152"/>
      <c r="DUK863" s="152"/>
      <c r="DUL863" s="152"/>
      <c r="DUM863" s="152"/>
      <c r="DUN863" s="152"/>
      <c r="DUO863" s="152"/>
      <c r="DUP863" s="152"/>
      <c r="DUQ863" s="152"/>
      <c r="DUR863" s="152"/>
      <c r="DUS863" s="152"/>
      <c r="DUT863" s="152"/>
      <c r="DUU863" s="152"/>
      <c r="DUV863" s="152"/>
      <c r="DUW863" s="152"/>
      <c r="DUX863" s="152"/>
      <c r="DUY863" s="152"/>
      <c r="DUZ863" s="152"/>
      <c r="DVA863" s="152"/>
      <c r="DVB863" s="152"/>
      <c r="DVC863" s="152"/>
      <c r="DVD863" s="152"/>
      <c r="DVE863" s="152"/>
      <c r="DVF863" s="152"/>
      <c r="DVG863" s="152"/>
      <c r="DVH863" s="152"/>
      <c r="DVI863" s="152"/>
      <c r="DVJ863" s="152"/>
      <c r="DVK863" s="152"/>
      <c r="DVL863" s="152"/>
      <c r="DVM863" s="152"/>
      <c r="DVN863" s="152"/>
      <c r="DVO863" s="152"/>
      <c r="DVP863" s="152"/>
      <c r="DVQ863" s="152"/>
      <c r="DVR863" s="152"/>
      <c r="DVS863" s="152"/>
      <c r="DVT863" s="152"/>
      <c r="DVU863" s="152"/>
      <c r="DVV863" s="152"/>
      <c r="DVW863" s="152"/>
      <c r="DVX863" s="152"/>
      <c r="DVY863" s="152"/>
      <c r="DVZ863" s="152"/>
      <c r="DWA863" s="152"/>
      <c r="DWB863" s="152"/>
      <c r="DWC863" s="152"/>
      <c r="DWD863" s="152"/>
      <c r="DWE863" s="152"/>
      <c r="DWF863" s="152"/>
      <c r="DWG863" s="152"/>
      <c r="DWH863" s="152"/>
      <c r="DWI863" s="152"/>
      <c r="DWJ863" s="152"/>
      <c r="DWK863" s="152"/>
      <c r="DWL863" s="152"/>
      <c r="DWM863" s="152"/>
      <c r="DWN863" s="152"/>
      <c r="DWO863" s="152"/>
      <c r="DWP863" s="152"/>
      <c r="DWQ863" s="152"/>
      <c r="DWR863" s="152"/>
      <c r="DWS863" s="152"/>
      <c r="DWT863" s="152"/>
      <c r="DWU863" s="152"/>
      <c r="DWV863" s="152"/>
      <c r="DWW863" s="152"/>
      <c r="DWX863" s="152"/>
      <c r="DWY863" s="152"/>
      <c r="DWZ863" s="152"/>
      <c r="DXA863" s="152"/>
      <c r="DXB863" s="152"/>
      <c r="DXC863" s="152"/>
      <c r="DXD863" s="152"/>
      <c r="DXE863" s="152"/>
      <c r="DXF863" s="152"/>
      <c r="DXG863" s="152"/>
      <c r="DXH863" s="152"/>
      <c r="DXI863" s="152"/>
      <c r="DXJ863" s="152"/>
      <c r="DXK863" s="152"/>
      <c r="DXL863" s="152"/>
      <c r="DXM863" s="152"/>
      <c r="DXN863" s="152"/>
      <c r="DXO863" s="152"/>
      <c r="DXP863" s="152"/>
      <c r="DXQ863" s="152"/>
      <c r="DXR863" s="152"/>
      <c r="DXS863" s="152"/>
      <c r="DXT863" s="152"/>
      <c r="DXU863" s="152"/>
      <c r="DXV863" s="152"/>
      <c r="DXW863" s="152"/>
      <c r="DXX863" s="152"/>
      <c r="DXY863" s="152"/>
      <c r="DXZ863" s="152"/>
      <c r="DYA863" s="152"/>
      <c r="DYB863" s="152"/>
      <c r="DYC863" s="152"/>
      <c r="DYD863" s="152"/>
      <c r="DYE863" s="152"/>
      <c r="DYF863" s="152"/>
      <c r="DYG863" s="152"/>
      <c r="DYH863" s="152"/>
      <c r="DYI863" s="152"/>
      <c r="DYJ863" s="152"/>
      <c r="DYK863" s="152"/>
      <c r="DYL863" s="152"/>
      <c r="DYM863" s="152"/>
      <c r="DYN863" s="152"/>
      <c r="DYO863" s="152"/>
      <c r="DYP863" s="152"/>
      <c r="DYQ863" s="152"/>
      <c r="DYR863" s="152"/>
      <c r="DYS863" s="152"/>
      <c r="DYT863" s="152"/>
      <c r="DYU863" s="152"/>
      <c r="DYV863" s="152"/>
      <c r="DYW863" s="152"/>
      <c r="DYX863" s="152"/>
      <c r="DYY863" s="152"/>
      <c r="DYZ863" s="152"/>
      <c r="DZA863" s="152"/>
      <c r="DZB863" s="152"/>
      <c r="DZC863" s="152"/>
      <c r="DZD863" s="152"/>
      <c r="DZE863" s="152"/>
      <c r="DZF863" s="152"/>
      <c r="DZG863" s="152"/>
      <c r="DZH863" s="152"/>
      <c r="DZI863" s="152"/>
      <c r="DZJ863" s="152"/>
      <c r="DZK863" s="152"/>
      <c r="DZL863" s="152"/>
      <c r="DZM863" s="152"/>
      <c r="DZN863" s="152"/>
      <c r="DZO863" s="152"/>
      <c r="DZP863" s="152"/>
      <c r="DZQ863" s="152"/>
      <c r="DZR863" s="152"/>
      <c r="DZS863" s="152"/>
      <c r="DZT863" s="152"/>
      <c r="DZU863" s="152"/>
      <c r="DZV863" s="152"/>
      <c r="DZW863" s="152"/>
      <c r="DZX863" s="152"/>
      <c r="DZY863" s="152"/>
      <c r="DZZ863" s="152"/>
      <c r="EAA863" s="152"/>
      <c r="EAB863" s="152"/>
      <c r="EAC863" s="152"/>
      <c r="EAD863" s="152"/>
      <c r="EAE863" s="152"/>
      <c r="EAF863" s="152"/>
      <c r="EAG863" s="152"/>
      <c r="EAH863" s="152"/>
      <c r="EAI863" s="152"/>
      <c r="EAJ863" s="152"/>
      <c r="EAK863" s="152"/>
      <c r="EAL863" s="152"/>
      <c r="EAM863" s="152"/>
      <c r="EAN863" s="152"/>
      <c r="EAO863" s="152"/>
      <c r="EAP863" s="152"/>
      <c r="EAQ863" s="152"/>
      <c r="EAR863" s="152"/>
      <c r="EAS863" s="152"/>
      <c r="EAT863" s="152"/>
      <c r="EAU863" s="152"/>
      <c r="EAV863" s="152"/>
      <c r="EAW863" s="152"/>
      <c r="EAX863" s="152"/>
      <c r="EAY863" s="152"/>
      <c r="EAZ863" s="152"/>
      <c r="EBA863" s="152"/>
      <c r="EBB863" s="152"/>
      <c r="EBC863" s="152"/>
      <c r="EBD863" s="152"/>
      <c r="EBE863" s="152"/>
      <c r="EBF863" s="152"/>
      <c r="EBG863" s="152"/>
      <c r="EBH863" s="152"/>
      <c r="EBI863" s="152"/>
      <c r="EBJ863" s="152"/>
      <c r="EBK863" s="152"/>
      <c r="EBL863" s="152"/>
      <c r="EBM863" s="152"/>
      <c r="EBN863" s="152"/>
      <c r="EBO863" s="152"/>
      <c r="EBP863" s="152"/>
      <c r="EBQ863" s="152"/>
      <c r="EBR863" s="152"/>
      <c r="EBS863" s="152"/>
      <c r="EBT863" s="152"/>
      <c r="EBU863" s="152"/>
      <c r="EBV863" s="152"/>
      <c r="EBW863" s="152"/>
      <c r="EBX863" s="152"/>
      <c r="EBY863" s="152"/>
      <c r="EBZ863" s="152"/>
      <c r="ECA863" s="152"/>
      <c r="ECB863" s="152"/>
      <c r="ECC863" s="152"/>
      <c r="ECD863" s="152"/>
      <c r="ECE863" s="152"/>
      <c r="ECF863" s="152"/>
      <c r="ECG863" s="152"/>
      <c r="ECH863" s="152"/>
      <c r="ECI863" s="152"/>
      <c r="ECJ863" s="152"/>
      <c r="ECK863" s="152"/>
      <c r="ECL863" s="152"/>
      <c r="ECM863" s="152"/>
      <c r="ECN863" s="152"/>
      <c r="ECO863" s="152"/>
      <c r="ECP863" s="152"/>
      <c r="ECQ863" s="152"/>
      <c r="ECR863" s="152"/>
      <c r="ECS863" s="152"/>
      <c r="ECT863" s="152"/>
      <c r="ECU863" s="152"/>
      <c r="ECV863" s="152"/>
      <c r="ECW863" s="152"/>
      <c r="ECX863" s="152"/>
      <c r="ECY863" s="152"/>
      <c r="ECZ863" s="152"/>
      <c r="EDA863" s="152"/>
      <c r="EDB863" s="152"/>
      <c r="EDC863" s="152"/>
      <c r="EDD863" s="152"/>
      <c r="EDE863" s="152"/>
      <c r="EDF863" s="152"/>
      <c r="EDG863" s="152"/>
      <c r="EDH863" s="152"/>
      <c r="EDI863" s="152"/>
      <c r="EDJ863" s="152"/>
      <c r="EDK863" s="152"/>
      <c r="EDL863" s="152"/>
      <c r="EDM863" s="152"/>
      <c r="EDN863" s="152"/>
      <c r="EDO863" s="152"/>
      <c r="EDP863" s="152"/>
      <c r="EDQ863" s="152"/>
      <c r="EDR863" s="152"/>
      <c r="EDS863" s="152"/>
      <c r="EDT863" s="152"/>
      <c r="EDU863" s="152"/>
      <c r="EDV863" s="152"/>
      <c r="EDW863" s="152"/>
      <c r="EDX863" s="152"/>
      <c r="EDY863" s="152"/>
      <c r="EDZ863" s="152"/>
      <c r="EEA863" s="152"/>
      <c r="EEB863" s="152"/>
      <c r="EEC863" s="152"/>
      <c r="EED863" s="152"/>
      <c r="EEE863" s="152"/>
      <c r="EEF863" s="152"/>
      <c r="EEG863" s="152"/>
      <c r="EEH863" s="152"/>
      <c r="EEI863" s="152"/>
      <c r="EEJ863" s="152"/>
      <c r="EEK863" s="152"/>
      <c r="EEL863" s="152"/>
      <c r="EEM863" s="152"/>
      <c r="EEN863" s="152"/>
      <c r="EEO863" s="152"/>
      <c r="EEP863" s="152"/>
      <c r="EEQ863" s="152"/>
      <c r="EER863" s="152"/>
      <c r="EES863" s="152"/>
      <c r="EET863" s="152"/>
      <c r="EEU863" s="152"/>
      <c r="EEV863" s="152"/>
      <c r="EEW863" s="152"/>
      <c r="EEX863" s="152"/>
      <c r="EEY863" s="152"/>
      <c r="EEZ863" s="152"/>
      <c r="EFA863" s="152"/>
      <c r="EFB863" s="152"/>
      <c r="EFC863" s="152"/>
      <c r="EFD863" s="152"/>
      <c r="EFE863" s="152"/>
      <c r="EFF863" s="152"/>
      <c r="EFG863" s="152"/>
      <c r="EFH863" s="152"/>
      <c r="EFI863" s="152"/>
      <c r="EFJ863" s="152"/>
      <c r="EFK863" s="152"/>
      <c r="EFL863" s="152"/>
      <c r="EFM863" s="152"/>
      <c r="EFN863" s="152"/>
      <c r="EFO863" s="152"/>
      <c r="EFP863" s="152"/>
      <c r="EFQ863" s="152"/>
      <c r="EFR863" s="152"/>
      <c r="EFS863" s="152"/>
      <c r="EFT863" s="152"/>
      <c r="EFU863" s="152"/>
      <c r="EFV863" s="152"/>
      <c r="EFW863" s="152"/>
      <c r="EFX863" s="152"/>
      <c r="EFY863" s="152"/>
      <c r="EFZ863" s="152"/>
      <c r="EGA863" s="152"/>
      <c r="EGB863" s="152"/>
      <c r="EGC863" s="152"/>
      <c r="EGD863" s="152"/>
      <c r="EGE863" s="152"/>
      <c r="EGF863" s="152"/>
      <c r="EGG863" s="152"/>
      <c r="EGH863" s="152"/>
      <c r="EGI863" s="152"/>
      <c r="EGJ863" s="152"/>
      <c r="EGK863" s="152"/>
      <c r="EGL863" s="152"/>
      <c r="EGM863" s="152"/>
      <c r="EGN863" s="152"/>
      <c r="EGO863" s="152"/>
      <c r="EGP863" s="152"/>
      <c r="EGQ863" s="152"/>
      <c r="EGR863" s="152"/>
      <c r="EGS863" s="152"/>
      <c r="EGT863" s="152"/>
      <c r="EGU863" s="152"/>
      <c r="EGV863" s="152"/>
      <c r="EGW863" s="152"/>
      <c r="EGX863" s="152"/>
      <c r="EGY863" s="152"/>
      <c r="EGZ863" s="152"/>
      <c r="EHA863" s="152"/>
      <c r="EHB863" s="152"/>
      <c r="EHC863" s="152"/>
      <c r="EHD863" s="152"/>
      <c r="EHE863" s="152"/>
      <c r="EHF863" s="152"/>
      <c r="EHG863" s="152"/>
      <c r="EHH863" s="152"/>
      <c r="EHI863" s="152"/>
      <c r="EHJ863" s="152"/>
      <c r="EHK863" s="152"/>
      <c r="EHL863" s="152"/>
      <c r="EHM863" s="152"/>
      <c r="EHN863" s="152"/>
      <c r="EHO863" s="152"/>
      <c r="EHP863" s="152"/>
      <c r="EHQ863" s="152"/>
      <c r="EHR863" s="152"/>
      <c r="EHS863" s="152"/>
      <c r="EHT863" s="152"/>
      <c r="EHU863" s="152"/>
      <c r="EHV863" s="152"/>
      <c r="EHW863" s="152"/>
      <c r="EHX863" s="152"/>
      <c r="EHY863" s="152"/>
      <c r="EHZ863" s="152"/>
      <c r="EIA863" s="152"/>
      <c r="EIB863" s="152"/>
      <c r="EIC863" s="152"/>
      <c r="EID863" s="152"/>
      <c r="EIE863" s="152"/>
      <c r="EIF863" s="152"/>
      <c r="EIG863" s="152"/>
      <c r="EIH863" s="152"/>
      <c r="EII863" s="152"/>
      <c r="EIJ863" s="152"/>
      <c r="EIK863" s="152"/>
      <c r="EIL863" s="152"/>
      <c r="EIM863" s="152"/>
      <c r="EIN863" s="152"/>
      <c r="EIO863" s="152"/>
      <c r="EIP863" s="152"/>
      <c r="EIQ863" s="152"/>
      <c r="EIR863" s="152"/>
      <c r="EIS863" s="152"/>
      <c r="EIT863" s="152"/>
      <c r="EIU863" s="152"/>
      <c r="EIV863" s="152"/>
      <c r="EIW863" s="152"/>
      <c r="EIX863" s="152"/>
      <c r="EIY863" s="152"/>
      <c r="EIZ863" s="152"/>
      <c r="EJA863" s="152"/>
      <c r="EJB863" s="152"/>
      <c r="EJC863" s="152"/>
      <c r="EJD863" s="152"/>
      <c r="EJE863" s="152"/>
      <c r="EJF863" s="152"/>
      <c r="EJG863" s="152"/>
      <c r="EJH863" s="152"/>
      <c r="EJI863" s="152"/>
      <c r="EJJ863" s="152"/>
      <c r="EJK863" s="152"/>
      <c r="EJL863" s="152"/>
      <c r="EJM863" s="152"/>
      <c r="EJN863" s="152"/>
      <c r="EJO863" s="152"/>
      <c r="EJP863" s="152"/>
      <c r="EJQ863" s="152"/>
      <c r="EJR863" s="152"/>
      <c r="EJS863" s="152"/>
      <c r="EJT863" s="152"/>
      <c r="EJU863" s="152"/>
      <c r="EJV863" s="152"/>
      <c r="EJW863" s="152"/>
      <c r="EJX863" s="152"/>
      <c r="EJY863" s="152"/>
      <c r="EJZ863" s="152"/>
      <c r="EKA863" s="152"/>
      <c r="EKB863" s="152"/>
      <c r="EKC863" s="152"/>
      <c r="EKD863" s="152"/>
      <c r="EKE863" s="152"/>
      <c r="EKF863" s="152"/>
      <c r="EKG863" s="152"/>
      <c r="EKH863" s="152"/>
      <c r="EKI863" s="152"/>
      <c r="EKJ863" s="152"/>
      <c r="EKK863" s="152"/>
      <c r="EKL863" s="152"/>
      <c r="EKM863" s="152"/>
      <c r="EKN863" s="152"/>
      <c r="EKO863" s="152"/>
      <c r="EKP863" s="152"/>
      <c r="EKQ863" s="152"/>
      <c r="EKR863" s="152"/>
      <c r="EKS863" s="152"/>
      <c r="EKT863" s="152"/>
      <c r="EKU863" s="152"/>
      <c r="EKV863" s="152"/>
      <c r="EKW863" s="152"/>
      <c r="EKX863" s="152"/>
      <c r="EKY863" s="152"/>
      <c r="EKZ863" s="152"/>
      <c r="ELA863" s="152"/>
      <c r="ELB863" s="152"/>
      <c r="ELC863" s="152"/>
      <c r="ELD863" s="152"/>
      <c r="ELE863" s="152"/>
      <c r="ELF863" s="152"/>
      <c r="ELG863" s="152"/>
      <c r="ELH863" s="152"/>
      <c r="ELI863" s="152"/>
      <c r="ELJ863" s="152"/>
      <c r="ELK863" s="152"/>
      <c r="ELL863" s="152"/>
      <c r="ELM863" s="152"/>
      <c r="ELN863" s="152"/>
      <c r="ELO863" s="152"/>
      <c r="ELP863" s="152"/>
      <c r="ELQ863" s="152"/>
      <c r="ELR863" s="152"/>
      <c r="ELS863" s="152"/>
      <c r="ELT863" s="152"/>
      <c r="ELU863" s="152"/>
      <c r="ELV863" s="152"/>
      <c r="ELW863" s="152"/>
      <c r="ELX863" s="152"/>
      <c r="ELY863" s="152"/>
      <c r="ELZ863" s="152"/>
      <c r="EMA863" s="152"/>
      <c r="EMB863" s="152"/>
      <c r="EMC863" s="152"/>
      <c r="EMD863" s="152"/>
      <c r="EME863" s="152"/>
      <c r="EMF863" s="152"/>
      <c r="EMG863" s="152"/>
      <c r="EMH863" s="152"/>
      <c r="EMI863" s="152"/>
      <c r="EMJ863" s="152"/>
      <c r="EMK863" s="152"/>
      <c r="EML863" s="152"/>
      <c r="EMM863" s="152"/>
      <c r="EMN863" s="152"/>
      <c r="EMO863" s="152"/>
      <c r="EMP863" s="152"/>
      <c r="EMQ863" s="152"/>
      <c r="EMR863" s="152"/>
      <c r="EMS863" s="152"/>
      <c r="EMT863" s="152"/>
      <c r="EMU863" s="152"/>
      <c r="EMV863" s="152"/>
      <c r="EMW863" s="152"/>
      <c r="EMX863" s="152"/>
      <c r="EMY863" s="152"/>
      <c r="EMZ863" s="152"/>
      <c r="ENA863" s="152"/>
      <c r="ENB863" s="152"/>
      <c r="ENC863" s="152"/>
      <c r="END863" s="152"/>
      <c r="ENE863" s="152"/>
      <c r="ENF863" s="152"/>
      <c r="ENG863" s="152"/>
      <c r="ENH863" s="152"/>
      <c r="ENI863" s="152"/>
      <c r="ENJ863" s="152"/>
      <c r="ENK863" s="152"/>
      <c r="ENL863" s="152"/>
      <c r="ENM863" s="152"/>
      <c r="ENN863" s="152"/>
      <c r="ENO863" s="152"/>
      <c r="ENP863" s="152"/>
      <c r="ENQ863" s="152"/>
      <c r="ENR863" s="152"/>
      <c r="ENS863" s="152"/>
      <c r="ENT863" s="152"/>
      <c r="ENU863" s="152"/>
      <c r="ENV863" s="152"/>
      <c r="ENW863" s="152"/>
      <c r="ENX863" s="152"/>
      <c r="ENY863" s="152"/>
      <c r="ENZ863" s="152"/>
      <c r="EOA863" s="152"/>
      <c r="EOB863" s="152"/>
      <c r="EOC863" s="152"/>
      <c r="EOD863" s="152"/>
      <c r="EOE863" s="152"/>
      <c r="EOF863" s="152"/>
      <c r="EOG863" s="152"/>
      <c r="EOH863" s="152"/>
      <c r="EOI863" s="152"/>
      <c r="EOJ863" s="152"/>
      <c r="EOK863" s="152"/>
      <c r="EOL863" s="152"/>
      <c r="EOM863" s="152"/>
      <c r="EON863" s="152"/>
      <c r="EOO863" s="152"/>
      <c r="EOP863" s="152"/>
      <c r="EOQ863" s="152"/>
      <c r="EOR863" s="152"/>
      <c r="EOS863" s="152"/>
      <c r="EOT863" s="152"/>
      <c r="EOU863" s="152"/>
      <c r="EOV863" s="152"/>
      <c r="EOW863" s="152"/>
      <c r="EOX863" s="152"/>
      <c r="EOY863" s="152"/>
      <c r="EOZ863" s="152"/>
      <c r="EPA863" s="152"/>
      <c r="EPB863" s="152"/>
      <c r="EPC863" s="152"/>
      <c r="EPD863" s="152"/>
      <c r="EPE863" s="152"/>
      <c r="EPF863" s="152"/>
      <c r="EPG863" s="152"/>
      <c r="EPH863" s="152"/>
      <c r="EPI863" s="152"/>
      <c r="EPJ863" s="152"/>
      <c r="EPK863" s="152"/>
      <c r="EPL863" s="152"/>
      <c r="EPM863" s="152"/>
      <c r="EPN863" s="152"/>
      <c r="EPO863" s="152"/>
      <c r="EPP863" s="152"/>
      <c r="EPQ863" s="152"/>
      <c r="EPR863" s="152"/>
      <c r="EPS863" s="152"/>
      <c r="EPT863" s="152"/>
      <c r="EPU863" s="152"/>
      <c r="EPV863" s="152"/>
      <c r="EPW863" s="152"/>
      <c r="EPX863" s="152"/>
      <c r="EPY863" s="152"/>
      <c r="EPZ863" s="152"/>
      <c r="EQA863" s="152"/>
      <c r="EQB863" s="152"/>
      <c r="EQC863" s="152"/>
      <c r="EQD863" s="152"/>
      <c r="EQE863" s="152"/>
      <c r="EQF863" s="152"/>
      <c r="EQG863" s="152"/>
      <c r="EQH863" s="152"/>
      <c r="EQI863" s="152"/>
      <c r="EQJ863" s="152"/>
      <c r="EQK863" s="152"/>
      <c r="EQL863" s="152"/>
      <c r="EQM863" s="152"/>
      <c r="EQN863" s="152"/>
      <c r="EQO863" s="152"/>
      <c r="EQP863" s="152"/>
      <c r="EQQ863" s="152"/>
      <c r="EQR863" s="152"/>
      <c r="EQS863" s="152"/>
      <c r="EQT863" s="152"/>
      <c r="EQU863" s="152"/>
      <c r="EQV863" s="152"/>
      <c r="EQW863" s="152"/>
      <c r="EQX863" s="152"/>
      <c r="EQY863" s="152"/>
      <c r="EQZ863" s="152"/>
      <c r="ERA863" s="152"/>
      <c r="ERB863" s="152"/>
      <c r="ERC863" s="152"/>
      <c r="ERD863" s="152"/>
      <c r="ERE863" s="152"/>
      <c r="ERF863" s="152"/>
      <c r="ERG863" s="152"/>
      <c r="ERH863" s="152"/>
      <c r="ERI863" s="152"/>
      <c r="ERJ863" s="152"/>
      <c r="ERK863" s="152"/>
      <c r="ERL863" s="152"/>
      <c r="ERM863" s="152"/>
      <c r="ERN863" s="152"/>
      <c r="ERO863" s="152"/>
      <c r="ERP863" s="152"/>
      <c r="ERQ863" s="152"/>
      <c r="ERR863" s="152"/>
      <c r="ERS863" s="152"/>
      <c r="ERT863" s="152"/>
      <c r="ERU863" s="152"/>
      <c r="ERV863" s="152"/>
      <c r="ERW863" s="152"/>
      <c r="ERX863" s="152"/>
      <c r="ERY863" s="152"/>
      <c r="ERZ863" s="152"/>
      <c r="ESA863" s="152"/>
      <c r="ESB863" s="152"/>
      <c r="ESC863" s="152"/>
      <c r="ESD863" s="152"/>
      <c r="ESE863" s="152"/>
      <c r="ESF863" s="152"/>
      <c r="ESG863" s="152"/>
      <c r="ESH863" s="152"/>
      <c r="ESI863" s="152"/>
      <c r="ESJ863" s="152"/>
      <c r="ESK863" s="152"/>
      <c r="ESL863" s="152"/>
      <c r="ESM863" s="152"/>
      <c r="ESN863" s="152"/>
      <c r="ESO863" s="152"/>
      <c r="ESP863" s="152"/>
      <c r="ESQ863" s="152"/>
      <c r="ESR863" s="152"/>
      <c r="ESS863" s="152"/>
      <c r="EST863" s="152"/>
      <c r="ESU863" s="152"/>
      <c r="ESV863" s="152"/>
      <c r="ESW863" s="152"/>
      <c r="ESX863" s="152"/>
      <c r="ESY863" s="152"/>
      <c r="ESZ863" s="152"/>
      <c r="ETA863" s="152"/>
      <c r="ETB863" s="152"/>
      <c r="ETC863" s="152"/>
      <c r="ETD863" s="152"/>
      <c r="ETE863" s="152"/>
      <c r="ETF863" s="152"/>
      <c r="ETG863" s="152"/>
      <c r="ETH863" s="152"/>
      <c r="ETI863" s="152"/>
      <c r="ETJ863" s="152"/>
      <c r="ETK863" s="152"/>
      <c r="ETL863" s="152"/>
      <c r="ETM863" s="152"/>
      <c r="ETN863" s="152"/>
      <c r="ETO863" s="152"/>
      <c r="ETP863" s="152"/>
      <c r="ETQ863" s="152"/>
      <c r="ETR863" s="152"/>
      <c r="ETS863" s="152"/>
      <c r="ETT863" s="152"/>
      <c r="ETU863" s="152"/>
      <c r="ETV863" s="152"/>
      <c r="ETW863" s="152"/>
      <c r="ETX863" s="152"/>
      <c r="ETY863" s="152"/>
      <c r="ETZ863" s="152"/>
      <c r="EUA863" s="152"/>
      <c r="EUB863" s="152"/>
      <c r="EUC863" s="152"/>
      <c r="EUD863" s="152"/>
      <c r="EUE863" s="152"/>
      <c r="EUF863" s="152"/>
      <c r="EUG863" s="152"/>
      <c r="EUH863" s="152"/>
      <c r="EUI863" s="152"/>
      <c r="EUJ863" s="152"/>
      <c r="EUK863" s="152"/>
      <c r="EUL863" s="152"/>
      <c r="EUM863" s="152"/>
      <c r="EUN863" s="152"/>
      <c r="EUO863" s="152"/>
      <c r="EUP863" s="152"/>
      <c r="EUQ863" s="152"/>
      <c r="EUR863" s="152"/>
      <c r="EUS863" s="152"/>
      <c r="EUT863" s="152"/>
      <c r="EUU863" s="152"/>
      <c r="EUV863" s="152"/>
      <c r="EUW863" s="152"/>
      <c r="EUX863" s="152"/>
      <c r="EUY863" s="152"/>
      <c r="EUZ863" s="152"/>
      <c r="EVA863" s="152"/>
      <c r="EVB863" s="152"/>
      <c r="EVC863" s="152"/>
      <c r="EVD863" s="152"/>
      <c r="EVE863" s="152"/>
      <c r="EVF863" s="152"/>
      <c r="EVG863" s="152"/>
      <c r="EVH863" s="152"/>
      <c r="EVI863" s="152"/>
      <c r="EVJ863" s="152"/>
      <c r="EVK863" s="152"/>
      <c r="EVL863" s="152"/>
      <c r="EVM863" s="152"/>
      <c r="EVN863" s="152"/>
      <c r="EVO863" s="152"/>
      <c r="EVP863" s="152"/>
      <c r="EVQ863" s="152"/>
      <c r="EVR863" s="152"/>
      <c r="EVS863" s="152"/>
      <c r="EVT863" s="152"/>
      <c r="EVU863" s="152"/>
      <c r="EVV863" s="152"/>
      <c r="EVW863" s="152"/>
      <c r="EVX863" s="152"/>
      <c r="EVY863" s="152"/>
      <c r="EVZ863" s="152"/>
      <c r="EWA863" s="152"/>
      <c r="EWB863" s="152"/>
      <c r="EWC863" s="152"/>
      <c r="EWD863" s="152"/>
      <c r="EWE863" s="152"/>
      <c r="EWF863" s="152"/>
      <c r="EWG863" s="152"/>
      <c r="EWH863" s="152"/>
      <c r="EWI863" s="152"/>
      <c r="EWJ863" s="152"/>
      <c r="EWK863" s="152"/>
      <c r="EWL863" s="152"/>
      <c r="EWM863" s="152"/>
      <c r="EWN863" s="152"/>
      <c r="EWO863" s="152"/>
      <c r="EWP863" s="152"/>
      <c r="EWQ863" s="152"/>
      <c r="EWR863" s="152"/>
      <c r="EWS863" s="152"/>
      <c r="EWT863" s="152"/>
      <c r="EWU863" s="152"/>
      <c r="EWV863" s="152"/>
      <c r="EWW863" s="152"/>
      <c r="EWX863" s="152"/>
      <c r="EWY863" s="152"/>
      <c r="EWZ863" s="152"/>
      <c r="EXA863" s="152"/>
      <c r="EXB863" s="152"/>
      <c r="EXC863" s="152"/>
      <c r="EXD863" s="152"/>
      <c r="EXE863" s="152"/>
      <c r="EXF863" s="152"/>
      <c r="EXG863" s="152"/>
      <c r="EXH863" s="152"/>
      <c r="EXI863" s="152"/>
      <c r="EXJ863" s="152"/>
      <c r="EXK863" s="152"/>
      <c r="EXL863" s="152"/>
      <c r="EXM863" s="152"/>
      <c r="EXN863" s="152"/>
      <c r="EXO863" s="152"/>
      <c r="EXP863" s="152"/>
      <c r="EXQ863" s="152"/>
      <c r="EXR863" s="152"/>
      <c r="EXS863" s="152"/>
      <c r="EXT863" s="152"/>
      <c r="EXU863" s="152"/>
      <c r="EXV863" s="152"/>
      <c r="EXW863" s="152"/>
      <c r="EXX863" s="152"/>
      <c r="EXY863" s="152"/>
      <c r="EXZ863" s="152"/>
      <c r="EYA863" s="152"/>
      <c r="EYB863" s="152"/>
      <c r="EYC863" s="152"/>
      <c r="EYD863" s="152"/>
      <c r="EYE863" s="152"/>
      <c r="EYF863" s="152"/>
      <c r="EYG863" s="152"/>
      <c r="EYH863" s="152"/>
      <c r="EYI863" s="152"/>
      <c r="EYJ863" s="152"/>
      <c r="EYK863" s="152"/>
      <c r="EYL863" s="152"/>
      <c r="EYM863" s="152"/>
      <c r="EYN863" s="152"/>
      <c r="EYO863" s="152"/>
      <c r="EYP863" s="152"/>
      <c r="EYQ863" s="152"/>
      <c r="EYR863" s="152"/>
      <c r="EYS863" s="152"/>
      <c r="EYT863" s="152"/>
      <c r="EYU863" s="152"/>
      <c r="EYV863" s="152"/>
      <c r="EYW863" s="152"/>
      <c r="EYX863" s="152"/>
      <c r="EYY863" s="152"/>
      <c r="EYZ863" s="152"/>
      <c r="EZA863" s="152"/>
      <c r="EZB863" s="152"/>
      <c r="EZC863" s="152"/>
      <c r="EZD863" s="152"/>
      <c r="EZE863" s="152"/>
      <c r="EZF863" s="152"/>
      <c r="EZG863" s="152"/>
      <c r="EZH863" s="152"/>
      <c r="EZI863" s="152"/>
      <c r="EZJ863" s="152"/>
      <c r="EZK863" s="152"/>
      <c r="EZL863" s="152"/>
      <c r="EZM863" s="152"/>
      <c r="EZN863" s="152"/>
      <c r="EZO863" s="152"/>
      <c r="EZP863" s="152"/>
      <c r="EZQ863" s="152"/>
      <c r="EZR863" s="152"/>
      <c r="EZS863" s="152"/>
      <c r="EZT863" s="152"/>
      <c r="EZU863" s="152"/>
      <c r="EZV863" s="152"/>
      <c r="EZW863" s="152"/>
      <c r="EZX863" s="152"/>
      <c r="EZY863" s="152"/>
      <c r="EZZ863" s="152"/>
      <c r="FAA863" s="152"/>
      <c r="FAB863" s="152"/>
      <c r="FAC863" s="152"/>
      <c r="FAD863" s="152"/>
      <c r="FAE863" s="152"/>
      <c r="FAF863" s="152"/>
      <c r="FAG863" s="152"/>
      <c r="FAH863" s="152"/>
      <c r="FAI863" s="152"/>
      <c r="FAJ863" s="152"/>
      <c r="FAK863" s="152"/>
      <c r="FAL863" s="152"/>
      <c r="FAM863" s="152"/>
      <c r="FAN863" s="152"/>
      <c r="FAO863" s="152"/>
      <c r="FAP863" s="152"/>
      <c r="FAQ863" s="152"/>
      <c r="FAR863" s="152"/>
      <c r="FAS863" s="152"/>
      <c r="FAT863" s="152"/>
      <c r="FAU863" s="152"/>
      <c r="FAV863" s="152"/>
      <c r="FAW863" s="152"/>
      <c r="FAX863" s="152"/>
      <c r="FAY863" s="152"/>
      <c r="FAZ863" s="152"/>
      <c r="FBA863" s="152"/>
      <c r="FBB863" s="152"/>
      <c r="FBC863" s="152"/>
      <c r="FBD863" s="152"/>
      <c r="FBE863" s="152"/>
      <c r="FBF863" s="152"/>
      <c r="FBG863" s="152"/>
      <c r="FBH863" s="152"/>
      <c r="FBI863" s="152"/>
      <c r="FBJ863" s="152"/>
      <c r="FBK863" s="152"/>
      <c r="FBL863" s="152"/>
      <c r="FBM863" s="152"/>
      <c r="FBN863" s="152"/>
      <c r="FBO863" s="152"/>
      <c r="FBP863" s="152"/>
      <c r="FBQ863" s="152"/>
      <c r="FBR863" s="152"/>
      <c r="FBS863" s="152"/>
      <c r="FBT863" s="152"/>
      <c r="FBU863" s="152"/>
      <c r="FBV863" s="152"/>
      <c r="FBW863" s="152"/>
      <c r="FBX863" s="152"/>
      <c r="FBY863" s="152"/>
      <c r="FBZ863" s="152"/>
      <c r="FCA863" s="152"/>
      <c r="FCB863" s="152"/>
      <c r="FCC863" s="152"/>
      <c r="FCD863" s="152"/>
      <c r="FCE863" s="152"/>
      <c r="FCF863" s="152"/>
      <c r="FCG863" s="152"/>
      <c r="FCH863" s="152"/>
      <c r="FCI863" s="152"/>
      <c r="FCJ863" s="152"/>
      <c r="FCK863" s="152"/>
      <c r="FCL863" s="152"/>
      <c r="FCM863" s="152"/>
      <c r="FCN863" s="152"/>
      <c r="FCO863" s="152"/>
      <c r="FCP863" s="152"/>
      <c r="FCQ863" s="152"/>
      <c r="FCR863" s="152"/>
      <c r="FCS863" s="152"/>
      <c r="FCT863" s="152"/>
      <c r="FCU863" s="152"/>
      <c r="FCV863" s="152"/>
      <c r="FCW863" s="152"/>
      <c r="FCX863" s="152"/>
      <c r="FCY863" s="152"/>
      <c r="FCZ863" s="152"/>
      <c r="FDA863" s="152"/>
      <c r="FDB863" s="152"/>
      <c r="FDC863" s="152"/>
      <c r="FDD863" s="152"/>
      <c r="FDE863" s="152"/>
      <c r="FDF863" s="152"/>
      <c r="FDG863" s="152"/>
      <c r="FDH863" s="152"/>
      <c r="FDI863" s="152"/>
      <c r="FDJ863" s="152"/>
      <c r="FDK863" s="152"/>
      <c r="FDL863" s="152"/>
      <c r="FDM863" s="152"/>
      <c r="FDN863" s="152"/>
      <c r="FDO863" s="152"/>
      <c r="FDP863" s="152"/>
      <c r="FDQ863" s="152"/>
      <c r="FDR863" s="152"/>
      <c r="FDS863" s="152"/>
      <c r="FDT863" s="152"/>
      <c r="FDU863" s="152"/>
      <c r="FDV863" s="152"/>
      <c r="FDW863" s="152"/>
      <c r="FDX863" s="152"/>
      <c r="FDY863" s="152"/>
      <c r="FDZ863" s="152"/>
      <c r="FEA863" s="152"/>
      <c r="FEB863" s="152"/>
      <c r="FEC863" s="152"/>
      <c r="FED863" s="152"/>
      <c r="FEE863" s="152"/>
      <c r="FEF863" s="152"/>
      <c r="FEG863" s="152"/>
      <c r="FEH863" s="152"/>
      <c r="FEI863" s="152"/>
      <c r="FEJ863" s="152"/>
      <c r="FEK863" s="152"/>
      <c r="FEL863" s="152"/>
      <c r="FEM863" s="152"/>
      <c r="FEN863" s="152"/>
      <c r="FEO863" s="152"/>
      <c r="FEP863" s="152"/>
      <c r="FEQ863" s="152"/>
      <c r="FER863" s="152"/>
      <c r="FES863" s="152"/>
      <c r="FET863" s="152"/>
      <c r="FEU863" s="152"/>
      <c r="FEV863" s="152"/>
      <c r="FEW863" s="152"/>
      <c r="FEX863" s="152"/>
      <c r="FEY863" s="152"/>
      <c r="FEZ863" s="152"/>
      <c r="FFA863" s="152"/>
      <c r="FFB863" s="152"/>
      <c r="FFC863" s="152"/>
      <c r="FFD863" s="152"/>
      <c r="FFE863" s="152"/>
      <c r="FFF863" s="152"/>
      <c r="FFG863" s="152"/>
      <c r="FFH863" s="152"/>
      <c r="FFI863" s="152"/>
      <c r="FFJ863" s="152"/>
      <c r="FFK863" s="152"/>
      <c r="FFL863" s="152"/>
      <c r="FFM863" s="152"/>
      <c r="FFN863" s="152"/>
      <c r="FFO863" s="152"/>
      <c r="FFP863" s="152"/>
      <c r="FFQ863" s="152"/>
      <c r="FFR863" s="152"/>
      <c r="FFS863" s="152"/>
      <c r="FFT863" s="152"/>
      <c r="FFU863" s="152"/>
      <c r="FFV863" s="152"/>
      <c r="FFW863" s="152"/>
      <c r="FFX863" s="152"/>
      <c r="FFY863" s="152"/>
      <c r="FFZ863" s="152"/>
      <c r="FGA863" s="152"/>
      <c r="FGB863" s="152"/>
      <c r="FGC863" s="152"/>
      <c r="FGD863" s="152"/>
      <c r="FGE863" s="152"/>
      <c r="FGF863" s="152"/>
      <c r="FGG863" s="152"/>
      <c r="FGH863" s="152"/>
      <c r="FGI863" s="152"/>
      <c r="FGJ863" s="152"/>
      <c r="FGK863" s="152"/>
      <c r="FGL863" s="152"/>
      <c r="FGM863" s="152"/>
      <c r="FGN863" s="152"/>
      <c r="FGO863" s="152"/>
      <c r="FGP863" s="152"/>
      <c r="FGQ863" s="152"/>
      <c r="FGR863" s="152"/>
      <c r="FGS863" s="152"/>
      <c r="FGT863" s="152"/>
      <c r="FGU863" s="152"/>
      <c r="FGV863" s="152"/>
      <c r="FGW863" s="152"/>
      <c r="FGX863" s="152"/>
      <c r="FGY863" s="152"/>
      <c r="FGZ863" s="152"/>
      <c r="FHA863" s="152"/>
      <c r="FHB863" s="152"/>
      <c r="FHC863" s="152"/>
      <c r="FHD863" s="152"/>
      <c r="FHE863" s="152"/>
      <c r="FHF863" s="152"/>
      <c r="FHG863" s="152"/>
      <c r="FHH863" s="152"/>
      <c r="FHI863" s="152"/>
      <c r="FHJ863" s="152"/>
      <c r="FHK863" s="152"/>
      <c r="FHL863" s="152"/>
      <c r="FHM863" s="152"/>
      <c r="FHN863" s="152"/>
      <c r="FHO863" s="152"/>
      <c r="FHP863" s="152"/>
      <c r="FHQ863" s="152"/>
      <c r="FHR863" s="152"/>
      <c r="FHS863" s="152"/>
      <c r="FHT863" s="152"/>
      <c r="FHU863" s="152"/>
      <c r="FHV863" s="152"/>
      <c r="FHW863" s="152"/>
      <c r="FHX863" s="152"/>
      <c r="FHY863" s="152"/>
      <c r="FHZ863" s="152"/>
      <c r="FIA863" s="152"/>
      <c r="FIB863" s="152"/>
      <c r="FIC863" s="152"/>
      <c r="FID863" s="152"/>
      <c r="FIE863" s="152"/>
      <c r="FIF863" s="152"/>
      <c r="FIG863" s="152"/>
      <c r="FIH863" s="152"/>
      <c r="FII863" s="152"/>
      <c r="FIJ863" s="152"/>
      <c r="FIK863" s="152"/>
      <c r="FIL863" s="152"/>
      <c r="FIM863" s="152"/>
      <c r="FIN863" s="152"/>
      <c r="FIO863" s="152"/>
      <c r="FIP863" s="152"/>
      <c r="FIQ863" s="152"/>
      <c r="FIR863" s="152"/>
      <c r="FIS863" s="152"/>
      <c r="FIT863" s="152"/>
      <c r="FIU863" s="152"/>
      <c r="FIV863" s="152"/>
      <c r="FIW863" s="152"/>
      <c r="FIX863" s="152"/>
      <c r="FIY863" s="152"/>
      <c r="FIZ863" s="152"/>
      <c r="FJA863" s="152"/>
      <c r="FJB863" s="152"/>
      <c r="FJC863" s="152"/>
      <c r="FJD863" s="152"/>
      <c r="FJE863" s="152"/>
      <c r="FJF863" s="152"/>
      <c r="FJG863" s="152"/>
      <c r="FJH863" s="152"/>
      <c r="FJI863" s="152"/>
      <c r="FJJ863" s="152"/>
      <c r="FJK863" s="152"/>
      <c r="FJL863" s="152"/>
      <c r="FJM863" s="152"/>
      <c r="FJN863" s="152"/>
      <c r="FJO863" s="152"/>
      <c r="FJP863" s="152"/>
      <c r="FJQ863" s="152"/>
      <c r="FJR863" s="152"/>
      <c r="FJS863" s="152"/>
      <c r="FJT863" s="152"/>
      <c r="FJU863" s="152"/>
      <c r="FJV863" s="152"/>
      <c r="FJW863" s="152"/>
      <c r="FJX863" s="152"/>
      <c r="FJY863" s="152"/>
      <c r="FJZ863" s="152"/>
      <c r="FKA863" s="152"/>
      <c r="FKB863" s="152"/>
      <c r="FKC863" s="152"/>
      <c r="FKD863" s="152"/>
      <c r="FKE863" s="152"/>
      <c r="FKF863" s="152"/>
      <c r="FKG863" s="152"/>
      <c r="FKH863" s="152"/>
      <c r="FKI863" s="152"/>
      <c r="FKJ863" s="152"/>
      <c r="FKK863" s="152"/>
      <c r="FKL863" s="152"/>
      <c r="FKM863" s="152"/>
      <c r="FKN863" s="152"/>
      <c r="FKO863" s="152"/>
      <c r="FKP863" s="152"/>
      <c r="FKQ863" s="152"/>
      <c r="FKR863" s="152"/>
      <c r="FKS863" s="152"/>
      <c r="FKT863" s="152"/>
      <c r="FKU863" s="152"/>
      <c r="FKV863" s="152"/>
      <c r="FKW863" s="152"/>
      <c r="FKX863" s="152"/>
      <c r="FKY863" s="152"/>
      <c r="FKZ863" s="152"/>
      <c r="FLA863" s="152"/>
      <c r="FLB863" s="152"/>
      <c r="FLC863" s="152"/>
      <c r="FLD863" s="152"/>
      <c r="FLE863" s="152"/>
      <c r="FLF863" s="152"/>
      <c r="FLG863" s="152"/>
      <c r="FLH863" s="152"/>
      <c r="FLI863" s="152"/>
      <c r="FLJ863" s="152"/>
      <c r="FLK863" s="152"/>
      <c r="FLL863" s="152"/>
      <c r="FLM863" s="152"/>
      <c r="FLN863" s="152"/>
      <c r="FLO863" s="152"/>
      <c r="FLP863" s="152"/>
      <c r="FLQ863" s="152"/>
      <c r="FLR863" s="152"/>
      <c r="FLS863" s="152"/>
      <c r="FLT863" s="152"/>
      <c r="FLU863" s="152"/>
      <c r="FLV863" s="152"/>
      <c r="FLW863" s="152"/>
      <c r="FLX863" s="152"/>
      <c r="FLY863" s="152"/>
      <c r="FLZ863" s="152"/>
      <c r="FMA863" s="152"/>
      <c r="FMB863" s="152"/>
      <c r="FMC863" s="152"/>
      <c r="FMD863" s="152"/>
      <c r="FME863" s="152"/>
      <c r="FMF863" s="152"/>
      <c r="FMG863" s="152"/>
      <c r="FMH863" s="152"/>
      <c r="FMI863" s="152"/>
      <c r="FMJ863" s="152"/>
      <c r="FMK863" s="152"/>
      <c r="FML863" s="152"/>
      <c r="FMM863" s="152"/>
      <c r="FMN863" s="152"/>
      <c r="FMO863" s="152"/>
      <c r="FMP863" s="152"/>
      <c r="FMQ863" s="152"/>
      <c r="FMR863" s="152"/>
      <c r="FMS863" s="152"/>
      <c r="FMT863" s="152"/>
      <c r="FMU863" s="152"/>
      <c r="FMV863" s="152"/>
      <c r="FMW863" s="152"/>
      <c r="FMX863" s="152"/>
      <c r="FMY863" s="152"/>
      <c r="FMZ863" s="152"/>
      <c r="FNA863" s="152"/>
      <c r="FNB863" s="152"/>
      <c r="FNC863" s="152"/>
      <c r="FND863" s="152"/>
      <c r="FNE863" s="152"/>
      <c r="FNF863" s="152"/>
      <c r="FNG863" s="152"/>
      <c r="FNH863" s="152"/>
      <c r="FNI863" s="152"/>
      <c r="FNJ863" s="152"/>
      <c r="FNK863" s="152"/>
      <c r="FNL863" s="152"/>
      <c r="FNM863" s="152"/>
      <c r="FNN863" s="152"/>
      <c r="FNO863" s="152"/>
      <c r="FNP863" s="152"/>
      <c r="FNQ863" s="152"/>
      <c r="FNR863" s="152"/>
      <c r="FNS863" s="152"/>
      <c r="FNT863" s="152"/>
      <c r="FNU863" s="152"/>
      <c r="FNV863" s="152"/>
      <c r="FNW863" s="152"/>
      <c r="FNX863" s="152"/>
      <c r="FNY863" s="152"/>
      <c r="FNZ863" s="152"/>
      <c r="FOA863" s="152"/>
      <c r="FOB863" s="152"/>
      <c r="FOC863" s="152"/>
      <c r="FOD863" s="152"/>
      <c r="FOE863" s="152"/>
      <c r="FOF863" s="152"/>
      <c r="FOG863" s="152"/>
      <c r="FOH863" s="152"/>
      <c r="FOI863" s="152"/>
      <c r="FOJ863" s="152"/>
      <c r="FOK863" s="152"/>
      <c r="FOL863" s="152"/>
      <c r="FOM863" s="152"/>
      <c r="FON863" s="152"/>
      <c r="FOO863" s="152"/>
      <c r="FOP863" s="152"/>
      <c r="FOQ863" s="152"/>
      <c r="FOR863" s="152"/>
      <c r="FOS863" s="152"/>
      <c r="FOT863" s="152"/>
      <c r="FOU863" s="152"/>
      <c r="FOV863" s="152"/>
      <c r="FOW863" s="152"/>
      <c r="FOX863" s="152"/>
      <c r="FOY863" s="152"/>
      <c r="FOZ863" s="152"/>
      <c r="FPA863" s="152"/>
      <c r="FPB863" s="152"/>
      <c r="FPC863" s="152"/>
      <c r="FPD863" s="152"/>
      <c r="FPE863" s="152"/>
      <c r="FPF863" s="152"/>
      <c r="FPG863" s="152"/>
      <c r="FPH863" s="152"/>
      <c r="FPI863" s="152"/>
      <c r="FPJ863" s="152"/>
      <c r="FPK863" s="152"/>
      <c r="FPL863" s="152"/>
      <c r="FPM863" s="152"/>
      <c r="FPN863" s="152"/>
      <c r="FPO863" s="152"/>
      <c r="FPP863" s="152"/>
      <c r="FPQ863" s="152"/>
      <c r="FPR863" s="152"/>
      <c r="FPS863" s="152"/>
      <c r="FPT863" s="152"/>
      <c r="FPU863" s="152"/>
      <c r="FPV863" s="152"/>
      <c r="FPW863" s="152"/>
      <c r="FPX863" s="152"/>
      <c r="FPY863" s="152"/>
      <c r="FPZ863" s="152"/>
      <c r="FQA863" s="152"/>
      <c r="FQB863" s="152"/>
      <c r="FQC863" s="152"/>
      <c r="FQD863" s="152"/>
      <c r="FQE863" s="152"/>
      <c r="FQF863" s="152"/>
      <c r="FQG863" s="152"/>
      <c r="FQH863" s="152"/>
      <c r="FQI863" s="152"/>
      <c r="FQJ863" s="152"/>
      <c r="FQK863" s="152"/>
      <c r="FQL863" s="152"/>
      <c r="FQM863" s="152"/>
      <c r="FQN863" s="152"/>
      <c r="FQO863" s="152"/>
      <c r="FQP863" s="152"/>
      <c r="FQQ863" s="152"/>
      <c r="FQR863" s="152"/>
      <c r="FQS863" s="152"/>
      <c r="FQT863" s="152"/>
      <c r="FQU863" s="152"/>
      <c r="FQV863" s="152"/>
      <c r="FQW863" s="152"/>
      <c r="FQX863" s="152"/>
      <c r="FQY863" s="152"/>
      <c r="FQZ863" s="152"/>
      <c r="FRA863" s="152"/>
      <c r="FRB863" s="152"/>
      <c r="FRC863" s="152"/>
      <c r="FRD863" s="152"/>
      <c r="FRE863" s="152"/>
      <c r="FRF863" s="152"/>
      <c r="FRG863" s="152"/>
      <c r="FRH863" s="152"/>
      <c r="FRI863" s="152"/>
      <c r="FRJ863" s="152"/>
      <c r="FRK863" s="152"/>
      <c r="FRL863" s="152"/>
      <c r="FRM863" s="152"/>
      <c r="FRN863" s="152"/>
      <c r="FRO863" s="152"/>
      <c r="FRP863" s="152"/>
      <c r="FRQ863" s="152"/>
      <c r="FRR863" s="152"/>
      <c r="FRS863" s="152"/>
      <c r="FRT863" s="152"/>
      <c r="FRU863" s="152"/>
      <c r="FRV863" s="152"/>
      <c r="FRW863" s="152"/>
      <c r="FRX863" s="152"/>
      <c r="FRY863" s="152"/>
      <c r="FRZ863" s="152"/>
      <c r="FSA863" s="152"/>
      <c r="FSB863" s="152"/>
      <c r="FSC863" s="152"/>
      <c r="FSD863" s="152"/>
      <c r="FSE863" s="152"/>
      <c r="FSF863" s="152"/>
      <c r="FSG863" s="152"/>
      <c r="FSH863" s="152"/>
      <c r="FSI863" s="152"/>
      <c r="FSJ863" s="152"/>
      <c r="FSK863" s="152"/>
      <c r="FSL863" s="152"/>
      <c r="FSM863" s="152"/>
      <c r="FSN863" s="152"/>
      <c r="FSO863" s="152"/>
      <c r="FSP863" s="152"/>
      <c r="FSQ863" s="152"/>
      <c r="FSR863" s="152"/>
      <c r="FSS863" s="152"/>
      <c r="FST863" s="152"/>
      <c r="FSU863" s="152"/>
      <c r="FSV863" s="152"/>
      <c r="FSW863" s="152"/>
      <c r="FSX863" s="152"/>
      <c r="FSY863" s="152"/>
      <c r="FSZ863" s="152"/>
      <c r="FTA863" s="152"/>
      <c r="FTB863" s="152"/>
      <c r="FTC863" s="152"/>
      <c r="FTD863" s="152"/>
      <c r="FTE863" s="152"/>
      <c r="FTF863" s="152"/>
      <c r="FTG863" s="152"/>
      <c r="FTH863" s="152"/>
      <c r="FTI863" s="152"/>
      <c r="FTJ863" s="152"/>
      <c r="FTK863" s="152"/>
      <c r="FTL863" s="152"/>
      <c r="FTM863" s="152"/>
      <c r="FTN863" s="152"/>
      <c r="FTO863" s="152"/>
      <c r="FTP863" s="152"/>
      <c r="FTQ863" s="152"/>
      <c r="FTR863" s="152"/>
      <c r="FTS863" s="152"/>
      <c r="FTT863" s="152"/>
      <c r="FTU863" s="152"/>
      <c r="FTV863" s="152"/>
      <c r="FTW863" s="152"/>
      <c r="FTX863" s="152"/>
      <c r="FTY863" s="152"/>
      <c r="FTZ863" s="152"/>
      <c r="FUA863" s="152"/>
      <c r="FUB863" s="152"/>
      <c r="FUC863" s="152"/>
      <c r="FUD863" s="152"/>
      <c r="FUE863" s="152"/>
      <c r="FUF863" s="152"/>
      <c r="FUG863" s="152"/>
      <c r="FUH863" s="152"/>
      <c r="FUI863" s="152"/>
      <c r="FUJ863" s="152"/>
      <c r="FUK863" s="152"/>
      <c r="FUL863" s="152"/>
      <c r="FUM863" s="152"/>
      <c r="FUN863" s="152"/>
      <c r="FUO863" s="152"/>
      <c r="FUP863" s="152"/>
      <c r="FUQ863" s="152"/>
      <c r="FUR863" s="152"/>
      <c r="FUS863" s="152"/>
      <c r="FUT863" s="152"/>
      <c r="FUU863" s="152"/>
      <c r="FUV863" s="152"/>
      <c r="FUW863" s="152"/>
      <c r="FUX863" s="152"/>
      <c r="FUY863" s="152"/>
      <c r="FUZ863" s="152"/>
      <c r="FVA863" s="152"/>
      <c r="FVB863" s="152"/>
      <c r="FVC863" s="152"/>
      <c r="FVD863" s="152"/>
      <c r="FVE863" s="152"/>
      <c r="FVF863" s="152"/>
      <c r="FVG863" s="152"/>
      <c r="FVH863" s="152"/>
      <c r="FVI863" s="152"/>
      <c r="FVJ863" s="152"/>
      <c r="FVK863" s="152"/>
      <c r="FVL863" s="152"/>
      <c r="FVM863" s="152"/>
      <c r="FVN863" s="152"/>
      <c r="FVO863" s="152"/>
      <c r="FVP863" s="152"/>
      <c r="FVQ863" s="152"/>
      <c r="FVR863" s="152"/>
      <c r="FVS863" s="152"/>
      <c r="FVT863" s="152"/>
      <c r="FVU863" s="152"/>
      <c r="FVV863" s="152"/>
      <c r="FVW863" s="152"/>
      <c r="FVX863" s="152"/>
      <c r="FVY863" s="152"/>
      <c r="FVZ863" s="152"/>
      <c r="FWA863" s="152"/>
      <c r="FWB863" s="152"/>
      <c r="FWC863" s="152"/>
      <c r="FWD863" s="152"/>
      <c r="FWE863" s="152"/>
      <c r="FWF863" s="152"/>
      <c r="FWG863" s="152"/>
      <c r="FWH863" s="152"/>
      <c r="FWI863" s="152"/>
      <c r="FWJ863" s="152"/>
      <c r="FWK863" s="152"/>
      <c r="FWL863" s="152"/>
      <c r="FWM863" s="152"/>
      <c r="FWN863" s="152"/>
      <c r="FWO863" s="152"/>
      <c r="FWP863" s="152"/>
      <c r="FWQ863" s="152"/>
      <c r="FWR863" s="152"/>
      <c r="FWS863" s="152"/>
      <c r="FWT863" s="152"/>
      <c r="FWU863" s="152"/>
      <c r="FWV863" s="152"/>
      <c r="FWW863" s="152"/>
      <c r="FWX863" s="152"/>
      <c r="FWY863" s="152"/>
      <c r="FWZ863" s="152"/>
      <c r="FXA863" s="152"/>
      <c r="FXB863" s="152"/>
      <c r="FXC863" s="152"/>
      <c r="FXD863" s="152"/>
      <c r="FXE863" s="152"/>
      <c r="FXF863" s="152"/>
      <c r="FXG863" s="152"/>
      <c r="FXH863" s="152"/>
      <c r="FXI863" s="152"/>
      <c r="FXJ863" s="152"/>
      <c r="FXK863" s="152"/>
      <c r="FXL863" s="152"/>
      <c r="FXM863" s="152"/>
      <c r="FXN863" s="152"/>
      <c r="FXO863" s="152"/>
      <c r="FXP863" s="152"/>
      <c r="FXQ863" s="152"/>
      <c r="FXR863" s="152"/>
      <c r="FXS863" s="152"/>
      <c r="FXT863" s="152"/>
      <c r="FXU863" s="152"/>
      <c r="FXV863" s="152"/>
      <c r="FXW863" s="152"/>
      <c r="FXX863" s="152"/>
      <c r="FXY863" s="152"/>
      <c r="FXZ863" s="152"/>
      <c r="FYA863" s="152"/>
      <c r="FYB863" s="152"/>
      <c r="FYC863" s="152"/>
      <c r="FYD863" s="152"/>
      <c r="FYE863" s="152"/>
      <c r="FYF863" s="152"/>
      <c r="FYG863" s="152"/>
      <c r="FYH863" s="152"/>
      <c r="FYI863" s="152"/>
      <c r="FYJ863" s="152"/>
      <c r="FYK863" s="152"/>
      <c r="FYL863" s="152"/>
      <c r="FYM863" s="152"/>
      <c r="FYN863" s="152"/>
      <c r="FYO863" s="152"/>
      <c r="FYP863" s="152"/>
      <c r="FYQ863" s="152"/>
      <c r="FYR863" s="152"/>
      <c r="FYS863" s="152"/>
      <c r="FYT863" s="152"/>
      <c r="FYU863" s="152"/>
      <c r="FYV863" s="152"/>
      <c r="FYW863" s="152"/>
      <c r="FYX863" s="152"/>
      <c r="FYY863" s="152"/>
      <c r="FYZ863" s="152"/>
      <c r="FZA863" s="152"/>
      <c r="FZB863" s="152"/>
      <c r="FZC863" s="152"/>
      <c r="FZD863" s="152"/>
      <c r="FZE863" s="152"/>
      <c r="FZF863" s="152"/>
      <c r="FZG863" s="152"/>
      <c r="FZH863" s="152"/>
      <c r="FZI863" s="152"/>
      <c r="FZJ863" s="152"/>
      <c r="FZK863" s="152"/>
      <c r="FZL863" s="152"/>
      <c r="FZM863" s="152"/>
      <c r="FZN863" s="152"/>
      <c r="FZO863" s="152"/>
      <c r="FZP863" s="152"/>
      <c r="FZQ863" s="152"/>
      <c r="FZR863" s="152"/>
      <c r="FZS863" s="152"/>
      <c r="FZT863" s="152"/>
      <c r="FZU863" s="152"/>
      <c r="FZV863" s="152"/>
      <c r="FZW863" s="152"/>
      <c r="FZX863" s="152"/>
      <c r="FZY863" s="152"/>
      <c r="FZZ863" s="152"/>
      <c r="GAA863" s="152"/>
      <c r="GAB863" s="152"/>
      <c r="GAC863" s="152"/>
      <c r="GAD863" s="152"/>
      <c r="GAE863" s="152"/>
      <c r="GAF863" s="152"/>
      <c r="GAG863" s="152"/>
      <c r="GAH863" s="152"/>
      <c r="GAI863" s="152"/>
      <c r="GAJ863" s="152"/>
      <c r="GAK863" s="152"/>
      <c r="GAL863" s="152"/>
      <c r="GAM863" s="152"/>
      <c r="GAN863" s="152"/>
      <c r="GAO863" s="152"/>
      <c r="GAP863" s="152"/>
      <c r="GAQ863" s="152"/>
      <c r="GAR863" s="152"/>
      <c r="GAS863" s="152"/>
      <c r="GAT863" s="152"/>
      <c r="GAU863" s="152"/>
      <c r="GAV863" s="152"/>
      <c r="GAW863" s="152"/>
      <c r="GAX863" s="152"/>
      <c r="GAY863" s="152"/>
      <c r="GAZ863" s="152"/>
      <c r="GBA863" s="152"/>
      <c r="GBB863" s="152"/>
      <c r="GBC863" s="152"/>
      <c r="GBD863" s="152"/>
      <c r="GBE863" s="152"/>
      <c r="GBF863" s="152"/>
      <c r="GBG863" s="152"/>
      <c r="GBH863" s="152"/>
      <c r="GBI863" s="152"/>
      <c r="GBJ863" s="152"/>
      <c r="GBK863" s="152"/>
      <c r="GBL863" s="152"/>
      <c r="GBM863" s="152"/>
      <c r="GBN863" s="152"/>
      <c r="GBO863" s="152"/>
      <c r="GBP863" s="152"/>
      <c r="GBQ863" s="152"/>
      <c r="GBR863" s="152"/>
      <c r="GBS863" s="152"/>
      <c r="GBT863" s="152"/>
      <c r="GBU863" s="152"/>
      <c r="GBV863" s="152"/>
      <c r="GBW863" s="152"/>
      <c r="GBX863" s="152"/>
      <c r="GBY863" s="152"/>
      <c r="GBZ863" s="152"/>
      <c r="GCA863" s="152"/>
      <c r="GCB863" s="152"/>
      <c r="GCC863" s="152"/>
      <c r="GCD863" s="152"/>
      <c r="GCE863" s="152"/>
      <c r="GCF863" s="152"/>
      <c r="GCG863" s="152"/>
      <c r="GCH863" s="152"/>
      <c r="GCI863" s="152"/>
      <c r="GCJ863" s="152"/>
      <c r="GCK863" s="152"/>
      <c r="GCL863" s="152"/>
      <c r="GCM863" s="152"/>
      <c r="GCN863" s="152"/>
      <c r="GCO863" s="152"/>
      <c r="GCP863" s="152"/>
      <c r="GCQ863" s="152"/>
      <c r="GCR863" s="152"/>
      <c r="GCS863" s="152"/>
      <c r="GCT863" s="152"/>
      <c r="GCU863" s="152"/>
      <c r="GCV863" s="152"/>
      <c r="GCW863" s="152"/>
      <c r="GCX863" s="152"/>
      <c r="GCY863" s="152"/>
      <c r="GCZ863" s="152"/>
      <c r="GDA863" s="152"/>
      <c r="GDB863" s="152"/>
      <c r="GDC863" s="152"/>
      <c r="GDD863" s="152"/>
      <c r="GDE863" s="152"/>
      <c r="GDF863" s="152"/>
      <c r="GDG863" s="152"/>
      <c r="GDH863" s="152"/>
      <c r="GDI863" s="152"/>
      <c r="GDJ863" s="152"/>
      <c r="GDK863" s="152"/>
      <c r="GDL863" s="152"/>
      <c r="GDM863" s="152"/>
      <c r="GDN863" s="152"/>
      <c r="GDO863" s="152"/>
      <c r="GDP863" s="152"/>
      <c r="GDQ863" s="152"/>
      <c r="GDR863" s="152"/>
      <c r="GDS863" s="152"/>
      <c r="GDT863" s="152"/>
      <c r="GDU863" s="152"/>
      <c r="GDV863" s="152"/>
      <c r="GDW863" s="152"/>
      <c r="GDX863" s="152"/>
      <c r="GDY863" s="152"/>
      <c r="GDZ863" s="152"/>
      <c r="GEA863" s="152"/>
      <c r="GEB863" s="152"/>
      <c r="GEC863" s="152"/>
      <c r="GED863" s="152"/>
      <c r="GEE863" s="152"/>
      <c r="GEF863" s="152"/>
      <c r="GEG863" s="152"/>
      <c r="GEH863" s="152"/>
      <c r="GEI863" s="152"/>
      <c r="GEJ863" s="152"/>
      <c r="GEK863" s="152"/>
      <c r="GEL863" s="152"/>
      <c r="GEM863" s="152"/>
      <c r="GEN863" s="152"/>
      <c r="GEO863" s="152"/>
      <c r="GEP863" s="152"/>
      <c r="GEQ863" s="152"/>
      <c r="GER863" s="152"/>
      <c r="GES863" s="152"/>
      <c r="GET863" s="152"/>
      <c r="GEU863" s="152"/>
      <c r="GEV863" s="152"/>
      <c r="GEW863" s="152"/>
      <c r="GEX863" s="152"/>
      <c r="GEY863" s="152"/>
      <c r="GEZ863" s="152"/>
      <c r="GFA863" s="152"/>
      <c r="GFB863" s="152"/>
      <c r="GFC863" s="152"/>
      <c r="GFD863" s="152"/>
      <c r="GFE863" s="152"/>
      <c r="GFF863" s="152"/>
      <c r="GFG863" s="152"/>
      <c r="GFH863" s="152"/>
      <c r="GFI863" s="152"/>
      <c r="GFJ863" s="152"/>
      <c r="GFK863" s="152"/>
      <c r="GFL863" s="152"/>
      <c r="GFM863" s="152"/>
      <c r="GFN863" s="152"/>
      <c r="GFO863" s="152"/>
      <c r="GFP863" s="152"/>
      <c r="GFQ863" s="152"/>
      <c r="GFR863" s="152"/>
      <c r="GFS863" s="152"/>
      <c r="GFT863" s="152"/>
      <c r="GFU863" s="152"/>
      <c r="GFV863" s="152"/>
      <c r="GFW863" s="152"/>
      <c r="GFX863" s="152"/>
      <c r="GFY863" s="152"/>
      <c r="GFZ863" s="152"/>
      <c r="GGA863" s="152"/>
      <c r="GGB863" s="152"/>
      <c r="GGC863" s="152"/>
      <c r="GGD863" s="152"/>
      <c r="GGE863" s="152"/>
      <c r="GGF863" s="152"/>
      <c r="GGG863" s="152"/>
      <c r="GGH863" s="152"/>
      <c r="GGI863" s="152"/>
      <c r="GGJ863" s="152"/>
      <c r="GGK863" s="152"/>
      <c r="GGL863" s="152"/>
      <c r="GGM863" s="152"/>
      <c r="GGN863" s="152"/>
      <c r="GGO863" s="152"/>
      <c r="GGP863" s="152"/>
      <c r="GGQ863" s="152"/>
      <c r="GGR863" s="152"/>
      <c r="GGS863" s="152"/>
      <c r="GGT863" s="152"/>
      <c r="GGU863" s="152"/>
      <c r="GGV863" s="152"/>
      <c r="GGW863" s="152"/>
      <c r="GGX863" s="152"/>
      <c r="GGY863" s="152"/>
      <c r="GGZ863" s="152"/>
      <c r="GHA863" s="152"/>
      <c r="GHB863" s="152"/>
      <c r="GHC863" s="152"/>
      <c r="GHD863" s="152"/>
      <c r="GHE863" s="152"/>
      <c r="GHF863" s="152"/>
      <c r="GHG863" s="152"/>
      <c r="GHH863" s="152"/>
      <c r="GHI863" s="152"/>
      <c r="GHJ863" s="152"/>
      <c r="GHK863" s="152"/>
      <c r="GHL863" s="152"/>
      <c r="GHM863" s="152"/>
      <c r="GHN863" s="152"/>
      <c r="GHO863" s="152"/>
      <c r="GHP863" s="152"/>
      <c r="GHQ863" s="152"/>
      <c r="GHR863" s="152"/>
      <c r="GHS863" s="152"/>
      <c r="GHT863" s="152"/>
      <c r="GHU863" s="152"/>
      <c r="GHV863" s="152"/>
      <c r="GHW863" s="152"/>
      <c r="GHX863" s="152"/>
      <c r="GHY863" s="152"/>
      <c r="GHZ863" s="152"/>
      <c r="GIA863" s="152"/>
      <c r="GIB863" s="152"/>
      <c r="GIC863" s="152"/>
      <c r="GID863" s="152"/>
      <c r="GIE863" s="152"/>
      <c r="GIF863" s="152"/>
      <c r="GIG863" s="152"/>
      <c r="GIH863" s="152"/>
      <c r="GII863" s="152"/>
      <c r="GIJ863" s="152"/>
      <c r="GIK863" s="152"/>
      <c r="GIL863" s="152"/>
      <c r="GIM863" s="152"/>
      <c r="GIN863" s="152"/>
      <c r="GIO863" s="152"/>
      <c r="GIP863" s="152"/>
      <c r="GIQ863" s="152"/>
      <c r="GIR863" s="152"/>
      <c r="GIS863" s="152"/>
      <c r="GIT863" s="152"/>
      <c r="GIU863" s="152"/>
      <c r="GIV863" s="152"/>
      <c r="GIW863" s="152"/>
      <c r="GIX863" s="152"/>
      <c r="GIY863" s="152"/>
      <c r="GIZ863" s="152"/>
      <c r="GJA863" s="152"/>
      <c r="GJB863" s="152"/>
      <c r="GJC863" s="152"/>
      <c r="GJD863" s="152"/>
      <c r="GJE863" s="152"/>
      <c r="GJF863" s="152"/>
      <c r="GJG863" s="152"/>
      <c r="GJH863" s="152"/>
      <c r="GJI863" s="152"/>
      <c r="GJJ863" s="152"/>
      <c r="GJK863" s="152"/>
      <c r="GJL863" s="152"/>
      <c r="GJM863" s="152"/>
      <c r="GJN863" s="152"/>
      <c r="GJO863" s="152"/>
      <c r="GJP863" s="152"/>
      <c r="GJQ863" s="152"/>
      <c r="GJR863" s="152"/>
      <c r="GJS863" s="152"/>
      <c r="GJT863" s="152"/>
      <c r="GJU863" s="152"/>
      <c r="GJV863" s="152"/>
      <c r="GJW863" s="152"/>
      <c r="GJX863" s="152"/>
      <c r="GJY863" s="152"/>
      <c r="GJZ863" s="152"/>
      <c r="GKA863" s="152"/>
      <c r="GKB863" s="152"/>
      <c r="GKC863" s="152"/>
      <c r="GKD863" s="152"/>
      <c r="GKE863" s="152"/>
      <c r="GKF863" s="152"/>
      <c r="GKG863" s="152"/>
      <c r="GKH863" s="152"/>
      <c r="GKI863" s="152"/>
      <c r="GKJ863" s="152"/>
      <c r="GKK863" s="152"/>
      <c r="GKL863" s="152"/>
      <c r="GKM863" s="152"/>
      <c r="GKN863" s="152"/>
      <c r="GKO863" s="152"/>
      <c r="GKP863" s="152"/>
      <c r="GKQ863" s="152"/>
      <c r="GKR863" s="152"/>
      <c r="GKS863" s="152"/>
      <c r="GKT863" s="152"/>
      <c r="GKU863" s="152"/>
      <c r="GKV863" s="152"/>
      <c r="GKW863" s="152"/>
      <c r="GKX863" s="152"/>
      <c r="GKY863" s="152"/>
      <c r="GKZ863" s="152"/>
      <c r="GLA863" s="152"/>
      <c r="GLB863" s="152"/>
      <c r="GLC863" s="152"/>
      <c r="GLD863" s="152"/>
      <c r="GLE863" s="152"/>
      <c r="GLF863" s="152"/>
      <c r="GLG863" s="152"/>
      <c r="GLH863" s="152"/>
      <c r="GLI863" s="152"/>
      <c r="GLJ863" s="152"/>
      <c r="GLK863" s="152"/>
      <c r="GLL863" s="152"/>
      <c r="GLM863" s="152"/>
      <c r="GLN863" s="152"/>
      <c r="GLO863" s="152"/>
      <c r="GLP863" s="152"/>
      <c r="GLQ863" s="152"/>
      <c r="GLR863" s="152"/>
      <c r="GLS863" s="152"/>
      <c r="GLT863" s="152"/>
      <c r="GLU863" s="152"/>
      <c r="GLV863" s="152"/>
      <c r="GLW863" s="152"/>
      <c r="GLX863" s="152"/>
      <c r="GLY863" s="152"/>
      <c r="GLZ863" s="152"/>
      <c r="GMA863" s="152"/>
      <c r="GMB863" s="152"/>
      <c r="GMC863" s="152"/>
      <c r="GMD863" s="152"/>
      <c r="GME863" s="152"/>
      <c r="GMF863" s="152"/>
      <c r="GMG863" s="152"/>
      <c r="GMH863" s="152"/>
      <c r="GMI863" s="152"/>
      <c r="GMJ863" s="152"/>
      <c r="GMK863" s="152"/>
      <c r="GML863" s="152"/>
      <c r="GMM863" s="152"/>
      <c r="GMN863" s="152"/>
      <c r="GMO863" s="152"/>
      <c r="GMP863" s="152"/>
      <c r="GMQ863" s="152"/>
      <c r="GMR863" s="152"/>
      <c r="GMS863" s="152"/>
      <c r="GMT863" s="152"/>
      <c r="GMU863" s="152"/>
      <c r="GMV863" s="152"/>
      <c r="GMW863" s="152"/>
      <c r="GMX863" s="152"/>
      <c r="GMY863" s="152"/>
      <c r="GMZ863" s="152"/>
      <c r="GNA863" s="152"/>
      <c r="GNB863" s="152"/>
      <c r="GNC863" s="152"/>
      <c r="GND863" s="152"/>
      <c r="GNE863" s="152"/>
      <c r="GNF863" s="152"/>
      <c r="GNG863" s="152"/>
      <c r="GNH863" s="152"/>
      <c r="GNI863" s="152"/>
      <c r="GNJ863" s="152"/>
      <c r="GNK863" s="152"/>
      <c r="GNL863" s="152"/>
      <c r="GNM863" s="152"/>
      <c r="GNN863" s="152"/>
      <c r="GNO863" s="152"/>
      <c r="GNP863" s="152"/>
      <c r="GNQ863" s="152"/>
      <c r="GNR863" s="152"/>
      <c r="GNS863" s="152"/>
      <c r="GNT863" s="152"/>
      <c r="GNU863" s="152"/>
      <c r="GNV863" s="152"/>
      <c r="GNW863" s="152"/>
      <c r="GNX863" s="152"/>
      <c r="GNY863" s="152"/>
      <c r="GNZ863" s="152"/>
      <c r="GOA863" s="152"/>
      <c r="GOB863" s="152"/>
      <c r="GOC863" s="152"/>
      <c r="GOD863" s="152"/>
      <c r="GOE863" s="152"/>
      <c r="GOF863" s="152"/>
      <c r="GOG863" s="152"/>
      <c r="GOH863" s="152"/>
      <c r="GOI863" s="152"/>
      <c r="GOJ863" s="152"/>
      <c r="GOK863" s="152"/>
      <c r="GOL863" s="152"/>
      <c r="GOM863" s="152"/>
      <c r="GON863" s="152"/>
      <c r="GOO863" s="152"/>
      <c r="GOP863" s="152"/>
      <c r="GOQ863" s="152"/>
      <c r="GOR863" s="152"/>
      <c r="GOS863" s="152"/>
      <c r="GOT863" s="152"/>
      <c r="GOU863" s="152"/>
      <c r="GOV863" s="152"/>
      <c r="GOW863" s="152"/>
      <c r="GOX863" s="152"/>
      <c r="GOY863" s="152"/>
      <c r="GOZ863" s="152"/>
      <c r="GPA863" s="152"/>
      <c r="GPB863" s="152"/>
      <c r="GPC863" s="152"/>
      <c r="GPD863" s="152"/>
      <c r="GPE863" s="152"/>
      <c r="GPF863" s="152"/>
      <c r="GPG863" s="152"/>
      <c r="GPH863" s="152"/>
      <c r="GPI863" s="152"/>
      <c r="GPJ863" s="152"/>
      <c r="GPK863" s="152"/>
      <c r="GPL863" s="152"/>
      <c r="GPM863" s="152"/>
      <c r="GPN863" s="152"/>
      <c r="GPO863" s="152"/>
      <c r="GPP863" s="152"/>
      <c r="GPQ863" s="152"/>
      <c r="GPR863" s="152"/>
      <c r="GPS863" s="152"/>
      <c r="GPT863" s="152"/>
      <c r="GPU863" s="152"/>
      <c r="GPV863" s="152"/>
      <c r="GPW863" s="152"/>
      <c r="GPX863" s="152"/>
      <c r="GPY863" s="152"/>
      <c r="GPZ863" s="152"/>
      <c r="GQA863" s="152"/>
      <c r="GQB863" s="152"/>
      <c r="GQC863" s="152"/>
      <c r="GQD863" s="152"/>
      <c r="GQE863" s="152"/>
      <c r="GQF863" s="152"/>
      <c r="GQG863" s="152"/>
      <c r="GQH863" s="152"/>
      <c r="GQI863" s="152"/>
      <c r="GQJ863" s="152"/>
      <c r="GQK863" s="152"/>
      <c r="GQL863" s="152"/>
      <c r="GQM863" s="152"/>
      <c r="GQN863" s="152"/>
      <c r="GQO863" s="152"/>
      <c r="GQP863" s="152"/>
      <c r="GQQ863" s="152"/>
      <c r="GQR863" s="152"/>
      <c r="GQS863" s="152"/>
      <c r="GQT863" s="152"/>
      <c r="GQU863" s="152"/>
      <c r="GQV863" s="152"/>
      <c r="GQW863" s="152"/>
      <c r="GQX863" s="152"/>
      <c r="GQY863" s="152"/>
      <c r="GQZ863" s="152"/>
      <c r="GRA863" s="152"/>
      <c r="GRB863" s="152"/>
      <c r="GRC863" s="152"/>
      <c r="GRD863" s="152"/>
      <c r="GRE863" s="152"/>
      <c r="GRF863" s="152"/>
      <c r="GRG863" s="152"/>
      <c r="GRH863" s="152"/>
      <c r="GRI863" s="152"/>
      <c r="GRJ863" s="152"/>
      <c r="GRK863" s="152"/>
      <c r="GRL863" s="152"/>
      <c r="GRM863" s="152"/>
      <c r="GRN863" s="152"/>
      <c r="GRO863" s="152"/>
      <c r="GRP863" s="152"/>
      <c r="GRQ863" s="152"/>
      <c r="GRR863" s="152"/>
      <c r="GRS863" s="152"/>
      <c r="GRT863" s="152"/>
      <c r="GRU863" s="152"/>
      <c r="GRV863" s="152"/>
      <c r="GRW863" s="152"/>
      <c r="GRX863" s="152"/>
      <c r="GRY863" s="152"/>
      <c r="GRZ863" s="152"/>
      <c r="GSA863" s="152"/>
      <c r="GSB863" s="152"/>
      <c r="GSC863" s="152"/>
      <c r="GSD863" s="152"/>
      <c r="GSE863" s="152"/>
      <c r="GSF863" s="152"/>
      <c r="GSG863" s="152"/>
      <c r="GSH863" s="152"/>
      <c r="GSI863" s="152"/>
      <c r="GSJ863" s="152"/>
      <c r="GSK863" s="152"/>
      <c r="GSL863" s="152"/>
      <c r="GSM863" s="152"/>
      <c r="GSN863" s="152"/>
      <c r="GSO863" s="152"/>
      <c r="GSP863" s="152"/>
      <c r="GSQ863" s="152"/>
      <c r="GSR863" s="152"/>
      <c r="GSS863" s="152"/>
      <c r="GST863" s="152"/>
      <c r="GSU863" s="152"/>
      <c r="GSV863" s="152"/>
      <c r="GSW863" s="152"/>
      <c r="GSX863" s="152"/>
      <c r="GSY863" s="152"/>
      <c r="GSZ863" s="152"/>
      <c r="GTA863" s="152"/>
      <c r="GTB863" s="152"/>
      <c r="GTC863" s="152"/>
      <c r="GTD863" s="152"/>
      <c r="GTE863" s="152"/>
      <c r="GTF863" s="152"/>
      <c r="GTG863" s="152"/>
      <c r="GTH863" s="152"/>
      <c r="GTI863" s="152"/>
      <c r="GTJ863" s="152"/>
      <c r="GTK863" s="152"/>
      <c r="GTL863" s="152"/>
      <c r="GTM863" s="152"/>
      <c r="GTN863" s="152"/>
      <c r="GTO863" s="152"/>
      <c r="GTP863" s="152"/>
      <c r="GTQ863" s="152"/>
      <c r="GTR863" s="152"/>
      <c r="GTS863" s="152"/>
      <c r="GTT863" s="152"/>
      <c r="GTU863" s="152"/>
      <c r="GTV863" s="152"/>
      <c r="GTW863" s="152"/>
      <c r="GTX863" s="152"/>
      <c r="GTY863" s="152"/>
      <c r="GTZ863" s="152"/>
      <c r="GUA863" s="152"/>
      <c r="GUB863" s="152"/>
      <c r="GUC863" s="152"/>
      <c r="GUD863" s="152"/>
      <c r="GUE863" s="152"/>
      <c r="GUF863" s="152"/>
      <c r="GUG863" s="152"/>
      <c r="GUH863" s="152"/>
      <c r="GUI863" s="152"/>
      <c r="GUJ863" s="152"/>
      <c r="GUK863" s="152"/>
      <c r="GUL863" s="152"/>
      <c r="GUM863" s="152"/>
      <c r="GUN863" s="152"/>
      <c r="GUO863" s="152"/>
      <c r="GUP863" s="152"/>
      <c r="GUQ863" s="152"/>
      <c r="GUR863" s="152"/>
      <c r="GUS863" s="152"/>
      <c r="GUT863" s="152"/>
      <c r="GUU863" s="152"/>
      <c r="GUV863" s="152"/>
      <c r="GUW863" s="152"/>
      <c r="GUX863" s="152"/>
      <c r="GUY863" s="152"/>
      <c r="GUZ863" s="152"/>
      <c r="GVA863" s="152"/>
      <c r="GVB863" s="152"/>
      <c r="GVC863" s="152"/>
      <c r="GVD863" s="152"/>
      <c r="GVE863" s="152"/>
      <c r="GVF863" s="152"/>
      <c r="GVG863" s="152"/>
      <c r="GVH863" s="152"/>
      <c r="GVI863" s="152"/>
      <c r="GVJ863" s="152"/>
      <c r="GVK863" s="152"/>
      <c r="GVL863" s="152"/>
      <c r="GVM863" s="152"/>
      <c r="GVN863" s="152"/>
      <c r="GVO863" s="152"/>
      <c r="GVP863" s="152"/>
      <c r="GVQ863" s="152"/>
      <c r="GVR863" s="152"/>
      <c r="GVS863" s="152"/>
      <c r="GVT863" s="152"/>
      <c r="GVU863" s="152"/>
      <c r="GVV863" s="152"/>
      <c r="GVW863" s="152"/>
      <c r="GVX863" s="152"/>
      <c r="GVY863" s="152"/>
      <c r="GVZ863" s="152"/>
      <c r="GWA863" s="152"/>
      <c r="GWB863" s="152"/>
      <c r="GWC863" s="152"/>
      <c r="GWD863" s="152"/>
      <c r="GWE863" s="152"/>
      <c r="GWF863" s="152"/>
      <c r="GWG863" s="152"/>
      <c r="GWH863" s="152"/>
      <c r="GWI863" s="152"/>
      <c r="GWJ863" s="152"/>
      <c r="GWK863" s="152"/>
      <c r="GWL863" s="152"/>
      <c r="GWM863" s="152"/>
      <c r="GWN863" s="152"/>
      <c r="GWO863" s="152"/>
      <c r="GWP863" s="152"/>
      <c r="GWQ863" s="152"/>
      <c r="GWR863" s="152"/>
      <c r="GWS863" s="152"/>
      <c r="GWT863" s="152"/>
      <c r="GWU863" s="152"/>
      <c r="GWV863" s="152"/>
      <c r="GWW863" s="152"/>
      <c r="GWX863" s="152"/>
      <c r="GWY863" s="152"/>
      <c r="GWZ863" s="152"/>
      <c r="GXA863" s="152"/>
      <c r="GXB863" s="152"/>
      <c r="GXC863" s="152"/>
      <c r="GXD863" s="152"/>
      <c r="GXE863" s="152"/>
      <c r="GXF863" s="152"/>
      <c r="GXG863" s="152"/>
      <c r="GXH863" s="152"/>
      <c r="GXI863" s="152"/>
      <c r="GXJ863" s="152"/>
      <c r="GXK863" s="152"/>
      <c r="GXL863" s="152"/>
      <c r="GXM863" s="152"/>
      <c r="GXN863" s="152"/>
      <c r="GXO863" s="152"/>
      <c r="GXP863" s="152"/>
      <c r="GXQ863" s="152"/>
      <c r="GXR863" s="152"/>
      <c r="GXS863" s="152"/>
      <c r="GXT863" s="152"/>
      <c r="GXU863" s="152"/>
      <c r="GXV863" s="152"/>
      <c r="GXW863" s="152"/>
      <c r="GXX863" s="152"/>
      <c r="GXY863" s="152"/>
      <c r="GXZ863" s="152"/>
      <c r="GYA863" s="152"/>
      <c r="GYB863" s="152"/>
      <c r="GYC863" s="152"/>
      <c r="GYD863" s="152"/>
      <c r="GYE863" s="152"/>
      <c r="GYF863" s="152"/>
      <c r="GYG863" s="152"/>
      <c r="GYH863" s="152"/>
      <c r="GYI863" s="152"/>
      <c r="GYJ863" s="152"/>
      <c r="GYK863" s="152"/>
      <c r="GYL863" s="152"/>
      <c r="GYM863" s="152"/>
      <c r="GYN863" s="152"/>
      <c r="GYO863" s="152"/>
      <c r="GYP863" s="152"/>
      <c r="GYQ863" s="152"/>
      <c r="GYR863" s="152"/>
      <c r="GYS863" s="152"/>
      <c r="GYT863" s="152"/>
      <c r="GYU863" s="152"/>
      <c r="GYV863" s="152"/>
      <c r="GYW863" s="152"/>
      <c r="GYX863" s="152"/>
      <c r="GYY863" s="152"/>
      <c r="GYZ863" s="152"/>
      <c r="GZA863" s="152"/>
      <c r="GZB863" s="152"/>
      <c r="GZC863" s="152"/>
      <c r="GZD863" s="152"/>
      <c r="GZE863" s="152"/>
      <c r="GZF863" s="152"/>
      <c r="GZG863" s="152"/>
      <c r="GZH863" s="152"/>
      <c r="GZI863" s="152"/>
      <c r="GZJ863" s="152"/>
      <c r="GZK863" s="152"/>
      <c r="GZL863" s="152"/>
      <c r="GZM863" s="152"/>
      <c r="GZN863" s="152"/>
      <c r="GZO863" s="152"/>
      <c r="GZP863" s="152"/>
      <c r="GZQ863" s="152"/>
      <c r="GZR863" s="152"/>
      <c r="GZS863" s="152"/>
      <c r="GZT863" s="152"/>
      <c r="GZU863" s="152"/>
      <c r="GZV863" s="152"/>
      <c r="GZW863" s="152"/>
      <c r="GZX863" s="152"/>
      <c r="GZY863" s="152"/>
      <c r="GZZ863" s="152"/>
      <c r="HAA863" s="152"/>
      <c r="HAB863" s="152"/>
      <c r="HAC863" s="152"/>
      <c r="HAD863" s="152"/>
      <c r="HAE863" s="152"/>
      <c r="HAF863" s="152"/>
      <c r="HAG863" s="152"/>
      <c r="HAH863" s="152"/>
      <c r="HAI863" s="152"/>
      <c r="HAJ863" s="152"/>
      <c r="HAK863" s="152"/>
      <c r="HAL863" s="152"/>
      <c r="HAM863" s="152"/>
      <c r="HAN863" s="152"/>
      <c r="HAO863" s="152"/>
      <c r="HAP863" s="152"/>
      <c r="HAQ863" s="152"/>
      <c r="HAR863" s="152"/>
      <c r="HAS863" s="152"/>
      <c r="HAT863" s="152"/>
      <c r="HAU863" s="152"/>
      <c r="HAV863" s="152"/>
      <c r="HAW863" s="152"/>
      <c r="HAX863" s="152"/>
      <c r="HAY863" s="152"/>
      <c r="HAZ863" s="152"/>
      <c r="HBA863" s="152"/>
      <c r="HBB863" s="152"/>
      <c r="HBC863" s="152"/>
      <c r="HBD863" s="152"/>
      <c r="HBE863" s="152"/>
      <c r="HBF863" s="152"/>
      <c r="HBG863" s="152"/>
      <c r="HBH863" s="152"/>
      <c r="HBI863" s="152"/>
      <c r="HBJ863" s="152"/>
      <c r="HBK863" s="152"/>
      <c r="HBL863" s="152"/>
      <c r="HBM863" s="152"/>
      <c r="HBN863" s="152"/>
      <c r="HBO863" s="152"/>
      <c r="HBP863" s="152"/>
      <c r="HBQ863" s="152"/>
      <c r="HBR863" s="152"/>
      <c r="HBS863" s="152"/>
      <c r="HBT863" s="152"/>
      <c r="HBU863" s="152"/>
      <c r="HBV863" s="152"/>
      <c r="HBW863" s="152"/>
      <c r="HBX863" s="152"/>
      <c r="HBY863" s="152"/>
      <c r="HBZ863" s="152"/>
      <c r="HCA863" s="152"/>
      <c r="HCB863" s="152"/>
      <c r="HCC863" s="152"/>
      <c r="HCD863" s="152"/>
      <c r="HCE863" s="152"/>
      <c r="HCF863" s="152"/>
      <c r="HCG863" s="152"/>
      <c r="HCH863" s="152"/>
      <c r="HCI863" s="152"/>
      <c r="HCJ863" s="152"/>
      <c r="HCK863" s="152"/>
      <c r="HCL863" s="152"/>
      <c r="HCM863" s="152"/>
      <c r="HCN863" s="152"/>
      <c r="HCO863" s="152"/>
      <c r="HCP863" s="152"/>
      <c r="HCQ863" s="152"/>
      <c r="HCR863" s="152"/>
      <c r="HCS863" s="152"/>
      <c r="HCT863" s="152"/>
      <c r="HCU863" s="152"/>
      <c r="HCV863" s="152"/>
      <c r="HCW863" s="152"/>
      <c r="HCX863" s="152"/>
      <c r="HCY863" s="152"/>
      <c r="HCZ863" s="152"/>
      <c r="HDA863" s="152"/>
      <c r="HDB863" s="152"/>
      <c r="HDC863" s="152"/>
      <c r="HDD863" s="152"/>
      <c r="HDE863" s="152"/>
      <c r="HDF863" s="152"/>
      <c r="HDG863" s="152"/>
      <c r="HDH863" s="152"/>
      <c r="HDI863" s="152"/>
      <c r="HDJ863" s="152"/>
      <c r="HDK863" s="152"/>
      <c r="HDL863" s="152"/>
      <c r="HDM863" s="152"/>
      <c r="HDN863" s="152"/>
      <c r="HDO863" s="152"/>
      <c r="HDP863" s="152"/>
      <c r="HDQ863" s="152"/>
      <c r="HDR863" s="152"/>
      <c r="HDS863" s="152"/>
      <c r="HDT863" s="152"/>
      <c r="HDU863" s="152"/>
      <c r="HDV863" s="152"/>
      <c r="HDW863" s="152"/>
      <c r="HDX863" s="152"/>
      <c r="HDY863" s="152"/>
      <c r="HDZ863" s="152"/>
      <c r="HEA863" s="152"/>
      <c r="HEB863" s="152"/>
      <c r="HEC863" s="152"/>
      <c r="HED863" s="152"/>
      <c r="HEE863" s="152"/>
      <c r="HEF863" s="152"/>
      <c r="HEG863" s="152"/>
      <c r="HEH863" s="152"/>
      <c r="HEI863" s="152"/>
      <c r="HEJ863" s="152"/>
      <c r="HEK863" s="152"/>
      <c r="HEL863" s="152"/>
      <c r="HEM863" s="152"/>
      <c r="HEN863" s="152"/>
      <c r="HEO863" s="152"/>
      <c r="HEP863" s="152"/>
      <c r="HEQ863" s="152"/>
      <c r="HER863" s="152"/>
      <c r="HES863" s="152"/>
      <c r="HET863" s="152"/>
      <c r="HEU863" s="152"/>
      <c r="HEV863" s="152"/>
      <c r="HEW863" s="152"/>
      <c r="HEX863" s="152"/>
      <c r="HEY863" s="152"/>
      <c r="HEZ863" s="152"/>
      <c r="HFA863" s="152"/>
      <c r="HFB863" s="152"/>
      <c r="HFC863" s="152"/>
      <c r="HFD863" s="152"/>
      <c r="HFE863" s="152"/>
      <c r="HFF863" s="152"/>
      <c r="HFG863" s="152"/>
      <c r="HFH863" s="152"/>
      <c r="HFI863" s="152"/>
      <c r="HFJ863" s="152"/>
      <c r="HFK863" s="152"/>
      <c r="HFL863" s="152"/>
      <c r="HFM863" s="152"/>
      <c r="HFN863" s="152"/>
      <c r="HFO863" s="152"/>
      <c r="HFP863" s="152"/>
      <c r="HFQ863" s="152"/>
      <c r="HFR863" s="152"/>
      <c r="HFS863" s="152"/>
      <c r="HFT863" s="152"/>
      <c r="HFU863" s="152"/>
      <c r="HFV863" s="152"/>
      <c r="HFW863" s="152"/>
      <c r="HFX863" s="152"/>
      <c r="HFY863" s="152"/>
      <c r="HFZ863" s="152"/>
      <c r="HGA863" s="152"/>
      <c r="HGB863" s="152"/>
      <c r="HGC863" s="152"/>
      <c r="HGD863" s="152"/>
      <c r="HGE863" s="152"/>
      <c r="HGF863" s="152"/>
      <c r="HGG863" s="152"/>
      <c r="HGH863" s="152"/>
      <c r="HGI863" s="152"/>
      <c r="HGJ863" s="152"/>
      <c r="HGK863" s="152"/>
      <c r="HGL863" s="152"/>
      <c r="HGM863" s="152"/>
      <c r="HGN863" s="152"/>
      <c r="HGO863" s="152"/>
      <c r="HGP863" s="152"/>
      <c r="HGQ863" s="152"/>
      <c r="HGR863" s="152"/>
      <c r="HGS863" s="152"/>
      <c r="HGT863" s="152"/>
      <c r="HGU863" s="152"/>
      <c r="HGV863" s="152"/>
      <c r="HGW863" s="152"/>
      <c r="HGX863" s="152"/>
      <c r="HGY863" s="152"/>
      <c r="HGZ863" s="152"/>
      <c r="HHA863" s="152"/>
      <c r="HHB863" s="152"/>
      <c r="HHC863" s="152"/>
      <c r="HHD863" s="152"/>
      <c r="HHE863" s="152"/>
      <c r="HHF863" s="152"/>
      <c r="HHG863" s="152"/>
      <c r="HHH863" s="152"/>
      <c r="HHI863" s="152"/>
      <c r="HHJ863" s="152"/>
      <c r="HHK863" s="152"/>
      <c r="HHL863" s="152"/>
      <c r="HHM863" s="152"/>
      <c r="HHN863" s="152"/>
      <c r="HHO863" s="152"/>
      <c r="HHP863" s="152"/>
      <c r="HHQ863" s="152"/>
      <c r="HHR863" s="152"/>
      <c r="HHS863" s="152"/>
      <c r="HHT863" s="152"/>
      <c r="HHU863" s="152"/>
      <c r="HHV863" s="152"/>
      <c r="HHW863" s="152"/>
      <c r="HHX863" s="152"/>
      <c r="HHY863" s="152"/>
      <c r="HHZ863" s="152"/>
      <c r="HIA863" s="152"/>
      <c r="HIB863" s="152"/>
      <c r="HIC863" s="152"/>
      <c r="HID863" s="152"/>
      <c r="HIE863" s="152"/>
      <c r="HIF863" s="152"/>
      <c r="HIG863" s="152"/>
      <c r="HIH863" s="152"/>
      <c r="HII863" s="152"/>
      <c r="HIJ863" s="152"/>
      <c r="HIK863" s="152"/>
      <c r="HIL863" s="152"/>
      <c r="HIM863" s="152"/>
      <c r="HIN863" s="152"/>
      <c r="HIO863" s="152"/>
      <c r="HIP863" s="152"/>
      <c r="HIQ863" s="152"/>
      <c r="HIR863" s="152"/>
      <c r="HIS863" s="152"/>
      <c r="HIT863" s="152"/>
      <c r="HIU863" s="152"/>
      <c r="HIV863" s="152"/>
      <c r="HIW863" s="152"/>
      <c r="HIX863" s="152"/>
      <c r="HIY863" s="152"/>
      <c r="HIZ863" s="152"/>
      <c r="HJA863" s="152"/>
      <c r="HJB863" s="152"/>
      <c r="HJC863" s="152"/>
      <c r="HJD863" s="152"/>
      <c r="HJE863" s="152"/>
      <c r="HJF863" s="152"/>
      <c r="HJG863" s="152"/>
      <c r="HJH863" s="152"/>
      <c r="HJI863" s="152"/>
      <c r="HJJ863" s="152"/>
      <c r="HJK863" s="152"/>
      <c r="HJL863" s="152"/>
      <c r="HJM863" s="152"/>
      <c r="HJN863" s="152"/>
      <c r="HJO863" s="152"/>
      <c r="HJP863" s="152"/>
      <c r="HJQ863" s="152"/>
      <c r="HJR863" s="152"/>
      <c r="HJS863" s="152"/>
      <c r="HJT863" s="152"/>
      <c r="HJU863" s="152"/>
      <c r="HJV863" s="152"/>
      <c r="HJW863" s="152"/>
      <c r="HJX863" s="152"/>
      <c r="HJY863" s="152"/>
      <c r="HJZ863" s="152"/>
      <c r="HKA863" s="152"/>
      <c r="HKB863" s="152"/>
      <c r="HKC863" s="152"/>
      <c r="HKD863" s="152"/>
      <c r="HKE863" s="152"/>
      <c r="HKF863" s="152"/>
      <c r="HKG863" s="152"/>
      <c r="HKH863" s="152"/>
      <c r="HKI863" s="152"/>
      <c r="HKJ863" s="152"/>
      <c r="HKK863" s="152"/>
      <c r="HKL863" s="152"/>
      <c r="HKM863" s="152"/>
      <c r="HKN863" s="152"/>
      <c r="HKO863" s="152"/>
      <c r="HKP863" s="152"/>
      <c r="HKQ863" s="152"/>
      <c r="HKR863" s="152"/>
      <c r="HKS863" s="152"/>
      <c r="HKT863" s="152"/>
      <c r="HKU863" s="152"/>
      <c r="HKV863" s="152"/>
      <c r="HKW863" s="152"/>
      <c r="HKX863" s="152"/>
      <c r="HKY863" s="152"/>
      <c r="HKZ863" s="152"/>
      <c r="HLA863" s="152"/>
      <c r="HLB863" s="152"/>
      <c r="HLC863" s="152"/>
      <c r="HLD863" s="152"/>
      <c r="HLE863" s="152"/>
      <c r="HLF863" s="152"/>
      <c r="HLG863" s="152"/>
      <c r="HLH863" s="152"/>
      <c r="HLI863" s="152"/>
      <c r="HLJ863" s="152"/>
      <c r="HLK863" s="152"/>
      <c r="HLL863" s="152"/>
      <c r="HLM863" s="152"/>
      <c r="HLN863" s="152"/>
      <c r="HLO863" s="152"/>
      <c r="HLP863" s="152"/>
      <c r="HLQ863" s="152"/>
      <c r="HLR863" s="152"/>
      <c r="HLS863" s="152"/>
      <c r="HLT863" s="152"/>
      <c r="HLU863" s="152"/>
      <c r="HLV863" s="152"/>
      <c r="HLW863" s="152"/>
      <c r="HLX863" s="152"/>
      <c r="HLY863" s="152"/>
      <c r="HLZ863" s="152"/>
      <c r="HMA863" s="152"/>
      <c r="HMB863" s="152"/>
      <c r="HMC863" s="152"/>
      <c r="HMD863" s="152"/>
      <c r="HME863" s="152"/>
      <c r="HMF863" s="152"/>
      <c r="HMG863" s="152"/>
      <c r="HMH863" s="152"/>
      <c r="HMI863" s="152"/>
      <c r="HMJ863" s="152"/>
      <c r="HMK863" s="152"/>
      <c r="HML863" s="152"/>
      <c r="HMM863" s="152"/>
      <c r="HMN863" s="152"/>
      <c r="HMO863" s="152"/>
      <c r="HMP863" s="152"/>
      <c r="HMQ863" s="152"/>
      <c r="HMR863" s="152"/>
      <c r="HMS863" s="152"/>
      <c r="HMT863" s="152"/>
      <c r="HMU863" s="152"/>
      <c r="HMV863" s="152"/>
      <c r="HMW863" s="152"/>
      <c r="HMX863" s="152"/>
      <c r="HMY863" s="152"/>
      <c r="HMZ863" s="152"/>
      <c r="HNA863" s="152"/>
      <c r="HNB863" s="152"/>
      <c r="HNC863" s="152"/>
      <c r="HND863" s="152"/>
      <c r="HNE863" s="152"/>
      <c r="HNF863" s="152"/>
      <c r="HNG863" s="152"/>
      <c r="HNH863" s="152"/>
      <c r="HNI863" s="152"/>
      <c r="HNJ863" s="152"/>
      <c r="HNK863" s="152"/>
      <c r="HNL863" s="152"/>
      <c r="HNM863" s="152"/>
      <c r="HNN863" s="152"/>
      <c r="HNO863" s="152"/>
      <c r="HNP863" s="152"/>
      <c r="HNQ863" s="152"/>
      <c r="HNR863" s="152"/>
      <c r="HNS863" s="152"/>
      <c r="HNT863" s="152"/>
      <c r="HNU863" s="152"/>
      <c r="HNV863" s="152"/>
      <c r="HNW863" s="152"/>
      <c r="HNX863" s="152"/>
      <c r="HNY863" s="152"/>
      <c r="HNZ863" s="152"/>
      <c r="HOA863" s="152"/>
      <c r="HOB863" s="152"/>
      <c r="HOC863" s="152"/>
      <c r="HOD863" s="152"/>
      <c r="HOE863" s="152"/>
      <c r="HOF863" s="152"/>
      <c r="HOG863" s="152"/>
      <c r="HOH863" s="152"/>
      <c r="HOI863" s="152"/>
      <c r="HOJ863" s="152"/>
      <c r="HOK863" s="152"/>
      <c r="HOL863" s="152"/>
      <c r="HOM863" s="152"/>
      <c r="HON863" s="152"/>
      <c r="HOO863" s="152"/>
      <c r="HOP863" s="152"/>
      <c r="HOQ863" s="152"/>
      <c r="HOR863" s="152"/>
      <c r="HOS863" s="152"/>
      <c r="HOT863" s="152"/>
      <c r="HOU863" s="152"/>
      <c r="HOV863" s="152"/>
      <c r="HOW863" s="152"/>
      <c r="HOX863" s="152"/>
      <c r="HOY863" s="152"/>
      <c r="HOZ863" s="152"/>
      <c r="HPA863" s="152"/>
      <c r="HPB863" s="152"/>
      <c r="HPC863" s="152"/>
      <c r="HPD863" s="152"/>
      <c r="HPE863" s="152"/>
      <c r="HPF863" s="152"/>
      <c r="HPG863" s="152"/>
      <c r="HPH863" s="152"/>
      <c r="HPI863" s="152"/>
      <c r="HPJ863" s="152"/>
      <c r="HPK863" s="152"/>
      <c r="HPL863" s="152"/>
      <c r="HPM863" s="152"/>
      <c r="HPN863" s="152"/>
      <c r="HPO863" s="152"/>
      <c r="HPP863" s="152"/>
      <c r="HPQ863" s="152"/>
      <c r="HPR863" s="152"/>
      <c r="HPS863" s="152"/>
      <c r="HPT863" s="152"/>
      <c r="HPU863" s="152"/>
      <c r="HPV863" s="152"/>
      <c r="HPW863" s="152"/>
      <c r="HPX863" s="152"/>
      <c r="HPY863" s="152"/>
      <c r="HPZ863" s="152"/>
      <c r="HQA863" s="152"/>
      <c r="HQB863" s="152"/>
      <c r="HQC863" s="152"/>
      <c r="HQD863" s="152"/>
      <c r="HQE863" s="152"/>
      <c r="HQF863" s="152"/>
      <c r="HQG863" s="152"/>
      <c r="HQH863" s="152"/>
      <c r="HQI863" s="152"/>
      <c r="HQJ863" s="152"/>
      <c r="HQK863" s="152"/>
      <c r="HQL863" s="152"/>
      <c r="HQM863" s="152"/>
      <c r="HQN863" s="152"/>
      <c r="HQO863" s="152"/>
      <c r="HQP863" s="152"/>
      <c r="HQQ863" s="152"/>
      <c r="HQR863" s="152"/>
      <c r="HQS863" s="152"/>
      <c r="HQT863" s="152"/>
      <c r="HQU863" s="152"/>
      <c r="HQV863" s="152"/>
      <c r="HQW863" s="152"/>
      <c r="HQX863" s="152"/>
      <c r="HQY863" s="152"/>
      <c r="HQZ863" s="152"/>
      <c r="HRA863" s="152"/>
      <c r="HRB863" s="152"/>
      <c r="HRC863" s="152"/>
      <c r="HRD863" s="152"/>
      <c r="HRE863" s="152"/>
      <c r="HRF863" s="152"/>
      <c r="HRG863" s="152"/>
      <c r="HRH863" s="152"/>
      <c r="HRI863" s="152"/>
      <c r="HRJ863" s="152"/>
      <c r="HRK863" s="152"/>
      <c r="HRL863" s="152"/>
      <c r="HRM863" s="152"/>
      <c r="HRN863" s="152"/>
      <c r="HRO863" s="152"/>
      <c r="HRP863" s="152"/>
      <c r="HRQ863" s="152"/>
      <c r="HRR863" s="152"/>
      <c r="HRS863" s="152"/>
      <c r="HRT863" s="152"/>
      <c r="HRU863" s="152"/>
      <c r="HRV863" s="152"/>
      <c r="HRW863" s="152"/>
      <c r="HRX863" s="152"/>
      <c r="HRY863" s="152"/>
      <c r="HRZ863" s="152"/>
      <c r="HSA863" s="152"/>
      <c r="HSB863" s="152"/>
      <c r="HSC863" s="152"/>
      <c r="HSD863" s="152"/>
      <c r="HSE863" s="152"/>
      <c r="HSF863" s="152"/>
      <c r="HSG863" s="152"/>
      <c r="HSH863" s="152"/>
      <c r="HSI863" s="152"/>
      <c r="HSJ863" s="152"/>
      <c r="HSK863" s="152"/>
      <c r="HSL863" s="152"/>
      <c r="HSM863" s="152"/>
      <c r="HSN863" s="152"/>
      <c r="HSO863" s="152"/>
      <c r="HSP863" s="152"/>
      <c r="HSQ863" s="152"/>
      <c r="HSR863" s="152"/>
      <c r="HSS863" s="152"/>
      <c r="HST863" s="152"/>
      <c r="HSU863" s="152"/>
      <c r="HSV863" s="152"/>
      <c r="HSW863" s="152"/>
      <c r="HSX863" s="152"/>
      <c r="HSY863" s="152"/>
      <c r="HSZ863" s="152"/>
      <c r="HTA863" s="152"/>
      <c r="HTB863" s="152"/>
      <c r="HTC863" s="152"/>
      <c r="HTD863" s="152"/>
      <c r="HTE863" s="152"/>
      <c r="HTF863" s="152"/>
      <c r="HTG863" s="152"/>
      <c r="HTH863" s="152"/>
      <c r="HTI863" s="152"/>
      <c r="HTJ863" s="152"/>
      <c r="HTK863" s="152"/>
      <c r="HTL863" s="152"/>
      <c r="HTM863" s="152"/>
      <c r="HTN863" s="152"/>
      <c r="HTO863" s="152"/>
      <c r="HTP863" s="152"/>
      <c r="HTQ863" s="152"/>
      <c r="HTR863" s="152"/>
      <c r="HTS863" s="152"/>
      <c r="HTT863" s="152"/>
      <c r="HTU863" s="152"/>
      <c r="HTV863" s="152"/>
      <c r="HTW863" s="152"/>
      <c r="HTX863" s="152"/>
      <c r="HTY863" s="152"/>
      <c r="HTZ863" s="152"/>
      <c r="HUA863" s="152"/>
      <c r="HUB863" s="152"/>
      <c r="HUC863" s="152"/>
      <c r="HUD863" s="152"/>
      <c r="HUE863" s="152"/>
      <c r="HUF863" s="152"/>
      <c r="HUG863" s="152"/>
      <c r="HUH863" s="152"/>
      <c r="HUI863" s="152"/>
      <c r="HUJ863" s="152"/>
      <c r="HUK863" s="152"/>
      <c r="HUL863" s="152"/>
      <c r="HUM863" s="152"/>
      <c r="HUN863" s="152"/>
      <c r="HUO863" s="152"/>
      <c r="HUP863" s="152"/>
      <c r="HUQ863" s="152"/>
      <c r="HUR863" s="152"/>
      <c r="HUS863" s="152"/>
      <c r="HUT863" s="152"/>
      <c r="HUU863" s="152"/>
      <c r="HUV863" s="152"/>
      <c r="HUW863" s="152"/>
      <c r="HUX863" s="152"/>
      <c r="HUY863" s="152"/>
      <c r="HUZ863" s="152"/>
      <c r="HVA863" s="152"/>
      <c r="HVB863" s="152"/>
      <c r="HVC863" s="152"/>
      <c r="HVD863" s="152"/>
      <c r="HVE863" s="152"/>
      <c r="HVF863" s="152"/>
      <c r="HVG863" s="152"/>
      <c r="HVH863" s="152"/>
      <c r="HVI863" s="152"/>
      <c r="HVJ863" s="152"/>
      <c r="HVK863" s="152"/>
      <c r="HVL863" s="152"/>
      <c r="HVM863" s="152"/>
      <c r="HVN863" s="152"/>
      <c r="HVO863" s="152"/>
      <c r="HVP863" s="152"/>
      <c r="HVQ863" s="152"/>
      <c r="HVR863" s="152"/>
      <c r="HVS863" s="152"/>
      <c r="HVT863" s="152"/>
      <c r="HVU863" s="152"/>
      <c r="HVV863" s="152"/>
      <c r="HVW863" s="152"/>
      <c r="HVX863" s="152"/>
      <c r="HVY863" s="152"/>
      <c r="HVZ863" s="152"/>
      <c r="HWA863" s="152"/>
      <c r="HWB863" s="152"/>
      <c r="HWC863" s="152"/>
      <c r="HWD863" s="152"/>
      <c r="HWE863" s="152"/>
      <c r="HWF863" s="152"/>
      <c r="HWG863" s="152"/>
      <c r="HWH863" s="152"/>
      <c r="HWI863" s="152"/>
      <c r="HWJ863" s="152"/>
      <c r="HWK863" s="152"/>
      <c r="HWL863" s="152"/>
      <c r="HWM863" s="152"/>
      <c r="HWN863" s="152"/>
      <c r="HWO863" s="152"/>
      <c r="HWP863" s="152"/>
      <c r="HWQ863" s="152"/>
      <c r="HWR863" s="152"/>
      <c r="HWS863" s="152"/>
      <c r="HWT863" s="152"/>
      <c r="HWU863" s="152"/>
      <c r="HWV863" s="152"/>
      <c r="HWW863" s="152"/>
      <c r="HWX863" s="152"/>
      <c r="HWY863" s="152"/>
      <c r="HWZ863" s="152"/>
      <c r="HXA863" s="152"/>
      <c r="HXB863" s="152"/>
      <c r="HXC863" s="152"/>
      <c r="HXD863" s="152"/>
      <c r="HXE863" s="152"/>
      <c r="HXF863" s="152"/>
      <c r="HXG863" s="152"/>
      <c r="HXH863" s="152"/>
      <c r="HXI863" s="152"/>
      <c r="HXJ863" s="152"/>
      <c r="HXK863" s="152"/>
      <c r="HXL863" s="152"/>
      <c r="HXM863" s="152"/>
      <c r="HXN863" s="152"/>
      <c r="HXO863" s="152"/>
      <c r="HXP863" s="152"/>
      <c r="HXQ863" s="152"/>
      <c r="HXR863" s="152"/>
      <c r="HXS863" s="152"/>
      <c r="HXT863" s="152"/>
      <c r="HXU863" s="152"/>
      <c r="HXV863" s="152"/>
      <c r="HXW863" s="152"/>
      <c r="HXX863" s="152"/>
      <c r="HXY863" s="152"/>
      <c r="HXZ863" s="152"/>
      <c r="HYA863" s="152"/>
      <c r="HYB863" s="152"/>
      <c r="HYC863" s="152"/>
      <c r="HYD863" s="152"/>
      <c r="HYE863" s="152"/>
      <c r="HYF863" s="152"/>
      <c r="HYG863" s="152"/>
      <c r="HYH863" s="152"/>
      <c r="HYI863" s="152"/>
      <c r="HYJ863" s="152"/>
      <c r="HYK863" s="152"/>
      <c r="HYL863" s="152"/>
      <c r="HYM863" s="152"/>
      <c r="HYN863" s="152"/>
      <c r="HYO863" s="152"/>
      <c r="HYP863" s="152"/>
      <c r="HYQ863" s="152"/>
      <c r="HYR863" s="152"/>
      <c r="HYS863" s="152"/>
      <c r="HYT863" s="152"/>
      <c r="HYU863" s="152"/>
      <c r="HYV863" s="152"/>
      <c r="HYW863" s="152"/>
      <c r="HYX863" s="152"/>
      <c r="HYY863" s="152"/>
      <c r="HYZ863" s="152"/>
      <c r="HZA863" s="152"/>
      <c r="HZB863" s="152"/>
      <c r="HZC863" s="152"/>
      <c r="HZD863" s="152"/>
      <c r="HZE863" s="152"/>
      <c r="HZF863" s="152"/>
      <c r="HZG863" s="152"/>
      <c r="HZH863" s="152"/>
      <c r="HZI863" s="152"/>
      <c r="HZJ863" s="152"/>
      <c r="HZK863" s="152"/>
      <c r="HZL863" s="152"/>
      <c r="HZM863" s="152"/>
      <c r="HZN863" s="152"/>
      <c r="HZO863" s="152"/>
      <c r="HZP863" s="152"/>
      <c r="HZQ863" s="152"/>
      <c r="HZR863" s="152"/>
      <c r="HZS863" s="152"/>
      <c r="HZT863" s="152"/>
      <c r="HZU863" s="152"/>
      <c r="HZV863" s="152"/>
      <c r="HZW863" s="152"/>
      <c r="HZX863" s="152"/>
      <c r="HZY863" s="152"/>
      <c r="HZZ863" s="152"/>
      <c r="IAA863" s="152"/>
      <c r="IAB863" s="152"/>
      <c r="IAC863" s="152"/>
      <c r="IAD863" s="152"/>
      <c r="IAE863" s="152"/>
      <c r="IAF863" s="152"/>
      <c r="IAG863" s="152"/>
      <c r="IAH863" s="152"/>
      <c r="IAI863" s="152"/>
      <c r="IAJ863" s="152"/>
      <c r="IAK863" s="152"/>
      <c r="IAL863" s="152"/>
      <c r="IAM863" s="152"/>
      <c r="IAN863" s="152"/>
      <c r="IAO863" s="152"/>
      <c r="IAP863" s="152"/>
      <c r="IAQ863" s="152"/>
      <c r="IAR863" s="152"/>
      <c r="IAS863" s="152"/>
      <c r="IAT863" s="152"/>
      <c r="IAU863" s="152"/>
      <c r="IAV863" s="152"/>
      <c r="IAW863" s="152"/>
      <c r="IAX863" s="152"/>
      <c r="IAY863" s="152"/>
      <c r="IAZ863" s="152"/>
      <c r="IBA863" s="152"/>
      <c r="IBB863" s="152"/>
      <c r="IBC863" s="152"/>
      <c r="IBD863" s="152"/>
      <c r="IBE863" s="152"/>
      <c r="IBF863" s="152"/>
      <c r="IBG863" s="152"/>
      <c r="IBH863" s="152"/>
      <c r="IBI863" s="152"/>
      <c r="IBJ863" s="152"/>
      <c r="IBK863" s="152"/>
      <c r="IBL863" s="152"/>
      <c r="IBM863" s="152"/>
      <c r="IBN863" s="152"/>
      <c r="IBO863" s="152"/>
      <c r="IBP863" s="152"/>
      <c r="IBQ863" s="152"/>
      <c r="IBR863" s="152"/>
      <c r="IBS863" s="152"/>
      <c r="IBT863" s="152"/>
      <c r="IBU863" s="152"/>
      <c r="IBV863" s="152"/>
      <c r="IBW863" s="152"/>
      <c r="IBX863" s="152"/>
      <c r="IBY863" s="152"/>
      <c r="IBZ863" s="152"/>
      <c r="ICA863" s="152"/>
      <c r="ICB863" s="152"/>
      <c r="ICC863" s="152"/>
      <c r="ICD863" s="152"/>
      <c r="ICE863" s="152"/>
      <c r="ICF863" s="152"/>
      <c r="ICG863" s="152"/>
      <c r="ICH863" s="152"/>
      <c r="ICI863" s="152"/>
      <c r="ICJ863" s="152"/>
      <c r="ICK863" s="152"/>
      <c r="ICL863" s="152"/>
      <c r="ICM863" s="152"/>
      <c r="ICN863" s="152"/>
      <c r="ICO863" s="152"/>
      <c r="ICP863" s="152"/>
      <c r="ICQ863" s="152"/>
      <c r="ICR863" s="152"/>
      <c r="ICS863" s="152"/>
      <c r="ICT863" s="152"/>
      <c r="ICU863" s="152"/>
      <c r="ICV863" s="152"/>
      <c r="ICW863" s="152"/>
      <c r="ICX863" s="152"/>
      <c r="ICY863" s="152"/>
      <c r="ICZ863" s="152"/>
      <c r="IDA863" s="152"/>
      <c r="IDB863" s="152"/>
      <c r="IDC863" s="152"/>
      <c r="IDD863" s="152"/>
      <c r="IDE863" s="152"/>
      <c r="IDF863" s="152"/>
      <c r="IDG863" s="152"/>
      <c r="IDH863" s="152"/>
      <c r="IDI863" s="152"/>
      <c r="IDJ863" s="152"/>
      <c r="IDK863" s="152"/>
      <c r="IDL863" s="152"/>
      <c r="IDM863" s="152"/>
      <c r="IDN863" s="152"/>
      <c r="IDO863" s="152"/>
      <c r="IDP863" s="152"/>
      <c r="IDQ863" s="152"/>
      <c r="IDR863" s="152"/>
      <c r="IDS863" s="152"/>
      <c r="IDT863" s="152"/>
      <c r="IDU863" s="152"/>
      <c r="IDV863" s="152"/>
      <c r="IDW863" s="152"/>
      <c r="IDX863" s="152"/>
      <c r="IDY863" s="152"/>
      <c r="IDZ863" s="152"/>
      <c r="IEA863" s="152"/>
      <c r="IEB863" s="152"/>
      <c r="IEC863" s="152"/>
      <c r="IED863" s="152"/>
      <c r="IEE863" s="152"/>
      <c r="IEF863" s="152"/>
      <c r="IEG863" s="152"/>
      <c r="IEH863" s="152"/>
      <c r="IEI863" s="152"/>
      <c r="IEJ863" s="152"/>
      <c r="IEK863" s="152"/>
      <c r="IEL863" s="152"/>
      <c r="IEM863" s="152"/>
      <c r="IEN863" s="152"/>
      <c r="IEO863" s="152"/>
      <c r="IEP863" s="152"/>
      <c r="IEQ863" s="152"/>
      <c r="IER863" s="152"/>
      <c r="IES863" s="152"/>
      <c r="IET863" s="152"/>
      <c r="IEU863" s="152"/>
      <c r="IEV863" s="152"/>
      <c r="IEW863" s="152"/>
      <c r="IEX863" s="152"/>
      <c r="IEY863" s="152"/>
      <c r="IEZ863" s="152"/>
      <c r="IFA863" s="152"/>
      <c r="IFB863" s="152"/>
      <c r="IFC863" s="152"/>
      <c r="IFD863" s="152"/>
      <c r="IFE863" s="152"/>
      <c r="IFF863" s="152"/>
      <c r="IFG863" s="152"/>
      <c r="IFH863" s="152"/>
      <c r="IFI863" s="152"/>
      <c r="IFJ863" s="152"/>
      <c r="IFK863" s="152"/>
      <c r="IFL863" s="152"/>
      <c r="IFM863" s="152"/>
      <c r="IFN863" s="152"/>
      <c r="IFO863" s="152"/>
      <c r="IFP863" s="152"/>
      <c r="IFQ863" s="152"/>
      <c r="IFR863" s="152"/>
      <c r="IFS863" s="152"/>
      <c r="IFT863" s="152"/>
      <c r="IFU863" s="152"/>
      <c r="IFV863" s="152"/>
      <c r="IFW863" s="152"/>
      <c r="IFX863" s="152"/>
      <c r="IFY863" s="152"/>
      <c r="IFZ863" s="152"/>
      <c r="IGA863" s="152"/>
      <c r="IGB863" s="152"/>
      <c r="IGC863" s="152"/>
      <c r="IGD863" s="152"/>
      <c r="IGE863" s="152"/>
      <c r="IGF863" s="152"/>
      <c r="IGG863" s="152"/>
      <c r="IGH863" s="152"/>
      <c r="IGI863" s="152"/>
      <c r="IGJ863" s="152"/>
      <c r="IGK863" s="152"/>
      <c r="IGL863" s="152"/>
      <c r="IGM863" s="152"/>
      <c r="IGN863" s="152"/>
      <c r="IGO863" s="152"/>
      <c r="IGP863" s="152"/>
      <c r="IGQ863" s="152"/>
      <c r="IGR863" s="152"/>
      <c r="IGS863" s="152"/>
      <c r="IGT863" s="152"/>
      <c r="IGU863" s="152"/>
      <c r="IGV863" s="152"/>
      <c r="IGW863" s="152"/>
      <c r="IGX863" s="152"/>
      <c r="IGY863" s="152"/>
      <c r="IGZ863" s="152"/>
      <c r="IHA863" s="152"/>
      <c r="IHB863" s="152"/>
      <c r="IHC863" s="152"/>
      <c r="IHD863" s="152"/>
      <c r="IHE863" s="152"/>
      <c r="IHF863" s="152"/>
      <c r="IHG863" s="152"/>
      <c r="IHH863" s="152"/>
      <c r="IHI863" s="152"/>
      <c r="IHJ863" s="152"/>
      <c r="IHK863" s="152"/>
      <c r="IHL863" s="152"/>
      <c r="IHM863" s="152"/>
      <c r="IHN863" s="152"/>
      <c r="IHO863" s="152"/>
      <c r="IHP863" s="152"/>
      <c r="IHQ863" s="152"/>
      <c r="IHR863" s="152"/>
      <c r="IHS863" s="152"/>
      <c r="IHT863" s="152"/>
      <c r="IHU863" s="152"/>
      <c r="IHV863" s="152"/>
      <c r="IHW863" s="152"/>
      <c r="IHX863" s="152"/>
      <c r="IHY863" s="152"/>
      <c r="IHZ863" s="152"/>
      <c r="IIA863" s="152"/>
      <c r="IIB863" s="152"/>
      <c r="IIC863" s="152"/>
      <c r="IID863" s="152"/>
      <c r="IIE863" s="152"/>
      <c r="IIF863" s="152"/>
      <c r="IIG863" s="152"/>
      <c r="IIH863" s="152"/>
      <c r="III863" s="152"/>
      <c r="IIJ863" s="152"/>
      <c r="IIK863" s="152"/>
      <c r="IIL863" s="152"/>
      <c r="IIM863" s="152"/>
      <c r="IIN863" s="152"/>
      <c r="IIO863" s="152"/>
      <c r="IIP863" s="152"/>
      <c r="IIQ863" s="152"/>
      <c r="IIR863" s="152"/>
      <c r="IIS863" s="152"/>
      <c r="IIT863" s="152"/>
      <c r="IIU863" s="152"/>
      <c r="IIV863" s="152"/>
      <c r="IIW863" s="152"/>
      <c r="IIX863" s="152"/>
      <c r="IIY863" s="152"/>
      <c r="IIZ863" s="152"/>
      <c r="IJA863" s="152"/>
      <c r="IJB863" s="152"/>
      <c r="IJC863" s="152"/>
      <c r="IJD863" s="152"/>
      <c r="IJE863" s="152"/>
      <c r="IJF863" s="152"/>
      <c r="IJG863" s="152"/>
      <c r="IJH863" s="152"/>
      <c r="IJI863" s="152"/>
      <c r="IJJ863" s="152"/>
      <c r="IJK863" s="152"/>
      <c r="IJL863" s="152"/>
      <c r="IJM863" s="152"/>
      <c r="IJN863" s="152"/>
      <c r="IJO863" s="152"/>
      <c r="IJP863" s="152"/>
      <c r="IJQ863" s="152"/>
      <c r="IJR863" s="152"/>
      <c r="IJS863" s="152"/>
      <c r="IJT863" s="152"/>
      <c r="IJU863" s="152"/>
      <c r="IJV863" s="152"/>
      <c r="IJW863" s="152"/>
      <c r="IJX863" s="152"/>
      <c r="IJY863" s="152"/>
      <c r="IJZ863" s="152"/>
      <c r="IKA863" s="152"/>
      <c r="IKB863" s="152"/>
      <c r="IKC863" s="152"/>
      <c r="IKD863" s="152"/>
      <c r="IKE863" s="152"/>
      <c r="IKF863" s="152"/>
      <c r="IKG863" s="152"/>
      <c r="IKH863" s="152"/>
      <c r="IKI863" s="152"/>
      <c r="IKJ863" s="152"/>
      <c r="IKK863" s="152"/>
      <c r="IKL863" s="152"/>
      <c r="IKM863" s="152"/>
      <c r="IKN863" s="152"/>
      <c r="IKO863" s="152"/>
      <c r="IKP863" s="152"/>
      <c r="IKQ863" s="152"/>
      <c r="IKR863" s="152"/>
      <c r="IKS863" s="152"/>
      <c r="IKT863" s="152"/>
      <c r="IKU863" s="152"/>
      <c r="IKV863" s="152"/>
      <c r="IKW863" s="152"/>
      <c r="IKX863" s="152"/>
      <c r="IKY863" s="152"/>
      <c r="IKZ863" s="152"/>
      <c r="ILA863" s="152"/>
      <c r="ILB863" s="152"/>
      <c r="ILC863" s="152"/>
      <c r="ILD863" s="152"/>
      <c r="ILE863" s="152"/>
      <c r="ILF863" s="152"/>
      <c r="ILG863" s="152"/>
      <c r="ILH863" s="152"/>
      <c r="ILI863" s="152"/>
      <c r="ILJ863" s="152"/>
      <c r="ILK863" s="152"/>
      <c r="ILL863" s="152"/>
      <c r="ILM863" s="152"/>
      <c r="ILN863" s="152"/>
      <c r="ILO863" s="152"/>
      <c r="ILP863" s="152"/>
      <c r="ILQ863" s="152"/>
      <c r="ILR863" s="152"/>
      <c r="ILS863" s="152"/>
      <c r="ILT863" s="152"/>
      <c r="ILU863" s="152"/>
      <c r="ILV863" s="152"/>
      <c r="ILW863" s="152"/>
      <c r="ILX863" s="152"/>
      <c r="ILY863" s="152"/>
      <c r="ILZ863" s="152"/>
      <c r="IMA863" s="152"/>
      <c r="IMB863" s="152"/>
      <c r="IMC863" s="152"/>
      <c r="IMD863" s="152"/>
      <c r="IME863" s="152"/>
      <c r="IMF863" s="152"/>
      <c r="IMG863" s="152"/>
      <c r="IMH863" s="152"/>
      <c r="IMI863" s="152"/>
      <c r="IMJ863" s="152"/>
      <c r="IMK863" s="152"/>
      <c r="IML863" s="152"/>
      <c r="IMM863" s="152"/>
      <c r="IMN863" s="152"/>
      <c r="IMO863" s="152"/>
      <c r="IMP863" s="152"/>
      <c r="IMQ863" s="152"/>
      <c r="IMR863" s="152"/>
      <c r="IMS863" s="152"/>
      <c r="IMT863" s="152"/>
      <c r="IMU863" s="152"/>
      <c r="IMV863" s="152"/>
      <c r="IMW863" s="152"/>
      <c r="IMX863" s="152"/>
      <c r="IMY863" s="152"/>
      <c r="IMZ863" s="152"/>
      <c r="INA863" s="152"/>
      <c r="INB863" s="152"/>
      <c r="INC863" s="152"/>
      <c r="IND863" s="152"/>
      <c r="INE863" s="152"/>
      <c r="INF863" s="152"/>
      <c r="ING863" s="152"/>
      <c r="INH863" s="152"/>
      <c r="INI863" s="152"/>
      <c r="INJ863" s="152"/>
      <c r="INK863" s="152"/>
      <c r="INL863" s="152"/>
      <c r="INM863" s="152"/>
      <c r="INN863" s="152"/>
      <c r="INO863" s="152"/>
      <c r="INP863" s="152"/>
      <c r="INQ863" s="152"/>
      <c r="INR863" s="152"/>
      <c r="INS863" s="152"/>
      <c r="INT863" s="152"/>
      <c r="INU863" s="152"/>
      <c r="INV863" s="152"/>
      <c r="INW863" s="152"/>
      <c r="INX863" s="152"/>
      <c r="INY863" s="152"/>
      <c r="INZ863" s="152"/>
      <c r="IOA863" s="152"/>
      <c r="IOB863" s="152"/>
      <c r="IOC863" s="152"/>
      <c r="IOD863" s="152"/>
      <c r="IOE863" s="152"/>
      <c r="IOF863" s="152"/>
      <c r="IOG863" s="152"/>
      <c r="IOH863" s="152"/>
      <c r="IOI863" s="152"/>
      <c r="IOJ863" s="152"/>
      <c r="IOK863" s="152"/>
      <c r="IOL863" s="152"/>
      <c r="IOM863" s="152"/>
      <c r="ION863" s="152"/>
      <c r="IOO863" s="152"/>
      <c r="IOP863" s="152"/>
      <c r="IOQ863" s="152"/>
      <c r="IOR863" s="152"/>
      <c r="IOS863" s="152"/>
      <c r="IOT863" s="152"/>
      <c r="IOU863" s="152"/>
      <c r="IOV863" s="152"/>
      <c r="IOW863" s="152"/>
      <c r="IOX863" s="152"/>
      <c r="IOY863" s="152"/>
      <c r="IOZ863" s="152"/>
      <c r="IPA863" s="152"/>
      <c r="IPB863" s="152"/>
      <c r="IPC863" s="152"/>
      <c r="IPD863" s="152"/>
      <c r="IPE863" s="152"/>
      <c r="IPF863" s="152"/>
      <c r="IPG863" s="152"/>
      <c r="IPH863" s="152"/>
      <c r="IPI863" s="152"/>
      <c r="IPJ863" s="152"/>
      <c r="IPK863" s="152"/>
      <c r="IPL863" s="152"/>
      <c r="IPM863" s="152"/>
      <c r="IPN863" s="152"/>
      <c r="IPO863" s="152"/>
      <c r="IPP863" s="152"/>
      <c r="IPQ863" s="152"/>
      <c r="IPR863" s="152"/>
      <c r="IPS863" s="152"/>
      <c r="IPT863" s="152"/>
      <c r="IPU863" s="152"/>
      <c r="IPV863" s="152"/>
      <c r="IPW863" s="152"/>
      <c r="IPX863" s="152"/>
      <c r="IPY863" s="152"/>
      <c r="IPZ863" s="152"/>
      <c r="IQA863" s="152"/>
      <c r="IQB863" s="152"/>
      <c r="IQC863" s="152"/>
      <c r="IQD863" s="152"/>
      <c r="IQE863" s="152"/>
      <c r="IQF863" s="152"/>
      <c r="IQG863" s="152"/>
      <c r="IQH863" s="152"/>
      <c r="IQI863" s="152"/>
      <c r="IQJ863" s="152"/>
      <c r="IQK863" s="152"/>
      <c r="IQL863" s="152"/>
      <c r="IQM863" s="152"/>
      <c r="IQN863" s="152"/>
      <c r="IQO863" s="152"/>
      <c r="IQP863" s="152"/>
      <c r="IQQ863" s="152"/>
      <c r="IQR863" s="152"/>
      <c r="IQS863" s="152"/>
      <c r="IQT863" s="152"/>
      <c r="IQU863" s="152"/>
      <c r="IQV863" s="152"/>
      <c r="IQW863" s="152"/>
      <c r="IQX863" s="152"/>
      <c r="IQY863" s="152"/>
      <c r="IQZ863" s="152"/>
      <c r="IRA863" s="152"/>
      <c r="IRB863" s="152"/>
      <c r="IRC863" s="152"/>
      <c r="IRD863" s="152"/>
      <c r="IRE863" s="152"/>
      <c r="IRF863" s="152"/>
      <c r="IRG863" s="152"/>
      <c r="IRH863" s="152"/>
      <c r="IRI863" s="152"/>
      <c r="IRJ863" s="152"/>
      <c r="IRK863" s="152"/>
      <c r="IRL863" s="152"/>
      <c r="IRM863" s="152"/>
      <c r="IRN863" s="152"/>
      <c r="IRO863" s="152"/>
      <c r="IRP863" s="152"/>
      <c r="IRQ863" s="152"/>
      <c r="IRR863" s="152"/>
      <c r="IRS863" s="152"/>
      <c r="IRT863" s="152"/>
      <c r="IRU863" s="152"/>
      <c r="IRV863" s="152"/>
      <c r="IRW863" s="152"/>
      <c r="IRX863" s="152"/>
      <c r="IRY863" s="152"/>
      <c r="IRZ863" s="152"/>
      <c r="ISA863" s="152"/>
      <c r="ISB863" s="152"/>
      <c r="ISC863" s="152"/>
      <c r="ISD863" s="152"/>
      <c r="ISE863" s="152"/>
      <c r="ISF863" s="152"/>
      <c r="ISG863" s="152"/>
      <c r="ISH863" s="152"/>
      <c r="ISI863" s="152"/>
      <c r="ISJ863" s="152"/>
      <c r="ISK863" s="152"/>
      <c r="ISL863" s="152"/>
      <c r="ISM863" s="152"/>
      <c r="ISN863" s="152"/>
      <c r="ISO863" s="152"/>
      <c r="ISP863" s="152"/>
      <c r="ISQ863" s="152"/>
      <c r="ISR863" s="152"/>
      <c r="ISS863" s="152"/>
      <c r="IST863" s="152"/>
      <c r="ISU863" s="152"/>
      <c r="ISV863" s="152"/>
      <c r="ISW863" s="152"/>
      <c r="ISX863" s="152"/>
      <c r="ISY863" s="152"/>
      <c r="ISZ863" s="152"/>
      <c r="ITA863" s="152"/>
      <c r="ITB863" s="152"/>
      <c r="ITC863" s="152"/>
      <c r="ITD863" s="152"/>
      <c r="ITE863" s="152"/>
      <c r="ITF863" s="152"/>
      <c r="ITG863" s="152"/>
      <c r="ITH863" s="152"/>
      <c r="ITI863" s="152"/>
      <c r="ITJ863" s="152"/>
      <c r="ITK863" s="152"/>
      <c r="ITL863" s="152"/>
      <c r="ITM863" s="152"/>
      <c r="ITN863" s="152"/>
      <c r="ITO863" s="152"/>
      <c r="ITP863" s="152"/>
      <c r="ITQ863" s="152"/>
      <c r="ITR863" s="152"/>
      <c r="ITS863" s="152"/>
      <c r="ITT863" s="152"/>
      <c r="ITU863" s="152"/>
      <c r="ITV863" s="152"/>
      <c r="ITW863" s="152"/>
      <c r="ITX863" s="152"/>
      <c r="ITY863" s="152"/>
      <c r="ITZ863" s="152"/>
      <c r="IUA863" s="152"/>
      <c r="IUB863" s="152"/>
      <c r="IUC863" s="152"/>
      <c r="IUD863" s="152"/>
      <c r="IUE863" s="152"/>
      <c r="IUF863" s="152"/>
      <c r="IUG863" s="152"/>
      <c r="IUH863" s="152"/>
      <c r="IUI863" s="152"/>
      <c r="IUJ863" s="152"/>
      <c r="IUK863" s="152"/>
      <c r="IUL863" s="152"/>
      <c r="IUM863" s="152"/>
      <c r="IUN863" s="152"/>
      <c r="IUO863" s="152"/>
      <c r="IUP863" s="152"/>
      <c r="IUQ863" s="152"/>
      <c r="IUR863" s="152"/>
      <c r="IUS863" s="152"/>
      <c r="IUT863" s="152"/>
      <c r="IUU863" s="152"/>
      <c r="IUV863" s="152"/>
      <c r="IUW863" s="152"/>
      <c r="IUX863" s="152"/>
      <c r="IUY863" s="152"/>
      <c r="IUZ863" s="152"/>
      <c r="IVA863" s="152"/>
      <c r="IVB863" s="152"/>
      <c r="IVC863" s="152"/>
      <c r="IVD863" s="152"/>
      <c r="IVE863" s="152"/>
      <c r="IVF863" s="152"/>
      <c r="IVG863" s="152"/>
      <c r="IVH863" s="152"/>
      <c r="IVI863" s="152"/>
      <c r="IVJ863" s="152"/>
      <c r="IVK863" s="152"/>
      <c r="IVL863" s="152"/>
      <c r="IVM863" s="152"/>
      <c r="IVN863" s="152"/>
      <c r="IVO863" s="152"/>
      <c r="IVP863" s="152"/>
      <c r="IVQ863" s="152"/>
      <c r="IVR863" s="152"/>
      <c r="IVS863" s="152"/>
      <c r="IVT863" s="152"/>
      <c r="IVU863" s="152"/>
      <c r="IVV863" s="152"/>
      <c r="IVW863" s="152"/>
      <c r="IVX863" s="152"/>
      <c r="IVY863" s="152"/>
      <c r="IVZ863" s="152"/>
      <c r="IWA863" s="152"/>
      <c r="IWB863" s="152"/>
      <c r="IWC863" s="152"/>
      <c r="IWD863" s="152"/>
      <c r="IWE863" s="152"/>
      <c r="IWF863" s="152"/>
      <c r="IWG863" s="152"/>
      <c r="IWH863" s="152"/>
      <c r="IWI863" s="152"/>
      <c r="IWJ863" s="152"/>
      <c r="IWK863" s="152"/>
      <c r="IWL863" s="152"/>
      <c r="IWM863" s="152"/>
      <c r="IWN863" s="152"/>
      <c r="IWO863" s="152"/>
      <c r="IWP863" s="152"/>
      <c r="IWQ863" s="152"/>
      <c r="IWR863" s="152"/>
      <c r="IWS863" s="152"/>
      <c r="IWT863" s="152"/>
      <c r="IWU863" s="152"/>
      <c r="IWV863" s="152"/>
      <c r="IWW863" s="152"/>
      <c r="IWX863" s="152"/>
      <c r="IWY863" s="152"/>
      <c r="IWZ863" s="152"/>
      <c r="IXA863" s="152"/>
      <c r="IXB863" s="152"/>
      <c r="IXC863" s="152"/>
      <c r="IXD863" s="152"/>
      <c r="IXE863" s="152"/>
      <c r="IXF863" s="152"/>
      <c r="IXG863" s="152"/>
      <c r="IXH863" s="152"/>
      <c r="IXI863" s="152"/>
      <c r="IXJ863" s="152"/>
      <c r="IXK863" s="152"/>
      <c r="IXL863" s="152"/>
      <c r="IXM863" s="152"/>
      <c r="IXN863" s="152"/>
      <c r="IXO863" s="152"/>
      <c r="IXP863" s="152"/>
      <c r="IXQ863" s="152"/>
      <c r="IXR863" s="152"/>
      <c r="IXS863" s="152"/>
      <c r="IXT863" s="152"/>
      <c r="IXU863" s="152"/>
      <c r="IXV863" s="152"/>
      <c r="IXW863" s="152"/>
      <c r="IXX863" s="152"/>
      <c r="IXY863" s="152"/>
      <c r="IXZ863" s="152"/>
      <c r="IYA863" s="152"/>
      <c r="IYB863" s="152"/>
      <c r="IYC863" s="152"/>
      <c r="IYD863" s="152"/>
      <c r="IYE863" s="152"/>
      <c r="IYF863" s="152"/>
      <c r="IYG863" s="152"/>
      <c r="IYH863" s="152"/>
      <c r="IYI863" s="152"/>
      <c r="IYJ863" s="152"/>
      <c r="IYK863" s="152"/>
      <c r="IYL863" s="152"/>
      <c r="IYM863" s="152"/>
      <c r="IYN863" s="152"/>
      <c r="IYO863" s="152"/>
      <c r="IYP863" s="152"/>
      <c r="IYQ863" s="152"/>
      <c r="IYR863" s="152"/>
      <c r="IYS863" s="152"/>
      <c r="IYT863" s="152"/>
      <c r="IYU863" s="152"/>
      <c r="IYV863" s="152"/>
      <c r="IYW863" s="152"/>
      <c r="IYX863" s="152"/>
      <c r="IYY863" s="152"/>
      <c r="IYZ863" s="152"/>
      <c r="IZA863" s="152"/>
      <c r="IZB863" s="152"/>
      <c r="IZC863" s="152"/>
      <c r="IZD863" s="152"/>
      <c r="IZE863" s="152"/>
      <c r="IZF863" s="152"/>
      <c r="IZG863" s="152"/>
      <c r="IZH863" s="152"/>
      <c r="IZI863" s="152"/>
      <c r="IZJ863" s="152"/>
      <c r="IZK863" s="152"/>
      <c r="IZL863" s="152"/>
      <c r="IZM863" s="152"/>
      <c r="IZN863" s="152"/>
      <c r="IZO863" s="152"/>
      <c r="IZP863" s="152"/>
      <c r="IZQ863" s="152"/>
      <c r="IZR863" s="152"/>
      <c r="IZS863" s="152"/>
      <c r="IZT863" s="152"/>
      <c r="IZU863" s="152"/>
      <c r="IZV863" s="152"/>
      <c r="IZW863" s="152"/>
      <c r="IZX863" s="152"/>
      <c r="IZY863" s="152"/>
      <c r="IZZ863" s="152"/>
      <c r="JAA863" s="152"/>
      <c r="JAB863" s="152"/>
      <c r="JAC863" s="152"/>
      <c r="JAD863" s="152"/>
      <c r="JAE863" s="152"/>
      <c r="JAF863" s="152"/>
      <c r="JAG863" s="152"/>
      <c r="JAH863" s="152"/>
      <c r="JAI863" s="152"/>
      <c r="JAJ863" s="152"/>
      <c r="JAK863" s="152"/>
      <c r="JAL863" s="152"/>
      <c r="JAM863" s="152"/>
      <c r="JAN863" s="152"/>
      <c r="JAO863" s="152"/>
      <c r="JAP863" s="152"/>
      <c r="JAQ863" s="152"/>
      <c r="JAR863" s="152"/>
      <c r="JAS863" s="152"/>
      <c r="JAT863" s="152"/>
      <c r="JAU863" s="152"/>
      <c r="JAV863" s="152"/>
      <c r="JAW863" s="152"/>
      <c r="JAX863" s="152"/>
      <c r="JAY863" s="152"/>
      <c r="JAZ863" s="152"/>
      <c r="JBA863" s="152"/>
      <c r="JBB863" s="152"/>
      <c r="JBC863" s="152"/>
      <c r="JBD863" s="152"/>
      <c r="JBE863" s="152"/>
      <c r="JBF863" s="152"/>
      <c r="JBG863" s="152"/>
      <c r="JBH863" s="152"/>
      <c r="JBI863" s="152"/>
      <c r="JBJ863" s="152"/>
      <c r="JBK863" s="152"/>
      <c r="JBL863" s="152"/>
      <c r="JBM863" s="152"/>
      <c r="JBN863" s="152"/>
      <c r="JBO863" s="152"/>
      <c r="JBP863" s="152"/>
      <c r="JBQ863" s="152"/>
      <c r="JBR863" s="152"/>
      <c r="JBS863" s="152"/>
      <c r="JBT863" s="152"/>
      <c r="JBU863" s="152"/>
      <c r="JBV863" s="152"/>
      <c r="JBW863" s="152"/>
      <c r="JBX863" s="152"/>
      <c r="JBY863" s="152"/>
      <c r="JBZ863" s="152"/>
      <c r="JCA863" s="152"/>
      <c r="JCB863" s="152"/>
      <c r="JCC863" s="152"/>
      <c r="JCD863" s="152"/>
      <c r="JCE863" s="152"/>
      <c r="JCF863" s="152"/>
      <c r="JCG863" s="152"/>
      <c r="JCH863" s="152"/>
      <c r="JCI863" s="152"/>
      <c r="JCJ863" s="152"/>
      <c r="JCK863" s="152"/>
      <c r="JCL863" s="152"/>
      <c r="JCM863" s="152"/>
      <c r="JCN863" s="152"/>
      <c r="JCO863" s="152"/>
      <c r="JCP863" s="152"/>
      <c r="JCQ863" s="152"/>
      <c r="JCR863" s="152"/>
      <c r="JCS863" s="152"/>
      <c r="JCT863" s="152"/>
      <c r="JCU863" s="152"/>
      <c r="JCV863" s="152"/>
      <c r="JCW863" s="152"/>
      <c r="JCX863" s="152"/>
      <c r="JCY863" s="152"/>
      <c r="JCZ863" s="152"/>
      <c r="JDA863" s="152"/>
      <c r="JDB863" s="152"/>
      <c r="JDC863" s="152"/>
      <c r="JDD863" s="152"/>
      <c r="JDE863" s="152"/>
      <c r="JDF863" s="152"/>
      <c r="JDG863" s="152"/>
      <c r="JDH863" s="152"/>
      <c r="JDI863" s="152"/>
      <c r="JDJ863" s="152"/>
      <c r="JDK863" s="152"/>
      <c r="JDL863" s="152"/>
      <c r="JDM863" s="152"/>
      <c r="JDN863" s="152"/>
      <c r="JDO863" s="152"/>
      <c r="JDP863" s="152"/>
      <c r="JDQ863" s="152"/>
      <c r="JDR863" s="152"/>
      <c r="JDS863" s="152"/>
      <c r="JDT863" s="152"/>
      <c r="JDU863" s="152"/>
      <c r="JDV863" s="152"/>
      <c r="JDW863" s="152"/>
      <c r="JDX863" s="152"/>
      <c r="JDY863" s="152"/>
      <c r="JDZ863" s="152"/>
      <c r="JEA863" s="152"/>
      <c r="JEB863" s="152"/>
      <c r="JEC863" s="152"/>
      <c r="JED863" s="152"/>
      <c r="JEE863" s="152"/>
      <c r="JEF863" s="152"/>
      <c r="JEG863" s="152"/>
      <c r="JEH863" s="152"/>
      <c r="JEI863" s="152"/>
      <c r="JEJ863" s="152"/>
      <c r="JEK863" s="152"/>
      <c r="JEL863" s="152"/>
      <c r="JEM863" s="152"/>
      <c r="JEN863" s="152"/>
      <c r="JEO863" s="152"/>
      <c r="JEP863" s="152"/>
      <c r="JEQ863" s="152"/>
      <c r="JER863" s="152"/>
      <c r="JES863" s="152"/>
      <c r="JET863" s="152"/>
      <c r="JEU863" s="152"/>
      <c r="JEV863" s="152"/>
      <c r="JEW863" s="152"/>
      <c r="JEX863" s="152"/>
      <c r="JEY863" s="152"/>
      <c r="JEZ863" s="152"/>
      <c r="JFA863" s="152"/>
      <c r="JFB863" s="152"/>
      <c r="JFC863" s="152"/>
      <c r="JFD863" s="152"/>
      <c r="JFE863" s="152"/>
      <c r="JFF863" s="152"/>
      <c r="JFG863" s="152"/>
      <c r="JFH863" s="152"/>
      <c r="JFI863" s="152"/>
      <c r="JFJ863" s="152"/>
      <c r="JFK863" s="152"/>
      <c r="JFL863" s="152"/>
      <c r="JFM863" s="152"/>
      <c r="JFN863" s="152"/>
      <c r="JFO863" s="152"/>
      <c r="JFP863" s="152"/>
      <c r="JFQ863" s="152"/>
      <c r="JFR863" s="152"/>
      <c r="JFS863" s="152"/>
      <c r="JFT863" s="152"/>
      <c r="JFU863" s="152"/>
      <c r="JFV863" s="152"/>
      <c r="JFW863" s="152"/>
      <c r="JFX863" s="152"/>
      <c r="JFY863" s="152"/>
      <c r="JFZ863" s="152"/>
      <c r="JGA863" s="152"/>
      <c r="JGB863" s="152"/>
      <c r="JGC863" s="152"/>
      <c r="JGD863" s="152"/>
      <c r="JGE863" s="152"/>
      <c r="JGF863" s="152"/>
      <c r="JGG863" s="152"/>
      <c r="JGH863" s="152"/>
      <c r="JGI863" s="152"/>
      <c r="JGJ863" s="152"/>
      <c r="JGK863" s="152"/>
      <c r="JGL863" s="152"/>
      <c r="JGM863" s="152"/>
      <c r="JGN863" s="152"/>
      <c r="JGO863" s="152"/>
      <c r="JGP863" s="152"/>
      <c r="JGQ863" s="152"/>
      <c r="JGR863" s="152"/>
      <c r="JGS863" s="152"/>
      <c r="JGT863" s="152"/>
      <c r="JGU863" s="152"/>
      <c r="JGV863" s="152"/>
      <c r="JGW863" s="152"/>
      <c r="JGX863" s="152"/>
      <c r="JGY863" s="152"/>
      <c r="JGZ863" s="152"/>
      <c r="JHA863" s="152"/>
      <c r="JHB863" s="152"/>
      <c r="JHC863" s="152"/>
      <c r="JHD863" s="152"/>
      <c r="JHE863" s="152"/>
      <c r="JHF863" s="152"/>
      <c r="JHG863" s="152"/>
      <c r="JHH863" s="152"/>
      <c r="JHI863" s="152"/>
      <c r="JHJ863" s="152"/>
      <c r="JHK863" s="152"/>
      <c r="JHL863" s="152"/>
      <c r="JHM863" s="152"/>
      <c r="JHN863" s="152"/>
      <c r="JHO863" s="152"/>
      <c r="JHP863" s="152"/>
      <c r="JHQ863" s="152"/>
      <c r="JHR863" s="152"/>
      <c r="JHS863" s="152"/>
      <c r="JHT863" s="152"/>
      <c r="JHU863" s="152"/>
      <c r="JHV863" s="152"/>
      <c r="JHW863" s="152"/>
      <c r="JHX863" s="152"/>
      <c r="JHY863" s="152"/>
      <c r="JHZ863" s="152"/>
      <c r="JIA863" s="152"/>
      <c r="JIB863" s="152"/>
      <c r="JIC863" s="152"/>
      <c r="JID863" s="152"/>
      <c r="JIE863" s="152"/>
      <c r="JIF863" s="152"/>
      <c r="JIG863" s="152"/>
      <c r="JIH863" s="152"/>
      <c r="JII863" s="152"/>
      <c r="JIJ863" s="152"/>
      <c r="JIK863" s="152"/>
      <c r="JIL863" s="152"/>
      <c r="JIM863" s="152"/>
      <c r="JIN863" s="152"/>
      <c r="JIO863" s="152"/>
      <c r="JIP863" s="152"/>
      <c r="JIQ863" s="152"/>
      <c r="JIR863" s="152"/>
      <c r="JIS863" s="152"/>
      <c r="JIT863" s="152"/>
      <c r="JIU863" s="152"/>
      <c r="JIV863" s="152"/>
      <c r="JIW863" s="152"/>
      <c r="JIX863" s="152"/>
      <c r="JIY863" s="152"/>
      <c r="JIZ863" s="152"/>
      <c r="JJA863" s="152"/>
      <c r="JJB863" s="152"/>
      <c r="JJC863" s="152"/>
      <c r="JJD863" s="152"/>
      <c r="JJE863" s="152"/>
      <c r="JJF863" s="152"/>
      <c r="JJG863" s="152"/>
      <c r="JJH863" s="152"/>
      <c r="JJI863" s="152"/>
      <c r="JJJ863" s="152"/>
      <c r="JJK863" s="152"/>
      <c r="JJL863" s="152"/>
      <c r="JJM863" s="152"/>
      <c r="JJN863" s="152"/>
      <c r="JJO863" s="152"/>
      <c r="JJP863" s="152"/>
      <c r="JJQ863" s="152"/>
      <c r="JJR863" s="152"/>
      <c r="JJS863" s="152"/>
      <c r="JJT863" s="152"/>
      <c r="JJU863" s="152"/>
      <c r="JJV863" s="152"/>
      <c r="JJW863" s="152"/>
      <c r="JJX863" s="152"/>
      <c r="JJY863" s="152"/>
      <c r="JJZ863" s="152"/>
      <c r="JKA863" s="152"/>
      <c r="JKB863" s="152"/>
      <c r="JKC863" s="152"/>
      <c r="JKD863" s="152"/>
      <c r="JKE863" s="152"/>
      <c r="JKF863" s="152"/>
      <c r="JKG863" s="152"/>
      <c r="JKH863" s="152"/>
      <c r="JKI863" s="152"/>
      <c r="JKJ863" s="152"/>
      <c r="JKK863" s="152"/>
      <c r="JKL863" s="152"/>
      <c r="JKM863" s="152"/>
      <c r="JKN863" s="152"/>
      <c r="JKO863" s="152"/>
      <c r="JKP863" s="152"/>
      <c r="JKQ863" s="152"/>
      <c r="JKR863" s="152"/>
      <c r="JKS863" s="152"/>
      <c r="JKT863" s="152"/>
      <c r="JKU863" s="152"/>
      <c r="JKV863" s="152"/>
      <c r="JKW863" s="152"/>
      <c r="JKX863" s="152"/>
      <c r="JKY863" s="152"/>
      <c r="JKZ863" s="152"/>
      <c r="JLA863" s="152"/>
      <c r="JLB863" s="152"/>
      <c r="JLC863" s="152"/>
      <c r="JLD863" s="152"/>
      <c r="JLE863" s="152"/>
      <c r="JLF863" s="152"/>
      <c r="JLG863" s="152"/>
      <c r="JLH863" s="152"/>
      <c r="JLI863" s="152"/>
      <c r="JLJ863" s="152"/>
      <c r="JLK863" s="152"/>
      <c r="JLL863" s="152"/>
      <c r="JLM863" s="152"/>
      <c r="JLN863" s="152"/>
      <c r="JLO863" s="152"/>
      <c r="JLP863" s="152"/>
      <c r="JLQ863" s="152"/>
      <c r="JLR863" s="152"/>
      <c r="JLS863" s="152"/>
      <c r="JLT863" s="152"/>
      <c r="JLU863" s="152"/>
      <c r="JLV863" s="152"/>
      <c r="JLW863" s="152"/>
      <c r="JLX863" s="152"/>
      <c r="JLY863" s="152"/>
      <c r="JLZ863" s="152"/>
      <c r="JMA863" s="152"/>
      <c r="JMB863" s="152"/>
      <c r="JMC863" s="152"/>
      <c r="JMD863" s="152"/>
      <c r="JME863" s="152"/>
      <c r="JMF863" s="152"/>
      <c r="JMG863" s="152"/>
      <c r="JMH863" s="152"/>
      <c r="JMI863" s="152"/>
      <c r="JMJ863" s="152"/>
      <c r="JMK863" s="152"/>
      <c r="JML863" s="152"/>
      <c r="JMM863" s="152"/>
      <c r="JMN863" s="152"/>
      <c r="JMO863" s="152"/>
      <c r="JMP863" s="152"/>
      <c r="JMQ863" s="152"/>
      <c r="JMR863" s="152"/>
      <c r="JMS863" s="152"/>
      <c r="JMT863" s="152"/>
      <c r="JMU863" s="152"/>
      <c r="JMV863" s="152"/>
      <c r="JMW863" s="152"/>
      <c r="JMX863" s="152"/>
      <c r="JMY863" s="152"/>
      <c r="JMZ863" s="152"/>
      <c r="JNA863" s="152"/>
      <c r="JNB863" s="152"/>
      <c r="JNC863" s="152"/>
      <c r="JND863" s="152"/>
      <c r="JNE863" s="152"/>
      <c r="JNF863" s="152"/>
      <c r="JNG863" s="152"/>
      <c r="JNH863" s="152"/>
      <c r="JNI863" s="152"/>
      <c r="JNJ863" s="152"/>
      <c r="JNK863" s="152"/>
      <c r="JNL863" s="152"/>
      <c r="JNM863" s="152"/>
      <c r="JNN863" s="152"/>
      <c r="JNO863" s="152"/>
      <c r="JNP863" s="152"/>
      <c r="JNQ863" s="152"/>
      <c r="JNR863" s="152"/>
      <c r="JNS863" s="152"/>
      <c r="JNT863" s="152"/>
      <c r="JNU863" s="152"/>
      <c r="JNV863" s="152"/>
      <c r="JNW863" s="152"/>
      <c r="JNX863" s="152"/>
      <c r="JNY863" s="152"/>
      <c r="JNZ863" s="152"/>
      <c r="JOA863" s="152"/>
      <c r="JOB863" s="152"/>
      <c r="JOC863" s="152"/>
      <c r="JOD863" s="152"/>
      <c r="JOE863" s="152"/>
      <c r="JOF863" s="152"/>
      <c r="JOG863" s="152"/>
      <c r="JOH863" s="152"/>
      <c r="JOI863" s="152"/>
      <c r="JOJ863" s="152"/>
      <c r="JOK863" s="152"/>
      <c r="JOL863" s="152"/>
      <c r="JOM863" s="152"/>
      <c r="JON863" s="152"/>
      <c r="JOO863" s="152"/>
      <c r="JOP863" s="152"/>
      <c r="JOQ863" s="152"/>
      <c r="JOR863" s="152"/>
      <c r="JOS863" s="152"/>
      <c r="JOT863" s="152"/>
      <c r="JOU863" s="152"/>
      <c r="JOV863" s="152"/>
      <c r="JOW863" s="152"/>
      <c r="JOX863" s="152"/>
      <c r="JOY863" s="152"/>
      <c r="JOZ863" s="152"/>
      <c r="JPA863" s="152"/>
      <c r="JPB863" s="152"/>
      <c r="JPC863" s="152"/>
      <c r="JPD863" s="152"/>
      <c r="JPE863" s="152"/>
      <c r="JPF863" s="152"/>
      <c r="JPG863" s="152"/>
      <c r="JPH863" s="152"/>
      <c r="JPI863" s="152"/>
      <c r="JPJ863" s="152"/>
      <c r="JPK863" s="152"/>
      <c r="JPL863" s="152"/>
      <c r="JPM863" s="152"/>
      <c r="JPN863" s="152"/>
      <c r="JPO863" s="152"/>
      <c r="JPP863" s="152"/>
      <c r="JPQ863" s="152"/>
      <c r="JPR863" s="152"/>
      <c r="JPS863" s="152"/>
      <c r="JPT863" s="152"/>
      <c r="JPU863" s="152"/>
      <c r="JPV863" s="152"/>
      <c r="JPW863" s="152"/>
      <c r="JPX863" s="152"/>
      <c r="JPY863" s="152"/>
      <c r="JPZ863" s="152"/>
      <c r="JQA863" s="152"/>
      <c r="JQB863" s="152"/>
      <c r="JQC863" s="152"/>
      <c r="JQD863" s="152"/>
      <c r="JQE863" s="152"/>
      <c r="JQF863" s="152"/>
      <c r="JQG863" s="152"/>
      <c r="JQH863" s="152"/>
      <c r="JQI863" s="152"/>
      <c r="JQJ863" s="152"/>
      <c r="JQK863" s="152"/>
      <c r="JQL863" s="152"/>
      <c r="JQM863" s="152"/>
      <c r="JQN863" s="152"/>
      <c r="JQO863" s="152"/>
      <c r="JQP863" s="152"/>
      <c r="JQQ863" s="152"/>
      <c r="JQR863" s="152"/>
      <c r="JQS863" s="152"/>
      <c r="JQT863" s="152"/>
      <c r="JQU863" s="152"/>
      <c r="JQV863" s="152"/>
      <c r="JQW863" s="152"/>
      <c r="JQX863" s="152"/>
      <c r="JQY863" s="152"/>
      <c r="JQZ863" s="152"/>
      <c r="JRA863" s="152"/>
      <c r="JRB863" s="152"/>
      <c r="JRC863" s="152"/>
      <c r="JRD863" s="152"/>
      <c r="JRE863" s="152"/>
      <c r="JRF863" s="152"/>
      <c r="JRG863" s="152"/>
      <c r="JRH863" s="152"/>
      <c r="JRI863" s="152"/>
      <c r="JRJ863" s="152"/>
      <c r="JRK863" s="152"/>
      <c r="JRL863" s="152"/>
      <c r="JRM863" s="152"/>
      <c r="JRN863" s="152"/>
      <c r="JRO863" s="152"/>
      <c r="JRP863" s="152"/>
      <c r="JRQ863" s="152"/>
      <c r="JRR863" s="152"/>
      <c r="JRS863" s="152"/>
      <c r="JRT863" s="152"/>
      <c r="JRU863" s="152"/>
      <c r="JRV863" s="152"/>
      <c r="JRW863" s="152"/>
      <c r="JRX863" s="152"/>
      <c r="JRY863" s="152"/>
      <c r="JRZ863" s="152"/>
      <c r="JSA863" s="152"/>
      <c r="JSB863" s="152"/>
      <c r="JSC863" s="152"/>
      <c r="JSD863" s="152"/>
      <c r="JSE863" s="152"/>
      <c r="JSF863" s="152"/>
      <c r="JSG863" s="152"/>
      <c r="JSH863" s="152"/>
      <c r="JSI863" s="152"/>
      <c r="JSJ863" s="152"/>
      <c r="JSK863" s="152"/>
      <c r="JSL863" s="152"/>
      <c r="JSM863" s="152"/>
      <c r="JSN863" s="152"/>
      <c r="JSO863" s="152"/>
      <c r="JSP863" s="152"/>
      <c r="JSQ863" s="152"/>
      <c r="JSR863" s="152"/>
      <c r="JSS863" s="152"/>
      <c r="JST863" s="152"/>
      <c r="JSU863" s="152"/>
      <c r="JSV863" s="152"/>
      <c r="JSW863" s="152"/>
      <c r="JSX863" s="152"/>
      <c r="JSY863" s="152"/>
      <c r="JSZ863" s="152"/>
      <c r="JTA863" s="152"/>
      <c r="JTB863" s="152"/>
      <c r="JTC863" s="152"/>
      <c r="JTD863" s="152"/>
      <c r="JTE863" s="152"/>
      <c r="JTF863" s="152"/>
      <c r="JTG863" s="152"/>
      <c r="JTH863" s="152"/>
      <c r="JTI863" s="152"/>
      <c r="JTJ863" s="152"/>
      <c r="JTK863" s="152"/>
      <c r="JTL863" s="152"/>
      <c r="JTM863" s="152"/>
      <c r="JTN863" s="152"/>
      <c r="JTO863" s="152"/>
      <c r="JTP863" s="152"/>
      <c r="JTQ863" s="152"/>
      <c r="JTR863" s="152"/>
      <c r="JTS863" s="152"/>
      <c r="JTT863" s="152"/>
      <c r="JTU863" s="152"/>
      <c r="JTV863" s="152"/>
      <c r="JTW863" s="152"/>
      <c r="JTX863" s="152"/>
      <c r="JTY863" s="152"/>
      <c r="JTZ863" s="152"/>
      <c r="JUA863" s="152"/>
      <c r="JUB863" s="152"/>
      <c r="JUC863" s="152"/>
      <c r="JUD863" s="152"/>
      <c r="JUE863" s="152"/>
      <c r="JUF863" s="152"/>
      <c r="JUG863" s="152"/>
      <c r="JUH863" s="152"/>
      <c r="JUI863" s="152"/>
      <c r="JUJ863" s="152"/>
      <c r="JUK863" s="152"/>
      <c r="JUL863" s="152"/>
      <c r="JUM863" s="152"/>
      <c r="JUN863" s="152"/>
      <c r="JUO863" s="152"/>
      <c r="JUP863" s="152"/>
      <c r="JUQ863" s="152"/>
      <c r="JUR863" s="152"/>
      <c r="JUS863" s="152"/>
      <c r="JUT863" s="152"/>
      <c r="JUU863" s="152"/>
      <c r="JUV863" s="152"/>
      <c r="JUW863" s="152"/>
      <c r="JUX863" s="152"/>
      <c r="JUY863" s="152"/>
      <c r="JUZ863" s="152"/>
      <c r="JVA863" s="152"/>
      <c r="JVB863" s="152"/>
      <c r="JVC863" s="152"/>
      <c r="JVD863" s="152"/>
      <c r="JVE863" s="152"/>
      <c r="JVF863" s="152"/>
      <c r="JVG863" s="152"/>
      <c r="JVH863" s="152"/>
      <c r="JVI863" s="152"/>
      <c r="JVJ863" s="152"/>
      <c r="JVK863" s="152"/>
      <c r="JVL863" s="152"/>
      <c r="JVM863" s="152"/>
      <c r="JVN863" s="152"/>
      <c r="JVO863" s="152"/>
      <c r="JVP863" s="152"/>
      <c r="JVQ863" s="152"/>
      <c r="JVR863" s="152"/>
      <c r="JVS863" s="152"/>
      <c r="JVT863" s="152"/>
      <c r="JVU863" s="152"/>
      <c r="JVV863" s="152"/>
      <c r="JVW863" s="152"/>
      <c r="JVX863" s="152"/>
      <c r="JVY863" s="152"/>
      <c r="JVZ863" s="152"/>
      <c r="JWA863" s="152"/>
      <c r="JWB863" s="152"/>
      <c r="JWC863" s="152"/>
      <c r="JWD863" s="152"/>
      <c r="JWE863" s="152"/>
      <c r="JWF863" s="152"/>
      <c r="JWG863" s="152"/>
      <c r="JWH863" s="152"/>
      <c r="JWI863" s="152"/>
      <c r="JWJ863" s="152"/>
      <c r="JWK863" s="152"/>
      <c r="JWL863" s="152"/>
      <c r="JWM863" s="152"/>
      <c r="JWN863" s="152"/>
      <c r="JWO863" s="152"/>
      <c r="JWP863" s="152"/>
      <c r="JWQ863" s="152"/>
      <c r="JWR863" s="152"/>
      <c r="JWS863" s="152"/>
      <c r="JWT863" s="152"/>
      <c r="JWU863" s="152"/>
      <c r="JWV863" s="152"/>
      <c r="JWW863" s="152"/>
      <c r="JWX863" s="152"/>
      <c r="JWY863" s="152"/>
      <c r="JWZ863" s="152"/>
      <c r="JXA863" s="152"/>
      <c r="JXB863" s="152"/>
      <c r="JXC863" s="152"/>
      <c r="JXD863" s="152"/>
      <c r="JXE863" s="152"/>
      <c r="JXF863" s="152"/>
      <c r="JXG863" s="152"/>
      <c r="JXH863" s="152"/>
      <c r="JXI863" s="152"/>
      <c r="JXJ863" s="152"/>
      <c r="JXK863" s="152"/>
      <c r="JXL863" s="152"/>
      <c r="JXM863" s="152"/>
      <c r="JXN863" s="152"/>
      <c r="JXO863" s="152"/>
      <c r="JXP863" s="152"/>
      <c r="JXQ863" s="152"/>
      <c r="JXR863" s="152"/>
      <c r="JXS863" s="152"/>
      <c r="JXT863" s="152"/>
      <c r="JXU863" s="152"/>
      <c r="JXV863" s="152"/>
      <c r="JXW863" s="152"/>
      <c r="JXX863" s="152"/>
      <c r="JXY863" s="152"/>
      <c r="JXZ863" s="152"/>
      <c r="JYA863" s="152"/>
      <c r="JYB863" s="152"/>
      <c r="JYC863" s="152"/>
      <c r="JYD863" s="152"/>
      <c r="JYE863" s="152"/>
      <c r="JYF863" s="152"/>
      <c r="JYG863" s="152"/>
      <c r="JYH863" s="152"/>
      <c r="JYI863" s="152"/>
      <c r="JYJ863" s="152"/>
      <c r="JYK863" s="152"/>
      <c r="JYL863" s="152"/>
      <c r="JYM863" s="152"/>
      <c r="JYN863" s="152"/>
      <c r="JYO863" s="152"/>
      <c r="JYP863" s="152"/>
      <c r="JYQ863" s="152"/>
      <c r="JYR863" s="152"/>
      <c r="JYS863" s="152"/>
      <c r="JYT863" s="152"/>
      <c r="JYU863" s="152"/>
      <c r="JYV863" s="152"/>
      <c r="JYW863" s="152"/>
      <c r="JYX863" s="152"/>
      <c r="JYY863" s="152"/>
      <c r="JYZ863" s="152"/>
      <c r="JZA863" s="152"/>
      <c r="JZB863" s="152"/>
      <c r="JZC863" s="152"/>
      <c r="JZD863" s="152"/>
      <c r="JZE863" s="152"/>
      <c r="JZF863" s="152"/>
      <c r="JZG863" s="152"/>
      <c r="JZH863" s="152"/>
      <c r="JZI863" s="152"/>
      <c r="JZJ863" s="152"/>
      <c r="JZK863" s="152"/>
      <c r="JZL863" s="152"/>
      <c r="JZM863" s="152"/>
      <c r="JZN863" s="152"/>
      <c r="JZO863" s="152"/>
      <c r="JZP863" s="152"/>
      <c r="JZQ863" s="152"/>
      <c r="JZR863" s="152"/>
      <c r="JZS863" s="152"/>
      <c r="JZT863" s="152"/>
      <c r="JZU863" s="152"/>
      <c r="JZV863" s="152"/>
      <c r="JZW863" s="152"/>
      <c r="JZX863" s="152"/>
      <c r="JZY863" s="152"/>
      <c r="JZZ863" s="152"/>
      <c r="KAA863" s="152"/>
      <c r="KAB863" s="152"/>
      <c r="KAC863" s="152"/>
      <c r="KAD863" s="152"/>
      <c r="KAE863" s="152"/>
      <c r="KAF863" s="152"/>
      <c r="KAG863" s="152"/>
      <c r="KAH863" s="152"/>
      <c r="KAI863" s="152"/>
      <c r="KAJ863" s="152"/>
      <c r="KAK863" s="152"/>
      <c r="KAL863" s="152"/>
      <c r="KAM863" s="152"/>
      <c r="KAN863" s="152"/>
      <c r="KAO863" s="152"/>
      <c r="KAP863" s="152"/>
      <c r="KAQ863" s="152"/>
      <c r="KAR863" s="152"/>
      <c r="KAS863" s="152"/>
      <c r="KAT863" s="152"/>
      <c r="KAU863" s="152"/>
      <c r="KAV863" s="152"/>
      <c r="KAW863" s="152"/>
      <c r="KAX863" s="152"/>
      <c r="KAY863" s="152"/>
      <c r="KAZ863" s="152"/>
      <c r="KBA863" s="152"/>
      <c r="KBB863" s="152"/>
      <c r="KBC863" s="152"/>
      <c r="KBD863" s="152"/>
      <c r="KBE863" s="152"/>
      <c r="KBF863" s="152"/>
      <c r="KBG863" s="152"/>
      <c r="KBH863" s="152"/>
      <c r="KBI863" s="152"/>
      <c r="KBJ863" s="152"/>
      <c r="KBK863" s="152"/>
      <c r="KBL863" s="152"/>
      <c r="KBM863" s="152"/>
      <c r="KBN863" s="152"/>
      <c r="KBO863" s="152"/>
      <c r="KBP863" s="152"/>
      <c r="KBQ863" s="152"/>
      <c r="KBR863" s="152"/>
      <c r="KBS863" s="152"/>
      <c r="KBT863" s="152"/>
      <c r="KBU863" s="152"/>
      <c r="KBV863" s="152"/>
      <c r="KBW863" s="152"/>
      <c r="KBX863" s="152"/>
      <c r="KBY863" s="152"/>
      <c r="KBZ863" s="152"/>
      <c r="KCA863" s="152"/>
      <c r="KCB863" s="152"/>
      <c r="KCC863" s="152"/>
      <c r="KCD863" s="152"/>
      <c r="KCE863" s="152"/>
      <c r="KCF863" s="152"/>
      <c r="KCG863" s="152"/>
      <c r="KCH863" s="152"/>
      <c r="KCI863" s="152"/>
      <c r="KCJ863" s="152"/>
      <c r="KCK863" s="152"/>
      <c r="KCL863" s="152"/>
      <c r="KCM863" s="152"/>
      <c r="KCN863" s="152"/>
      <c r="KCO863" s="152"/>
      <c r="KCP863" s="152"/>
      <c r="KCQ863" s="152"/>
      <c r="KCR863" s="152"/>
      <c r="KCS863" s="152"/>
      <c r="KCT863" s="152"/>
      <c r="KCU863" s="152"/>
      <c r="KCV863" s="152"/>
      <c r="KCW863" s="152"/>
      <c r="KCX863" s="152"/>
      <c r="KCY863" s="152"/>
      <c r="KCZ863" s="152"/>
      <c r="KDA863" s="152"/>
      <c r="KDB863" s="152"/>
      <c r="KDC863" s="152"/>
      <c r="KDD863" s="152"/>
      <c r="KDE863" s="152"/>
      <c r="KDF863" s="152"/>
      <c r="KDG863" s="152"/>
      <c r="KDH863" s="152"/>
      <c r="KDI863" s="152"/>
      <c r="KDJ863" s="152"/>
      <c r="KDK863" s="152"/>
      <c r="KDL863" s="152"/>
      <c r="KDM863" s="152"/>
      <c r="KDN863" s="152"/>
      <c r="KDO863" s="152"/>
      <c r="KDP863" s="152"/>
      <c r="KDQ863" s="152"/>
      <c r="KDR863" s="152"/>
      <c r="KDS863" s="152"/>
      <c r="KDT863" s="152"/>
      <c r="KDU863" s="152"/>
      <c r="KDV863" s="152"/>
      <c r="KDW863" s="152"/>
      <c r="KDX863" s="152"/>
      <c r="KDY863" s="152"/>
      <c r="KDZ863" s="152"/>
      <c r="KEA863" s="152"/>
      <c r="KEB863" s="152"/>
      <c r="KEC863" s="152"/>
      <c r="KED863" s="152"/>
      <c r="KEE863" s="152"/>
      <c r="KEF863" s="152"/>
      <c r="KEG863" s="152"/>
      <c r="KEH863" s="152"/>
      <c r="KEI863" s="152"/>
      <c r="KEJ863" s="152"/>
      <c r="KEK863" s="152"/>
      <c r="KEL863" s="152"/>
      <c r="KEM863" s="152"/>
      <c r="KEN863" s="152"/>
      <c r="KEO863" s="152"/>
      <c r="KEP863" s="152"/>
      <c r="KEQ863" s="152"/>
      <c r="KER863" s="152"/>
      <c r="KES863" s="152"/>
      <c r="KET863" s="152"/>
      <c r="KEU863" s="152"/>
      <c r="KEV863" s="152"/>
      <c r="KEW863" s="152"/>
      <c r="KEX863" s="152"/>
      <c r="KEY863" s="152"/>
      <c r="KEZ863" s="152"/>
      <c r="KFA863" s="152"/>
      <c r="KFB863" s="152"/>
      <c r="KFC863" s="152"/>
      <c r="KFD863" s="152"/>
      <c r="KFE863" s="152"/>
      <c r="KFF863" s="152"/>
      <c r="KFG863" s="152"/>
      <c r="KFH863" s="152"/>
      <c r="KFI863" s="152"/>
      <c r="KFJ863" s="152"/>
      <c r="KFK863" s="152"/>
      <c r="KFL863" s="152"/>
      <c r="KFM863" s="152"/>
      <c r="KFN863" s="152"/>
      <c r="KFO863" s="152"/>
      <c r="KFP863" s="152"/>
      <c r="KFQ863" s="152"/>
      <c r="KFR863" s="152"/>
      <c r="KFS863" s="152"/>
      <c r="KFT863" s="152"/>
      <c r="KFU863" s="152"/>
      <c r="KFV863" s="152"/>
      <c r="KFW863" s="152"/>
      <c r="KFX863" s="152"/>
      <c r="KFY863" s="152"/>
      <c r="KFZ863" s="152"/>
      <c r="KGA863" s="152"/>
      <c r="KGB863" s="152"/>
      <c r="KGC863" s="152"/>
      <c r="KGD863" s="152"/>
      <c r="KGE863" s="152"/>
      <c r="KGF863" s="152"/>
      <c r="KGG863" s="152"/>
      <c r="KGH863" s="152"/>
      <c r="KGI863" s="152"/>
      <c r="KGJ863" s="152"/>
      <c r="KGK863" s="152"/>
      <c r="KGL863" s="152"/>
      <c r="KGM863" s="152"/>
      <c r="KGN863" s="152"/>
      <c r="KGO863" s="152"/>
      <c r="KGP863" s="152"/>
      <c r="KGQ863" s="152"/>
      <c r="KGR863" s="152"/>
      <c r="KGS863" s="152"/>
      <c r="KGT863" s="152"/>
      <c r="KGU863" s="152"/>
      <c r="KGV863" s="152"/>
      <c r="KGW863" s="152"/>
      <c r="KGX863" s="152"/>
      <c r="KGY863" s="152"/>
      <c r="KGZ863" s="152"/>
      <c r="KHA863" s="152"/>
      <c r="KHB863" s="152"/>
      <c r="KHC863" s="152"/>
      <c r="KHD863" s="152"/>
      <c r="KHE863" s="152"/>
      <c r="KHF863" s="152"/>
      <c r="KHG863" s="152"/>
      <c r="KHH863" s="152"/>
      <c r="KHI863" s="152"/>
      <c r="KHJ863" s="152"/>
      <c r="KHK863" s="152"/>
      <c r="KHL863" s="152"/>
      <c r="KHM863" s="152"/>
      <c r="KHN863" s="152"/>
      <c r="KHO863" s="152"/>
      <c r="KHP863" s="152"/>
      <c r="KHQ863" s="152"/>
      <c r="KHR863" s="152"/>
      <c r="KHS863" s="152"/>
      <c r="KHT863" s="152"/>
      <c r="KHU863" s="152"/>
      <c r="KHV863" s="152"/>
      <c r="KHW863" s="152"/>
      <c r="KHX863" s="152"/>
      <c r="KHY863" s="152"/>
      <c r="KHZ863" s="152"/>
      <c r="KIA863" s="152"/>
      <c r="KIB863" s="152"/>
      <c r="KIC863" s="152"/>
      <c r="KID863" s="152"/>
      <c r="KIE863" s="152"/>
      <c r="KIF863" s="152"/>
      <c r="KIG863" s="152"/>
      <c r="KIH863" s="152"/>
      <c r="KII863" s="152"/>
      <c r="KIJ863" s="152"/>
      <c r="KIK863" s="152"/>
      <c r="KIL863" s="152"/>
      <c r="KIM863" s="152"/>
      <c r="KIN863" s="152"/>
      <c r="KIO863" s="152"/>
      <c r="KIP863" s="152"/>
      <c r="KIQ863" s="152"/>
      <c r="KIR863" s="152"/>
      <c r="KIS863" s="152"/>
      <c r="KIT863" s="152"/>
      <c r="KIU863" s="152"/>
      <c r="KIV863" s="152"/>
      <c r="KIW863" s="152"/>
      <c r="KIX863" s="152"/>
      <c r="KIY863" s="152"/>
      <c r="KIZ863" s="152"/>
      <c r="KJA863" s="152"/>
      <c r="KJB863" s="152"/>
      <c r="KJC863" s="152"/>
      <c r="KJD863" s="152"/>
      <c r="KJE863" s="152"/>
      <c r="KJF863" s="152"/>
      <c r="KJG863" s="152"/>
      <c r="KJH863" s="152"/>
      <c r="KJI863" s="152"/>
      <c r="KJJ863" s="152"/>
      <c r="KJK863" s="152"/>
      <c r="KJL863" s="152"/>
      <c r="KJM863" s="152"/>
      <c r="KJN863" s="152"/>
      <c r="KJO863" s="152"/>
      <c r="KJP863" s="152"/>
      <c r="KJQ863" s="152"/>
      <c r="KJR863" s="152"/>
      <c r="KJS863" s="152"/>
      <c r="KJT863" s="152"/>
      <c r="KJU863" s="152"/>
      <c r="KJV863" s="152"/>
      <c r="KJW863" s="152"/>
      <c r="KJX863" s="152"/>
      <c r="KJY863" s="152"/>
      <c r="KJZ863" s="152"/>
      <c r="KKA863" s="152"/>
      <c r="KKB863" s="152"/>
      <c r="KKC863" s="152"/>
      <c r="KKD863" s="152"/>
      <c r="KKE863" s="152"/>
      <c r="KKF863" s="152"/>
      <c r="KKG863" s="152"/>
      <c r="KKH863" s="152"/>
      <c r="KKI863" s="152"/>
      <c r="KKJ863" s="152"/>
      <c r="KKK863" s="152"/>
      <c r="KKL863" s="152"/>
      <c r="KKM863" s="152"/>
      <c r="KKN863" s="152"/>
      <c r="KKO863" s="152"/>
      <c r="KKP863" s="152"/>
      <c r="KKQ863" s="152"/>
      <c r="KKR863" s="152"/>
      <c r="KKS863" s="152"/>
      <c r="KKT863" s="152"/>
      <c r="KKU863" s="152"/>
      <c r="KKV863" s="152"/>
      <c r="KKW863" s="152"/>
      <c r="KKX863" s="152"/>
      <c r="KKY863" s="152"/>
      <c r="KKZ863" s="152"/>
      <c r="KLA863" s="152"/>
      <c r="KLB863" s="152"/>
      <c r="KLC863" s="152"/>
      <c r="KLD863" s="152"/>
      <c r="KLE863" s="152"/>
      <c r="KLF863" s="152"/>
      <c r="KLG863" s="152"/>
      <c r="KLH863" s="152"/>
      <c r="KLI863" s="152"/>
      <c r="KLJ863" s="152"/>
      <c r="KLK863" s="152"/>
      <c r="KLL863" s="152"/>
      <c r="KLM863" s="152"/>
      <c r="KLN863" s="152"/>
      <c r="KLO863" s="152"/>
      <c r="KLP863" s="152"/>
      <c r="KLQ863" s="152"/>
      <c r="KLR863" s="152"/>
      <c r="KLS863" s="152"/>
      <c r="KLT863" s="152"/>
      <c r="KLU863" s="152"/>
      <c r="KLV863" s="152"/>
      <c r="KLW863" s="152"/>
      <c r="KLX863" s="152"/>
      <c r="KLY863" s="152"/>
      <c r="KLZ863" s="152"/>
      <c r="KMA863" s="152"/>
      <c r="KMB863" s="152"/>
      <c r="KMC863" s="152"/>
      <c r="KMD863" s="152"/>
      <c r="KME863" s="152"/>
      <c r="KMF863" s="152"/>
      <c r="KMG863" s="152"/>
      <c r="KMH863" s="152"/>
      <c r="KMI863" s="152"/>
      <c r="KMJ863" s="152"/>
      <c r="KMK863" s="152"/>
      <c r="KML863" s="152"/>
      <c r="KMM863" s="152"/>
      <c r="KMN863" s="152"/>
      <c r="KMO863" s="152"/>
      <c r="KMP863" s="152"/>
      <c r="KMQ863" s="152"/>
      <c r="KMR863" s="152"/>
      <c r="KMS863" s="152"/>
      <c r="KMT863" s="152"/>
      <c r="KMU863" s="152"/>
      <c r="KMV863" s="152"/>
      <c r="KMW863" s="152"/>
      <c r="KMX863" s="152"/>
      <c r="KMY863" s="152"/>
      <c r="KMZ863" s="152"/>
      <c r="KNA863" s="152"/>
      <c r="KNB863" s="152"/>
      <c r="KNC863" s="152"/>
      <c r="KND863" s="152"/>
      <c r="KNE863" s="152"/>
      <c r="KNF863" s="152"/>
      <c r="KNG863" s="152"/>
      <c r="KNH863" s="152"/>
      <c r="KNI863" s="152"/>
      <c r="KNJ863" s="152"/>
      <c r="KNK863" s="152"/>
      <c r="KNL863" s="152"/>
      <c r="KNM863" s="152"/>
      <c r="KNN863" s="152"/>
      <c r="KNO863" s="152"/>
      <c r="KNP863" s="152"/>
      <c r="KNQ863" s="152"/>
      <c r="KNR863" s="152"/>
      <c r="KNS863" s="152"/>
      <c r="KNT863" s="152"/>
      <c r="KNU863" s="152"/>
      <c r="KNV863" s="152"/>
      <c r="KNW863" s="152"/>
      <c r="KNX863" s="152"/>
      <c r="KNY863" s="152"/>
      <c r="KNZ863" s="152"/>
      <c r="KOA863" s="152"/>
      <c r="KOB863" s="152"/>
      <c r="KOC863" s="152"/>
      <c r="KOD863" s="152"/>
      <c r="KOE863" s="152"/>
      <c r="KOF863" s="152"/>
      <c r="KOG863" s="152"/>
      <c r="KOH863" s="152"/>
      <c r="KOI863" s="152"/>
      <c r="KOJ863" s="152"/>
      <c r="KOK863" s="152"/>
      <c r="KOL863" s="152"/>
      <c r="KOM863" s="152"/>
      <c r="KON863" s="152"/>
      <c r="KOO863" s="152"/>
      <c r="KOP863" s="152"/>
      <c r="KOQ863" s="152"/>
      <c r="KOR863" s="152"/>
      <c r="KOS863" s="152"/>
      <c r="KOT863" s="152"/>
      <c r="KOU863" s="152"/>
      <c r="KOV863" s="152"/>
      <c r="KOW863" s="152"/>
      <c r="KOX863" s="152"/>
      <c r="KOY863" s="152"/>
      <c r="KOZ863" s="152"/>
      <c r="KPA863" s="152"/>
      <c r="KPB863" s="152"/>
      <c r="KPC863" s="152"/>
      <c r="KPD863" s="152"/>
      <c r="KPE863" s="152"/>
      <c r="KPF863" s="152"/>
      <c r="KPG863" s="152"/>
      <c r="KPH863" s="152"/>
      <c r="KPI863" s="152"/>
      <c r="KPJ863" s="152"/>
      <c r="KPK863" s="152"/>
      <c r="KPL863" s="152"/>
      <c r="KPM863" s="152"/>
      <c r="KPN863" s="152"/>
      <c r="KPO863" s="152"/>
      <c r="KPP863" s="152"/>
      <c r="KPQ863" s="152"/>
      <c r="KPR863" s="152"/>
      <c r="KPS863" s="152"/>
      <c r="KPT863" s="152"/>
      <c r="KPU863" s="152"/>
      <c r="KPV863" s="152"/>
      <c r="KPW863" s="152"/>
      <c r="KPX863" s="152"/>
      <c r="KPY863" s="152"/>
      <c r="KPZ863" s="152"/>
      <c r="KQA863" s="152"/>
      <c r="KQB863" s="152"/>
      <c r="KQC863" s="152"/>
      <c r="KQD863" s="152"/>
      <c r="KQE863" s="152"/>
      <c r="KQF863" s="152"/>
      <c r="KQG863" s="152"/>
      <c r="KQH863" s="152"/>
      <c r="KQI863" s="152"/>
      <c r="KQJ863" s="152"/>
      <c r="KQK863" s="152"/>
      <c r="KQL863" s="152"/>
      <c r="KQM863" s="152"/>
      <c r="KQN863" s="152"/>
      <c r="KQO863" s="152"/>
      <c r="KQP863" s="152"/>
      <c r="KQQ863" s="152"/>
      <c r="KQR863" s="152"/>
      <c r="KQS863" s="152"/>
      <c r="KQT863" s="152"/>
      <c r="KQU863" s="152"/>
      <c r="KQV863" s="152"/>
      <c r="KQW863" s="152"/>
      <c r="KQX863" s="152"/>
      <c r="KQY863" s="152"/>
      <c r="KQZ863" s="152"/>
      <c r="KRA863" s="152"/>
      <c r="KRB863" s="152"/>
      <c r="KRC863" s="152"/>
      <c r="KRD863" s="152"/>
      <c r="KRE863" s="152"/>
      <c r="KRF863" s="152"/>
      <c r="KRG863" s="152"/>
      <c r="KRH863" s="152"/>
      <c r="KRI863" s="152"/>
      <c r="KRJ863" s="152"/>
      <c r="KRK863" s="152"/>
      <c r="KRL863" s="152"/>
      <c r="KRM863" s="152"/>
      <c r="KRN863" s="152"/>
      <c r="KRO863" s="152"/>
      <c r="KRP863" s="152"/>
      <c r="KRQ863" s="152"/>
      <c r="KRR863" s="152"/>
      <c r="KRS863" s="152"/>
      <c r="KRT863" s="152"/>
      <c r="KRU863" s="152"/>
      <c r="KRV863" s="152"/>
      <c r="KRW863" s="152"/>
      <c r="KRX863" s="152"/>
      <c r="KRY863" s="152"/>
      <c r="KRZ863" s="152"/>
      <c r="KSA863" s="152"/>
      <c r="KSB863" s="152"/>
      <c r="KSC863" s="152"/>
      <c r="KSD863" s="152"/>
      <c r="KSE863" s="152"/>
      <c r="KSF863" s="152"/>
      <c r="KSG863" s="152"/>
      <c r="KSH863" s="152"/>
      <c r="KSI863" s="152"/>
      <c r="KSJ863" s="152"/>
      <c r="KSK863" s="152"/>
      <c r="KSL863" s="152"/>
      <c r="KSM863" s="152"/>
      <c r="KSN863" s="152"/>
      <c r="KSO863" s="152"/>
      <c r="KSP863" s="152"/>
      <c r="KSQ863" s="152"/>
      <c r="KSR863" s="152"/>
      <c r="KSS863" s="152"/>
      <c r="KST863" s="152"/>
      <c r="KSU863" s="152"/>
      <c r="KSV863" s="152"/>
      <c r="KSW863" s="152"/>
      <c r="KSX863" s="152"/>
      <c r="KSY863" s="152"/>
      <c r="KSZ863" s="152"/>
      <c r="KTA863" s="152"/>
      <c r="KTB863" s="152"/>
      <c r="KTC863" s="152"/>
      <c r="KTD863" s="152"/>
      <c r="KTE863" s="152"/>
      <c r="KTF863" s="152"/>
      <c r="KTG863" s="152"/>
      <c r="KTH863" s="152"/>
      <c r="KTI863" s="152"/>
      <c r="KTJ863" s="152"/>
      <c r="KTK863" s="152"/>
      <c r="KTL863" s="152"/>
      <c r="KTM863" s="152"/>
      <c r="KTN863" s="152"/>
      <c r="KTO863" s="152"/>
      <c r="KTP863" s="152"/>
      <c r="KTQ863" s="152"/>
      <c r="KTR863" s="152"/>
      <c r="KTS863" s="152"/>
      <c r="KTT863" s="152"/>
      <c r="KTU863" s="152"/>
      <c r="KTV863" s="152"/>
      <c r="KTW863" s="152"/>
      <c r="KTX863" s="152"/>
      <c r="KTY863" s="152"/>
      <c r="KTZ863" s="152"/>
      <c r="KUA863" s="152"/>
      <c r="KUB863" s="152"/>
      <c r="KUC863" s="152"/>
      <c r="KUD863" s="152"/>
      <c r="KUE863" s="152"/>
      <c r="KUF863" s="152"/>
      <c r="KUG863" s="152"/>
      <c r="KUH863" s="152"/>
      <c r="KUI863" s="152"/>
      <c r="KUJ863" s="152"/>
      <c r="KUK863" s="152"/>
      <c r="KUL863" s="152"/>
      <c r="KUM863" s="152"/>
      <c r="KUN863" s="152"/>
      <c r="KUO863" s="152"/>
      <c r="KUP863" s="152"/>
      <c r="KUQ863" s="152"/>
      <c r="KUR863" s="152"/>
      <c r="KUS863" s="152"/>
      <c r="KUT863" s="152"/>
      <c r="KUU863" s="152"/>
      <c r="KUV863" s="152"/>
      <c r="KUW863" s="152"/>
      <c r="KUX863" s="152"/>
      <c r="KUY863" s="152"/>
      <c r="KUZ863" s="152"/>
      <c r="KVA863" s="152"/>
      <c r="KVB863" s="152"/>
      <c r="KVC863" s="152"/>
      <c r="KVD863" s="152"/>
      <c r="KVE863" s="152"/>
      <c r="KVF863" s="152"/>
      <c r="KVG863" s="152"/>
      <c r="KVH863" s="152"/>
      <c r="KVI863" s="152"/>
      <c r="KVJ863" s="152"/>
      <c r="KVK863" s="152"/>
      <c r="KVL863" s="152"/>
      <c r="KVM863" s="152"/>
      <c r="KVN863" s="152"/>
      <c r="KVO863" s="152"/>
      <c r="KVP863" s="152"/>
      <c r="KVQ863" s="152"/>
      <c r="KVR863" s="152"/>
      <c r="KVS863" s="152"/>
      <c r="KVT863" s="152"/>
      <c r="KVU863" s="152"/>
      <c r="KVV863" s="152"/>
      <c r="KVW863" s="152"/>
      <c r="KVX863" s="152"/>
      <c r="KVY863" s="152"/>
      <c r="KVZ863" s="152"/>
      <c r="KWA863" s="152"/>
      <c r="KWB863" s="152"/>
      <c r="KWC863" s="152"/>
      <c r="KWD863" s="152"/>
      <c r="KWE863" s="152"/>
      <c r="KWF863" s="152"/>
      <c r="KWG863" s="152"/>
      <c r="KWH863" s="152"/>
      <c r="KWI863" s="152"/>
      <c r="KWJ863" s="152"/>
      <c r="KWK863" s="152"/>
      <c r="KWL863" s="152"/>
      <c r="KWM863" s="152"/>
      <c r="KWN863" s="152"/>
      <c r="KWO863" s="152"/>
      <c r="KWP863" s="152"/>
      <c r="KWQ863" s="152"/>
      <c r="KWR863" s="152"/>
      <c r="KWS863" s="152"/>
      <c r="KWT863" s="152"/>
      <c r="KWU863" s="152"/>
      <c r="KWV863" s="152"/>
      <c r="KWW863" s="152"/>
      <c r="KWX863" s="152"/>
      <c r="KWY863" s="152"/>
      <c r="KWZ863" s="152"/>
      <c r="KXA863" s="152"/>
      <c r="KXB863" s="152"/>
      <c r="KXC863" s="152"/>
      <c r="KXD863" s="152"/>
      <c r="KXE863" s="152"/>
      <c r="KXF863" s="152"/>
      <c r="KXG863" s="152"/>
      <c r="KXH863" s="152"/>
      <c r="KXI863" s="152"/>
      <c r="KXJ863" s="152"/>
      <c r="KXK863" s="152"/>
      <c r="KXL863" s="152"/>
      <c r="KXM863" s="152"/>
      <c r="KXN863" s="152"/>
      <c r="KXO863" s="152"/>
      <c r="KXP863" s="152"/>
      <c r="KXQ863" s="152"/>
      <c r="KXR863" s="152"/>
      <c r="KXS863" s="152"/>
      <c r="KXT863" s="152"/>
      <c r="KXU863" s="152"/>
      <c r="KXV863" s="152"/>
      <c r="KXW863" s="152"/>
      <c r="KXX863" s="152"/>
      <c r="KXY863" s="152"/>
      <c r="KXZ863" s="152"/>
      <c r="KYA863" s="152"/>
      <c r="KYB863" s="152"/>
      <c r="KYC863" s="152"/>
      <c r="KYD863" s="152"/>
      <c r="KYE863" s="152"/>
      <c r="KYF863" s="152"/>
      <c r="KYG863" s="152"/>
      <c r="KYH863" s="152"/>
      <c r="KYI863" s="152"/>
      <c r="KYJ863" s="152"/>
      <c r="KYK863" s="152"/>
      <c r="KYL863" s="152"/>
      <c r="KYM863" s="152"/>
      <c r="KYN863" s="152"/>
      <c r="KYO863" s="152"/>
      <c r="KYP863" s="152"/>
      <c r="KYQ863" s="152"/>
      <c r="KYR863" s="152"/>
      <c r="KYS863" s="152"/>
      <c r="KYT863" s="152"/>
      <c r="KYU863" s="152"/>
      <c r="KYV863" s="152"/>
      <c r="KYW863" s="152"/>
      <c r="KYX863" s="152"/>
      <c r="KYY863" s="152"/>
      <c r="KYZ863" s="152"/>
      <c r="KZA863" s="152"/>
      <c r="KZB863" s="152"/>
      <c r="KZC863" s="152"/>
      <c r="KZD863" s="152"/>
      <c r="KZE863" s="152"/>
      <c r="KZF863" s="152"/>
      <c r="KZG863" s="152"/>
      <c r="KZH863" s="152"/>
      <c r="KZI863" s="152"/>
      <c r="KZJ863" s="152"/>
      <c r="KZK863" s="152"/>
      <c r="KZL863" s="152"/>
      <c r="KZM863" s="152"/>
      <c r="KZN863" s="152"/>
      <c r="KZO863" s="152"/>
      <c r="KZP863" s="152"/>
      <c r="KZQ863" s="152"/>
      <c r="KZR863" s="152"/>
      <c r="KZS863" s="152"/>
      <c r="KZT863" s="152"/>
      <c r="KZU863" s="152"/>
      <c r="KZV863" s="152"/>
      <c r="KZW863" s="152"/>
      <c r="KZX863" s="152"/>
      <c r="KZY863" s="152"/>
      <c r="KZZ863" s="152"/>
      <c r="LAA863" s="152"/>
      <c r="LAB863" s="152"/>
      <c r="LAC863" s="152"/>
      <c r="LAD863" s="152"/>
      <c r="LAE863" s="152"/>
      <c r="LAF863" s="152"/>
      <c r="LAG863" s="152"/>
      <c r="LAH863" s="152"/>
      <c r="LAI863" s="152"/>
      <c r="LAJ863" s="152"/>
      <c r="LAK863" s="152"/>
      <c r="LAL863" s="152"/>
      <c r="LAM863" s="152"/>
      <c r="LAN863" s="152"/>
      <c r="LAO863" s="152"/>
      <c r="LAP863" s="152"/>
      <c r="LAQ863" s="152"/>
      <c r="LAR863" s="152"/>
      <c r="LAS863" s="152"/>
      <c r="LAT863" s="152"/>
      <c r="LAU863" s="152"/>
      <c r="LAV863" s="152"/>
      <c r="LAW863" s="152"/>
      <c r="LAX863" s="152"/>
      <c r="LAY863" s="152"/>
      <c r="LAZ863" s="152"/>
      <c r="LBA863" s="152"/>
      <c r="LBB863" s="152"/>
      <c r="LBC863" s="152"/>
      <c r="LBD863" s="152"/>
      <c r="LBE863" s="152"/>
      <c r="LBF863" s="152"/>
      <c r="LBG863" s="152"/>
      <c r="LBH863" s="152"/>
      <c r="LBI863" s="152"/>
      <c r="LBJ863" s="152"/>
      <c r="LBK863" s="152"/>
      <c r="LBL863" s="152"/>
      <c r="LBM863" s="152"/>
      <c r="LBN863" s="152"/>
      <c r="LBO863" s="152"/>
      <c r="LBP863" s="152"/>
      <c r="LBQ863" s="152"/>
      <c r="LBR863" s="152"/>
      <c r="LBS863" s="152"/>
      <c r="LBT863" s="152"/>
      <c r="LBU863" s="152"/>
      <c r="LBV863" s="152"/>
      <c r="LBW863" s="152"/>
      <c r="LBX863" s="152"/>
      <c r="LBY863" s="152"/>
      <c r="LBZ863" s="152"/>
      <c r="LCA863" s="152"/>
      <c r="LCB863" s="152"/>
      <c r="LCC863" s="152"/>
      <c r="LCD863" s="152"/>
      <c r="LCE863" s="152"/>
      <c r="LCF863" s="152"/>
      <c r="LCG863" s="152"/>
      <c r="LCH863" s="152"/>
      <c r="LCI863" s="152"/>
      <c r="LCJ863" s="152"/>
      <c r="LCK863" s="152"/>
      <c r="LCL863" s="152"/>
      <c r="LCM863" s="152"/>
      <c r="LCN863" s="152"/>
      <c r="LCO863" s="152"/>
      <c r="LCP863" s="152"/>
      <c r="LCQ863" s="152"/>
      <c r="LCR863" s="152"/>
      <c r="LCS863" s="152"/>
      <c r="LCT863" s="152"/>
      <c r="LCU863" s="152"/>
      <c r="LCV863" s="152"/>
      <c r="LCW863" s="152"/>
      <c r="LCX863" s="152"/>
      <c r="LCY863" s="152"/>
      <c r="LCZ863" s="152"/>
      <c r="LDA863" s="152"/>
      <c r="LDB863" s="152"/>
      <c r="LDC863" s="152"/>
      <c r="LDD863" s="152"/>
      <c r="LDE863" s="152"/>
      <c r="LDF863" s="152"/>
      <c r="LDG863" s="152"/>
      <c r="LDH863" s="152"/>
      <c r="LDI863" s="152"/>
      <c r="LDJ863" s="152"/>
      <c r="LDK863" s="152"/>
      <c r="LDL863" s="152"/>
      <c r="LDM863" s="152"/>
      <c r="LDN863" s="152"/>
      <c r="LDO863" s="152"/>
      <c r="LDP863" s="152"/>
      <c r="LDQ863" s="152"/>
      <c r="LDR863" s="152"/>
      <c r="LDS863" s="152"/>
      <c r="LDT863" s="152"/>
      <c r="LDU863" s="152"/>
      <c r="LDV863" s="152"/>
      <c r="LDW863" s="152"/>
      <c r="LDX863" s="152"/>
      <c r="LDY863" s="152"/>
      <c r="LDZ863" s="152"/>
      <c r="LEA863" s="152"/>
      <c r="LEB863" s="152"/>
      <c r="LEC863" s="152"/>
      <c r="LED863" s="152"/>
      <c r="LEE863" s="152"/>
      <c r="LEF863" s="152"/>
      <c r="LEG863" s="152"/>
      <c r="LEH863" s="152"/>
      <c r="LEI863" s="152"/>
      <c r="LEJ863" s="152"/>
      <c r="LEK863" s="152"/>
      <c r="LEL863" s="152"/>
      <c r="LEM863" s="152"/>
      <c r="LEN863" s="152"/>
      <c r="LEO863" s="152"/>
      <c r="LEP863" s="152"/>
      <c r="LEQ863" s="152"/>
      <c r="LER863" s="152"/>
      <c r="LES863" s="152"/>
      <c r="LET863" s="152"/>
      <c r="LEU863" s="152"/>
      <c r="LEV863" s="152"/>
      <c r="LEW863" s="152"/>
      <c r="LEX863" s="152"/>
      <c r="LEY863" s="152"/>
      <c r="LEZ863" s="152"/>
      <c r="LFA863" s="152"/>
      <c r="LFB863" s="152"/>
      <c r="LFC863" s="152"/>
      <c r="LFD863" s="152"/>
      <c r="LFE863" s="152"/>
      <c r="LFF863" s="152"/>
      <c r="LFG863" s="152"/>
      <c r="LFH863" s="152"/>
      <c r="LFI863" s="152"/>
      <c r="LFJ863" s="152"/>
      <c r="LFK863" s="152"/>
      <c r="LFL863" s="152"/>
      <c r="LFM863" s="152"/>
      <c r="LFN863" s="152"/>
      <c r="LFO863" s="152"/>
      <c r="LFP863" s="152"/>
      <c r="LFQ863" s="152"/>
      <c r="LFR863" s="152"/>
      <c r="LFS863" s="152"/>
      <c r="LFT863" s="152"/>
      <c r="LFU863" s="152"/>
      <c r="LFV863" s="152"/>
      <c r="LFW863" s="152"/>
      <c r="LFX863" s="152"/>
      <c r="LFY863" s="152"/>
      <c r="LFZ863" s="152"/>
      <c r="LGA863" s="152"/>
      <c r="LGB863" s="152"/>
      <c r="LGC863" s="152"/>
      <c r="LGD863" s="152"/>
      <c r="LGE863" s="152"/>
      <c r="LGF863" s="152"/>
      <c r="LGG863" s="152"/>
      <c r="LGH863" s="152"/>
      <c r="LGI863" s="152"/>
      <c r="LGJ863" s="152"/>
      <c r="LGK863" s="152"/>
      <c r="LGL863" s="152"/>
      <c r="LGM863" s="152"/>
      <c r="LGN863" s="152"/>
      <c r="LGO863" s="152"/>
      <c r="LGP863" s="152"/>
      <c r="LGQ863" s="152"/>
      <c r="LGR863" s="152"/>
      <c r="LGS863" s="152"/>
      <c r="LGT863" s="152"/>
      <c r="LGU863" s="152"/>
      <c r="LGV863" s="152"/>
      <c r="LGW863" s="152"/>
      <c r="LGX863" s="152"/>
      <c r="LGY863" s="152"/>
      <c r="LGZ863" s="152"/>
      <c r="LHA863" s="152"/>
      <c r="LHB863" s="152"/>
      <c r="LHC863" s="152"/>
      <c r="LHD863" s="152"/>
      <c r="LHE863" s="152"/>
      <c r="LHF863" s="152"/>
      <c r="LHG863" s="152"/>
      <c r="LHH863" s="152"/>
      <c r="LHI863" s="152"/>
      <c r="LHJ863" s="152"/>
      <c r="LHK863" s="152"/>
      <c r="LHL863" s="152"/>
      <c r="LHM863" s="152"/>
      <c r="LHN863" s="152"/>
      <c r="LHO863" s="152"/>
      <c r="LHP863" s="152"/>
      <c r="LHQ863" s="152"/>
      <c r="LHR863" s="152"/>
      <c r="LHS863" s="152"/>
      <c r="LHT863" s="152"/>
      <c r="LHU863" s="152"/>
      <c r="LHV863" s="152"/>
      <c r="LHW863" s="152"/>
      <c r="LHX863" s="152"/>
      <c r="LHY863" s="152"/>
      <c r="LHZ863" s="152"/>
      <c r="LIA863" s="152"/>
      <c r="LIB863" s="152"/>
      <c r="LIC863" s="152"/>
      <c r="LID863" s="152"/>
      <c r="LIE863" s="152"/>
      <c r="LIF863" s="152"/>
      <c r="LIG863" s="152"/>
      <c r="LIH863" s="152"/>
      <c r="LII863" s="152"/>
      <c r="LIJ863" s="152"/>
      <c r="LIK863" s="152"/>
      <c r="LIL863" s="152"/>
      <c r="LIM863" s="152"/>
      <c r="LIN863" s="152"/>
      <c r="LIO863" s="152"/>
      <c r="LIP863" s="152"/>
      <c r="LIQ863" s="152"/>
      <c r="LIR863" s="152"/>
      <c r="LIS863" s="152"/>
      <c r="LIT863" s="152"/>
      <c r="LIU863" s="152"/>
      <c r="LIV863" s="152"/>
      <c r="LIW863" s="152"/>
      <c r="LIX863" s="152"/>
      <c r="LIY863" s="152"/>
      <c r="LIZ863" s="152"/>
      <c r="LJA863" s="152"/>
      <c r="LJB863" s="152"/>
      <c r="LJC863" s="152"/>
      <c r="LJD863" s="152"/>
      <c r="LJE863" s="152"/>
      <c r="LJF863" s="152"/>
      <c r="LJG863" s="152"/>
      <c r="LJH863" s="152"/>
      <c r="LJI863" s="152"/>
      <c r="LJJ863" s="152"/>
      <c r="LJK863" s="152"/>
      <c r="LJL863" s="152"/>
      <c r="LJM863" s="152"/>
      <c r="LJN863" s="152"/>
      <c r="LJO863" s="152"/>
      <c r="LJP863" s="152"/>
      <c r="LJQ863" s="152"/>
      <c r="LJR863" s="152"/>
      <c r="LJS863" s="152"/>
      <c r="LJT863" s="152"/>
      <c r="LJU863" s="152"/>
      <c r="LJV863" s="152"/>
      <c r="LJW863" s="152"/>
      <c r="LJX863" s="152"/>
      <c r="LJY863" s="152"/>
      <c r="LJZ863" s="152"/>
      <c r="LKA863" s="152"/>
      <c r="LKB863" s="152"/>
      <c r="LKC863" s="152"/>
      <c r="LKD863" s="152"/>
      <c r="LKE863" s="152"/>
      <c r="LKF863" s="152"/>
      <c r="LKG863" s="152"/>
      <c r="LKH863" s="152"/>
      <c r="LKI863" s="152"/>
      <c r="LKJ863" s="152"/>
      <c r="LKK863" s="152"/>
      <c r="LKL863" s="152"/>
      <c r="LKM863" s="152"/>
      <c r="LKN863" s="152"/>
      <c r="LKO863" s="152"/>
      <c r="LKP863" s="152"/>
      <c r="LKQ863" s="152"/>
      <c r="LKR863" s="152"/>
      <c r="LKS863" s="152"/>
      <c r="LKT863" s="152"/>
      <c r="LKU863" s="152"/>
      <c r="LKV863" s="152"/>
      <c r="LKW863" s="152"/>
      <c r="LKX863" s="152"/>
      <c r="LKY863" s="152"/>
      <c r="LKZ863" s="152"/>
      <c r="LLA863" s="152"/>
      <c r="LLB863" s="152"/>
      <c r="LLC863" s="152"/>
      <c r="LLD863" s="152"/>
      <c r="LLE863" s="152"/>
      <c r="LLF863" s="152"/>
      <c r="LLG863" s="152"/>
      <c r="LLH863" s="152"/>
      <c r="LLI863" s="152"/>
      <c r="LLJ863" s="152"/>
      <c r="LLK863" s="152"/>
      <c r="LLL863" s="152"/>
      <c r="LLM863" s="152"/>
      <c r="LLN863" s="152"/>
      <c r="LLO863" s="152"/>
      <c r="LLP863" s="152"/>
      <c r="LLQ863" s="152"/>
      <c r="LLR863" s="152"/>
      <c r="LLS863" s="152"/>
      <c r="LLT863" s="152"/>
      <c r="LLU863" s="152"/>
      <c r="LLV863" s="152"/>
      <c r="LLW863" s="152"/>
      <c r="LLX863" s="152"/>
      <c r="LLY863" s="152"/>
      <c r="LLZ863" s="152"/>
      <c r="LMA863" s="152"/>
      <c r="LMB863" s="152"/>
      <c r="LMC863" s="152"/>
      <c r="LMD863" s="152"/>
      <c r="LME863" s="152"/>
      <c r="LMF863" s="152"/>
      <c r="LMG863" s="152"/>
      <c r="LMH863" s="152"/>
      <c r="LMI863" s="152"/>
      <c r="LMJ863" s="152"/>
      <c r="LMK863" s="152"/>
      <c r="LML863" s="152"/>
      <c r="LMM863" s="152"/>
      <c r="LMN863" s="152"/>
      <c r="LMO863" s="152"/>
      <c r="LMP863" s="152"/>
      <c r="LMQ863" s="152"/>
      <c r="LMR863" s="152"/>
      <c r="LMS863" s="152"/>
      <c r="LMT863" s="152"/>
      <c r="LMU863" s="152"/>
      <c r="LMV863" s="152"/>
      <c r="LMW863" s="152"/>
      <c r="LMX863" s="152"/>
      <c r="LMY863" s="152"/>
      <c r="LMZ863" s="152"/>
      <c r="LNA863" s="152"/>
      <c r="LNB863" s="152"/>
      <c r="LNC863" s="152"/>
      <c r="LND863" s="152"/>
      <c r="LNE863" s="152"/>
      <c r="LNF863" s="152"/>
      <c r="LNG863" s="152"/>
      <c r="LNH863" s="152"/>
      <c r="LNI863" s="152"/>
      <c r="LNJ863" s="152"/>
      <c r="LNK863" s="152"/>
      <c r="LNL863" s="152"/>
      <c r="LNM863" s="152"/>
      <c r="LNN863" s="152"/>
      <c r="LNO863" s="152"/>
      <c r="LNP863" s="152"/>
      <c r="LNQ863" s="152"/>
      <c r="LNR863" s="152"/>
      <c r="LNS863" s="152"/>
      <c r="LNT863" s="152"/>
      <c r="LNU863" s="152"/>
      <c r="LNV863" s="152"/>
      <c r="LNW863" s="152"/>
      <c r="LNX863" s="152"/>
      <c r="LNY863" s="152"/>
      <c r="LNZ863" s="152"/>
      <c r="LOA863" s="152"/>
      <c r="LOB863" s="152"/>
      <c r="LOC863" s="152"/>
      <c r="LOD863" s="152"/>
      <c r="LOE863" s="152"/>
      <c r="LOF863" s="152"/>
      <c r="LOG863" s="152"/>
      <c r="LOH863" s="152"/>
      <c r="LOI863" s="152"/>
      <c r="LOJ863" s="152"/>
      <c r="LOK863" s="152"/>
      <c r="LOL863" s="152"/>
      <c r="LOM863" s="152"/>
      <c r="LON863" s="152"/>
      <c r="LOO863" s="152"/>
      <c r="LOP863" s="152"/>
      <c r="LOQ863" s="152"/>
      <c r="LOR863" s="152"/>
      <c r="LOS863" s="152"/>
      <c r="LOT863" s="152"/>
      <c r="LOU863" s="152"/>
      <c r="LOV863" s="152"/>
      <c r="LOW863" s="152"/>
      <c r="LOX863" s="152"/>
      <c r="LOY863" s="152"/>
      <c r="LOZ863" s="152"/>
      <c r="LPA863" s="152"/>
      <c r="LPB863" s="152"/>
      <c r="LPC863" s="152"/>
      <c r="LPD863" s="152"/>
      <c r="LPE863" s="152"/>
      <c r="LPF863" s="152"/>
      <c r="LPG863" s="152"/>
      <c r="LPH863" s="152"/>
      <c r="LPI863" s="152"/>
      <c r="LPJ863" s="152"/>
      <c r="LPK863" s="152"/>
      <c r="LPL863" s="152"/>
      <c r="LPM863" s="152"/>
      <c r="LPN863" s="152"/>
      <c r="LPO863" s="152"/>
      <c r="LPP863" s="152"/>
      <c r="LPQ863" s="152"/>
      <c r="LPR863" s="152"/>
      <c r="LPS863" s="152"/>
      <c r="LPT863" s="152"/>
      <c r="LPU863" s="152"/>
      <c r="LPV863" s="152"/>
      <c r="LPW863" s="152"/>
      <c r="LPX863" s="152"/>
      <c r="LPY863" s="152"/>
      <c r="LPZ863" s="152"/>
      <c r="LQA863" s="152"/>
      <c r="LQB863" s="152"/>
      <c r="LQC863" s="152"/>
      <c r="LQD863" s="152"/>
      <c r="LQE863" s="152"/>
      <c r="LQF863" s="152"/>
      <c r="LQG863" s="152"/>
      <c r="LQH863" s="152"/>
      <c r="LQI863" s="152"/>
      <c r="LQJ863" s="152"/>
      <c r="LQK863" s="152"/>
      <c r="LQL863" s="152"/>
      <c r="LQM863" s="152"/>
      <c r="LQN863" s="152"/>
      <c r="LQO863" s="152"/>
      <c r="LQP863" s="152"/>
      <c r="LQQ863" s="152"/>
      <c r="LQR863" s="152"/>
      <c r="LQS863" s="152"/>
      <c r="LQT863" s="152"/>
      <c r="LQU863" s="152"/>
      <c r="LQV863" s="152"/>
      <c r="LQW863" s="152"/>
      <c r="LQX863" s="152"/>
      <c r="LQY863" s="152"/>
      <c r="LQZ863" s="152"/>
      <c r="LRA863" s="152"/>
      <c r="LRB863" s="152"/>
      <c r="LRC863" s="152"/>
      <c r="LRD863" s="152"/>
      <c r="LRE863" s="152"/>
      <c r="LRF863" s="152"/>
      <c r="LRG863" s="152"/>
      <c r="LRH863" s="152"/>
      <c r="LRI863" s="152"/>
      <c r="LRJ863" s="152"/>
      <c r="LRK863" s="152"/>
      <c r="LRL863" s="152"/>
      <c r="LRM863" s="152"/>
      <c r="LRN863" s="152"/>
      <c r="LRO863" s="152"/>
      <c r="LRP863" s="152"/>
      <c r="LRQ863" s="152"/>
      <c r="LRR863" s="152"/>
      <c r="LRS863" s="152"/>
      <c r="LRT863" s="152"/>
      <c r="LRU863" s="152"/>
      <c r="LRV863" s="152"/>
      <c r="LRW863" s="152"/>
      <c r="LRX863" s="152"/>
      <c r="LRY863" s="152"/>
      <c r="LRZ863" s="152"/>
      <c r="LSA863" s="152"/>
      <c r="LSB863" s="152"/>
      <c r="LSC863" s="152"/>
      <c r="LSD863" s="152"/>
      <c r="LSE863" s="152"/>
      <c r="LSF863" s="152"/>
      <c r="LSG863" s="152"/>
      <c r="LSH863" s="152"/>
      <c r="LSI863" s="152"/>
      <c r="LSJ863" s="152"/>
      <c r="LSK863" s="152"/>
      <c r="LSL863" s="152"/>
      <c r="LSM863" s="152"/>
      <c r="LSN863" s="152"/>
      <c r="LSO863" s="152"/>
      <c r="LSP863" s="152"/>
      <c r="LSQ863" s="152"/>
      <c r="LSR863" s="152"/>
      <c r="LSS863" s="152"/>
      <c r="LST863" s="152"/>
      <c r="LSU863" s="152"/>
      <c r="LSV863" s="152"/>
      <c r="LSW863" s="152"/>
      <c r="LSX863" s="152"/>
      <c r="LSY863" s="152"/>
      <c r="LSZ863" s="152"/>
      <c r="LTA863" s="152"/>
      <c r="LTB863" s="152"/>
      <c r="LTC863" s="152"/>
      <c r="LTD863" s="152"/>
      <c r="LTE863" s="152"/>
      <c r="LTF863" s="152"/>
      <c r="LTG863" s="152"/>
      <c r="LTH863" s="152"/>
      <c r="LTI863" s="152"/>
      <c r="LTJ863" s="152"/>
      <c r="LTK863" s="152"/>
      <c r="LTL863" s="152"/>
      <c r="LTM863" s="152"/>
      <c r="LTN863" s="152"/>
      <c r="LTO863" s="152"/>
      <c r="LTP863" s="152"/>
      <c r="LTQ863" s="152"/>
      <c r="LTR863" s="152"/>
      <c r="LTS863" s="152"/>
      <c r="LTT863" s="152"/>
      <c r="LTU863" s="152"/>
      <c r="LTV863" s="152"/>
      <c r="LTW863" s="152"/>
      <c r="LTX863" s="152"/>
      <c r="LTY863" s="152"/>
      <c r="LTZ863" s="152"/>
      <c r="LUA863" s="152"/>
      <c r="LUB863" s="152"/>
      <c r="LUC863" s="152"/>
      <c r="LUD863" s="152"/>
      <c r="LUE863" s="152"/>
      <c r="LUF863" s="152"/>
      <c r="LUG863" s="152"/>
      <c r="LUH863" s="152"/>
      <c r="LUI863" s="152"/>
      <c r="LUJ863" s="152"/>
      <c r="LUK863" s="152"/>
      <c r="LUL863" s="152"/>
      <c r="LUM863" s="152"/>
      <c r="LUN863" s="152"/>
      <c r="LUO863" s="152"/>
      <c r="LUP863" s="152"/>
      <c r="LUQ863" s="152"/>
      <c r="LUR863" s="152"/>
      <c r="LUS863" s="152"/>
      <c r="LUT863" s="152"/>
      <c r="LUU863" s="152"/>
      <c r="LUV863" s="152"/>
      <c r="LUW863" s="152"/>
      <c r="LUX863" s="152"/>
      <c r="LUY863" s="152"/>
      <c r="LUZ863" s="152"/>
      <c r="LVA863" s="152"/>
      <c r="LVB863" s="152"/>
      <c r="LVC863" s="152"/>
      <c r="LVD863" s="152"/>
      <c r="LVE863" s="152"/>
      <c r="LVF863" s="152"/>
      <c r="LVG863" s="152"/>
      <c r="LVH863" s="152"/>
      <c r="LVI863" s="152"/>
      <c r="LVJ863" s="152"/>
      <c r="LVK863" s="152"/>
      <c r="LVL863" s="152"/>
      <c r="LVM863" s="152"/>
      <c r="LVN863" s="152"/>
      <c r="LVO863" s="152"/>
      <c r="LVP863" s="152"/>
      <c r="LVQ863" s="152"/>
      <c r="LVR863" s="152"/>
      <c r="LVS863" s="152"/>
      <c r="LVT863" s="152"/>
      <c r="LVU863" s="152"/>
      <c r="LVV863" s="152"/>
      <c r="LVW863" s="152"/>
      <c r="LVX863" s="152"/>
      <c r="LVY863" s="152"/>
      <c r="LVZ863" s="152"/>
      <c r="LWA863" s="152"/>
      <c r="LWB863" s="152"/>
      <c r="LWC863" s="152"/>
      <c r="LWD863" s="152"/>
      <c r="LWE863" s="152"/>
      <c r="LWF863" s="152"/>
      <c r="LWG863" s="152"/>
      <c r="LWH863" s="152"/>
      <c r="LWI863" s="152"/>
      <c r="LWJ863" s="152"/>
      <c r="LWK863" s="152"/>
      <c r="LWL863" s="152"/>
      <c r="LWM863" s="152"/>
      <c r="LWN863" s="152"/>
      <c r="LWO863" s="152"/>
      <c r="LWP863" s="152"/>
      <c r="LWQ863" s="152"/>
      <c r="LWR863" s="152"/>
      <c r="LWS863" s="152"/>
      <c r="LWT863" s="152"/>
      <c r="LWU863" s="152"/>
      <c r="LWV863" s="152"/>
      <c r="LWW863" s="152"/>
      <c r="LWX863" s="152"/>
      <c r="LWY863" s="152"/>
      <c r="LWZ863" s="152"/>
      <c r="LXA863" s="152"/>
      <c r="LXB863" s="152"/>
      <c r="LXC863" s="152"/>
      <c r="LXD863" s="152"/>
      <c r="LXE863" s="152"/>
      <c r="LXF863" s="152"/>
      <c r="LXG863" s="152"/>
      <c r="LXH863" s="152"/>
      <c r="LXI863" s="152"/>
      <c r="LXJ863" s="152"/>
      <c r="LXK863" s="152"/>
      <c r="LXL863" s="152"/>
      <c r="LXM863" s="152"/>
      <c r="LXN863" s="152"/>
      <c r="LXO863" s="152"/>
      <c r="LXP863" s="152"/>
      <c r="LXQ863" s="152"/>
      <c r="LXR863" s="152"/>
      <c r="LXS863" s="152"/>
      <c r="LXT863" s="152"/>
      <c r="LXU863" s="152"/>
      <c r="LXV863" s="152"/>
      <c r="LXW863" s="152"/>
      <c r="LXX863" s="152"/>
      <c r="LXY863" s="152"/>
      <c r="LXZ863" s="152"/>
      <c r="LYA863" s="152"/>
      <c r="LYB863" s="152"/>
      <c r="LYC863" s="152"/>
      <c r="LYD863" s="152"/>
      <c r="LYE863" s="152"/>
      <c r="LYF863" s="152"/>
      <c r="LYG863" s="152"/>
      <c r="LYH863" s="152"/>
      <c r="LYI863" s="152"/>
      <c r="LYJ863" s="152"/>
      <c r="LYK863" s="152"/>
      <c r="LYL863" s="152"/>
      <c r="LYM863" s="152"/>
      <c r="LYN863" s="152"/>
      <c r="LYO863" s="152"/>
      <c r="LYP863" s="152"/>
      <c r="LYQ863" s="152"/>
      <c r="LYR863" s="152"/>
      <c r="LYS863" s="152"/>
      <c r="LYT863" s="152"/>
      <c r="LYU863" s="152"/>
      <c r="LYV863" s="152"/>
      <c r="LYW863" s="152"/>
      <c r="LYX863" s="152"/>
      <c r="LYY863" s="152"/>
      <c r="LYZ863" s="152"/>
      <c r="LZA863" s="152"/>
      <c r="LZB863" s="152"/>
      <c r="LZC863" s="152"/>
      <c r="LZD863" s="152"/>
      <c r="LZE863" s="152"/>
      <c r="LZF863" s="152"/>
      <c r="LZG863" s="152"/>
      <c r="LZH863" s="152"/>
      <c r="LZI863" s="152"/>
      <c r="LZJ863" s="152"/>
      <c r="LZK863" s="152"/>
      <c r="LZL863" s="152"/>
      <c r="LZM863" s="152"/>
      <c r="LZN863" s="152"/>
      <c r="LZO863" s="152"/>
      <c r="LZP863" s="152"/>
      <c r="LZQ863" s="152"/>
      <c r="LZR863" s="152"/>
      <c r="LZS863" s="152"/>
      <c r="LZT863" s="152"/>
      <c r="LZU863" s="152"/>
      <c r="LZV863" s="152"/>
      <c r="LZW863" s="152"/>
      <c r="LZX863" s="152"/>
      <c r="LZY863" s="152"/>
      <c r="LZZ863" s="152"/>
      <c r="MAA863" s="152"/>
      <c r="MAB863" s="152"/>
      <c r="MAC863" s="152"/>
      <c r="MAD863" s="152"/>
      <c r="MAE863" s="152"/>
      <c r="MAF863" s="152"/>
      <c r="MAG863" s="152"/>
      <c r="MAH863" s="152"/>
      <c r="MAI863" s="152"/>
      <c r="MAJ863" s="152"/>
      <c r="MAK863" s="152"/>
      <c r="MAL863" s="152"/>
      <c r="MAM863" s="152"/>
      <c r="MAN863" s="152"/>
      <c r="MAO863" s="152"/>
      <c r="MAP863" s="152"/>
      <c r="MAQ863" s="152"/>
      <c r="MAR863" s="152"/>
      <c r="MAS863" s="152"/>
      <c r="MAT863" s="152"/>
      <c r="MAU863" s="152"/>
      <c r="MAV863" s="152"/>
      <c r="MAW863" s="152"/>
      <c r="MAX863" s="152"/>
      <c r="MAY863" s="152"/>
      <c r="MAZ863" s="152"/>
      <c r="MBA863" s="152"/>
      <c r="MBB863" s="152"/>
      <c r="MBC863" s="152"/>
      <c r="MBD863" s="152"/>
      <c r="MBE863" s="152"/>
      <c r="MBF863" s="152"/>
      <c r="MBG863" s="152"/>
      <c r="MBH863" s="152"/>
      <c r="MBI863" s="152"/>
      <c r="MBJ863" s="152"/>
      <c r="MBK863" s="152"/>
      <c r="MBL863" s="152"/>
      <c r="MBM863" s="152"/>
      <c r="MBN863" s="152"/>
      <c r="MBO863" s="152"/>
      <c r="MBP863" s="152"/>
      <c r="MBQ863" s="152"/>
      <c r="MBR863" s="152"/>
      <c r="MBS863" s="152"/>
      <c r="MBT863" s="152"/>
      <c r="MBU863" s="152"/>
      <c r="MBV863" s="152"/>
      <c r="MBW863" s="152"/>
      <c r="MBX863" s="152"/>
      <c r="MBY863" s="152"/>
      <c r="MBZ863" s="152"/>
      <c r="MCA863" s="152"/>
      <c r="MCB863" s="152"/>
      <c r="MCC863" s="152"/>
      <c r="MCD863" s="152"/>
      <c r="MCE863" s="152"/>
      <c r="MCF863" s="152"/>
      <c r="MCG863" s="152"/>
      <c r="MCH863" s="152"/>
      <c r="MCI863" s="152"/>
      <c r="MCJ863" s="152"/>
      <c r="MCK863" s="152"/>
      <c r="MCL863" s="152"/>
      <c r="MCM863" s="152"/>
      <c r="MCN863" s="152"/>
      <c r="MCO863" s="152"/>
      <c r="MCP863" s="152"/>
      <c r="MCQ863" s="152"/>
      <c r="MCR863" s="152"/>
      <c r="MCS863" s="152"/>
      <c r="MCT863" s="152"/>
      <c r="MCU863" s="152"/>
      <c r="MCV863" s="152"/>
      <c r="MCW863" s="152"/>
      <c r="MCX863" s="152"/>
      <c r="MCY863" s="152"/>
      <c r="MCZ863" s="152"/>
      <c r="MDA863" s="152"/>
      <c r="MDB863" s="152"/>
      <c r="MDC863" s="152"/>
      <c r="MDD863" s="152"/>
      <c r="MDE863" s="152"/>
      <c r="MDF863" s="152"/>
      <c r="MDG863" s="152"/>
      <c r="MDH863" s="152"/>
      <c r="MDI863" s="152"/>
      <c r="MDJ863" s="152"/>
      <c r="MDK863" s="152"/>
      <c r="MDL863" s="152"/>
      <c r="MDM863" s="152"/>
      <c r="MDN863" s="152"/>
      <c r="MDO863" s="152"/>
      <c r="MDP863" s="152"/>
      <c r="MDQ863" s="152"/>
      <c r="MDR863" s="152"/>
      <c r="MDS863" s="152"/>
      <c r="MDT863" s="152"/>
      <c r="MDU863" s="152"/>
      <c r="MDV863" s="152"/>
      <c r="MDW863" s="152"/>
      <c r="MDX863" s="152"/>
      <c r="MDY863" s="152"/>
      <c r="MDZ863" s="152"/>
      <c r="MEA863" s="152"/>
      <c r="MEB863" s="152"/>
      <c r="MEC863" s="152"/>
      <c r="MED863" s="152"/>
      <c r="MEE863" s="152"/>
      <c r="MEF863" s="152"/>
      <c r="MEG863" s="152"/>
      <c r="MEH863" s="152"/>
      <c r="MEI863" s="152"/>
      <c r="MEJ863" s="152"/>
      <c r="MEK863" s="152"/>
      <c r="MEL863" s="152"/>
      <c r="MEM863" s="152"/>
      <c r="MEN863" s="152"/>
      <c r="MEO863" s="152"/>
      <c r="MEP863" s="152"/>
      <c r="MEQ863" s="152"/>
      <c r="MER863" s="152"/>
      <c r="MES863" s="152"/>
      <c r="MET863" s="152"/>
      <c r="MEU863" s="152"/>
      <c r="MEV863" s="152"/>
      <c r="MEW863" s="152"/>
      <c r="MEX863" s="152"/>
      <c r="MEY863" s="152"/>
      <c r="MEZ863" s="152"/>
      <c r="MFA863" s="152"/>
      <c r="MFB863" s="152"/>
      <c r="MFC863" s="152"/>
      <c r="MFD863" s="152"/>
      <c r="MFE863" s="152"/>
      <c r="MFF863" s="152"/>
      <c r="MFG863" s="152"/>
      <c r="MFH863" s="152"/>
      <c r="MFI863" s="152"/>
      <c r="MFJ863" s="152"/>
      <c r="MFK863" s="152"/>
      <c r="MFL863" s="152"/>
      <c r="MFM863" s="152"/>
      <c r="MFN863" s="152"/>
      <c r="MFO863" s="152"/>
      <c r="MFP863" s="152"/>
      <c r="MFQ863" s="152"/>
      <c r="MFR863" s="152"/>
      <c r="MFS863" s="152"/>
      <c r="MFT863" s="152"/>
      <c r="MFU863" s="152"/>
      <c r="MFV863" s="152"/>
      <c r="MFW863" s="152"/>
      <c r="MFX863" s="152"/>
      <c r="MFY863" s="152"/>
      <c r="MFZ863" s="152"/>
      <c r="MGA863" s="152"/>
      <c r="MGB863" s="152"/>
      <c r="MGC863" s="152"/>
      <c r="MGD863" s="152"/>
      <c r="MGE863" s="152"/>
      <c r="MGF863" s="152"/>
      <c r="MGG863" s="152"/>
      <c r="MGH863" s="152"/>
      <c r="MGI863" s="152"/>
      <c r="MGJ863" s="152"/>
      <c r="MGK863" s="152"/>
      <c r="MGL863" s="152"/>
      <c r="MGM863" s="152"/>
      <c r="MGN863" s="152"/>
      <c r="MGO863" s="152"/>
      <c r="MGP863" s="152"/>
      <c r="MGQ863" s="152"/>
      <c r="MGR863" s="152"/>
      <c r="MGS863" s="152"/>
      <c r="MGT863" s="152"/>
      <c r="MGU863" s="152"/>
      <c r="MGV863" s="152"/>
      <c r="MGW863" s="152"/>
      <c r="MGX863" s="152"/>
      <c r="MGY863" s="152"/>
      <c r="MGZ863" s="152"/>
      <c r="MHA863" s="152"/>
      <c r="MHB863" s="152"/>
      <c r="MHC863" s="152"/>
      <c r="MHD863" s="152"/>
      <c r="MHE863" s="152"/>
      <c r="MHF863" s="152"/>
      <c r="MHG863" s="152"/>
      <c r="MHH863" s="152"/>
      <c r="MHI863" s="152"/>
      <c r="MHJ863" s="152"/>
      <c r="MHK863" s="152"/>
      <c r="MHL863" s="152"/>
      <c r="MHM863" s="152"/>
      <c r="MHN863" s="152"/>
      <c r="MHO863" s="152"/>
      <c r="MHP863" s="152"/>
      <c r="MHQ863" s="152"/>
      <c r="MHR863" s="152"/>
      <c r="MHS863" s="152"/>
      <c r="MHT863" s="152"/>
      <c r="MHU863" s="152"/>
      <c r="MHV863" s="152"/>
      <c r="MHW863" s="152"/>
      <c r="MHX863" s="152"/>
      <c r="MHY863" s="152"/>
      <c r="MHZ863" s="152"/>
      <c r="MIA863" s="152"/>
      <c r="MIB863" s="152"/>
      <c r="MIC863" s="152"/>
      <c r="MID863" s="152"/>
      <c r="MIE863" s="152"/>
      <c r="MIF863" s="152"/>
      <c r="MIG863" s="152"/>
      <c r="MIH863" s="152"/>
      <c r="MII863" s="152"/>
      <c r="MIJ863" s="152"/>
      <c r="MIK863" s="152"/>
      <c r="MIL863" s="152"/>
      <c r="MIM863" s="152"/>
      <c r="MIN863" s="152"/>
      <c r="MIO863" s="152"/>
      <c r="MIP863" s="152"/>
      <c r="MIQ863" s="152"/>
      <c r="MIR863" s="152"/>
      <c r="MIS863" s="152"/>
      <c r="MIT863" s="152"/>
      <c r="MIU863" s="152"/>
      <c r="MIV863" s="152"/>
      <c r="MIW863" s="152"/>
      <c r="MIX863" s="152"/>
      <c r="MIY863" s="152"/>
      <c r="MIZ863" s="152"/>
      <c r="MJA863" s="152"/>
      <c r="MJB863" s="152"/>
      <c r="MJC863" s="152"/>
      <c r="MJD863" s="152"/>
      <c r="MJE863" s="152"/>
      <c r="MJF863" s="152"/>
      <c r="MJG863" s="152"/>
      <c r="MJH863" s="152"/>
      <c r="MJI863" s="152"/>
      <c r="MJJ863" s="152"/>
      <c r="MJK863" s="152"/>
      <c r="MJL863" s="152"/>
      <c r="MJM863" s="152"/>
      <c r="MJN863" s="152"/>
      <c r="MJO863" s="152"/>
      <c r="MJP863" s="152"/>
      <c r="MJQ863" s="152"/>
      <c r="MJR863" s="152"/>
      <c r="MJS863" s="152"/>
      <c r="MJT863" s="152"/>
      <c r="MJU863" s="152"/>
      <c r="MJV863" s="152"/>
      <c r="MJW863" s="152"/>
      <c r="MJX863" s="152"/>
      <c r="MJY863" s="152"/>
      <c r="MJZ863" s="152"/>
      <c r="MKA863" s="152"/>
      <c r="MKB863" s="152"/>
      <c r="MKC863" s="152"/>
      <c r="MKD863" s="152"/>
      <c r="MKE863" s="152"/>
      <c r="MKF863" s="152"/>
      <c r="MKG863" s="152"/>
      <c r="MKH863" s="152"/>
      <c r="MKI863" s="152"/>
      <c r="MKJ863" s="152"/>
      <c r="MKK863" s="152"/>
      <c r="MKL863" s="152"/>
      <c r="MKM863" s="152"/>
      <c r="MKN863" s="152"/>
      <c r="MKO863" s="152"/>
      <c r="MKP863" s="152"/>
      <c r="MKQ863" s="152"/>
      <c r="MKR863" s="152"/>
      <c r="MKS863" s="152"/>
      <c r="MKT863" s="152"/>
      <c r="MKU863" s="152"/>
      <c r="MKV863" s="152"/>
      <c r="MKW863" s="152"/>
      <c r="MKX863" s="152"/>
      <c r="MKY863" s="152"/>
      <c r="MKZ863" s="152"/>
      <c r="MLA863" s="152"/>
      <c r="MLB863" s="152"/>
      <c r="MLC863" s="152"/>
      <c r="MLD863" s="152"/>
      <c r="MLE863" s="152"/>
      <c r="MLF863" s="152"/>
      <c r="MLG863" s="152"/>
      <c r="MLH863" s="152"/>
      <c r="MLI863" s="152"/>
      <c r="MLJ863" s="152"/>
      <c r="MLK863" s="152"/>
      <c r="MLL863" s="152"/>
      <c r="MLM863" s="152"/>
      <c r="MLN863" s="152"/>
      <c r="MLO863" s="152"/>
      <c r="MLP863" s="152"/>
      <c r="MLQ863" s="152"/>
      <c r="MLR863" s="152"/>
      <c r="MLS863" s="152"/>
      <c r="MLT863" s="152"/>
      <c r="MLU863" s="152"/>
      <c r="MLV863" s="152"/>
      <c r="MLW863" s="152"/>
      <c r="MLX863" s="152"/>
      <c r="MLY863" s="152"/>
      <c r="MLZ863" s="152"/>
      <c r="MMA863" s="152"/>
      <c r="MMB863" s="152"/>
      <c r="MMC863" s="152"/>
      <c r="MMD863" s="152"/>
      <c r="MME863" s="152"/>
      <c r="MMF863" s="152"/>
      <c r="MMG863" s="152"/>
      <c r="MMH863" s="152"/>
      <c r="MMI863" s="152"/>
      <c r="MMJ863" s="152"/>
      <c r="MMK863" s="152"/>
      <c r="MML863" s="152"/>
      <c r="MMM863" s="152"/>
      <c r="MMN863" s="152"/>
      <c r="MMO863" s="152"/>
      <c r="MMP863" s="152"/>
      <c r="MMQ863" s="152"/>
      <c r="MMR863" s="152"/>
      <c r="MMS863" s="152"/>
      <c r="MMT863" s="152"/>
      <c r="MMU863" s="152"/>
      <c r="MMV863" s="152"/>
      <c r="MMW863" s="152"/>
      <c r="MMX863" s="152"/>
      <c r="MMY863" s="152"/>
      <c r="MMZ863" s="152"/>
      <c r="MNA863" s="152"/>
      <c r="MNB863" s="152"/>
      <c r="MNC863" s="152"/>
      <c r="MND863" s="152"/>
      <c r="MNE863" s="152"/>
      <c r="MNF863" s="152"/>
      <c r="MNG863" s="152"/>
      <c r="MNH863" s="152"/>
      <c r="MNI863" s="152"/>
      <c r="MNJ863" s="152"/>
      <c r="MNK863" s="152"/>
      <c r="MNL863" s="152"/>
      <c r="MNM863" s="152"/>
      <c r="MNN863" s="152"/>
      <c r="MNO863" s="152"/>
      <c r="MNP863" s="152"/>
      <c r="MNQ863" s="152"/>
      <c r="MNR863" s="152"/>
      <c r="MNS863" s="152"/>
      <c r="MNT863" s="152"/>
      <c r="MNU863" s="152"/>
      <c r="MNV863" s="152"/>
      <c r="MNW863" s="152"/>
      <c r="MNX863" s="152"/>
      <c r="MNY863" s="152"/>
      <c r="MNZ863" s="152"/>
      <c r="MOA863" s="152"/>
      <c r="MOB863" s="152"/>
      <c r="MOC863" s="152"/>
      <c r="MOD863" s="152"/>
      <c r="MOE863" s="152"/>
      <c r="MOF863" s="152"/>
      <c r="MOG863" s="152"/>
      <c r="MOH863" s="152"/>
      <c r="MOI863" s="152"/>
      <c r="MOJ863" s="152"/>
      <c r="MOK863" s="152"/>
      <c r="MOL863" s="152"/>
      <c r="MOM863" s="152"/>
      <c r="MON863" s="152"/>
      <c r="MOO863" s="152"/>
      <c r="MOP863" s="152"/>
      <c r="MOQ863" s="152"/>
      <c r="MOR863" s="152"/>
      <c r="MOS863" s="152"/>
      <c r="MOT863" s="152"/>
      <c r="MOU863" s="152"/>
      <c r="MOV863" s="152"/>
      <c r="MOW863" s="152"/>
      <c r="MOX863" s="152"/>
      <c r="MOY863" s="152"/>
      <c r="MOZ863" s="152"/>
      <c r="MPA863" s="152"/>
      <c r="MPB863" s="152"/>
      <c r="MPC863" s="152"/>
      <c r="MPD863" s="152"/>
      <c r="MPE863" s="152"/>
      <c r="MPF863" s="152"/>
      <c r="MPG863" s="152"/>
      <c r="MPH863" s="152"/>
      <c r="MPI863" s="152"/>
      <c r="MPJ863" s="152"/>
      <c r="MPK863" s="152"/>
      <c r="MPL863" s="152"/>
      <c r="MPM863" s="152"/>
      <c r="MPN863" s="152"/>
      <c r="MPO863" s="152"/>
      <c r="MPP863" s="152"/>
      <c r="MPQ863" s="152"/>
      <c r="MPR863" s="152"/>
      <c r="MPS863" s="152"/>
      <c r="MPT863" s="152"/>
      <c r="MPU863" s="152"/>
      <c r="MPV863" s="152"/>
      <c r="MPW863" s="152"/>
      <c r="MPX863" s="152"/>
      <c r="MPY863" s="152"/>
      <c r="MPZ863" s="152"/>
      <c r="MQA863" s="152"/>
      <c r="MQB863" s="152"/>
      <c r="MQC863" s="152"/>
      <c r="MQD863" s="152"/>
      <c r="MQE863" s="152"/>
      <c r="MQF863" s="152"/>
      <c r="MQG863" s="152"/>
      <c r="MQH863" s="152"/>
      <c r="MQI863" s="152"/>
      <c r="MQJ863" s="152"/>
      <c r="MQK863" s="152"/>
      <c r="MQL863" s="152"/>
      <c r="MQM863" s="152"/>
      <c r="MQN863" s="152"/>
      <c r="MQO863" s="152"/>
      <c r="MQP863" s="152"/>
      <c r="MQQ863" s="152"/>
      <c r="MQR863" s="152"/>
      <c r="MQS863" s="152"/>
      <c r="MQT863" s="152"/>
      <c r="MQU863" s="152"/>
      <c r="MQV863" s="152"/>
      <c r="MQW863" s="152"/>
      <c r="MQX863" s="152"/>
      <c r="MQY863" s="152"/>
      <c r="MQZ863" s="152"/>
      <c r="MRA863" s="152"/>
      <c r="MRB863" s="152"/>
      <c r="MRC863" s="152"/>
      <c r="MRD863" s="152"/>
      <c r="MRE863" s="152"/>
      <c r="MRF863" s="152"/>
      <c r="MRG863" s="152"/>
      <c r="MRH863" s="152"/>
      <c r="MRI863" s="152"/>
      <c r="MRJ863" s="152"/>
      <c r="MRK863" s="152"/>
      <c r="MRL863" s="152"/>
      <c r="MRM863" s="152"/>
      <c r="MRN863" s="152"/>
      <c r="MRO863" s="152"/>
      <c r="MRP863" s="152"/>
      <c r="MRQ863" s="152"/>
      <c r="MRR863" s="152"/>
      <c r="MRS863" s="152"/>
      <c r="MRT863" s="152"/>
      <c r="MRU863" s="152"/>
      <c r="MRV863" s="152"/>
      <c r="MRW863" s="152"/>
      <c r="MRX863" s="152"/>
      <c r="MRY863" s="152"/>
      <c r="MRZ863" s="152"/>
      <c r="MSA863" s="152"/>
      <c r="MSB863" s="152"/>
      <c r="MSC863" s="152"/>
      <c r="MSD863" s="152"/>
      <c r="MSE863" s="152"/>
      <c r="MSF863" s="152"/>
      <c r="MSG863" s="152"/>
      <c r="MSH863" s="152"/>
      <c r="MSI863" s="152"/>
      <c r="MSJ863" s="152"/>
      <c r="MSK863" s="152"/>
      <c r="MSL863" s="152"/>
      <c r="MSM863" s="152"/>
      <c r="MSN863" s="152"/>
      <c r="MSO863" s="152"/>
      <c r="MSP863" s="152"/>
      <c r="MSQ863" s="152"/>
      <c r="MSR863" s="152"/>
      <c r="MSS863" s="152"/>
      <c r="MST863" s="152"/>
      <c r="MSU863" s="152"/>
      <c r="MSV863" s="152"/>
      <c r="MSW863" s="152"/>
      <c r="MSX863" s="152"/>
      <c r="MSY863" s="152"/>
      <c r="MSZ863" s="152"/>
      <c r="MTA863" s="152"/>
      <c r="MTB863" s="152"/>
      <c r="MTC863" s="152"/>
      <c r="MTD863" s="152"/>
      <c r="MTE863" s="152"/>
      <c r="MTF863" s="152"/>
      <c r="MTG863" s="152"/>
      <c r="MTH863" s="152"/>
      <c r="MTI863" s="152"/>
      <c r="MTJ863" s="152"/>
      <c r="MTK863" s="152"/>
      <c r="MTL863" s="152"/>
      <c r="MTM863" s="152"/>
      <c r="MTN863" s="152"/>
      <c r="MTO863" s="152"/>
      <c r="MTP863" s="152"/>
      <c r="MTQ863" s="152"/>
      <c r="MTR863" s="152"/>
      <c r="MTS863" s="152"/>
      <c r="MTT863" s="152"/>
      <c r="MTU863" s="152"/>
      <c r="MTV863" s="152"/>
      <c r="MTW863" s="152"/>
      <c r="MTX863" s="152"/>
      <c r="MTY863" s="152"/>
      <c r="MTZ863" s="152"/>
      <c r="MUA863" s="152"/>
      <c r="MUB863" s="152"/>
      <c r="MUC863" s="152"/>
      <c r="MUD863" s="152"/>
      <c r="MUE863" s="152"/>
      <c r="MUF863" s="152"/>
      <c r="MUG863" s="152"/>
      <c r="MUH863" s="152"/>
      <c r="MUI863" s="152"/>
      <c r="MUJ863" s="152"/>
      <c r="MUK863" s="152"/>
      <c r="MUL863" s="152"/>
      <c r="MUM863" s="152"/>
      <c r="MUN863" s="152"/>
      <c r="MUO863" s="152"/>
      <c r="MUP863" s="152"/>
      <c r="MUQ863" s="152"/>
      <c r="MUR863" s="152"/>
      <c r="MUS863" s="152"/>
      <c r="MUT863" s="152"/>
      <c r="MUU863" s="152"/>
      <c r="MUV863" s="152"/>
      <c r="MUW863" s="152"/>
      <c r="MUX863" s="152"/>
      <c r="MUY863" s="152"/>
      <c r="MUZ863" s="152"/>
      <c r="MVA863" s="152"/>
      <c r="MVB863" s="152"/>
      <c r="MVC863" s="152"/>
      <c r="MVD863" s="152"/>
      <c r="MVE863" s="152"/>
      <c r="MVF863" s="152"/>
      <c r="MVG863" s="152"/>
      <c r="MVH863" s="152"/>
      <c r="MVI863" s="152"/>
      <c r="MVJ863" s="152"/>
      <c r="MVK863" s="152"/>
      <c r="MVL863" s="152"/>
      <c r="MVM863" s="152"/>
      <c r="MVN863" s="152"/>
      <c r="MVO863" s="152"/>
      <c r="MVP863" s="152"/>
      <c r="MVQ863" s="152"/>
      <c r="MVR863" s="152"/>
      <c r="MVS863" s="152"/>
      <c r="MVT863" s="152"/>
      <c r="MVU863" s="152"/>
      <c r="MVV863" s="152"/>
      <c r="MVW863" s="152"/>
      <c r="MVX863" s="152"/>
      <c r="MVY863" s="152"/>
      <c r="MVZ863" s="152"/>
      <c r="MWA863" s="152"/>
      <c r="MWB863" s="152"/>
      <c r="MWC863" s="152"/>
      <c r="MWD863" s="152"/>
      <c r="MWE863" s="152"/>
      <c r="MWF863" s="152"/>
      <c r="MWG863" s="152"/>
      <c r="MWH863" s="152"/>
      <c r="MWI863" s="152"/>
      <c r="MWJ863" s="152"/>
      <c r="MWK863" s="152"/>
      <c r="MWL863" s="152"/>
      <c r="MWM863" s="152"/>
      <c r="MWN863" s="152"/>
      <c r="MWO863" s="152"/>
      <c r="MWP863" s="152"/>
      <c r="MWQ863" s="152"/>
      <c r="MWR863" s="152"/>
      <c r="MWS863" s="152"/>
      <c r="MWT863" s="152"/>
      <c r="MWU863" s="152"/>
      <c r="MWV863" s="152"/>
      <c r="MWW863" s="152"/>
      <c r="MWX863" s="152"/>
      <c r="MWY863" s="152"/>
      <c r="MWZ863" s="152"/>
      <c r="MXA863" s="152"/>
      <c r="MXB863" s="152"/>
      <c r="MXC863" s="152"/>
      <c r="MXD863" s="152"/>
      <c r="MXE863" s="152"/>
      <c r="MXF863" s="152"/>
      <c r="MXG863" s="152"/>
      <c r="MXH863" s="152"/>
      <c r="MXI863" s="152"/>
      <c r="MXJ863" s="152"/>
      <c r="MXK863" s="152"/>
      <c r="MXL863" s="152"/>
      <c r="MXM863" s="152"/>
      <c r="MXN863" s="152"/>
      <c r="MXO863" s="152"/>
      <c r="MXP863" s="152"/>
      <c r="MXQ863" s="152"/>
      <c r="MXR863" s="152"/>
      <c r="MXS863" s="152"/>
      <c r="MXT863" s="152"/>
      <c r="MXU863" s="152"/>
      <c r="MXV863" s="152"/>
      <c r="MXW863" s="152"/>
      <c r="MXX863" s="152"/>
      <c r="MXY863" s="152"/>
      <c r="MXZ863" s="152"/>
      <c r="MYA863" s="152"/>
      <c r="MYB863" s="152"/>
      <c r="MYC863" s="152"/>
      <c r="MYD863" s="152"/>
      <c r="MYE863" s="152"/>
      <c r="MYF863" s="152"/>
      <c r="MYG863" s="152"/>
      <c r="MYH863" s="152"/>
      <c r="MYI863" s="152"/>
      <c r="MYJ863" s="152"/>
      <c r="MYK863" s="152"/>
      <c r="MYL863" s="152"/>
      <c r="MYM863" s="152"/>
      <c r="MYN863" s="152"/>
      <c r="MYO863" s="152"/>
      <c r="MYP863" s="152"/>
      <c r="MYQ863" s="152"/>
      <c r="MYR863" s="152"/>
      <c r="MYS863" s="152"/>
      <c r="MYT863" s="152"/>
      <c r="MYU863" s="152"/>
      <c r="MYV863" s="152"/>
      <c r="MYW863" s="152"/>
      <c r="MYX863" s="152"/>
      <c r="MYY863" s="152"/>
      <c r="MYZ863" s="152"/>
      <c r="MZA863" s="152"/>
      <c r="MZB863" s="152"/>
      <c r="MZC863" s="152"/>
      <c r="MZD863" s="152"/>
      <c r="MZE863" s="152"/>
      <c r="MZF863" s="152"/>
      <c r="MZG863" s="152"/>
      <c r="MZH863" s="152"/>
      <c r="MZI863" s="152"/>
      <c r="MZJ863" s="152"/>
      <c r="MZK863" s="152"/>
      <c r="MZL863" s="152"/>
      <c r="MZM863" s="152"/>
      <c r="MZN863" s="152"/>
      <c r="MZO863" s="152"/>
      <c r="MZP863" s="152"/>
      <c r="MZQ863" s="152"/>
      <c r="MZR863" s="152"/>
      <c r="MZS863" s="152"/>
      <c r="MZT863" s="152"/>
      <c r="MZU863" s="152"/>
      <c r="MZV863" s="152"/>
      <c r="MZW863" s="152"/>
      <c r="MZX863" s="152"/>
      <c r="MZY863" s="152"/>
      <c r="MZZ863" s="152"/>
      <c r="NAA863" s="152"/>
      <c r="NAB863" s="152"/>
      <c r="NAC863" s="152"/>
      <c r="NAD863" s="152"/>
      <c r="NAE863" s="152"/>
      <c r="NAF863" s="152"/>
      <c r="NAG863" s="152"/>
      <c r="NAH863" s="152"/>
      <c r="NAI863" s="152"/>
      <c r="NAJ863" s="152"/>
      <c r="NAK863" s="152"/>
      <c r="NAL863" s="152"/>
      <c r="NAM863" s="152"/>
      <c r="NAN863" s="152"/>
      <c r="NAO863" s="152"/>
      <c r="NAP863" s="152"/>
      <c r="NAQ863" s="152"/>
      <c r="NAR863" s="152"/>
      <c r="NAS863" s="152"/>
      <c r="NAT863" s="152"/>
      <c r="NAU863" s="152"/>
      <c r="NAV863" s="152"/>
      <c r="NAW863" s="152"/>
      <c r="NAX863" s="152"/>
      <c r="NAY863" s="152"/>
      <c r="NAZ863" s="152"/>
      <c r="NBA863" s="152"/>
      <c r="NBB863" s="152"/>
      <c r="NBC863" s="152"/>
      <c r="NBD863" s="152"/>
      <c r="NBE863" s="152"/>
      <c r="NBF863" s="152"/>
      <c r="NBG863" s="152"/>
      <c r="NBH863" s="152"/>
      <c r="NBI863" s="152"/>
      <c r="NBJ863" s="152"/>
      <c r="NBK863" s="152"/>
      <c r="NBL863" s="152"/>
      <c r="NBM863" s="152"/>
      <c r="NBN863" s="152"/>
      <c r="NBO863" s="152"/>
      <c r="NBP863" s="152"/>
      <c r="NBQ863" s="152"/>
      <c r="NBR863" s="152"/>
      <c r="NBS863" s="152"/>
      <c r="NBT863" s="152"/>
      <c r="NBU863" s="152"/>
      <c r="NBV863" s="152"/>
      <c r="NBW863" s="152"/>
      <c r="NBX863" s="152"/>
      <c r="NBY863" s="152"/>
      <c r="NBZ863" s="152"/>
      <c r="NCA863" s="152"/>
      <c r="NCB863" s="152"/>
      <c r="NCC863" s="152"/>
      <c r="NCD863" s="152"/>
      <c r="NCE863" s="152"/>
      <c r="NCF863" s="152"/>
      <c r="NCG863" s="152"/>
      <c r="NCH863" s="152"/>
      <c r="NCI863" s="152"/>
      <c r="NCJ863" s="152"/>
      <c r="NCK863" s="152"/>
      <c r="NCL863" s="152"/>
      <c r="NCM863" s="152"/>
      <c r="NCN863" s="152"/>
      <c r="NCO863" s="152"/>
      <c r="NCP863" s="152"/>
      <c r="NCQ863" s="152"/>
      <c r="NCR863" s="152"/>
      <c r="NCS863" s="152"/>
      <c r="NCT863" s="152"/>
      <c r="NCU863" s="152"/>
      <c r="NCV863" s="152"/>
      <c r="NCW863" s="152"/>
      <c r="NCX863" s="152"/>
      <c r="NCY863" s="152"/>
      <c r="NCZ863" s="152"/>
      <c r="NDA863" s="152"/>
      <c r="NDB863" s="152"/>
      <c r="NDC863" s="152"/>
      <c r="NDD863" s="152"/>
      <c r="NDE863" s="152"/>
      <c r="NDF863" s="152"/>
      <c r="NDG863" s="152"/>
      <c r="NDH863" s="152"/>
      <c r="NDI863" s="152"/>
      <c r="NDJ863" s="152"/>
      <c r="NDK863" s="152"/>
      <c r="NDL863" s="152"/>
      <c r="NDM863" s="152"/>
      <c r="NDN863" s="152"/>
      <c r="NDO863" s="152"/>
      <c r="NDP863" s="152"/>
      <c r="NDQ863" s="152"/>
      <c r="NDR863" s="152"/>
      <c r="NDS863" s="152"/>
      <c r="NDT863" s="152"/>
      <c r="NDU863" s="152"/>
      <c r="NDV863" s="152"/>
      <c r="NDW863" s="152"/>
      <c r="NDX863" s="152"/>
      <c r="NDY863" s="152"/>
      <c r="NDZ863" s="152"/>
      <c r="NEA863" s="152"/>
      <c r="NEB863" s="152"/>
      <c r="NEC863" s="152"/>
      <c r="NED863" s="152"/>
      <c r="NEE863" s="152"/>
      <c r="NEF863" s="152"/>
      <c r="NEG863" s="152"/>
      <c r="NEH863" s="152"/>
      <c r="NEI863" s="152"/>
      <c r="NEJ863" s="152"/>
      <c r="NEK863" s="152"/>
      <c r="NEL863" s="152"/>
      <c r="NEM863" s="152"/>
      <c r="NEN863" s="152"/>
      <c r="NEO863" s="152"/>
      <c r="NEP863" s="152"/>
      <c r="NEQ863" s="152"/>
      <c r="NER863" s="152"/>
      <c r="NES863" s="152"/>
      <c r="NET863" s="152"/>
      <c r="NEU863" s="152"/>
      <c r="NEV863" s="152"/>
      <c r="NEW863" s="152"/>
      <c r="NEX863" s="152"/>
      <c r="NEY863" s="152"/>
      <c r="NEZ863" s="152"/>
      <c r="NFA863" s="152"/>
      <c r="NFB863" s="152"/>
      <c r="NFC863" s="152"/>
      <c r="NFD863" s="152"/>
      <c r="NFE863" s="152"/>
      <c r="NFF863" s="152"/>
      <c r="NFG863" s="152"/>
      <c r="NFH863" s="152"/>
      <c r="NFI863" s="152"/>
      <c r="NFJ863" s="152"/>
      <c r="NFK863" s="152"/>
      <c r="NFL863" s="152"/>
      <c r="NFM863" s="152"/>
      <c r="NFN863" s="152"/>
      <c r="NFO863" s="152"/>
      <c r="NFP863" s="152"/>
      <c r="NFQ863" s="152"/>
      <c r="NFR863" s="152"/>
      <c r="NFS863" s="152"/>
      <c r="NFT863" s="152"/>
      <c r="NFU863" s="152"/>
      <c r="NFV863" s="152"/>
      <c r="NFW863" s="152"/>
      <c r="NFX863" s="152"/>
      <c r="NFY863" s="152"/>
      <c r="NFZ863" s="152"/>
      <c r="NGA863" s="152"/>
      <c r="NGB863" s="152"/>
      <c r="NGC863" s="152"/>
      <c r="NGD863" s="152"/>
      <c r="NGE863" s="152"/>
      <c r="NGF863" s="152"/>
      <c r="NGG863" s="152"/>
      <c r="NGH863" s="152"/>
      <c r="NGI863" s="152"/>
      <c r="NGJ863" s="152"/>
      <c r="NGK863" s="152"/>
      <c r="NGL863" s="152"/>
      <c r="NGM863" s="152"/>
      <c r="NGN863" s="152"/>
      <c r="NGO863" s="152"/>
      <c r="NGP863" s="152"/>
      <c r="NGQ863" s="152"/>
      <c r="NGR863" s="152"/>
      <c r="NGS863" s="152"/>
      <c r="NGT863" s="152"/>
      <c r="NGU863" s="152"/>
      <c r="NGV863" s="152"/>
      <c r="NGW863" s="152"/>
      <c r="NGX863" s="152"/>
      <c r="NGY863" s="152"/>
      <c r="NGZ863" s="152"/>
      <c r="NHA863" s="152"/>
      <c r="NHB863" s="152"/>
      <c r="NHC863" s="152"/>
      <c r="NHD863" s="152"/>
      <c r="NHE863" s="152"/>
      <c r="NHF863" s="152"/>
      <c r="NHG863" s="152"/>
      <c r="NHH863" s="152"/>
      <c r="NHI863" s="152"/>
      <c r="NHJ863" s="152"/>
      <c r="NHK863" s="152"/>
      <c r="NHL863" s="152"/>
      <c r="NHM863" s="152"/>
      <c r="NHN863" s="152"/>
      <c r="NHO863" s="152"/>
      <c r="NHP863" s="152"/>
      <c r="NHQ863" s="152"/>
      <c r="NHR863" s="152"/>
      <c r="NHS863" s="152"/>
      <c r="NHT863" s="152"/>
      <c r="NHU863" s="152"/>
      <c r="NHV863" s="152"/>
      <c r="NHW863" s="152"/>
      <c r="NHX863" s="152"/>
      <c r="NHY863" s="152"/>
      <c r="NHZ863" s="152"/>
      <c r="NIA863" s="152"/>
      <c r="NIB863" s="152"/>
      <c r="NIC863" s="152"/>
      <c r="NID863" s="152"/>
      <c r="NIE863" s="152"/>
      <c r="NIF863" s="152"/>
      <c r="NIG863" s="152"/>
      <c r="NIH863" s="152"/>
      <c r="NII863" s="152"/>
      <c r="NIJ863" s="152"/>
      <c r="NIK863" s="152"/>
      <c r="NIL863" s="152"/>
      <c r="NIM863" s="152"/>
      <c r="NIN863" s="152"/>
      <c r="NIO863" s="152"/>
      <c r="NIP863" s="152"/>
      <c r="NIQ863" s="152"/>
      <c r="NIR863" s="152"/>
      <c r="NIS863" s="152"/>
      <c r="NIT863" s="152"/>
      <c r="NIU863" s="152"/>
      <c r="NIV863" s="152"/>
      <c r="NIW863" s="152"/>
      <c r="NIX863" s="152"/>
      <c r="NIY863" s="152"/>
      <c r="NIZ863" s="152"/>
      <c r="NJA863" s="152"/>
      <c r="NJB863" s="152"/>
      <c r="NJC863" s="152"/>
      <c r="NJD863" s="152"/>
      <c r="NJE863" s="152"/>
      <c r="NJF863" s="152"/>
      <c r="NJG863" s="152"/>
      <c r="NJH863" s="152"/>
      <c r="NJI863" s="152"/>
      <c r="NJJ863" s="152"/>
      <c r="NJK863" s="152"/>
      <c r="NJL863" s="152"/>
      <c r="NJM863" s="152"/>
      <c r="NJN863" s="152"/>
      <c r="NJO863" s="152"/>
      <c r="NJP863" s="152"/>
      <c r="NJQ863" s="152"/>
      <c r="NJR863" s="152"/>
      <c r="NJS863" s="152"/>
      <c r="NJT863" s="152"/>
      <c r="NJU863" s="152"/>
      <c r="NJV863" s="152"/>
      <c r="NJW863" s="152"/>
      <c r="NJX863" s="152"/>
      <c r="NJY863" s="152"/>
      <c r="NJZ863" s="152"/>
      <c r="NKA863" s="152"/>
      <c r="NKB863" s="152"/>
      <c r="NKC863" s="152"/>
      <c r="NKD863" s="152"/>
      <c r="NKE863" s="152"/>
      <c r="NKF863" s="152"/>
      <c r="NKG863" s="152"/>
      <c r="NKH863" s="152"/>
      <c r="NKI863" s="152"/>
      <c r="NKJ863" s="152"/>
      <c r="NKK863" s="152"/>
      <c r="NKL863" s="152"/>
      <c r="NKM863" s="152"/>
      <c r="NKN863" s="152"/>
      <c r="NKO863" s="152"/>
      <c r="NKP863" s="152"/>
      <c r="NKQ863" s="152"/>
      <c r="NKR863" s="152"/>
      <c r="NKS863" s="152"/>
      <c r="NKT863" s="152"/>
      <c r="NKU863" s="152"/>
      <c r="NKV863" s="152"/>
      <c r="NKW863" s="152"/>
      <c r="NKX863" s="152"/>
      <c r="NKY863" s="152"/>
      <c r="NKZ863" s="152"/>
      <c r="NLA863" s="152"/>
      <c r="NLB863" s="152"/>
      <c r="NLC863" s="152"/>
      <c r="NLD863" s="152"/>
      <c r="NLE863" s="152"/>
      <c r="NLF863" s="152"/>
      <c r="NLG863" s="152"/>
      <c r="NLH863" s="152"/>
      <c r="NLI863" s="152"/>
      <c r="NLJ863" s="152"/>
      <c r="NLK863" s="152"/>
      <c r="NLL863" s="152"/>
      <c r="NLM863" s="152"/>
      <c r="NLN863" s="152"/>
      <c r="NLO863" s="152"/>
      <c r="NLP863" s="152"/>
      <c r="NLQ863" s="152"/>
      <c r="NLR863" s="152"/>
      <c r="NLS863" s="152"/>
      <c r="NLT863" s="152"/>
      <c r="NLU863" s="152"/>
      <c r="NLV863" s="152"/>
      <c r="NLW863" s="152"/>
      <c r="NLX863" s="152"/>
      <c r="NLY863" s="152"/>
      <c r="NLZ863" s="152"/>
      <c r="NMA863" s="152"/>
      <c r="NMB863" s="152"/>
      <c r="NMC863" s="152"/>
      <c r="NMD863" s="152"/>
      <c r="NME863" s="152"/>
      <c r="NMF863" s="152"/>
      <c r="NMG863" s="152"/>
      <c r="NMH863" s="152"/>
      <c r="NMI863" s="152"/>
      <c r="NMJ863" s="152"/>
      <c r="NMK863" s="152"/>
      <c r="NML863" s="152"/>
      <c r="NMM863" s="152"/>
      <c r="NMN863" s="152"/>
      <c r="NMO863" s="152"/>
      <c r="NMP863" s="152"/>
      <c r="NMQ863" s="152"/>
      <c r="NMR863" s="152"/>
      <c r="NMS863" s="152"/>
      <c r="NMT863" s="152"/>
      <c r="NMU863" s="152"/>
      <c r="NMV863" s="152"/>
      <c r="NMW863" s="152"/>
      <c r="NMX863" s="152"/>
      <c r="NMY863" s="152"/>
      <c r="NMZ863" s="152"/>
      <c r="NNA863" s="152"/>
      <c r="NNB863" s="152"/>
      <c r="NNC863" s="152"/>
      <c r="NND863" s="152"/>
      <c r="NNE863" s="152"/>
      <c r="NNF863" s="152"/>
      <c r="NNG863" s="152"/>
      <c r="NNH863" s="152"/>
      <c r="NNI863" s="152"/>
      <c r="NNJ863" s="152"/>
      <c r="NNK863" s="152"/>
      <c r="NNL863" s="152"/>
      <c r="NNM863" s="152"/>
      <c r="NNN863" s="152"/>
      <c r="NNO863" s="152"/>
      <c r="NNP863" s="152"/>
      <c r="NNQ863" s="152"/>
      <c r="NNR863" s="152"/>
      <c r="NNS863" s="152"/>
      <c r="NNT863" s="152"/>
      <c r="NNU863" s="152"/>
      <c r="NNV863" s="152"/>
      <c r="NNW863" s="152"/>
      <c r="NNX863" s="152"/>
      <c r="NNY863" s="152"/>
      <c r="NNZ863" s="152"/>
      <c r="NOA863" s="152"/>
      <c r="NOB863" s="152"/>
      <c r="NOC863" s="152"/>
      <c r="NOD863" s="152"/>
      <c r="NOE863" s="152"/>
      <c r="NOF863" s="152"/>
      <c r="NOG863" s="152"/>
      <c r="NOH863" s="152"/>
      <c r="NOI863" s="152"/>
      <c r="NOJ863" s="152"/>
      <c r="NOK863" s="152"/>
      <c r="NOL863" s="152"/>
      <c r="NOM863" s="152"/>
      <c r="NON863" s="152"/>
      <c r="NOO863" s="152"/>
      <c r="NOP863" s="152"/>
      <c r="NOQ863" s="152"/>
      <c r="NOR863" s="152"/>
      <c r="NOS863" s="152"/>
      <c r="NOT863" s="152"/>
      <c r="NOU863" s="152"/>
      <c r="NOV863" s="152"/>
      <c r="NOW863" s="152"/>
      <c r="NOX863" s="152"/>
      <c r="NOY863" s="152"/>
      <c r="NOZ863" s="152"/>
      <c r="NPA863" s="152"/>
      <c r="NPB863" s="152"/>
      <c r="NPC863" s="152"/>
      <c r="NPD863" s="152"/>
      <c r="NPE863" s="152"/>
      <c r="NPF863" s="152"/>
      <c r="NPG863" s="152"/>
      <c r="NPH863" s="152"/>
      <c r="NPI863" s="152"/>
      <c r="NPJ863" s="152"/>
      <c r="NPK863" s="152"/>
      <c r="NPL863" s="152"/>
      <c r="NPM863" s="152"/>
      <c r="NPN863" s="152"/>
      <c r="NPO863" s="152"/>
      <c r="NPP863" s="152"/>
      <c r="NPQ863" s="152"/>
      <c r="NPR863" s="152"/>
      <c r="NPS863" s="152"/>
      <c r="NPT863" s="152"/>
      <c r="NPU863" s="152"/>
      <c r="NPV863" s="152"/>
      <c r="NPW863" s="152"/>
      <c r="NPX863" s="152"/>
      <c r="NPY863" s="152"/>
      <c r="NPZ863" s="152"/>
      <c r="NQA863" s="152"/>
      <c r="NQB863" s="152"/>
      <c r="NQC863" s="152"/>
      <c r="NQD863" s="152"/>
      <c r="NQE863" s="152"/>
      <c r="NQF863" s="152"/>
      <c r="NQG863" s="152"/>
      <c r="NQH863" s="152"/>
      <c r="NQI863" s="152"/>
      <c r="NQJ863" s="152"/>
      <c r="NQK863" s="152"/>
      <c r="NQL863" s="152"/>
      <c r="NQM863" s="152"/>
      <c r="NQN863" s="152"/>
      <c r="NQO863" s="152"/>
      <c r="NQP863" s="152"/>
      <c r="NQQ863" s="152"/>
      <c r="NQR863" s="152"/>
      <c r="NQS863" s="152"/>
      <c r="NQT863" s="152"/>
      <c r="NQU863" s="152"/>
      <c r="NQV863" s="152"/>
      <c r="NQW863" s="152"/>
      <c r="NQX863" s="152"/>
      <c r="NQY863" s="152"/>
      <c r="NQZ863" s="152"/>
      <c r="NRA863" s="152"/>
      <c r="NRB863" s="152"/>
      <c r="NRC863" s="152"/>
      <c r="NRD863" s="152"/>
      <c r="NRE863" s="152"/>
      <c r="NRF863" s="152"/>
      <c r="NRG863" s="152"/>
      <c r="NRH863" s="152"/>
      <c r="NRI863" s="152"/>
      <c r="NRJ863" s="152"/>
      <c r="NRK863" s="152"/>
      <c r="NRL863" s="152"/>
      <c r="NRM863" s="152"/>
      <c r="NRN863" s="152"/>
      <c r="NRO863" s="152"/>
      <c r="NRP863" s="152"/>
      <c r="NRQ863" s="152"/>
      <c r="NRR863" s="152"/>
      <c r="NRS863" s="152"/>
      <c r="NRT863" s="152"/>
      <c r="NRU863" s="152"/>
      <c r="NRV863" s="152"/>
      <c r="NRW863" s="152"/>
      <c r="NRX863" s="152"/>
      <c r="NRY863" s="152"/>
      <c r="NRZ863" s="152"/>
      <c r="NSA863" s="152"/>
      <c r="NSB863" s="152"/>
      <c r="NSC863" s="152"/>
      <c r="NSD863" s="152"/>
      <c r="NSE863" s="152"/>
      <c r="NSF863" s="152"/>
      <c r="NSG863" s="152"/>
      <c r="NSH863" s="152"/>
      <c r="NSI863" s="152"/>
      <c r="NSJ863" s="152"/>
      <c r="NSK863" s="152"/>
      <c r="NSL863" s="152"/>
      <c r="NSM863" s="152"/>
      <c r="NSN863" s="152"/>
      <c r="NSO863" s="152"/>
      <c r="NSP863" s="152"/>
      <c r="NSQ863" s="152"/>
      <c r="NSR863" s="152"/>
      <c r="NSS863" s="152"/>
      <c r="NST863" s="152"/>
      <c r="NSU863" s="152"/>
      <c r="NSV863" s="152"/>
      <c r="NSW863" s="152"/>
      <c r="NSX863" s="152"/>
      <c r="NSY863" s="152"/>
      <c r="NSZ863" s="152"/>
      <c r="NTA863" s="152"/>
      <c r="NTB863" s="152"/>
      <c r="NTC863" s="152"/>
      <c r="NTD863" s="152"/>
      <c r="NTE863" s="152"/>
      <c r="NTF863" s="152"/>
      <c r="NTG863" s="152"/>
      <c r="NTH863" s="152"/>
      <c r="NTI863" s="152"/>
      <c r="NTJ863" s="152"/>
      <c r="NTK863" s="152"/>
      <c r="NTL863" s="152"/>
      <c r="NTM863" s="152"/>
      <c r="NTN863" s="152"/>
      <c r="NTO863" s="152"/>
      <c r="NTP863" s="152"/>
      <c r="NTQ863" s="152"/>
      <c r="NTR863" s="152"/>
      <c r="NTS863" s="152"/>
      <c r="NTT863" s="152"/>
      <c r="NTU863" s="152"/>
      <c r="NTV863" s="152"/>
      <c r="NTW863" s="152"/>
      <c r="NTX863" s="152"/>
      <c r="NTY863" s="152"/>
      <c r="NTZ863" s="152"/>
      <c r="NUA863" s="152"/>
      <c r="NUB863" s="152"/>
      <c r="NUC863" s="152"/>
      <c r="NUD863" s="152"/>
      <c r="NUE863" s="152"/>
      <c r="NUF863" s="152"/>
      <c r="NUG863" s="152"/>
      <c r="NUH863" s="152"/>
      <c r="NUI863" s="152"/>
      <c r="NUJ863" s="152"/>
      <c r="NUK863" s="152"/>
      <c r="NUL863" s="152"/>
      <c r="NUM863" s="152"/>
      <c r="NUN863" s="152"/>
      <c r="NUO863" s="152"/>
      <c r="NUP863" s="152"/>
      <c r="NUQ863" s="152"/>
      <c r="NUR863" s="152"/>
      <c r="NUS863" s="152"/>
      <c r="NUT863" s="152"/>
      <c r="NUU863" s="152"/>
      <c r="NUV863" s="152"/>
      <c r="NUW863" s="152"/>
      <c r="NUX863" s="152"/>
      <c r="NUY863" s="152"/>
      <c r="NUZ863" s="152"/>
      <c r="NVA863" s="152"/>
      <c r="NVB863" s="152"/>
      <c r="NVC863" s="152"/>
      <c r="NVD863" s="152"/>
      <c r="NVE863" s="152"/>
      <c r="NVF863" s="152"/>
      <c r="NVG863" s="152"/>
      <c r="NVH863" s="152"/>
      <c r="NVI863" s="152"/>
      <c r="NVJ863" s="152"/>
      <c r="NVK863" s="152"/>
      <c r="NVL863" s="152"/>
      <c r="NVM863" s="152"/>
      <c r="NVN863" s="152"/>
      <c r="NVO863" s="152"/>
      <c r="NVP863" s="152"/>
      <c r="NVQ863" s="152"/>
      <c r="NVR863" s="152"/>
      <c r="NVS863" s="152"/>
      <c r="NVT863" s="152"/>
      <c r="NVU863" s="152"/>
      <c r="NVV863" s="152"/>
      <c r="NVW863" s="152"/>
      <c r="NVX863" s="152"/>
      <c r="NVY863" s="152"/>
      <c r="NVZ863" s="152"/>
      <c r="NWA863" s="152"/>
      <c r="NWB863" s="152"/>
      <c r="NWC863" s="152"/>
      <c r="NWD863" s="152"/>
      <c r="NWE863" s="152"/>
      <c r="NWF863" s="152"/>
      <c r="NWG863" s="152"/>
      <c r="NWH863" s="152"/>
      <c r="NWI863" s="152"/>
      <c r="NWJ863" s="152"/>
      <c r="NWK863" s="152"/>
      <c r="NWL863" s="152"/>
      <c r="NWM863" s="152"/>
      <c r="NWN863" s="152"/>
      <c r="NWO863" s="152"/>
      <c r="NWP863" s="152"/>
      <c r="NWQ863" s="152"/>
      <c r="NWR863" s="152"/>
      <c r="NWS863" s="152"/>
      <c r="NWT863" s="152"/>
      <c r="NWU863" s="152"/>
      <c r="NWV863" s="152"/>
      <c r="NWW863" s="152"/>
      <c r="NWX863" s="152"/>
      <c r="NWY863" s="152"/>
      <c r="NWZ863" s="152"/>
      <c r="NXA863" s="152"/>
      <c r="NXB863" s="152"/>
      <c r="NXC863" s="152"/>
      <c r="NXD863" s="152"/>
      <c r="NXE863" s="152"/>
      <c r="NXF863" s="152"/>
      <c r="NXG863" s="152"/>
      <c r="NXH863" s="152"/>
      <c r="NXI863" s="152"/>
      <c r="NXJ863" s="152"/>
      <c r="NXK863" s="152"/>
      <c r="NXL863" s="152"/>
      <c r="NXM863" s="152"/>
      <c r="NXN863" s="152"/>
      <c r="NXO863" s="152"/>
      <c r="NXP863" s="152"/>
      <c r="NXQ863" s="152"/>
      <c r="NXR863" s="152"/>
      <c r="NXS863" s="152"/>
      <c r="NXT863" s="152"/>
      <c r="NXU863" s="152"/>
      <c r="NXV863" s="152"/>
      <c r="NXW863" s="152"/>
      <c r="NXX863" s="152"/>
      <c r="NXY863" s="152"/>
      <c r="NXZ863" s="152"/>
      <c r="NYA863" s="152"/>
      <c r="NYB863" s="152"/>
      <c r="NYC863" s="152"/>
      <c r="NYD863" s="152"/>
      <c r="NYE863" s="152"/>
      <c r="NYF863" s="152"/>
      <c r="NYG863" s="152"/>
      <c r="NYH863" s="152"/>
      <c r="NYI863" s="152"/>
      <c r="NYJ863" s="152"/>
      <c r="NYK863" s="152"/>
      <c r="NYL863" s="152"/>
      <c r="NYM863" s="152"/>
      <c r="NYN863" s="152"/>
      <c r="NYO863" s="152"/>
      <c r="NYP863" s="152"/>
      <c r="NYQ863" s="152"/>
      <c r="NYR863" s="152"/>
      <c r="NYS863" s="152"/>
      <c r="NYT863" s="152"/>
      <c r="NYU863" s="152"/>
      <c r="NYV863" s="152"/>
      <c r="NYW863" s="152"/>
      <c r="NYX863" s="152"/>
      <c r="NYY863" s="152"/>
      <c r="NYZ863" s="152"/>
      <c r="NZA863" s="152"/>
      <c r="NZB863" s="152"/>
      <c r="NZC863" s="152"/>
      <c r="NZD863" s="152"/>
      <c r="NZE863" s="152"/>
      <c r="NZF863" s="152"/>
      <c r="NZG863" s="152"/>
      <c r="NZH863" s="152"/>
      <c r="NZI863" s="152"/>
      <c r="NZJ863" s="152"/>
      <c r="NZK863" s="152"/>
      <c r="NZL863" s="152"/>
      <c r="NZM863" s="152"/>
      <c r="NZN863" s="152"/>
      <c r="NZO863" s="152"/>
      <c r="NZP863" s="152"/>
      <c r="NZQ863" s="152"/>
      <c r="NZR863" s="152"/>
      <c r="NZS863" s="152"/>
      <c r="NZT863" s="152"/>
      <c r="NZU863" s="152"/>
      <c r="NZV863" s="152"/>
      <c r="NZW863" s="152"/>
      <c r="NZX863" s="152"/>
      <c r="NZY863" s="152"/>
      <c r="NZZ863" s="152"/>
      <c r="OAA863" s="152"/>
      <c r="OAB863" s="152"/>
      <c r="OAC863" s="152"/>
      <c r="OAD863" s="152"/>
      <c r="OAE863" s="152"/>
      <c r="OAF863" s="152"/>
      <c r="OAG863" s="152"/>
      <c r="OAH863" s="152"/>
      <c r="OAI863" s="152"/>
      <c r="OAJ863" s="152"/>
      <c r="OAK863" s="152"/>
      <c r="OAL863" s="152"/>
      <c r="OAM863" s="152"/>
      <c r="OAN863" s="152"/>
      <c r="OAO863" s="152"/>
      <c r="OAP863" s="152"/>
      <c r="OAQ863" s="152"/>
      <c r="OAR863" s="152"/>
      <c r="OAS863" s="152"/>
      <c r="OAT863" s="152"/>
      <c r="OAU863" s="152"/>
      <c r="OAV863" s="152"/>
      <c r="OAW863" s="152"/>
      <c r="OAX863" s="152"/>
      <c r="OAY863" s="152"/>
      <c r="OAZ863" s="152"/>
      <c r="OBA863" s="152"/>
      <c r="OBB863" s="152"/>
      <c r="OBC863" s="152"/>
      <c r="OBD863" s="152"/>
      <c r="OBE863" s="152"/>
      <c r="OBF863" s="152"/>
      <c r="OBG863" s="152"/>
      <c r="OBH863" s="152"/>
      <c r="OBI863" s="152"/>
      <c r="OBJ863" s="152"/>
      <c r="OBK863" s="152"/>
      <c r="OBL863" s="152"/>
      <c r="OBM863" s="152"/>
      <c r="OBN863" s="152"/>
      <c r="OBO863" s="152"/>
      <c r="OBP863" s="152"/>
      <c r="OBQ863" s="152"/>
      <c r="OBR863" s="152"/>
      <c r="OBS863" s="152"/>
      <c r="OBT863" s="152"/>
      <c r="OBU863" s="152"/>
      <c r="OBV863" s="152"/>
      <c r="OBW863" s="152"/>
      <c r="OBX863" s="152"/>
      <c r="OBY863" s="152"/>
      <c r="OBZ863" s="152"/>
      <c r="OCA863" s="152"/>
      <c r="OCB863" s="152"/>
      <c r="OCC863" s="152"/>
      <c r="OCD863" s="152"/>
      <c r="OCE863" s="152"/>
      <c r="OCF863" s="152"/>
      <c r="OCG863" s="152"/>
      <c r="OCH863" s="152"/>
      <c r="OCI863" s="152"/>
      <c r="OCJ863" s="152"/>
      <c r="OCK863" s="152"/>
      <c r="OCL863" s="152"/>
      <c r="OCM863" s="152"/>
      <c r="OCN863" s="152"/>
      <c r="OCO863" s="152"/>
      <c r="OCP863" s="152"/>
      <c r="OCQ863" s="152"/>
      <c r="OCR863" s="152"/>
      <c r="OCS863" s="152"/>
      <c r="OCT863" s="152"/>
      <c r="OCU863" s="152"/>
      <c r="OCV863" s="152"/>
      <c r="OCW863" s="152"/>
      <c r="OCX863" s="152"/>
      <c r="OCY863" s="152"/>
      <c r="OCZ863" s="152"/>
      <c r="ODA863" s="152"/>
      <c r="ODB863" s="152"/>
      <c r="ODC863" s="152"/>
      <c r="ODD863" s="152"/>
      <c r="ODE863" s="152"/>
      <c r="ODF863" s="152"/>
      <c r="ODG863" s="152"/>
      <c r="ODH863" s="152"/>
      <c r="ODI863" s="152"/>
      <c r="ODJ863" s="152"/>
      <c r="ODK863" s="152"/>
      <c r="ODL863" s="152"/>
      <c r="ODM863" s="152"/>
      <c r="ODN863" s="152"/>
      <c r="ODO863" s="152"/>
      <c r="ODP863" s="152"/>
      <c r="ODQ863" s="152"/>
      <c r="ODR863" s="152"/>
      <c r="ODS863" s="152"/>
      <c r="ODT863" s="152"/>
      <c r="ODU863" s="152"/>
      <c r="ODV863" s="152"/>
      <c r="ODW863" s="152"/>
      <c r="ODX863" s="152"/>
      <c r="ODY863" s="152"/>
      <c r="ODZ863" s="152"/>
      <c r="OEA863" s="152"/>
      <c r="OEB863" s="152"/>
      <c r="OEC863" s="152"/>
      <c r="OED863" s="152"/>
      <c r="OEE863" s="152"/>
      <c r="OEF863" s="152"/>
      <c r="OEG863" s="152"/>
      <c r="OEH863" s="152"/>
      <c r="OEI863" s="152"/>
      <c r="OEJ863" s="152"/>
      <c r="OEK863" s="152"/>
      <c r="OEL863" s="152"/>
      <c r="OEM863" s="152"/>
      <c r="OEN863" s="152"/>
      <c r="OEO863" s="152"/>
      <c r="OEP863" s="152"/>
      <c r="OEQ863" s="152"/>
      <c r="OER863" s="152"/>
      <c r="OES863" s="152"/>
      <c r="OET863" s="152"/>
      <c r="OEU863" s="152"/>
      <c r="OEV863" s="152"/>
      <c r="OEW863" s="152"/>
      <c r="OEX863" s="152"/>
      <c r="OEY863" s="152"/>
      <c r="OEZ863" s="152"/>
      <c r="OFA863" s="152"/>
      <c r="OFB863" s="152"/>
      <c r="OFC863" s="152"/>
      <c r="OFD863" s="152"/>
      <c r="OFE863" s="152"/>
      <c r="OFF863" s="152"/>
      <c r="OFG863" s="152"/>
      <c r="OFH863" s="152"/>
      <c r="OFI863" s="152"/>
      <c r="OFJ863" s="152"/>
      <c r="OFK863" s="152"/>
      <c r="OFL863" s="152"/>
      <c r="OFM863" s="152"/>
      <c r="OFN863" s="152"/>
      <c r="OFO863" s="152"/>
      <c r="OFP863" s="152"/>
      <c r="OFQ863" s="152"/>
      <c r="OFR863" s="152"/>
      <c r="OFS863" s="152"/>
      <c r="OFT863" s="152"/>
      <c r="OFU863" s="152"/>
      <c r="OFV863" s="152"/>
      <c r="OFW863" s="152"/>
      <c r="OFX863" s="152"/>
      <c r="OFY863" s="152"/>
      <c r="OFZ863" s="152"/>
      <c r="OGA863" s="152"/>
      <c r="OGB863" s="152"/>
      <c r="OGC863" s="152"/>
      <c r="OGD863" s="152"/>
      <c r="OGE863" s="152"/>
      <c r="OGF863" s="152"/>
      <c r="OGG863" s="152"/>
      <c r="OGH863" s="152"/>
      <c r="OGI863" s="152"/>
      <c r="OGJ863" s="152"/>
      <c r="OGK863" s="152"/>
      <c r="OGL863" s="152"/>
      <c r="OGM863" s="152"/>
      <c r="OGN863" s="152"/>
      <c r="OGO863" s="152"/>
      <c r="OGP863" s="152"/>
      <c r="OGQ863" s="152"/>
      <c r="OGR863" s="152"/>
      <c r="OGS863" s="152"/>
      <c r="OGT863" s="152"/>
      <c r="OGU863" s="152"/>
      <c r="OGV863" s="152"/>
      <c r="OGW863" s="152"/>
      <c r="OGX863" s="152"/>
      <c r="OGY863" s="152"/>
      <c r="OGZ863" s="152"/>
      <c r="OHA863" s="152"/>
      <c r="OHB863" s="152"/>
      <c r="OHC863" s="152"/>
      <c r="OHD863" s="152"/>
      <c r="OHE863" s="152"/>
      <c r="OHF863" s="152"/>
      <c r="OHG863" s="152"/>
      <c r="OHH863" s="152"/>
      <c r="OHI863" s="152"/>
      <c r="OHJ863" s="152"/>
      <c r="OHK863" s="152"/>
      <c r="OHL863" s="152"/>
      <c r="OHM863" s="152"/>
      <c r="OHN863" s="152"/>
      <c r="OHO863" s="152"/>
      <c r="OHP863" s="152"/>
      <c r="OHQ863" s="152"/>
      <c r="OHR863" s="152"/>
      <c r="OHS863" s="152"/>
      <c r="OHT863" s="152"/>
      <c r="OHU863" s="152"/>
      <c r="OHV863" s="152"/>
      <c r="OHW863" s="152"/>
      <c r="OHX863" s="152"/>
      <c r="OHY863" s="152"/>
      <c r="OHZ863" s="152"/>
      <c r="OIA863" s="152"/>
      <c r="OIB863" s="152"/>
      <c r="OIC863" s="152"/>
      <c r="OID863" s="152"/>
      <c r="OIE863" s="152"/>
      <c r="OIF863" s="152"/>
      <c r="OIG863" s="152"/>
      <c r="OIH863" s="152"/>
      <c r="OII863" s="152"/>
      <c r="OIJ863" s="152"/>
      <c r="OIK863" s="152"/>
      <c r="OIL863" s="152"/>
      <c r="OIM863" s="152"/>
      <c r="OIN863" s="152"/>
      <c r="OIO863" s="152"/>
      <c r="OIP863" s="152"/>
      <c r="OIQ863" s="152"/>
      <c r="OIR863" s="152"/>
      <c r="OIS863" s="152"/>
      <c r="OIT863" s="152"/>
      <c r="OIU863" s="152"/>
      <c r="OIV863" s="152"/>
      <c r="OIW863" s="152"/>
      <c r="OIX863" s="152"/>
      <c r="OIY863" s="152"/>
      <c r="OIZ863" s="152"/>
      <c r="OJA863" s="152"/>
      <c r="OJB863" s="152"/>
      <c r="OJC863" s="152"/>
      <c r="OJD863" s="152"/>
      <c r="OJE863" s="152"/>
      <c r="OJF863" s="152"/>
      <c r="OJG863" s="152"/>
      <c r="OJH863" s="152"/>
      <c r="OJI863" s="152"/>
      <c r="OJJ863" s="152"/>
      <c r="OJK863" s="152"/>
      <c r="OJL863" s="152"/>
      <c r="OJM863" s="152"/>
      <c r="OJN863" s="152"/>
      <c r="OJO863" s="152"/>
      <c r="OJP863" s="152"/>
      <c r="OJQ863" s="152"/>
      <c r="OJR863" s="152"/>
      <c r="OJS863" s="152"/>
      <c r="OJT863" s="152"/>
      <c r="OJU863" s="152"/>
      <c r="OJV863" s="152"/>
      <c r="OJW863" s="152"/>
      <c r="OJX863" s="152"/>
      <c r="OJY863" s="152"/>
      <c r="OJZ863" s="152"/>
      <c r="OKA863" s="152"/>
      <c r="OKB863" s="152"/>
      <c r="OKC863" s="152"/>
      <c r="OKD863" s="152"/>
      <c r="OKE863" s="152"/>
      <c r="OKF863" s="152"/>
      <c r="OKG863" s="152"/>
      <c r="OKH863" s="152"/>
      <c r="OKI863" s="152"/>
      <c r="OKJ863" s="152"/>
      <c r="OKK863" s="152"/>
      <c r="OKL863" s="152"/>
      <c r="OKM863" s="152"/>
      <c r="OKN863" s="152"/>
      <c r="OKO863" s="152"/>
      <c r="OKP863" s="152"/>
      <c r="OKQ863" s="152"/>
      <c r="OKR863" s="152"/>
      <c r="OKS863" s="152"/>
      <c r="OKT863" s="152"/>
      <c r="OKU863" s="152"/>
      <c r="OKV863" s="152"/>
      <c r="OKW863" s="152"/>
      <c r="OKX863" s="152"/>
      <c r="OKY863" s="152"/>
      <c r="OKZ863" s="152"/>
      <c r="OLA863" s="152"/>
      <c r="OLB863" s="152"/>
      <c r="OLC863" s="152"/>
      <c r="OLD863" s="152"/>
      <c r="OLE863" s="152"/>
      <c r="OLF863" s="152"/>
      <c r="OLG863" s="152"/>
      <c r="OLH863" s="152"/>
      <c r="OLI863" s="152"/>
      <c r="OLJ863" s="152"/>
      <c r="OLK863" s="152"/>
      <c r="OLL863" s="152"/>
      <c r="OLM863" s="152"/>
      <c r="OLN863" s="152"/>
      <c r="OLO863" s="152"/>
      <c r="OLP863" s="152"/>
      <c r="OLQ863" s="152"/>
      <c r="OLR863" s="152"/>
      <c r="OLS863" s="152"/>
      <c r="OLT863" s="152"/>
      <c r="OLU863" s="152"/>
      <c r="OLV863" s="152"/>
      <c r="OLW863" s="152"/>
      <c r="OLX863" s="152"/>
      <c r="OLY863" s="152"/>
      <c r="OLZ863" s="152"/>
      <c r="OMA863" s="152"/>
      <c r="OMB863" s="152"/>
      <c r="OMC863" s="152"/>
      <c r="OMD863" s="152"/>
      <c r="OME863" s="152"/>
      <c r="OMF863" s="152"/>
      <c r="OMG863" s="152"/>
      <c r="OMH863" s="152"/>
      <c r="OMI863" s="152"/>
      <c r="OMJ863" s="152"/>
      <c r="OMK863" s="152"/>
      <c r="OML863" s="152"/>
      <c r="OMM863" s="152"/>
      <c r="OMN863" s="152"/>
      <c r="OMO863" s="152"/>
      <c r="OMP863" s="152"/>
      <c r="OMQ863" s="152"/>
      <c r="OMR863" s="152"/>
      <c r="OMS863" s="152"/>
      <c r="OMT863" s="152"/>
      <c r="OMU863" s="152"/>
      <c r="OMV863" s="152"/>
      <c r="OMW863" s="152"/>
      <c r="OMX863" s="152"/>
      <c r="OMY863" s="152"/>
      <c r="OMZ863" s="152"/>
      <c r="ONA863" s="152"/>
      <c r="ONB863" s="152"/>
      <c r="ONC863" s="152"/>
      <c r="OND863" s="152"/>
      <c r="ONE863" s="152"/>
      <c r="ONF863" s="152"/>
      <c r="ONG863" s="152"/>
      <c r="ONH863" s="152"/>
      <c r="ONI863" s="152"/>
      <c r="ONJ863" s="152"/>
      <c r="ONK863" s="152"/>
      <c r="ONL863" s="152"/>
      <c r="ONM863" s="152"/>
      <c r="ONN863" s="152"/>
      <c r="ONO863" s="152"/>
      <c r="ONP863" s="152"/>
      <c r="ONQ863" s="152"/>
      <c r="ONR863" s="152"/>
      <c r="ONS863" s="152"/>
      <c r="ONT863" s="152"/>
      <c r="ONU863" s="152"/>
      <c r="ONV863" s="152"/>
      <c r="ONW863" s="152"/>
      <c r="ONX863" s="152"/>
      <c r="ONY863" s="152"/>
      <c r="ONZ863" s="152"/>
      <c r="OOA863" s="152"/>
      <c r="OOB863" s="152"/>
      <c r="OOC863" s="152"/>
      <c r="OOD863" s="152"/>
      <c r="OOE863" s="152"/>
      <c r="OOF863" s="152"/>
      <c r="OOG863" s="152"/>
      <c r="OOH863" s="152"/>
      <c r="OOI863" s="152"/>
      <c r="OOJ863" s="152"/>
      <c r="OOK863" s="152"/>
      <c r="OOL863" s="152"/>
      <c r="OOM863" s="152"/>
      <c r="OON863" s="152"/>
      <c r="OOO863" s="152"/>
      <c r="OOP863" s="152"/>
      <c r="OOQ863" s="152"/>
      <c r="OOR863" s="152"/>
      <c r="OOS863" s="152"/>
      <c r="OOT863" s="152"/>
      <c r="OOU863" s="152"/>
      <c r="OOV863" s="152"/>
      <c r="OOW863" s="152"/>
      <c r="OOX863" s="152"/>
      <c r="OOY863" s="152"/>
      <c r="OOZ863" s="152"/>
      <c r="OPA863" s="152"/>
      <c r="OPB863" s="152"/>
      <c r="OPC863" s="152"/>
      <c r="OPD863" s="152"/>
      <c r="OPE863" s="152"/>
      <c r="OPF863" s="152"/>
      <c r="OPG863" s="152"/>
      <c r="OPH863" s="152"/>
      <c r="OPI863" s="152"/>
      <c r="OPJ863" s="152"/>
      <c r="OPK863" s="152"/>
      <c r="OPL863" s="152"/>
      <c r="OPM863" s="152"/>
      <c r="OPN863" s="152"/>
      <c r="OPO863" s="152"/>
      <c r="OPP863" s="152"/>
      <c r="OPQ863" s="152"/>
      <c r="OPR863" s="152"/>
      <c r="OPS863" s="152"/>
      <c r="OPT863" s="152"/>
      <c r="OPU863" s="152"/>
      <c r="OPV863" s="152"/>
      <c r="OPW863" s="152"/>
      <c r="OPX863" s="152"/>
      <c r="OPY863" s="152"/>
      <c r="OPZ863" s="152"/>
      <c r="OQA863" s="152"/>
      <c r="OQB863" s="152"/>
      <c r="OQC863" s="152"/>
      <c r="OQD863" s="152"/>
      <c r="OQE863" s="152"/>
      <c r="OQF863" s="152"/>
      <c r="OQG863" s="152"/>
      <c r="OQH863" s="152"/>
      <c r="OQI863" s="152"/>
      <c r="OQJ863" s="152"/>
      <c r="OQK863" s="152"/>
      <c r="OQL863" s="152"/>
      <c r="OQM863" s="152"/>
      <c r="OQN863" s="152"/>
      <c r="OQO863" s="152"/>
      <c r="OQP863" s="152"/>
      <c r="OQQ863" s="152"/>
      <c r="OQR863" s="152"/>
      <c r="OQS863" s="152"/>
      <c r="OQT863" s="152"/>
      <c r="OQU863" s="152"/>
      <c r="OQV863" s="152"/>
      <c r="OQW863" s="152"/>
      <c r="OQX863" s="152"/>
      <c r="OQY863" s="152"/>
      <c r="OQZ863" s="152"/>
      <c r="ORA863" s="152"/>
      <c r="ORB863" s="152"/>
      <c r="ORC863" s="152"/>
      <c r="ORD863" s="152"/>
      <c r="ORE863" s="152"/>
      <c r="ORF863" s="152"/>
      <c r="ORG863" s="152"/>
      <c r="ORH863" s="152"/>
      <c r="ORI863" s="152"/>
      <c r="ORJ863" s="152"/>
      <c r="ORK863" s="152"/>
      <c r="ORL863" s="152"/>
      <c r="ORM863" s="152"/>
      <c r="ORN863" s="152"/>
      <c r="ORO863" s="152"/>
      <c r="ORP863" s="152"/>
      <c r="ORQ863" s="152"/>
      <c r="ORR863" s="152"/>
      <c r="ORS863" s="152"/>
      <c r="ORT863" s="152"/>
      <c r="ORU863" s="152"/>
      <c r="ORV863" s="152"/>
      <c r="ORW863" s="152"/>
      <c r="ORX863" s="152"/>
      <c r="ORY863" s="152"/>
      <c r="ORZ863" s="152"/>
      <c r="OSA863" s="152"/>
      <c r="OSB863" s="152"/>
      <c r="OSC863" s="152"/>
      <c r="OSD863" s="152"/>
      <c r="OSE863" s="152"/>
      <c r="OSF863" s="152"/>
      <c r="OSG863" s="152"/>
      <c r="OSH863" s="152"/>
      <c r="OSI863" s="152"/>
      <c r="OSJ863" s="152"/>
      <c r="OSK863" s="152"/>
      <c r="OSL863" s="152"/>
      <c r="OSM863" s="152"/>
      <c r="OSN863" s="152"/>
      <c r="OSO863" s="152"/>
      <c r="OSP863" s="152"/>
      <c r="OSQ863" s="152"/>
      <c r="OSR863" s="152"/>
      <c r="OSS863" s="152"/>
      <c r="OST863" s="152"/>
      <c r="OSU863" s="152"/>
      <c r="OSV863" s="152"/>
      <c r="OSW863" s="152"/>
      <c r="OSX863" s="152"/>
      <c r="OSY863" s="152"/>
      <c r="OSZ863" s="152"/>
      <c r="OTA863" s="152"/>
      <c r="OTB863" s="152"/>
      <c r="OTC863" s="152"/>
      <c r="OTD863" s="152"/>
      <c r="OTE863" s="152"/>
      <c r="OTF863" s="152"/>
      <c r="OTG863" s="152"/>
      <c r="OTH863" s="152"/>
      <c r="OTI863" s="152"/>
      <c r="OTJ863" s="152"/>
      <c r="OTK863" s="152"/>
      <c r="OTL863" s="152"/>
      <c r="OTM863" s="152"/>
      <c r="OTN863" s="152"/>
      <c r="OTO863" s="152"/>
      <c r="OTP863" s="152"/>
      <c r="OTQ863" s="152"/>
      <c r="OTR863" s="152"/>
      <c r="OTS863" s="152"/>
      <c r="OTT863" s="152"/>
      <c r="OTU863" s="152"/>
      <c r="OTV863" s="152"/>
      <c r="OTW863" s="152"/>
      <c r="OTX863" s="152"/>
      <c r="OTY863" s="152"/>
      <c r="OTZ863" s="152"/>
      <c r="OUA863" s="152"/>
      <c r="OUB863" s="152"/>
      <c r="OUC863" s="152"/>
      <c r="OUD863" s="152"/>
      <c r="OUE863" s="152"/>
      <c r="OUF863" s="152"/>
      <c r="OUG863" s="152"/>
      <c r="OUH863" s="152"/>
      <c r="OUI863" s="152"/>
      <c r="OUJ863" s="152"/>
      <c r="OUK863" s="152"/>
      <c r="OUL863" s="152"/>
      <c r="OUM863" s="152"/>
      <c r="OUN863" s="152"/>
      <c r="OUO863" s="152"/>
      <c r="OUP863" s="152"/>
      <c r="OUQ863" s="152"/>
      <c r="OUR863" s="152"/>
      <c r="OUS863" s="152"/>
      <c r="OUT863" s="152"/>
      <c r="OUU863" s="152"/>
      <c r="OUV863" s="152"/>
      <c r="OUW863" s="152"/>
      <c r="OUX863" s="152"/>
      <c r="OUY863" s="152"/>
      <c r="OUZ863" s="152"/>
      <c r="OVA863" s="152"/>
      <c r="OVB863" s="152"/>
      <c r="OVC863" s="152"/>
      <c r="OVD863" s="152"/>
      <c r="OVE863" s="152"/>
      <c r="OVF863" s="152"/>
      <c r="OVG863" s="152"/>
      <c r="OVH863" s="152"/>
      <c r="OVI863" s="152"/>
      <c r="OVJ863" s="152"/>
      <c r="OVK863" s="152"/>
      <c r="OVL863" s="152"/>
      <c r="OVM863" s="152"/>
      <c r="OVN863" s="152"/>
      <c r="OVO863" s="152"/>
      <c r="OVP863" s="152"/>
      <c r="OVQ863" s="152"/>
      <c r="OVR863" s="152"/>
      <c r="OVS863" s="152"/>
      <c r="OVT863" s="152"/>
      <c r="OVU863" s="152"/>
      <c r="OVV863" s="152"/>
      <c r="OVW863" s="152"/>
      <c r="OVX863" s="152"/>
      <c r="OVY863" s="152"/>
      <c r="OVZ863" s="152"/>
      <c r="OWA863" s="152"/>
      <c r="OWB863" s="152"/>
      <c r="OWC863" s="152"/>
      <c r="OWD863" s="152"/>
      <c r="OWE863" s="152"/>
      <c r="OWF863" s="152"/>
      <c r="OWG863" s="152"/>
      <c r="OWH863" s="152"/>
      <c r="OWI863" s="152"/>
      <c r="OWJ863" s="152"/>
      <c r="OWK863" s="152"/>
      <c r="OWL863" s="152"/>
      <c r="OWM863" s="152"/>
      <c r="OWN863" s="152"/>
      <c r="OWO863" s="152"/>
      <c r="OWP863" s="152"/>
      <c r="OWQ863" s="152"/>
      <c r="OWR863" s="152"/>
      <c r="OWS863" s="152"/>
      <c r="OWT863" s="152"/>
      <c r="OWU863" s="152"/>
      <c r="OWV863" s="152"/>
      <c r="OWW863" s="152"/>
      <c r="OWX863" s="152"/>
      <c r="OWY863" s="152"/>
      <c r="OWZ863" s="152"/>
      <c r="OXA863" s="152"/>
      <c r="OXB863" s="152"/>
      <c r="OXC863" s="152"/>
      <c r="OXD863" s="152"/>
      <c r="OXE863" s="152"/>
      <c r="OXF863" s="152"/>
      <c r="OXG863" s="152"/>
      <c r="OXH863" s="152"/>
      <c r="OXI863" s="152"/>
      <c r="OXJ863" s="152"/>
      <c r="OXK863" s="152"/>
      <c r="OXL863" s="152"/>
      <c r="OXM863" s="152"/>
      <c r="OXN863" s="152"/>
      <c r="OXO863" s="152"/>
      <c r="OXP863" s="152"/>
      <c r="OXQ863" s="152"/>
      <c r="OXR863" s="152"/>
      <c r="OXS863" s="152"/>
      <c r="OXT863" s="152"/>
      <c r="OXU863" s="152"/>
      <c r="OXV863" s="152"/>
      <c r="OXW863" s="152"/>
      <c r="OXX863" s="152"/>
      <c r="OXY863" s="152"/>
      <c r="OXZ863" s="152"/>
      <c r="OYA863" s="152"/>
      <c r="OYB863" s="152"/>
      <c r="OYC863" s="152"/>
      <c r="OYD863" s="152"/>
      <c r="OYE863" s="152"/>
      <c r="OYF863" s="152"/>
      <c r="OYG863" s="152"/>
      <c r="OYH863" s="152"/>
      <c r="OYI863" s="152"/>
      <c r="OYJ863" s="152"/>
      <c r="OYK863" s="152"/>
      <c r="OYL863" s="152"/>
      <c r="OYM863" s="152"/>
      <c r="OYN863" s="152"/>
      <c r="OYO863" s="152"/>
      <c r="OYP863" s="152"/>
      <c r="OYQ863" s="152"/>
      <c r="OYR863" s="152"/>
      <c r="OYS863" s="152"/>
      <c r="OYT863" s="152"/>
      <c r="OYU863" s="152"/>
      <c r="OYV863" s="152"/>
      <c r="OYW863" s="152"/>
      <c r="OYX863" s="152"/>
      <c r="OYY863" s="152"/>
      <c r="OYZ863" s="152"/>
      <c r="OZA863" s="152"/>
      <c r="OZB863" s="152"/>
      <c r="OZC863" s="152"/>
      <c r="OZD863" s="152"/>
      <c r="OZE863" s="152"/>
      <c r="OZF863" s="152"/>
      <c r="OZG863" s="152"/>
      <c r="OZH863" s="152"/>
      <c r="OZI863" s="152"/>
      <c r="OZJ863" s="152"/>
      <c r="OZK863" s="152"/>
      <c r="OZL863" s="152"/>
      <c r="OZM863" s="152"/>
      <c r="OZN863" s="152"/>
      <c r="OZO863" s="152"/>
      <c r="OZP863" s="152"/>
      <c r="OZQ863" s="152"/>
      <c r="OZR863" s="152"/>
      <c r="OZS863" s="152"/>
      <c r="OZT863" s="152"/>
      <c r="OZU863" s="152"/>
      <c r="OZV863" s="152"/>
      <c r="OZW863" s="152"/>
      <c r="OZX863" s="152"/>
      <c r="OZY863" s="152"/>
      <c r="OZZ863" s="152"/>
      <c r="PAA863" s="152"/>
      <c r="PAB863" s="152"/>
      <c r="PAC863" s="152"/>
      <c r="PAD863" s="152"/>
      <c r="PAE863" s="152"/>
      <c r="PAF863" s="152"/>
      <c r="PAG863" s="152"/>
      <c r="PAH863" s="152"/>
      <c r="PAI863" s="152"/>
      <c r="PAJ863" s="152"/>
      <c r="PAK863" s="152"/>
      <c r="PAL863" s="152"/>
      <c r="PAM863" s="152"/>
      <c r="PAN863" s="152"/>
      <c r="PAO863" s="152"/>
      <c r="PAP863" s="152"/>
      <c r="PAQ863" s="152"/>
      <c r="PAR863" s="152"/>
      <c r="PAS863" s="152"/>
      <c r="PAT863" s="152"/>
      <c r="PAU863" s="152"/>
      <c r="PAV863" s="152"/>
      <c r="PAW863" s="152"/>
      <c r="PAX863" s="152"/>
      <c r="PAY863" s="152"/>
      <c r="PAZ863" s="152"/>
      <c r="PBA863" s="152"/>
      <c r="PBB863" s="152"/>
      <c r="PBC863" s="152"/>
      <c r="PBD863" s="152"/>
      <c r="PBE863" s="152"/>
      <c r="PBF863" s="152"/>
      <c r="PBG863" s="152"/>
      <c r="PBH863" s="152"/>
      <c r="PBI863" s="152"/>
      <c r="PBJ863" s="152"/>
      <c r="PBK863" s="152"/>
      <c r="PBL863" s="152"/>
      <c r="PBM863" s="152"/>
      <c r="PBN863" s="152"/>
      <c r="PBO863" s="152"/>
      <c r="PBP863" s="152"/>
      <c r="PBQ863" s="152"/>
      <c r="PBR863" s="152"/>
      <c r="PBS863" s="152"/>
      <c r="PBT863" s="152"/>
      <c r="PBU863" s="152"/>
      <c r="PBV863" s="152"/>
      <c r="PBW863" s="152"/>
      <c r="PBX863" s="152"/>
      <c r="PBY863" s="152"/>
      <c r="PBZ863" s="152"/>
      <c r="PCA863" s="152"/>
      <c r="PCB863" s="152"/>
      <c r="PCC863" s="152"/>
      <c r="PCD863" s="152"/>
      <c r="PCE863" s="152"/>
      <c r="PCF863" s="152"/>
      <c r="PCG863" s="152"/>
      <c r="PCH863" s="152"/>
      <c r="PCI863" s="152"/>
      <c r="PCJ863" s="152"/>
      <c r="PCK863" s="152"/>
      <c r="PCL863" s="152"/>
      <c r="PCM863" s="152"/>
      <c r="PCN863" s="152"/>
      <c r="PCO863" s="152"/>
      <c r="PCP863" s="152"/>
      <c r="PCQ863" s="152"/>
      <c r="PCR863" s="152"/>
      <c r="PCS863" s="152"/>
      <c r="PCT863" s="152"/>
      <c r="PCU863" s="152"/>
      <c r="PCV863" s="152"/>
      <c r="PCW863" s="152"/>
      <c r="PCX863" s="152"/>
      <c r="PCY863" s="152"/>
      <c r="PCZ863" s="152"/>
      <c r="PDA863" s="152"/>
      <c r="PDB863" s="152"/>
      <c r="PDC863" s="152"/>
      <c r="PDD863" s="152"/>
      <c r="PDE863" s="152"/>
      <c r="PDF863" s="152"/>
      <c r="PDG863" s="152"/>
      <c r="PDH863" s="152"/>
      <c r="PDI863" s="152"/>
      <c r="PDJ863" s="152"/>
      <c r="PDK863" s="152"/>
      <c r="PDL863" s="152"/>
      <c r="PDM863" s="152"/>
      <c r="PDN863" s="152"/>
      <c r="PDO863" s="152"/>
      <c r="PDP863" s="152"/>
      <c r="PDQ863" s="152"/>
      <c r="PDR863" s="152"/>
      <c r="PDS863" s="152"/>
      <c r="PDT863" s="152"/>
      <c r="PDU863" s="152"/>
      <c r="PDV863" s="152"/>
      <c r="PDW863" s="152"/>
      <c r="PDX863" s="152"/>
      <c r="PDY863" s="152"/>
      <c r="PDZ863" s="152"/>
      <c r="PEA863" s="152"/>
      <c r="PEB863" s="152"/>
      <c r="PEC863" s="152"/>
      <c r="PED863" s="152"/>
      <c r="PEE863" s="152"/>
      <c r="PEF863" s="152"/>
      <c r="PEG863" s="152"/>
      <c r="PEH863" s="152"/>
      <c r="PEI863" s="152"/>
      <c r="PEJ863" s="152"/>
      <c r="PEK863" s="152"/>
      <c r="PEL863" s="152"/>
      <c r="PEM863" s="152"/>
      <c r="PEN863" s="152"/>
      <c r="PEO863" s="152"/>
      <c r="PEP863" s="152"/>
      <c r="PEQ863" s="152"/>
      <c r="PER863" s="152"/>
      <c r="PES863" s="152"/>
      <c r="PET863" s="152"/>
      <c r="PEU863" s="152"/>
      <c r="PEV863" s="152"/>
      <c r="PEW863" s="152"/>
      <c r="PEX863" s="152"/>
      <c r="PEY863" s="152"/>
      <c r="PEZ863" s="152"/>
      <c r="PFA863" s="152"/>
      <c r="PFB863" s="152"/>
      <c r="PFC863" s="152"/>
      <c r="PFD863" s="152"/>
      <c r="PFE863" s="152"/>
      <c r="PFF863" s="152"/>
      <c r="PFG863" s="152"/>
      <c r="PFH863" s="152"/>
      <c r="PFI863" s="152"/>
      <c r="PFJ863" s="152"/>
      <c r="PFK863" s="152"/>
      <c r="PFL863" s="152"/>
      <c r="PFM863" s="152"/>
      <c r="PFN863" s="152"/>
      <c r="PFO863" s="152"/>
      <c r="PFP863" s="152"/>
      <c r="PFQ863" s="152"/>
      <c r="PFR863" s="152"/>
      <c r="PFS863" s="152"/>
      <c r="PFT863" s="152"/>
      <c r="PFU863" s="152"/>
      <c r="PFV863" s="152"/>
      <c r="PFW863" s="152"/>
      <c r="PFX863" s="152"/>
      <c r="PFY863" s="152"/>
      <c r="PFZ863" s="152"/>
      <c r="PGA863" s="152"/>
      <c r="PGB863" s="152"/>
      <c r="PGC863" s="152"/>
      <c r="PGD863" s="152"/>
      <c r="PGE863" s="152"/>
      <c r="PGF863" s="152"/>
      <c r="PGG863" s="152"/>
      <c r="PGH863" s="152"/>
      <c r="PGI863" s="152"/>
      <c r="PGJ863" s="152"/>
      <c r="PGK863" s="152"/>
      <c r="PGL863" s="152"/>
      <c r="PGM863" s="152"/>
      <c r="PGN863" s="152"/>
      <c r="PGO863" s="152"/>
      <c r="PGP863" s="152"/>
      <c r="PGQ863" s="152"/>
      <c r="PGR863" s="152"/>
      <c r="PGS863" s="152"/>
      <c r="PGT863" s="152"/>
      <c r="PGU863" s="152"/>
      <c r="PGV863" s="152"/>
      <c r="PGW863" s="152"/>
      <c r="PGX863" s="152"/>
      <c r="PGY863" s="152"/>
      <c r="PGZ863" s="152"/>
      <c r="PHA863" s="152"/>
      <c r="PHB863" s="152"/>
      <c r="PHC863" s="152"/>
      <c r="PHD863" s="152"/>
      <c r="PHE863" s="152"/>
      <c r="PHF863" s="152"/>
      <c r="PHG863" s="152"/>
      <c r="PHH863" s="152"/>
      <c r="PHI863" s="152"/>
      <c r="PHJ863" s="152"/>
      <c r="PHK863" s="152"/>
      <c r="PHL863" s="152"/>
      <c r="PHM863" s="152"/>
      <c r="PHN863" s="152"/>
      <c r="PHO863" s="152"/>
      <c r="PHP863" s="152"/>
      <c r="PHQ863" s="152"/>
      <c r="PHR863" s="152"/>
      <c r="PHS863" s="152"/>
      <c r="PHT863" s="152"/>
      <c r="PHU863" s="152"/>
      <c r="PHV863" s="152"/>
      <c r="PHW863" s="152"/>
      <c r="PHX863" s="152"/>
      <c r="PHY863" s="152"/>
      <c r="PHZ863" s="152"/>
      <c r="PIA863" s="152"/>
      <c r="PIB863" s="152"/>
      <c r="PIC863" s="152"/>
      <c r="PID863" s="152"/>
      <c r="PIE863" s="152"/>
      <c r="PIF863" s="152"/>
      <c r="PIG863" s="152"/>
      <c r="PIH863" s="152"/>
      <c r="PII863" s="152"/>
      <c r="PIJ863" s="152"/>
      <c r="PIK863" s="152"/>
      <c r="PIL863" s="152"/>
      <c r="PIM863" s="152"/>
      <c r="PIN863" s="152"/>
      <c r="PIO863" s="152"/>
      <c r="PIP863" s="152"/>
      <c r="PIQ863" s="152"/>
      <c r="PIR863" s="152"/>
      <c r="PIS863" s="152"/>
      <c r="PIT863" s="152"/>
      <c r="PIU863" s="152"/>
      <c r="PIV863" s="152"/>
      <c r="PIW863" s="152"/>
      <c r="PIX863" s="152"/>
      <c r="PIY863" s="152"/>
      <c r="PIZ863" s="152"/>
      <c r="PJA863" s="152"/>
      <c r="PJB863" s="152"/>
      <c r="PJC863" s="152"/>
      <c r="PJD863" s="152"/>
      <c r="PJE863" s="152"/>
      <c r="PJF863" s="152"/>
      <c r="PJG863" s="152"/>
      <c r="PJH863" s="152"/>
      <c r="PJI863" s="152"/>
      <c r="PJJ863" s="152"/>
      <c r="PJK863" s="152"/>
      <c r="PJL863" s="152"/>
      <c r="PJM863" s="152"/>
      <c r="PJN863" s="152"/>
      <c r="PJO863" s="152"/>
      <c r="PJP863" s="152"/>
      <c r="PJQ863" s="152"/>
      <c r="PJR863" s="152"/>
      <c r="PJS863" s="152"/>
      <c r="PJT863" s="152"/>
      <c r="PJU863" s="152"/>
      <c r="PJV863" s="152"/>
      <c r="PJW863" s="152"/>
      <c r="PJX863" s="152"/>
      <c r="PJY863" s="152"/>
      <c r="PJZ863" s="152"/>
      <c r="PKA863" s="152"/>
      <c r="PKB863" s="152"/>
      <c r="PKC863" s="152"/>
      <c r="PKD863" s="152"/>
      <c r="PKE863" s="152"/>
      <c r="PKF863" s="152"/>
      <c r="PKG863" s="152"/>
      <c r="PKH863" s="152"/>
      <c r="PKI863" s="152"/>
      <c r="PKJ863" s="152"/>
      <c r="PKK863" s="152"/>
      <c r="PKL863" s="152"/>
      <c r="PKM863" s="152"/>
      <c r="PKN863" s="152"/>
      <c r="PKO863" s="152"/>
      <c r="PKP863" s="152"/>
      <c r="PKQ863" s="152"/>
      <c r="PKR863" s="152"/>
      <c r="PKS863" s="152"/>
      <c r="PKT863" s="152"/>
      <c r="PKU863" s="152"/>
      <c r="PKV863" s="152"/>
      <c r="PKW863" s="152"/>
      <c r="PKX863" s="152"/>
      <c r="PKY863" s="152"/>
      <c r="PKZ863" s="152"/>
      <c r="PLA863" s="152"/>
      <c r="PLB863" s="152"/>
      <c r="PLC863" s="152"/>
      <c r="PLD863" s="152"/>
      <c r="PLE863" s="152"/>
      <c r="PLF863" s="152"/>
      <c r="PLG863" s="152"/>
      <c r="PLH863" s="152"/>
      <c r="PLI863" s="152"/>
      <c r="PLJ863" s="152"/>
      <c r="PLK863" s="152"/>
      <c r="PLL863" s="152"/>
      <c r="PLM863" s="152"/>
      <c r="PLN863" s="152"/>
      <c r="PLO863" s="152"/>
      <c r="PLP863" s="152"/>
      <c r="PLQ863" s="152"/>
      <c r="PLR863" s="152"/>
      <c r="PLS863" s="152"/>
      <c r="PLT863" s="152"/>
      <c r="PLU863" s="152"/>
      <c r="PLV863" s="152"/>
      <c r="PLW863" s="152"/>
      <c r="PLX863" s="152"/>
      <c r="PLY863" s="152"/>
      <c r="PLZ863" s="152"/>
      <c r="PMA863" s="152"/>
      <c r="PMB863" s="152"/>
      <c r="PMC863" s="152"/>
      <c r="PMD863" s="152"/>
      <c r="PME863" s="152"/>
      <c r="PMF863" s="152"/>
      <c r="PMG863" s="152"/>
      <c r="PMH863" s="152"/>
      <c r="PMI863" s="152"/>
      <c r="PMJ863" s="152"/>
      <c r="PMK863" s="152"/>
      <c r="PML863" s="152"/>
      <c r="PMM863" s="152"/>
      <c r="PMN863" s="152"/>
      <c r="PMO863" s="152"/>
      <c r="PMP863" s="152"/>
      <c r="PMQ863" s="152"/>
      <c r="PMR863" s="152"/>
      <c r="PMS863" s="152"/>
      <c r="PMT863" s="152"/>
      <c r="PMU863" s="152"/>
      <c r="PMV863" s="152"/>
      <c r="PMW863" s="152"/>
      <c r="PMX863" s="152"/>
      <c r="PMY863" s="152"/>
      <c r="PMZ863" s="152"/>
      <c r="PNA863" s="152"/>
      <c r="PNB863" s="152"/>
      <c r="PNC863" s="152"/>
      <c r="PND863" s="152"/>
      <c r="PNE863" s="152"/>
      <c r="PNF863" s="152"/>
      <c r="PNG863" s="152"/>
      <c r="PNH863" s="152"/>
      <c r="PNI863" s="152"/>
      <c r="PNJ863" s="152"/>
      <c r="PNK863" s="152"/>
      <c r="PNL863" s="152"/>
      <c r="PNM863" s="152"/>
      <c r="PNN863" s="152"/>
      <c r="PNO863" s="152"/>
      <c r="PNP863" s="152"/>
      <c r="PNQ863" s="152"/>
      <c r="PNR863" s="152"/>
      <c r="PNS863" s="152"/>
      <c r="PNT863" s="152"/>
      <c r="PNU863" s="152"/>
      <c r="PNV863" s="152"/>
      <c r="PNW863" s="152"/>
      <c r="PNX863" s="152"/>
      <c r="PNY863" s="152"/>
      <c r="PNZ863" s="152"/>
      <c r="POA863" s="152"/>
      <c r="POB863" s="152"/>
      <c r="POC863" s="152"/>
      <c r="POD863" s="152"/>
      <c r="POE863" s="152"/>
      <c r="POF863" s="152"/>
      <c r="POG863" s="152"/>
      <c r="POH863" s="152"/>
      <c r="POI863" s="152"/>
      <c r="POJ863" s="152"/>
      <c r="POK863" s="152"/>
      <c r="POL863" s="152"/>
      <c r="POM863" s="152"/>
      <c r="PON863" s="152"/>
      <c r="POO863" s="152"/>
      <c r="POP863" s="152"/>
      <c r="POQ863" s="152"/>
      <c r="POR863" s="152"/>
      <c r="POS863" s="152"/>
      <c r="POT863" s="152"/>
      <c r="POU863" s="152"/>
      <c r="POV863" s="152"/>
      <c r="POW863" s="152"/>
      <c r="POX863" s="152"/>
      <c r="POY863" s="152"/>
      <c r="POZ863" s="152"/>
      <c r="PPA863" s="152"/>
      <c r="PPB863" s="152"/>
      <c r="PPC863" s="152"/>
      <c r="PPD863" s="152"/>
      <c r="PPE863" s="152"/>
      <c r="PPF863" s="152"/>
      <c r="PPG863" s="152"/>
      <c r="PPH863" s="152"/>
      <c r="PPI863" s="152"/>
      <c r="PPJ863" s="152"/>
      <c r="PPK863" s="152"/>
      <c r="PPL863" s="152"/>
      <c r="PPM863" s="152"/>
      <c r="PPN863" s="152"/>
      <c r="PPO863" s="152"/>
      <c r="PPP863" s="152"/>
      <c r="PPQ863" s="152"/>
      <c r="PPR863" s="152"/>
      <c r="PPS863" s="152"/>
      <c r="PPT863" s="152"/>
      <c r="PPU863" s="152"/>
      <c r="PPV863" s="152"/>
      <c r="PPW863" s="152"/>
      <c r="PPX863" s="152"/>
      <c r="PPY863" s="152"/>
      <c r="PPZ863" s="152"/>
      <c r="PQA863" s="152"/>
      <c r="PQB863" s="152"/>
      <c r="PQC863" s="152"/>
      <c r="PQD863" s="152"/>
      <c r="PQE863" s="152"/>
      <c r="PQF863" s="152"/>
      <c r="PQG863" s="152"/>
      <c r="PQH863" s="152"/>
      <c r="PQI863" s="152"/>
      <c r="PQJ863" s="152"/>
      <c r="PQK863" s="152"/>
      <c r="PQL863" s="152"/>
      <c r="PQM863" s="152"/>
      <c r="PQN863" s="152"/>
      <c r="PQO863" s="152"/>
      <c r="PQP863" s="152"/>
      <c r="PQQ863" s="152"/>
      <c r="PQR863" s="152"/>
      <c r="PQS863" s="152"/>
      <c r="PQT863" s="152"/>
      <c r="PQU863" s="152"/>
      <c r="PQV863" s="152"/>
      <c r="PQW863" s="152"/>
      <c r="PQX863" s="152"/>
      <c r="PQY863" s="152"/>
      <c r="PQZ863" s="152"/>
      <c r="PRA863" s="152"/>
      <c r="PRB863" s="152"/>
      <c r="PRC863" s="152"/>
      <c r="PRD863" s="152"/>
      <c r="PRE863" s="152"/>
      <c r="PRF863" s="152"/>
      <c r="PRG863" s="152"/>
      <c r="PRH863" s="152"/>
      <c r="PRI863" s="152"/>
      <c r="PRJ863" s="152"/>
      <c r="PRK863" s="152"/>
      <c r="PRL863" s="152"/>
      <c r="PRM863" s="152"/>
      <c r="PRN863" s="152"/>
      <c r="PRO863" s="152"/>
      <c r="PRP863" s="152"/>
      <c r="PRQ863" s="152"/>
      <c r="PRR863" s="152"/>
      <c r="PRS863" s="152"/>
      <c r="PRT863" s="152"/>
      <c r="PRU863" s="152"/>
      <c r="PRV863" s="152"/>
      <c r="PRW863" s="152"/>
      <c r="PRX863" s="152"/>
      <c r="PRY863" s="152"/>
      <c r="PRZ863" s="152"/>
      <c r="PSA863" s="152"/>
      <c r="PSB863" s="152"/>
      <c r="PSC863" s="152"/>
      <c r="PSD863" s="152"/>
      <c r="PSE863" s="152"/>
      <c r="PSF863" s="152"/>
      <c r="PSG863" s="152"/>
      <c r="PSH863" s="152"/>
      <c r="PSI863" s="152"/>
      <c r="PSJ863" s="152"/>
      <c r="PSK863" s="152"/>
      <c r="PSL863" s="152"/>
      <c r="PSM863" s="152"/>
      <c r="PSN863" s="152"/>
      <c r="PSO863" s="152"/>
      <c r="PSP863" s="152"/>
      <c r="PSQ863" s="152"/>
      <c r="PSR863" s="152"/>
      <c r="PSS863" s="152"/>
      <c r="PST863" s="152"/>
      <c r="PSU863" s="152"/>
      <c r="PSV863" s="152"/>
      <c r="PSW863" s="152"/>
      <c r="PSX863" s="152"/>
      <c r="PSY863" s="152"/>
      <c r="PSZ863" s="152"/>
      <c r="PTA863" s="152"/>
      <c r="PTB863" s="152"/>
      <c r="PTC863" s="152"/>
      <c r="PTD863" s="152"/>
      <c r="PTE863" s="152"/>
      <c r="PTF863" s="152"/>
      <c r="PTG863" s="152"/>
      <c r="PTH863" s="152"/>
      <c r="PTI863" s="152"/>
      <c r="PTJ863" s="152"/>
      <c r="PTK863" s="152"/>
      <c r="PTL863" s="152"/>
      <c r="PTM863" s="152"/>
      <c r="PTN863" s="152"/>
      <c r="PTO863" s="152"/>
      <c r="PTP863" s="152"/>
      <c r="PTQ863" s="152"/>
      <c r="PTR863" s="152"/>
      <c r="PTS863" s="152"/>
      <c r="PTT863" s="152"/>
      <c r="PTU863" s="152"/>
      <c r="PTV863" s="152"/>
      <c r="PTW863" s="152"/>
      <c r="PTX863" s="152"/>
      <c r="PTY863" s="152"/>
      <c r="PTZ863" s="152"/>
      <c r="PUA863" s="152"/>
      <c r="PUB863" s="152"/>
      <c r="PUC863" s="152"/>
      <c r="PUD863" s="152"/>
      <c r="PUE863" s="152"/>
      <c r="PUF863" s="152"/>
      <c r="PUG863" s="152"/>
      <c r="PUH863" s="152"/>
      <c r="PUI863" s="152"/>
      <c r="PUJ863" s="152"/>
      <c r="PUK863" s="152"/>
      <c r="PUL863" s="152"/>
      <c r="PUM863" s="152"/>
      <c r="PUN863" s="152"/>
      <c r="PUO863" s="152"/>
      <c r="PUP863" s="152"/>
      <c r="PUQ863" s="152"/>
      <c r="PUR863" s="152"/>
      <c r="PUS863" s="152"/>
      <c r="PUT863" s="152"/>
      <c r="PUU863" s="152"/>
      <c r="PUV863" s="152"/>
      <c r="PUW863" s="152"/>
      <c r="PUX863" s="152"/>
      <c r="PUY863" s="152"/>
      <c r="PUZ863" s="152"/>
      <c r="PVA863" s="152"/>
      <c r="PVB863" s="152"/>
      <c r="PVC863" s="152"/>
      <c r="PVD863" s="152"/>
      <c r="PVE863" s="152"/>
      <c r="PVF863" s="152"/>
      <c r="PVG863" s="152"/>
      <c r="PVH863" s="152"/>
      <c r="PVI863" s="152"/>
      <c r="PVJ863" s="152"/>
      <c r="PVK863" s="152"/>
      <c r="PVL863" s="152"/>
      <c r="PVM863" s="152"/>
      <c r="PVN863" s="152"/>
      <c r="PVO863" s="152"/>
      <c r="PVP863" s="152"/>
      <c r="PVQ863" s="152"/>
      <c r="PVR863" s="152"/>
      <c r="PVS863" s="152"/>
      <c r="PVT863" s="152"/>
      <c r="PVU863" s="152"/>
      <c r="PVV863" s="152"/>
      <c r="PVW863" s="152"/>
      <c r="PVX863" s="152"/>
      <c r="PVY863" s="152"/>
      <c r="PVZ863" s="152"/>
      <c r="PWA863" s="152"/>
      <c r="PWB863" s="152"/>
      <c r="PWC863" s="152"/>
      <c r="PWD863" s="152"/>
      <c r="PWE863" s="152"/>
      <c r="PWF863" s="152"/>
      <c r="PWG863" s="152"/>
      <c r="PWH863" s="152"/>
      <c r="PWI863" s="152"/>
      <c r="PWJ863" s="152"/>
      <c r="PWK863" s="152"/>
      <c r="PWL863" s="152"/>
      <c r="PWM863" s="152"/>
      <c r="PWN863" s="152"/>
      <c r="PWO863" s="152"/>
      <c r="PWP863" s="152"/>
      <c r="PWQ863" s="152"/>
      <c r="PWR863" s="152"/>
      <c r="PWS863" s="152"/>
      <c r="PWT863" s="152"/>
      <c r="PWU863" s="152"/>
      <c r="PWV863" s="152"/>
      <c r="PWW863" s="152"/>
      <c r="PWX863" s="152"/>
      <c r="PWY863" s="152"/>
      <c r="PWZ863" s="152"/>
      <c r="PXA863" s="152"/>
      <c r="PXB863" s="152"/>
      <c r="PXC863" s="152"/>
      <c r="PXD863" s="152"/>
      <c r="PXE863" s="152"/>
      <c r="PXF863" s="152"/>
      <c r="PXG863" s="152"/>
      <c r="PXH863" s="152"/>
      <c r="PXI863" s="152"/>
      <c r="PXJ863" s="152"/>
      <c r="PXK863" s="152"/>
      <c r="PXL863" s="152"/>
      <c r="PXM863" s="152"/>
      <c r="PXN863" s="152"/>
      <c r="PXO863" s="152"/>
      <c r="PXP863" s="152"/>
      <c r="PXQ863" s="152"/>
      <c r="PXR863" s="152"/>
      <c r="PXS863" s="152"/>
      <c r="PXT863" s="152"/>
      <c r="PXU863" s="152"/>
      <c r="PXV863" s="152"/>
      <c r="PXW863" s="152"/>
      <c r="PXX863" s="152"/>
      <c r="PXY863" s="152"/>
      <c r="PXZ863" s="152"/>
      <c r="PYA863" s="152"/>
      <c r="PYB863" s="152"/>
      <c r="PYC863" s="152"/>
      <c r="PYD863" s="152"/>
      <c r="PYE863" s="152"/>
      <c r="PYF863" s="152"/>
      <c r="PYG863" s="152"/>
      <c r="PYH863" s="152"/>
      <c r="PYI863" s="152"/>
      <c r="PYJ863" s="152"/>
      <c r="PYK863" s="152"/>
      <c r="PYL863" s="152"/>
      <c r="PYM863" s="152"/>
      <c r="PYN863" s="152"/>
      <c r="PYO863" s="152"/>
      <c r="PYP863" s="152"/>
      <c r="PYQ863" s="152"/>
      <c r="PYR863" s="152"/>
      <c r="PYS863" s="152"/>
      <c r="PYT863" s="152"/>
      <c r="PYU863" s="152"/>
      <c r="PYV863" s="152"/>
      <c r="PYW863" s="152"/>
      <c r="PYX863" s="152"/>
      <c r="PYY863" s="152"/>
      <c r="PYZ863" s="152"/>
      <c r="PZA863" s="152"/>
      <c r="PZB863" s="152"/>
      <c r="PZC863" s="152"/>
      <c r="PZD863" s="152"/>
      <c r="PZE863" s="152"/>
      <c r="PZF863" s="152"/>
      <c r="PZG863" s="152"/>
      <c r="PZH863" s="152"/>
      <c r="PZI863" s="152"/>
      <c r="PZJ863" s="152"/>
      <c r="PZK863" s="152"/>
      <c r="PZL863" s="152"/>
      <c r="PZM863" s="152"/>
      <c r="PZN863" s="152"/>
      <c r="PZO863" s="152"/>
      <c r="PZP863" s="152"/>
      <c r="PZQ863" s="152"/>
      <c r="PZR863" s="152"/>
      <c r="PZS863" s="152"/>
      <c r="PZT863" s="152"/>
      <c r="PZU863" s="152"/>
      <c r="PZV863" s="152"/>
      <c r="PZW863" s="152"/>
      <c r="PZX863" s="152"/>
      <c r="PZY863" s="152"/>
      <c r="PZZ863" s="152"/>
      <c r="QAA863" s="152"/>
      <c r="QAB863" s="152"/>
      <c r="QAC863" s="152"/>
      <c r="QAD863" s="152"/>
      <c r="QAE863" s="152"/>
      <c r="QAF863" s="152"/>
      <c r="QAG863" s="152"/>
      <c r="QAH863" s="152"/>
      <c r="QAI863" s="152"/>
      <c r="QAJ863" s="152"/>
      <c r="QAK863" s="152"/>
      <c r="QAL863" s="152"/>
      <c r="QAM863" s="152"/>
      <c r="QAN863" s="152"/>
      <c r="QAO863" s="152"/>
      <c r="QAP863" s="152"/>
      <c r="QAQ863" s="152"/>
      <c r="QAR863" s="152"/>
      <c r="QAS863" s="152"/>
      <c r="QAT863" s="152"/>
      <c r="QAU863" s="152"/>
      <c r="QAV863" s="152"/>
      <c r="QAW863" s="152"/>
      <c r="QAX863" s="152"/>
      <c r="QAY863" s="152"/>
      <c r="QAZ863" s="152"/>
      <c r="QBA863" s="152"/>
      <c r="QBB863" s="152"/>
      <c r="QBC863" s="152"/>
      <c r="QBD863" s="152"/>
      <c r="QBE863" s="152"/>
      <c r="QBF863" s="152"/>
      <c r="QBG863" s="152"/>
      <c r="QBH863" s="152"/>
      <c r="QBI863" s="152"/>
      <c r="QBJ863" s="152"/>
      <c r="QBK863" s="152"/>
      <c r="QBL863" s="152"/>
      <c r="QBM863" s="152"/>
      <c r="QBN863" s="152"/>
      <c r="QBO863" s="152"/>
      <c r="QBP863" s="152"/>
      <c r="QBQ863" s="152"/>
      <c r="QBR863" s="152"/>
      <c r="QBS863" s="152"/>
      <c r="QBT863" s="152"/>
      <c r="QBU863" s="152"/>
      <c r="QBV863" s="152"/>
      <c r="QBW863" s="152"/>
      <c r="QBX863" s="152"/>
      <c r="QBY863" s="152"/>
      <c r="QBZ863" s="152"/>
      <c r="QCA863" s="152"/>
      <c r="QCB863" s="152"/>
      <c r="QCC863" s="152"/>
      <c r="QCD863" s="152"/>
      <c r="QCE863" s="152"/>
      <c r="QCF863" s="152"/>
      <c r="QCG863" s="152"/>
      <c r="QCH863" s="152"/>
      <c r="QCI863" s="152"/>
      <c r="QCJ863" s="152"/>
      <c r="QCK863" s="152"/>
      <c r="QCL863" s="152"/>
      <c r="QCM863" s="152"/>
      <c r="QCN863" s="152"/>
      <c r="QCO863" s="152"/>
      <c r="QCP863" s="152"/>
      <c r="QCQ863" s="152"/>
      <c r="QCR863" s="152"/>
      <c r="QCS863" s="152"/>
      <c r="QCT863" s="152"/>
      <c r="QCU863" s="152"/>
      <c r="QCV863" s="152"/>
      <c r="QCW863" s="152"/>
      <c r="QCX863" s="152"/>
      <c r="QCY863" s="152"/>
      <c r="QCZ863" s="152"/>
      <c r="QDA863" s="152"/>
      <c r="QDB863" s="152"/>
      <c r="QDC863" s="152"/>
      <c r="QDD863" s="152"/>
      <c r="QDE863" s="152"/>
      <c r="QDF863" s="152"/>
      <c r="QDG863" s="152"/>
      <c r="QDH863" s="152"/>
      <c r="QDI863" s="152"/>
      <c r="QDJ863" s="152"/>
      <c r="QDK863" s="152"/>
      <c r="QDL863" s="152"/>
      <c r="QDM863" s="152"/>
      <c r="QDN863" s="152"/>
      <c r="QDO863" s="152"/>
      <c r="QDP863" s="152"/>
      <c r="QDQ863" s="152"/>
      <c r="QDR863" s="152"/>
      <c r="QDS863" s="152"/>
      <c r="QDT863" s="152"/>
      <c r="QDU863" s="152"/>
      <c r="QDV863" s="152"/>
      <c r="QDW863" s="152"/>
      <c r="QDX863" s="152"/>
      <c r="QDY863" s="152"/>
      <c r="QDZ863" s="152"/>
      <c r="QEA863" s="152"/>
      <c r="QEB863" s="152"/>
      <c r="QEC863" s="152"/>
      <c r="QED863" s="152"/>
      <c r="QEE863" s="152"/>
      <c r="QEF863" s="152"/>
      <c r="QEG863" s="152"/>
      <c r="QEH863" s="152"/>
      <c r="QEI863" s="152"/>
      <c r="QEJ863" s="152"/>
      <c r="QEK863" s="152"/>
      <c r="QEL863" s="152"/>
      <c r="QEM863" s="152"/>
      <c r="QEN863" s="152"/>
      <c r="QEO863" s="152"/>
      <c r="QEP863" s="152"/>
      <c r="QEQ863" s="152"/>
      <c r="QER863" s="152"/>
      <c r="QES863" s="152"/>
      <c r="QET863" s="152"/>
      <c r="QEU863" s="152"/>
      <c r="QEV863" s="152"/>
      <c r="QEW863" s="152"/>
      <c r="QEX863" s="152"/>
      <c r="QEY863" s="152"/>
      <c r="QEZ863" s="152"/>
      <c r="QFA863" s="152"/>
      <c r="QFB863" s="152"/>
      <c r="QFC863" s="152"/>
      <c r="QFD863" s="152"/>
      <c r="QFE863" s="152"/>
      <c r="QFF863" s="152"/>
      <c r="QFG863" s="152"/>
      <c r="QFH863" s="152"/>
      <c r="QFI863" s="152"/>
      <c r="QFJ863" s="152"/>
      <c r="QFK863" s="152"/>
      <c r="QFL863" s="152"/>
      <c r="QFM863" s="152"/>
      <c r="QFN863" s="152"/>
      <c r="QFO863" s="152"/>
      <c r="QFP863" s="152"/>
      <c r="QFQ863" s="152"/>
      <c r="QFR863" s="152"/>
      <c r="QFS863" s="152"/>
      <c r="QFT863" s="152"/>
      <c r="QFU863" s="152"/>
      <c r="QFV863" s="152"/>
      <c r="QFW863" s="152"/>
      <c r="QFX863" s="152"/>
      <c r="QFY863" s="152"/>
      <c r="QFZ863" s="152"/>
      <c r="QGA863" s="152"/>
      <c r="QGB863" s="152"/>
      <c r="QGC863" s="152"/>
      <c r="QGD863" s="152"/>
      <c r="QGE863" s="152"/>
      <c r="QGF863" s="152"/>
      <c r="QGG863" s="152"/>
      <c r="QGH863" s="152"/>
      <c r="QGI863" s="152"/>
      <c r="QGJ863" s="152"/>
      <c r="QGK863" s="152"/>
      <c r="QGL863" s="152"/>
      <c r="QGM863" s="152"/>
      <c r="QGN863" s="152"/>
      <c r="QGO863" s="152"/>
      <c r="QGP863" s="152"/>
      <c r="QGQ863" s="152"/>
      <c r="QGR863" s="152"/>
      <c r="QGS863" s="152"/>
      <c r="QGT863" s="152"/>
      <c r="QGU863" s="152"/>
      <c r="QGV863" s="152"/>
      <c r="QGW863" s="152"/>
      <c r="QGX863" s="152"/>
      <c r="QGY863" s="152"/>
      <c r="QGZ863" s="152"/>
      <c r="QHA863" s="152"/>
      <c r="QHB863" s="152"/>
      <c r="QHC863" s="152"/>
      <c r="QHD863" s="152"/>
      <c r="QHE863" s="152"/>
      <c r="QHF863" s="152"/>
      <c r="QHG863" s="152"/>
      <c r="QHH863" s="152"/>
      <c r="QHI863" s="152"/>
      <c r="QHJ863" s="152"/>
      <c r="QHK863" s="152"/>
      <c r="QHL863" s="152"/>
      <c r="QHM863" s="152"/>
      <c r="QHN863" s="152"/>
      <c r="QHO863" s="152"/>
      <c r="QHP863" s="152"/>
      <c r="QHQ863" s="152"/>
      <c r="QHR863" s="152"/>
      <c r="QHS863" s="152"/>
      <c r="QHT863" s="152"/>
      <c r="QHU863" s="152"/>
      <c r="QHV863" s="152"/>
      <c r="QHW863" s="152"/>
      <c r="QHX863" s="152"/>
      <c r="QHY863" s="152"/>
      <c r="QHZ863" s="152"/>
      <c r="QIA863" s="152"/>
      <c r="QIB863" s="152"/>
      <c r="QIC863" s="152"/>
      <c r="QID863" s="152"/>
      <c r="QIE863" s="152"/>
      <c r="QIF863" s="152"/>
      <c r="QIG863" s="152"/>
      <c r="QIH863" s="152"/>
      <c r="QII863" s="152"/>
      <c r="QIJ863" s="152"/>
      <c r="QIK863" s="152"/>
      <c r="QIL863" s="152"/>
      <c r="QIM863" s="152"/>
      <c r="QIN863" s="152"/>
      <c r="QIO863" s="152"/>
      <c r="QIP863" s="152"/>
      <c r="QIQ863" s="152"/>
      <c r="QIR863" s="152"/>
      <c r="QIS863" s="152"/>
      <c r="QIT863" s="152"/>
      <c r="QIU863" s="152"/>
      <c r="QIV863" s="152"/>
      <c r="QIW863" s="152"/>
      <c r="QIX863" s="152"/>
      <c r="QIY863" s="152"/>
      <c r="QIZ863" s="152"/>
      <c r="QJA863" s="152"/>
      <c r="QJB863" s="152"/>
      <c r="QJC863" s="152"/>
      <c r="QJD863" s="152"/>
      <c r="QJE863" s="152"/>
      <c r="QJF863" s="152"/>
      <c r="QJG863" s="152"/>
      <c r="QJH863" s="152"/>
      <c r="QJI863" s="152"/>
      <c r="QJJ863" s="152"/>
      <c r="QJK863" s="152"/>
      <c r="QJL863" s="152"/>
      <c r="QJM863" s="152"/>
      <c r="QJN863" s="152"/>
      <c r="QJO863" s="152"/>
      <c r="QJP863" s="152"/>
      <c r="QJQ863" s="152"/>
      <c r="QJR863" s="152"/>
      <c r="QJS863" s="152"/>
      <c r="QJT863" s="152"/>
      <c r="QJU863" s="152"/>
      <c r="QJV863" s="152"/>
      <c r="QJW863" s="152"/>
      <c r="QJX863" s="152"/>
      <c r="QJY863" s="152"/>
      <c r="QJZ863" s="152"/>
      <c r="QKA863" s="152"/>
      <c r="QKB863" s="152"/>
      <c r="QKC863" s="152"/>
      <c r="QKD863" s="152"/>
      <c r="QKE863" s="152"/>
      <c r="QKF863" s="152"/>
      <c r="QKG863" s="152"/>
      <c r="QKH863" s="152"/>
      <c r="QKI863" s="152"/>
      <c r="QKJ863" s="152"/>
      <c r="QKK863" s="152"/>
      <c r="QKL863" s="152"/>
      <c r="QKM863" s="152"/>
      <c r="QKN863" s="152"/>
      <c r="QKO863" s="152"/>
      <c r="QKP863" s="152"/>
      <c r="QKQ863" s="152"/>
      <c r="QKR863" s="152"/>
      <c r="QKS863" s="152"/>
      <c r="QKT863" s="152"/>
      <c r="QKU863" s="152"/>
      <c r="QKV863" s="152"/>
      <c r="QKW863" s="152"/>
      <c r="QKX863" s="152"/>
      <c r="QKY863" s="152"/>
      <c r="QKZ863" s="152"/>
      <c r="QLA863" s="152"/>
      <c r="QLB863" s="152"/>
      <c r="QLC863" s="152"/>
      <c r="QLD863" s="152"/>
      <c r="QLE863" s="152"/>
      <c r="QLF863" s="152"/>
      <c r="QLG863" s="152"/>
      <c r="QLH863" s="152"/>
      <c r="QLI863" s="152"/>
      <c r="QLJ863" s="152"/>
      <c r="QLK863" s="152"/>
      <c r="QLL863" s="152"/>
      <c r="QLM863" s="152"/>
      <c r="QLN863" s="152"/>
      <c r="QLO863" s="152"/>
      <c r="QLP863" s="152"/>
      <c r="QLQ863" s="152"/>
      <c r="QLR863" s="152"/>
      <c r="QLS863" s="152"/>
      <c r="QLT863" s="152"/>
      <c r="QLU863" s="152"/>
      <c r="QLV863" s="152"/>
      <c r="QLW863" s="152"/>
      <c r="QLX863" s="152"/>
      <c r="QLY863" s="152"/>
      <c r="QLZ863" s="152"/>
      <c r="QMA863" s="152"/>
      <c r="QMB863" s="152"/>
      <c r="QMC863" s="152"/>
      <c r="QMD863" s="152"/>
      <c r="QME863" s="152"/>
      <c r="QMF863" s="152"/>
      <c r="QMG863" s="152"/>
      <c r="QMH863" s="152"/>
      <c r="QMI863" s="152"/>
      <c r="QMJ863" s="152"/>
      <c r="QMK863" s="152"/>
      <c r="QML863" s="152"/>
      <c r="QMM863" s="152"/>
      <c r="QMN863" s="152"/>
      <c r="QMO863" s="152"/>
      <c r="QMP863" s="152"/>
      <c r="QMQ863" s="152"/>
      <c r="QMR863" s="152"/>
      <c r="QMS863" s="152"/>
      <c r="QMT863" s="152"/>
      <c r="QMU863" s="152"/>
      <c r="QMV863" s="152"/>
      <c r="QMW863" s="152"/>
      <c r="QMX863" s="152"/>
      <c r="QMY863" s="152"/>
      <c r="QMZ863" s="152"/>
      <c r="QNA863" s="152"/>
      <c r="QNB863" s="152"/>
      <c r="QNC863" s="152"/>
      <c r="QND863" s="152"/>
      <c r="QNE863" s="152"/>
      <c r="QNF863" s="152"/>
      <c r="QNG863" s="152"/>
      <c r="QNH863" s="152"/>
      <c r="QNI863" s="152"/>
      <c r="QNJ863" s="152"/>
      <c r="QNK863" s="152"/>
      <c r="QNL863" s="152"/>
      <c r="QNM863" s="152"/>
      <c r="QNN863" s="152"/>
      <c r="QNO863" s="152"/>
      <c r="QNP863" s="152"/>
      <c r="QNQ863" s="152"/>
      <c r="QNR863" s="152"/>
      <c r="QNS863" s="152"/>
      <c r="QNT863" s="152"/>
      <c r="QNU863" s="152"/>
      <c r="QNV863" s="152"/>
      <c r="QNW863" s="152"/>
      <c r="QNX863" s="152"/>
      <c r="QNY863" s="152"/>
      <c r="QNZ863" s="152"/>
      <c r="QOA863" s="152"/>
      <c r="QOB863" s="152"/>
      <c r="QOC863" s="152"/>
      <c r="QOD863" s="152"/>
      <c r="QOE863" s="152"/>
      <c r="QOF863" s="152"/>
      <c r="QOG863" s="152"/>
      <c r="QOH863" s="152"/>
      <c r="QOI863" s="152"/>
      <c r="QOJ863" s="152"/>
      <c r="QOK863" s="152"/>
      <c r="QOL863" s="152"/>
      <c r="QOM863" s="152"/>
      <c r="QON863" s="152"/>
      <c r="QOO863" s="152"/>
      <c r="QOP863" s="152"/>
      <c r="QOQ863" s="152"/>
      <c r="QOR863" s="152"/>
      <c r="QOS863" s="152"/>
      <c r="QOT863" s="152"/>
      <c r="QOU863" s="152"/>
      <c r="QOV863" s="152"/>
      <c r="QOW863" s="152"/>
      <c r="QOX863" s="152"/>
      <c r="QOY863" s="152"/>
      <c r="QOZ863" s="152"/>
      <c r="QPA863" s="152"/>
      <c r="QPB863" s="152"/>
      <c r="QPC863" s="152"/>
      <c r="QPD863" s="152"/>
      <c r="QPE863" s="152"/>
      <c r="QPF863" s="152"/>
      <c r="QPG863" s="152"/>
      <c r="QPH863" s="152"/>
      <c r="QPI863" s="152"/>
      <c r="QPJ863" s="152"/>
      <c r="QPK863" s="152"/>
      <c r="QPL863" s="152"/>
      <c r="QPM863" s="152"/>
      <c r="QPN863" s="152"/>
      <c r="QPO863" s="152"/>
      <c r="QPP863" s="152"/>
      <c r="QPQ863" s="152"/>
      <c r="QPR863" s="152"/>
      <c r="QPS863" s="152"/>
      <c r="QPT863" s="152"/>
      <c r="QPU863" s="152"/>
      <c r="QPV863" s="152"/>
      <c r="QPW863" s="152"/>
      <c r="QPX863" s="152"/>
      <c r="QPY863" s="152"/>
      <c r="QPZ863" s="152"/>
      <c r="QQA863" s="152"/>
      <c r="QQB863" s="152"/>
      <c r="QQC863" s="152"/>
      <c r="QQD863" s="152"/>
      <c r="QQE863" s="152"/>
      <c r="QQF863" s="152"/>
      <c r="QQG863" s="152"/>
      <c r="QQH863" s="152"/>
      <c r="QQI863" s="152"/>
      <c r="QQJ863" s="152"/>
      <c r="QQK863" s="152"/>
      <c r="QQL863" s="152"/>
      <c r="QQM863" s="152"/>
      <c r="QQN863" s="152"/>
      <c r="QQO863" s="152"/>
      <c r="QQP863" s="152"/>
      <c r="QQQ863" s="152"/>
      <c r="QQR863" s="152"/>
      <c r="QQS863" s="152"/>
      <c r="QQT863" s="152"/>
      <c r="QQU863" s="152"/>
      <c r="QQV863" s="152"/>
      <c r="QQW863" s="152"/>
      <c r="QQX863" s="152"/>
      <c r="QQY863" s="152"/>
      <c r="QQZ863" s="152"/>
      <c r="QRA863" s="152"/>
      <c r="QRB863" s="152"/>
      <c r="QRC863" s="152"/>
      <c r="QRD863" s="152"/>
      <c r="QRE863" s="152"/>
      <c r="QRF863" s="152"/>
      <c r="QRG863" s="152"/>
      <c r="QRH863" s="152"/>
      <c r="QRI863" s="152"/>
      <c r="QRJ863" s="152"/>
      <c r="QRK863" s="152"/>
      <c r="QRL863" s="152"/>
      <c r="QRM863" s="152"/>
      <c r="QRN863" s="152"/>
      <c r="QRO863" s="152"/>
      <c r="QRP863" s="152"/>
      <c r="QRQ863" s="152"/>
      <c r="QRR863" s="152"/>
      <c r="QRS863" s="152"/>
      <c r="QRT863" s="152"/>
      <c r="QRU863" s="152"/>
      <c r="QRV863" s="152"/>
      <c r="QRW863" s="152"/>
      <c r="QRX863" s="152"/>
      <c r="QRY863" s="152"/>
      <c r="QRZ863" s="152"/>
      <c r="QSA863" s="152"/>
      <c r="QSB863" s="152"/>
      <c r="QSC863" s="152"/>
      <c r="QSD863" s="152"/>
      <c r="QSE863" s="152"/>
      <c r="QSF863" s="152"/>
      <c r="QSG863" s="152"/>
      <c r="QSH863" s="152"/>
      <c r="QSI863" s="152"/>
      <c r="QSJ863" s="152"/>
      <c r="QSK863" s="152"/>
      <c r="QSL863" s="152"/>
      <c r="QSM863" s="152"/>
      <c r="QSN863" s="152"/>
      <c r="QSO863" s="152"/>
      <c r="QSP863" s="152"/>
      <c r="QSQ863" s="152"/>
      <c r="QSR863" s="152"/>
      <c r="QSS863" s="152"/>
      <c r="QST863" s="152"/>
      <c r="QSU863" s="152"/>
      <c r="QSV863" s="152"/>
      <c r="QSW863" s="152"/>
      <c r="QSX863" s="152"/>
      <c r="QSY863" s="152"/>
      <c r="QSZ863" s="152"/>
      <c r="QTA863" s="152"/>
      <c r="QTB863" s="152"/>
      <c r="QTC863" s="152"/>
      <c r="QTD863" s="152"/>
      <c r="QTE863" s="152"/>
      <c r="QTF863" s="152"/>
      <c r="QTG863" s="152"/>
      <c r="QTH863" s="152"/>
      <c r="QTI863" s="152"/>
      <c r="QTJ863" s="152"/>
      <c r="QTK863" s="152"/>
      <c r="QTL863" s="152"/>
      <c r="QTM863" s="152"/>
      <c r="QTN863" s="152"/>
      <c r="QTO863" s="152"/>
      <c r="QTP863" s="152"/>
      <c r="QTQ863" s="152"/>
      <c r="QTR863" s="152"/>
      <c r="QTS863" s="152"/>
      <c r="QTT863" s="152"/>
      <c r="QTU863" s="152"/>
      <c r="QTV863" s="152"/>
      <c r="QTW863" s="152"/>
      <c r="QTX863" s="152"/>
      <c r="QTY863" s="152"/>
      <c r="QTZ863" s="152"/>
      <c r="QUA863" s="152"/>
      <c r="QUB863" s="152"/>
      <c r="QUC863" s="152"/>
      <c r="QUD863" s="152"/>
      <c r="QUE863" s="152"/>
      <c r="QUF863" s="152"/>
      <c r="QUG863" s="152"/>
      <c r="QUH863" s="152"/>
      <c r="QUI863" s="152"/>
      <c r="QUJ863" s="152"/>
      <c r="QUK863" s="152"/>
      <c r="QUL863" s="152"/>
      <c r="QUM863" s="152"/>
      <c r="QUN863" s="152"/>
      <c r="QUO863" s="152"/>
      <c r="QUP863" s="152"/>
      <c r="QUQ863" s="152"/>
      <c r="QUR863" s="152"/>
      <c r="QUS863" s="152"/>
      <c r="QUT863" s="152"/>
      <c r="QUU863" s="152"/>
      <c r="QUV863" s="152"/>
      <c r="QUW863" s="152"/>
      <c r="QUX863" s="152"/>
      <c r="QUY863" s="152"/>
      <c r="QUZ863" s="152"/>
      <c r="QVA863" s="152"/>
      <c r="QVB863" s="152"/>
      <c r="QVC863" s="152"/>
      <c r="QVD863" s="152"/>
      <c r="QVE863" s="152"/>
      <c r="QVF863" s="152"/>
      <c r="QVG863" s="152"/>
      <c r="QVH863" s="152"/>
      <c r="QVI863" s="152"/>
      <c r="QVJ863" s="152"/>
      <c r="QVK863" s="152"/>
      <c r="QVL863" s="152"/>
      <c r="QVM863" s="152"/>
      <c r="QVN863" s="152"/>
      <c r="QVO863" s="152"/>
      <c r="QVP863" s="152"/>
      <c r="QVQ863" s="152"/>
      <c r="QVR863" s="152"/>
      <c r="QVS863" s="152"/>
      <c r="QVT863" s="152"/>
      <c r="QVU863" s="152"/>
      <c r="QVV863" s="152"/>
      <c r="QVW863" s="152"/>
      <c r="QVX863" s="152"/>
      <c r="QVY863" s="152"/>
      <c r="QVZ863" s="152"/>
      <c r="QWA863" s="152"/>
      <c r="QWB863" s="152"/>
      <c r="QWC863" s="152"/>
      <c r="QWD863" s="152"/>
      <c r="QWE863" s="152"/>
      <c r="QWF863" s="152"/>
      <c r="QWG863" s="152"/>
      <c r="QWH863" s="152"/>
      <c r="QWI863" s="152"/>
      <c r="QWJ863" s="152"/>
      <c r="QWK863" s="152"/>
      <c r="QWL863" s="152"/>
      <c r="QWM863" s="152"/>
      <c r="QWN863" s="152"/>
      <c r="QWO863" s="152"/>
      <c r="QWP863" s="152"/>
      <c r="QWQ863" s="152"/>
      <c r="QWR863" s="152"/>
      <c r="QWS863" s="152"/>
      <c r="QWT863" s="152"/>
      <c r="QWU863" s="152"/>
      <c r="QWV863" s="152"/>
      <c r="QWW863" s="152"/>
      <c r="QWX863" s="152"/>
      <c r="QWY863" s="152"/>
      <c r="QWZ863" s="152"/>
      <c r="QXA863" s="152"/>
      <c r="QXB863" s="152"/>
      <c r="QXC863" s="152"/>
      <c r="QXD863" s="152"/>
      <c r="QXE863" s="152"/>
      <c r="QXF863" s="152"/>
      <c r="QXG863" s="152"/>
      <c r="QXH863" s="152"/>
      <c r="QXI863" s="152"/>
      <c r="QXJ863" s="152"/>
      <c r="QXK863" s="152"/>
      <c r="QXL863" s="152"/>
      <c r="QXM863" s="152"/>
      <c r="QXN863" s="152"/>
      <c r="QXO863" s="152"/>
      <c r="QXP863" s="152"/>
      <c r="QXQ863" s="152"/>
      <c r="QXR863" s="152"/>
      <c r="QXS863" s="152"/>
      <c r="QXT863" s="152"/>
      <c r="QXU863" s="152"/>
      <c r="QXV863" s="152"/>
      <c r="QXW863" s="152"/>
      <c r="QXX863" s="152"/>
      <c r="QXY863" s="152"/>
      <c r="QXZ863" s="152"/>
      <c r="QYA863" s="152"/>
      <c r="QYB863" s="152"/>
      <c r="QYC863" s="152"/>
      <c r="QYD863" s="152"/>
      <c r="QYE863" s="152"/>
      <c r="QYF863" s="152"/>
      <c r="QYG863" s="152"/>
      <c r="QYH863" s="152"/>
      <c r="QYI863" s="152"/>
      <c r="QYJ863" s="152"/>
      <c r="QYK863" s="152"/>
      <c r="QYL863" s="152"/>
      <c r="QYM863" s="152"/>
      <c r="QYN863" s="152"/>
      <c r="QYO863" s="152"/>
      <c r="QYP863" s="152"/>
      <c r="QYQ863" s="152"/>
      <c r="QYR863" s="152"/>
      <c r="QYS863" s="152"/>
      <c r="QYT863" s="152"/>
      <c r="QYU863" s="152"/>
      <c r="QYV863" s="152"/>
      <c r="QYW863" s="152"/>
      <c r="QYX863" s="152"/>
      <c r="QYY863" s="152"/>
      <c r="QYZ863" s="152"/>
      <c r="QZA863" s="152"/>
      <c r="QZB863" s="152"/>
      <c r="QZC863" s="152"/>
      <c r="QZD863" s="152"/>
      <c r="QZE863" s="152"/>
      <c r="QZF863" s="152"/>
      <c r="QZG863" s="152"/>
      <c r="QZH863" s="152"/>
      <c r="QZI863" s="152"/>
      <c r="QZJ863" s="152"/>
      <c r="QZK863" s="152"/>
      <c r="QZL863" s="152"/>
      <c r="QZM863" s="152"/>
      <c r="QZN863" s="152"/>
      <c r="QZO863" s="152"/>
      <c r="QZP863" s="152"/>
      <c r="QZQ863" s="152"/>
      <c r="QZR863" s="152"/>
      <c r="QZS863" s="152"/>
      <c r="QZT863" s="152"/>
      <c r="QZU863" s="152"/>
      <c r="QZV863" s="152"/>
      <c r="QZW863" s="152"/>
      <c r="QZX863" s="152"/>
      <c r="QZY863" s="152"/>
      <c r="QZZ863" s="152"/>
      <c r="RAA863" s="152"/>
      <c r="RAB863" s="152"/>
      <c r="RAC863" s="152"/>
      <c r="RAD863" s="152"/>
      <c r="RAE863" s="152"/>
      <c r="RAF863" s="152"/>
      <c r="RAG863" s="152"/>
      <c r="RAH863" s="152"/>
      <c r="RAI863" s="152"/>
      <c r="RAJ863" s="152"/>
      <c r="RAK863" s="152"/>
      <c r="RAL863" s="152"/>
      <c r="RAM863" s="152"/>
      <c r="RAN863" s="152"/>
      <c r="RAO863" s="152"/>
      <c r="RAP863" s="152"/>
      <c r="RAQ863" s="152"/>
      <c r="RAR863" s="152"/>
      <c r="RAS863" s="152"/>
      <c r="RAT863" s="152"/>
      <c r="RAU863" s="152"/>
      <c r="RAV863" s="152"/>
      <c r="RAW863" s="152"/>
      <c r="RAX863" s="152"/>
      <c r="RAY863" s="152"/>
      <c r="RAZ863" s="152"/>
      <c r="RBA863" s="152"/>
      <c r="RBB863" s="152"/>
      <c r="RBC863" s="152"/>
      <c r="RBD863" s="152"/>
      <c r="RBE863" s="152"/>
      <c r="RBF863" s="152"/>
      <c r="RBG863" s="152"/>
      <c r="RBH863" s="152"/>
      <c r="RBI863" s="152"/>
      <c r="RBJ863" s="152"/>
      <c r="RBK863" s="152"/>
      <c r="RBL863" s="152"/>
      <c r="RBM863" s="152"/>
      <c r="RBN863" s="152"/>
      <c r="RBO863" s="152"/>
      <c r="RBP863" s="152"/>
      <c r="RBQ863" s="152"/>
      <c r="RBR863" s="152"/>
      <c r="RBS863" s="152"/>
      <c r="RBT863" s="152"/>
      <c r="RBU863" s="152"/>
      <c r="RBV863" s="152"/>
      <c r="RBW863" s="152"/>
      <c r="RBX863" s="152"/>
      <c r="RBY863" s="152"/>
      <c r="RBZ863" s="152"/>
      <c r="RCA863" s="152"/>
      <c r="RCB863" s="152"/>
      <c r="RCC863" s="152"/>
      <c r="RCD863" s="152"/>
      <c r="RCE863" s="152"/>
      <c r="RCF863" s="152"/>
      <c r="RCG863" s="152"/>
      <c r="RCH863" s="152"/>
      <c r="RCI863" s="152"/>
      <c r="RCJ863" s="152"/>
      <c r="RCK863" s="152"/>
      <c r="RCL863" s="152"/>
      <c r="RCM863" s="152"/>
      <c r="RCN863" s="152"/>
      <c r="RCO863" s="152"/>
      <c r="RCP863" s="152"/>
      <c r="RCQ863" s="152"/>
      <c r="RCR863" s="152"/>
      <c r="RCS863" s="152"/>
      <c r="RCT863" s="152"/>
      <c r="RCU863" s="152"/>
      <c r="RCV863" s="152"/>
      <c r="RCW863" s="152"/>
      <c r="RCX863" s="152"/>
      <c r="RCY863" s="152"/>
      <c r="RCZ863" s="152"/>
      <c r="RDA863" s="152"/>
      <c r="RDB863" s="152"/>
      <c r="RDC863" s="152"/>
      <c r="RDD863" s="152"/>
      <c r="RDE863" s="152"/>
      <c r="RDF863" s="152"/>
      <c r="RDG863" s="152"/>
      <c r="RDH863" s="152"/>
      <c r="RDI863" s="152"/>
      <c r="RDJ863" s="152"/>
      <c r="RDK863" s="152"/>
      <c r="RDL863" s="152"/>
      <c r="RDM863" s="152"/>
      <c r="RDN863" s="152"/>
      <c r="RDO863" s="152"/>
      <c r="RDP863" s="152"/>
      <c r="RDQ863" s="152"/>
      <c r="RDR863" s="152"/>
      <c r="RDS863" s="152"/>
      <c r="RDT863" s="152"/>
      <c r="RDU863" s="152"/>
      <c r="RDV863" s="152"/>
      <c r="RDW863" s="152"/>
      <c r="RDX863" s="152"/>
      <c r="RDY863" s="152"/>
      <c r="RDZ863" s="152"/>
      <c r="REA863" s="152"/>
      <c r="REB863" s="152"/>
      <c r="REC863" s="152"/>
      <c r="RED863" s="152"/>
      <c r="REE863" s="152"/>
      <c r="REF863" s="152"/>
      <c r="REG863" s="152"/>
      <c r="REH863" s="152"/>
      <c r="REI863" s="152"/>
      <c r="REJ863" s="152"/>
      <c r="REK863" s="152"/>
      <c r="REL863" s="152"/>
      <c r="REM863" s="152"/>
      <c r="REN863" s="152"/>
      <c r="REO863" s="152"/>
      <c r="REP863" s="152"/>
      <c r="REQ863" s="152"/>
      <c r="RER863" s="152"/>
      <c r="RES863" s="152"/>
      <c r="RET863" s="152"/>
      <c r="REU863" s="152"/>
      <c r="REV863" s="152"/>
      <c r="REW863" s="152"/>
      <c r="REX863" s="152"/>
      <c r="REY863" s="152"/>
      <c r="REZ863" s="152"/>
      <c r="RFA863" s="152"/>
      <c r="RFB863" s="152"/>
      <c r="RFC863" s="152"/>
      <c r="RFD863" s="152"/>
      <c r="RFE863" s="152"/>
      <c r="RFF863" s="152"/>
      <c r="RFG863" s="152"/>
      <c r="RFH863" s="152"/>
      <c r="RFI863" s="152"/>
      <c r="RFJ863" s="152"/>
      <c r="RFK863" s="152"/>
      <c r="RFL863" s="152"/>
      <c r="RFM863" s="152"/>
      <c r="RFN863" s="152"/>
      <c r="RFO863" s="152"/>
      <c r="RFP863" s="152"/>
      <c r="RFQ863" s="152"/>
      <c r="RFR863" s="152"/>
      <c r="RFS863" s="152"/>
      <c r="RFT863" s="152"/>
      <c r="RFU863" s="152"/>
      <c r="RFV863" s="152"/>
      <c r="RFW863" s="152"/>
      <c r="RFX863" s="152"/>
      <c r="RFY863" s="152"/>
      <c r="RFZ863" s="152"/>
      <c r="RGA863" s="152"/>
      <c r="RGB863" s="152"/>
      <c r="RGC863" s="152"/>
      <c r="RGD863" s="152"/>
      <c r="RGE863" s="152"/>
      <c r="RGF863" s="152"/>
      <c r="RGG863" s="152"/>
      <c r="RGH863" s="152"/>
      <c r="RGI863" s="152"/>
      <c r="RGJ863" s="152"/>
      <c r="RGK863" s="152"/>
      <c r="RGL863" s="152"/>
      <c r="RGM863" s="152"/>
      <c r="RGN863" s="152"/>
      <c r="RGO863" s="152"/>
      <c r="RGP863" s="152"/>
      <c r="RGQ863" s="152"/>
      <c r="RGR863" s="152"/>
      <c r="RGS863" s="152"/>
      <c r="RGT863" s="152"/>
      <c r="RGU863" s="152"/>
      <c r="RGV863" s="152"/>
      <c r="RGW863" s="152"/>
      <c r="RGX863" s="152"/>
      <c r="RGY863" s="152"/>
      <c r="RGZ863" s="152"/>
      <c r="RHA863" s="152"/>
      <c r="RHB863" s="152"/>
      <c r="RHC863" s="152"/>
      <c r="RHD863" s="152"/>
      <c r="RHE863" s="152"/>
      <c r="RHF863" s="152"/>
      <c r="RHG863" s="152"/>
      <c r="RHH863" s="152"/>
      <c r="RHI863" s="152"/>
      <c r="RHJ863" s="152"/>
      <c r="RHK863" s="152"/>
      <c r="RHL863" s="152"/>
      <c r="RHM863" s="152"/>
      <c r="RHN863" s="152"/>
      <c r="RHO863" s="152"/>
      <c r="RHP863" s="152"/>
      <c r="RHQ863" s="152"/>
      <c r="RHR863" s="152"/>
      <c r="RHS863" s="152"/>
      <c r="RHT863" s="152"/>
      <c r="RHU863" s="152"/>
      <c r="RHV863" s="152"/>
      <c r="RHW863" s="152"/>
      <c r="RHX863" s="152"/>
      <c r="RHY863" s="152"/>
      <c r="RHZ863" s="152"/>
      <c r="RIA863" s="152"/>
      <c r="RIB863" s="152"/>
      <c r="RIC863" s="152"/>
      <c r="RID863" s="152"/>
      <c r="RIE863" s="152"/>
      <c r="RIF863" s="152"/>
      <c r="RIG863" s="152"/>
      <c r="RIH863" s="152"/>
      <c r="RII863" s="152"/>
      <c r="RIJ863" s="152"/>
      <c r="RIK863" s="152"/>
      <c r="RIL863" s="152"/>
      <c r="RIM863" s="152"/>
      <c r="RIN863" s="152"/>
      <c r="RIO863" s="152"/>
      <c r="RIP863" s="152"/>
      <c r="RIQ863" s="152"/>
      <c r="RIR863" s="152"/>
      <c r="RIS863" s="152"/>
      <c r="RIT863" s="152"/>
      <c r="RIU863" s="152"/>
      <c r="RIV863" s="152"/>
      <c r="RIW863" s="152"/>
      <c r="RIX863" s="152"/>
      <c r="RIY863" s="152"/>
      <c r="RIZ863" s="152"/>
      <c r="RJA863" s="152"/>
      <c r="RJB863" s="152"/>
      <c r="RJC863" s="152"/>
      <c r="RJD863" s="152"/>
      <c r="RJE863" s="152"/>
      <c r="RJF863" s="152"/>
      <c r="RJG863" s="152"/>
      <c r="RJH863" s="152"/>
      <c r="RJI863" s="152"/>
      <c r="RJJ863" s="152"/>
      <c r="RJK863" s="152"/>
      <c r="RJL863" s="152"/>
      <c r="RJM863" s="152"/>
      <c r="RJN863" s="152"/>
      <c r="RJO863" s="152"/>
      <c r="RJP863" s="152"/>
      <c r="RJQ863" s="152"/>
      <c r="RJR863" s="152"/>
      <c r="RJS863" s="152"/>
      <c r="RJT863" s="152"/>
      <c r="RJU863" s="152"/>
      <c r="RJV863" s="152"/>
      <c r="RJW863" s="152"/>
      <c r="RJX863" s="152"/>
      <c r="RJY863" s="152"/>
      <c r="RJZ863" s="152"/>
      <c r="RKA863" s="152"/>
      <c r="RKB863" s="152"/>
      <c r="RKC863" s="152"/>
      <c r="RKD863" s="152"/>
      <c r="RKE863" s="152"/>
      <c r="RKF863" s="152"/>
      <c r="RKG863" s="152"/>
      <c r="RKH863" s="152"/>
      <c r="RKI863" s="152"/>
      <c r="RKJ863" s="152"/>
      <c r="RKK863" s="152"/>
      <c r="RKL863" s="152"/>
      <c r="RKM863" s="152"/>
      <c r="RKN863" s="152"/>
      <c r="RKO863" s="152"/>
      <c r="RKP863" s="152"/>
      <c r="RKQ863" s="152"/>
      <c r="RKR863" s="152"/>
      <c r="RKS863" s="152"/>
      <c r="RKT863" s="152"/>
      <c r="RKU863" s="152"/>
      <c r="RKV863" s="152"/>
      <c r="RKW863" s="152"/>
      <c r="RKX863" s="152"/>
      <c r="RKY863" s="152"/>
      <c r="RKZ863" s="152"/>
      <c r="RLA863" s="152"/>
      <c r="RLB863" s="152"/>
      <c r="RLC863" s="152"/>
      <c r="RLD863" s="152"/>
      <c r="RLE863" s="152"/>
      <c r="RLF863" s="152"/>
      <c r="RLG863" s="152"/>
      <c r="RLH863" s="152"/>
      <c r="RLI863" s="152"/>
      <c r="RLJ863" s="152"/>
      <c r="RLK863" s="152"/>
      <c r="RLL863" s="152"/>
      <c r="RLM863" s="152"/>
      <c r="RLN863" s="152"/>
      <c r="RLO863" s="152"/>
      <c r="RLP863" s="152"/>
      <c r="RLQ863" s="152"/>
      <c r="RLR863" s="152"/>
      <c r="RLS863" s="152"/>
      <c r="RLT863" s="152"/>
      <c r="RLU863" s="152"/>
      <c r="RLV863" s="152"/>
      <c r="RLW863" s="152"/>
      <c r="RLX863" s="152"/>
      <c r="RLY863" s="152"/>
      <c r="RLZ863" s="152"/>
      <c r="RMA863" s="152"/>
      <c r="RMB863" s="152"/>
      <c r="RMC863" s="152"/>
      <c r="RMD863" s="152"/>
      <c r="RME863" s="152"/>
      <c r="RMF863" s="152"/>
      <c r="RMG863" s="152"/>
      <c r="RMH863" s="152"/>
      <c r="RMI863" s="152"/>
      <c r="RMJ863" s="152"/>
      <c r="RMK863" s="152"/>
      <c r="RML863" s="152"/>
      <c r="RMM863" s="152"/>
      <c r="RMN863" s="152"/>
      <c r="RMO863" s="152"/>
      <c r="RMP863" s="152"/>
      <c r="RMQ863" s="152"/>
      <c r="RMR863" s="152"/>
      <c r="RMS863" s="152"/>
      <c r="RMT863" s="152"/>
      <c r="RMU863" s="152"/>
      <c r="RMV863" s="152"/>
      <c r="RMW863" s="152"/>
      <c r="RMX863" s="152"/>
      <c r="RMY863" s="152"/>
      <c r="RMZ863" s="152"/>
      <c r="RNA863" s="152"/>
      <c r="RNB863" s="152"/>
      <c r="RNC863" s="152"/>
      <c r="RND863" s="152"/>
      <c r="RNE863" s="152"/>
      <c r="RNF863" s="152"/>
      <c r="RNG863" s="152"/>
      <c r="RNH863" s="152"/>
      <c r="RNI863" s="152"/>
      <c r="RNJ863" s="152"/>
      <c r="RNK863" s="152"/>
      <c r="RNL863" s="152"/>
      <c r="RNM863" s="152"/>
      <c r="RNN863" s="152"/>
      <c r="RNO863" s="152"/>
      <c r="RNP863" s="152"/>
      <c r="RNQ863" s="152"/>
      <c r="RNR863" s="152"/>
      <c r="RNS863" s="152"/>
      <c r="RNT863" s="152"/>
      <c r="RNU863" s="152"/>
      <c r="RNV863" s="152"/>
      <c r="RNW863" s="152"/>
      <c r="RNX863" s="152"/>
      <c r="RNY863" s="152"/>
      <c r="RNZ863" s="152"/>
      <c r="ROA863" s="152"/>
      <c r="ROB863" s="152"/>
      <c r="ROC863" s="152"/>
      <c r="ROD863" s="152"/>
      <c r="ROE863" s="152"/>
      <c r="ROF863" s="152"/>
      <c r="ROG863" s="152"/>
      <c r="ROH863" s="152"/>
      <c r="ROI863" s="152"/>
      <c r="ROJ863" s="152"/>
      <c r="ROK863" s="152"/>
      <c r="ROL863" s="152"/>
      <c r="ROM863" s="152"/>
      <c r="RON863" s="152"/>
      <c r="ROO863" s="152"/>
      <c r="ROP863" s="152"/>
      <c r="ROQ863" s="152"/>
      <c r="ROR863" s="152"/>
      <c r="ROS863" s="152"/>
      <c r="ROT863" s="152"/>
      <c r="ROU863" s="152"/>
      <c r="ROV863" s="152"/>
      <c r="ROW863" s="152"/>
      <c r="ROX863" s="152"/>
      <c r="ROY863" s="152"/>
      <c r="ROZ863" s="152"/>
      <c r="RPA863" s="152"/>
      <c r="RPB863" s="152"/>
      <c r="RPC863" s="152"/>
      <c r="RPD863" s="152"/>
      <c r="RPE863" s="152"/>
      <c r="RPF863" s="152"/>
      <c r="RPG863" s="152"/>
      <c r="RPH863" s="152"/>
      <c r="RPI863" s="152"/>
      <c r="RPJ863" s="152"/>
      <c r="RPK863" s="152"/>
      <c r="RPL863" s="152"/>
      <c r="RPM863" s="152"/>
      <c r="RPN863" s="152"/>
      <c r="RPO863" s="152"/>
      <c r="RPP863" s="152"/>
      <c r="RPQ863" s="152"/>
      <c r="RPR863" s="152"/>
      <c r="RPS863" s="152"/>
      <c r="RPT863" s="152"/>
      <c r="RPU863" s="152"/>
      <c r="RPV863" s="152"/>
      <c r="RPW863" s="152"/>
      <c r="RPX863" s="152"/>
      <c r="RPY863" s="152"/>
      <c r="RPZ863" s="152"/>
      <c r="RQA863" s="152"/>
      <c r="RQB863" s="152"/>
      <c r="RQC863" s="152"/>
      <c r="RQD863" s="152"/>
      <c r="RQE863" s="152"/>
      <c r="RQF863" s="152"/>
      <c r="RQG863" s="152"/>
      <c r="RQH863" s="152"/>
      <c r="RQI863" s="152"/>
      <c r="RQJ863" s="152"/>
      <c r="RQK863" s="152"/>
      <c r="RQL863" s="152"/>
      <c r="RQM863" s="152"/>
      <c r="RQN863" s="152"/>
      <c r="RQO863" s="152"/>
      <c r="RQP863" s="152"/>
      <c r="RQQ863" s="152"/>
      <c r="RQR863" s="152"/>
      <c r="RQS863" s="152"/>
      <c r="RQT863" s="152"/>
      <c r="RQU863" s="152"/>
      <c r="RQV863" s="152"/>
      <c r="RQW863" s="152"/>
      <c r="RQX863" s="152"/>
      <c r="RQY863" s="152"/>
      <c r="RQZ863" s="152"/>
      <c r="RRA863" s="152"/>
      <c r="RRB863" s="152"/>
      <c r="RRC863" s="152"/>
      <c r="RRD863" s="152"/>
      <c r="RRE863" s="152"/>
      <c r="RRF863" s="152"/>
      <c r="RRG863" s="152"/>
      <c r="RRH863" s="152"/>
      <c r="RRI863" s="152"/>
      <c r="RRJ863" s="152"/>
      <c r="RRK863" s="152"/>
      <c r="RRL863" s="152"/>
      <c r="RRM863" s="152"/>
      <c r="RRN863" s="152"/>
      <c r="RRO863" s="152"/>
      <c r="RRP863" s="152"/>
      <c r="RRQ863" s="152"/>
      <c r="RRR863" s="152"/>
      <c r="RRS863" s="152"/>
      <c r="RRT863" s="152"/>
      <c r="RRU863" s="152"/>
      <c r="RRV863" s="152"/>
      <c r="RRW863" s="152"/>
      <c r="RRX863" s="152"/>
      <c r="RRY863" s="152"/>
      <c r="RRZ863" s="152"/>
      <c r="RSA863" s="152"/>
      <c r="RSB863" s="152"/>
      <c r="RSC863" s="152"/>
      <c r="RSD863" s="152"/>
      <c r="RSE863" s="152"/>
      <c r="RSF863" s="152"/>
      <c r="RSG863" s="152"/>
      <c r="RSH863" s="152"/>
      <c r="RSI863" s="152"/>
      <c r="RSJ863" s="152"/>
      <c r="RSK863" s="152"/>
      <c r="RSL863" s="152"/>
      <c r="RSM863" s="152"/>
      <c r="RSN863" s="152"/>
      <c r="RSO863" s="152"/>
      <c r="RSP863" s="152"/>
      <c r="RSQ863" s="152"/>
      <c r="RSR863" s="152"/>
      <c r="RSS863" s="152"/>
      <c r="RST863" s="152"/>
      <c r="RSU863" s="152"/>
      <c r="RSV863" s="152"/>
      <c r="RSW863" s="152"/>
      <c r="RSX863" s="152"/>
      <c r="RSY863" s="152"/>
      <c r="RSZ863" s="152"/>
      <c r="RTA863" s="152"/>
      <c r="RTB863" s="152"/>
      <c r="RTC863" s="152"/>
      <c r="RTD863" s="152"/>
      <c r="RTE863" s="152"/>
      <c r="RTF863" s="152"/>
      <c r="RTG863" s="152"/>
      <c r="RTH863" s="152"/>
      <c r="RTI863" s="152"/>
      <c r="RTJ863" s="152"/>
      <c r="RTK863" s="152"/>
      <c r="RTL863" s="152"/>
      <c r="RTM863" s="152"/>
      <c r="RTN863" s="152"/>
      <c r="RTO863" s="152"/>
      <c r="RTP863" s="152"/>
      <c r="RTQ863" s="152"/>
      <c r="RTR863" s="152"/>
      <c r="RTS863" s="152"/>
      <c r="RTT863" s="152"/>
      <c r="RTU863" s="152"/>
      <c r="RTV863" s="152"/>
      <c r="RTW863" s="152"/>
      <c r="RTX863" s="152"/>
      <c r="RTY863" s="152"/>
      <c r="RTZ863" s="152"/>
      <c r="RUA863" s="152"/>
      <c r="RUB863" s="152"/>
      <c r="RUC863" s="152"/>
      <c r="RUD863" s="152"/>
      <c r="RUE863" s="152"/>
      <c r="RUF863" s="152"/>
      <c r="RUG863" s="152"/>
      <c r="RUH863" s="152"/>
      <c r="RUI863" s="152"/>
      <c r="RUJ863" s="152"/>
      <c r="RUK863" s="152"/>
      <c r="RUL863" s="152"/>
      <c r="RUM863" s="152"/>
      <c r="RUN863" s="152"/>
      <c r="RUO863" s="152"/>
      <c r="RUP863" s="152"/>
      <c r="RUQ863" s="152"/>
      <c r="RUR863" s="152"/>
      <c r="RUS863" s="152"/>
      <c r="RUT863" s="152"/>
      <c r="RUU863" s="152"/>
      <c r="RUV863" s="152"/>
      <c r="RUW863" s="152"/>
      <c r="RUX863" s="152"/>
      <c r="RUY863" s="152"/>
      <c r="RUZ863" s="152"/>
      <c r="RVA863" s="152"/>
      <c r="RVB863" s="152"/>
      <c r="RVC863" s="152"/>
      <c r="RVD863" s="152"/>
      <c r="RVE863" s="152"/>
      <c r="RVF863" s="152"/>
      <c r="RVG863" s="152"/>
      <c r="RVH863" s="152"/>
      <c r="RVI863" s="152"/>
      <c r="RVJ863" s="152"/>
      <c r="RVK863" s="152"/>
      <c r="RVL863" s="152"/>
      <c r="RVM863" s="152"/>
      <c r="RVN863" s="152"/>
      <c r="RVO863" s="152"/>
      <c r="RVP863" s="152"/>
      <c r="RVQ863" s="152"/>
      <c r="RVR863" s="152"/>
      <c r="RVS863" s="152"/>
      <c r="RVT863" s="152"/>
      <c r="RVU863" s="152"/>
      <c r="RVV863" s="152"/>
      <c r="RVW863" s="152"/>
      <c r="RVX863" s="152"/>
      <c r="RVY863" s="152"/>
      <c r="RVZ863" s="152"/>
      <c r="RWA863" s="152"/>
      <c r="RWB863" s="152"/>
      <c r="RWC863" s="152"/>
      <c r="RWD863" s="152"/>
      <c r="RWE863" s="152"/>
      <c r="RWF863" s="152"/>
      <c r="RWG863" s="152"/>
      <c r="RWH863" s="152"/>
      <c r="RWI863" s="152"/>
      <c r="RWJ863" s="152"/>
      <c r="RWK863" s="152"/>
      <c r="RWL863" s="152"/>
      <c r="RWM863" s="152"/>
      <c r="RWN863" s="152"/>
      <c r="RWO863" s="152"/>
      <c r="RWP863" s="152"/>
      <c r="RWQ863" s="152"/>
      <c r="RWR863" s="152"/>
      <c r="RWS863" s="152"/>
      <c r="RWT863" s="152"/>
      <c r="RWU863" s="152"/>
      <c r="RWV863" s="152"/>
      <c r="RWW863" s="152"/>
      <c r="RWX863" s="152"/>
      <c r="RWY863" s="152"/>
      <c r="RWZ863" s="152"/>
      <c r="RXA863" s="152"/>
      <c r="RXB863" s="152"/>
      <c r="RXC863" s="152"/>
      <c r="RXD863" s="152"/>
      <c r="RXE863" s="152"/>
      <c r="RXF863" s="152"/>
      <c r="RXG863" s="152"/>
      <c r="RXH863" s="152"/>
      <c r="RXI863" s="152"/>
      <c r="RXJ863" s="152"/>
      <c r="RXK863" s="152"/>
      <c r="RXL863" s="152"/>
      <c r="RXM863" s="152"/>
      <c r="RXN863" s="152"/>
      <c r="RXO863" s="152"/>
      <c r="RXP863" s="152"/>
      <c r="RXQ863" s="152"/>
      <c r="RXR863" s="152"/>
      <c r="RXS863" s="152"/>
      <c r="RXT863" s="152"/>
      <c r="RXU863" s="152"/>
      <c r="RXV863" s="152"/>
      <c r="RXW863" s="152"/>
      <c r="RXX863" s="152"/>
      <c r="RXY863" s="152"/>
      <c r="RXZ863" s="152"/>
      <c r="RYA863" s="152"/>
      <c r="RYB863" s="152"/>
      <c r="RYC863" s="152"/>
      <c r="RYD863" s="152"/>
      <c r="RYE863" s="152"/>
      <c r="RYF863" s="152"/>
      <c r="RYG863" s="152"/>
      <c r="RYH863" s="152"/>
      <c r="RYI863" s="152"/>
      <c r="RYJ863" s="152"/>
      <c r="RYK863" s="152"/>
      <c r="RYL863" s="152"/>
      <c r="RYM863" s="152"/>
      <c r="RYN863" s="152"/>
      <c r="RYO863" s="152"/>
      <c r="RYP863" s="152"/>
      <c r="RYQ863" s="152"/>
      <c r="RYR863" s="152"/>
      <c r="RYS863" s="152"/>
      <c r="RYT863" s="152"/>
      <c r="RYU863" s="152"/>
      <c r="RYV863" s="152"/>
      <c r="RYW863" s="152"/>
      <c r="RYX863" s="152"/>
      <c r="RYY863" s="152"/>
      <c r="RYZ863" s="152"/>
      <c r="RZA863" s="152"/>
      <c r="RZB863" s="152"/>
      <c r="RZC863" s="152"/>
      <c r="RZD863" s="152"/>
      <c r="RZE863" s="152"/>
      <c r="RZF863" s="152"/>
      <c r="RZG863" s="152"/>
      <c r="RZH863" s="152"/>
      <c r="RZI863" s="152"/>
      <c r="RZJ863" s="152"/>
      <c r="RZK863" s="152"/>
      <c r="RZL863" s="152"/>
      <c r="RZM863" s="152"/>
      <c r="RZN863" s="152"/>
      <c r="RZO863" s="152"/>
      <c r="RZP863" s="152"/>
      <c r="RZQ863" s="152"/>
      <c r="RZR863" s="152"/>
      <c r="RZS863" s="152"/>
      <c r="RZT863" s="152"/>
      <c r="RZU863" s="152"/>
      <c r="RZV863" s="152"/>
      <c r="RZW863" s="152"/>
      <c r="RZX863" s="152"/>
      <c r="RZY863" s="152"/>
      <c r="RZZ863" s="152"/>
      <c r="SAA863" s="152"/>
      <c r="SAB863" s="152"/>
      <c r="SAC863" s="152"/>
      <c r="SAD863" s="152"/>
      <c r="SAE863" s="152"/>
      <c r="SAF863" s="152"/>
      <c r="SAG863" s="152"/>
      <c r="SAH863" s="152"/>
      <c r="SAI863" s="152"/>
      <c r="SAJ863" s="152"/>
      <c r="SAK863" s="152"/>
      <c r="SAL863" s="152"/>
      <c r="SAM863" s="152"/>
      <c r="SAN863" s="152"/>
      <c r="SAO863" s="152"/>
      <c r="SAP863" s="152"/>
      <c r="SAQ863" s="152"/>
      <c r="SAR863" s="152"/>
      <c r="SAS863" s="152"/>
      <c r="SAT863" s="152"/>
      <c r="SAU863" s="152"/>
      <c r="SAV863" s="152"/>
      <c r="SAW863" s="152"/>
      <c r="SAX863" s="152"/>
      <c r="SAY863" s="152"/>
      <c r="SAZ863" s="152"/>
      <c r="SBA863" s="152"/>
      <c r="SBB863" s="152"/>
      <c r="SBC863" s="152"/>
      <c r="SBD863" s="152"/>
      <c r="SBE863" s="152"/>
      <c r="SBF863" s="152"/>
      <c r="SBG863" s="152"/>
      <c r="SBH863" s="152"/>
      <c r="SBI863" s="152"/>
      <c r="SBJ863" s="152"/>
      <c r="SBK863" s="152"/>
      <c r="SBL863" s="152"/>
      <c r="SBM863" s="152"/>
      <c r="SBN863" s="152"/>
      <c r="SBO863" s="152"/>
      <c r="SBP863" s="152"/>
      <c r="SBQ863" s="152"/>
      <c r="SBR863" s="152"/>
      <c r="SBS863" s="152"/>
      <c r="SBT863" s="152"/>
      <c r="SBU863" s="152"/>
      <c r="SBV863" s="152"/>
      <c r="SBW863" s="152"/>
      <c r="SBX863" s="152"/>
      <c r="SBY863" s="152"/>
      <c r="SBZ863" s="152"/>
      <c r="SCA863" s="152"/>
      <c r="SCB863" s="152"/>
      <c r="SCC863" s="152"/>
      <c r="SCD863" s="152"/>
      <c r="SCE863" s="152"/>
      <c r="SCF863" s="152"/>
      <c r="SCG863" s="152"/>
      <c r="SCH863" s="152"/>
      <c r="SCI863" s="152"/>
      <c r="SCJ863" s="152"/>
      <c r="SCK863" s="152"/>
      <c r="SCL863" s="152"/>
      <c r="SCM863" s="152"/>
      <c r="SCN863" s="152"/>
      <c r="SCO863" s="152"/>
      <c r="SCP863" s="152"/>
      <c r="SCQ863" s="152"/>
      <c r="SCR863" s="152"/>
      <c r="SCS863" s="152"/>
      <c r="SCT863" s="152"/>
      <c r="SCU863" s="152"/>
      <c r="SCV863" s="152"/>
      <c r="SCW863" s="152"/>
      <c r="SCX863" s="152"/>
      <c r="SCY863" s="152"/>
      <c r="SCZ863" s="152"/>
      <c r="SDA863" s="152"/>
      <c r="SDB863" s="152"/>
      <c r="SDC863" s="152"/>
      <c r="SDD863" s="152"/>
      <c r="SDE863" s="152"/>
      <c r="SDF863" s="152"/>
      <c r="SDG863" s="152"/>
      <c r="SDH863" s="152"/>
      <c r="SDI863" s="152"/>
      <c r="SDJ863" s="152"/>
      <c r="SDK863" s="152"/>
      <c r="SDL863" s="152"/>
      <c r="SDM863" s="152"/>
      <c r="SDN863" s="152"/>
      <c r="SDO863" s="152"/>
      <c r="SDP863" s="152"/>
      <c r="SDQ863" s="152"/>
      <c r="SDR863" s="152"/>
      <c r="SDS863" s="152"/>
      <c r="SDT863" s="152"/>
      <c r="SDU863" s="152"/>
      <c r="SDV863" s="152"/>
      <c r="SDW863" s="152"/>
      <c r="SDX863" s="152"/>
      <c r="SDY863" s="152"/>
      <c r="SDZ863" s="152"/>
      <c r="SEA863" s="152"/>
      <c r="SEB863" s="152"/>
      <c r="SEC863" s="152"/>
      <c r="SED863" s="152"/>
      <c r="SEE863" s="152"/>
      <c r="SEF863" s="152"/>
      <c r="SEG863" s="152"/>
      <c r="SEH863" s="152"/>
      <c r="SEI863" s="152"/>
      <c r="SEJ863" s="152"/>
      <c r="SEK863" s="152"/>
      <c r="SEL863" s="152"/>
      <c r="SEM863" s="152"/>
      <c r="SEN863" s="152"/>
      <c r="SEO863" s="152"/>
      <c r="SEP863" s="152"/>
      <c r="SEQ863" s="152"/>
      <c r="SER863" s="152"/>
      <c r="SES863" s="152"/>
      <c r="SET863" s="152"/>
      <c r="SEU863" s="152"/>
      <c r="SEV863" s="152"/>
      <c r="SEW863" s="152"/>
      <c r="SEX863" s="152"/>
      <c r="SEY863" s="152"/>
      <c r="SEZ863" s="152"/>
      <c r="SFA863" s="152"/>
      <c r="SFB863" s="152"/>
      <c r="SFC863" s="152"/>
      <c r="SFD863" s="152"/>
      <c r="SFE863" s="152"/>
      <c r="SFF863" s="152"/>
      <c r="SFG863" s="152"/>
      <c r="SFH863" s="152"/>
      <c r="SFI863" s="152"/>
      <c r="SFJ863" s="152"/>
      <c r="SFK863" s="152"/>
      <c r="SFL863" s="152"/>
      <c r="SFM863" s="152"/>
      <c r="SFN863" s="152"/>
      <c r="SFO863" s="152"/>
      <c r="SFP863" s="152"/>
      <c r="SFQ863" s="152"/>
      <c r="SFR863" s="152"/>
      <c r="SFS863" s="152"/>
      <c r="SFT863" s="152"/>
      <c r="SFU863" s="152"/>
      <c r="SFV863" s="152"/>
      <c r="SFW863" s="152"/>
      <c r="SFX863" s="152"/>
      <c r="SFY863" s="152"/>
      <c r="SFZ863" s="152"/>
      <c r="SGA863" s="152"/>
      <c r="SGB863" s="152"/>
      <c r="SGC863" s="152"/>
      <c r="SGD863" s="152"/>
      <c r="SGE863" s="152"/>
      <c r="SGF863" s="152"/>
      <c r="SGG863" s="152"/>
      <c r="SGH863" s="152"/>
      <c r="SGI863" s="152"/>
      <c r="SGJ863" s="152"/>
      <c r="SGK863" s="152"/>
      <c r="SGL863" s="152"/>
      <c r="SGM863" s="152"/>
      <c r="SGN863" s="152"/>
      <c r="SGO863" s="152"/>
      <c r="SGP863" s="152"/>
      <c r="SGQ863" s="152"/>
      <c r="SGR863" s="152"/>
      <c r="SGS863" s="152"/>
      <c r="SGT863" s="152"/>
      <c r="SGU863" s="152"/>
      <c r="SGV863" s="152"/>
      <c r="SGW863" s="152"/>
      <c r="SGX863" s="152"/>
      <c r="SGY863" s="152"/>
      <c r="SGZ863" s="152"/>
      <c r="SHA863" s="152"/>
      <c r="SHB863" s="152"/>
      <c r="SHC863" s="152"/>
      <c r="SHD863" s="152"/>
      <c r="SHE863" s="152"/>
      <c r="SHF863" s="152"/>
      <c r="SHG863" s="152"/>
      <c r="SHH863" s="152"/>
      <c r="SHI863" s="152"/>
      <c r="SHJ863" s="152"/>
      <c r="SHK863" s="152"/>
      <c r="SHL863" s="152"/>
      <c r="SHM863" s="152"/>
      <c r="SHN863" s="152"/>
      <c r="SHO863" s="152"/>
      <c r="SHP863" s="152"/>
      <c r="SHQ863" s="152"/>
      <c r="SHR863" s="152"/>
      <c r="SHS863" s="152"/>
      <c r="SHT863" s="152"/>
      <c r="SHU863" s="152"/>
      <c r="SHV863" s="152"/>
      <c r="SHW863" s="152"/>
      <c r="SHX863" s="152"/>
      <c r="SHY863" s="152"/>
      <c r="SHZ863" s="152"/>
      <c r="SIA863" s="152"/>
      <c r="SIB863" s="152"/>
      <c r="SIC863" s="152"/>
      <c r="SID863" s="152"/>
      <c r="SIE863" s="152"/>
      <c r="SIF863" s="152"/>
      <c r="SIG863" s="152"/>
      <c r="SIH863" s="152"/>
      <c r="SII863" s="152"/>
      <c r="SIJ863" s="152"/>
      <c r="SIK863" s="152"/>
      <c r="SIL863" s="152"/>
      <c r="SIM863" s="152"/>
      <c r="SIN863" s="152"/>
      <c r="SIO863" s="152"/>
      <c r="SIP863" s="152"/>
      <c r="SIQ863" s="152"/>
      <c r="SIR863" s="152"/>
      <c r="SIS863" s="152"/>
      <c r="SIT863" s="152"/>
      <c r="SIU863" s="152"/>
      <c r="SIV863" s="152"/>
      <c r="SIW863" s="152"/>
      <c r="SIX863" s="152"/>
      <c r="SIY863" s="152"/>
      <c r="SIZ863" s="152"/>
      <c r="SJA863" s="152"/>
      <c r="SJB863" s="152"/>
      <c r="SJC863" s="152"/>
      <c r="SJD863" s="152"/>
      <c r="SJE863" s="152"/>
      <c r="SJF863" s="152"/>
      <c r="SJG863" s="152"/>
      <c r="SJH863" s="152"/>
      <c r="SJI863" s="152"/>
      <c r="SJJ863" s="152"/>
      <c r="SJK863" s="152"/>
      <c r="SJL863" s="152"/>
      <c r="SJM863" s="152"/>
      <c r="SJN863" s="152"/>
      <c r="SJO863" s="152"/>
      <c r="SJP863" s="152"/>
      <c r="SJQ863" s="152"/>
      <c r="SJR863" s="152"/>
      <c r="SJS863" s="152"/>
      <c r="SJT863" s="152"/>
      <c r="SJU863" s="152"/>
      <c r="SJV863" s="152"/>
      <c r="SJW863" s="152"/>
      <c r="SJX863" s="152"/>
      <c r="SJY863" s="152"/>
      <c r="SJZ863" s="152"/>
      <c r="SKA863" s="152"/>
      <c r="SKB863" s="152"/>
      <c r="SKC863" s="152"/>
      <c r="SKD863" s="152"/>
      <c r="SKE863" s="152"/>
      <c r="SKF863" s="152"/>
      <c r="SKG863" s="152"/>
      <c r="SKH863" s="152"/>
      <c r="SKI863" s="152"/>
      <c r="SKJ863" s="152"/>
      <c r="SKK863" s="152"/>
      <c r="SKL863" s="152"/>
      <c r="SKM863" s="152"/>
      <c r="SKN863" s="152"/>
      <c r="SKO863" s="152"/>
      <c r="SKP863" s="152"/>
      <c r="SKQ863" s="152"/>
      <c r="SKR863" s="152"/>
      <c r="SKS863" s="152"/>
      <c r="SKT863" s="152"/>
      <c r="SKU863" s="152"/>
      <c r="SKV863" s="152"/>
      <c r="SKW863" s="152"/>
      <c r="SKX863" s="152"/>
      <c r="SKY863" s="152"/>
      <c r="SKZ863" s="152"/>
      <c r="SLA863" s="152"/>
      <c r="SLB863" s="152"/>
      <c r="SLC863" s="152"/>
      <c r="SLD863" s="152"/>
      <c r="SLE863" s="152"/>
      <c r="SLF863" s="152"/>
      <c r="SLG863" s="152"/>
      <c r="SLH863" s="152"/>
      <c r="SLI863" s="152"/>
      <c r="SLJ863" s="152"/>
      <c r="SLK863" s="152"/>
      <c r="SLL863" s="152"/>
      <c r="SLM863" s="152"/>
      <c r="SLN863" s="152"/>
      <c r="SLO863" s="152"/>
      <c r="SLP863" s="152"/>
      <c r="SLQ863" s="152"/>
      <c r="SLR863" s="152"/>
      <c r="SLS863" s="152"/>
      <c r="SLT863" s="152"/>
      <c r="SLU863" s="152"/>
      <c r="SLV863" s="152"/>
      <c r="SLW863" s="152"/>
      <c r="SLX863" s="152"/>
      <c r="SLY863" s="152"/>
      <c r="SLZ863" s="152"/>
      <c r="SMA863" s="152"/>
      <c r="SMB863" s="152"/>
      <c r="SMC863" s="152"/>
      <c r="SMD863" s="152"/>
      <c r="SME863" s="152"/>
      <c r="SMF863" s="152"/>
      <c r="SMG863" s="152"/>
      <c r="SMH863" s="152"/>
      <c r="SMI863" s="152"/>
      <c r="SMJ863" s="152"/>
      <c r="SMK863" s="152"/>
      <c r="SML863" s="152"/>
      <c r="SMM863" s="152"/>
      <c r="SMN863" s="152"/>
      <c r="SMO863" s="152"/>
      <c r="SMP863" s="152"/>
      <c r="SMQ863" s="152"/>
      <c r="SMR863" s="152"/>
      <c r="SMS863" s="152"/>
      <c r="SMT863" s="152"/>
      <c r="SMU863" s="152"/>
      <c r="SMV863" s="152"/>
      <c r="SMW863" s="152"/>
      <c r="SMX863" s="152"/>
      <c r="SMY863" s="152"/>
      <c r="SMZ863" s="152"/>
      <c r="SNA863" s="152"/>
      <c r="SNB863" s="152"/>
      <c r="SNC863" s="152"/>
      <c r="SND863" s="152"/>
      <c r="SNE863" s="152"/>
      <c r="SNF863" s="152"/>
      <c r="SNG863" s="152"/>
      <c r="SNH863" s="152"/>
      <c r="SNI863" s="152"/>
      <c r="SNJ863" s="152"/>
      <c r="SNK863" s="152"/>
      <c r="SNL863" s="152"/>
      <c r="SNM863" s="152"/>
      <c r="SNN863" s="152"/>
      <c r="SNO863" s="152"/>
      <c r="SNP863" s="152"/>
      <c r="SNQ863" s="152"/>
      <c r="SNR863" s="152"/>
      <c r="SNS863" s="152"/>
      <c r="SNT863" s="152"/>
      <c r="SNU863" s="152"/>
      <c r="SNV863" s="152"/>
      <c r="SNW863" s="152"/>
      <c r="SNX863" s="152"/>
      <c r="SNY863" s="152"/>
      <c r="SNZ863" s="152"/>
      <c r="SOA863" s="152"/>
      <c r="SOB863" s="152"/>
      <c r="SOC863" s="152"/>
      <c r="SOD863" s="152"/>
      <c r="SOE863" s="152"/>
      <c r="SOF863" s="152"/>
      <c r="SOG863" s="152"/>
      <c r="SOH863" s="152"/>
      <c r="SOI863" s="152"/>
      <c r="SOJ863" s="152"/>
      <c r="SOK863" s="152"/>
      <c r="SOL863" s="152"/>
      <c r="SOM863" s="152"/>
      <c r="SON863" s="152"/>
      <c r="SOO863" s="152"/>
      <c r="SOP863" s="152"/>
      <c r="SOQ863" s="152"/>
      <c r="SOR863" s="152"/>
      <c r="SOS863" s="152"/>
      <c r="SOT863" s="152"/>
      <c r="SOU863" s="152"/>
      <c r="SOV863" s="152"/>
      <c r="SOW863" s="152"/>
      <c r="SOX863" s="152"/>
      <c r="SOY863" s="152"/>
      <c r="SOZ863" s="152"/>
      <c r="SPA863" s="152"/>
      <c r="SPB863" s="152"/>
      <c r="SPC863" s="152"/>
      <c r="SPD863" s="152"/>
      <c r="SPE863" s="152"/>
      <c r="SPF863" s="152"/>
      <c r="SPG863" s="152"/>
      <c r="SPH863" s="152"/>
      <c r="SPI863" s="152"/>
      <c r="SPJ863" s="152"/>
      <c r="SPK863" s="152"/>
      <c r="SPL863" s="152"/>
      <c r="SPM863" s="152"/>
      <c r="SPN863" s="152"/>
      <c r="SPO863" s="152"/>
      <c r="SPP863" s="152"/>
      <c r="SPQ863" s="152"/>
      <c r="SPR863" s="152"/>
      <c r="SPS863" s="152"/>
      <c r="SPT863" s="152"/>
      <c r="SPU863" s="152"/>
      <c r="SPV863" s="152"/>
      <c r="SPW863" s="152"/>
      <c r="SPX863" s="152"/>
      <c r="SPY863" s="152"/>
      <c r="SPZ863" s="152"/>
      <c r="SQA863" s="152"/>
      <c r="SQB863" s="152"/>
      <c r="SQC863" s="152"/>
      <c r="SQD863" s="152"/>
      <c r="SQE863" s="152"/>
      <c r="SQF863" s="152"/>
      <c r="SQG863" s="152"/>
      <c r="SQH863" s="152"/>
      <c r="SQI863" s="152"/>
      <c r="SQJ863" s="152"/>
      <c r="SQK863" s="152"/>
      <c r="SQL863" s="152"/>
      <c r="SQM863" s="152"/>
      <c r="SQN863" s="152"/>
      <c r="SQO863" s="152"/>
      <c r="SQP863" s="152"/>
      <c r="SQQ863" s="152"/>
      <c r="SQR863" s="152"/>
      <c r="SQS863" s="152"/>
      <c r="SQT863" s="152"/>
      <c r="SQU863" s="152"/>
      <c r="SQV863" s="152"/>
      <c r="SQW863" s="152"/>
      <c r="SQX863" s="152"/>
      <c r="SQY863" s="152"/>
      <c r="SQZ863" s="152"/>
      <c r="SRA863" s="152"/>
      <c r="SRB863" s="152"/>
      <c r="SRC863" s="152"/>
      <c r="SRD863" s="152"/>
      <c r="SRE863" s="152"/>
      <c r="SRF863" s="152"/>
      <c r="SRG863" s="152"/>
      <c r="SRH863" s="152"/>
      <c r="SRI863" s="152"/>
      <c r="SRJ863" s="152"/>
      <c r="SRK863" s="152"/>
      <c r="SRL863" s="152"/>
      <c r="SRM863" s="152"/>
      <c r="SRN863" s="152"/>
      <c r="SRO863" s="152"/>
      <c r="SRP863" s="152"/>
      <c r="SRQ863" s="152"/>
      <c r="SRR863" s="152"/>
      <c r="SRS863" s="152"/>
      <c r="SRT863" s="152"/>
      <c r="SRU863" s="152"/>
      <c r="SRV863" s="152"/>
      <c r="SRW863" s="152"/>
      <c r="SRX863" s="152"/>
      <c r="SRY863" s="152"/>
      <c r="SRZ863" s="152"/>
      <c r="SSA863" s="152"/>
      <c r="SSB863" s="152"/>
      <c r="SSC863" s="152"/>
      <c r="SSD863" s="152"/>
      <c r="SSE863" s="152"/>
      <c r="SSF863" s="152"/>
      <c r="SSG863" s="152"/>
      <c r="SSH863" s="152"/>
      <c r="SSI863" s="152"/>
      <c r="SSJ863" s="152"/>
      <c r="SSK863" s="152"/>
      <c r="SSL863" s="152"/>
      <c r="SSM863" s="152"/>
      <c r="SSN863" s="152"/>
      <c r="SSO863" s="152"/>
      <c r="SSP863" s="152"/>
      <c r="SSQ863" s="152"/>
      <c r="SSR863" s="152"/>
      <c r="SSS863" s="152"/>
      <c r="SST863" s="152"/>
      <c r="SSU863" s="152"/>
      <c r="SSV863" s="152"/>
      <c r="SSW863" s="152"/>
      <c r="SSX863" s="152"/>
      <c r="SSY863" s="152"/>
      <c r="SSZ863" s="152"/>
      <c r="STA863" s="152"/>
      <c r="STB863" s="152"/>
      <c r="STC863" s="152"/>
      <c r="STD863" s="152"/>
      <c r="STE863" s="152"/>
      <c r="STF863" s="152"/>
      <c r="STG863" s="152"/>
      <c r="STH863" s="152"/>
      <c r="STI863" s="152"/>
      <c r="STJ863" s="152"/>
      <c r="STK863" s="152"/>
      <c r="STL863" s="152"/>
      <c r="STM863" s="152"/>
      <c r="STN863" s="152"/>
      <c r="STO863" s="152"/>
      <c r="STP863" s="152"/>
      <c r="STQ863" s="152"/>
      <c r="STR863" s="152"/>
      <c r="STS863" s="152"/>
      <c r="STT863" s="152"/>
      <c r="STU863" s="152"/>
      <c r="STV863" s="152"/>
      <c r="STW863" s="152"/>
      <c r="STX863" s="152"/>
      <c r="STY863" s="152"/>
      <c r="STZ863" s="152"/>
      <c r="SUA863" s="152"/>
      <c r="SUB863" s="152"/>
      <c r="SUC863" s="152"/>
      <c r="SUD863" s="152"/>
      <c r="SUE863" s="152"/>
      <c r="SUF863" s="152"/>
      <c r="SUG863" s="152"/>
      <c r="SUH863" s="152"/>
      <c r="SUI863" s="152"/>
      <c r="SUJ863" s="152"/>
      <c r="SUK863" s="152"/>
      <c r="SUL863" s="152"/>
      <c r="SUM863" s="152"/>
      <c r="SUN863" s="152"/>
      <c r="SUO863" s="152"/>
      <c r="SUP863" s="152"/>
      <c r="SUQ863" s="152"/>
      <c r="SUR863" s="152"/>
      <c r="SUS863" s="152"/>
      <c r="SUT863" s="152"/>
      <c r="SUU863" s="152"/>
      <c r="SUV863" s="152"/>
      <c r="SUW863" s="152"/>
      <c r="SUX863" s="152"/>
      <c r="SUY863" s="152"/>
      <c r="SUZ863" s="152"/>
      <c r="SVA863" s="152"/>
      <c r="SVB863" s="152"/>
      <c r="SVC863" s="152"/>
      <c r="SVD863" s="152"/>
      <c r="SVE863" s="152"/>
      <c r="SVF863" s="152"/>
      <c r="SVG863" s="152"/>
      <c r="SVH863" s="152"/>
      <c r="SVI863" s="152"/>
      <c r="SVJ863" s="152"/>
      <c r="SVK863" s="152"/>
      <c r="SVL863" s="152"/>
      <c r="SVM863" s="152"/>
      <c r="SVN863" s="152"/>
      <c r="SVO863" s="152"/>
      <c r="SVP863" s="152"/>
      <c r="SVQ863" s="152"/>
      <c r="SVR863" s="152"/>
      <c r="SVS863" s="152"/>
      <c r="SVT863" s="152"/>
      <c r="SVU863" s="152"/>
      <c r="SVV863" s="152"/>
      <c r="SVW863" s="152"/>
      <c r="SVX863" s="152"/>
      <c r="SVY863" s="152"/>
      <c r="SVZ863" s="152"/>
      <c r="SWA863" s="152"/>
      <c r="SWB863" s="152"/>
      <c r="SWC863" s="152"/>
      <c r="SWD863" s="152"/>
      <c r="SWE863" s="152"/>
      <c r="SWF863" s="152"/>
      <c r="SWG863" s="152"/>
      <c r="SWH863" s="152"/>
      <c r="SWI863" s="152"/>
      <c r="SWJ863" s="152"/>
      <c r="SWK863" s="152"/>
      <c r="SWL863" s="152"/>
      <c r="SWM863" s="152"/>
      <c r="SWN863" s="152"/>
      <c r="SWO863" s="152"/>
      <c r="SWP863" s="152"/>
      <c r="SWQ863" s="152"/>
      <c r="SWR863" s="152"/>
      <c r="SWS863" s="152"/>
      <c r="SWT863" s="152"/>
      <c r="SWU863" s="152"/>
      <c r="SWV863" s="152"/>
      <c r="SWW863" s="152"/>
      <c r="SWX863" s="152"/>
      <c r="SWY863" s="152"/>
      <c r="SWZ863" s="152"/>
      <c r="SXA863" s="152"/>
      <c r="SXB863" s="152"/>
      <c r="SXC863" s="152"/>
      <c r="SXD863" s="152"/>
      <c r="SXE863" s="152"/>
      <c r="SXF863" s="152"/>
      <c r="SXG863" s="152"/>
      <c r="SXH863" s="152"/>
      <c r="SXI863" s="152"/>
      <c r="SXJ863" s="152"/>
      <c r="SXK863" s="152"/>
      <c r="SXL863" s="152"/>
      <c r="SXM863" s="152"/>
      <c r="SXN863" s="152"/>
      <c r="SXO863" s="152"/>
      <c r="SXP863" s="152"/>
      <c r="SXQ863" s="152"/>
      <c r="SXR863" s="152"/>
      <c r="SXS863" s="152"/>
      <c r="SXT863" s="152"/>
      <c r="SXU863" s="152"/>
      <c r="SXV863" s="152"/>
      <c r="SXW863" s="152"/>
      <c r="SXX863" s="152"/>
      <c r="SXY863" s="152"/>
      <c r="SXZ863" s="152"/>
      <c r="SYA863" s="152"/>
      <c r="SYB863" s="152"/>
      <c r="SYC863" s="152"/>
      <c r="SYD863" s="152"/>
      <c r="SYE863" s="152"/>
      <c r="SYF863" s="152"/>
      <c r="SYG863" s="152"/>
      <c r="SYH863" s="152"/>
      <c r="SYI863" s="152"/>
      <c r="SYJ863" s="152"/>
      <c r="SYK863" s="152"/>
      <c r="SYL863" s="152"/>
      <c r="SYM863" s="152"/>
      <c r="SYN863" s="152"/>
      <c r="SYO863" s="152"/>
      <c r="SYP863" s="152"/>
      <c r="SYQ863" s="152"/>
      <c r="SYR863" s="152"/>
      <c r="SYS863" s="152"/>
      <c r="SYT863" s="152"/>
      <c r="SYU863" s="152"/>
      <c r="SYV863" s="152"/>
      <c r="SYW863" s="152"/>
      <c r="SYX863" s="152"/>
      <c r="SYY863" s="152"/>
      <c r="SYZ863" s="152"/>
      <c r="SZA863" s="152"/>
      <c r="SZB863" s="152"/>
      <c r="SZC863" s="152"/>
      <c r="SZD863" s="152"/>
      <c r="SZE863" s="152"/>
      <c r="SZF863" s="152"/>
      <c r="SZG863" s="152"/>
      <c r="SZH863" s="152"/>
      <c r="SZI863" s="152"/>
      <c r="SZJ863" s="152"/>
      <c r="SZK863" s="152"/>
      <c r="SZL863" s="152"/>
      <c r="SZM863" s="152"/>
      <c r="SZN863" s="152"/>
      <c r="SZO863" s="152"/>
      <c r="SZP863" s="152"/>
      <c r="SZQ863" s="152"/>
      <c r="SZR863" s="152"/>
      <c r="SZS863" s="152"/>
      <c r="SZT863" s="152"/>
      <c r="SZU863" s="152"/>
      <c r="SZV863" s="152"/>
      <c r="SZW863" s="152"/>
      <c r="SZX863" s="152"/>
      <c r="SZY863" s="152"/>
      <c r="SZZ863" s="152"/>
      <c r="TAA863" s="152"/>
      <c r="TAB863" s="152"/>
      <c r="TAC863" s="152"/>
      <c r="TAD863" s="152"/>
      <c r="TAE863" s="152"/>
      <c r="TAF863" s="152"/>
      <c r="TAG863" s="152"/>
      <c r="TAH863" s="152"/>
      <c r="TAI863" s="152"/>
      <c r="TAJ863" s="152"/>
      <c r="TAK863" s="152"/>
      <c r="TAL863" s="152"/>
      <c r="TAM863" s="152"/>
      <c r="TAN863" s="152"/>
      <c r="TAO863" s="152"/>
      <c r="TAP863" s="152"/>
      <c r="TAQ863" s="152"/>
      <c r="TAR863" s="152"/>
      <c r="TAS863" s="152"/>
      <c r="TAT863" s="152"/>
      <c r="TAU863" s="152"/>
      <c r="TAV863" s="152"/>
      <c r="TAW863" s="152"/>
      <c r="TAX863" s="152"/>
      <c r="TAY863" s="152"/>
      <c r="TAZ863" s="152"/>
      <c r="TBA863" s="152"/>
      <c r="TBB863" s="152"/>
      <c r="TBC863" s="152"/>
      <c r="TBD863" s="152"/>
      <c r="TBE863" s="152"/>
      <c r="TBF863" s="152"/>
      <c r="TBG863" s="152"/>
      <c r="TBH863" s="152"/>
      <c r="TBI863" s="152"/>
      <c r="TBJ863" s="152"/>
      <c r="TBK863" s="152"/>
      <c r="TBL863" s="152"/>
      <c r="TBM863" s="152"/>
      <c r="TBN863" s="152"/>
      <c r="TBO863" s="152"/>
      <c r="TBP863" s="152"/>
      <c r="TBQ863" s="152"/>
      <c r="TBR863" s="152"/>
      <c r="TBS863" s="152"/>
      <c r="TBT863" s="152"/>
      <c r="TBU863" s="152"/>
      <c r="TBV863" s="152"/>
      <c r="TBW863" s="152"/>
      <c r="TBX863" s="152"/>
      <c r="TBY863" s="152"/>
      <c r="TBZ863" s="152"/>
      <c r="TCA863" s="152"/>
      <c r="TCB863" s="152"/>
      <c r="TCC863" s="152"/>
      <c r="TCD863" s="152"/>
      <c r="TCE863" s="152"/>
      <c r="TCF863" s="152"/>
      <c r="TCG863" s="152"/>
      <c r="TCH863" s="152"/>
      <c r="TCI863" s="152"/>
      <c r="TCJ863" s="152"/>
      <c r="TCK863" s="152"/>
      <c r="TCL863" s="152"/>
      <c r="TCM863" s="152"/>
      <c r="TCN863" s="152"/>
      <c r="TCO863" s="152"/>
      <c r="TCP863" s="152"/>
      <c r="TCQ863" s="152"/>
      <c r="TCR863" s="152"/>
      <c r="TCS863" s="152"/>
      <c r="TCT863" s="152"/>
      <c r="TCU863" s="152"/>
      <c r="TCV863" s="152"/>
      <c r="TCW863" s="152"/>
      <c r="TCX863" s="152"/>
      <c r="TCY863" s="152"/>
      <c r="TCZ863" s="152"/>
      <c r="TDA863" s="152"/>
      <c r="TDB863" s="152"/>
      <c r="TDC863" s="152"/>
      <c r="TDD863" s="152"/>
      <c r="TDE863" s="152"/>
      <c r="TDF863" s="152"/>
      <c r="TDG863" s="152"/>
      <c r="TDH863" s="152"/>
      <c r="TDI863" s="152"/>
      <c r="TDJ863" s="152"/>
      <c r="TDK863" s="152"/>
      <c r="TDL863" s="152"/>
      <c r="TDM863" s="152"/>
      <c r="TDN863" s="152"/>
      <c r="TDO863" s="152"/>
      <c r="TDP863" s="152"/>
      <c r="TDQ863" s="152"/>
      <c r="TDR863" s="152"/>
      <c r="TDS863" s="152"/>
      <c r="TDT863" s="152"/>
      <c r="TDU863" s="152"/>
      <c r="TDV863" s="152"/>
      <c r="TDW863" s="152"/>
      <c r="TDX863" s="152"/>
      <c r="TDY863" s="152"/>
      <c r="TDZ863" s="152"/>
      <c r="TEA863" s="152"/>
      <c r="TEB863" s="152"/>
      <c r="TEC863" s="152"/>
      <c r="TED863" s="152"/>
      <c r="TEE863" s="152"/>
      <c r="TEF863" s="152"/>
      <c r="TEG863" s="152"/>
      <c r="TEH863" s="152"/>
      <c r="TEI863" s="152"/>
      <c r="TEJ863" s="152"/>
      <c r="TEK863" s="152"/>
      <c r="TEL863" s="152"/>
      <c r="TEM863" s="152"/>
      <c r="TEN863" s="152"/>
      <c r="TEO863" s="152"/>
      <c r="TEP863" s="152"/>
      <c r="TEQ863" s="152"/>
      <c r="TER863" s="152"/>
      <c r="TES863" s="152"/>
      <c r="TET863" s="152"/>
      <c r="TEU863" s="152"/>
      <c r="TEV863" s="152"/>
      <c r="TEW863" s="152"/>
      <c r="TEX863" s="152"/>
      <c r="TEY863" s="152"/>
      <c r="TEZ863" s="152"/>
      <c r="TFA863" s="152"/>
      <c r="TFB863" s="152"/>
      <c r="TFC863" s="152"/>
      <c r="TFD863" s="152"/>
      <c r="TFE863" s="152"/>
      <c r="TFF863" s="152"/>
      <c r="TFG863" s="152"/>
      <c r="TFH863" s="152"/>
      <c r="TFI863" s="152"/>
      <c r="TFJ863" s="152"/>
      <c r="TFK863" s="152"/>
      <c r="TFL863" s="152"/>
      <c r="TFM863" s="152"/>
      <c r="TFN863" s="152"/>
      <c r="TFO863" s="152"/>
      <c r="TFP863" s="152"/>
      <c r="TFQ863" s="152"/>
      <c r="TFR863" s="152"/>
      <c r="TFS863" s="152"/>
      <c r="TFT863" s="152"/>
      <c r="TFU863" s="152"/>
      <c r="TFV863" s="152"/>
      <c r="TFW863" s="152"/>
      <c r="TFX863" s="152"/>
      <c r="TFY863" s="152"/>
      <c r="TFZ863" s="152"/>
      <c r="TGA863" s="152"/>
      <c r="TGB863" s="152"/>
      <c r="TGC863" s="152"/>
      <c r="TGD863" s="152"/>
      <c r="TGE863" s="152"/>
      <c r="TGF863" s="152"/>
      <c r="TGG863" s="152"/>
      <c r="TGH863" s="152"/>
      <c r="TGI863" s="152"/>
      <c r="TGJ863" s="152"/>
      <c r="TGK863" s="152"/>
      <c r="TGL863" s="152"/>
      <c r="TGM863" s="152"/>
      <c r="TGN863" s="152"/>
      <c r="TGO863" s="152"/>
      <c r="TGP863" s="152"/>
      <c r="TGQ863" s="152"/>
      <c r="TGR863" s="152"/>
      <c r="TGS863" s="152"/>
      <c r="TGT863" s="152"/>
      <c r="TGU863" s="152"/>
      <c r="TGV863" s="152"/>
      <c r="TGW863" s="152"/>
      <c r="TGX863" s="152"/>
      <c r="TGY863" s="152"/>
      <c r="TGZ863" s="152"/>
      <c r="THA863" s="152"/>
      <c r="THB863" s="152"/>
      <c r="THC863" s="152"/>
      <c r="THD863" s="152"/>
      <c r="THE863" s="152"/>
      <c r="THF863" s="152"/>
      <c r="THG863" s="152"/>
      <c r="THH863" s="152"/>
      <c r="THI863" s="152"/>
      <c r="THJ863" s="152"/>
      <c r="THK863" s="152"/>
      <c r="THL863" s="152"/>
      <c r="THM863" s="152"/>
      <c r="THN863" s="152"/>
      <c r="THO863" s="152"/>
      <c r="THP863" s="152"/>
      <c r="THQ863" s="152"/>
      <c r="THR863" s="152"/>
      <c r="THS863" s="152"/>
      <c r="THT863" s="152"/>
      <c r="THU863" s="152"/>
      <c r="THV863" s="152"/>
      <c r="THW863" s="152"/>
      <c r="THX863" s="152"/>
      <c r="THY863" s="152"/>
      <c r="THZ863" s="152"/>
      <c r="TIA863" s="152"/>
      <c r="TIB863" s="152"/>
      <c r="TIC863" s="152"/>
      <c r="TID863" s="152"/>
      <c r="TIE863" s="152"/>
      <c r="TIF863" s="152"/>
      <c r="TIG863" s="152"/>
      <c r="TIH863" s="152"/>
      <c r="TII863" s="152"/>
      <c r="TIJ863" s="152"/>
      <c r="TIK863" s="152"/>
      <c r="TIL863" s="152"/>
      <c r="TIM863" s="152"/>
      <c r="TIN863" s="152"/>
      <c r="TIO863" s="152"/>
      <c r="TIP863" s="152"/>
      <c r="TIQ863" s="152"/>
      <c r="TIR863" s="152"/>
      <c r="TIS863" s="152"/>
      <c r="TIT863" s="152"/>
      <c r="TIU863" s="152"/>
      <c r="TIV863" s="152"/>
      <c r="TIW863" s="152"/>
      <c r="TIX863" s="152"/>
      <c r="TIY863" s="152"/>
      <c r="TIZ863" s="152"/>
      <c r="TJA863" s="152"/>
      <c r="TJB863" s="152"/>
      <c r="TJC863" s="152"/>
      <c r="TJD863" s="152"/>
      <c r="TJE863" s="152"/>
      <c r="TJF863" s="152"/>
      <c r="TJG863" s="152"/>
      <c r="TJH863" s="152"/>
      <c r="TJI863" s="152"/>
      <c r="TJJ863" s="152"/>
      <c r="TJK863" s="152"/>
      <c r="TJL863" s="152"/>
      <c r="TJM863" s="152"/>
      <c r="TJN863" s="152"/>
      <c r="TJO863" s="152"/>
      <c r="TJP863" s="152"/>
      <c r="TJQ863" s="152"/>
      <c r="TJR863" s="152"/>
      <c r="TJS863" s="152"/>
      <c r="TJT863" s="152"/>
      <c r="TJU863" s="152"/>
      <c r="TJV863" s="152"/>
      <c r="TJW863" s="152"/>
      <c r="TJX863" s="152"/>
      <c r="TJY863" s="152"/>
      <c r="TJZ863" s="152"/>
      <c r="TKA863" s="152"/>
      <c r="TKB863" s="152"/>
      <c r="TKC863" s="152"/>
      <c r="TKD863" s="152"/>
      <c r="TKE863" s="152"/>
      <c r="TKF863" s="152"/>
      <c r="TKG863" s="152"/>
      <c r="TKH863" s="152"/>
      <c r="TKI863" s="152"/>
      <c r="TKJ863" s="152"/>
      <c r="TKK863" s="152"/>
      <c r="TKL863" s="152"/>
      <c r="TKM863" s="152"/>
      <c r="TKN863" s="152"/>
      <c r="TKO863" s="152"/>
      <c r="TKP863" s="152"/>
      <c r="TKQ863" s="152"/>
      <c r="TKR863" s="152"/>
      <c r="TKS863" s="152"/>
      <c r="TKT863" s="152"/>
      <c r="TKU863" s="152"/>
      <c r="TKV863" s="152"/>
      <c r="TKW863" s="152"/>
      <c r="TKX863" s="152"/>
      <c r="TKY863" s="152"/>
      <c r="TKZ863" s="152"/>
      <c r="TLA863" s="152"/>
      <c r="TLB863" s="152"/>
      <c r="TLC863" s="152"/>
      <c r="TLD863" s="152"/>
      <c r="TLE863" s="152"/>
      <c r="TLF863" s="152"/>
      <c r="TLG863" s="152"/>
      <c r="TLH863" s="152"/>
      <c r="TLI863" s="152"/>
      <c r="TLJ863" s="152"/>
      <c r="TLK863" s="152"/>
      <c r="TLL863" s="152"/>
      <c r="TLM863" s="152"/>
      <c r="TLN863" s="152"/>
      <c r="TLO863" s="152"/>
      <c r="TLP863" s="152"/>
      <c r="TLQ863" s="152"/>
      <c r="TLR863" s="152"/>
      <c r="TLS863" s="152"/>
      <c r="TLT863" s="152"/>
      <c r="TLU863" s="152"/>
      <c r="TLV863" s="152"/>
      <c r="TLW863" s="152"/>
      <c r="TLX863" s="152"/>
      <c r="TLY863" s="152"/>
      <c r="TLZ863" s="152"/>
      <c r="TMA863" s="152"/>
      <c r="TMB863" s="152"/>
      <c r="TMC863" s="152"/>
      <c r="TMD863" s="152"/>
      <c r="TME863" s="152"/>
      <c r="TMF863" s="152"/>
      <c r="TMG863" s="152"/>
      <c r="TMH863" s="152"/>
      <c r="TMI863" s="152"/>
      <c r="TMJ863" s="152"/>
      <c r="TMK863" s="152"/>
      <c r="TML863" s="152"/>
      <c r="TMM863" s="152"/>
      <c r="TMN863" s="152"/>
      <c r="TMO863" s="152"/>
      <c r="TMP863" s="152"/>
      <c r="TMQ863" s="152"/>
      <c r="TMR863" s="152"/>
      <c r="TMS863" s="152"/>
      <c r="TMT863" s="152"/>
      <c r="TMU863" s="152"/>
      <c r="TMV863" s="152"/>
      <c r="TMW863" s="152"/>
      <c r="TMX863" s="152"/>
      <c r="TMY863" s="152"/>
      <c r="TMZ863" s="152"/>
      <c r="TNA863" s="152"/>
      <c r="TNB863" s="152"/>
      <c r="TNC863" s="152"/>
      <c r="TND863" s="152"/>
      <c r="TNE863" s="152"/>
      <c r="TNF863" s="152"/>
      <c r="TNG863" s="152"/>
      <c r="TNH863" s="152"/>
      <c r="TNI863" s="152"/>
      <c r="TNJ863" s="152"/>
      <c r="TNK863" s="152"/>
      <c r="TNL863" s="152"/>
      <c r="TNM863" s="152"/>
      <c r="TNN863" s="152"/>
      <c r="TNO863" s="152"/>
      <c r="TNP863" s="152"/>
      <c r="TNQ863" s="152"/>
      <c r="TNR863" s="152"/>
      <c r="TNS863" s="152"/>
      <c r="TNT863" s="152"/>
      <c r="TNU863" s="152"/>
      <c r="TNV863" s="152"/>
      <c r="TNW863" s="152"/>
      <c r="TNX863" s="152"/>
      <c r="TNY863" s="152"/>
      <c r="TNZ863" s="152"/>
      <c r="TOA863" s="152"/>
      <c r="TOB863" s="152"/>
      <c r="TOC863" s="152"/>
      <c r="TOD863" s="152"/>
      <c r="TOE863" s="152"/>
      <c r="TOF863" s="152"/>
      <c r="TOG863" s="152"/>
      <c r="TOH863" s="152"/>
      <c r="TOI863" s="152"/>
      <c r="TOJ863" s="152"/>
      <c r="TOK863" s="152"/>
      <c r="TOL863" s="152"/>
      <c r="TOM863" s="152"/>
      <c r="TON863" s="152"/>
      <c r="TOO863" s="152"/>
      <c r="TOP863" s="152"/>
      <c r="TOQ863" s="152"/>
      <c r="TOR863" s="152"/>
      <c r="TOS863" s="152"/>
      <c r="TOT863" s="152"/>
      <c r="TOU863" s="152"/>
      <c r="TOV863" s="152"/>
      <c r="TOW863" s="152"/>
      <c r="TOX863" s="152"/>
      <c r="TOY863" s="152"/>
      <c r="TOZ863" s="152"/>
      <c r="TPA863" s="152"/>
      <c r="TPB863" s="152"/>
      <c r="TPC863" s="152"/>
      <c r="TPD863" s="152"/>
      <c r="TPE863" s="152"/>
      <c r="TPF863" s="152"/>
      <c r="TPG863" s="152"/>
      <c r="TPH863" s="152"/>
      <c r="TPI863" s="152"/>
      <c r="TPJ863" s="152"/>
      <c r="TPK863" s="152"/>
      <c r="TPL863" s="152"/>
      <c r="TPM863" s="152"/>
      <c r="TPN863" s="152"/>
      <c r="TPO863" s="152"/>
      <c r="TPP863" s="152"/>
      <c r="TPQ863" s="152"/>
      <c r="TPR863" s="152"/>
      <c r="TPS863" s="152"/>
      <c r="TPT863" s="152"/>
      <c r="TPU863" s="152"/>
      <c r="TPV863" s="152"/>
      <c r="TPW863" s="152"/>
      <c r="TPX863" s="152"/>
      <c r="TPY863" s="152"/>
      <c r="TPZ863" s="152"/>
      <c r="TQA863" s="152"/>
      <c r="TQB863" s="152"/>
      <c r="TQC863" s="152"/>
      <c r="TQD863" s="152"/>
      <c r="TQE863" s="152"/>
      <c r="TQF863" s="152"/>
      <c r="TQG863" s="152"/>
      <c r="TQH863" s="152"/>
      <c r="TQI863" s="152"/>
      <c r="TQJ863" s="152"/>
      <c r="TQK863" s="152"/>
      <c r="TQL863" s="152"/>
      <c r="TQM863" s="152"/>
      <c r="TQN863" s="152"/>
      <c r="TQO863" s="152"/>
      <c r="TQP863" s="152"/>
      <c r="TQQ863" s="152"/>
      <c r="TQR863" s="152"/>
      <c r="TQS863" s="152"/>
      <c r="TQT863" s="152"/>
      <c r="TQU863" s="152"/>
      <c r="TQV863" s="152"/>
      <c r="TQW863" s="152"/>
      <c r="TQX863" s="152"/>
      <c r="TQY863" s="152"/>
      <c r="TQZ863" s="152"/>
      <c r="TRA863" s="152"/>
      <c r="TRB863" s="152"/>
      <c r="TRC863" s="152"/>
      <c r="TRD863" s="152"/>
      <c r="TRE863" s="152"/>
      <c r="TRF863" s="152"/>
      <c r="TRG863" s="152"/>
      <c r="TRH863" s="152"/>
      <c r="TRI863" s="152"/>
      <c r="TRJ863" s="152"/>
      <c r="TRK863" s="152"/>
      <c r="TRL863" s="152"/>
      <c r="TRM863" s="152"/>
      <c r="TRN863" s="152"/>
      <c r="TRO863" s="152"/>
      <c r="TRP863" s="152"/>
      <c r="TRQ863" s="152"/>
      <c r="TRR863" s="152"/>
      <c r="TRS863" s="152"/>
      <c r="TRT863" s="152"/>
      <c r="TRU863" s="152"/>
      <c r="TRV863" s="152"/>
      <c r="TRW863" s="152"/>
      <c r="TRX863" s="152"/>
      <c r="TRY863" s="152"/>
      <c r="TRZ863" s="152"/>
      <c r="TSA863" s="152"/>
      <c r="TSB863" s="152"/>
      <c r="TSC863" s="152"/>
      <c r="TSD863" s="152"/>
      <c r="TSE863" s="152"/>
      <c r="TSF863" s="152"/>
      <c r="TSG863" s="152"/>
      <c r="TSH863" s="152"/>
      <c r="TSI863" s="152"/>
      <c r="TSJ863" s="152"/>
      <c r="TSK863" s="152"/>
      <c r="TSL863" s="152"/>
      <c r="TSM863" s="152"/>
      <c r="TSN863" s="152"/>
      <c r="TSO863" s="152"/>
      <c r="TSP863" s="152"/>
      <c r="TSQ863" s="152"/>
      <c r="TSR863" s="152"/>
      <c r="TSS863" s="152"/>
      <c r="TST863" s="152"/>
      <c r="TSU863" s="152"/>
      <c r="TSV863" s="152"/>
      <c r="TSW863" s="152"/>
      <c r="TSX863" s="152"/>
      <c r="TSY863" s="152"/>
      <c r="TSZ863" s="152"/>
      <c r="TTA863" s="152"/>
      <c r="TTB863" s="152"/>
      <c r="TTC863" s="152"/>
      <c r="TTD863" s="152"/>
      <c r="TTE863" s="152"/>
      <c r="TTF863" s="152"/>
      <c r="TTG863" s="152"/>
      <c r="TTH863" s="152"/>
      <c r="TTI863" s="152"/>
      <c r="TTJ863" s="152"/>
      <c r="TTK863" s="152"/>
      <c r="TTL863" s="152"/>
      <c r="TTM863" s="152"/>
      <c r="TTN863" s="152"/>
      <c r="TTO863" s="152"/>
      <c r="TTP863" s="152"/>
      <c r="TTQ863" s="152"/>
      <c r="TTR863" s="152"/>
      <c r="TTS863" s="152"/>
      <c r="TTT863" s="152"/>
      <c r="TTU863" s="152"/>
      <c r="TTV863" s="152"/>
      <c r="TTW863" s="152"/>
      <c r="TTX863" s="152"/>
      <c r="TTY863" s="152"/>
      <c r="TTZ863" s="152"/>
      <c r="TUA863" s="152"/>
      <c r="TUB863" s="152"/>
      <c r="TUC863" s="152"/>
      <c r="TUD863" s="152"/>
      <c r="TUE863" s="152"/>
      <c r="TUF863" s="152"/>
      <c r="TUG863" s="152"/>
      <c r="TUH863" s="152"/>
      <c r="TUI863" s="152"/>
      <c r="TUJ863" s="152"/>
      <c r="TUK863" s="152"/>
      <c r="TUL863" s="152"/>
      <c r="TUM863" s="152"/>
      <c r="TUN863" s="152"/>
      <c r="TUO863" s="152"/>
      <c r="TUP863" s="152"/>
      <c r="TUQ863" s="152"/>
      <c r="TUR863" s="152"/>
      <c r="TUS863" s="152"/>
      <c r="TUT863" s="152"/>
      <c r="TUU863" s="152"/>
      <c r="TUV863" s="152"/>
      <c r="TUW863" s="152"/>
      <c r="TUX863" s="152"/>
      <c r="TUY863" s="152"/>
      <c r="TUZ863" s="152"/>
      <c r="TVA863" s="152"/>
      <c r="TVB863" s="152"/>
      <c r="TVC863" s="152"/>
      <c r="TVD863" s="152"/>
      <c r="TVE863" s="152"/>
      <c r="TVF863" s="152"/>
      <c r="TVG863" s="152"/>
      <c r="TVH863" s="152"/>
      <c r="TVI863" s="152"/>
      <c r="TVJ863" s="152"/>
      <c r="TVK863" s="152"/>
      <c r="TVL863" s="152"/>
      <c r="TVM863" s="152"/>
      <c r="TVN863" s="152"/>
      <c r="TVO863" s="152"/>
      <c r="TVP863" s="152"/>
      <c r="TVQ863" s="152"/>
      <c r="TVR863" s="152"/>
      <c r="TVS863" s="152"/>
      <c r="TVT863" s="152"/>
      <c r="TVU863" s="152"/>
      <c r="TVV863" s="152"/>
      <c r="TVW863" s="152"/>
      <c r="TVX863" s="152"/>
      <c r="TVY863" s="152"/>
      <c r="TVZ863" s="152"/>
      <c r="TWA863" s="152"/>
      <c r="TWB863" s="152"/>
      <c r="TWC863" s="152"/>
      <c r="TWD863" s="152"/>
      <c r="TWE863" s="152"/>
      <c r="TWF863" s="152"/>
      <c r="TWG863" s="152"/>
      <c r="TWH863" s="152"/>
      <c r="TWI863" s="152"/>
      <c r="TWJ863" s="152"/>
      <c r="TWK863" s="152"/>
      <c r="TWL863" s="152"/>
      <c r="TWM863" s="152"/>
      <c r="TWN863" s="152"/>
      <c r="TWO863" s="152"/>
      <c r="TWP863" s="152"/>
      <c r="TWQ863" s="152"/>
      <c r="TWR863" s="152"/>
      <c r="TWS863" s="152"/>
      <c r="TWT863" s="152"/>
      <c r="TWU863" s="152"/>
      <c r="TWV863" s="152"/>
      <c r="TWW863" s="152"/>
      <c r="TWX863" s="152"/>
      <c r="TWY863" s="152"/>
      <c r="TWZ863" s="152"/>
      <c r="TXA863" s="152"/>
      <c r="TXB863" s="152"/>
      <c r="TXC863" s="152"/>
      <c r="TXD863" s="152"/>
      <c r="TXE863" s="152"/>
      <c r="TXF863" s="152"/>
      <c r="TXG863" s="152"/>
      <c r="TXH863" s="152"/>
      <c r="TXI863" s="152"/>
      <c r="TXJ863" s="152"/>
      <c r="TXK863" s="152"/>
      <c r="TXL863" s="152"/>
      <c r="TXM863" s="152"/>
      <c r="TXN863" s="152"/>
      <c r="TXO863" s="152"/>
      <c r="TXP863" s="152"/>
      <c r="TXQ863" s="152"/>
      <c r="TXR863" s="152"/>
      <c r="TXS863" s="152"/>
      <c r="TXT863" s="152"/>
      <c r="TXU863" s="152"/>
      <c r="TXV863" s="152"/>
      <c r="TXW863" s="152"/>
      <c r="TXX863" s="152"/>
      <c r="TXY863" s="152"/>
      <c r="TXZ863" s="152"/>
      <c r="TYA863" s="152"/>
      <c r="TYB863" s="152"/>
      <c r="TYC863" s="152"/>
      <c r="TYD863" s="152"/>
      <c r="TYE863" s="152"/>
      <c r="TYF863" s="152"/>
      <c r="TYG863" s="152"/>
      <c r="TYH863" s="152"/>
      <c r="TYI863" s="152"/>
      <c r="TYJ863" s="152"/>
      <c r="TYK863" s="152"/>
      <c r="TYL863" s="152"/>
      <c r="TYM863" s="152"/>
      <c r="TYN863" s="152"/>
      <c r="TYO863" s="152"/>
      <c r="TYP863" s="152"/>
      <c r="TYQ863" s="152"/>
      <c r="TYR863" s="152"/>
      <c r="TYS863" s="152"/>
      <c r="TYT863" s="152"/>
      <c r="TYU863" s="152"/>
      <c r="TYV863" s="152"/>
      <c r="TYW863" s="152"/>
      <c r="TYX863" s="152"/>
      <c r="TYY863" s="152"/>
      <c r="TYZ863" s="152"/>
      <c r="TZA863" s="152"/>
      <c r="TZB863" s="152"/>
      <c r="TZC863" s="152"/>
      <c r="TZD863" s="152"/>
      <c r="TZE863" s="152"/>
      <c r="TZF863" s="152"/>
      <c r="TZG863" s="152"/>
      <c r="TZH863" s="152"/>
      <c r="TZI863" s="152"/>
      <c r="TZJ863" s="152"/>
      <c r="TZK863" s="152"/>
      <c r="TZL863" s="152"/>
      <c r="TZM863" s="152"/>
      <c r="TZN863" s="152"/>
      <c r="TZO863" s="152"/>
      <c r="TZP863" s="152"/>
      <c r="TZQ863" s="152"/>
      <c r="TZR863" s="152"/>
      <c r="TZS863" s="152"/>
      <c r="TZT863" s="152"/>
      <c r="TZU863" s="152"/>
      <c r="TZV863" s="152"/>
      <c r="TZW863" s="152"/>
      <c r="TZX863" s="152"/>
      <c r="TZY863" s="152"/>
      <c r="TZZ863" s="152"/>
      <c r="UAA863" s="152"/>
      <c r="UAB863" s="152"/>
      <c r="UAC863" s="152"/>
      <c r="UAD863" s="152"/>
      <c r="UAE863" s="152"/>
      <c r="UAF863" s="152"/>
      <c r="UAG863" s="152"/>
      <c r="UAH863" s="152"/>
      <c r="UAI863" s="152"/>
      <c r="UAJ863" s="152"/>
      <c r="UAK863" s="152"/>
      <c r="UAL863" s="152"/>
      <c r="UAM863" s="152"/>
      <c r="UAN863" s="152"/>
      <c r="UAO863" s="152"/>
      <c r="UAP863" s="152"/>
      <c r="UAQ863" s="152"/>
      <c r="UAR863" s="152"/>
      <c r="UAS863" s="152"/>
      <c r="UAT863" s="152"/>
      <c r="UAU863" s="152"/>
      <c r="UAV863" s="152"/>
      <c r="UAW863" s="152"/>
      <c r="UAX863" s="152"/>
      <c r="UAY863" s="152"/>
      <c r="UAZ863" s="152"/>
      <c r="UBA863" s="152"/>
      <c r="UBB863" s="152"/>
      <c r="UBC863" s="152"/>
      <c r="UBD863" s="152"/>
      <c r="UBE863" s="152"/>
      <c r="UBF863" s="152"/>
      <c r="UBG863" s="152"/>
      <c r="UBH863" s="152"/>
      <c r="UBI863" s="152"/>
      <c r="UBJ863" s="152"/>
      <c r="UBK863" s="152"/>
      <c r="UBL863" s="152"/>
      <c r="UBM863" s="152"/>
      <c r="UBN863" s="152"/>
      <c r="UBO863" s="152"/>
      <c r="UBP863" s="152"/>
      <c r="UBQ863" s="152"/>
      <c r="UBR863" s="152"/>
      <c r="UBS863" s="152"/>
      <c r="UBT863" s="152"/>
      <c r="UBU863" s="152"/>
      <c r="UBV863" s="152"/>
      <c r="UBW863" s="152"/>
      <c r="UBX863" s="152"/>
      <c r="UBY863" s="152"/>
      <c r="UBZ863" s="152"/>
      <c r="UCA863" s="152"/>
      <c r="UCB863" s="152"/>
      <c r="UCC863" s="152"/>
      <c r="UCD863" s="152"/>
      <c r="UCE863" s="152"/>
      <c r="UCF863" s="152"/>
      <c r="UCG863" s="152"/>
      <c r="UCH863" s="152"/>
      <c r="UCI863" s="152"/>
      <c r="UCJ863" s="152"/>
      <c r="UCK863" s="152"/>
      <c r="UCL863" s="152"/>
      <c r="UCM863" s="152"/>
      <c r="UCN863" s="152"/>
      <c r="UCO863" s="152"/>
      <c r="UCP863" s="152"/>
      <c r="UCQ863" s="152"/>
      <c r="UCR863" s="152"/>
      <c r="UCS863" s="152"/>
      <c r="UCT863" s="152"/>
      <c r="UCU863" s="152"/>
      <c r="UCV863" s="152"/>
      <c r="UCW863" s="152"/>
      <c r="UCX863" s="152"/>
      <c r="UCY863" s="152"/>
      <c r="UCZ863" s="152"/>
      <c r="UDA863" s="152"/>
      <c r="UDB863" s="152"/>
      <c r="UDC863" s="152"/>
      <c r="UDD863" s="152"/>
      <c r="UDE863" s="152"/>
      <c r="UDF863" s="152"/>
      <c r="UDG863" s="152"/>
      <c r="UDH863" s="152"/>
      <c r="UDI863" s="152"/>
      <c r="UDJ863" s="152"/>
      <c r="UDK863" s="152"/>
      <c r="UDL863" s="152"/>
      <c r="UDM863" s="152"/>
      <c r="UDN863" s="152"/>
      <c r="UDO863" s="152"/>
      <c r="UDP863" s="152"/>
      <c r="UDQ863" s="152"/>
      <c r="UDR863" s="152"/>
      <c r="UDS863" s="152"/>
      <c r="UDT863" s="152"/>
      <c r="UDU863" s="152"/>
      <c r="UDV863" s="152"/>
      <c r="UDW863" s="152"/>
      <c r="UDX863" s="152"/>
      <c r="UDY863" s="152"/>
      <c r="UDZ863" s="152"/>
      <c r="UEA863" s="152"/>
      <c r="UEB863" s="152"/>
      <c r="UEC863" s="152"/>
      <c r="UED863" s="152"/>
      <c r="UEE863" s="152"/>
      <c r="UEF863" s="152"/>
      <c r="UEG863" s="152"/>
      <c r="UEH863" s="152"/>
      <c r="UEI863" s="152"/>
      <c r="UEJ863" s="152"/>
      <c r="UEK863" s="152"/>
      <c r="UEL863" s="152"/>
      <c r="UEM863" s="152"/>
      <c r="UEN863" s="152"/>
      <c r="UEO863" s="152"/>
      <c r="UEP863" s="152"/>
      <c r="UEQ863" s="152"/>
      <c r="UER863" s="152"/>
      <c r="UES863" s="152"/>
      <c r="UET863" s="152"/>
      <c r="UEU863" s="152"/>
      <c r="UEV863" s="152"/>
      <c r="UEW863" s="152"/>
      <c r="UEX863" s="152"/>
      <c r="UEY863" s="152"/>
      <c r="UEZ863" s="152"/>
      <c r="UFA863" s="152"/>
      <c r="UFB863" s="152"/>
      <c r="UFC863" s="152"/>
      <c r="UFD863" s="152"/>
      <c r="UFE863" s="152"/>
      <c r="UFF863" s="152"/>
      <c r="UFG863" s="152"/>
      <c r="UFH863" s="152"/>
      <c r="UFI863" s="152"/>
      <c r="UFJ863" s="152"/>
      <c r="UFK863" s="152"/>
      <c r="UFL863" s="152"/>
      <c r="UFM863" s="152"/>
      <c r="UFN863" s="152"/>
      <c r="UFO863" s="152"/>
      <c r="UFP863" s="152"/>
      <c r="UFQ863" s="152"/>
      <c r="UFR863" s="152"/>
      <c r="UFS863" s="152"/>
      <c r="UFT863" s="152"/>
      <c r="UFU863" s="152"/>
      <c r="UFV863" s="152"/>
      <c r="UFW863" s="152"/>
      <c r="UFX863" s="152"/>
      <c r="UFY863" s="152"/>
      <c r="UFZ863" s="152"/>
      <c r="UGA863" s="152"/>
      <c r="UGB863" s="152"/>
      <c r="UGC863" s="152"/>
      <c r="UGD863" s="152"/>
      <c r="UGE863" s="152"/>
      <c r="UGF863" s="152"/>
      <c r="UGG863" s="152"/>
      <c r="UGH863" s="152"/>
      <c r="UGI863" s="152"/>
      <c r="UGJ863" s="152"/>
      <c r="UGK863" s="152"/>
      <c r="UGL863" s="152"/>
      <c r="UGM863" s="152"/>
      <c r="UGN863" s="152"/>
      <c r="UGO863" s="152"/>
      <c r="UGP863" s="152"/>
      <c r="UGQ863" s="152"/>
      <c r="UGR863" s="152"/>
      <c r="UGS863" s="152"/>
      <c r="UGT863" s="152"/>
      <c r="UGU863" s="152"/>
      <c r="UGV863" s="152"/>
      <c r="UGW863" s="152"/>
      <c r="UGX863" s="152"/>
      <c r="UGY863" s="152"/>
      <c r="UGZ863" s="152"/>
      <c r="UHA863" s="152"/>
      <c r="UHB863" s="152"/>
      <c r="UHC863" s="152"/>
      <c r="UHD863" s="152"/>
      <c r="UHE863" s="152"/>
      <c r="UHF863" s="152"/>
      <c r="UHG863" s="152"/>
      <c r="UHH863" s="152"/>
      <c r="UHI863" s="152"/>
      <c r="UHJ863" s="152"/>
      <c r="UHK863" s="152"/>
      <c r="UHL863" s="152"/>
      <c r="UHM863" s="152"/>
      <c r="UHN863" s="152"/>
      <c r="UHO863" s="152"/>
      <c r="UHP863" s="152"/>
      <c r="UHQ863" s="152"/>
      <c r="UHR863" s="152"/>
      <c r="UHS863" s="152"/>
      <c r="UHT863" s="152"/>
      <c r="UHU863" s="152"/>
      <c r="UHV863" s="152"/>
      <c r="UHW863" s="152"/>
      <c r="UHX863" s="152"/>
      <c r="UHY863" s="152"/>
      <c r="UHZ863" s="152"/>
      <c r="UIA863" s="152"/>
      <c r="UIB863" s="152"/>
      <c r="UIC863" s="152"/>
      <c r="UID863" s="152"/>
      <c r="UIE863" s="152"/>
      <c r="UIF863" s="152"/>
      <c r="UIG863" s="152"/>
      <c r="UIH863" s="152"/>
      <c r="UII863" s="152"/>
      <c r="UIJ863" s="152"/>
      <c r="UIK863" s="152"/>
      <c r="UIL863" s="152"/>
      <c r="UIM863" s="152"/>
      <c r="UIN863" s="152"/>
      <c r="UIO863" s="152"/>
      <c r="UIP863" s="152"/>
      <c r="UIQ863" s="152"/>
      <c r="UIR863" s="152"/>
      <c r="UIS863" s="152"/>
      <c r="UIT863" s="152"/>
      <c r="UIU863" s="152"/>
      <c r="UIV863" s="152"/>
      <c r="UIW863" s="152"/>
      <c r="UIX863" s="152"/>
      <c r="UIY863" s="152"/>
      <c r="UIZ863" s="152"/>
      <c r="UJA863" s="152"/>
      <c r="UJB863" s="152"/>
      <c r="UJC863" s="152"/>
      <c r="UJD863" s="152"/>
      <c r="UJE863" s="152"/>
      <c r="UJF863" s="152"/>
      <c r="UJG863" s="152"/>
      <c r="UJH863" s="152"/>
      <c r="UJI863" s="152"/>
      <c r="UJJ863" s="152"/>
      <c r="UJK863" s="152"/>
      <c r="UJL863" s="152"/>
      <c r="UJM863" s="152"/>
      <c r="UJN863" s="152"/>
      <c r="UJO863" s="152"/>
      <c r="UJP863" s="152"/>
      <c r="UJQ863" s="152"/>
      <c r="UJR863" s="152"/>
      <c r="UJS863" s="152"/>
      <c r="UJT863" s="152"/>
      <c r="UJU863" s="152"/>
      <c r="UJV863" s="152"/>
      <c r="UJW863" s="152"/>
      <c r="UJX863" s="152"/>
      <c r="UJY863" s="152"/>
      <c r="UJZ863" s="152"/>
      <c r="UKA863" s="152"/>
      <c r="UKB863" s="152"/>
      <c r="UKC863" s="152"/>
      <c r="UKD863" s="152"/>
      <c r="UKE863" s="152"/>
      <c r="UKF863" s="152"/>
      <c r="UKG863" s="152"/>
      <c r="UKH863" s="152"/>
      <c r="UKI863" s="152"/>
      <c r="UKJ863" s="152"/>
      <c r="UKK863" s="152"/>
      <c r="UKL863" s="152"/>
      <c r="UKM863" s="152"/>
      <c r="UKN863" s="152"/>
      <c r="UKO863" s="152"/>
      <c r="UKP863" s="152"/>
      <c r="UKQ863" s="152"/>
      <c r="UKR863" s="152"/>
      <c r="UKS863" s="152"/>
      <c r="UKT863" s="152"/>
      <c r="UKU863" s="152"/>
      <c r="UKV863" s="152"/>
      <c r="UKW863" s="152"/>
      <c r="UKX863" s="152"/>
      <c r="UKY863" s="152"/>
      <c r="UKZ863" s="152"/>
      <c r="ULA863" s="152"/>
      <c r="ULB863" s="152"/>
      <c r="ULC863" s="152"/>
      <c r="ULD863" s="152"/>
      <c r="ULE863" s="152"/>
      <c r="ULF863" s="152"/>
      <c r="ULG863" s="152"/>
      <c r="ULH863" s="152"/>
      <c r="ULI863" s="152"/>
      <c r="ULJ863" s="152"/>
      <c r="ULK863" s="152"/>
      <c r="ULL863" s="152"/>
      <c r="ULM863" s="152"/>
      <c r="ULN863" s="152"/>
      <c r="ULO863" s="152"/>
      <c r="ULP863" s="152"/>
      <c r="ULQ863" s="152"/>
      <c r="ULR863" s="152"/>
      <c r="ULS863" s="152"/>
      <c r="ULT863" s="152"/>
      <c r="ULU863" s="152"/>
      <c r="ULV863" s="152"/>
      <c r="ULW863" s="152"/>
      <c r="ULX863" s="152"/>
      <c r="ULY863" s="152"/>
      <c r="ULZ863" s="152"/>
      <c r="UMA863" s="152"/>
      <c r="UMB863" s="152"/>
      <c r="UMC863" s="152"/>
      <c r="UMD863" s="152"/>
      <c r="UME863" s="152"/>
      <c r="UMF863" s="152"/>
      <c r="UMG863" s="152"/>
      <c r="UMH863" s="152"/>
      <c r="UMI863" s="152"/>
      <c r="UMJ863" s="152"/>
      <c r="UMK863" s="152"/>
      <c r="UML863" s="152"/>
      <c r="UMM863" s="152"/>
      <c r="UMN863" s="152"/>
      <c r="UMO863" s="152"/>
      <c r="UMP863" s="152"/>
      <c r="UMQ863" s="152"/>
      <c r="UMR863" s="152"/>
      <c r="UMS863" s="152"/>
      <c r="UMT863" s="152"/>
      <c r="UMU863" s="152"/>
      <c r="UMV863" s="152"/>
      <c r="UMW863" s="152"/>
      <c r="UMX863" s="152"/>
      <c r="UMY863" s="152"/>
      <c r="UMZ863" s="152"/>
      <c r="UNA863" s="152"/>
      <c r="UNB863" s="152"/>
      <c r="UNC863" s="152"/>
      <c r="UND863" s="152"/>
      <c r="UNE863" s="152"/>
      <c r="UNF863" s="152"/>
      <c r="UNG863" s="152"/>
      <c r="UNH863" s="152"/>
      <c r="UNI863" s="152"/>
      <c r="UNJ863" s="152"/>
      <c r="UNK863" s="152"/>
      <c r="UNL863" s="152"/>
      <c r="UNM863" s="152"/>
      <c r="UNN863" s="152"/>
      <c r="UNO863" s="152"/>
      <c r="UNP863" s="152"/>
      <c r="UNQ863" s="152"/>
      <c r="UNR863" s="152"/>
      <c r="UNS863" s="152"/>
      <c r="UNT863" s="152"/>
      <c r="UNU863" s="152"/>
      <c r="UNV863" s="152"/>
      <c r="UNW863" s="152"/>
      <c r="UNX863" s="152"/>
      <c r="UNY863" s="152"/>
      <c r="UNZ863" s="152"/>
      <c r="UOA863" s="152"/>
      <c r="UOB863" s="152"/>
      <c r="UOC863" s="152"/>
      <c r="UOD863" s="152"/>
      <c r="UOE863" s="152"/>
      <c r="UOF863" s="152"/>
      <c r="UOG863" s="152"/>
      <c r="UOH863" s="152"/>
      <c r="UOI863" s="152"/>
      <c r="UOJ863" s="152"/>
      <c r="UOK863" s="152"/>
      <c r="UOL863" s="152"/>
      <c r="UOM863" s="152"/>
      <c r="UON863" s="152"/>
      <c r="UOO863" s="152"/>
      <c r="UOP863" s="152"/>
      <c r="UOQ863" s="152"/>
      <c r="UOR863" s="152"/>
      <c r="UOS863" s="152"/>
      <c r="UOT863" s="152"/>
      <c r="UOU863" s="152"/>
      <c r="UOV863" s="152"/>
      <c r="UOW863" s="152"/>
      <c r="UOX863" s="152"/>
      <c r="UOY863" s="152"/>
      <c r="UOZ863" s="152"/>
      <c r="UPA863" s="152"/>
      <c r="UPB863" s="152"/>
      <c r="UPC863" s="152"/>
      <c r="UPD863" s="152"/>
      <c r="UPE863" s="152"/>
      <c r="UPF863" s="152"/>
      <c r="UPG863" s="152"/>
      <c r="UPH863" s="152"/>
      <c r="UPI863" s="152"/>
      <c r="UPJ863" s="152"/>
      <c r="UPK863" s="152"/>
      <c r="UPL863" s="152"/>
      <c r="UPM863" s="152"/>
      <c r="UPN863" s="152"/>
      <c r="UPO863" s="152"/>
      <c r="UPP863" s="152"/>
      <c r="UPQ863" s="152"/>
      <c r="UPR863" s="152"/>
      <c r="UPS863" s="152"/>
      <c r="UPT863" s="152"/>
      <c r="UPU863" s="152"/>
      <c r="UPV863" s="152"/>
      <c r="UPW863" s="152"/>
      <c r="UPX863" s="152"/>
      <c r="UPY863" s="152"/>
      <c r="UPZ863" s="152"/>
      <c r="UQA863" s="152"/>
      <c r="UQB863" s="152"/>
      <c r="UQC863" s="152"/>
      <c r="UQD863" s="152"/>
      <c r="UQE863" s="152"/>
      <c r="UQF863" s="152"/>
      <c r="UQG863" s="152"/>
      <c r="UQH863" s="152"/>
      <c r="UQI863" s="152"/>
      <c r="UQJ863" s="152"/>
      <c r="UQK863" s="152"/>
      <c r="UQL863" s="152"/>
      <c r="UQM863" s="152"/>
      <c r="UQN863" s="152"/>
      <c r="UQO863" s="152"/>
      <c r="UQP863" s="152"/>
      <c r="UQQ863" s="152"/>
      <c r="UQR863" s="152"/>
      <c r="UQS863" s="152"/>
      <c r="UQT863" s="152"/>
      <c r="UQU863" s="152"/>
      <c r="UQV863" s="152"/>
      <c r="UQW863" s="152"/>
      <c r="UQX863" s="152"/>
      <c r="UQY863" s="152"/>
      <c r="UQZ863" s="152"/>
      <c r="URA863" s="152"/>
      <c r="URB863" s="152"/>
      <c r="URC863" s="152"/>
      <c r="URD863" s="152"/>
      <c r="URE863" s="152"/>
      <c r="URF863" s="152"/>
      <c r="URG863" s="152"/>
      <c r="URH863" s="152"/>
      <c r="URI863" s="152"/>
      <c r="URJ863" s="152"/>
      <c r="URK863" s="152"/>
      <c r="URL863" s="152"/>
      <c r="URM863" s="152"/>
      <c r="URN863" s="152"/>
      <c r="URO863" s="152"/>
      <c r="URP863" s="152"/>
      <c r="URQ863" s="152"/>
      <c r="URR863" s="152"/>
      <c r="URS863" s="152"/>
      <c r="URT863" s="152"/>
      <c r="URU863" s="152"/>
      <c r="URV863" s="152"/>
      <c r="URW863" s="152"/>
      <c r="URX863" s="152"/>
      <c r="URY863" s="152"/>
      <c r="URZ863" s="152"/>
      <c r="USA863" s="152"/>
      <c r="USB863" s="152"/>
      <c r="USC863" s="152"/>
      <c r="USD863" s="152"/>
      <c r="USE863" s="152"/>
      <c r="USF863" s="152"/>
      <c r="USG863" s="152"/>
      <c r="USH863" s="152"/>
      <c r="USI863" s="152"/>
      <c r="USJ863" s="152"/>
      <c r="USK863" s="152"/>
      <c r="USL863" s="152"/>
      <c r="USM863" s="152"/>
      <c r="USN863" s="152"/>
      <c r="USO863" s="152"/>
      <c r="USP863" s="152"/>
      <c r="USQ863" s="152"/>
      <c r="USR863" s="152"/>
      <c r="USS863" s="152"/>
      <c r="UST863" s="152"/>
      <c r="USU863" s="152"/>
      <c r="USV863" s="152"/>
      <c r="USW863" s="152"/>
      <c r="USX863" s="152"/>
      <c r="USY863" s="152"/>
      <c r="USZ863" s="152"/>
      <c r="UTA863" s="152"/>
      <c r="UTB863" s="152"/>
      <c r="UTC863" s="152"/>
      <c r="UTD863" s="152"/>
      <c r="UTE863" s="152"/>
      <c r="UTF863" s="152"/>
      <c r="UTG863" s="152"/>
      <c r="UTH863" s="152"/>
      <c r="UTI863" s="152"/>
      <c r="UTJ863" s="152"/>
      <c r="UTK863" s="152"/>
      <c r="UTL863" s="152"/>
      <c r="UTM863" s="152"/>
      <c r="UTN863" s="152"/>
      <c r="UTO863" s="152"/>
      <c r="UTP863" s="152"/>
      <c r="UTQ863" s="152"/>
      <c r="UTR863" s="152"/>
      <c r="UTS863" s="152"/>
      <c r="UTT863" s="152"/>
      <c r="UTU863" s="152"/>
      <c r="UTV863" s="152"/>
      <c r="UTW863" s="152"/>
      <c r="UTX863" s="152"/>
      <c r="UTY863" s="152"/>
      <c r="UTZ863" s="152"/>
      <c r="UUA863" s="152"/>
      <c r="UUB863" s="152"/>
      <c r="UUC863" s="152"/>
      <c r="UUD863" s="152"/>
      <c r="UUE863" s="152"/>
      <c r="UUF863" s="152"/>
      <c r="UUG863" s="152"/>
      <c r="UUH863" s="152"/>
      <c r="UUI863" s="152"/>
      <c r="UUJ863" s="152"/>
      <c r="UUK863" s="152"/>
      <c r="UUL863" s="152"/>
      <c r="UUM863" s="152"/>
      <c r="UUN863" s="152"/>
      <c r="UUO863" s="152"/>
      <c r="UUP863" s="152"/>
      <c r="UUQ863" s="152"/>
      <c r="UUR863" s="152"/>
      <c r="UUS863" s="152"/>
      <c r="UUT863" s="152"/>
      <c r="UUU863" s="152"/>
      <c r="UUV863" s="152"/>
      <c r="UUW863" s="152"/>
      <c r="UUX863" s="152"/>
      <c r="UUY863" s="152"/>
      <c r="UUZ863" s="152"/>
      <c r="UVA863" s="152"/>
      <c r="UVB863" s="152"/>
      <c r="UVC863" s="152"/>
      <c r="UVD863" s="152"/>
      <c r="UVE863" s="152"/>
      <c r="UVF863" s="152"/>
      <c r="UVG863" s="152"/>
      <c r="UVH863" s="152"/>
      <c r="UVI863" s="152"/>
      <c r="UVJ863" s="152"/>
      <c r="UVK863" s="152"/>
      <c r="UVL863" s="152"/>
      <c r="UVM863" s="152"/>
      <c r="UVN863" s="152"/>
      <c r="UVO863" s="152"/>
      <c r="UVP863" s="152"/>
      <c r="UVQ863" s="152"/>
      <c r="UVR863" s="152"/>
      <c r="UVS863" s="152"/>
      <c r="UVT863" s="152"/>
      <c r="UVU863" s="152"/>
      <c r="UVV863" s="152"/>
      <c r="UVW863" s="152"/>
      <c r="UVX863" s="152"/>
      <c r="UVY863" s="152"/>
      <c r="UVZ863" s="152"/>
      <c r="UWA863" s="152"/>
      <c r="UWB863" s="152"/>
      <c r="UWC863" s="152"/>
      <c r="UWD863" s="152"/>
      <c r="UWE863" s="152"/>
      <c r="UWF863" s="152"/>
      <c r="UWG863" s="152"/>
      <c r="UWH863" s="152"/>
      <c r="UWI863" s="152"/>
      <c r="UWJ863" s="152"/>
      <c r="UWK863" s="152"/>
      <c r="UWL863" s="152"/>
      <c r="UWM863" s="152"/>
      <c r="UWN863" s="152"/>
      <c r="UWO863" s="152"/>
      <c r="UWP863" s="152"/>
      <c r="UWQ863" s="152"/>
      <c r="UWR863" s="152"/>
      <c r="UWS863" s="152"/>
      <c r="UWT863" s="152"/>
      <c r="UWU863" s="152"/>
      <c r="UWV863" s="152"/>
      <c r="UWW863" s="152"/>
      <c r="UWX863" s="152"/>
      <c r="UWY863" s="152"/>
      <c r="UWZ863" s="152"/>
      <c r="UXA863" s="152"/>
      <c r="UXB863" s="152"/>
      <c r="UXC863" s="152"/>
      <c r="UXD863" s="152"/>
      <c r="UXE863" s="152"/>
      <c r="UXF863" s="152"/>
      <c r="UXG863" s="152"/>
      <c r="UXH863" s="152"/>
      <c r="UXI863" s="152"/>
      <c r="UXJ863" s="152"/>
      <c r="UXK863" s="152"/>
      <c r="UXL863" s="152"/>
      <c r="UXM863" s="152"/>
      <c r="UXN863" s="152"/>
      <c r="UXO863" s="152"/>
      <c r="UXP863" s="152"/>
      <c r="UXQ863" s="152"/>
      <c r="UXR863" s="152"/>
      <c r="UXS863" s="152"/>
      <c r="UXT863" s="152"/>
      <c r="UXU863" s="152"/>
      <c r="UXV863" s="152"/>
      <c r="UXW863" s="152"/>
      <c r="UXX863" s="152"/>
      <c r="UXY863" s="152"/>
      <c r="UXZ863" s="152"/>
      <c r="UYA863" s="152"/>
      <c r="UYB863" s="152"/>
      <c r="UYC863" s="152"/>
      <c r="UYD863" s="152"/>
      <c r="UYE863" s="152"/>
      <c r="UYF863" s="152"/>
      <c r="UYG863" s="152"/>
      <c r="UYH863" s="152"/>
      <c r="UYI863" s="152"/>
      <c r="UYJ863" s="152"/>
      <c r="UYK863" s="152"/>
      <c r="UYL863" s="152"/>
      <c r="UYM863" s="152"/>
      <c r="UYN863" s="152"/>
      <c r="UYO863" s="152"/>
      <c r="UYP863" s="152"/>
      <c r="UYQ863" s="152"/>
      <c r="UYR863" s="152"/>
      <c r="UYS863" s="152"/>
      <c r="UYT863" s="152"/>
      <c r="UYU863" s="152"/>
      <c r="UYV863" s="152"/>
      <c r="UYW863" s="152"/>
      <c r="UYX863" s="152"/>
      <c r="UYY863" s="152"/>
      <c r="UYZ863" s="152"/>
      <c r="UZA863" s="152"/>
      <c r="UZB863" s="152"/>
      <c r="UZC863" s="152"/>
      <c r="UZD863" s="152"/>
      <c r="UZE863" s="152"/>
      <c r="UZF863" s="152"/>
      <c r="UZG863" s="152"/>
      <c r="UZH863" s="152"/>
      <c r="UZI863" s="152"/>
      <c r="UZJ863" s="152"/>
      <c r="UZK863" s="152"/>
      <c r="UZL863" s="152"/>
      <c r="UZM863" s="152"/>
      <c r="UZN863" s="152"/>
      <c r="UZO863" s="152"/>
      <c r="UZP863" s="152"/>
      <c r="UZQ863" s="152"/>
      <c r="UZR863" s="152"/>
      <c r="UZS863" s="152"/>
      <c r="UZT863" s="152"/>
      <c r="UZU863" s="152"/>
      <c r="UZV863" s="152"/>
      <c r="UZW863" s="152"/>
      <c r="UZX863" s="152"/>
      <c r="UZY863" s="152"/>
      <c r="UZZ863" s="152"/>
      <c r="VAA863" s="152"/>
      <c r="VAB863" s="152"/>
      <c r="VAC863" s="152"/>
      <c r="VAD863" s="152"/>
      <c r="VAE863" s="152"/>
      <c r="VAF863" s="152"/>
      <c r="VAG863" s="152"/>
      <c r="VAH863" s="152"/>
      <c r="VAI863" s="152"/>
      <c r="VAJ863" s="152"/>
      <c r="VAK863" s="152"/>
      <c r="VAL863" s="152"/>
      <c r="VAM863" s="152"/>
      <c r="VAN863" s="152"/>
      <c r="VAO863" s="152"/>
      <c r="VAP863" s="152"/>
      <c r="VAQ863" s="152"/>
      <c r="VAR863" s="152"/>
      <c r="VAS863" s="152"/>
      <c r="VAT863" s="152"/>
      <c r="VAU863" s="152"/>
      <c r="VAV863" s="152"/>
      <c r="VAW863" s="152"/>
      <c r="VAX863" s="152"/>
      <c r="VAY863" s="152"/>
      <c r="VAZ863" s="152"/>
      <c r="VBA863" s="152"/>
      <c r="VBB863" s="152"/>
      <c r="VBC863" s="152"/>
      <c r="VBD863" s="152"/>
      <c r="VBE863" s="152"/>
      <c r="VBF863" s="152"/>
      <c r="VBG863" s="152"/>
      <c r="VBH863" s="152"/>
      <c r="VBI863" s="152"/>
      <c r="VBJ863" s="152"/>
      <c r="VBK863" s="152"/>
      <c r="VBL863" s="152"/>
      <c r="VBM863" s="152"/>
      <c r="VBN863" s="152"/>
      <c r="VBO863" s="152"/>
      <c r="VBP863" s="152"/>
      <c r="VBQ863" s="152"/>
      <c r="VBR863" s="152"/>
      <c r="VBS863" s="152"/>
      <c r="VBT863" s="152"/>
      <c r="VBU863" s="152"/>
      <c r="VBV863" s="152"/>
      <c r="VBW863" s="152"/>
      <c r="VBX863" s="152"/>
      <c r="VBY863" s="152"/>
      <c r="VBZ863" s="152"/>
      <c r="VCA863" s="152"/>
      <c r="VCB863" s="152"/>
      <c r="VCC863" s="152"/>
      <c r="VCD863" s="152"/>
      <c r="VCE863" s="152"/>
      <c r="VCF863" s="152"/>
      <c r="VCG863" s="152"/>
      <c r="VCH863" s="152"/>
      <c r="VCI863" s="152"/>
      <c r="VCJ863" s="152"/>
      <c r="VCK863" s="152"/>
      <c r="VCL863" s="152"/>
      <c r="VCM863" s="152"/>
      <c r="VCN863" s="152"/>
      <c r="VCO863" s="152"/>
      <c r="VCP863" s="152"/>
      <c r="VCQ863" s="152"/>
      <c r="VCR863" s="152"/>
      <c r="VCS863" s="152"/>
      <c r="VCT863" s="152"/>
      <c r="VCU863" s="152"/>
      <c r="VCV863" s="152"/>
      <c r="VCW863" s="152"/>
      <c r="VCX863" s="152"/>
      <c r="VCY863" s="152"/>
      <c r="VCZ863" s="152"/>
      <c r="VDA863" s="152"/>
      <c r="VDB863" s="152"/>
      <c r="VDC863" s="152"/>
      <c r="VDD863" s="152"/>
      <c r="VDE863" s="152"/>
      <c r="VDF863" s="152"/>
      <c r="VDG863" s="152"/>
      <c r="VDH863" s="152"/>
      <c r="VDI863" s="152"/>
      <c r="VDJ863" s="152"/>
      <c r="VDK863" s="152"/>
      <c r="VDL863" s="152"/>
      <c r="VDM863" s="152"/>
      <c r="VDN863" s="152"/>
      <c r="VDO863" s="152"/>
      <c r="VDP863" s="152"/>
      <c r="VDQ863" s="152"/>
      <c r="VDR863" s="152"/>
      <c r="VDS863" s="152"/>
      <c r="VDT863" s="152"/>
      <c r="VDU863" s="152"/>
      <c r="VDV863" s="152"/>
      <c r="VDW863" s="152"/>
      <c r="VDX863" s="152"/>
      <c r="VDY863" s="152"/>
      <c r="VDZ863" s="152"/>
      <c r="VEA863" s="152"/>
      <c r="VEB863" s="152"/>
      <c r="VEC863" s="152"/>
      <c r="VED863" s="152"/>
      <c r="VEE863" s="152"/>
      <c r="VEF863" s="152"/>
      <c r="VEG863" s="152"/>
      <c r="VEH863" s="152"/>
      <c r="VEI863" s="152"/>
      <c r="VEJ863" s="152"/>
      <c r="VEK863" s="152"/>
      <c r="VEL863" s="152"/>
      <c r="VEM863" s="152"/>
      <c r="VEN863" s="152"/>
      <c r="VEO863" s="152"/>
      <c r="VEP863" s="152"/>
      <c r="VEQ863" s="152"/>
      <c r="VER863" s="152"/>
      <c r="VES863" s="152"/>
      <c r="VET863" s="152"/>
      <c r="VEU863" s="152"/>
      <c r="VEV863" s="152"/>
      <c r="VEW863" s="152"/>
      <c r="VEX863" s="152"/>
      <c r="VEY863" s="152"/>
      <c r="VEZ863" s="152"/>
      <c r="VFA863" s="152"/>
      <c r="VFB863" s="152"/>
      <c r="VFC863" s="152"/>
      <c r="VFD863" s="152"/>
      <c r="VFE863" s="152"/>
      <c r="VFF863" s="152"/>
      <c r="VFG863" s="152"/>
      <c r="VFH863" s="152"/>
      <c r="VFI863" s="152"/>
      <c r="VFJ863" s="152"/>
      <c r="VFK863" s="152"/>
      <c r="VFL863" s="152"/>
      <c r="VFM863" s="152"/>
      <c r="VFN863" s="152"/>
      <c r="VFO863" s="152"/>
      <c r="VFP863" s="152"/>
      <c r="VFQ863" s="152"/>
      <c r="VFR863" s="152"/>
      <c r="VFS863" s="152"/>
      <c r="VFT863" s="152"/>
      <c r="VFU863" s="152"/>
      <c r="VFV863" s="152"/>
      <c r="VFW863" s="152"/>
      <c r="VFX863" s="152"/>
      <c r="VFY863" s="152"/>
      <c r="VFZ863" s="152"/>
      <c r="VGA863" s="152"/>
      <c r="VGB863" s="152"/>
      <c r="VGC863" s="152"/>
      <c r="VGD863" s="152"/>
      <c r="VGE863" s="152"/>
      <c r="VGF863" s="152"/>
      <c r="VGG863" s="152"/>
      <c r="VGH863" s="152"/>
      <c r="VGI863" s="152"/>
      <c r="VGJ863" s="152"/>
      <c r="VGK863" s="152"/>
      <c r="VGL863" s="152"/>
      <c r="VGM863" s="152"/>
      <c r="VGN863" s="152"/>
      <c r="VGO863" s="152"/>
      <c r="VGP863" s="152"/>
      <c r="VGQ863" s="152"/>
      <c r="VGR863" s="152"/>
      <c r="VGS863" s="152"/>
      <c r="VGT863" s="152"/>
      <c r="VGU863" s="152"/>
      <c r="VGV863" s="152"/>
      <c r="VGW863" s="152"/>
      <c r="VGX863" s="152"/>
      <c r="VGY863" s="152"/>
      <c r="VGZ863" s="152"/>
      <c r="VHA863" s="152"/>
      <c r="VHB863" s="152"/>
      <c r="VHC863" s="152"/>
      <c r="VHD863" s="152"/>
      <c r="VHE863" s="152"/>
      <c r="VHF863" s="152"/>
      <c r="VHG863" s="152"/>
      <c r="VHH863" s="152"/>
      <c r="VHI863" s="152"/>
      <c r="VHJ863" s="152"/>
      <c r="VHK863" s="152"/>
      <c r="VHL863" s="152"/>
      <c r="VHM863" s="152"/>
      <c r="VHN863" s="152"/>
      <c r="VHO863" s="152"/>
      <c r="VHP863" s="152"/>
      <c r="VHQ863" s="152"/>
      <c r="VHR863" s="152"/>
      <c r="VHS863" s="152"/>
      <c r="VHT863" s="152"/>
      <c r="VHU863" s="152"/>
      <c r="VHV863" s="152"/>
      <c r="VHW863" s="152"/>
      <c r="VHX863" s="152"/>
      <c r="VHY863" s="152"/>
      <c r="VHZ863" s="152"/>
      <c r="VIA863" s="152"/>
      <c r="VIB863" s="152"/>
      <c r="VIC863" s="152"/>
      <c r="VID863" s="152"/>
      <c r="VIE863" s="152"/>
      <c r="VIF863" s="152"/>
      <c r="VIG863" s="152"/>
      <c r="VIH863" s="152"/>
      <c r="VII863" s="152"/>
      <c r="VIJ863" s="152"/>
      <c r="VIK863" s="152"/>
      <c r="VIL863" s="152"/>
      <c r="VIM863" s="152"/>
      <c r="VIN863" s="152"/>
      <c r="VIO863" s="152"/>
      <c r="VIP863" s="152"/>
      <c r="VIQ863" s="152"/>
      <c r="VIR863" s="152"/>
      <c r="VIS863" s="152"/>
      <c r="VIT863" s="152"/>
      <c r="VIU863" s="152"/>
      <c r="VIV863" s="152"/>
      <c r="VIW863" s="152"/>
      <c r="VIX863" s="152"/>
      <c r="VIY863" s="152"/>
      <c r="VIZ863" s="152"/>
      <c r="VJA863" s="152"/>
      <c r="VJB863" s="152"/>
      <c r="VJC863" s="152"/>
      <c r="VJD863" s="152"/>
      <c r="VJE863" s="152"/>
      <c r="VJF863" s="152"/>
      <c r="VJG863" s="152"/>
      <c r="VJH863" s="152"/>
      <c r="VJI863" s="152"/>
      <c r="VJJ863" s="152"/>
      <c r="VJK863" s="152"/>
      <c r="VJL863" s="152"/>
      <c r="VJM863" s="152"/>
      <c r="VJN863" s="152"/>
      <c r="VJO863" s="152"/>
      <c r="VJP863" s="152"/>
      <c r="VJQ863" s="152"/>
      <c r="VJR863" s="152"/>
      <c r="VJS863" s="152"/>
      <c r="VJT863" s="152"/>
      <c r="VJU863" s="152"/>
      <c r="VJV863" s="152"/>
      <c r="VJW863" s="152"/>
      <c r="VJX863" s="152"/>
      <c r="VJY863" s="152"/>
      <c r="VJZ863" s="152"/>
      <c r="VKA863" s="152"/>
      <c r="VKB863" s="152"/>
      <c r="VKC863" s="152"/>
      <c r="VKD863" s="152"/>
      <c r="VKE863" s="152"/>
      <c r="VKF863" s="152"/>
      <c r="VKG863" s="152"/>
      <c r="VKH863" s="152"/>
      <c r="VKI863" s="152"/>
      <c r="VKJ863" s="152"/>
      <c r="VKK863" s="152"/>
      <c r="VKL863" s="152"/>
      <c r="VKM863" s="152"/>
      <c r="VKN863" s="152"/>
      <c r="VKO863" s="152"/>
      <c r="VKP863" s="152"/>
      <c r="VKQ863" s="152"/>
      <c r="VKR863" s="152"/>
      <c r="VKS863" s="152"/>
      <c r="VKT863" s="152"/>
      <c r="VKU863" s="152"/>
      <c r="VKV863" s="152"/>
      <c r="VKW863" s="152"/>
      <c r="VKX863" s="152"/>
      <c r="VKY863" s="152"/>
      <c r="VKZ863" s="152"/>
      <c r="VLA863" s="152"/>
      <c r="VLB863" s="152"/>
      <c r="VLC863" s="152"/>
      <c r="VLD863" s="152"/>
      <c r="VLE863" s="152"/>
      <c r="VLF863" s="152"/>
      <c r="VLG863" s="152"/>
      <c r="VLH863" s="152"/>
      <c r="VLI863" s="152"/>
      <c r="VLJ863" s="152"/>
      <c r="VLK863" s="152"/>
      <c r="VLL863" s="152"/>
      <c r="VLM863" s="152"/>
      <c r="VLN863" s="152"/>
      <c r="VLO863" s="152"/>
      <c r="VLP863" s="152"/>
      <c r="VLQ863" s="152"/>
      <c r="VLR863" s="152"/>
      <c r="VLS863" s="152"/>
      <c r="VLT863" s="152"/>
      <c r="VLU863" s="152"/>
      <c r="VLV863" s="152"/>
      <c r="VLW863" s="152"/>
      <c r="VLX863" s="152"/>
      <c r="VLY863" s="152"/>
      <c r="VLZ863" s="152"/>
      <c r="VMA863" s="152"/>
      <c r="VMB863" s="152"/>
      <c r="VMC863" s="152"/>
      <c r="VMD863" s="152"/>
      <c r="VME863" s="152"/>
      <c r="VMF863" s="152"/>
      <c r="VMG863" s="152"/>
      <c r="VMH863" s="152"/>
      <c r="VMI863" s="152"/>
      <c r="VMJ863" s="152"/>
      <c r="VMK863" s="152"/>
      <c r="VML863" s="152"/>
      <c r="VMM863" s="152"/>
      <c r="VMN863" s="152"/>
      <c r="VMO863" s="152"/>
      <c r="VMP863" s="152"/>
      <c r="VMQ863" s="152"/>
      <c r="VMR863" s="152"/>
      <c r="VMS863" s="152"/>
      <c r="VMT863" s="152"/>
      <c r="VMU863" s="152"/>
      <c r="VMV863" s="152"/>
      <c r="VMW863" s="152"/>
      <c r="VMX863" s="152"/>
      <c r="VMY863" s="152"/>
      <c r="VMZ863" s="152"/>
      <c r="VNA863" s="152"/>
      <c r="VNB863" s="152"/>
      <c r="VNC863" s="152"/>
      <c r="VND863" s="152"/>
      <c r="VNE863" s="152"/>
      <c r="VNF863" s="152"/>
      <c r="VNG863" s="152"/>
      <c r="VNH863" s="152"/>
      <c r="VNI863" s="152"/>
      <c r="VNJ863" s="152"/>
      <c r="VNK863" s="152"/>
      <c r="VNL863" s="152"/>
      <c r="VNM863" s="152"/>
      <c r="VNN863" s="152"/>
      <c r="VNO863" s="152"/>
      <c r="VNP863" s="152"/>
      <c r="VNQ863" s="152"/>
      <c r="VNR863" s="152"/>
      <c r="VNS863" s="152"/>
      <c r="VNT863" s="152"/>
      <c r="VNU863" s="152"/>
      <c r="VNV863" s="152"/>
      <c r="VNW863" s="152"/>
      <c r="VNX863" s="152"/>
      <c r="VNY863" s="152"/>
      <c r="VNZ863" s="152"/>
      <c r="VOA863" s="152"/>
      <c r="VOB863" s="152"/>
      <c r="VOC863" s="152"/>
      <c r="VOD863" s="152"/>
      <c r="VOE863" s="152"/>
      <c r="VOF863" s="152"/>
      <c r="VOG863" s="152"/>
      <c r="VOH863" s="152"/>
      <c r="VOI863" s="152"/>
      <c r="VOJ863" s="152"/>
      <c r="VOK863" s="152"/>
      <c r="VOL863" s="152"/>
      <c r="VOM863" s="152"/>
      <c r="VON863" s="152"/>
      <c r="VOO863" s="152"/>
      <c r="VOP863" s="152"/>
      <c r="VOQ863" s="152"/>
      <c r="VOR863" s="152"/>
      <c r="VOS863" s="152"/>
      <c r="VOT863" s="152"/>
      <c r="VOU863" s="152"/>
      <c r="VOV863" s="152"/>
      <c r="VOW863" s="152"/>
      <c r="VOX863" s="152"/>
      <c r="VOY863" s="152"/>
      <c r="VOZ863" s="152"/>
      <c r="VPA863" s="152"/>
      <c r="VPB863" s="152"/>
      <c r="VPC863" s="152"/>
      <c r="VPD863" s="152"/>
      <c r="VPE863" s="152"/>
      <c r="VPF863" s="152"/>
      <c r="VPG863" s="152"/>
      <c r="VPH863" s="152"/>
      <c r="VPI863" s="152"/>
      <c r="VPJ863" s="152"/>
      <c r="VPK863" s="152"/>
      <c r="VPL863" s="152"/>
      <c r="VPM863" s="152"/>
      <c r="VPN863" s="152"/>
      <c r="VPO863" s="152"/>
      <c r="VPP863" s="152"/>
      <c r="VPQ863" s="152"/>
      <c r="VPR863" s="152"/>
      <c r="VPS863" s="152"/>
      <c r="VPT863" s="152"/>
      <c r="VPU863" s="152"/>
      <c r="VPV863" s="152"/>
      <c r="VPW863" s="152"/>
      <c r="VPX863" s="152"/>
      <c r="VPY863" s="152"/>
      <c r="VPZ863" s="152"/>
      <c r="VQA863" s="152"/>
      <c r="VQB863" s="152"/>
      <c r="VQC863" s="152"/>
      <c r="VQD863" s="152"/>
      <c r="VQE863" s="152"/>
      <c r="VQF863" s="152"/>
      <c r="VQG863" s="152"/>
      <c r="VQH863" s="152"/>
      <c r="VQI863" s="152"/>
      <c r="VQJ863" s="152"/>
      <c r="VQK863" s="152"/>
      <c r="VQL863" s="152"/>
      <c r="VQM863" s="152"/>
      <c r="VQN863" s="152"/>
      <c r="VQO863" s="152"/>
      <c r="VQP863" s="152"/>
      <c r="VQQ863" s="152"/>
      <c r="VQR863" s="152"/>
      <c r="VQS863" s="152"/>
      <c r="VQT863" s="152"/>
      <c r="VQU863" s="152"/>
      <c r="VQV863" s="152"/>
      <c r="VQW863" s="152"/>
      <c r="VQX863" s="152"/>
      <c r="VQY863" s="152"/>
      <c r="VQZ863" s="152"/>
      <c r="VRA863" s="152"/>
      <c r="VRB863" s="152"/>
      <c r="VRC863" s="152"/>
      <c r="VRD863" s="152"/>
      <c r="VRE863" s="152"/>
      <c r="VRF863" s="152"/>
      <c r="VRG863" s="152"/>
      <c r="VRH863" s="152"/>
      <c r="VRI863" s="152"/>
      <c r="VRJ863" s="152"/>
      <c r="VRK863" s="152"/>
      <c r="VRL863" s="152"/>
      <c r="VRM863" s="152"/>
      <c r="VRN863" s="152"/>
      <c r="VRO863" s="152"/>
      <c r="VRP863" s="152"/>
      <c r="VRQ863" s="152"/>
      <c r="VRR863" s="152"/>
      <c r="VRS863" s="152"/>
      <c r="VRT863" s="152"/>
      <c r="VRU863" s="152"/>
      <c r="VRV863" s="152"/>
      <c r="VRW863" s="152"/>
      <c r="VRX863" s="152"/>
      <c r="VRY863" s="152"/>
      <c r="VRZ863" s="152"/>
      <c r="VSA863" s="152"/>
      <c r="VSB863" s="152"/>
      <c r="VSC863" s="152"/>
      <c r="VSD863" s="152"/>
      <c r="VSE863" s="152"/>
      <c r="VSF863" s="152"/>
      <c r="VSG863" s="152"/>
      <c r="VSH863" s="152"/>
      <c r="VSI863" s="152"/>
      <c r="VSJ863" s="152"/>
      <c r="VSK863" s="152"/>
      <c r="VSL863" s="152"/>
      <c r="VSM863" s="152"/>
      <c r="VSN863" s="152"/>
      <c r="VSO863" s="152"/>
      <c r="VSP863" s="152"/>
      <c r="VSQ863" s="152"/>
      <c r="VSR863" s="152"/>
      <c r="VSS863" s="152"/>
      <c r="VST863" s="152"/>
      <c r="VSU863" s="152"/>
      <c r="VSV863" s="152"/>
      <c r="VSW863" s="152"/>
      <c r="VSX863" s="152"/>
      <c r="VSY863" s="152"/>
      <c r="VSZ863" s="152"/>
      <c r="VTA863" s="152"/>
      <c r="VTB863" s="152"/>
      <c r="VTC863" s="152"/>
      <c r="VTD863" s="152"/>
      <c r="VTE863" s="152"/>
      <c r="VTF863" s="152"/>
      <c r="VTG863" s="152"/>
      <c r="VTH863" s="152"/>
      <c r="VTI863" s="152"/>
      <c r="VTJ863" s="152"/>
      <c r="VTK863" s="152"/>
      <c r="VTL863" s="152"/>
      <c r="VTM863" s="152"/>
      <c r="VTN863" s="152"/>
      <c r="VTO863" s="152"/>
      <c r="VTP863" s="152"/>
      <c r="VTQ863" s="152"/>
      <c r="VTR863" s="152"/>
      <c r="VTS863" s="152"/>
      <c r="VTT863" s="152"/>
      <c r="VTU863" s="152"/>
      <c r="VTV863" s="152"/>
      <c r="VTW863" s="152"/>
      <c r="VTX863" s="152"/>
      <c r="VTY863" s="152"/>
      <c r="VTZ863" s="152"/>
      <c r="VUA863" s="152"/>
      <c r="VUB863" s="152"/>
      <c r="VUC863" s="152"/>
      <c r="VUD863" s="152"/>
      <c r="VUE863" s="152"/>
      <c r="VUF863" s="152"/>
      <c r="VUG863" s="152"/>
      <c r="VUH863" s="152"/>
      <c r="VUI863" s="152"/>
      <c r="VUJ863" s="152"/>
      <c r="VUK863" s="152"/>
      <c r="VUL863" s="152"/>
      <c r="VUM863" s="152"/>
      <c r="VUN863" s="152"/>
      <c r="VUO863" s="152"/>
      <c r="VUP863" s="152"/>
      <c r="VUQ863" s="152"/>
      <c r="VUR863" s="152"/>
      <c r="VUS863" s="152"/>
      <c r="VUT863" s="152"/>
      <c r="VUU863" s="152"/>
      <c r="VUV863" s="152"/>
      <c r="VUW863" s="152"/>
      <c r="VUX863" s="152"/>
      <c r="VUY863" s="152"/>
      <c r="VUZ863" s="152"/>
      <c r="VVA863" s="152"/>
      <c r="VVB863" s="152"/>
      <c r="VVC863" s="152"/>
      <c r="VVD863" s="152"/>
      <c r="VVE863" s="152"/>
      <c r="VVF863" s="152"/>
      <c r="VVG863" s="152"/>
      <c r="VVH863" s="152"/>
      <c r="VVI863" s="152"/>
      <c r="VVJ863" s="152"/>
      <c r="VVK863" s="152"/>
      <c r="VVL863" s="152"/>
      <c r="VVM863" s="152"/>
      <c r="VVN863" s="152"/>
      <c r="VVO863" s="152"/>
      <c r="VVP863" s="152"/>
      <c r="VVQ863" s="152"/>
      <c r="VVR863" s="152"/>
      <c r="VVS863" s="152"/>
      <c r="VVT863" s="152"/>
      <c r="VVU863" s="152"/>
      <c r="VVV863" s="152"/>
      <c r="VVW863" s="152"/>
      <c r="VVX863" s="152"/>
      <c r="VVY863" s="152"/>
      <c r="VVZ863" s="152"/>
      <c r="VWA863" s="152"/>
      <c r="VWB863" s="152"/>
      <c r="VWC863" s="152"/>
      <c r="VWD863" s="152"/>
      <c r="VWE863" s="152"/>
      <c r="VWF863" s="152"/>
      <c r="VWG863" s="152"/>
      <c r="VWH863" s="152"/>
      <c r="VWI863" s="152"/>
      <c r="VWJ863" s="152"/>
      <c r="VWK863" s="152"/>
      <c r="VWL863" s="152"/>
      <c r="VWM863" s="152"/>
      <c r="VWN863" s="152"/>
      <c r="VWO863" s="152"/>
      <c r="VWP863" s="152"/>
      <c r="VWQ863" s="152"/>
      <c r="VWR863" s="152"/>
      <c r="VWS863" s="152"/>
      <c r="VWT863" s="152"/>
      <c r="VWU863" s="152"/>
      <c r="VWV863" s="152"/>
      <c r="VWW863" s="152"/>
      <c r="VWX863" s="152"/>
      <c r="VWY863" s="152"/>
      <c r="VWZ863" s="152"/>
      <c r="VXA863" s="152"/>
      <c r="VXB863" s="152"/>
      <c r="VXC863" s="152"/>
      <c r="VXD863" s="152"/>
      <c r="VXE863" s="152"/>
      <c r="VXF863" s="152"/>
      <c r="VXG863" s="152"/>
      <c r="VXH863" s="152"/>
      <c r="VXI863" s="152"/>
      <c r="VXJ863" s="152"/>
      <c r="VXK863" s="152"/>
      <c r="VXL863" s="152"/>
      <c r="VXM863" s="152"/>
      <c r="VXN863" s="152"/>
      <c r="VXO863" s="152"/>
      <c r="VXP863" s="152"/>
      <c r="VXQ863" s="152"/>
      <c r="VXR863" s="152"/>
      <c r="VXS863" s="152"/>
      <c r="VXT863" s="152"/>
      <c r="VXU863" s="152"/>
      <c r="VXV863" s="152"/>
      <c r="VXW863" s="152"/>
      <c r="VXX863" s="152"/>
      <c r="VXY863" s="152"/>
      <c r="VXZ863" s="152"/>
      <c r="VYA863" s="152"/>
      <c r="VYB863" s="152"/>
      <c r="VYC863" s="152"/>
      <c r="VYD863" s="152"/>
      <c r="VYE863" s="152"/>
      <c r="VYF863" s="152"/>
      <c r="VYG863" s="152"/>
      <c r="VYH863" s="152"/>
      <c r="VYI863" s="152"/>
      <c r="VYJ863" s="152"/>
      <c r="VYK863" s="152"/>
      <c r="VYL863" s="152"/>
      <c r="VYM863" s="152"/>
      <c r="VYN863" s="152"/>
      <c r="VYO863" s="152"/>
      <c r="VYP863" s="152"/>
      <c r="VYQ863" s="152"/>
      <c r="VYR863" s="152"/>
      <c r="VYS863" s="152"/>
      <c r="VYT863" s="152"/>
      <c r="VYU863" s="152"/>
      <c r="VYV863" s="152"/>
      <c r="VYW863" s="152"/>
      <c r="VYX863" s="152"/>
      <c r="VYY863" s="152"/>
      <c r="VYZ863" s="152"/>
      <c r="VZA863" s="152"/>
      <c r="VZB863" s="152"/>
      <c r="VZC863" s="152"/>
      <c r="VZD863" s="152"/>
      <c r="VZE863" s="152"/>
      <c r="VZF863" s="152"/>
      <c r="VZG863" s="152"/>
      <c r="VZH863" s="152"/>
      <c r="VZI863" s="152"/>
      <c r="VZJ863" s="152"/>
      <c r="VZK863" s="152"/>
      <c r="VZL863" s="152"/>
      <c r="VZM863" s="152"/>
      <c r="VZN863" s="152"/>
      <c r="VZO863" s="152"/>
      <c r="VZP863" s="152"/>
      <c r="VZQ863" s="152"/>
      <c r="VZR863" s="152"/>
      <c r="VZS863" s="152"/>
      <c r="VZT863" s="152"/>
      <c r="VZU863" s="152"/>
      <c r="VZV863" s="152"/>
      <c r="VZW863" s="152"/>
      <c r="VZX863" s="152"/>
      <c r="VZY863" s="152"/>
      <c r="VZZ863" s="152"/>
      <c r="WAA863" s="152"/>
      <c r="WAB863" s="152"/>
      <c r="WAC863" s="152"/>
      <c r="WAD863" s="152"/>
      <c r="WAE863" s="152"/>
      <c r="WAF863" s="152"/>
      <c r="WAG863" s="152"/>
      <c r="WAH863" s="152"/>
      <c r="WAI863" s="152"/>
      <c r="WAJ863" s="152"/>
      <c r="WAK863" s="152"/>
      <c r="WAL863" s="152"/>
      <c r="WAM863" s="152"/>
      <c r="WAN863" s="152"/>
      <c r="WAO863" s="152"/>
      <c r="WAP863" s="152"/>
      <c r="WAQ863" s="152"/>
      <c r="WAR863" s="152"/>
      <c r="WAS863" s="152"/>
      <c r="WAT863" s="152"/>
      <c r="WAU863" s="152"/>
      <c r="WAV863" s="152"/>
      <c r="WAW863" s="152"/>
      <c r="WAX863" s="152"/>
      <c r="WAY863" s="152"/>
      <c r="WAZ863" s="152"/>
      <c r="WBA863" s="152"/>
      <c r="WBB863" s="152"/>
      <c r="WBC863" s="152"/>
      <c r="WBD863" s="152"/>
      <c r="WBE863" s="152"/>
      <c r="WBF863" s="152"/>
      <c r="WBG863" s="152"/>
      <c r="WBH863" s="152"/>
      <c r="WBI863" s="152"/>
      <c r="WBJ863" s="152"/>
      <c r="WBK863" s="152"/>
      <c r="WBL863" s="152"/>
      <c r="WBM863" s="152"/>
      <c r="WBN863" s="152"/>
      <c r="WBO863" s="152"/>
      <c r="WBP863" s="152"/>
      <c r="WBQ863" s="152"/>
      <c r="WBR863" s="152"/>
      <c r="WBS863" s="152"/>
      <c r="WBT863" s="152"/>
      <c r="WBU863" s="152"/>
      <c r="WBV863" s="152"/>
      <c r="WBW863" s="152"/>
      <c r="WBX863" s="152"/>
      <c r="WBY863" s="152"/>
      <c r="WBZ863" s="152"/>
      <c r="WCA863" s="152"/>
      <c r="WCB863" s="152"/>
      <c r="WCC863" s="152"/>
      <c r="WCD863" s="152"/>
      <c r="WCE863" s="152"/>
      <c r="WCF863" s="152"/>
      <c r="WCG863" s="152"/>
      <c r="WCH863" s="152"/>
      <c r="WCI863" s="152"/>
      <c r="WCJ863" s="152"/>
      <c r="WCK863" s="152"/>
      <c r="WCL863" s="152"/>
      <c r="WCM863" s="152"/>
      <c r="WCN863" s="152"/>
      <c r="WCO863" s="152"/>
      <c r="WCP863" s="152"/>
      <c r="WCQ863" s="152"/>
      <c r="WCR863" s="152"/>
      <c r="WCS863" s="152"/>
      <c r="WCT863" s="152"/>
      <c r="WCU863" s="152"/>
      <c r="WCV863" s="152"/>
      <c r="WCW863" s="152"/>
      <c r="WCX863" s="152"/>
      <c r="WCY863" s="152"/>
      <c r="WCZ863" s="152"/>
      <c r="WDA863" s="152"/>
      <c r="WDB863" s="152"/>
      <c r="WDC863" s="152"/>
      <c r="WDD863" s="152"/>
      <c r="WDE863" s="152"/>
      <c r="WDF863" s="152"/>
      <c r="WDG863" s="152"/>
      <c r="WDH863" s="152"/>
      <c r="WDI863" s="152"/>
      <c r="WDJ863" s="152"/>
      <c r="WDK863" s="152"/>
      <c r="WDL863" s="152"/>
      <c r="WDM863" s="152"/>
      <c r="WDN863" s="152"/>
      <c r="WDO863" s="152"/>
      <c r="WDP863" s="152"/>
      <c r="WDQ863" s="152"/>
      <c r="WDR863" s="152"/>
      <c r="WDS863" s="152"/>
      <c r="WDT863" s="152"/>
      <c r="WDU863" s="152"/>
      <c r="WDV863" s="152"/>
      <c r="WDW863" s="152"/>
      <c r="WDX863" s="152"/>
      <c r="WDY863" s="152"/>
      <c r="WDZ863" s="152"/>
      <c r="WEA863" s="152"/>
      <c r="WEB863" s="152"/>
      <c r="WEC863" s="152"/>
      <c r="WED863" s="152"/>
      <c r="WEE863" s="152"/>
      <c r="WEF863" s="152"/>
      <c r="WEG863" s="152"/>
      <c r="WEH863" s="152"/>
      <c r="WEI863" s="152"/>
      <c r="WEJ863" s="152"/>
      <c r="WEK863" s="152"/>
      <c r="WEL863" s="152"/>
      <c r="WEM863" s="152"/>
      <c r="WEN863" s="152"/>
      <c r="WEO863" s="152"/>
      <c r="WEP863" s="152"/>
      <c r="WEQ863" s="152"/>
      <c r="WER863" s="152"/>
      <c r="WES863" s="152"/>
      <c r="WET863" s="152"/>
      <c r="WEU863" s="152"/>
      <c r="WEV863" s="152"/>
      <c r="WEW863" s="152"/>
      <c r="WEX863" s="152"/>
      <c r="WEY863" s="152"/>
      <c r="WEZ863" s="152"/>
      <c r="WFA863" s="152"/>
      <c r="WFB863" s="152"/>
      <c r="WFC863" s="152"/>
      <c r="WFD863" s="152"/>
      <c r="WFE863" s="152"/>
      <c r="WFF863" s="152"/>
      <c r="WFG863" s="152"/>
      <c r="WFH863" s="152"/>
      <c r="WFI863" s="152"/>
      <c r="WFJ863" s="152"/>
      <c r="WFK863" s="152"/>
      <c r="WFL863" s="152"/>
      <c r="WFM863" s="152"/>
      <c r="WFN863" s="152"/>
      <c r="WFO863" s="152"/>
      <c r="WFP863" s="152"/>
      <c r="WFQ863" s="152"/>
      <c r="WFR863" s="152"/>
      <c r="WFS863" s="152"/>
      <c r="WFT863" s="152"/>
      <c r="WFU863" s="152"/>
      <c r="WFV863" s="152"/>
      <c r="WFW863" s="152"/>
      <c r="WFX863" s="152"/>
      <c r="WFY863" s="152"/>
      <c r="WFZ863" s="152"/>
      <c r="WGA863" s="152"/>
      <c r="WGB863" s="152"/>
      <c r="WGC863" s="152"/>
      <c r="WGD863" s="152"/>
      <c r="WGE863" s="152"/>
      <c r="WGF863" s="152"/>
      <c r="WGG863" s="152"/>
      <c r="WGH863" s="152"/>
      <c r="WGI863" s="152"/>
      <c r="WGJ863" s="152"/>
      <c r="WGK863" s="152"/>
      <c r="WGL863" s="152"/>
      <c r="WGM863" s="152"/>
      <c r="WGN863" s="152"/>
      <c r="WGO863" s="152"/>
      <c r="WGP863" s="152"/>
      <c r="WGQ863" s="152"/>
      <c r="WGR863" s="152"/>
      <c r="WGS863" s="152"/>
      <c r="WGT863" s="152"/>
      <c r="WGU863" s="152"/>
      <c r="WGV863" s="152"/>
      <c r="WGW863" s="152"/>
      <c r="WGX863" s="152"/>
      <c r="WGY863" s="152"/>
      <c r="WGZ863" s="152"/>
      <c r="WHA863" s="152"/>
      <c r="WHB863" s="152"/>
      <c r="WHC863" s="152"/>
      <c r="WHD863" s="152"/>
      <c r="WHE863" s="152"/>
      <c r="WHF863" s="152"/>
      <c r="WHG863" s="152"/>
      <c r="WHH863" s="152"/>
      <c r="WHI863" s="152"/>
      <c r="WHJ863" s="152"/>
      <c r="WHK863" s="152"/>
      <c r="WHL863" s="152"/>
      <c r="WHM863" s="152"/>
      <c r="WHN863" s="152"/>
      <c r="WHO863" s="152"/>
      <c r="WHP863" s="152"/>
      <c r="WHQ863" s="152"/>
      <c r="WHR863" s="152"/>
      <c r="WHS863" s="152"/>
      <c r="WHT863" s="152"/>
      <c r="WHU863" s="152"/>
      <c r="WHV863" s="152"/>
      <c r="WHW863" s="152"/>
      <c r="WHX863" s="152"/>
      <c r="WHY863" s="152"/>
      <c r="WHZ863" s="152"/>
      <c r="WIA863" s="152"/>
      <c r="WIB863" s="152"/>
      <c r="WIC863" s="152"/>
      <c r="WID863" s="152"/>
      <c r="WIE863" s="152"/>
      <c r="WIF863" s="152"/>
      <c r="WIG863" s="152"/>
      <c r="WIH863" s="152"/>
      <c r="WII863" s="152"/>
      <c r="WIJ863" s="152"/>
      <c r="WIK863" s="152"/>
      <c r="WIL863" s="152"/>
      <c r="WIM863" s="152"/>
      <c r="WIN863" s="152"/>
      <c r="WIO863" s="152"/>
      <c r="WIP863" s="152"/>
      <c r="WIQ863" s="152"/>
      <c r="WIR863" s="152"/>
      <c r="WIS863" s="152"/>
      <c r="WIT863" s="152"/>
      <c r="WIU863" s="152"/>
      <c r="WIV863" s="152"/>
      <c r="WIW863" s="152"/>
      <c r="WIX863" s="152"/>
      <c r="WIY863" s="152"/>
      <c r="WIZ863" s="152"/>
      <c r="WJA863" s="152"/>
      <c r="WJB863" s="152"/>
      <c r="WJC863" s="152"/>
      <c r="WJD863" s="152"/>
      <c r="WJE863" s="152"/>
      <c r="WJF863" s="152"/>
      <c r="WJG863" s="152"/>
      <c r="WJH863" s="152"/>
      <c r="WJI863" s="152"/>
      <c r="WJJ863" s="152"/>
      <c r="WJK863" s="152"/>
      <c r="WJL863" s="152"/>
      <c r="WJM863" s="152"/>
      <c r="WJN863" s="152"/>
      <c r="WJO863" s="152"/>
      <c r="WJP863" s="152"/>
      <c r="WJQ863" s="152"/>
      <c r="WJR863" s="152"/>
      <c r="WJS863" s="152"/>
      <c r="WJT863" s="152"/>
      <c r="WJU863" s="152"/>
      <c r="WJV863" s="152"/>
      <c r="WJW863" s="152"/>
      <c r="WJX863" s="152"/>
      <c r="WJY863" s="152"/>
      <c r="WJZ863" s="152"/>
      <c r="WKA863" s="152"/>
      <c r="WKB863" s="152"/>
      <c r="WKC863" s="152"/>
      <c r="WKD863" s="152"/>
      <c r="WKE863" s="152"/>
      <c r="WKF863" s="152"/>
      <c r="WKG863" s="152"/>
      <c r="WKH863" s="152"/>
      <c r="WKI863" s="152"/>
      <c r="WKJ863" s="152"/>
      <c r="WKK863" s="152"/>
      <c r="WKL863" s="152"/>
      <c r="WKM863" s="152"/>
      <c r="WKN863" s="152"/>
      <c r="WKO863" s="152"/>
      <c r="WKP863" s="152"/>
      <c r="WKQ863" s="152"/>
      <c r="WKR863" s="152"/>
      <c r="WKS863" s="152"/>
      <c r="WKT863" s="152"/>
      <c r="WKU863" s="152"/>
      <c r="WKV863" s="152"/>
      <c r="WKW863" s="152"/>
      <c r="WKX863" s="152"/>
      <c r="WKY863" s="152"/>
      <c r="WKZ863" s="152"/>
      <c r="WLA863" s="152"/>
      <c r="WLB863" s="152"/>
      <c r="WLC863" s="152"/>
      <c r="WLD863" s="152"/>
      <c r="WLE863" s="152"/>
      <c r="WLF863" s="152"/>
      <c r="WLG863" s="152"/>
      <c r="WLH863" s="152"/>
      <c r="WLI863" s="152"/>
      <c r="WLJ863" s="152"/>
      <c r="WLK863" s="152"/>
      <c r="WLL863" s="152"/>
      <c r="WLM863" s="152"/>
      <c r="WLN863" s="152"/>
      <c r="WLO863" s="152"/>
      <c r="WLP863" s="152"/>
      <c r="WLQ863" s="152"/>
      <c r="WLR863" s="152"/>
      <c r="WLS863" s="152"/>
      <c r="WLT863" s="152"/>
      <c r="WLU863" s="152"/>
      <c r="WLV863" s="152"/>
      <c r="WLW863" s="152"/>
      <c r="WLX863" s="152"/>
      <c r="WLY863" s="152"/>
      <c r="WLZ863" s="152"/>
      <c r="WMA863" s="152"/>
      <c r="WMB863" s="152"/>
      <c r="WMC863" s="152"/>
      <c r="WMD863" s="152"/>
      <c r="WME863" s="152"/>
      <c r="WMF863" s="152"/>
      <c r="WMG863" s="152"/>
      <c r="WMH863" s="152"/>
      <c r="WMI863" s="152"/>
      <c r="WMJ863" s="152"/>
      <c r="WMK863" s="152"/>
      <c r="WML863" s="152"/>
      <c r="WMM863" s="152"/>
      <c r="WMN863" s="152"/>
      <c r="WMO863" s="152"/>
      <c r="WMP863" s="152"/>
      <c r="WMQ863" s="152"/>
      <c r="WMR863" s="152"/>
      <c r="WMS863" s="152"/>
      <c r="WMT863" s="152"/>
      <c r="WMU863" s="152"/>
      <c r="WMV863" s="152"/>
      <c r="WMW863" s="152"/>
      <c r="WMX863" s="152"/>
      <c r="WMY863" s="152"/>
      <c r="WMZ863" s="152"/>
      <c r="WNA863" s="152"/>
      <c r="WNB863" s="152"/>
      <c r="WNC863" s="152"/>
      <c r="WND863" s="152"/>
      <c r="WNE863" s="152"/>
      <c r="WNF863" s="152"/>
      <c r="WNG863" s="152"/>
      <c r="WNH863" s="152"/>
      <c r="WNI863" s="152"/>
      <c r="WNJ863" s="152"/>
      <c r="WNK863" s="152"/>
      <c r="WNL863" s="152"/>
      <c r="WNM863" s="152"/>
      <c r="WNN863" s="152"/>
      <c r="WNO863" s="152"/>
      <c r="WNP863" s="152"/>
      <c r="WNQ863" s="152"/>
      <c r="WNR863" s="152"/>
      <c r="WNS863" s="152"/>
      <c r="WNT863" s="152"/>
      <c r="WNU863" s="152"/>
      <c r="WNV863" s="152"/>
      <c r="WNW863" s="152"/>
      <c r="WNX863" s="152"/>
      <c r="WNY863" s="152"/>
      <c r="WNZ863" s="152"/>
      <c r="WOA863" s="152"/>
      <c r="WOB863" s="152"/>
      <c r="WOC863" s="152"/>
      <c r="WOD863" s="152"/>
      <c r="WOE863" s="152"/>
      <c r="WOF863" s="152"/>
      <c r="WOG863" s="152"/>
      <c r="WOH863" s="152"/>
      <c r="WOI863" s="152"/>
      <c r="WOJ863" s="152"/>
      <c r="WOK863" s="152"/>
      <c r="WOL863" s="152"/>
      <c r="WOM863" s="152"/>
      <c r="WON863" s="152"/>
      <c r="WOO863" s="152"/>
      <c r="WOP863" s="152"/>
      <c r="WOQ863" s="152"/>
      <c r="WOR863" s="152"/>
      <c r="WOS863" s="152"/>
      <c r="WOT863" s="152"/>
      <c r="WOU863" s="152"/>
      <c r="WOV863" s="152"/>
      <c r="WOW863" s="152"/>
      <c r="WOX863" s="152"/>
      <c r="WOY863" s="152"/>
      <c r="WOZ863" s="152"/>
      <c r="WPA863" s="152"/>
      <c r="WPB863" s="152"/>
      <c r="WPC863" s="152"/>
      <c r="WPD863" s="152"/>
      <c r="WPE863" s="152"/>
      <c r="WPF863" s="152"/>
      <c r="WPG863" s="152"/>
      <c r="WPH863" s="152"/>
      <c r="WPI863" s="152"/>
      <c r="WPJ863" s="152"/>
      <c r="WPK863" s="152"/>
      <c r="WPL863" s="152"/>
      <c r="WPM863" s="152"/>
      <c r="WPN863" s="152"/>
      <c r="WPO863" s="152"/>
      <c r="WPP863" s="152"/>
      <c r="WPQ863" s="152"/>
      <c r="WPR863" s="152"/>
      <c r="WPS863" s="152"/>
      <c r="WPT863" s="152"/>
      <c r="WPU863" s="152"/>
      <c r="WPV863" s="152"/>
      <c r="WPW863" s="152"/>
      <c r="WPX863" s="152"/>
      <c r="WPY863" s="152"/>
      <c r="WPZ863" s="152"/>
      <c r="WQA863" s="152"/>
      <c r="WQB863" s="152"/>
      <c r="WQC863" s="152"/>
      <c r="WQD863" s="152"/>
      <c r="WQE863" s="152"/>
      <c r="WQF863" s="152"/>
      <c r="WQG863" s="152"/>
      <c r="WQH863" s="152"/>
      <c r="WQI863" s="152"/>
      <c r="WQJ863" s="152"/>
      <c r="WQK863" s="152"/>
      <c r="WQL863" s="152"/>
      <c r="WQM863" s="152"/>
      <c r="WQN863" s="152"/>
      <c r="WQO863" s="152"/>
      <c r="WQP863" s="152"/>
      <c r="WQQ863" s="152"/>
      <c r="WQR863" s="152"/>
      <c r="WQS863" s="152"/>
      <c r="WQT863" s="152"/>
      <c r="WQU863" s="152"/>
      <c r="WQV863" s="152"/>
      <c r="WQW863" s="152"/>
      <c r="WQX863" s="152"/>
      <c r="WQY863" s="152"/>
      <c r="WQZ863" s="152"/>
      <c r="WRA863" s="152"/>
      <c r="WRB863" s="152"/>
      <c r="WRC863" s="152"/>
      <c r="WRD863" s="152"/>
      <c r="WRE863" s="152"/>
      <c r="WRF863" s="152"/>
      <c r="WRG863" s="152"/>
      <c r="WRH863" s="152"/>
      <c r="WRI863" s="152"/>
      <c r="WRJ863" s="152"/>
      <c r="WRK863" s="152"/>
      <c r="WRL863" s="152"/>
      <c r="WRM863" s="152"/>
      <c r="WRN863" s="152"/>
      <c r="WRO863" s="152"/>
      <c r="WRP863" s="152"/>
      <c r="WRQ863" s="152"/>
      <c r="WRR863" s="152"/>
      <c r="WRS863" s="152"/>
      <c r="WRT863" s="152"/>
      <c r="WRU863" s="152"/>
      <c r="WRV863" s="152"/>
      <c r="WRW863" s="152"/>
      <c r="WRX863" s="152"/>
      <c r="WRY863" s="152"/>
      <c r="WRZ863" s="152"/>
      <c r="WSA863" s="152"/>
      <c r="WSB863" s="152"/>
      <c r="WSC863" s="152"/>
      <c r="WSD863" s="152"/>
      <c r="WSE863" s="152"/>
      <c r="WSF863" s="152"/>
      <c r="WSG863" s="152"/>
      <c r="WSH863" s="152"/>
      <c r="WSI863" s="152"/>
      <c r="WSJ863" s="152"/>
      <c r="WSK863" s="152"/>
      <c r="WSL863" s="152"/>
      <c r="WSM863" s="152"/>
      <c r="WSN863" s="152"/>
      <c r="WSO863" s="152"/>
      <c r="WSP863" s="152"/>
      <c r="WSQ863" s="152"/>
      <c r="WSR863" s="152"/>
      <c r="WSS863" s="152"/>
      <c r="WST863" s="152"/>
      <c r="WSU863" s="152"/>
      <c r="WSV863" s="152"/>
      <c r="WSW863" s="152"/>
      <c r="WSX863" s="152"/>
      <c r="WSY863" s="152"/>
      <c r="WSZ863" s="152"/>
      <c r="WTA863" s="152"/>
      <c r="WTB863" s="152"/>
      <c r="WTC863" s="152"/>
      <c r="WTD863" s="152"/>
      <c r="WTE863" s="152"/>
      <c r="WTF863" s="152"/>
      <c r="WTG863" s="152"/>
      <c r="WTH863" s="152"/>
      <c r="WTI863" s="152"/>
      <c r="WTJ863" s="152"/>
      <c r="WTK863" s="152"/>
      <c r="WTL863" s="152"/>
      <c r="WTM863" s="152"/>
      <c r="WTN863" s="152"/>
      <c r="WTO863" s="152"/>
      <c r="WTP863" s="152"/>
      <c r="WTQ863" s="152"/>
      <c r="WTR863" s="152"/>
      <c r="WTS863" s="152"/>
      <c r="WTT863" s="152"/>
      <c r="WTU863" s="152"/>
      <c r="WTV863" s="152"/>
      <c r="WTW863" s="152"/>
      <c r="WTX863" s="152"/>
      <c r="WTY863" s="152"/>
      <c r="WTZ863" s="152"/>
      <c r="WUA863" s="152"/>
      <c r="WUB863" s="152"/>
      <c r="WUC863" s="152"/>
      <c r="WUD863" s="152"/>
      <c r="WUE863" s="152"/>
      <c r="WUF863" s="152"/>
      <c r="WUG863" s="152"/>
      <c r="WUH863" s="152"/>
      <c r="WUI863" s="152"/>
      <c r="WUJ863" s="152"/>
      <c r="WUK863" s="152"/>
      <c r="WUL863" s="152"/>
      <c r="WUM863" s="152"/>
      <c r="WUN863" s="152"/>
      <c r="WUO863" s="152"/>
      <c r="WUP863" s="152"/>
      <c r="WUQ863" s="152"/>
      <c r="WUR863" s="152"/>
      <c r="WUS863" s="152"/>
      <c r="WUT863" s="152"/>
      <c r="WUU863" s="152"/>
      <c r="WUV863" s="152"/>
      <c r="WUW863" s="152"/>
      <c r="WUX863" s="152"/>
      <c r="WUY863" s="152"/>
      <c r="WUZ863" s="152"/>
      <c r="WVA863" s="152"/>
      <c r="WVB863" s="152"/>
      <c r="WVC863" s="152"/>
      <c r="WVD863" s="152"/>
      <c r="WVE863" s="152"/>
      <c r="WVF863" s="152"/>
      <c r="WVG863" s="152"/>
      <c r="WVH863" s="152"/>
      <c r="WVI863" s="152"/>
      <c r="WVJ863" s="152"/>
      <c r="WVK863" s="152"/>
      <c r="WVL863" s="152"/>
      <c r="WVM863" s="152"/>
      <c r="WVN863" s="152"/>
      <c r="WVO863" s="152"/>
      <c r="WVP863" s="152"/>
      <c r="WVQ863" s="152"/>
      <c r="WVR863" s="152"/>
      <c r="WVS863" s="152"/>
      <c r="WVT863" s="152"/>
      <c r="WVU863" s="152"/>
      <c r="WVV863" s="152"/>
      <c r="WVW863" s="152"/>
      <c r="WVX863" s="152"/>
      <c r="WVY863" s="152"/>
      <c r="WVZ863" s="152"/>
      <c r="WWA863" s="152"/>
      <c r="WWB863" s="152"/>
      <c r="WWC863" s="152"/>
      <c r="WWD863" s="152"/>
      <c r="WWE863" s="152"/>
      <c r="WWF863" s="152"/>
      <c r="WWG863" s="152"/>
      <c r="WWH863" s="152"/>
      <c r="WWI863" s="152"/>
      <c r="WWJ863" s="152"/>
      <c r="WWK863" s="152"/>
      <c r="WWL863" s="152"/>
      <c r="WWM863" s="152"/>
      <c r="WWN863" s="152"/>
      <c r="WWO863" s="152"/>
      <c r="WWP863" s="152"/>
      <c r="WWQ863" s="152"/>
      <c r="WWR863" s="152"/>
      <c r="WWS863" s="152"/>
      <c r="WWT863" s="152"/>
      <c r="WWU863" s="152"/>
      <c r="WWV863" s="152"/>
      <c r="WWW863" s="152"/>
      <c r="WWX863" s="152"/>
      <c r="WWY863" s="152"/>
      <c r="WWZ863" s="152"/>
      <c r="WXA863" s="152"/>
      <c r="WXB863" s="152"/>
      <c r="WXC863" s="152"/>
      <c r="WXD863" s="152"/>
      <c r="WXE863" s="152"/>
      <c r="WXF863" s="152"/>
      <c r="WXG863" s="152"/>
      <c r="WXH863" s="152"/>
      <c r="WXI863" s="152"/>
      <c r="WXJ863" s="152"/>
      <c r="WXK863" s="152"/>
      <c r="WXL863" s="152"/>
      <c r="WXM863" s="152"/>
      <c r="WXN863" s="152"/>
      <c r="WXO863" s="152"/>
      <c r="WXP863" s="152"/>
      <c r="WXQ863" s="152"/>
      <c r="WXR863" s="152"/>
      <c r="WXS863" s="152"/>
      <c r="WXT863" s="152"/>
      <c r="WXU863" s="152"/>
      <c r="WXV863" s="152"/>
      <c r="WXW863" s="152"/>
      <c r="WXX863" s="152"/>
      <c r="WXY863" s="152"/>
      <c r="WXZ863" s="152"/>
      <c r="WYA863" s="152"/>
      <c r="WYB863" s="152"/>
      <c r="WYC863" s="152"/>
      <c r="WYD863" s="152"/>
      <c r="WYE863" s="152"/>
      <c r="WYF863" s="152"/>
      <c r="WYG863" s="152"/>
      <c r="WYH863" s="152"/>
      <c r="WYI863" s="152"/>
      <c r="WYJ863" s="152"/>
      <c r="WYK863" s="152"/>
      <c r="WYL863" s="152"/>
      <c r="WYM863" s="152"/>
      <c r="WYN863" s="152"/>
      <c r="WYO863" s="152"/>
      <c r="WYP863" s="152"/>
      <c r="WYQ863" s="152"/>
      <c r="WYR863" s="152"/>
      <c r="WYS863" s="152"/>
      <c r="WYT863" s="152"/>
      <c r="WYU863" s="152"/>
      <c r="WYV863" s="152"/>
      <c r="WYW863" s="152"/>
      <c r="WYX863" s="152"/>
      <c r="WYY863" s="152"/>
      <c r="WYZ863" s="152"/>
      <c r="WZA863" s="152"/>
      <c r="WZB863" s="152"/>
      <c r="WZC863" s="152"/>
      <c r="WZD863" s="152"/>
      <c r="WZE863" s="152"/>
      <c r="WZF863" s="152"/>
      <c r="WZG863" s="152"/>
      <c r="WZH863" s="152"/>
      <c r="WZI863" s="152"/>
      <c r="WZJ863" s="152"/>
      <c r="WZK863" s="152"/>
      <c r="WZL863" s="152"/>
      <c r="WZM863" s="152"/>
      <c r="WZN863" s="152"/>
      <c r="WZO863" s="152"/>
      <c r="WZP863" s="152"/>
      <c r="WZQ863" s="152"/>
      <c r="WZR863" s="152"/>
      <c r="WZS863" s="152"/>
      <c r="WZT863" s="152"/>
      <c r="WZU863" s="152"/>
      <c r="WZV863" s="152"/>
      <c r="WZW863" s="152"/>
      <c r="WZX863" s="152"/>
      <c r="WZY863" s="152"/>
      <c r="WZZ863" s="152"/>
      <c r="XAA863" s="152"/>
      <c r="XAB863" s="152"/>
      <c r="XAC863" s="152"/>
      <c r="XAD863" s="152"/>
      <c r="XAE863" s="152"/>
      <c r="XAF863" s="152"/>
      <c r="XAG863" s="152"/>
      <c r="XAH863" s="152"/>
      <c r="XAI863" s="152"/>
      <c r="XAJ863" s="152"/>
      <c r="XAK863" s="152"/>
      <c r="XAL863" s="152"/>
      <c r="XAM863" s="152"/>
      <c r="XAN863" s="152"/>
      <c r="XAO863" s="152"/>
      <c r="XAP863" s="152"/>
      <c r="XAQ863" s="152"/>
      <c r="XAR863" s="152"/>
      <c r="XAS863" s="152"/>
      <c r="XAT863" s="152"/>
      <c r="XAU863" s="152"/>
      <c r="XAV863" s="152"/>
      <c r="XAW863" s="152"/>
      <c r="XAX863" s="152"/>
      <c r="XAY863" s="152"/>
      <c r="XAZ863" s="152"/>
      <c r="XBA863" s="152"/>
      <c r="XBB863" s="152"/>
      <c r="XBC863" s="152"/>
      <c r="XBD863" s="152"/>
      <c r="XBE863" s="152"/>
      <c r="XBF863" s="152"/>
      <c r="XBG863" s="152"/>
      <c r="XBH863" s="152"/>
      <c r="XBI863" s="152"/>
      <c r="XBJ863" s="152"/>
      <c r="XBK863" s="152"/>
      <c r="XBL863" s="152"/>
      <c r="XBM863" s="152"/>
      <c r="XBN863" s="152"/>
      <c r="XBO863" s="152"/>
      <c r="XBP863" s="152"/>
      <c r="XBQ863" s="152"/>
      <c r="XBR863" s="152"/>
      <c r="XBS863" s="152"/>
      <c r="XBT863" s="152"/>
      <c r="XBU863" s="152"/>
      <c r="XBV863" s="152"/>
      <c r="XBW863" s="152"/>
      <c r="XBX863" s="152"/>
      <c r="XBY863" s="152"/>
      <c r="XBZ863" s="152"/>
      <c r="XCA863" s="152"/>
      <c r="XCB863" s="152"/>
      <c r="XCC863" s="152"/>
      <c r="XCD863" s="152"/>
      <c r="XCE863" s="152"/>
      <c r="XCF863" s="152"/>
      <c r="XCG863" s="152"/>
      <c r="XCH863" s="152"/>
      <c r="XCI863" s="152"/>
      <c r="XCJ863" s="152"/>
      <c r="XCK863" s="152"/>
      <c r="XCL863" s="152"/>
      <c r="XCM863" s="152"/>
      <c r="XCN863" s="152"/>
      <c r="XCO863" s="152"/>
      <c r="XCP863" s="152"/>
      <c r="XCQ863" s="152"/>
      <c r="XCR863" s="152"/>
      <c r="XCS863" s="152"/>
      <c r="XCT863" s="152"/>
      <c r="XCU863" s="152"/>
      <c r="XCV863" s="152"/>
      <c r="XCW863" s="152"/>
      <c r="XCX863" s="152"/>
      <c r="XCY863" s="152"/>
      <c r="XCZ863" s="152"/>
      <c r="XDA863" s="152"/>
      <c r="XDB863" s="152"/>
      <c r="XDC863" s="152"/>
      <c r="XDD863" s="152"/>
      <c r="XDE863" s="152"/>
      <c r="XDF863" s="152"/>
      <c r="XDG863" s="152"/>
      <c r="XDH863" s="152"/>
      <c r="XDI863" s="152"/>
      <c r="XDJ863" s="152"/>
      <c r="XDK863" s="152"/>
      <c r="XDL863" s="152"/>
      <c r="XDM863" s="152"/>
      <c r="XDN863" s="152"/>
      <c r="XDO863" s="152"/>
      <c r="XDP863" s="152"/>
      <c r="XDQ863" s="152"/>
      <c r="XDR863" s="152"/>
      <c r="XDS863" s="152"/>
      <c r="XDT863" s="152"/>
      <c r="XDU863" s="152"/>
      <c r="XDV863" s="152"/>
      <c r="XDW863" s="152"/>
      <c r="XDX863" s="152"/>
      <c r="XDY863" s="152"/>
      <c r="XDZ863" s="152"/>
      <c r="XEA863" s="152"/>
      <c r="XEB863" s="152"/>
    </row>
    <row r="864" s="9" customFormat="1" ht="36" spans="1:23">
      <c r="A864" s="32">
        <v>855</v>
      </c>
      <c r="B864" s="33" t="s">
        <v>2597</v>
      </c>
      <c r="C864" s="39" t="s">
        <v>31</v>
      </c>
      <c r="D864" s="39" t="s">
        <v>34</v>
      </c>
      <c r="E864" s="39" t="s">
        <v>241</v>
      </c>
      <c r="F864" s="64">
        <v>44409</v>
      </c>
      <c r="G864" s="39" t="s">
        <v>2598</v>
      </c>
      <c r="H864" s="39" t="s">
        <v>2484</v>
      </c>
      <c r="I864" s="33" t="s">
        <v>2599</v>
      </c>
      <c r="J864" s="31">
        <v>112.5</v>
      </c>
      <c r="K864" s="31"/>
      <c r="L864" s="31">
        <v>112.5</v>
      </c>
      <c r="M864" s="31"/>
      <c r="N864" s="31"/>
      <c r="O864" s="48">
        <v>1</v>
      </c>
      <c r="P864" s="39">
        <v>70</v>
      </c>
      <c r="Q864" s="39">
        <v>273</v>
      </c>
      <c r="R864" s="31">
        <v>1</v>
      </c>
      <c r="S864" s="39">
        <v>70</v>
      </c>
      <c r="T864" s="39">
        <v>273</v>
      </c>
      <c r="U864" s="33" t="s">
        <v>2600</v>
      </c>
      <c r="V864" s="37" t="s">
        <v>39</v>
      </c>
      <c r="W864" s="33" t="s">
        <v>179</v>
      </c>
    </row>
    <row r="865" s="9" customFormat="1" ht="36" spans="1:23">
      <c r="A865" s="32">
        <v>856</v>
      </c>
      <c r="B865" s="33" t="s">
        <v>2601</v>
      </c>
      <c r="C865" s="39" t="s">
        <v>31</v>
      </c>
      <c r="D865" s="39" t="s">
        <v>34</v>
      </c>
      <c r="E865" s="39" t="s">
        <v>1799</v>
      </c>
      <c r="F865" s="64">
        <v>44409</v>
      </c>
      <c r="G865" s="39" t="s">
        <v>2598</v>
      </c>
      <c r="H865" s="39" t="s">
        <v>2484</v>
      </c>
      <c r="I865" s="33" t="s">
        <v>2602</v>
      </c>
      <c r="J865" s="31">
        <v>37.5</v>
      </c>
      <c r="K865" s="31"/>
      <c r="L865" s="31">
        <v>37.5</v>
      </c>
      <c r="M865" s="31"/>
      <c r="N865" s="31"/>
      <c r="O865" s="48">
        <v>1</v>
      </c>
      <c r="P865" s="39">
        <v>101</v>
      </c>
      <c r="Q865" s="39">
        <v>367</v>
      </c>
      <c r="R865" s="31"/>
      <c r="S865" s="39">
        <v>101</v>
      </c>
      <c r="T865" s="39">
        <v>367</v>
      </c>
      <c r="U865" s="33" t="s">
        <v>2603</v>
      </c>
      <c r="V865" s="37" t="s">
        <v>39</v>
      </c>
      <c r="W865" s="33" t="s">
        <v>179</v>
      </c>
    </row>
    <row r="866" s="9" customFormat="1" ht="36" spans="1:23">
      <c r="A866" s="32">
        <v>857</v>
      </c>
      <c r="B866" s="33" t="s">
        <v>2604</v>
      </c>
      <c r="C866" s="39" t="s">
        <v>31</v>
      </c>
      <c r="D866" s="39" t="s">
        <v>34</v>
      </c>
      <c r="E866" s="39" t="s">
        <v>500</v>
      </c>
      <c r="F866" s="64">
        <v>44409</v>
      </c>
      <c r="G866" s="39" t="s">
        <v>2598</v>
      </c>
      <c r="H866" s="39" t="s">
        <v>2484</v>
      </c>
      <c r="I866" s="33" t="s">
        <v>2605</v>
      </c>
      <c r="J866" s="31">
        <v>47.5</v>
      </c>
      <c r="K866" s="31"/>
      <c r="L866" s="31">
        <v>47.5</v>
      </c>
      <c r="M866" s="31"/>
      <c r="N866" s="31"/>
      <c r="O866" s="48">
        <v>1</v>
      </c>
      <c r="P866" s="39">
        <v>14</v>
      </c>
      <c r="Q866" s="39">
        <v>47</v>
      </c>
      <c r="R866" s="31"/>
      <c r="S866" s="39">
        <v>14</v>
      </c>
      <c r="T866" s="39">
        <v>47</v>
      </c>
      <c r="U866" s="33" t="s">
        <v>2606</v>
      </c>
      <c r="V866" s="37" t="s">
        <v>39</v>
      </c>
      <c r="W866" s="33" t="s">
        <v>179</v>
      </c>
    </row>
    <row r="867" s="9" customFormat="1" ht="36" spans="1:23">
      <c r="A867" s="32">
        <v>858</v>
      </c>
      <c r="B867" s="33" t="s">
        <v>2607</v>
      </c>
      <c r="C867" s="39" t="s">
        <v>31</v>
      </c>
      <c r="D867" s="39" t="s">
        <v>34</v>
      </c>
      <c r="E867" s="39" t="s">
        <v>535</v>
      </c>
      <c r="F867" s="64">
        <v>44409</v>
      </c>
      <c r="G867" s="39" t="s">
        <v>2598</v>
      </c>
      <c r="H867" s="39" t="s">
        <v>2484</v>
      </c>
      <c r="I867" s="33" t="s">
        <v>2608</v>
      </c>
      <c r="J867" s="31">
        <v>72.5</v>
      </c>
      <c r="K867" s="31"/>
      <c r="L867" s="31">
        <v>72.5</v>
      </c>
      <c r="M867" s="31"/>
      <c r="N867" s="31"/>
      <c r="O867" s="48">
        <v>1</v>
      </c>
      <c r="P867" s="39">
        <v>52</v>
      </c>
      <c r="Q867" s="39">
        <v>188</v>
      </c>
      <c r="R867" s="31"/>
      <c r="S867" s="39">
        <v>52</v>
      </c>
      <c r="T867" s="39">
        <v>188</v>
      </c>
      <c r="U867" s="33" t="s">
        <v>2609</v>
      </c>
      <c r="V867" s="37" t="s">
        <v>39</v>
      </c>
      <c r="W867" s="33" t="s">
        <v>179</v>
      </c>
    </row>
    <row r="868" s="9" customFormat="1" ht="36" spans="1:23">
      <c r="A868" s="32">
        <v>859</v>
      </c>
      <c r="B868" s="33" t="s">
        <v>2610</v>
      </c>
      <c r="C868" s="39" t="s">
        <v>31</v>
      </c>
      <c r="D868" s="39" t="s">
        <v>34</v>
      </c>
      <c r="E868" s="39" t="s">
        <v>330</v>
      </c>
      <c r="F868" s="64">
        <v>44409</v>
      </c>
      <c r="G868" s="39" t="s">
        <v>2598</v>
      </c>
      <c r="H868" s="39" t="s">
        <v>2484</v>
      </c>
      <c r="I868" s="33" t="s">
        <v>2611</v>
      </c>
      <c r="J868" s="31">
        <v>57.5</v>
      </c>
      <c r="K868" s="31"/>
      <c r="L868" s="31">
        <v>57.5</v>
      </c>
      <c r="M868" s="31"/>
      <c r="N868" s="31"/>
      <c r="O868" s="48">
        <v>1</v>
      </c>
      <c r="P868" s="39">
        <v>183</v>
      </c>
      <c r="Q868" s="39">
        <v>693</v>
      </c>
      <c r="R868" s="31">
        <v>1</v>
      </c>
      <c r="S868" s="39">
        <v>183</v>
      </c>
      <c r="T868" s="39">
        <v>693</v>
      </c>
      <c r="U868" s="33" t="s">
        <v>2612</v>
      </c>
      <c r="V868" s="37" t="s">
        <v>39</v>
      </c>
      <c r="W868" s="33" t="s">
        <v>179</v>
      </c>
    </row>
    <row r="869" s="9" customFormat="1" ht="36" spans="1:23">
      <c r="A869" s="32">
        <v>860</v>
      </c>
      <c r="B869" s="33" t="s">
        <v>2613</v>
      </c>
      <c r="C869" s="39" t="s">
        <v>31</v>
      </c>
      <c r="D869" s="39" t="s">
        <v>34</v>
      </c>
      <c r="E869" s="39" t="s">
        <v>335</v>
      </c>
      <c r="F869" s="64">
        <v>44409</v>
      </c>
      <c r="G869" s="39" t="s">
        <v>2598</v>
      </c>
      <c r="H869" s="39" t="s">
        <v>2484</v>
      </c>
      <c r="I869" s="33" t="s">
        <v>2614</v>
      </c>
      <c r="J869" s="31">
        <v>2.5</v>
      </c>
      <c r="K869" s="31"/>
      <c r="L869" s="31">
        <v>2.5</v>
      </c>
      <c r="M869" s="31"/>
      <c r="N869" s="31"/>
      <c r="O869" s="48">
        <v>1</v>
      </c>
      <c r="P869" s="39">
        <v>47</v>
      </c>
      <c r="Q869" s="39">
        <v>172</v>
      </c>
      <c r="R869" s="31"/>
      <c r="S869" s="39">
        <v>47</v>
      </c>
      <c r="T869" s="39">
        <v>172</v>
      </c>
      <c r="U869" s="33" t="s">
        <v>2615</v>
      </c>
      <c r="V869" s="37" t="s">
        <v>39</v>
      </c>
      <c r="W869" s="33" t="s">
        <v>179</v>
      </c>
    </row>
    <row r="870" s="9" customFormat="1" ht="36" spans="1:23">
      <c r="A870" s="32">
        <v>861</v>
      </c>
      <c r="B870" s="33" t="s">
        <v>2616</v>
      </c>
      <c r="C870" s="39" t="s">
        <v>31</v>
      </c>
      <c r="D870" s="39" t="s">
        <v>34</v>
      </c>
      <c r="E870" s="39" t="s">
        <v>251</v>
      </c>
      <c r="F870" s="64">
        <v>44409</v>
      </c>
      <c r="G870" s="39" t="s">
        <v>2598</v>
      </c>
      <c r="H870" s="39" t="s">
        <v>2484</v>
      </c>
      <c r="I870" s="33" t="s">
        <v>2617</v>
      </c>
      <c r="J870" s="31">
        <v>5</v>
      </c>
      <c r="K870" s="31"/>
      <c r="L870" s="31">
        <v>5</v>
      </c>
      <c r="M870" s="31"/>
      <c r="N870" s="31"/>
      <c r="O870" s="48">
        <v>1</v>
      </c>
      <c r="P870" s="39">
        <v>54</v>
      </c>
      <c r="Q870" s="39">
        <v>165</v>
      </c>
      <c r="R870" s="31"/>
      <c r="S870" s="39">
        <v>54</v>
      </c>
      <c r="T870" s="39">
        <v>165</v>
      </c>
      <c r="U870" s="33" t="s">
        <v>2618</v>
      </c>
      <c r="V870" s="37" t="s">
        <v>39</v>
      </c>
      <c r="W870" s="33" t="s">
        <v>179</v>
      </c>
    </row>
    <row r="871" s="9" customFormat="1" ht="36" spans="1:23">
      <c r="A871" s="32">
        <v>862</v>
      </c>
      <c r="B871" s="33" t="s">
        <v>2619</v>
      </c>
      <c r="C871" s="39" t="s">
        <v>31</v>
      </c>
      <c r="D871" s="39" t="s">
        <v>34</v>
      </c>
      <c r="E871" s="39" t="s">
        <v>1661</v>
      </c>
      <c r="F871" s="64">
        <v>44409</v>
      </c>
      <c r="G871" s="39" t="s">
        <v>2598</v>
      </c>
      <c r="H871" s="39" t="s">
        <v>2484</v>
      </c>
      <c r="I871" s="33" t="s">
        <v>2620</v>
      </c>
      <c r="J871" s="31">
        <v>55</v>
      </c>
      <c r="K871" s="31"/>
      <c r="L871" s="31">
        <v>55</v>
      </c>
      <c r="M871" s="31"/>
      <c r="N871" s="31"/>
      <c r="O871" s="48">
        <v>1</v>
      </c>
      <c r="P871" s="39">
        <v>62</v>
      </c>
      <c r="Q871" s="39">
        <v>202</v>
      </c>
      <c r="R871" s="31"/>
      <c r="S871" s="39">
        <v>62</v>
      </c>
      <c r="T871" s="39">
        <v>202</v>
      </c>
      <c r="U871" s="33" t="s">
        <v>2621</v>
      </c>
      <c r="V871" s="37" t="s">
        <v>39</v>
      </c>
      <c r="W871" s="33" t="s">
        <v>179</v>
      </c>
    </row>
    <row r="872" s="9" customFormat="1" ht="36" spans="1:23">
      <c r="A872" s="32">
        <v>863</v>
      </c>
      <c r="B872" s="33" t="s">
        <v>2622</v>
      </c>
      <c r="C872" s="39" t="s">
        <v>31</v>
      </c>
      <c r="D872" s="39" t="s">
        <v>34</v>
      </c>
      <c r="E872" s="39" t="s">
        <v>1487</v>
      </c>
      <c r="F872" s="64">
        <v>44409</v>
      </c>
      <c r="G872" s="39" t="s">
        <v>2598</v>
      </c>
      <c r="H872" s="39" t="s">
        <v>2484</v>
      </c>
      <c r="I872" s="33" t="s">
        <v>2623</v>
      </c>
      <c r="J872" s="31">
        <v>25</v>
      </c>
      <c r="K872" s="31"/>
      <c r="L872" s="31">
        <v>25</v>
      </c>
      <c r="M872" s="31"/>
      <c r="N872" s="31"/>
      <c r="O872" s="48">
        <v>1</v>
      </c>
      <c r="P872" s="39">
        <v>41</v>
      </c>
      <c r="Q872" s="39">
        <v>158</v>
      </c>
      <c r="R872" s="31">
        <v>1</v>
      </c>
      <c r="S872" s="39">
        <v>41</v>
      </c>
      <c r="T872" s="39">
        <v>158</v>
      </c>
      <c r="U872" s="33" t="s">
        <v>2624</v>
      </c>
      <c r="V872" s="37" t="s">
        <v>39</v>
      </c>
      <c r="W872" s="33" t="s">
        <v>179</v>
      </c>
    </row>
    <row r="873" s="9" customFormat="1" ht="36" spans="1:23">
      <c r="A873" s="32">
        <v>864</v>
      </c>
      <c r="B873" s="33" t="s">
        <v>2625</v>
      </c>
      <c r="C873" s="39" t="s">
        <v>31</v>
      </c>
      <c r="D873" s="39" t="s">
        <v>34</v>
      </c>
      <c r="E873" s="39" t="s">
        <v>2626</v>
      </c>
      <c r="F873" s="64">
        <v>44409</v>
      </c>
      <c r="G873" s="39" t="s">
        <v>2598</v>
      </c>
      <c r="H873" s="39" t="s">
        <v>2484</v>
      </c>
      <c r="I873" s="33" t="s">
        <v>2627</v>
      </c>
      <c r="J873" s="31">
        <v>27.5</v>
      </c>
      <c r="K873" s="31"/>
      <c r="L873" s="31">
        <v>27.5</v>
      </c>
      <c r="M873" s="31"/>
      <c r="N873" s="31"/>
      <c r="O873" s="48">
        <v>1</v>
      </c>
      <c r="P873" s="39">
        <v>65</v>
      </c>
      <c r="Q873" s="39">
        <v>216</v>
      </c>
      <c r="R873" s="31">
        <v>1</v>
      </c>
      <c r="S873" s="39">
        <v>65</v>
      </c>
      <c r="T873" s="39">
        <v>216</v>
      </c>
      <c r="U873" s="33" t="s">
        <v>2628</v>
      </c>
      <c r="V873" s="37" t="s">
        <v>39</v>
      </c>
      <c r="W873" s="33" t="s">
        <v>179</v>
      </c>
    </row>
    <row r="874" s="9" customFormat="1" ht="36" spans="1:23">
      <c r="A874" s="32">
        <v>865</v>
      </c>
      <c r="B874" s="33" t="s">
        <v>2629</v>
      </c>
      <c r="C874" s="39" t="s">
        <v>31</v>
      </c>
      <c r="D874" s="39" t="s">
        <v>34</v>
      </c>
      <c r="E874" s="39" t="s">
        <v>1392</v>
      </c>
      <c r="F874" s="64">
        <v>44409</v>
      </c>
      <c r="G874" s="39" t="s">
        <v>2598</v>
      </c>
      <c r="H874" s="39" t="s">
        <v>2484</v>
      </c>
      <c r="I874" s="33" t="s">
        <v>2630</v>
      </c>
      <c r="J874" s="31">
        <v>50</v>
      </c>
      <c r="K874" s="31"/>
      <c r="L874" s="31">
        <v>50</v>
      </c>
      <c r="M874" s="31"/>
      <c r="N874" s="31"/>
      <c r="O874" s="48">
        <v>1</v>
      </c>
      <c r="P874" s="39">
        <v>146</v>
      </c>
      <c r="Q874" s="39">
        <v>516</v>
      </c>
      <c r="R874" s="31">
        <v>1</v>
      </c>
      <c r="S874" s="39">
        <v>146</v>
      </c>
      <c r="T874" s="39">
        <v>516</v>
      </c>
      <c r="U874" s="33" t="s">
        <v>2631</v>
      </c>
      <c r="V874" s="37" t="s">
        <v>39</v>
      </c>
      <c r="W874" s="33" t="s">
        <v>179</v>
      </c>
    </row>
    <row r="875" s="9" customFormat="1" ht="36" spans="1:23">
      <c r="A875" s="32">
        <v>866</v>
      </c>
      <c r="B875" s="33" t="s">
        <v>2632</v>
      </c>
      <c r="C875" s="39" t="s">
        <v>31</v>
      </c>
      <c r="D875" s="39" t="s">
        <v>34</v>
      </c>
      <c r="E875" s="39" t="s">
        <v>56</v>
      </c>
      <c r="F875" s="64">
        <v>44409</v>
      </c>
      <c r="G875" s="39" t="s">
        <v>2598</v>
      </c>
      <c r="H875" s="39" t="s">
        <v>2484</v>
      </c>
      <c r="I875" s="33" t="s">
        <v>2633</v>
      </c>
      <c r="J875" s="31">
        <v>80</v>
      </c>
      <c r="K875" s="31"/>
      <c r="L875" s="31">
        <v>80</v>
      </c>
      <c r="M875" s="31"/>
      <c r="N875" s="31"/>
      <c r="O875" s="48">
        <v>1</v>
      </c>
      <c r="P875" s="39">
        <v>169</v>
      </c>
      <c r="Q875" s="39">
        <v>598</v>
      </c>
      <c r="R875" s="31">
        <v>1</v>
      </c>
      <c r="S875" s="39">
        <v>169</v>
      </c>
      <c r="T875" s="39">
        <v>598</v>
      </c>
      <c r="U875" s="33" t="s">
        <v>2634</v>
      </c>
      <c r="V875" s="37" t="s">
        <v>39</v>
      </c>
      <c r="W875" s="33" t="s">
        <v>179</v>
      </c>
    </row>
    <row r="876" s="9" customFormat="1" ht="36" spans="1:23">
      <c r="A876" s="32">
        <v>867</v>
      </c>
      <c r="B876" s="33" t="s">
        <v>2635</v>
      </c>
      <c r="C876" s="39" t="s">
        <v>31</v>
      </c>
      <c r="D876" s="39" t="s">
        <v>34</v>
      </c>
      <c r="E876" s="39" t="s">
        <v>2636</v>
      </c>
      <c r="F876" s="64">
        <v>44409</v>
      </c>
      <c r="G876" s="39" t="s">
        <v>2598</v>
      </c>
      <c r="H876" s="39" t="s">
        <v>2484</v>
      </c>
      <c r="I876" s="33" t="s">
        <v>2637</v>
      </c>
      <c r="J876" s="31">
        <v>65</v>
      </c>
      <c r="K876" s="31"/>
      <c r="L876" s="31">
        <v>65</v>
      </c>
      <c r="M876" s="31"/>
      <c r="N876" s="31"/>
      <c r="O876" s="48">
        <v>1</v>
      </c>
      <c r="P876" s="39">
        <v>105</v>
      </c>
      <c r="Q876" s="39">
        <v>398</v>
      </c>
      <c r="R876" s="31"/>
      <c r="S876" s="39">
        <v>105</v>
      </c>
      <c r="T876" s="39">
        <v>398</v>
      </c>
      <c r="U876" s="33" t="s">
        <v>2638</v>
      </c>
      <c r="V876" s="37" t="s">
        <v>39</v>
      </c>
      <c r="W876" s="33" t="s">
        <v>179</v>
      </c>
    </row>
    <row r="877" s="9" customFormat="1" ht="36" spans="1:23">
      <c r="A877" s="32">
        <v>868</v>
      </c>
      <c r="B877" s="33" t="s">
        <v>2635</v>
      </c>
      <c r="C877" s="39" t="s">
        <v>31</v>
      </c>
      <c r="D877" s="39" t="s">
        <v>34</v>
      </c>
      <c r="E877" s="39" t="s">
        <v>2636</v>
      </c>
      <c r="F877" s="64">
        <v>44409</v>
      </c>
      <c r="G877" s="39" t="s">
        <v>2598</v>
      </c>
      <c r="H877" s="39" t="s">
        <v>2484</v>
      </c>
      <c r="I877" s="33" t="s">
        <v>2639</v>
      </c>
      <c r="J877" s="31">
        <v>25</v>
      </c>
      <c r="K877" s="31"/>
      <c r="L877" s="31">
        <v>25</v>
      </c>
      <c r="M877" s="31"/>
      <c r="N877" s="31"/>
      <c r="O877" s="48">
        <v>1</v>
      </c>
      <c r="P877" s="39">
        <v>105</v>
      </c>
      <c r="Q877" s="39">
        <v>398</v>
      </c>
      <c r="R877" s="31"/>
      <c r="S877" s="39">
        <v>105</v>
      </c>
      <c r="T877" s="39">
        <v>398</v>
      </c>
      <c r="U877" s="33" t="s">
        <v>2638</v>
      </c>
      <c r="V877" s="37" t="s">
        <v>39</v>
      </c>
      <c r="W877" s="33" t="s">
        <v>179</v>
      </c>
    </row>
    <row r="878" s="9" customFormat="1" ht="36" spans="1:23">
      <c r="A878" s="32">
        <v>869</v>
      </c>
      <c r="B878" s="33" t="s">
        <v>2640</v>
      </c>
      <c r="C878" s="39" t="s">
        <v>31</v>
      </c>
      <c r="D878" s="39" t="s">
        <v>34</v>
      </c>
      <c r="E878" s="39" t="s">
        <v>647</v>
      </c>
      <c r="F878" s="64">
        <v>44409</v>
      </c>
      <c r="G878" s="39" t="s">
        <v>2598</v>
      </c>
      <c r="H878" s="39" t="s">
        <v>2484</v>
      </c>
      <c r="I878" s="33" t="s">
        <v>2641</v>
      </c>
      <c r="J878" s="31">
        <v>67</v>
      </c>
      <c r="K878" s="31"/>
      <c r="L878" s="31">
        <v>67</v>
      </c>
      <c r="M878" s="31"/>
      <c r="N878" s="31"/>
      <c r="O878" s="48">
        <v>1</v>
      </c>
      <c r="P878" s="39">
        <v>141</v>
      </c>
      <c r="Q878" s="39">
        <v>571</v>
      </c>
      <c r="R878" s="31">
        <v>1</v>
      </c>
      <c r="S878" s="39">
        <v>141</v>
      </c>
      <c r="T878" s="39">
        <v>571</v>
      </c>
      <c r="U878" s="33" t="s">
        <v>2642</v>
      </c>
      <c r="V878" s="37" t="s">
        <v>39</v>
      </c>
      <c r="W878" s="33" t="s">
        <v>179</v>
      </c>
    </row>
    <row r="879" s="9" customFormat="1" ht="36" spans="1:23">
      <c r="A879" s="32">
        <v>870</v>
      </c>
      <c r="B879" s="33" t="s">
        <v>2643</v>
      </c>
      <c r="C879" s="39" t="s">
        <v>31</v>
      </c>
      <c r="D879" s="39" t="s">
        <v>34</v>
      </c>
      <c r="E879" s="39" t="s">
        <v>908</v>
      </c>
      <c r="F879" s="64">
        <v>44409</v>
      </c>
      <c r="G879" s="39" t="s">
        <v>2598</v>
      </c>
      <c r="H879" s="39" t="s">
        <v>2484</v>
      </c>
      <c r="I879" s="33" t="s">
        <v>2644</v>
      </c>
      <c r="J879" s="31">
        <v>47.5</v>
      </c>
      <c r="K879" s="31"/>
      <c r="L879" s="31">
        <v>47.5</v>
      </c>
      <c r="M879" s="31"/>
      <c r="N879" s="31"/>
      <c r="O879" s="48">
        <v>1</v>
      </c>
      <c r="P879" s="39">
        <v>105</v>
      </c>
      <c r="Q879" s="39">
        <v>348</v>
      </c>
      <c r="R879" s="31"/>
      <c r="S879" s="39">
        <v>105</v>
      </c>
      <c r="T879" s="39">
        <v>348</v>
      </c>
      <c r="U879" s="33" t="s">
        <v>2645</v>
      </c>
      <c r="V879" s="37" t="s">
        <v>39</v>
      </c>
      <c r="W879" s="33" t="s">
        <v>179</v>
      </c>
    </row>
    <row r="880" s="9" customFormat="1" ht="36" spans="1:23">
      <c r="A880" s="32">
        <v>871</v>
      </c>
      <c r="B880" s="33" t="s">
        <v>2646</v>
      </c>
      <c r="C880" s="39" t="s">
        <v>31</v>
      </c>
      <c r="D880" s="39" t="s">
        <v>34</v>
      </c>
      <c r="E880" s="39" t="s">
        <v>60</v>
      </c>
      <c r="F880" s="64">
        <v>44409</v>
      </c>
      <c r="G880" s="39" t="s">
        <v>2598</v>
      </c>
      <c r="H880" s="39" t="s">
        <v>2484</v>
      </c>
      <c r="I880" s="33" t="s">
        <v>2647</v>
      </c>
      <c r="J880" s="31">
        <v>42.5</v>
      </c>
      <c r="K880" s="31"/>
      <c r="L880" s="31">
        <v>42.5</v>
      </c>
      <c r="M880" s="31"/>
      <c r="N880" s="31"/>
      <c r="O880" s="48">
        <v>1</v>
      </c>
      <c r="P880" s="39">
        <v>342</v>
      </c>
      <c r="Q880" s="39">
        <v>1337</v>
      </c>
      <c r="R880" s="31">
        <v>1</v>
      </c>
      <c r="S880" s="39">
        <v>342</v>
      </c>
      <c r="T880" s="39">
        <v>1337</v>
      </c>
      <c r="U880" s="33" t="s">
        <v>2648</v>
      </c>
      <c r="V880" s="37" t="s">
        <v>39</v>
      </c>
      <c r="W880" s="33" t="s">
        <v>179</v>
      </c>
    </row>
    <row r="881" s="9" customFormat="1" ht="36" spans="1:23">
      <c r="A881" s="32">
        <v>872</v>
      </c>
      <c r="B881" s="33" t="s">
        <v>2649</v>
      </c>
      <c r="C881" s="39" t="s">
        <v>31</v>
      </c>
      <c r="D881" s="39" t="s">
        <v>34</v>
      </c>
      <c r="E881" s="39" t="s">
        <v>2650</v>
      </c>
      <c r="F881" s="64">
        <v>44409</v>
      </c>
      <c r="G881" s="39" t="s">
        <v>2598</v>
      </c>
      <c r="H881" s="39" t="s">
        <v>2484</v>
      </c>
      <c r="I881" s="33" t="s">
        <v>2651</v>
      </c>
      <c r="J881" s="31">
        <v>132</v>
      </c>
      <c r="K881" s="31"/>
      <c r="L881" s="31">
        <v>132</v>
      </c>
      <c r="M881" s="31"/>
      <c r="N881" s="31"/>
      <c r="O881" s="48">
        <v>1</v>
      </c>
      <c r="P881" s="39">
        <v>129</v>
      </c>
      <c r="Q881" s="39">
        <v>527</v>
      </c>
      <c r="R881" s="31">
        <v>1</v>
      </c>
      <c r="S881" s="39">
        <v>129</v>
      </c>
      <c r="T881" s="39">
        <v>527</v>
      </c>
      <c r="U881" s="33" t="s">
        <v>2652</v>
      </c>
      <c r="V881" s="37" t="s">
        <v>39</v>
      </c>
      <c r="W881" s="33" t="s">
        <v>179</v>
      </c>
    </row>
    <row r="882" s="9" customFormat="1" ht="36" spans="1:23">
      <c r="A882" s="32">
        <v>873</v>
      </c>
      <c r="B882" s="33" t="s">
        <v>2653</v>
      </c>
      <c r="C882" s="39" t="s">
        <v>31</v>
      </c>
      <c r="D882" s="39" t="s">
        <v>34</v>
      </c>
      <c r="E882" s="39" t="s">
        <v>842</v>
      </c>
      <c r="F882" s="64">
        <v>44409</v>
      </c>
      <c r="G882" s="39" t="s">
        <v>2598</v>
      </c>
      <c r="H882" s="39" t="s">
        <v>2484</v>
      </c>
      <c r="I882" s="33" t="s">
        <v>2654</v>
      </c>
      <c r="J882" s="31">
        <v>52.8</v>
      </c>
      <c r="K882" s="31"/>
      <c r="L882" s="31">
        <v>52.8</v>
      </c>
      <c r="M882" s="31"/>
      <c r="N882" s="31"/>
      <c r="O882" s="48">
        <v>1</v>
      </c>
      <c r="P882" s="39">
        <v>79</v>
      </c>
      <c r="Q882" s="39">
        <v>284</v>
      </c>
      <c r="R882" s="31">
        <v>1</v>
      </c>
      <c r="S882" s="39">
        <v>79</v>
      </c>
      <c r="T882" s="39">
        <v>284</v>
      </c>
      <c r="U882" s="33" t="s">
        <v>2655</v>
      </c>
      <c r="V882" s="37" t="s">
        <v>39</v>
      </c>
      <c r="W882" s="33" t="s">
        <v>179</v>
      </c>
    </row>
    <row r="883" s="9" customFormat="1" ht="36" spans="1:23">
      <c r="A883" s="32">
        <v>874</v>
      </c>
      <c r="B883" s="33" t="s">
        <v>2656</v>
      </c>
      <c r="C883" s="39" t="s">
        <v>31</v>
      </c>
      <c r="D883" s="39" t="s">
        <v>34</v>
      </c>
      <c r="E883" s="39" t="s">
        <v>381</v>
      </c>
      <c r="F883" s="64">
        <v>44409</v>
      </c>
      <c r="G883" s="39" t="s">
        <v>2598</v>
      </c>
      <c r="H883" s="39" t="s">
        <v>2484</v>
      </c>
      <c r="I883" s="33" t="s">
        <v>2657</v>
      </c>
      <c r="J883" s="31">
        <v>61.2</v>
      </c>
      <c r="K883" s="31"/>
      <c r="L883" s="31">
        <v>61.2</v>
      </c>
      <c r="M883" s="31"/>
      <c r="N883" s="31"/>
      <c r="O883" s="48">
        <v>1</v>
      </c>
      <c r="P883" s="39">
        <v>186</v>
      </c>
      <c r="Q883" s="39">
        <v>674</v>
      </c>
      <c r="R883" s="31">
        <v>1</v>
      </c>
      <c r="S883" s="39">
        <v>186</v>
      </c>
      <c r="T883" s="39">
        <v>674</v>
      </c>
      <c r="U883" s="33" t="s">
        <v>2658</v>
      </c>
      <c r="V883" s="37" t="s">
        <v>39</v>
      </c>
      <c r="W883" s="33" t="s">
        <v>179</v>
      </c>
    </row>
    <row r="884" s="9" customFormat="1" ht="36" spans="1:23">
      <c r="A884" s="32">
        <v>875</v>
      </c>
      <c r="B884" s="33" t="s">
        <v>2656</v>
      </c>
      <c r="C884" s="39" t="s">
        <v>31</v>
      </c>
      <c r="D884" s="39" t="s">
        <v>34</v>
      </c>
      <c r="E884" s="39" t="s">
        <v>381</v>
      </c>
      <c r="F884" s="64">
        <v>44409</v>
      </c>
      <c r="G884" s="39" t="s">
        <v>2598</v>
      </c>
      <c r="H884" s="39" t="s">
        <v>2484</v>
      </c>
      <c r="I884" s="33" t="s">
        <v>2659</v>
      </c>
      <c r="J884" s="31">
        <v>51.2</v>
      </c>
      <c r="K884" s="31"/>
      <c r="L884" s="31">
        <v>51.2</v>
      </c>
      <c r="M884" s="31"/>
      <c r="N884" s="31"/>
      <c r="O884" s="48">
        <v>1</v>
      </c>
      <c r="P884" s="39">
        <v>186</v>
      </c>
      <c r="Q884" s="39">
        <v>674</v>
      </c>
      <c r="R884" s="31">
        <v>1</v>
      </c>
      <c r="S884" s="39">
        <v>186</v>
      </c>
      <c r="T884" s="39">
        <v>674</v>
      </c>
      <c r="U884" s="33" t="s">
        <v>2658</v>
      </c>
      <c r="V884" s="37" t="s">
        <v>39</v>
      </c>
      <c r="W884" s="33" t="s">
        <v>179</v>
      </c>
    </row>
    <row r="885" s="9" customFormat="1" ht="36" spans="1:23">
      <c r="A885" s="32">
        <v>876</v>
      </c>
      <c r="B885" s="33" t="s">
        <v>2660</v>
      </c>
      <c r="C885" s="39" t="s">
        <v>31</v>
      </c>
      <c r="D885" s="39" t="s">
        <v>34</v>
      </c>
      <c r="E885" s="39" t="s">
        <v>2661</v>
      </c>
      <c r="F885" s="64">
        <v>44409</v>
      </c>
      <c r="G885" s="39" t="s">
        <v>2662</v>
      </c>
      <c r="H885" s="39" t="s">
        <v>2484</v>
      </c>
      <c r="I885" s="33" t="s">
        <v>2663</v>
      </c>
      <c r="J885" s="31">
        <v>171.6</v>
      </c>
      <c r="K885" s="31"/>
      <c r="L885" s="31">
        <v>171.6</v>
      </c>
      <c r="M885" s="31"/>
      <c r="N885" s="31"/>
      <c r="O885" s="48">
        <v>1</v>
      </c>
      <c r="P885" s="39">
        <v>66</v>
      </c>
      <c r="Q885" s="39">
        <v>264</v>
      </c>
      <c r="R885" s="31"/>
      <c r="S885" s="39">
        <v>66</v>
      </c>
      <c r="T885" s="39">
        <v>264</v>
      </c>
      <c r="U885" s="33" t="s">
        <v>2664</v>
      </c>
      <c r="V885" s="37" t="s">
        <v>39</v>
      </c>
      <c r="W885" s="33" t="s">
        <v>179</v>
      </c>
    </row>
    <row r="886" s="6" customFormat="1" ht="24" spans="1:23">
      <c r="A886" s="32">
        <v>877</v>
      </c>
      <c r="B886" s="57" t="s">
        <v>2665</v>
      </c>
      <c r="C886" s="33" t="s">
        <v>31</v>
      </c>
      <c r="D886" s="57" t="s">
        <v>87</v>
      </c>
      <c r="E886" s="57" t="s">
        <v>46</v>
      </c>
      <c r="F886" s="35">
        <v>44197</v>
      </c>
      <c r="G886" s="35">
        <v>44470</v>
      </c>
      <c r="H886" s="33" t="s">
        <v>2666</v>
      </c>
      <c r="I886" s="57" t="s">
        <v>2667</v>
      </c>
      <c r="J886" s="42">
        <v>150</v>
      </c>
      <c r="K886" s="42"/>
      <c r="L886" s="42">
        <v>150</v>
      </c>
      <c r="M886" s="33"/>
      <c r="N886" s="33"/>
      <c r="O886" s="33">
        <v>1</v>
      </c>
      <c r="P886" s="33"/>
      <c r="Q886" s="33">
        <v>430</v>
      </c>
      <c r="R886" s="33">
        <v>1</v>
      </c>
      <c r="S886" s="33"/>
      <c r="T886" s="33"/>
      <c r="U886" s="57" t="s">
        <v>2668</v>
      </c>
      <c r="V886" s="33" t="s">
        <v>39</v>
      </c>
      <c r="W886" s="33" t="s">
        <v>200</v>
      </c>
    </row>
    <row r="887" s="6" customFormat="1" ht="24" spans="1:23">
      <c r="A887" s="32">
        <v>878</v>
      </c>
      <c r="B887" s="57" t="s">
        <v>2669</v>
      </c>
      <c r="C887" s="33" t="s">
        <v>31</v>
      </c>
      <c r="D887" s="57" t="s">
        <v>34</v>
      </c>
      <c r="E887" s="57" t="s">
        <v>583</v>
      </c>
      <c r="F887" s="35">
        <v>44256</v>
      </c>
      <c r="G887" s="35">
        <v>44531</v>
      </c>
      <c r="H887" s="33" t="s">
        <v>2666</v>
      </c>
      <c r="I887" s="57" t="s">
        <v>2670</v>
      </c>
      <c r="J887" s="42">
        <v>80</v>
      </c>
      <c r="K887" s="42"/>
      <c r="L887" s="42">
        <v>80</v>
      </c>
      <c r="M887" s="33"/>
      <c r="N887" s="33"/>
      <c r="O887" s="33">
        <v>1</v>
      </c>
      <c r="P887" s="33"/>
      <c r="Q887" s="33">
        <v>210</v>
      </c>
      <c r="R887" s="33">
        <v>1</v>
      </c>
      <c r="S887" s="33"/>
      <c r="T887" s="33"/>
      <c r="U887" s="57" t="s">
        <v>2671</v>
      </c>
      <c r="V887" s="33" t="s">
        <v>39</v>
      </c>
      <c r="W887" s="33" t="s">
        <v>200</v>
      </c>
    </row>
    <row r="888" s="6" customFormat="1" ht="24" spans="1:23">
      <c r="A888" s="32">
        <v>879</v>
      </c>
      <c r="B888" s="57" t="s">
        <v>2669</v>
      </c>
      <c r="C888" s="33" t="s">
        <v>31</v>
      </c>
      <c r="D888" s="57" t="s">
        <v>34</v>
      </c>
      <c r="E888" s="57" t="s">
        <v>181</v>
      </c>
      <c r="F888" s="35">
        <v>44166</v>
      </c>
      <c r="G888" s="35">
        <v>44348</v>
      </c>
      <c r="H888" s="33" t="s">
        <v>2666</v>
      </c>
      <c r="I888" s="57" t="s">
        <v>2672</v>
      </c>
      <c r="J888" s="42">
        <v>13.3</v>
      </c>
      <c r="K888" s="42"/>
      <c r="L888" s="42">
        <v>13.3</v>
      </c>
      <c r="M888" s="33"/>
      <c r="N888" s="33"/>
      <c r="O888" s="33">
        <v>1</v>
      </c>
      <c r="P888" s="33"/>
      <c r="Q888" s="33">
        <v>185</v>
      </c>
      <c r="R888" s="33"/>
      <c r="S888" s="33"/>
      <c r="T888" s="33"/>
      <c r="U888" s="57" t="s">
        <v>2673</v>
      </c>
      <c r="V888" s="33" t="s">
        <v>39</v>
      </c>
      <c r="W888" s="33" t="s">
        <v>200</v>
      </c>
    </row>
    <row r="889" s="6" customFormat="1" ht="24" spans="1:23">
      <c r="A889" s="32">
        <v>880</v>
      </c>
      <c r="B889" s="57" t="s">
        <v>2669</v>
      </c>
      <c r="C889" s="33" t="s">
        <v>31</v>
      </c>
      <c r="D889" s="57" t="s">
        <v>34</v>
      </c>
      <c r="E889" s="57" t="s">
        <v>1326</v>
      </c>
      <c r="F889" s="35">
        <v>44348</v>
      </c>
      <c r="G889" s="35">
        <v>44531</v>
      </c>
      <c r="H889" s="33" t="s">
        <v>2666</v>
      </c>
      <c r="I889" s="57" t="s">
        <v>2674</v>
      </c>
      <c r="J889" s="42">
        <v>250</v>
      </c>
      <c r="K889" s="42"/>
      <c r="L889" s="42">
        <v>250</v>
      </c>
      <c r="M889" s="33"/>
      <c r="N889" s="33"/>
      <c r="O889" s="33">
        <v>1</v>
      </c>
      <c r="P889" s="33"/>
      <c r="Q889" s="33">
        <v>230</v>
      </c>
      <c r="R889" s="33">
        <v>1</v>
      </c>
      <c r="S889" s="33"/>
      <c r="T889" s="33"/>
      <c r="U889" s="57" t="s">
        <v>2675</v>
      </c>
      <c r="V889" s="33" t="s">
        <v>39</v>
      </c>
      <c r="W889" s="33" t="s">
        <v>200</v>
      </c>
    </row>
    <row r="890" s="6" customFormat="1" ht="24" spans="1:23">
      <c r="A890" s="32">
        <v>881</v>
      </c>
      <c r="B890" s="57" t="s">
        <v>2669</v>
      </c>
      <c r="C890" s="33" t="s">
        <v>31</v>
      </c>
      <c r="D890" s="57" t="s">
        <v>34</v>
      </c>
      <c r="E890" s="57" t="s">
        <v>132</v>
      </c>
      <c r="F890" s="35">
        <v>44348</v>
      </c>
      <c r="G890" s="35">
        <v>44531</v>
      </c>
      <c r="H890" s="33" t="s">
        <v>2666</v>
      </c>
      <c r="I890" s="57" t="s">
        <v>2676</v>
      </c>
      <c r="J890" s="42">
        <v>325</v>
      </c>
      <c r="K890" s="42"/>
      <c r="L890" s="42">
        <v>325</v>
      </c>
      <c r="M890" s="33"/>
      <c r="N890" s="33"/>
      <c r="O890" s="33">
        <v>1</v>
      </c>
      <c r="P890" s="33"/>
      <c r="Q890" s="33">
        <v>340</v>
      </c>
      <c r="R890" s="33"/>
      <c r="S890" s="33"/>
      <c r="T890" s="33"/>
      <c r="U890" s="57" t="s">
        <v>2677</v>
      </c>
      <c r="V890" s="33" t="s">
        <v>39</v>
      </c>
      <c r="W890" s="33" t="s">
        <v>200</v>
      </c>
    </row>
    <row r="891" s="6" customFormat="1" ht="24" spans="1:23">
      <c r="A891" s="32">
        <v>882</v>
      </c>
      <c r="B891" s="57" t="s">
        <v>2669</v>
      </c>
      <c r="C891" s="33" t="s">
        <v>31</v>
      </c>
      <c r="D891" s="57" t="s">
        <v>34</v>
      </c>
      <c r="E891" s="57" t="s">
        <v>296</v>
      </c>
      <c r="F891" s="35">
        <v>44348</v>
      </c>
      <c r="G891" s="35">
        <v>44531</v>
      </c>
      <c r="H891" s="33" t="s">
        <v>2666</v>
      </c>
      <c r="I891" s="57" t="s">
        <v>2678</v>
      </c>
      <c r="J891" s="42">
        <v>80</v>
      </c>
      <c r="K891" s="42"/>
      <c r="L891" s="42">
        <v>80</v>
      </c>
      <c r="M891" s="33"/>
      <c r="N891" s="33"/>
      <c r="O891" s="33">
        <v>1</v>
      </c>
      <c r="P891" s="33"/>
      <c r="Q891" s="33">
        <v>125</v>
      </c>
      <c r="R891" s="33">
        <v>1</v>
      </c>
      <c r="S891" s="33"/>
      <c r="T891" s="33"/>
      <c r="U891" s="57" t="s">
        <v>2679</v>
      </c>
      <c r="V891" s="33" t="s">
        <v>39</v>
      </c>
      <c r="W891" s="33" t="s">
        <v>200</v>
      </c>
    </row>
    <row r="892" s="6" customFormat="1" ht="24" spans="1:23">
      <c r="A892" s="32">
        <v>883</v>
      </c>
      <c r="B892" s="57" t="s">
        <v>2669</v>
      </c>
      <c r="C892" s="33" t="s">
        <v>31</v>
      </c>
      <c r="D892" s="33" t="s">
        <v>34</v>
      </c>
      <c r="E892" s="33" t="s">
        <v>46</v>
      </c>
      <c r="F892" s="35">
        <v>44348</v>
      </c>
      <c r="G892" s="35">
        <v>44531</v>
      </c>
      <c r="H892" s="33" t="s">
        <v>2666</v>
      </c>
      <c r="I892" s="33" t="s">
        <v>2680</v>
      </c>
      <c r="J892" s="42">
        <v>225</v>
      </c>
      <c r="K892" s="42"/>
      <c r="L892" s="42">
        <v>225</v>
      </c>
      <c r="M892" s="33"/>
      <c r="N892" s="33"/>
      <c r="O892" s="33">
        <v>1</v>
      </c>
      <c r="P892" s="33"/>
      <c r="Q892" s="33">
        <v>210</v>
      </c>
      <c r="R892" s="33">
        <v>1</v>
      </c>
      <c r="S892" s="33"/>
      <c r="T892" s="33"/>
      <c r="U892" s="57" t="s">
        <v>2671</v>
      </c>
      <c r="V892" s="33" t="s">
        <v>39</v>
      </c>
      <c r="W892" s="33" t="s">
        <v>200</v>
      </c>
    </row>
    <row r="893" s="6" customFormat="1" ht="24" spans="1:23">
      <c r="A893" s="32">
        <v>884</v>
      </c>
      <c r="B893" s="57" t="s">
        <v>2669</v>
      </c>
      <c r="C893" s="33" t="s">
        <v>31</v>
      </c>
      <c r="D893" s="33" t="s">
        <v>34</v>
      </c>
      <c r="E893" s="33" t="s">
        <v>468</v>
      </c>
      <c r="F893" s="35">
        <v>44348</v>
      </c>
      <c r="G893" s="35">
        <v>44531</v>
      </c>
      <c r="H893" s="33" t="s">
        <v>2666</v>
      </c>
      <c r="I893" s="33" t="s">
        <v>2681</v>
      </c>
      <c r="J893" s="42">
        <v>280</v>
      </c>
      <c r="K893" s="42"/>
      <c r="L893" s="42">
        <v>280</v>
      </c>
      <c r="M893" s="33"/>
      <c r="N893" s="33"/>
      <c r="O893" s="33">
        <v>1</v>
      </c>
      <c r="P893" s="33"/>
      <c r="Q893" s="33">
        <v>198</v>
      </c>
      <c r="R893" s="33">
        <v>1</v>
      </c>
      <c r="S893" s="33"/>
      <c r="T893" s="33"/>
      <c r="U893" s="57" t="s">
        <v>2682</v>
      </c>
      <c r="V893" s="33" t="s">
        <v>39</v>
      </c>
      <c r="W893" s="33" t="s">
        <v>200</v>
      </c>
    </row>
    <row r="894" s="6" customFormat="1" ht="24" spans="1:23">
      <c r="A894" s="32">
        <v>885</v>
      </c>
      <c r="B894" s="57" t="s">
        <v>2669</v>
      </c>
      <c r="C894" s="33" t="s">
        <v>31</v>
      </c>
      <c r="D894" s="33" t="s">
        <v>34</v>
      </c>
      <c r="E894" s="57" t="s">
        <v>1193</v>
      </c>
      <c r="F894" s="34">
        <v>44166</v>
      </c>
      <c r="G894" s="34">
        <v>44378</v>
      </c>
      <c r="H894" s="33" t="s">
        <v>2666</v>
      </c>
      <c r="I894" s="57" t="s">
        <v>2683</v>
      </c>
      <c r="J894" s="48">
        <v>45</v>
      </c>
      <c r="K894" s="48"/>
      <c r="L894" s="48">
        <v>45</v>
      </c>
      <c r="M894" s="33"/>
      <c r="N894" s="33"/>
      <c r="O894" s="33">
        <v>1</v>
      </c>
      <c r="P894" s="33"/>
      <c r="Q894" s="33">
        <v>117</v>
      </c>
      <c r="R894" s="33"/>
      <c r="S894" s="33"/>
      <c r="T894" s="33"/>
      <c r="U894" s="57" t="s">
        <v>2684</v>
      </c>
      <c r="V894" s="33" t="s">
        <v>39</v>
      </c>
      <c r="W894" s="33" t="s">
        <v>200</v>
      </c>
    </row>
    <row r="895" s="6" customFormat="1" ht="36" spans="1:23">
      <c r="A895" s="32">
        <v>886</v>
      </c>
      <c r="B895" s="57" t="s">
        <v>2669</v>
      </c>
      <c r="C895" s="33" t="s">
        <v>31</v>
      </c>
      <c r="D895" s="33" t="s">
        <v>34</v>
      </c>
      <c r="E895" s="57" t="s">
        <v>544</v>
      </c>
      <c r="F895" s="34">
        <v>44166</v>
      </c>
      <c r="G895" s="34">
        <v>44378</v>
      </c>
      <c r="H895" s="33" t="s">
        <v>2666</v>
      </c>
      <c r="I895" s="33" t="s">
        <v>2685</v>
      </c>
      <c r="J895" s="48">
        <v>45</v>
      </c>
      <c r="K895" s="48"/>
      <c r="L895" s="48">
        <v>45</v>
      </c>
      <c r="M895" s="33"/>
      <c r="N895" s="33"/>
      <c r="O895" s="33">
        <v>1</v>
      </c>
      <c r="P895" s="33">
        <v>20</v>
      </c>
      <c r="Q895" s="33">
        <v>69</v>
      </c>
      <c r="R895" s="33"/>
      <c r="S895" s="33">
        <v>6</v>
      </c>
      <c r="T895" s="33">
        <v>32</v>
      </c>
      <c r="U895" s="57" t="s">
        <v>2686</v>
      </c>
      <c r="V895" s="33" t="s">
        <v>39</v>
      </c>
      <c r="W895" s="33" t="s">
        <v>200</v>
      </c>
    </row>
    <row r="896" s="6" customFormat="1" ht="36" spans="1:23">
      <c r="A896" s="32">
        <v>887</v>
      </c>
      <c r="B896" s="57" t="s">
        <v>2669</v>
      </c>
      <c r="C896" s="33" t="s">
        <v>31</v>
      </c>
      <c r="D896" s="33" t="s">
        <v>34</v>
      </c>
      <c r="E896" s="33" t="s">
        <v>149</v>
      </c>
      <c r="F896" s="34">
        <v>44166</v>
      </c>
      <c r="G896" s="34">
        <v>44378</v>
      </c>
      <c r="H896" s="33" t="s">
        <v>2666</v>
      </c>
      <c r="I896" s="33" t="s">
        <v>2687</v>
      </c>
      <c r="J896" s="48">
        <v>35</v>
      </c>
      <c r="K896" s="48"/>
      <c r="L896" s="48">
        <v>35</v>
      </c>
      <c r="M896" s="33"/>
      <c r="N896" s="33"/>
      <c r="O896" s="33">
        <v>1</v>
      </c>
      <c r="P896" s="33">
        <v>60</v>
      </c>
      <c r="Q896" s="33">
        <v>199</v>
      </c>
      <c r="R896" s="33"/>
      <c r="S896" s="33">
        <v>28</v>
      </c>
      <c r="T896" s="33">
        <v>137</v>
      </c>
      <c r="U896" s="33" t="s">
        <v>2688</v>
      </c>
      <c r="V896" s="33" t="s">
        <v>39</v>
      </c>
      <c r="W896" s="33" t="s">
        <v>200</v>
      </c>
    </row>
    <row r="897" s="6" customFormat="1" ht="24" spans="1:23">
      <c r="A897" s="32">
        <v>888</v>
      </c>
      <c r="B897" s="57" t="s">
        <v>2689</v>
      </c>
      <c r="C897" s="33" t="s">
        <v>31</v>
      </c>
      <c r="D897" s="33" t="s">
        <v>92</v>
      </c>
      <c r="E897" s="33" t="s">
        <v>1458</v>
      </c>
      <c r="F897" s="34">
        <v>44166</v>
      </c>
      <c r="G897" s="34">
        <v>44378</v>
      </c>
      <c r="H897" s="33" t="s">
        <v>2666</v>
      </c>
      <c r="I897" s="57" t="s">
        <v>2690</v>
      </c>
      <c r="J897" s="48">
        <v>30</v>
      </c>
      <c r="K897" s="48"/>
      <c r="L897" s="48">
        <v>30</v>
      </c>
      <c r="M897" s="33"/>
      <c r="N897" s="33"/>
      <c r="O897" s="33">
        <v>1</v>
      </c>
      <c r="P897" s="33"/>
      <c r="Q897" s="33">
        <v>468</v>
      </c>
      <c r="R897" s="33"/>
      <c r="S897" s="33"/>
      <c r="T897" s="33">
        <v>242</v>
      </c>
      <c r="U897" s="57" t="s">
        <v>2691</v>
      </c>
      <c r="V897" s="33" t="s">
        <v>39</v>
      </c>
      <c r="W897" s="33" t="s">
        <v>200</v>
      </c>
    </row>
    <row r="898" s="6" customFormat="1" ht="24" spans="1:23">
      <c r="A898" s="32">
        <v>889</v>
      </c>
      <c r="B898" s="57" t="s">
        <v>2669</v>
      </c>
      <c r="C898" s="33" t="s">
        <v>31</v>
      </c>
      <c r="D898" s="33" t="s">
        <v>34</v>
      </c>
      <c r="E898" s="57" t="s">
        <v>292</v>
      </c>
      <c r="F898" s="34">
        <v>44166</v>
      </c>
      <c r="G898" s="34">
        <v>44378</v>
      </c>
      <c r="H898" s="33" t="s">
        <v>2666</v>
      </c>
      <c r="I898" s="57" t="s">
        <v>2692</v>
      </c>
      <c r="J898" s="48">
        <v>51</v>
      </c>
      <c r="K898" s="48"/>
      <c r="L898" s="48">
        <v>51</v>
      </c>
      <c r="M898" s="33"/>
      <c r="N898" s="33"/>
      <c r="O898" s="33">
        <v>1</v>
      </c>
      <c r="P898" s="33"/>
      <c r="Q898" s="33"/>
      <c r="R898" s="33"/>
      <c r="S898" s="33">
        <v>27</v>
      </c>
      <c r="T898" s="33">
        <v>90</v>
      </c>
      <c r="U898" s="57" t="s">
        <v>2693</v>
      </c>
      <c r="V898" s="33" t="s">
        <v>39</v>
      </c>
      <c r="W898" s="33" t="s">
        <v>200</v>
      </c>
    </row>
    <row r="899" s="6" customFormat="1" ht="24" spans="1:23">
      <c r="A899" s="32">
        <v>890</v>
      </c>
      <c r="B899" s="57" t="s">
        <v>2669</v>
      </c>
      <c r="C899" s="33" t="s">
        <v>31</v>
      </c>
      <c r="D899" s="33" t="s">
        <v>34</v>
      </c>
      <c r="E899" s="57" t="s">
        <v>1305</v>
      </c>
      <c r="F899" s="34">
        <v>44166</v>
      </c>
      <c r="G899" s="34">
        <v>44378</v>
      </c>
      <c r="H899" s="33" t="s">
        <v>2666</v>
      </c>
      <c r="I899" s="57" t="s">
        <v>2694</v>
      </c>
      <c r="J899" s="48">
        <v>40</v>
      </c>
      <c r="K899" s="48"/>
      <c r="L899" s="48">
        <v>40</v>
      </c>
      <c r="M899" s="33"/>
      <c r="N899" s="33"/>
      <c r="O899" s="33">
        <v>1</v>
      </c>
      <c r="P899" s="33"/>
      <c r="Q899" s="33"/>
      <c r="R899" s="33"/>
      <c r="S899" s="33">
        <v>20</v>
      </c>
      <c r="T899" s="33">
        <v>74</v>
      </c>
      <c r="U899" s="57" t="s">
        <v>2695</v>
      </c>
      <c r="V899" s="33" t="s">
        <v>39</v>
      </c>
      <c r="W899" s="33" t="s">
        <v>200</v>
      </c>
    </row>
    <row r="900" s="6" customFormat="1" ht="24" spans="1:23">
      <c r="A900" s="32">
        <v>891</v>
      </c>
      <c r="B900" s="57" t="s">
        <v>2669</v>
      </c>
      <c r="C900" s="33" t="s">
        <v>31</v>
      </c>
      <c r="D900" s="33" t="s">
        <v>34</v>
      </c>
      <c r="E900" s="57" t="s">
        <v>1236</v>
      </c>
      <c r="F900" s="34">
        <v>44166</v>
      </c>
      <c r="G900" s="34">
        <v>44378</v>
      </c>
      <c r="H900" s="33" t="s">
        <v>2666</v>
      </c>
      <c r="I900" s="57" t="s">
        <v>2696</v>
      </c>
      <c r="J900" s="48">
        <v>45</v>
      </c>
      <c r="K900" s="48"/>
      <c r="L900" s="48">
        <v>45</v>
      </c>
      <c r="M900" s="33"/>
      <c r="N900" s="33"/>
      <c r="O900" s="33">
        <v>1</v>
      </c>
      <c r="P900" s="33"/>
      <c r="Q900" s="33"/>
      <c r="R900" s="33"/>
      <c r="S900" s="33"/>
      <c r="T900" s="33">
        <v>125</v>
      </c>
      <c r="U900" s="57" t="s">
        <v>2697</v>
      </c>
      <c r="V900" s="33" t="s">
        <v>39</v>
      </c>
      <c r="W900" s="33" t="s">
        <v>200</v>
      </c>
    </row>
    <row r="901" s="6" customFormat="1" ht="24" spans="1:23">
      <c r="A901" s="32">
        <v>892</v>
      </c>
      <c r="B901" s="57" t="s">
        <v>2669</v>
      </c>
      <c r="C901" s="33" t="s">
        <v>31</v>
      </c>
      <c r="D901" s="33" t="s">
        <v>34</v>
      </c>
      <c r="E901" s="57" t="s">
        <v>385</v>
      </c>
      <c r="F901" s="34">
        <v>44166</v>
      </c>
      <c r="G901" s="34">
        <v>44378</v>
      </c>
      <c r="H901" s="33" t="s">
        <v>2666</v>
      </c>
      <c r="I901" s="57" t="s">
        <v>2698</v>
      </c>
      <c r="J901" s="48">
        <v>44</v>
      </c>
      <c r="K901" s="48"/>
      <c r="L901" s="48">
        <v>44</v>
      </c>
      <c r="M901" s="33"/>
      <c r="N901" s="33"/>
      <c r="O901" s="33">
        <v>1</v>
      </c>
      <c r="P901" s="33"/>
      <c r="Q901" s="33"/>
      <c r="R901" s="33"/>
      <c r="S901" s="33"/>
      <c r="T901" s="33">
        <v>129</v>
      </c>
      <c r="U901" s="57" t="s">
        <v>2699</v>
      </c>
      <c r="V901" s="33" t="s">
        <v>39</v>
      </c>
      <c r="W901" s="33" t="s">
        <v>200</v>
      </c>
    </row>
    <row r="902" s="6" customFormat="1" ht="24" spans="1:23">
      <c r="A902" s="32">
        <v>893</v>
      </c>
      <c r="B902" s="57" t="s">
        <v>2669</v>
      </c>
      <c r="C902" s="33" t="s">
        <v>31</v>
      </c>
      <c r="D902" s="33" t="s">
        <v>34</v>
      </c>
      <c r="E902" s="57" t="s">
        <v>1172</v>
      </c>
      <c r="F902" s="34">
        <v>44166</v>
      </c>
      <c r="G902" s="34">
        <v>44378</v>
      </c>
      <c r="H902" s="33" t="s">
        <v>2666</v>
      </c>
      <c r="I902" s="57" t="s">
        <v>2700</v>
      </c>
      <c r="J902" s="48">
        <v>52</v>
      </c>
      <c r="K902" s="48"/>
      <c r="L902" s="48">
        <v>52</v>
      </c>
      <c r="M902" s="33"/>
      <c r="N902" s="33"/>
      <c r="O902" s="33">
        <v>1</v>
      </c>
      <c r="P902" s="33"/>
      <c r="Q902" s="33"/>
      <c r="R902" s="33"/>
      <c r="S902" s="33"/>
      <c r="T902" s="33">
        <v>120</v>
      </c>
      <c r="U902" s="57" t="s">
        <v>2701</v>
      </c>
      <c r="V902" s="33" t="s">
        <v>39</v>
      </c>
      <c r="W902" s="33" t="s">
        <v>200</v>
      </c>
    </row>
    <row r="903" s="6" customFormat="1" ht="24" spans="1:23">
      <c r="A903" s="32">
        <v>894</v>
      </c>
      <c r="B903" s="57" t="s">
        <v>2669</v>
      </c>
      <c r="C903" s="33" t="s">
        <v>31</v>
      </c>
      <c r="D903" s="33" t="s">
        <v>34</v>
      </c>
      <c r="E903" s="57" t="s">
        <v>1255</v>
      </c>
      <c r="F903" s="34">
        <v>44166</v>
      </c>
      <c r="G903" s="34">
        <v>44378</v>
      </c>
      <c r="H903" s="33" t="s">
        <v>2666</v>
      </c>
      <c r="I903" s="57" t="s">
        <v>2702</v>
      </c>
      <c r="J903" s="48">
        <v>41</v>
      </c>
      <c r="K903" s="48"/>
      <c r="L903" s="48">
        <v>41</v>
      </c>
      <c r="M903" s="33"/>
      <c r="N903" s="33"/>
      <c r="O903" s="33">
        <v>1</v>
      </c>
      <c r="P903" s="33"/>
      <c r="Q903" s="33"/>
      <c r="R903" s="33">
        <v>1</v>
      </c>
      <c r="S903" s="33"/>
      <c r="T903" s="33">
        <v>117</v>
      </c>
      <c r="U903" s="57" t="s">
        <v>2684</v>
      </c>
      <c r="V903" s="33" t="s">
        <v>39</v>
      </c>
      <c r="W903" s="33" t="s">
        <v>200</v>
      </c>
    </row>
    <row r="904" s="6" customFormat="1" ht="24" spans="1:23">
      <c r="A904" s="32">
        <v>895</v>
      </c>
      <c r="B904" s="57" t="s">
        <v>2669</v>
      </c>
      <c r="C904" s="33" t="s">
        <v>31</v>
      </c>
      <c r="D904" s="33" t="s">
        <v>34</v>
      </c>
      <c r="E904" s="57" t="s">
        <v>767</v>
      </c>
      <c r="F904" s="34">
        <v>44166</v>
      </c>
      <c r="G904" s="34">
        <v>44378</v>
      </c>
      <c r="H904" s="33" t="s">
        <v>2666</v>
      </c>
      <c r="I904" s="57" t="s">
        <v>2703</v>
      </c>
      <c r="J904" s="48">
        <v>50</v>
      </c>
      <c r="K904" s="48"/>
      <c r="L904" s="48">
        <v>50</v>
      </c>
      <c r="M904" s="33"/>
      <c r="N904" s="33"/>
      <c r="O904" s="33">
        <v>1</v>
      </c>
      <c r="P904" s="33"/>
      <c r="Q904" s="33">
        <v>300</v>
      </c>
      <c r="R904" s="33"/>
      <c r="S904" s="33"/>
      <c r="T904" s="33">
        <v>241</v>
      </c>
      <c r="U904" s="57" t="s">
        <v>2704</v>
      </c>
      <c r="V904" s="33" t="s">
        <v>39</v>
      </c>
      <c r="W904" s="33" t="s">
        <v>200</v>
      </c>
    </row>
    <row r="905" s="6" customFormat="1" ht="24" spans="1:23">
      <c r="A905" s="32">
        <v>896</v>
      </c>
      <c r="B905" s="57" t="s">
        <v>2669</v>
      </c>
      <c r="C905" s="33" t="s">
        <v>31</v>
      </c>
      <c r="D905" s="33" t="s">
        <v>34</v>
      </c>
      <c r="E905" s="57" t="s">
        <v>1451</v>
      </c>
      <c r="F905" s="34">
        <v>44166</v>
      </c>
      <c r="G905" s="34">
        <v>44378</v>
      </c>
      <c r="H905" s="33" t="s">
        <v>2666</v>
      </c>
      <c r="I905" s="57" t="s">
        <v>2705</v>
      </c>
      <c r="J905" s="48">
        <v>56</v>
      </c>
      <c r="K905" s="48"/>
      <c r="L905" s="48">
        <v>56</v>
      </c>
      <c r="M905" s="33"/>
      <c r="N905" s="33"/>
      <c r="O905" s="33">
        <v>1</v>
      </c>
      <c r="P905" s="33"/>
      <c r="Q905" s="33"/>
      <c r="R905" s="33"/>
      <c r="S905" s="33"/>
      <c r="T905" s="33">
        <v>132</v>
      </c>
      <c r="U905" s="57" t="s">
        <v>2706</v>
      </c>
      <c r="V905" s="33" t="s">
        <v>39</v>
      </c>
      <c r="W905" s="33" t="s">
        <v>200</v>
      </c>
    </row>
    <row r="906" s="6" customFormat="1" ht="36" spans="1:23">
      <c r="A906" s="32">
        <v>897</v>
      </c>
      <c r="B906" s="57" t="s">
        <v>2669</v>
      </c>
      <c r="C906" s="33" t="s">
        <v>31</v>
      </c>
      <c r="D906" s="33" t="s">
        <v>34</v>
      </c>
      <c r="E906" s="57" t="s">
        <v>1288</v>
      </c>
      <c r="F906" s="34">
        <v>44166</v>
      </c>
      <c r="G906" s="34">
        <v>44378</v>
      </c>
      <c r="H906" s="33" t="s">
        <v>2666</v>
      </c>
      <c r="I906" s="33" t="s">
        <v>2707</v>
      </c>
      <c r="J906" s="48">
        <v>48</v>
      </c>
      <c r="K906" s="48"/>
      <c r="L906" s="48">
        <v>48</v>
      </c>
      <c r="M906" s="33"/>
      <c r="N906" s="33"/>
      <c r="O906" s="33">
        <v>1</v>
      </c>
      <c r="P906" s="33"/>
      <c r="Q906" s="33">
        <v>330</v>
      </c>
      <c r="R906" s="33"/>
      <c r="S906" s="33"/>
      <c r="T906" s="33">
        <v>239</v>
      </c>
      <c r="U906" s="57" t="s">
        <v>2708</v>
      </c>
      <c r="V906" s="33" t="s">
        <v>39</v>
      </c>
      <c r="W906" s="33" t="s">
        <v>200</v>
      </c>
    </row>
    <row r="907" s="6" customFormat="1" ht="24" spans="1:23">
      <c r="A907" s="32">
        <v>898</v>
      </c>
      <c r="B907" s="57" t="s">
        <v>2669</v>
      </c>
      <c r="C907" s="33" t="s">
        <v>31</v>
      </c>
      <c r="D907" s="33" t="s">
        <v>34</v>
      </c>
      <c r="E907" s="57" t="s">
        <v>205</v>
      </c>
      <c r="F907" s="34">
        <v>44166</v>
      </c>
      <c r="G907" s="34">
        <v>44378</v>
      </c>
      <c r="H907" s="33" t="s">
        <v>2666</v>
      </c>
      <c r="I907" s="33" t="s">
        <v>2709</v>
      </c>
      <c r="J907" s="48">
        <v>52</v>
      </c>
      <c r="K907" s="48"/>
      <c r="L907" s="48">
        <v>52</v>
      </c>
      <c r="M907" s="33"/>
      <c r="N907" s="33"/>
      <c r="O907" s="33">
        <v>1</v>
      </c>
      <c r="P907" s="33"/>
      <c r="Q907" s="33"/>
      <c r="R907" s="33">
        <v>1</v>
      </c>
      <c r="S907" s="33"/>
      <c r="T907" s="33">
        <v>109</v>
      </c>
      <c r="U907" s="57" t="s">
        <v>2710</v>
      </c>
      <c r="V907" s="33" t="s">
        <v>39</v>
      </c>
      <c r="W907" s="33" t="s">
        <v>200</v>
      </c>
    </row>
    <row r="908" s="6" customFormat="1" ht="24" spans="1:23">
      <c r="A908" s="32">
        <v>899</v>
      </c>
      <c r="B908" s="57" t="s">
        <v>2669</v>
      </c>
      <c r="C908" s="33" t="s">
        <v>31</v>
      </c>
      <c r="D908" s="33" t="s">
        <v>34</v>
      </c>
      <c r="E908" s="57" t="s">
        <v>1418</v>
      </c>
      <c r="F908" s="34">
        <v>44166</v>
      </c>
      <c r="G908" s="34">
        <v>44378</v>
      </c>
      <c r="H908" s="33" t="s">
        <v>2666</v>
      </c>
      <c r="I908" s="33" t="s">
        <v>2711</v>
      </c>
      <c r="J908" s="48">
        <v>60</v>
      </c>
      <c r="K908" s="48"/>
      <c r="L908" s="48">
        <v>60</v>
      </c>
      <c r="M908" s="33"/>
      <c r="N908" s="33"/>
      <c r="O908" s="33">
        <v>1</v>
      </c>
      <c r="P908" s="33"/>
      <c r="Q908" s="33"/>
      <c r="R908" s="33">
        <v>1</v>
      </c>
      <c r="S908" s="33"/>
      <c r="T908" s="33">
        <v>96</v>
      </c>
      <c r="U908" s="57" t="s">
        <v>2712</v>
      </c>
      <c r="V908" s="33" t="s">
        <v>39</v>
      </c>
      <c r="W908" s="33" t="s">
        <v>200</v>
      </c>
    </row>
    <row r="909" s="6" customFormat="1" ht="24" spans="1:23">
      <c r="A909" s="32">
        <v>900</v>
      </c>
      <c r="B909" s="57" t="s">
        <v>2669</v>
      </c>
      <c r="C909" s="33" t="s">
        <v>31</v>
      </c>
      <c r="D909" s="33" t="s">
        <v>34</v>
      </c>
      <c r="E909" s="57" t="s">
        <v>1880</v>
      </c>
      <c r="F909" s="34">
        <v>44166</v>
      </c>
      <c r="G909" s="34">
        <v>44378</v>
      </c>
      <c r="H909" s="33" t="s">
        <v>2666</v>
      </c>
      <c r="I909" s="57" t="s">
        <v>2713</v>
      </c>
      <c r="J909" s="48">
        <v>47</v>
      </c>
      <c r="K909" s="48"/>
      <c r="L909" s="48">
        <v>47</v>
      </c>
      <c r="M909" s="33"/>
      <c r="N909" s="33"/>
      <c r="O909" s="33">
        <v>1</v>
      </c>
      <c r="P909" s="33"/>
      <c r="Q909" s="33"/>
      <c r="R909" s="33"/>
      <c r="S909" s="33"/>
      <c r="T909" s="33">
        <v>121</v>
      </c>
      <c r="U909" s="57" t="s">
        <v>2714</v>
      </c>
      <c r="V909" s="33" t="s">
        <v>39</v>
      </c>
      <c r="W909" s="33" t="s">
        <v>200</v>
      </c>
    </row>
    <row r="910" s="6" customFormat="1" ht="24" spans="1:23">
      <c r="A910" s="32">
        <v>901</v>
      </c>
      <c r="B910" s="57" t="s">
        <v>2669</v>
      </c>
      <c r="C910" s="33" t="s">
        <v>31</v>
      </c>
      <c r="D910" s="33" t="s">
        <v>34</v>
      </c>
      <c r="E910" s="51" t="s">
        <v>565</v>
      </c>
      <c r="F910" s="34">
        <v>44166</v>
      </c>
      <c r="G910" s="34">
        <v>44378</v>
      </c>
      <c r="H910" s="33" t="s">
        <v>2666</v>
      </c>
      <c r="I910" s="33" t="s">
        <v>2715</v>
      </c>
      <c r="J910" s="48">
        <v>45</v>
      </c>
      <c r="K910" s="48"/>
      <c r="L910" s="48">
        <v>45</v>
      </c>
      <c r="M910" s="33"/>
      <c r="N910" s="33"/>
      <c r="O910" s="33">
        <v>1</v>
      </c>
      <c r="P910" s="33"/>
      <c r="Q910" s="33"/>
      <c r="R910" s="33"/>
      <c r="S910" s="33"/>
      <c r="T910" s="33">
        <v>114</v>
      </c>
      <c r="U910" s="57" t="s">
        <v>2716</v>
      </c>
      <c r="V910" s="33" t="s">
        <v>39</v>
      </c>
      <c r="W910" s="33" t="s">
        <v>200</v>
      </c>
    </row>
    <row r="911" s="6" customFormat="1" ht="24" spans="1:23">
      <c r="A911" s="32">
        <v>902</v>
      </c>
      <c r="B911" s="57" t="s">
        <v>2669</v>
      </c>
      <c r="C911" s="33" t="s">
        <v>31</v>
      </c>
      <c r="D911" s="33" t="s">
        <v>34</v>
      </c>
      <c r="E911" s="33" t="s">
        <v>2717</v>
      </c>
      <c r="F911" s="34">
        <v>44166</v>
      </c>
      <c r="G911" s="34">
        <v>44378</v>
      </c>
      <c r="H911" s="33" t="s">
        <v>2666</v>
      </c>
      <c r="I911" s="33" t="s">
        <v>2718</v>
      </c>
      <c r="J911" s="48">
        <v>44</v>
      </c>
      <c r="K911" s="48"/>
      <c r="L911" s="48">
        <v>44</v>
      </c>
      <c r="M911" s="33"/>
      <c r="N911" s="33"/>
      <c r="O911" s="33">
        <v>1</v>
      </c>
      <c r="P911" s="33"/>
      <c r="Q911" s="33"/>
      <c r="R911" s="33"/>
      <c r="S911" s="33"/>
      <c r="T911" s="33">
        <v>50</v>
      </c>
      <c r="U911" s="57" t="s">
        <v>2719</v>
      </c>
      <c r="V911" s="33" t="s">
        <v>39</v>
      </c>
      <c r="W911" s="33" t="s">
        <v>200</v>
      </c>
    </row>
    <row r="912" s="6" customFormat="1" ht="24" spans="1:23">
      <c r="A912" s="32">
        <v>903</v>
      </c>
      <c r="B912" s="57" t="s">
        <v>2669</v>
      </c>
      <c r="C912" s="33" t="s">
        <v>31</v>
      </c>
      <c r="D912" s="33" t="s">
        <v>34</v>
      </c>
      <c r="E912" s="57" t="s">
        <v>51</v>
      </c>
      <c r="F912" s="34">
        <v>44166</v>
      </c>
      <c r="G912" s="34">
        <v>44378</v>
      </c>
      <c r="H912" s="33" t="s">
        <v>2666</v>
      </c>
      <c r="I912" s="33" t="s">
        <v>2720</v>
      </c>
      <c r="J912" s="48">
        <v>52</v>
      </c>
      <c r="K912" s="48"/>
      <c r="L912" s="48">
        <v>52</v>
      </c>
      <c r="M912" s="33"/>
      <c r="N912" s="33"/>
      <c r="O912" s="33">
        <v>1</v>
      </c>
      <c r="P912" s="33"/>
      <c r="Q912" s="33"/>
      <c r="R912" s="33"/>
      <c r="S912" s="33"/>
      <c r="T912" s="33">
        <v>131</v>
      </c>
      <c r="U912" s="57" t="s">
        <v>2721</v>
      </c>
      <c r="V912" s="33" t="s">
        <v>39</v>
      </c>
      <c r="W912" s="33" t="s">
        <v>200</v>
      </c>
    </row>
    <row r="913" s="6" customFormat="1" ht="24" spans="1:23">
      <c r="A913" s="32">
        <v>904</v>
      </c>
      <c r="B913" s="57" t="s">
        <v>2669</v>
      </c>
      <c r="C913" s="33" t="s">
        <v>31</v>
      </c>
      <c r="D913" s="33" t="s">
        <v>34</v>
      </c>
      <c r="E913" s="57" t="s">
        <v>2722</v>
      </c>
      <c r="F913" s="34">
        <v>44166</v>
      </c>
      <c r="G913" s="34">
        <v>44378</v>
      </c>
      <c r="H913" s="33" t="s">
        <v>2666</v>
      </c>
      <c r="I913" s="33" t="s">
        <v>2723</v>
      </c>
      <c r="J913" s="48">
        <v>65</v>
      </c>
      <c r="K913" s="48"/>
      <c r="L913" s="48">
        <v>65</v>
      </c>
      <c r="M913" s="33"/>
      <c r="N913" s="33"/>
      <c r="O913" s="33">
        <v>1</v>
      </c>
      <c r="P913" s="33"/>
      <c r="Q913" s="33"/>
      <c r="R913" s="33"/>
      <c r="S913" s="33">
        <v>35</v>
      </c>
      <c r="T913" s="33">
        <v>145</v>
      </c>
      <c r="U913" s="57" t="s">
        <v>2724</v>
      </c>
      <c r="V913" s="33" t="s">
        <v>39</v>
      </c>
      <c r="W913" s="33" t="s">
        <v>200</v>
      </c>
    </row>
    <row r="914" s="6" customFormat="1" ht="24" spans="1:23">
      <c r="A914" s="32">
        <v>905</v>
      </c>
      <c r="B914" s="57" t="s">
        <v>2669</v>
      </c>
      <c r="C914" s="33" t="s">
        <v>31</v>
      </c>
      <c r="D914" s="33" t="s">
        <v>34</v>
      </c>
      <c r="E914" s="39" t="s">
        <v>908</v>
      </c>
      <c r="F914" s="34">
        <v>44166</v>
      </c>
      <c r="G914" s="34">
        <v>44378</v>
      </c>
      <c r="H914" s="33" t="s">
        <v>2666</v>
      </c>
      <c r="I914" s="57" t="s">
        <v>2725</v>
      </c>
      <c r="J914" s="48">
        <v>46</v>
      </c>
      <c r="K914" s="48"/>
      <c r="L914" s="48">
        <v>46</v>
      </c>
      <c r="M914" s="33"/>
      <c r="N914" s="33"/>
      <c r="O914" s="33">
        <v>1</v>
      </c>
      <c r="P914" s="33"/>
      <c r="Q914" s="33"/>
      <c r="R914" s="33"/>
      <c r="S914" s="33"/>
      <c r="T914" s="33">
        <v>121</v>
      </c>
      <c r="U914" s="57" t="s">
        <v>2714</v>
      </c>
      <c r="V914" s="33" t="s">
        <v>39</v>
      </c>
      <c r="W914" s="33" t="s">
        <v>200</v>
      </c>
    </row>
    <row r="915" s="6" customFormat="1" ht="24" spans="1:23">
      <c r="A915" s="32">
        <v>906</v>
      </c>
      <c r="B915" s="57" t="s">
        <v>2689</v>
      </c>
      <c r="C915" s="33" t="s">
        <v>31</v>
      </c>
      <c r="D915" s="33" t="s">
        <v>92</v>
      </c>
      <c r="E915" s="33" t="s">
        <v>2726</v>
      </c>
      <c r="F915" s="34">
        <v>44166</v>
      </c>
      <c r="G915" s="34">
        <v>44378</v>
      </c>
      <c r="H915" s="33" t="s">
        <v>2666</v>
      </c>
      <c r="I915" s="57" t="s">
        <v>2727</v>
      </c>
      <c r="J915" s="48">
        <v>48</v>
      </c>
      <c r="K915" s="48"/>
      <c r="L915" s="48">
        <v>48</v>
      </c>
      <c r="M915" s="33"/>
      <c r="N915" s="33"/>
      <c r="O915" s="33">
        <v>1</v>
      </c>
      <c r="P915" s="33"/>
      <c r="Q915" s="33"/>
      <c r="R915" s="33">
        <v>1</v>
      </c>
      <c r="S915" s="33"/>
      <c r="T915" s="33">
        <v>124</v>
      </c>
      <c r="U915" s="57" t="s">
        <v>2728</v>
      </c>
      <c r="V915" s="33" t="s">
        <v>39</v>
      </c>
      <c r="W915" s="33" t="s">
        <v>200</v>
      </c>
    </row>
    <row r="916" s="6" customFormat="1" ht="24" spans="1:23">
      <c r="A916" s="32">
        <v>907</v>
      </c>
      <c r="B916" s="57" t="s">
        <v>2669</v>
      </c>
      <c r="C916" s="33" t="s">
        <v>31</v>
      </c>
      <c r="D916" s="33" t="s">
        <v>34</v>
      </c>
      <c r="E916" s="57" t="s">
        <v>614</v>
      </c>
      <c r="F916" s="34">
        <v>44166</v>
      </c>
      <c r="G916" s="34">
        <v>44378</v>
      </c>
      <c r="H916" s="33" t="s">
        <v>2666</v>
      </c>
      <c r="I916" s="33" t="s">
        <v>2729</v>
      </c>
      <c r="J916" s="48">
        <v>85</v>
      </c>
      <c r="K916" s="48"/>
      <c r="L916" s="48">
        <v>85</v>
      </c>
      <c r="M916" s="33"/>
      <c r="N916" s="33"/>
      <c r="O916" s="33">
        <v>1</v>
      </c>
      <c r="P916" s="33"/>
      <c r="Q916" s="33">
        <v>112</v>
      </c>
      <c r="R916" s="33"/>
      <c r="S916" s="33"/>
      <c r="T916" s="33">
        <v>100</v>
      </c>
      <c r="U916" s="57" t="s">
        <v>2730</v>
      </c>
      <c r="V916" s="33" t="s">
        <v>39</v>
      </c>
      <c r="W916" s="33" t="s">
        <v>200</v>
      </c>
    </row>
    <row r="917" s="6" customFormat="1" ht="36" spans="1:23">
      <c r="A917" s="32">
        <v>908</v>
      </c>
      <c r="B917" s="57" t="s">
        <v>2731</v>
      </c>
      <c r="C917" s="33" t="s">
        <v>31</v>
      </c>
      <c r="D917" s="33" t="s">
        <v>34</v>
      </c>
      <c r="E917" s="57" t="s">
        <v>2732</v>
      </c>
      <c r="F917" s="34">
        <v>44166</v>
      </c>
      <c r="G917" s="34">
        <v>44378</v>
      </c>
      <c r="H917" s="33" t="s">
        <v>2666</v>
      </c>
      <c r="I917" s="33" t="s">
        <v>2733</v>
      </c>
      <c r="J917" s="48">
        <v>25</v>
      </c>
      <c r="K917" s="48"/>
      <c r="L917" s="48">
        <v>25</v>
      </c>
      <c r="M917" s="33"/>
      <c r="N917" s="33"/>
      <c r="O917" s="33">
        <v>1</v>
      </c>
      <c r="P917" s="33"/>
      <c r="Q917" s="33"/>
      <c r="R917" s="33">
        <v>1</v>
      </c>
      <c r="S917" s="33">
        <v>6</v>
      </c>
      <c r="T917" s="33">
        <v>20</v>
      </c>
      <c r="U917" s="57" t="s">
        <v>2734</v>
      </c>
      <c r="V917" s="33" t="s">
        <v>39</v>
      </c>
      <c r="W917" s="33" t="s">
        <v>200</v>
      </c>
    </row>
    <row r="918" s="6" customFormat="1" ht="24" spans="1:23">
      <c r="A918" s="32">
        <v>909</v>
      </c>
      <c r="B918" s="57" t="s">
        <v>2731</v>
      </c>
      <c r="C918" s="33" t="s">
        <v>31</v>
      </c>
      <c r="D918" s="33" t="s">
        <v>34</v>
      </c>
      <c r="E918" s="33" t="s">
        <v>1357</v>
      </c>
      <c r="F918" s="34">
        <v>44166</v>
      </c>
      <c r="G918" s="34">
        <v>44378</v>
      </c>
      <c r="H918" s="33" t="s">
        <v>2666</v>
      </c>
      <c r="I918" s="33" t="s">
        <v>2735</v>
      </c>
      <c r="J918" s="48">
        <v>30</v>
      </c>
      <c r="K918" s="48"/>
      <c r="L918" s="48">
        <v>30</v>
      </c>
      <c r="M918" s="33"/>
      <c r="N918" s="33"/>
      <c r="O918" s="33">
        <v>1</v>
      </c>
      <c r="P918" s="33"/>
      <c r="Q918" s="33">
        <v>456</v>
      </c>
      <c r="R918" s="33">
        <v>1</v>
      </c>
      <c r="S918" s="33"/>
      <c r="T918" s="33">
        <v>68</v>
      </c>
      <c r="U918" s="39" t="s">
        <v>2736</v>
      </c>
      <c r="V918" s="33" t="s">
        <v>39</v>
      </c>
      <c r="W918" s="33" t="s">
        <v>200</v>
      </c>
    </row>
    <row r="919" s="6" customFormat="1" ht="24" spans="1:23">
      <c r="A919" s="32">
        <v>910</v>
      </c>
      <c r="B919" s="57" t="s">
        <v>2669</v>
      </c>
      <c r="C919" s="33" t="s">
        <v>31</v>
      </c>
      <c r="D919" s="33" t="s">
        <v>34</v>
      </c>
      <c r="E919" s="33" t="s">
        <v>1276</v>
      </c>
      <c r="F919" s="34">
        <v>44166</v>
      </c>
      <c r="G919" s="34">
        <v>44378</v>
      </c>
      <c r="H919" s="33" t="s">
        <v>2666</v>
      </c>
      <c r="I919" s="33" t="s">
        <v>2737</v>
      </c>
      <c r="J919" s="48">
        <v>15</v>
      </c>
      <c r="K919" s="48"/>
      <c r="L919" s="48">
        <v>15</v>
      </c>
      <c r="M919" s="33"/>
      <c r="N919" s="33"/>
      <c r="O919" s="33">
        <v>1</v>
      </c>
      <c r="P919" s="33"/>
      <c r="Q919" s="33"/>
      <c r="R919" s="33">
        <v>1</v>
      </c>
      <c r="S919" s="33">
        <v>14</v>
      </c>
      <c r="T919" s="33">
        <v>27</v>
      </c>
      <c r="U919" s="33" t="s">
        <v>2738</v>
      </c>
      <c r="V919" s="33" t="s">
        <v>39</v>
      </c>
      <c r="W919" s="33" t="s">
        <v>200</v>
      </c>
    </row>
    <row r="920" s="6" customFormat="1" ht="24" spans="1:23">
      <c r="A920" s="32">
        <v>911</v>
      </c>
      <c r="B920" s="57" t="s">
        <v>2669</v>
      </c>
      <c r="C920" s="33" t="s">
        <v>31</v>
      </c>
      <c r="D920" s="57" t="s">
        <v>34</v>
      </c>
      <c r="E920" s="57" t="s">
        <v>1255</v>
      </c>
      <c r="F920" s="34">
        <v>44409</v>
      </c>
      <c r="G920" s="34">
        <v>44531</v>
      </c>
      <c r="H920" s="33" t="s">
        <v>2666</v>
      </c>
      <c r="I920" s="57" t="s">
        <v>2739</v>
      </c>
      <c r="J920" s="42">
        <v>260</v>
      </c>
      <c r="K920" s="42"/>
      <c r="L920" s="42">
        <v>260</v>
      </c>
      <c r="M920" s="33"/>
      <c r="N920" s="33"/>
      <c r="O920" s="33">
        <v>1</v>
      </c>
      <c r="P920" s="33"/>
      <c r="Q920" s="33">
        <v>122</v>
      </c>
      <c r="R920" s="33"/>
      <c r="S920" s="33"/>
      <c r="T920" s="33"/>
      <c r="U920" s="57" t="s">
        <v>2740</v>
      </c>
      <c r="V920" s="33" t="s">
        <v>39</v>
      </c>
      <c r="W920" s="33" t="s">
        <v>200</v>
      </c>
    </row>
    <row r="921" s="6" customFormat="1" ht="24" spans="1:23">
      <c r="A921" s="32">
        <v>912</v>
      </c>
      <c r="B921" s="33" t="s">
        <v>2741</v>
      </c>
      <c r="C921" s="33" t="s">
        <v>31</v>
      </c>
      <c r="D921" s="33" t="s">
        <v>87</v>
      </c>
      <c r="E921" s="33" t="s">
        <v>1339</v>
      </c>
      <c r="F921" s="34">
        <v>44166</v>
      </c>
      <c r="G921" s="34">
        <v>44409</v>
      </c>
      <c r="H921" s="33" t="s">
        <v>2666</v>
      </c>
      <c r="I921" s="33" t="s">
        <v>2742</v>
      </c>
      <c r="J921" s="48">
        <v>100</v>
      </c>
      <c r="K921" s="48"/>
      <c r="L921" s="48">
        <v>100</v>
      </c>
      <c r="M921" s="33"/>
      <c r="N921" s="33"/>
      <c r="O921" s="33">
        <v>1</v>
      </c>
      <c r="P921" s="33"/>
      <c r="Q921" s="33"/>
      <c r="R921" s="33">
        <v>1</v>
      </c>
      <c r="S921" s="33"/>
      <c r="T921" s="33">
        <v>230</v>
      </c>
      <c r="U921" s="39" t="s">
        <v>2743</v>
      </c>
      <c r="V921" s="33" t="s">
        <v>39</v>
      </c>
      <c r="W921" s="33" t="s">
        <v>54</v>
      </c>
    </row>
    <row r="922" s="6" customFormat="1" ht="24" spans="1:23">
      <c r="A922" s="32">
        <v>913</v>
      </c>
      <c r="B922" s="33" t="s">
        <v>2744</v>
      </c>
      <c r="C922" s="33" t="s">
        <v>31</v>
      </c>
      <c r="D922" s="33" t="s">
        <v>34</v>
      </c>
      <c r="E922" s="39" t="s">
        <v>1401</v>
      </c>
      <c r="F922" s="34">
        <v>44166</v>
      </c>
      <c r="G922" s="34">
        <v>44409</v>
      </c>
      <c r="H922" s="33" t="s">
        <v>2666</v>
      </c>
      <c r="I922" s="33" t="s">
        <v>2745</v>
      </c>
      <c r="J922" s="48">
        <v>12</v>
      </c>
      <c r="K922" s="48"/>
      <c r="L922" s="48">
        <v>12</v>
      </c>
      <c r="M922" s="33"/>
      <c r="N922" s="33"/>
      <c r="O922" s="33">
        <v>1</v>
      </c>
      <c r="P922" s="33"/>
      <c r="Q922" s="33"/>
      <c r="R922" s="33"/>
      <c r="S922" s="33"/>
      <c r="T922" s="33">
        <v>145</v>
      </c>
      <c r="U922" s="33" t="s">
        <v>2746</v>
      </c>
      <c r="V922" s="33" t="s">
        <v>39</v>
      </c>
      <c r="W922" s="33" t="s">
        <v>54</v>
      </c>
    </row>
    <row r="923" s="6" customFormat="1" ht="24" spans="1:23">
      <c r="A923" s="32">
        <v>914</v>
      </c>
      <c r="B923" s="33" t="s">
        <v>2744</v>
      </c>
      <c r="C923" s="33" t="s">
        <v>31</v>
      </c>
      <c r="D923" s="33" t="s">
        <v>34</v>
      </c>
      <c r="E923" s="39" t="s">
        <v>1436</v>
      </c>
      <c r="F923" s="34">
        <v>44166</v>
      </c>
      <c r="G923" s="34">
        <v>44531</v>
      </c>
      <c r="H923" s="33" t="s">
        <v>2666</v>
      </c>
      <c r="I923" s="34" t="s">
        <v>2747</v>
      </c>
      <c r="J923" s="48">
        <v>19</v>
      </c>
      <c r="K923" s="48"/>
      <c r="L923" s="48">
        <v>19</v>
      </c>
      <c r="M923" s="33"/>
      <c r="N923" s="33"/>
      <c r="O923" s="33">
        <v>1</v>
      </c>
      <c r="P923" s="33"/>
      <c r="Q923" s="33">
        <v>136</v>
      </c>
      <c r="R923" s="33">
        <v>1</v>
      </c>
      <c r="S923" s="33"/>
      <c r="T923" s="33"/>
      <c r="U923" s="33" t="s">
        <v>2748</v>
      </c>
      <c r="V923" s="33" t="s">
        <v>39</v>
      </c>
      <c r="W923" s="33" t="s">
        <v>54</v>
      </c>
    </row>
    <row r="924" s="6" customFormat="1" ht="24" spans="1:23">
      <c r="A924" s="32">
        <v>915</v>
      </c>
      <c r="B924" s="33" t="s">
        <v>2744</v>
      </c>
      <c r="C924" s="33" t="s">
        <v>31</v>
      </c>
      <c r="D924" s="33" t="s">
        <v>34</v>
      </c>
      <c r="E924" s="39" t="s">
        <v>1538</v>
      </c>
      <c r="F924" s="34">
        <v>44166</v>
      </c>
      <c r="G924" s="34">
        <v>44531</v>
      </c>
      <c r="H924" s="33" t="s">
        <v>2666</v>
      </c>
      <c r="I924" s="34" t="s">
        <v>2749</v>
      </c>
      <c r="J924" s="48">
        <v>42</v>
      </c>
      <c r="K924" s="48"/>
      <c r="L924" s="48">
        <v>42</v>
      </c>
      <c r="M924" s="33"/>
      <c r="N924" s="33"/>
      <c r="O924" s="33">
        <v>1</v>
      </c>
      <c r="P924" s="33"/>
      <c r="Q924" s="33">
        <v>139</v>
      </c>
      <c r="R924" s="33">
        <v>1</v>
      </c>
      <c r="S924" s="33"/>
      <c r="T924" s="33"/>
      <c r="U924" s="33" t="s">
        <v>2750</v>
      </c>
      <c r="V924" s="33" t="s">
        <v>39</v>
      </c>
      <c r="W924" s="33" t="s">
        <v>54</v>
      </c>
    </row>
    <row r="925" s="6" customFormat="1" ht="24" spans="1:23">
      <c r="A925" s="32">
        <v>916</v>
      </c>
      <c r="B925" s="33" t="s">
        <v>2744</v>
      </c>
      <c r="C925" s="33" t="s">
        <v>31</v>
      </c>
      <c r="D925" s="33" t="s">
        <v>34</v>
      </c>
      <c r="E925" s="39" t="s">
        <v>1899</v>
      </c>
      <c r="F925" s="34">
        <v>44166</v>
      </c>
      <c r="G925" s="34">
        <v>44531</v>
      </c>
      <c r="H925" s="33" t="s">
        <v>2666</v>
      </c>
      <c r="I925" s="34" t="s">
        <v>2751</v>
      </c>
      <c r="J925" s="48">
        <v>24</v>
      </c>
      <c r="K925" s="48"/>
      <c r="L925" s="48">
        <v>24</v>
      </c>
      <c r="M925" s="33"/>
      <c r="N925" s="33"/>
      <c r="O925" s="33">
        <v>1</v>
      </c>
      <c r="P925" s="33"/>
      <c r="Q925" s="33">
        <v>144</v>
      </c>
      <c r="R925" s="33">
        <v>1</v>
      </c>
      <c r="S925" s="33"/>
      <c r="T925" s="33"/>
      <c r="U925" s="33" t="s">
        <v>2752</v>
      </c>
      <c r="V925" s="33" t="s">
        <v>39</v>
      </c>
      <c r="W925" s="33" t="s">
        <v>54</v>
      </c>
    </row>
    <row r="926" s="6" customFormat="1" ht="24" spans="1:23">
      <c r="A926" s="32">
        <v>917</v>
      </c>
      <c r="B926" s="33" t="s">
        <v>2744</v>
      </c>
      <c r="C926" s="33" t="s">
        <v>31</v>
      </c>
      <c r="D926" s="33" t="s">
        <v>34</v>
      </c>
      <c r="E926" s="39" t="s">
        <v>2032</v>
      </c>
      <c r="F926" s="34">
        <v>44166</v>
      </c>
      <c r="G926" s="34">
        <v>44531</v>
      </c>
      <c r="H926" s="33" t="s">
        <v>2666</v>
      </c>
      <c r="I926" s="34" t="s">
        <v>2753</v>
      </c>
      <c r="J926" s="48">
        <v>10</v>
      </c>
      <c r="K926" s="48"/>
      <c r="L926" s="48">
        <v>10</v>
      </c>
      <c r="M926" s="33"/>
      <c r="N926" s="33"/>
      <c r="O926" s="33">
        <v>1</v>
      </c>
      <c r="P926" s="33"/>
      <c r="Q926" s="33">
        <v>114</v>
      </c>
      <c r="R926" s="33"/>
      <c r="S926" s="33"/>
      <c r="T926" s="33"/>
      <c r="U926" s="33" t="s">
        <v>2754</v>
      </c>
      <c r="V926" s="33" t="s">
        <v>39</v>
      </c>
      <c r="W926" s="33" t="s">
        <v>54</v>
      </c>
    </row>
    <row r="927" s="6" customFormat="1" ht="24" spans="1:23">
      <c r="A927" s="32">
        <v>918</v>
      </c>
      <c r="B927" s="33" t="s">
        <v>2744</v>
      </c>
      <c r="C927" s="33" t="s">
        <v>31</v>
      </c>
      <c r="D927" s="33" t="s">
        <v>34</v>
      </c>
      <c r="E927" s="39" t="s">
        <v>1487</v>
      </c>
      <c r="F927" s="34">
        <v>44166</v>
      </c>
      <c r="G927" s="34">
        <v>44531</v>
      </c>
      <c r="H927" s="33" t="s">
        <v>2666</v>
      </c>
      <c r="I927" s="34" t="s">
        <v>2755</v>
      </c>
      <c r="J927" s="48">
        <v>43</v>
      </c>
      <c r="K927" s="48"/>
      <c r="L927" s="48">
        <v>43</v>
      </c>
      <c r="M927" s="33"/>
      <c r="N927" s="33"/>
      <c r="O927" s="33">
        <v>1</v>
      </c>
      <c r="P927" s="33"/>
      <c r="Q927" s="33">
        <v>145</v>
      </c>
      <c r="R927" s="33"/>
      <c r="S927" s="33"/>
      <c r="T927" s="33"/>
      <c r="U927" s="33" t="s">
        <v>2756</v>
      </c>
      <c r="V927" s="33" t="s">
        <v>39</v>
      </c>
      <c r="W927" s="33" t="s">
        <v>54</v>
      </c>
    </row>
    <row r="928" s="6" customFormat="1" ht="24" spans="1:23">
      <c r="A928" s="32">
        <v>919</v>
      </c>
      <c r="B928" s="33" t="s">
        <v>2744</v>
      </c>
      <c r="C928" s="33" t="s">
        <v>31</v>
      </c>
      <c r="D928" s="33" t="s">
        <v>34</v>
      </c>
      <c r="E928" s="39" t="s">
        <v>1661</v>
      </c>
      <c r="F928" s="34">
        <v>44166</v>
      </c>
      <c r="G928" s="34">
        <v>44531</v>
      </c>
      <c r="H928" s="33" t="s">
        <v>2666</v>
      </c>
      <c r="I928" s="34" t="s">
        <v>2757</v>
      </c>
      <c r="J928" s="48">
        <v>42</v>
      </c>
      <c r="K928" s="48"/>
      <c r="L928" s="48">
        <v>42</v>
      </c>
      <c r="M928" s="33"/>
      <c r="N928" s="33"/>
      <c r="O928" s="33">
        <v>1</v>
      </c>
      <c r="P928" s="33"/>
      <c r="Q928" s="33">
        <v>144</v>
      </c>
      <c r="R928" s="33"/>
      <c r="S928" s="33"/>
      <c r="T928" s="33"/>
      <c r="U928" s="33" t="s">
        <v>2752</v>
      </c>
      <c r="V928" s="33" t="s">
        <v>39</v>
      </c>
      <c r="W928" s="33" t="s">
        <v>54</v>
      </c>
    </row>
    <row r="929" s="6" customFormat="1" ht="24" spans="1:23">
      <c r="A929" s="32">
        <v>920</v>
      </c>
      <c r="B929" s="33" t="s">
        <v>2744</v>
      </c>
      <c r="C929" s="33" t="s">
        <v>31</v>
      </c>
      <c r="D929" s="33" t="s">
        <v>34</v>
      </c>
      <c r="E929" s="39" t="s">
        <v>224</v>
      </c>
      <c r="F929" s="34">
        <v>44166</v>
      </c>
      <c r="G929" s="34">
        <v>44531</v>
      </c>
      <c r="H929" s="33" t="s">
        <v>2666</v>
      </c>
      <c r="I929" s="34" t="s">
        <v>2758</v>
      </c>
      <c r="J929" s="48">
        <v>35</v>
      </c>
      <c r="K929" s="48"/>
      <c r="L929" s="48">
        <v>35</v>
      </c>
      <c r="M929" s="33"/>
      <c r="N929" s="33"/>
      <c r="O929" s="33">
        <v>1</v>
      </c>
      <c r="P929" s="33"/>
      <c r="Q929" s="33">
        <v>120</v>
      </c>
      <c r="R929" s="33">
        <v>1</v>
      </c>
      <c r="S929" s="33"/>
      <c r="T929" s="33"/>
      <c r="U929" s="33" t="s">
        <v>2759</v>
      </c>
      <c r="V929" s="33" t="s">
        <v>39</v>
      </c>
      <c r="W929" s="33" t="s">
        <v>54</v>
      </c>
    </row>
    <row r="930" s="6" customFormat="1" ht="24" spans="1:23">
      <c r="A930" s="32">
        <v>921</v>
      </c>
      <c r="B930" s="33" t="s">
        <v>2744</v>
      </c>
      <c r="C930" s="33" t="s">
        <v>31</v>
      </c>
      <c r="D930" s="33" t="s">
        <v>34</v>
      </c>
      <c r="E930" s="39" t="s">
        <v>224</v>
      </c>
      <c r="F930" s="34">
        <v>44166</v>
      </c>
      <c r="G930" s="34">
        <v>44531</v>
      </c>
      <c r="H930" s="33" t="s">
        <v>2666</v>
      </c>
      <c r="I930" s="34" t="s">
        <v>2760</v>
      </c>
      <c r="J930" s="48">
        <v>38</v>
      </c>
      <c r="K930" s="48"/>
      <c r="L930" s="48">
        <v>38</v>
      </c>
      <c r="M930" s="33"/>
      <c r="N930" s="33"/>
      <c r="O930" s="33">
        <v>1</v>
      </c>
      <c r="P930" s="33"/>
      <c r="Q930" s="33">
        <v>119</v>
      </c>
      <c r="R930" s="33">
        <v>1</v>
      </c>
      <c r="S930" s="33"/>
      <c r="T930" s="33"/>
      <c r="U930" s="33" t="s">
        <v>2761</v>
      </c>
      <c r="V930" s="33" t="s">
        <v>39</v>
      </c>
      <c r="W930" s="33" t="s">
        <v>54</v>
      </c>
    </row>
    <row r="931" s="6" customFormat="1" ht="24" spans="1:23">
      <c r="A931" s="32">
        <v>922</v>
      </c>
      <c r="B931" s="33" t="s">
        <v>2744</v>
      </c>
      <c r="C931" s="33" t="s">
        <v>31</v>
      </c>
      <c r="D931" s="33" t="s">
        <v>34</v>
      </c>
      <c r="E931" s="39" t="s">
        <v>551</v>
      </c>
      <c r="F931" s="34">
        <v>44166</v>
      </c>
      <c r="G931" s="34">
        <v>44531</v>
      </c>
      <c r="H931" s="33" t="s">
        <v>2666</v>
      </c>
      <c r="I931" s="34" t="s">
        <v>2762</v>
      </c>
      <c r="J931" s="48">
        <v>52</v>
      </c>
      <c r="K931" s="48"/>
      <c r="L931" s="48">
        <v>52</v>
      </c>
      <c r="M931" s="33"/>
      <c r="N931" s="33"/>
      <c r="O931" s="33">
        <v>1</v>
      </c>
      <c r="P931" s="33"/>
      <c r="Q931" s="33">
        <v>122</v>
      </c>
      <c r="R931" s="33">
        <v>1</v>
      </c>
      <c r="S931" s="33"/>
      <c r="T931" s="33"/>
      <c r="U931" s="33" t="s">
        <v>2763</v>
      </c>
      <c r="V931" s="33" t="s">
        <v>39</v>
      </c>
      <c r="W931" s="33" t="s">
        <v>54</v>
      </c>
    </row>
    <row r="932" s="6" customFormat="1" ht="24" spans="1:23">
      <c r="A932" s="32">
        <v>923</v>
      </c>
      <c r="B932" s="33" t="s">
        <v>2744</v>
      </c>
      <c r="C932" s="33" t="s">
        <v>31</v>
      </c>
      <c r="D932" s="33" t="s">
        <v>34</v>
      </c>
      <c r="E932" s="39" t="s">
        <v>931</v>
      </c>
      <c r="F932" s="34">
        <v>44166</v>
      </c>
      <c r="G932" s="34">
        <v>44531</v>
      </c>
      <c r="H932" s="33" t="s">
        <v>2666</v>
      </c>
      <c r="I932" s="34" t="s">
        <v>2764</v>
      </c>
      <c r="J932" s="48">
        <v>27</v>
      </c>
      <c r="K932" s="48"/>
      <c r="L932" s="48">
        <v>27</v>
      </c>
      <c r="M932" s="33"/>
      <c r="N932" s="33"/>
      <c r="O932" s="33">
        <v>1</v>
      </c>
      <c r="P932" s="33"/>
      <c r="Q932" s="33">
        <v>132</v>
      </c>
      <c r="R932" s="33">
        <v>1</v>
      </c>
      <c r="S932" s="33"/>
      <c r="T932" s="33"/>
      <c r="U932" s="33" t="s">
        <v>2765</v>
      </c>
      <c r="V932" s="33" t="s">
        <v>39</v>
      </c>
      <c r="W932" s="33" t="s">
        <v>54</v>
      </c>
    </row>
    <row r="933" s="6" customFormat="1" ht="24" spans="1:23">
      <c r="A933" s="32">
        <v>924</v>
      </c>
      <c r="B933" s="33" t="s">
        <v>2744</v>
      </c>
      <c r="C933" s="33" t="s">
        <v>31</v>
      </c>
      <c r="D933" s="33" t="s">
        <v>34</v>
      </c>
      <c r="E933" s="39" t="s">
        <v>931</v>
      </c>
      <c r="F933" s="34">
        <v>44166</v>
      </c>
      <c r="G933" s="34">
        <v>44531</v>
      </c>
      <c r="H933" s="33" t="s">
        <v>2666</v>
      </c>
      <c r="I933" s="34" t="s">
        <v>2766</v>
      </c>
      <c r="J933" s="48">
        <v>37</v>
      </c>
      <c r="K933" s="48"/>
      <c r="L933" s="48">
        <v>37</v>
      </c>
      <c r="M933" s="33"/>
      <c r="N933" s="33"/>
      <c r="O933" s="33">
        <v>1</v>
      </c>
      <c r="P933" s="33"/>
      <c r="Q933" s="33">
        <v>122</v>
      </c>
      <c r="R933" s="33"/>
      <c r="S933" s="33"/>
      <c r="T933" s="33"/>
      <c r="U933" s="33" t="s">
        <v>2763</v>
      </c>
      <c r="V933" s="33" t="s">
        <v>39</v>
      </c>
      <c r="W933" s="33" t="s">
        <v>54</v>
      </c>
    </row>
    <row r="934" s="6" customFormat="1" ht="24" spans="1:23">
      <c r="A934" s="32">
        <v>925</v>
      </c>
      <c r="B934" s="33" t="s">
        <v>2744</v>
      </c>
      <c r="C934" s="33" t="s">
        <v>31</v>
      </c>
      <c r="D934" s="33" t="s">
        <v>34</v>
      </c>
      <c r="E934" s="39" t="s">
        <v>1392</v>
      </c>
      <c r="F934" s="34">
        <v>44166</v>
      </c>
      <c r="G934" s="34">
        <v>44531</v>
      </c>
      <c r="H934" s="33" t="s">
        <v>2666</v>
      </c>
      <c r="I934" s="34" t="s">
        <v>2767</v>
      </c>
      <c r="J934" s="48">
        <v>14</v>
      </c>
      <c r="K934" s="48"/>
      <c r="L934" s="48">
        <v>14</v>
      </c>
      <c r="M934" s="33"/>
      <c r="N934" s="33"/>
      <c r="O934" s="33">
        <v>1</v>
      </c>
      <c r="P934" s="33"/>
      <c r="Q934" s="33">
        <v>165</v>
      </c>
      <c r="R934" s="33">
        <v>1</v>
      </c>
      <c r="S934" s="33"/>
      <c r="T934" s="33"/>
      <c r="U934" s="33" t="s">
        <v>2768</v>
      </c>
      <c r="V934" s="33" t="s">
        <v>39</v>
      </c>
      <c r="W934" s="33" t="s">
        <v>54</v>
      </c>
    </row>
    <row r="935" s="6" customFormat="1" ht="24" spans="1:23">
      <c r="A935" s="32">
        <v>926</v>
      </c>
      <c r="B935" s="33" t="s">
        <v>2744</v>
      </c>
      <c r="C935" s="33" t="s">
        <v>31</v>
      </c>
      <c r="D935" s="33" t="s">
        <v>34</v>
      </c>
      <c r="E935" s="39" t="s">
        <v>1392</v>
      </c>
      <c r="F935" s="34">
        <v>44166</v>
      </c>
      <c r="G935" s="34">
        <v>44531</v>
      </c>
      <c r="H935" s="33" t="s">
        <v>2666</v>
      </c>
      <c r="I935" s="34" t="s">
        <v>2769</v>
      </c>
      <c r="J935" s="48">
        <v>21</v>
      </c>
      <c r="K935" s="48"/>
      <c r="L935" s="48">
        <v>21</v>
      </c>
      <c r="M935" s="33"/>
      <c r="N935" s="33"/>
      <c r="O935" s="33">
        <v>1</v>
      </c>
      <c r="P935" s="33"/>
      <c r="Q935" s="33">
        <v>133</v>
      </c>
      <c r="R935" s="33">
        <v>1</v>
      </c>
      <c r="S935" s="33"/>
      <c r="T935" s="33"/>
      <c r="U935" s="33" t="s">
        <v>2770</v>
      </c>
      <c r="V935" s="33" t="s">
        <v>39</v>
      </c>
      <c r="W935" s="33" t="s">
        <v>54</v>
      </c>
    </row>
    <row r="936" s="6" customFormat="1" ht="24" spans="1:23">
      <c r="A936" s="32">
        <v>927</v>
      </c>
      <c r="B936" s="33" t="s">
        <v>2744</v>
      </c>
      <c r="C936" s="33" t="s">
        <v>31</v>
      </c>
      <c r="D936" s="33" t="s">
        <v>34</v>
      </c>
      <c r="E936" s="39" t="s">
        <v>1401</v>
      </c>
      <c r="F936" s="34">
        <v>44166</v>
      </c>
      <c r="G936" s="34">
        <v>44531</v>
      </c>
      <c r="H936" s="33" t="s">
        <v>2666</v>
      </c>
      <c r="I936" s="34" t="s">
        <v>2771</v>
      </c>
      <c r="J936" s="48">
        <v>24</v>
      </c>
      <c r="K936" s="48"/>
      <c r="L936" s="48">
        <v>24</v>
      </c>
      <c r="M936" s="33"/>
      <c r="N936" s="33"/>
      <c r="O936" s="33">
        <v>1</v>
      </c>
      <c r="P936" s="33"/>
      <c r="Q936" s="33">
        <v>144</v>
      </c>
      <c r="R936" s="33"/>
      <c r="S936" s="33"/>
      <c r="T936" s="33"/>
      <c r="U936" s="33" t="s">
        <v>2752</v>
      </c>
      <c r="V936" s="33" t="s">
        <v>39</v>
      </c>
      <c r="W936" s="33" t="s">
        <v>54</v>
      </c>
    </row>
    <row r="937" s="6" customFormat="1" ht="24" spans="1:23">
      <c r="A937" s="32">
        <v>928</v>
      </c>
      <c r="B937" s="33" t="s">
        <v>2744</v>
      </c>
      <c r="C937" s="33" t="s">
        <v>31</v>
      </c>
      <c r="D937" s="33" t="s">
        <v>34</v>
      </c>
      <c r="E937" s="39" t="s">
        <v>1401</v>
      </c>
      <c r="F937" s="34">
        <v>44166</v>
      </c>
      <c r="G937" s="34">
        <v>44531</v>
      </c>
      <c r="H937" s="33" t="s">
        <v>2666</v>
      </c>
      <c r="I937" s="34" t="s">
        <v>2772</v>
      </c>
      <c r="J937" s="48">
        <v>25</v>
      </c>
      <c r="K937" s="48"/>
      <c r="L937" s="48">
        <v>25</v>
      </c>
      <c r="M937" s="33"/>
      <c r="N937" s="33"/>
      <c r="O937" s="33">
        <v>1</v>
      </c>
      <c r="P937" s="33"/>
      <c r="Q937" s="33">
        <v>144</v>
      </c>
      <c r="R937" s="33"/>
      <c r="S937" s="33"/>
      <c r="T937" s="33"/>
      <c r="U937" s="33" t="s">
        <v>2752</v>
      </c>
      <c r="V937" s="33" t="s">
        <v>39</v>
      </c>
      <c r="W937" s="33" t="s">
        <v>54</v>
      </c>
    </row>
    <row r="938" s="6" customFormat="1" ht="24" spans="1:23">
      <c r="A938" s="32">
        <v>929</v>
      </c>
      <c r="B938" s="33" t="s">
        <v>2744</v>
      </c>
      <c r="C938" s="33" t="s">
        <v>31</v>
      </c>
      <c r="D938" s="33" t="s">
        <v>34</v>
      </c>
      <c r="E938" s="39" t="s">
        <v>296</v>
      </c>
      <c r="F938" s="34">
        <v>44166</v>
      </c>
      <c r="G938" s="34">
        <v>44531</v>
      </c>
      <c r="H938" s="33" t="s">
        <v>2666</v>
      </c>
      <c r="I938" s="34" t="s">
        <v>2773</v>
      </c>
      <c r="J938" s="48">
        <v>33</v>
      </c>
      <c r="K938" s="48"/>
      <c r="L938" s="48">
        <v>33</v>
      </c>
      <c r="M938" s="33"/>
      <c r="N938" s="33"/>
      <c r="O938" s="33">
        <v>1</v>
      </c>
      <c r="P938" s="33"/>
      <c r="Q938" s="33">
        <v>123</v>
      </c>
      <c r="R938" s="33"/>
      <c r="S938" s="33"/>
      <c r="T938" s="33"/>
      <c r="U938" s="33" t="s">
        <v>2774</v>
      </c>
      <c r="V938" s="33" t="s">
        <v>39</v>
      </c>
      <c r="W938" s="33" t="s">
        <v>54</v>
      </c>
    </row>
    <row r="939" s="6" customFormat="1" ht="24" spans="1:23">
      <c r="A939" s="32">
        <v>930</v>
      </c>
      <c r="B939" s="33" t="s">
        <v>2744</v>
      </c>
      <c r="C939" s="33" t="s">
        <v>31</v>
      </c>
      <c r="D939" s="33" t="s">
        <v>34</v>
      </c>
      <c r="E939" s="39" t="s">
        <v>2775</v>
      </c>
      <c r="F939" s="34">
        <v>44166</v>
      </c>
      <c r="G939" s="34">
        <v>44531</v>
      </c>
      <c r="H939" s="33" t="s">
        <v>2666</v>
      </c>
      <c r="I939" s="34" t="s">
        <v>2776</v>
      </c>
      <c r="J939" s="48">
        <v>39</v>
      </c>
      <c r="K939" s="48"/>
      <c r="L939" s="48">
        <v>39</v>
      </c>
      <c r="M939" s="33"/>
      <c r="N939" s="33"/>
      <c r="O939" s="33">
        <v>1</v>
      </c>
      <c r="P939" s="33"/>
      <c r="Q939" s="33">
        <v>156</v>
      </c>
      <c r="R939" s="33">
        <v>1</v>
      </c>
      <c r="S939" s="33"/>
      <c r="T939" s="33"/>
      <c r="U939" s="33" t="s">
        <v>2777</v>
      </c>
      <c r="V939" s="33" t="s">
        <v>39</v>
      </c>
      <c r="W939" s="33" t="s">
        <v>54</v>
      </c>
    </row>
    <row r="940" s="6" customFormat="1" ht="24" spans="1:23">
      <c r="A940" s="32">
        <v>931</v>
      </c>
      <c r="B940" s="33" t="s">
        <v>2744</v>
      </c>
      <c r="C940" s="33" t="s">
        <v>31</v>
      </c>
      <c r="D940" s="33" t="s">
        <v>34</v>
      </c>
      <c r="E940" s="39" t="s">
        <v>754</v>
      </c>
      <c r="F940" s="34">
        <v>44166</v>
      </c>
      <c r="G940" s="34">
        <v>44531</v>
      </c>
      <c r="H940" s="33" t="s">
        <v>2666</v>
      </c>
      <c r="I940" s="34" t="s">
        <v>2778</v>
      </c>
      <c r="J940" s="48">
        <v>36</v>
      </c>
      <c r="K940" s="48"/>
      <c r="L940" s="48">
        <v>36</v>
      </c>
      <c r="M940" s="33"/>
      <c r="N940" s="33"/>
      <c r="O940" s="33">
        <v>1</v>
      </c>
      <c r="P940" s="33"/>
      <c r="Q940" s="33">
        <v>114</v>
      </c>
      <c r="R940" s="33">
        <v>1</v>
      </c>
      <c r="S940" s="33"/>
      <c r="T940" s="33"/>
      <c r="U940" s="33" t="s">
        <v>2779</v>
      </c>
      <c r="V940" s="33" t="s">
        <v>39</v>
      </c>
      <c r="W940" s="33" t="s">
        <v>54</v>
      </c>
    </row>
    <row r="941" s="6" customFormat="1" ht="24" spans="1:23">
      <c r="A941" s="32">
        <v>932</v>
      </c>
      <c r="B941" s="33" t="s">
        <v>2744</v>
      </c>
      <c r="C941" s="33" t="s">
        <v>31</v>
      </c>
      <c r="D941" s="33" t="s">
        <v>34</v>
      </c>
      <c r="E941" s="39" t="s">
        <v>1644</v>
      </c>
      <c r="F941" s="34">
        <v>44166</v>
      </c>
      <c r="G941" s="34">
        <v>44531</v>
      </c>
      <c r="H941" s="33" t="s">
        <v>2666</v>
      </c>
      <c r="I941" s="34" t="s">
        <v>2780</v>
      </c>
      <c r="J941" s="48">
        <v>38</v>
      </c>
      <c r="K941" s="48"/>
      <c r="L941" s="48">
        <v>38</v>
      </c>
      <c r="M941" s="33"/>
      <c r="N941" s="33"/>
      <c r="O941" s="33">
        <v>1</v>
      </c>
      <c r="P941" s="33"/>
      <c r="Q941" s="33">
        <v>122</v>
      </c>
      <c r="R941" s="33">
        <v>1</v>
      </c>
      <c r="S941" s="33"/>
      <c r="T941" s="33"/>
      <c r="U941" s="33" t="s">
        <v>2763</v>
      </c>
      <c r="V941" s="33" t="s">
        <v>39</v>
      </c>
      <c r="W941" s="33" t="s">
        <v>54</v>
      </c>
    </row>
    <row r="942" s="6" customFormat="1" ht="24" spans="1:23">
      <c r="A942" s="32">
        <v>933</v>
      </c>
      <c r="B942" s="33" t="s">
        <v>2744</v>
      </c>
      <c r="C942" s="33" t="s">
        <v>31</v>
      </c>
      <c r="D942" s="33" t="s">
        <v>34</v>
      </c>
      <c r="E942" s="39" t="s">
        <v>60</v>
      </c>
      <c r="F942" s="34">
        <v>44166</v>
      </c>
      <c r="G942" s="34">
        <v>44531</v>
      </c>
      <c r="H942" s="33" t="s">
        <v>2666</v>
      </c>
      <c r="I942" s="34" t="s">
        <v>2781</v>
      </c>
      <c r="J942" s="48">
        <v>33</v>
      </c>
      <c r="K942" s="48"/>
      <c r="L942" s="48">
        <v>33</v>
      </c>
      <c r="M942" s="33"/>
      <c r="N942" s="33"/>
      <c r="O942" s="33">
        <v>1</v>
      </c>
      <c r="P942" s="33"/>
      <c r="Q942" s="33">
        <v>115</v>
      </c>
      <c r="R942" s="33">
        <v>1</v>
      </c>
      <c r="S942" s="33"/>
      <c r="T942" s="33"/>
      <c r="U942" s="33" t="s">
        <v>2782</v>
      </c>
      <c r="V942" s="33" t="s">
        <v>39</v>
      </c>
      <c r="W942" s="33" t="s">
        <v>54</v>
      </c>
    </row>
    <row r="943" s="6" customFormat="1" ht="24" spans="1:23">
      <c r="A943" s="32">
        <v>934</v>
      </c>
      <c r="B943" s="33" t="s">
        <v>2744</v>
      </c>
      <c r="C943" s="33" t="s">
        <v>31</v>
      </c>
      <c r="D943" s="33" t="s">
        <v>34</v>
      </c>
      <c r="E943" s="39" t="s">
        <v>60</v>
      </c>
      <c r="F943" s="34">
        <v>44166</v>
      </c>
      <c r="G943" s="34">
        <v>44531</v>
      </c>
      <c r="H943" s="33" t="s">
        <v>2666</v>
      </c>
      <c r="I943" s="34" t="s">
        <v>2783</v>
      </c>
      <c r="J943" s="48">
        <v>24</v>
      </c>
      <c r="K943" s="48"/>
      <c r="L943" s="48">
        <v>24</v>
      </c>
      <c r="M943" s="33"/>
      <c r="N943" s="33"/>
      <c r="O943" s="33">
        <v>1</v>
      </c>
      <c r="P943" s="33"/>
      <c r="Q943" s="33">
        <v>142</v>
      </c>
      <c r="R943" s="33">
        <v>1</v>
      </c>
      <c r="S943" s="33"/>
      <c r="T943" s="33"/>
      <c r="U943" s="33" t="s">
        <v>2784</v>
      </c>
      <c r="V943" s="33" t="s">
        <v>39</v>
      </c>
      <c r="W943" s="33" t="s">
        <v>54</v>
      </c>
    </row>
    <row r="944" s="6" customFormat="1" ht="24" spans="1:23">
      <c r="A944" s="32">
        <v>935</v>
      </c>
      <c r="B944" s="33" t="s">
        <v>2744</v>
      </c>
      <c r="C944" s="33" t="s">
        <v>31</v>
      </c>
      <c r="D944" s="33" t="s">
        <v>34</v>
      </c>
      <c r="E944" s="39" t="s">
        <v>1236</v>
      </c>
      <c r="F944" s="34">
        <v>44166</v>
      </c>
      <c r="G944" s="34">
        <v>44531</v>
      </c>
      <c r="H944" s="33" t="s">
        <v>2666</v>
      </c>
      <c r="I944" s="34" t="s">
        <v>2785</v>
      </c>
      <c r="J944" s="48">
        <v>12</v>
      </c>
      <c r="K944" s="48"/>
      <c r="L944" s="48">
        <v>12</v>
      </c>
      <c r="M944" s="33"/>
      <c r="N944" s="33"/>
      <c r="O944" s="33">
        <v>1</v>
      </c>
      <c r="P944" s="33"/>
      <c r="Q944" s="33">
        <v>163</v>
      </c>
      <c r="R944" s="33"/>
      <c r="S944" s="33"/>
      <c r="T944" s="33"/>
      <c r="U944" s="33" t="s">
        <v>2786</v>
      </c>
      <c r="V944" s="33" t="s">
        <v>39</v>
      </c>
      <c r="W944" s="33" t="s">
        <v>54</v>
      </c>
    </row>
    <row r="945" s="6" customFormat="1" ht="24" spans="1:23">
      <c r="A945" s="32">
        <v>936</v>
      </c>
      <c r="B945" s="33" t="s">
        <v>2744</v>
      </c>
      <c r="C945" s="33" t="s">
        <v>31</v>
      </c>
      <c r="D945" s="33" t="s">
        <v>34</v>
      </c>
      <c r="E945" s="39" t="s">
        <v>1216</v>
      </c>
      <c r="F945" s="34">
        <v>44166</v>
      </c>
      <c r="G945" s="34">
        <v>44531</v>
      </c>
      <c r="H945" s="33" t="s">
        <v>2666</v>
      </c>
      <c r="I945" s="34" t="s">
        <v>2787</v>
      </c>
      <c r="J945" s="48">
        <v>20</v>
      </c>
      <c r="K945" s="48"/>
      <c r="L945" s="48">
        <v>20</v>
      </c>
      <c r="M945" s="33"/>
      <c r="N945" s="33"/>
      <c r="O945" s="33">
        <v>1</v>
      </c>
      <c r="P945" s="33"/>
      <c r="Q945" s="33">
        <v>144</v>
      </c>
      <c r="R945" s="33"/>
      <c r="S945" s="33"/>
      <c r="T945" s="33"/>
      <c r="U945" s="33" t="s">
        <v>2752</v>
      </c>
      <c r="V945" s="33" t="s">
        <v>39</v>
      </c>
      <c r="W945" s="33" t="s">
        <v>54</v>
      </c>
    </row>
    <row r="946" s="6" customFormat="1" ht="24" spans="1:23">
      <c r="A946" s="32">
        <v>937</v>
      </c>
      <c r="B946" s="33" t="s">
        <v>2744</v>
      </c>
      <c r="C946" s="33" t="s">
        <v>31</v>
      </c>
      <c r="D946" s="33" t="s">
        <v>34</v>
      </c>
      <c r="E946" s="39" t="s">
        <v>1316</v>
      </c>
      <c r="F946" s="34">
        <v>44166</v>
      </c>
      <c r="G946" s="34">
        <v>44531</v>
      </c>
      <c r="H946" s="33" t="s">
        <v>2666</v>
      </c>
      <c r="I946" s="34" t="s">
        <v>2788</v>
      </c>
      <c r="J946" s="48">
        <v>30</v>
      </c>
      <c r="K946" s="48"/>
      <c r="L946" s="48">
        <v>30</v>
      </c>
      <c r="M946" s="33"/>
      <c r="N946" s="33"/>
      <c r="O946" s="33">
        <v>1</v>
      </c>
      <c r="P946" s="33"/>
      <c r="Q946" s="33">
        <v>120</v>
      </c>
      <c r="R946" s="33"/>
      <c r="S946" s="33"/>
      <c r="T946" s="33"/>
      <c r="U946" s="33" t="s">
        <v>2759</v>
      </c>
      <c r="V946" s="33" t="s">
        <v>39</v>
      </c>
      <c r="W946" s="33" t="s">
        <v>54</v>
      </c>
    </row>
    <row r="947" s="6" customFormat="1" ht="24" spans="1:23">
      <c r="A947" s="32">
        <v>938</v>
      </c>
      <c r="B947" s="33" t="s">
        <v>2744</v>
      </c>
      <c r="C947" s="33" t="s">
        <v>31</v>
      </c>
      <c r="D947" s="33" t="s">
        <v>34</v>
      </c>
      <c r="E947" s="39" t="s">
        <v>385</v>
      </c>
      <c r="F947" s="34">
        <v>44166</v>
      </c>
      <c r="G947" s="34">
        <v>44531</v>
      </c>
      <c r="H947" s="33" t="s">
        <v>2666</v>
      </c>
      <c r="I947" s="34" t="s">
        <v>2789</v>
      </c>
      <c r="J947" s="48">
        <v>18</v>
      </c>
      <c r="K947" s="48"/>
      <c r="L947" s="48">
        <v>18</v>
      </c>
      <c r="M947" s="33"/>
      <c r="N947" s="33"/>
      <c r="O947" s="33">
        <v>1</v>
      </c>
      <c r="P947" s="33"/>
      <c r="Q947" s="33">
        <v>156</v>
      </c>
      <c r="R947" s="33"/>
      <c r="S947" s="33"/>
      <c r="T947" s="33"/>
      <c r="U947" s="33" t="s">
        <v>2777</v>
      </c>
      <c r="V947" s="33" t="s">
        <v>39</v>
      </c>
      <c r="W947" s="33" t="s">
        <v>54</v>
      </c>
    </row>
    <row r="948" s="6" customFormat="1" ht="24" spans="1:23">
      <c r="A948" s="32">
        <v>939</v>
      </c>
      <c r="B948" s="33" t="s">
        <v>2744</v>
      </c>
      <c r="C948" s="33" t="s">
        <v>31</v>
      </c>
      <c r="D948" s="33" t="s">
        <v>34</v>
      </c>
      <c r="E948" s="39" t="s">
        <v>205</v>
      </c>
      <c r="F948" s="34">
        <v>44166</v>
      </c>
      <c r="G948" s="34">
        <v>44531</v>
      </c>
      <c r="H948" s="33" t="s">
        <v>2666</v>
      </c>
      <c r="I948" s="34" t="s">
        <v>2790</v>
      </c>
      <c r="J948" s="48">
        <v>36</v>
      </c>
      <c r="K948" s="48"/>
      <c r="L948" s="48">
        <v>36</v>
      </c>
      <c r="M948" s="33"/>
      <c r="N948" s="33"/>
      <c r="O948" s="33">
        <v>1</v>
      </c>
      <c r="P948" s="33"/>
      <c r="Q948" s="33">
        <v>245</v>
      </c>
      <c r="R948" s="33">
        <v>1</v>
      </c>
      <c r="S948" s="33"/>
      <c r="T948" s="33"/>
      <c r="U948" s="33" t="s">
        <v>2791</v>
      </c>
      <c r="V948" s="33" t="s">
        <v>39</v>
      </c>
      <c r="W948" s="33" t="s">
        <v>54</v>
      </c>
    </row>
    <row r="949" s="6" customFormat="1" ht="24" spans="1:23">
      <c r="A949" s="32">
        <v>940</v>
      </c>
      <c r="B949" s="33" t="s">
        <v>2744</v>
      </c>
      <c r="C949" s="33" t="s">
        <v>31</v>
      </c>
      <c r="D949" s="33" t="s">
        <v>34</v>
      </c>
      <c r="E949" s="39" t="s">
        <v>189</v>
      </c>
      <c r="F949" s="34">
        <v>44166</v>
      </c>
      <c r="G949" s="34">
        <v>44531</v>
      </c>
      <c r="H949" s="33" t="s">
        <v>2666</v>
      </c>
      <c r="I949" s="34" t="s">
        <v>2792</v>
      </c>
      <c r="J949" s="48">
        <v>41</v>
      </c>
      <c r="K949" s="48"/>
      <c r="L949" s="48">
        <v>41</v>
      </c>
      <c r="M949" s="33"/>
      <c r="N949" s="33"/>
      <c r="O949" s="33">
        <v>1</v>
      </c>
      <c r="P949" s="33"/>
      <c r="Q949" s="33">
        <v>139</v>
      </c>
      <c r="R949" s="33">
        <v>1</v>
      </c>
      <c r="S949" s="33"/>
      <c r="T949" s="33"/>
      <c r="U949" s="33" t="s">
        <v>2750</v>
      </c>
      <c r="V949" s="33" t="s">
        <v>39</v>
      </c>
      <c r="W949" s="33" t="s">
        <v>54</v>
      </c>
    </row>
    <row r="950" s="6" customFormat="1" ht="24" spans="1:23">
      <c r="A950" s="32">
        <v>941</v>
      </c>
      <c r="B950" s="33" t="s">
        <v>2744</v>
      </c>
      <c r="C950" s="33" t="s">
        <v>31</v>
      </c>
      <c r="D950" s="33" t="s">
        <v>34</v>
      </c>
      <c r="E950" s="39" t="s">
        <v>1167</v>
      </c>
      <c r="F950" s="34">
        <v>44166</v>
      </c>
      <c r="G950" s="34">
        <v>44531</v>
      </c>
      <c r="H950" s="33" t="s">
        <v>2666</v>
      </c>
      <c r="I950" s="34" t="s">
        <v>2793</v>
      </c>
      <c r="J950" s="48">
        <v>20</v>
      </c>
      <c r="K950" s="48"/>
      <c r="L950" s="48">
        <v>20</v>
      </c>
      <c r="M950" s="33"/>
      <c r="N950" s="33"/>
      <c r="O950" s="33">
        <v>1</v>
      </c>
      <c r="P950" s="33"/>
      <c r="Q950" s="33">
        <v>188</v>
      </c>
      <c r="R950" s="33">
        <v>1</v>
      </c>
      <c r="S950" s="33"/>
      <c r="T950" s="33"/>
      <c r="U950" s="33" t="s">
        <v>2794</v>
      </c>
      <c r="V950" s="33" t="s">
        <v>39</v>
      </c>
      <c r="W950" s="33" t="s">
        <v>54</v>
      </c>
    </row>
    <row r="951" s="6" customFormat="1" ht="24" spans="1:23">
      <c r="A951" s="32">
        <v>942</v>
      </c>
      <c r="B951" s="33" t="s">
        <v>2744</v>
      </c>
      <c r="C951" s="33" t="s">
        <v>31</v>
      </c>
      <c r="D951" s="33" t="s">
        <v>34</v>
      </c>
      <c r="E951" s="39" t="s">
        <v>1873</v>
      </c>
      <c r="F951" s="34">
        <v>44166</v>
      </c>
      <c r="G951" s="34">
        <v>44531</v>
      </c>
      <c r="H951" s="33" t="s">
        <v>2666</v>
      </c>
      <c r="I951" s="34" t="s">
        <v>2795</v>
      </c>
      <c r="J951" s="48">
        <v>30</v>
      </c>
      <c r="K951" s="48"/>
      <c r="L951" s="48">
        <v>30</v>
      </c>
      <c r="M951" s="33"/>
      <c r="N951" s="33"/>
      <c r="O951" s="33">
        <v>1</v>
      </c>
      <c r="P951" s="33"/>
      <c r="Q951" s="33">
        <v>144</v>
      </c>
      <c r="R951" s="33">
        <v>1</v>
      </c>
      <c r="S951" s="33"/>
      <c r="T951" s="33"/>
      <c r="U951" s="33" t="s">
        <v>2752</v>
      </c>
      <c r="V951" s="33" t="s">
        <v>39</v>
      </c>
      <c r="W951" s="33" t="s">
        <v>54</v>
      </c>
    </row>
    <row r="952" s="6" customFormat="1" ht="24" spans="1:23">
      <c r="A952" s="32">
        <v>943</v>
      </c>
      <c r="B952" s="33" t="s">
        <v>2744</v>
      </c>
      <c r="C952" s="33" t="s">
        <v>31</v>
      </c>
      <c r="D952" s="33" t="s">
        <v>34</v>
      </c>
      <c r="E952" s="39" t="s">
        <v>2626</v>
      </c>
      <c r="F952" s="34">
        <v>44166</v>
      </c>
      <c r="G952" s="34">
        <v>44531</v>
      </c>
      <c r="H952" s="33" t="s">
        <v>2666</v>
      </c>
      <c r="I952" s="34" t="s">
        <v>2796</v>
      </c>
      <c r="J952" s="48">
        <v>35</v>
      </c>
      <c r="K952" s="48"/>
      <c r="L952" s="48">
        <v>35</v>
      </c>
      <c r="M952" s="33"/>
      <c r="N952" s="33"/>
      <c r="O952" s="33">
        <v>1</v>
      </c>
      <c r="P952" s="33"/>
      <c r="Q952" s="33">
        <v>175</v>
      </c>
      <c r="R952" s="33">
        <v>1</v>
      </c>
      <c r="S952" s="33"/>
      <c r="T952" s="33"/>
      <c r="U952" s="33" t="s">
        <v>2797</v>
      </c>
      <c r="V952" s="33" t="s">
        <v>39</v>
      </c>
      <c r="W952" s="33" t="s">
        <v>54</v>
      </c>
    </row>
    <row r="953" s="6" customFormat="1" ht="24" spans="1:23">
      <c r="A953" s="32">
        <v>944</v>
      </c>
      <c r="B953" s="33" t="s">
        <v>2741</v>
      </c>
      <c r="C953" s="33" t="s">
        <v>31</v>
      </c>
      <c r="D953" s="33" t="s">
        <v>87</v>
      </c>
      <c r="E953" s="33" t="s">
        <v>2798</v>
      </c>
      <c r="F953" s="34">
        <v>44166</v>
      </c>
      <c r="G953" s="34">
        <v>44531</v>
      </c>
      <c r="H953" s="33" t="s">
        <v>2666</v>
      </c>
      <c r="I953" s="33" t="s">
        <v>2799</v>
      </c>
      <c r="J953" s="48">
        <v>140</v>
      </c>
      <c r="K953" s="48"/>
      <c r="L953" s="48">
        <v>140</v>
      </c>
      <c r="M953" s="33"/>
      <c r="N953" s="33"/>
      <c r="O953" s="33">
        <v>1</v>
      </c>
      <c r="P953" s="33"/>
      <c r="Q953" s="33">
        <v>1200</v>
      </c>
      <c r="R953" s="33">
        <v>1</v>
      </c>
      <c r="S953" s="33"/>
      <c r="T953" s="33"/>
      <c r="U953" s="33" t="s">
        <v>2800</v>
      </c>
      <c r="V953" s="33" t="s">
        <v>39</v>
      </c>
      <c r="W953" s="33" t="s">
        <v>54</v>
      </c>
    </row>
    <row r="954" s="6" customFormat="1" ht="24" spans="1:23">
      <c r="A954" s="32">
        <v>945</v>
      </c>
      <c r="B954" s="57" t="s">
        <v>2669</v>
      </c>
      <c r="C954" s="33" t="s">
        <v>31</v>
      </c>
      <c r="D954" s="57" t="s">
        <v>34</v>
      </c>
      <c r="E954" s="57" t="s">
        <v>228</v>
      </c>
      <c r="F954" s="34">
        <v>44166</v>
      </c>
      <c r="G954" s="34">
        <v>44531</v>
      </c>
      <c r="H954" s="33" t="s">
        <v>2666</v>
      </c>
      <c r="I954" s="57" t="s">
        <v>2801</v>
      </c>
      <c r="J954" s="42">
        <v>80</v>
      </c>
      <c r="K954" s="42"/>
      <c r="L954" s="42">
        <v>80</v>
      </c>
      <c r="M954" s="33"/>
      <c r="N954" s="33"/>
      <c r="O954" s="33">
        <v>1</v>
      </c>
      <c r="P954" s="33"/>
      <c r="Q954" s="33"/>
      <c r="R954" s="33">
        <v>1</v>
      </c>
      <c r="S954" s="33">
        <v>20</v>
      </c>
      <c r="T954" s="33">
        <v>74</v>
      </c>
      <c r="U954" s="57" t="s">
        <v>2802</v>
      </c>
      <c r="V954" s="33" t="s">
        <v>39</v>
      </c>
      <c r="W954" s="33" t="s">
        <v>54</v>
      </c>
    </row>
    <row r="955" s="6" customFormat="1" ht="24" spans="1:23">
      <c r="A955" s="32">
        <v>946</v>
      </c>
      <c r="B955" s="57" t="s">
        <v>2669</v>
      </c>
      <c r="C955" s="33" t="s">
        <v>31</v>
      </c>
      <c r="D955" s="57" t="s">
        <v>34</v>
      </c>
      <c r="E955" s="57" t="s">
        <v>228</v>
      </c>
      <c r="F955" s="34">
        <v>44166</v>
      </c>
      <c r="G955" s="34">
        <v>44531</v>
      </c>
      <c r="H955" s="33" t="s">
        <v>2666</v>
      </c>
      <c r="I955" s="57" t="s">
        <v>2803</v>
      </c>
      <c r="J955" s="42">
        <v>114</v>
      </c>
      <c r="K955" s="42"/>
      <c r="L955" s="42">
        <v>114</v>
      </c>
      <c r="M955" s="33"/>
      <c r="N955" s="33"/>
      <c r="O955" s="33">
        <v>1</v>
      </c>
      <c r="P955" s="33"/>
      <c r="Q955" s="33">
        <v>660</v>
      </c>
      <c r="R955" s="33">
        <v>1</v>
      </c>
      <c r="S955" s="33"/>
      <c r="T955" s="33"/>
      <c r="U955" s="57" t="s">
        <v>2804</v>
      </c>
      <c r="V955" s="33" t="s">
        <v>39</v>
      </c>
      <c r="W955" s="33" t="s">
        <v>54</v>
      </c>
    </row>
    <row r="956" s="6" customFormat="1" ht="36" spans="1:23">
      <c r="A956" s="32">
        <v>947</v>
      </c>
      <c r="B956" s="57" t="s">
        <v>2669</v>
      </c>
      <c r="C956" s="33" t="s">
        <v>31</v>
      </c>
      <c r="D956" s="57" t="s">
        <v>34</v>
      </c>
      <c r="E956" s="57" t="s">
        <v>42</v>
      </c>
      <c r="F956" s="34">
        <v>44166</v>
      </c>
      <c r="G956" s="34">
        <v>44531</v>
      </c>
      <c r="H956" s="33" t="s">
        <v>2666</v>
      </c>
      <c r="I956" s="57" t="s">
        <v>2805</v>
      </c>
      <c r="J956" s="42">
        <v>51</v>
      </c>
      <c r="K956" s="42"/>
      <c r="L956" s="42">
        <v>51</v>
      </c>
      <c r="M956" s="33"/>
      <c r="N956" s="33"/>
      <c r="O956" s="33">
        <v>1</v>
      </c>
      <c r="P956" s="33"/>
      <c r="Q956" s="33">
        <v>230</v>
      </c>
      <c r="R956" s="33">
        <v>1</v>
      </c>
      <c r="S956" s="33"/>
      <c r="T956" s="33"/>
      <c r="U956" s="57" t="s">
        <v>2806</v>
      </c>
      <c r="V956" s="33" t="s">
        <v>39</v>
      </c>
      <c r="W956" s="33" t="s">
        <v>54</v>
      </c>
    </row>
    <row r="957" s="6" customFormat="1" ht="24" spans="1:23">
      <c r="A957" s="32">
        <v>948</v>
      </c>
      <c r="B957" s="57" t="s">
        <v>2669</v>
      </c>
      <c r="C957" s="33" t="s">
        <v>31</v>
      </c>
      <c r="D957" s="57" t="s">
        <v>34</v>
      </c>
      <c r="E957" s="57" t="s">
        <v>1276</v>
      </c>
      <c r="F957" s="34">
        <v>44166</v>
      </c>
      <c r="G957" s="34">
        <v>44531</v>
      </c>
      <c r="H957" s="33" t="s">
        <v>2666</v>
      </c>
      <c r="I957" s="57" t="s">
        <v>2807</v>
      </c>
      <c r="J957" s="42">
        <v>80</v>
      </c>
      <c r="K957" s="42"/>
      <c r="L957" s="42">
        <v>80</v>
      </c>
      <c r="M957" s="33"/>
      <c r="N957" s="33"/>
      <c r="O957" s="33">
        <v>1</v>
      </c>
      <c r="P957" s="33"/>
      <c r="Q957" s="33">
        <v>160</v>
      </c>
      <c r="R957" s="33">
        <v>1</v>
      </c>
      <c r="S957" s="33"/>
      <c r="T957" s="33"/>
      <c r="U957" s="57" t="s">
        <v>2808</v>
      </c>
      <c r="V957" s="33" t="s">
        <v>39</v>
      </c>
      <c r="W957" s="33" t="s">
        <v>54</v>
      </c>
    </row>
    <row r="958" s="6" customFormat="1" ht="24" spans="1:23">
      <c r="A958" s="32">
        <v>949</v>
      </c>
      <c r="B958" s="57" t="s">
        <v>2669</v>
      </c>
      <c r="C958" s="33" t="s">
        <v>31</v>
      </c>
      <c r="D958" s="57" t="s">
        <v>34</v>
      </c>
      <c r="E958" s="57" t="s">
        <v>381</v>
      </c>
      <c r="F958" s="34">
        <v>44166</v>
      </c>
      <c r="G958" s="34">
        <v>44531</v>
      </c>
      <c r="H958" s="33" t="s">
        <v>2666</v>
      </c>
      <c r="I958" s="57" t="s">
        <v>2809</v>
      </c>
      <c r="J958" s="42">
        <v>43</v>
      </c>
      <c r="K958" s="42"/>
      <c r="L958" s="42">
        <v>43</v>
      </c>
      <c r="M958" s="33"/>
      <c r="N958" s="33"/>
      <c r="O958" s="33">
        <v>1</v>
      </c>
      <c r="P958" s="33"/>
      <c r="Q958" s="33">
        <v>132</v>
      </c>
      <c r="R958" s="33">
        <v>1</v>
      </c>
      <c r="S958" s="33"/>
      <c r="T958" s="33"/>
      <c r="U958" s="57" t="s">
        <v>2810</v>
      </c>
      <c r="V958" s="33" t="s">
        <v>39</v>
      </c>
      <c r="W958" s="33" t="s">
        <v>54</v>
      </c>
    </row>
    <row r="959" s="6" customFormat="1" ht="24" spans="1:23">
      <c r="A959" s="32">
        <v>950</v>
      </c>
      <c r="B959" s="57" t="s">
        <v>2669</v>
      </c>
      <c r="C959" s="33" t="s">
        <v>31</v>
      </c>
      <c r="D959" s="57" t="s">
        <v>34</v>
      </c>
      <c r="E959" s="57" t="s">
        <v>496</v>
      </c>
      <c r="F959" s="34">
        <v>44166</v>
      </c>
      <c r="G959" s="34">
        <v>44531</v>
      </c>
      <c r="H959" s="33" t="s">
        <v>2666</v>
      </c>
      <c r="I959" s="57" t="s">
        <v>2811</v>
      </c>
      <c r="J959" s="42">
        <v>60</v>
      </c>
      <c r="K959" s="42"/>
      <c r="L959" s="42">
        <v>60</v>
      </c>
      <c r="M959" s="33"/>
      <c r="N959" s="33"/>
      <c r="O959" s="33">
        <v>1</v>
      </c>
      <c r="P959" s="33"/>
      <c r="Q959" s="33">
        <v>126</v>
      </c>
      <c r="R959" s="33">
        <v>1</v>
      </c>
      <c r="S959" s="33"/>
      <c r="T959" s="33"/>
      <c r="U959" s="57" t="s">
        <v>2812</v>
      </c>
      <c r="V959" s="33" t="s">
        <v>39</v>
      </c>
      <c r="W959" s="33" t="s">
        <v>54</v>
      </c>
    </row>
    <row r="960" s="6" customFormat="1" ht="24" spans="1:23">
      <c r="A960" s="32">
        <v>951</v>
      </c>
      <c r="B960" s="57" t="s">
        <v>2669</v>
      </c>
      <c r="C960" s="33" t="s">
        <v>31</v>
      </c>
      <c r="D960" s="57" t="s">
        <v>34</v>
      </c>
      <c r="E960" s="57" t="s">
        <v>1211</v>
      </c>
      <c r="F960" s="34">
        <v>44166</v>
      </c>
      <c r="G960" s="34">
        <v>44531</v>
      </c>
      <c r="H960" s="33" t="s">
        <v>2666</v>
      </c>
      <c r="I960" s="57" t="s">
        <v>2813</v>
      </c>
      <c r="J960" s="42">
        <v>210</v>
      </c>
      <c r="K960" s="42"/>
      <c r="L960" s="42">
        <v>210</v>
      </c>
      <c r="M960" s="33"/>
      <c r="N960" s="33"/>
      <c r="O960" s="33">
        <v>1</v>
      </c>
      <c r="P960" s="33"/>
      <c r="Q960" s="33">
        <v>450</v>
      </c>
      <c r="R960" s="33"/>
      <c r="S960" s="33"/>
      <c r="T960" s="33"/>
      <c r="U960" s="57" t="s">
        <v>2814</v>
      </c>
      <c r="V960" s="33" t="s">
        <v>39</v>
      </c>
      <c r="W960" s="33" t="s">
        <v>54</v>
      </c>
    </row>
    <row r="961" s="6" customFormat="1" ht="24" spans="1:23">
      <c r="A961" s="32">
        <v>952</v>
      </c>
      <c r="B961" s="33" t="s">
        <v>2665</v>
      </c>
      <c r="C961" s="33" t="s">
        <v>31</v>
      </c>
      <c r="D961" s="57" t="s">
        <v>87</v>
      </c>
      <c r="E961" s="57" t="s">
        <v>1675</v>
      </c>
      <c r="F961" s="34">
        <v>44166</v>
      </c>
      <c r="G961" s="34">
        <v>44531</v>
      </c>
      <c r="H961" s="33" t="s">
        <v>2666</v>
      </c>
      <c r="I961" s="57" t="s">
        <v>2815</v>
      </c>
      <c r="J961" s="42">
        <v>140</v>
      </c>
      <c r="K961" s="42"/>
      <c r="L961" s="42">
        <v>140</v>
      </c>
      <c r="M961" s="33"/>
      <c r="N961" s="33"/>
      <c r="O961" s="33">
        <v>1</v>
      </c>
      <c r="P961" s="33"/>
      <c r="Q961" s="33">
        <v>1230</v>
      </c>
      <c r="R961" s="33"/>
      <c r="S961" s="33"/>
      <c r="T961" s="33"/>
      <c r="U961" s="57" t="s">
        <v>2816</v>
      </c>
      <c r="V961" s="33" t="s">
        <v>39</v>
      </c>
      <c r="W961" s="33" t="s">
        <v>54</v>
      </c>
    </row>
    <row r="962" s="6" customFormat="1" ht="24" spans="1:23">
      <c r="A962" s="32">
        <v>953</v>
      </c>
      <c r="B962" s="57" t="s">
        <v>2689</v>
      </c>
      <c r="C962" s="33" t="s">
        <v>31</v>
      </c>
      <c r="D962" s="57" t="s">
        <v>92</v>
      </c>
      <c r="E962" s="57" t="s">
        <v>908</v>
      </c>
      <c r="F962" s="34">
        <v>44166</v>
      </c>
      <c r="G962" s="34">
        <v>44531</v>
      </c>
      <c r="H962" s="33" t="s">
        <v>2666</v>
      </c>
      <c r="I962" s="57" t="s">
        <v>2817</v>
      </c>
      <c r="J962" s="42">
        <v>165</v>
      </c>
      <c r="K962" s="42"/>
      <c r="L962" s="42">
        <v>165</v>
      </c>
      <c r="M962" s="33"/>
      <c r="N962" s="33"/>
      <c r="O962" s="33">
        <v>1</v>
      </c>
      <c r="P962" s="33"/>
      <c r="Q962" s="33">
        <v>1300</v>
      </c>
      <c r="R962" s="33"/>
      <c r="S962" s="33"/>
      <c r="T962" s="33"/>
      <c r="U962" s="57" t="s">
        <v>2818</v>
      </c>
      <c r="V962" s="33" t="s">
        <v>39</v>
      </c>
      <c r="W962" s="33" t="s">
        <v>54</v>
      </c>
    </row>
    <row r="963" s="6" customFormat="1" ht="24" spans="1:23">
      <c r="A963" s="32">
        <v>954</v>
      </c>
      <c r="B963" s="57" t="s">
        <v>2689</v>
      </c>
      <c r="C963" s="33" t="s">
        <v>31</v>
      </c>
      <c r="D963" s="57" t="s">
        <v>92</v>
      </c>
      <c r="E963" s="57" t="s">
        <v>2819</v>
      </c>
      <c r="F963" s="34">
        <v>44166</v>
      </c>
      <c r="G963" s="34">
        <v>44531</v>
      </c>
      <c r="H963" s="33" t="s">
        <v>2666</v>
      </c>
      <c r="I963" s="57" t="s">
        <v>2820</v>
      </c>
      <c r="J963" s="42">
        <v>50</v>
      </c>
      <c r="K963" s="42"/>
      <c r="L963" s="42">
        <v>50</v>
      </c>
      <c r="M963" s="33"/>
      <c r="N963" s="33"/>
      <c r="O963" s="33">
        <v>1</v>
      </c>
      <c r="P963" s="33"/>
      <c r="Q963" s="33">
        <v>420</v>
      </c>
      <c r="R963" s="33"/>
      <c r="S963" s="33"/>
      <c r="T963" s="33"/>
      <c r="U963" s="57" t="s">
        <v>2821</v>
      </c>
      <c r="V963" s="33" t="s">
        <v>39</v>
      </c>
      <c r="W963" s="33" t="s">
        <v>54</v>
      </c>
    </row>
    <row r="964" s="6" customFormat="1" ht="24" spans="1:23">
      <c r="A964" s="32">
        <v>955</v>
      </c>
      <c r="B964" s="33" t="s">
        <v>2665</v>
      </c>
      <c r="C964" s="33" t="s">
        <v>31</v>
      </c>
      <c r="D964" s="57" t="s">
        <v>87</v>
      </c>
      <c r="E964" s="57" t="s">
        <v>1276</v>
      </c>
      <c r="F964" s="34">
        <v>44166</v>
      </c>
      <c r="G964" s="34">
        <v>44531</v>
      </c>
      <c r="H964" s="33" t="s">
        <v>2666</v>
      </c>
      <c r="I964" s="57" t="s">
        <v>2822</v>
      </c>
      <c r="J964" s="42">
        <v>48</v>
      </c>
      <c r="K964" s="42"/>
      <c r="L964" s="42">
        <v>48</v>
      </c>
      <c r="M964" s="33"/>
      <c r="N964" s="33"/>
      <c r="O964" s="33">
        <v>2</v>
      </c>
      <c r="P964" s="33"/>
      <c r="Q964" s="33">
        <v>2330</v>
      </c>
      <c r="R964" s="33">
        <v>2</v>
      </c>
      <c r="S964" s="33"/>
      <c r="T964" s="33"/>
      <c r="U964" s="57" t="s">
        <v>2823</v>
      </c>
      <c r="V964" s="33" t="s">
        <v>39</v>
      </c>
      <c r="W964" s="33" t="s">
        <v>54</v>
      </c>
    </row>
    <row r="965" s="6" customFormat="1" ht="24" spans="1:23">
      <c r="A965" s="32">
        <v>956</v>
      </c>
      <c r="B965" s="33" t="s">
        <v>2824</v>
      </c>
      <c r="C965" s="33" t="s">
        <v>31</v>
      </c>
      <c r="D965" s="33" t="s">
        <v>34</v>
      </c>
      <c r="E965" s="57" t="s">
        <v>668</v>
      </c>
      <c r="F965" s="34">
        <v>44166</v>
      </c>
      <c r="G965" s="34">
        <v>44531</v>
      </c>
      <c r="H965" s="33" t="s">
        <v>2666</v>
      </c>
      <c r="I965" s="57" t="s">
        <v>2825</v>
      </c>
      <c r="J965" s="42">
        <v>40</v>
      </c>
      <c r="K965" s="42"/>
      <c r="L965" s="42">
        <v>40</v>
      </c>
      <c r="M965" s="33"/>
      <c r="N965" s="33"/>
      <c r="O965" s="33">
        <v>1</v>
      </c>
      <c r="P965" s="33"/>
      <c r="Q965" s="33"/>
      <c r="R965" s="33">
        <v>1</v>
      </c>
      <c r="S965" s="33"/>
      <c r="T965" s="33">
        <v>88</v>
      </c>
      <c r="U965" s="57" t="s">
        <v>2826</v>
      </c>
      <c r="V965" s="33" t="s">
        <v>39</v>
      </c>
      <c r="W965" s="33" t="s">
        <v>54</v>
      </c>
    </row>
    <row r="966" s="6" customFormat="1" ht="24" spans="1:23">
      <c r="A966" s="32">
        <v>957</v>
      </c>
      <c r="B966" s="33" t="s">
        <v>2824</v>
      </c>
      <c r="C966" s="33" t="s">
        <v>31</v>
      </c>
      <c r="D966" s="33" t="s">
        <v>34</v>
      </c>
      <c r="E966" s="57" t="s">
        <v>323</v>
      </c>
      <c r="F966" s="34">
        <v>44166</v>
      </c>
      <c r="G966" s="34">
        <v>44531</v>
      </c>
      <c r="H966" s="33" t="s">
        <v>2666</v>
      </c>
      <c r="I966" s="57" t="s">
        <v>2827</v>
      </c>
      <c r="J966" s="42">
        <v>80</v>
      </c>
      <c r="K966" s="42"/>
      <c r="L966" s="42">
        <v>80</v>
      </c>
      <c r="M966" s="33"/>
      <c r="N966" s="33"/>
      <c r="O966" s="33">
        <v>1</v>
      </c>
      <c r="P966" s="33"/>
      <c r="Q966" s="33"/>
      <c r="R966" s="33">
        <v>1</v>
      </c>
      <c r="S966" s="33"/>
      <c r="T966" s="33">
        <v>52</v>
      </c>
      <c r="U966" s="57" t="s">
        <v>2828</v>
      </c>
      <c r="V966" s="33" t="s">
        <v>39</v>
      </c>
      <c r="W966" s="33" t="s">
        <v>54</v>
      </c>
    </row>
    <row r="967" s="6" customFormat="1" ht="24" spans="1:23">
      <c r="A967" s="32">
        <v>958</v>
      </c>
      <c r="B967" s="33" t="s">
        <v>2744</v>
      </c>
      <c r="C967" s="33" t="s">
        <v>31</v>
      </c>
      <c r="D967" s="33" t="s">
        <v>87</v>
      </c>
      <c r="E967" s="48" t="s">
        <v>2829</v>
      </c>
      <c r="F967" s="34">
        <v>44166</v>
      </c>
      <c r="G967" s="34">
        <v>44531</v>
      </c>
      <c r="H967" s="33" t="s">
        <v>2666</v>
      </c>
      <c r="I967" s="48" t="s">
        <v>2830</v>
      </c>
      <c r="J967" s="48">
        <v>50</v>
      </c>
      <c r="K967" s="48"/>
      <c r="L967" s="48">
        <v>50</v>
      </c>
      <c r="M967" s="33"/>
      <c r="N967" s="33"/>
      <c r="O967" s="33">
        <v>1</v>
      </c>
      <c r="P967" s="33"/>
      <c r="Q967" s="33">
        <v>456</v>
      </c>
      <c r="R967" s="33">
        <v>1</v>
      </c>
      <c r="S967" s="33"/>
      <c r="T967" s="33"/>
      <c r="U967" s="48" t="s">
        <v>2831</v>
      </c>
      <c r="V967" s="33" t="s">
        <v>39</v>
      </c>
      <c r="W967" s="33" t="s">
        <v>54</v>
      </c>
    </row>
    <row r="968" s="6" customFormat="1" ht="24" spans="1:23">
      <c r="A968" s="32">
        <v>959</v>
      </c>
      <c r="B968" s="33" t="s">
        <v>2744</v>
      </c>
      <c r="C968" s="33" t="s">
        <v>31</v>
      </c>
      <c r="D968" s="33" t="s">
        <v>87</v>
      </c>
      <c r="E968" s="39" t="s">
        <v>544</v>
      </c>
      <c r="F968" s="34">
        <v>44166</v>
      </c>
      <c r="G968" s="34">
        <v>44531</v>
      </c>
      <c r="H968" s="33" t="s">
        <v>2666</v>
      </c>
      <c r="I968" s="34" t="s">
        <v>2832</v>
      </c>
      <c r="J968" s="48">
        <v>36</v>
      </c>
      <c r="K968" s="48"/>
      <c r="L968" s="48">
        <v>36</v>
      </c>
      <c r="M968" s="33"/>
      <c r="N968" s="33"/>
      <c r="O968" s="33">
        <v>1</v>
      </c>
      <c r="P968" s="33"/>
      <c r="Q968" s="33">
        <v>120</v>
      </c>
      <c r="R968" s="33"/>
      <c r="S968" s="33"/>
      <c r="T968" s="33"/>
      <c r="U968" s="33" t="s">
        <v>2759</v>
      </c>
      <c r="V968" s="33" t="s">
        <v>39</v>
      </c>
      <c r="W968" s="33" t="s">
        <v>54</v>
      </c>
    </row>
    <row r="969" s="6" customFormat="1" ht="24" spans="1:23">
      <c r="A969" s="32">
        <v>960</v>
      </c>
      <c r="B969" s="33" t="s">
        <v>2744</v>
      </c>
      <c r="C969" s="33" t="s">
        <v>31</v>
      </c>
      <c r="D969" s="33" t="s">
        <v>87</v>
      </c>
      <c r="E969" s="39" t="s">
        <v>565</v>
      </c>
      <c r="F969" s="34">
        <v>44166</v>
      </c>
      <c r="G969" s="34">
        <v>44531</v>
      </c>
      <c r="H969" s="33" t="s">
        <v>2666</v>
      </c>
      <c r="I969" s="48" t="s">
        <v>2833</v>
      </c>
      <c r="J969" s="48">
        <v>30</v>
      </c>
      <c r="K969" s="48"/>
      <c r="L969" s="48">
        <v>30</v>
      </c>
      <c r="M969" s="33"/>
      <c r="N969" s="33"/>
      <c r="O969" s="33">
        <v>1</v>
      </c>
      <c r="P969" s="33"/>
      <c r="Q969" s="33">
        <v>220</v>
      </c>
      <c r="R969" s="33"/>
      <c r="S969" s="33"/>
      <c r="T969" s="33"/>
      <c r="U969" s="33" t="s">
        <v>2834</v>
      </c>
      <c r="V969" s="33" t="s">
        <v>39</v>
      </c>
      <c r="W969" s="33" t="s">
        <v>54</v>
      </c>
    </row>
    <row r="970" s="6" customFormat="1" ht="24" spans="1:23">
      <c r="A970" s="32">
        <v>961</v>
      </c>
      <c r="B970" s="33" t="s">
        <v>2744</v>
      </c>
      <c r="C970" s="33" t="s">
        <v>31</v>
      </c>
      <c r="D970" s="33" t="s">
        <v>87</v>
      </c>
      <c r="E970" s="39" t="s">
        <v>2074</v>
      </c>
      <c r="F970" s="34">
        <v>44166</v>
      </c>
      <c r="G970" s="34">
        <v>44531</v>
      </c>
      <c r="H970" s="33" t="s">
        <v>2666</v>
      </c>
      <c r="I970" s="48" t="s">
        <v>2835</v>
      </c>
      <c r="J970" s="48">
        <v>60</v>
      </c>
      <c r="K970" s="48"/>
      <c r="L970" s="48">
        <v>60</v>
      </c>
      <c r="M970" s="33"/>
      <c r="N970" s="33"/>
      <c r="O970" s="33">
        <v>1</v>
      </c>
      <c r="P970" s="33"/>
      <c r="Q970" s="33">
        <v>122</v>
      </c>
      <c r="R970" s="33"/>
      <c r="S970" s="33"/>
      <c r="T970" s="33"/>
      <c r="U970" s="33" t="s">
        <v>2763</v>
      </c>
      <c r="V970" s="33" t="s">
        <v>39</v>
      </c>
      <c r="W970" s="33" t="s">
        <v>54</v>
      </c>
    </row>
    <row r="971" s="6" customFormat="1" ht="24" spans="1:23">
      <c r="A971" s="32">
        <v>962</v>
      </c>
      <c r="B971" s="33" t="s">
        <v>2744</v>
      </c>
      <c r="C971" s="33" t="s">
        <v>31</v>
      </c>
      <c r="D971" s="33" t="s">
        <v>87</v>
      </c>
      <c r="E971" s="39" t="s">
        <v>228</v>
      </c>
      <c r="F971" s="34">
        <v>44166</v>
      </c>
      <c r="G971" s="34">
        <v>44531</v>
      </c>
      <c r="H971" s="33" t="s">
        <v>2666</v>
      </c>
      <c r="I971" s="48" t="s">
        <v>2836</v>
      </c>
      <c r="J971" s="48">
        <v>40</v>
      </c>
      <c r="K971" s="48"/>
      <c r="L971" s="48">
        <v>40</v>
      </c>
      <c r="M971" s="33"/>
      <c r="N971" s="33"/>
      <c r="O971" s="33">
        <v>1</v>
      </c>
      <c r="P971" s="33"/>
      <c r="Q971" s="33">
        <v>356</v>
      </c>
      <c r="R971" s="33">
        <v>1</v>
      </c>
      <c r="S971" s="33"/>
      <c r="T971" s="33"/>
      <c r="U971" s="33" t="s">
        <v>2837</v>
      </c>
      <c r="V971" s="33" t="s">
        <v>39</v>
      </c>
      <c r="W971" s="33" t="s">
        <v>54</v>
      </c>
    </row>
    <row r="972" s="6" customFormat="1" ht="24" spans="1:23">
      <c r="A972" s="32">
        <v>963</v>
      </c>
      <c r="B972" s="33" t="s">
        <v>2744</v>
      </c>
      <c r="C972" s="33" t="s">
        <v>31</v>
      </c>
      <c r="D972" s="33" t="s">
        <v>87</v>
      </c>
      <c r="E972" s="39" t="s">
        <v>166</v>
      </c>
      <c r="F972" s="34">
        <v>44166</v>
      </c>
      <c r="G972" s="34">
        <v>44531</v>
      </c>
      <c r="H972" s="33" t="s">
        <v>2666</v>
      </c>
      <c r="I972" s="48" t="s">
        <v>2838</v>
      </c>
      <c r="J972" s="48">
        <v>40</v>
      </c>
      <c r="K972" s="48"/>
      <c r="L972" s="48">
        <v>40</v>
      </c>
      <c r="M972" s="33"/>
      <c r="N972" s="33"/>
      <c r="O972" s="33">
        <v>1</v>
      </c>
      <c r="P972" s="33"/>
      <c r="Q972" s="33">
        <v>199</v>
      </c>
      <c r="R972" s="33">
        <v>1</v>
      </c>
      <c r="S972" s="33"/>
      <c r="T972" s="33"/>
      <c r="U972" s="33" t="s">
        <v>2839</v>
      </c>
      <c r="V972" s="33" t="s">
        <v>39</v>
      </c>
      <c r="W972" s="33" t="s">
        <v>54</v>
      </c>
    </row>
    <row r="973" s="6" customFormat="1" ht="24" spans="1:23">
      <c r="A973" s="32">
        <v>964</v>
      </c>
      <c r="B973" s="33" t="s">
        <v>2744</v>
      </c>
      <c r="C973" s="33" t="s">
        <v>31</v>
      </c>
      <c r="D973" s="33" t="s">
        <v>87</v>
      </c>
      <c r="E973" s="39" t="s">
        <v>842</v>
      </c>
      <c r="F973" s="34">
        <v>44166</v>
      </c>
      <c r="G973" s="34">
        <v>44531</v>
      </c>
      <c r="H973" s="33" t="s">
        <v>2666</v>
      </c>
      <c r="I973" s="48" t="s">
        <v>2840</v>
      </c>
      <c r="J973" s="48">
        <v>30</v>
      </c>
      <c r="K973" s="48"/>
      <c r="L973" s="48">
        <v>30</v>
      </c>
      <c r="M973" s="33"/>
      <c r="N973" s="33"/>
      <c r="O973" s="33">
        <v>1</v>
      </c>
      <c r="P973" s="33"/>
      <c r="Q973" s="33">
        <v>325</v>
      </c>
      <c r="R973" s="33">
        <v>1</v>
      </c>
      <c r="S973" s="33"/>
      <c r="T973" s="33"/>
      <c r="U973" s="33" t="s">
        <v>2841</v>
      </c>
      <c r="V973" s="33" t="s">
        <v>39</v>
      </c>
      <c r="W973" s="33" t="s">
        <v>54</v>
      </c>
    </row>
    <row r="974" s="6" customFormat="1" ht="24" spans="1:23">
      <c r="A974" s="32">
        <v>965</v>
      </c>
      <c r="B974" s="33" t="s">
        <v>2744</v>
      </c>
      <c r="C974" s="33" t="s">
        <v>31</v>
      </c>
      <c r="D974" s="33" t="s">
        <v>87</v>
      </c>
      <c r="E974" s="39" t="s">
        <v>511</v>
      </c>
      <c r="F974" s="34">
        <v>44166</v>
      </c>
      <c r="G974" s="34">
        <v>44531</v>
      </c>
      <c r="H974" s="33" t="s">
        <v>2666</v>
      </c>
      <c r="I974" s="34" t="s">
        <v>2842</v>
      </c>
      <c r="J974" s="48">
        <v>18</v>
      </c>
      <c r="K974" s="48"/>
      <c r="L974" s="48">
        <v>18</v>
      </c>
      <c r="M974" s="33"/>
      <c r="N974" s="33"/>
      <c r="O974" s="33">
        <v>1</v>
      </c>
      <c r="P974" s="33"/>
      <c r="Q974" s="33">
        <v>421</v>
      </c>
      <c r="R974" s="33">
        <v>1</v>
      </c>
      <c r="S974" s="33"/>
      <c r="T974" s="33"/>
      <c r="U974" s="33" t="s">
        <v>2843</v>
      </c>
      <c r="V974" s="33" t="s">
        <v>39</v>
      </c>
      <c r="W974" s="33" t="s">
        <v>54</v>
      </c>
    </row>
    <row r="975" s="6" customFormat="1" ht="24" spans="1:23">
      <c r="A975" s="32">
        <v>966</v>
      </c>
      <c r="B975" s="33" t="s">
        <v>2744</v>
      </c>
      <c r="C975" s="33" t="s">
        <v>31</v>
      </c>
      <c r="D975" s="33" t="s">
        <v>87</v>
      </c>
      <c r="E975" s="39" t="s">
        <v>486</v>
      </c>
      <c r="F975" s="34">
        <v>44166</v>
      </c>
      <c r="G975" s="34">
        <v>44531</v>
      </c>
      <c r="H975" s="33" t="s">
        <v>2666</v>
      </c>
      <c r="I975" s="34" t="s">
        <v>2844</v>
      </c>
      <c r="J975" s="48">
        <v>45</v>
      </c>
      <c r="K975" s="48"/>
      <c r="L975" s="48">
        <v>45</v>
      </c>
      <c r="M975" s="33"/>
      <c r="N975" s="33"/>
      <c r="O975" s="33">
        <v>1</v>
      </c>
      <c r="P975" s="33"/>
      <c r="Q975" s="33">
        <v>232</v>
      </c>
      <c r="R975" s="33"/>
      <c r="S975" s="33"/>
      <c r="T975" s="33"/>
      <c r="U975" s="33" t="s">
        <v>2845</v>
      </c>
      <c r="V975" s="33" t="s">
        <v>39</v>
      </c>
      <c r="W975" s="33" t="s">
        <v>54</v>
      </c>
    </row>
    <row r="976" s="14" customFormat="1" ht="25" customHeight="1" spans="1:23">
      <c r="A976" s="32">
        <v>967</v>
      </c>
      <c r="B976" s="57" t="s">
        <v>2669</v>
      </c>
      <c r="C976" s="33" t="s">
        <v>31</v>
      </c>
      <c r="D976" s="33" t="s">
        <v>34</v>
      </c>
      <c r="E976" s="57" t="s">
        <v>145</v>
      </c>
      <c r="F976" s="34">
        <v>44166</v>
      </c>
      <c r="G976" s="34">
        <v>44531</v>
      </c>
      <c r="H976" s="33" t="s">
        <v>2666</v>
      </c>
      <c r="I976" s="57" t="s">
        <v>2846</v>
      </c>
      <c r="J976" s="48">
        <v>16</v>
      </c>
      <c r="K976" s="48"/>
      <c r="L976" s="48">
        <v>16</v>
      </c>
      <c r="M976" s="33"/>
      <c r="N976" s="33"/>
      <c r="O976" s="33">
        <v>1</v>
      </c>
      <c r="P976" s="33"/>
      <c r="Q976" s="33"/>
      <c r="R976" s="33"/>
      <c r="S976" s="33">
        <v>141</v>
      </c>
      <c r="T976" s="33">
        <v>456</v>
      </c>
      <c r="U976" s="57" t="s">
        <v>2847</v>
      </c>
      <c r="V976" s="33" t="s">
        <v>39</v>
      </c>
      <c r="W976" s="33" t="s">
        <v>40</v>
      </c>
    </row>
    <row r="977" s="14" customFormat="1" ht="25" customHeight="1" spans="1:23">
      <c r="A977" s="32">
        <v>968</v>
      </c>
      <c r="B977" s="57" t="s">
        <v>2669</v>
      </c>
      <c r="C977" s="33" t="s">
        <v>31</v>
      </c>
      <c r="D977" s="33" t="s">
        <v>34</v>
      </c>
      <c r="E977" s="57" t="s">
        <v>145</v>
      </c>
      <c r="F977" s="34">
        <v>44166</v>
      </c>
      <c r="G977" s="34">
        <v>44531</v>
      </c>
      <c r="H977" s="33" t="s">
        <v>2666</v>
      </c>
      <c r="I977" s="57" t="s">
        <v>2848</v>
      </c>
      <c r="J977" s="48">
        <v>10</v>
      </c>
      <c r="K977" s="48"/>
      <c r="L977" s="48">
        <v>10</v>
      </c>
      <c r="M977" s="33"/>
      <c r="N977" s="33"/>
      <c r="O977" s="33">
        <v>1</v>
      </c>
      <c r="P977" s="33"/>
      <c r="Q977" s="33"/>
      <c r="R977" s="33"/>
      <c r="S977" s="33">
        <v>27</v>
      </c>
      <c r="T977" s="33">
        <v>107</v>
      </c>
      <c r="U977" s="57" t="s">
        <v>2849</v>
      </c>
      <c r="V977" s="33" t="s">
        <v>39</v>
      </c>
      <c r="W977" s="33" t="s">
        <v>40</v>
      </c>
    </row>
    <row r="978" s="14" customFormat="1" ht="25" customHeight="1" spans="1:23">
      <c r="A978" s="32">
        <v>969</v>
      </c>
      <c r="B978" s="57" t="s">
        <v>2669</v>
      </c>
      <c r="C978" s="33" t="s">
        <v>31</v>
      </c>
      <c r="D978" s="33" t="s">
        <v>34</v>
      </c>
      <c r="E978" s="57" t="s">
        <v>1319</v>
      </c>
      <c r="F978" s="34">
        <v>44166</v>
      </c>
      <c r="G978" s="34">
        <v>44531</v>
      </c>
      <c r="H978" s="33" t="s">
        <v>2666</v>
      </c>
      <c r="I978" s="57" t="s">
        <v>2850</v>
      </c>
      <c r="J978" s="48">
        <v>10</v>
      </c>
      <c r="K978" s="48"/>
      <c r="L978" s="48">
        <v>10</v>
      </c>
      <c r="M978" s="33"/>
      <c r="N978" s="33"/>
      <c r="O978" s="33">
        <v>1</v>
      </c>
      <c r="P978" s="33"/>
      <c r="Q978" s="33"/>
      <c r="R978" s="33"/>
      <c r="S978" s="33">
        <v>7</v>
      </c>
      <c r="T978" s="33">
        <v>34</v>
      </c>
      <c r="U978" s="57" t="s">
        <v>2851</v>
      </c>
      <c r="V978" s="33" t="s">
        <v>39</v>
      </c>
      <c r="W978" s="33" t="s">
        <v>40</v>
      </c>
    </row>
    <row r="979" s="14" customFormat="1" ht="25" customHeight="1" spans="1:23">
      <c r="A979" s="32">
        <v>970</v>
      </c>
      <c r="B979" s="57" t="s">
        <v>2669</v>
      </c>
      <c r="C979" s="33" t="s">
        <v>31</v>
      </c>
      <c r="D979" s="33" t="s">
        <v>34</v>
      </c>
      <c r="E979" s="57" t="s">
        <v>1211</v>
      </c>
      <c r="F979" s="34">
        <v>44166</v>
      </c>
      <c r="G979" s="34">
        <v>44531</v>
      </c>
      <c r="H979" s="33" t="s">
        <v>2666</v>
      </c>
      <c r="I979" s="57" t="s">
        <v>2852</v>
      </c>
      <c r="J979" s="48">
        <v>10</v>
      </c>
      <c r="K979" s="48"/>
      <c r="L979" s="48">
        <v>10</v>
      </c>
      <c r="M979" s="33"/>
      <c r="N979" s="33"/>
      <c r="O979" s="33">
        <v>1</v>
      </c>
      <c r="P979" s="33"/>
      <c r="Q979" s="33">
        <v>23</v>
      </c>
      <c r="R979" s="33"/>
      <c r="S979" s="33"/>
      <c r="T979" s="33"/>
      <c r="U979" s="57" t="s">
        <v>2853</v>
      </c>
      <c r="V979" s="33" t="s">
        <v>39</v>
      </c>
      <c r="W979" s="33" t="s">
        <v>40</v>
      </c>
    </row>
    <row r="980" s="14" customFormat="1" ht="25" customHeight="1" spans="1:23">
      <c r="A980" s="32">
        <v>971</v>
      </c>
      <c r="B980" s="57" t="s">
        <v>2669</v>
      </c>
      <c r="C980" s="33" t="s">
        <v>31</v>
      </c>
      <c r="D980" s="33" t="s">
        <v>34</v>
      </c>
      <c r="E980" s="57" t="s">
        <v>747</v>
      </c>
      <c r="F980" s="34">
        <v>44166</v>
      </c>
      <c r="G980" s="34">
        <v>44531</v>
      </c>
      <c r="H980" s="33" t="s">
        <v>2666</v>
      </c>
      <c r="I980" s="57" t="s">
        <v>2854</v>
      </c>
      <c r="J980" s="48">
        <v>8</v>
      </c>
      <c r="K980" s="48"/>
      <c r="L980" s="48">
        <v>8</v>
      </c>
      <c r="M980" s="33"/>
      <c r="N980" s="33"/>
      <c r="O980" s="33">
        <v>1</v>
      </c>
      <c r="P980" s="33"/>
      <c r="Q980" s="33">
        <v>108</v>
      </c>
      <c r="R980" s="33"/>
      <c r="S980" s="33"/>
      <c r="T980" s="33"/>
      <c r="U980" s="57" t="s">
        <v>2855</v>
      </c>
      <c r="V980" s="33" t="s">
        <v>39</v>
      </c>
      <c r="W980" s="33" t="s">
        <v>40</v>
      </c>
    </row>
    <row r="981" s="14" customFormat="1" ht="25" customHeight="1" spans="1:23">
      <c r="A981" s="32">
        <v>972</v>
      </c>
      <c r="B981" s="57" t="s">
        <v>2669</v>
      </c>
      <c r="C981" s="33" t="s">
        <v>31</v>
      </c>
      <c r="D981" s="33" t="s">
        <v>34</v>
      </c>
      <c r="E981" s="57" t="s">
        <v>1236</v>
      </c>
      <c r="F981" s="34">
        <v>44166</v>
      </c>
      <c r="G981" s="34">
        <v>44531</v>
      </c>
      <c r="H981" s="33" t="s">
        <v>2666</v>
      </c>
      <c r="I981" s="57" t="s">
        <v>2856</v>
      </c>
      <c r="J981" s="48">
        <v>10</v>
      </c>
      <c r="K981" s="48"/>
      <c r="L981" s="48">
        <v>10</v>
      </c>
      <c r="M981" s="33"/>
      <c r="N981" s="33"/>
      <c r="O981" s="33">
        <v>1</v>
      </c>
      <c r="P981" s="33"/>
      <c r="Q981" s="33">
        <v>124</v>
      </c>
      <c r="R981" s="33"/>
      <c r="S981" s="33"/>
      <c r="T981" s="33"/>
      <c r="U981" s="57" t="s">
        <v>2857</v>
      </c>
      <c r="V981" s="33" t="s">
        <v>39</v>
      </c>
      <c r="W981" s="33" t="s">
        <v>40</v>
      </c>
    </row>
    <row r="982" s="14" customFormat="1" ht="25" customHeight="1" spans="1:23">
      <c r="A982" s="32">
        <v>973</v>
      </c>
      <c r="B982" s="57" t="s">
        <v>2669</v>
      </c>
      <c r="C982" s="33" t="s">
        <v>31</v>
      </c>
      <c r="D982" s="33" t="s">
        <v>34</v>
      </c>
      <c r="E982" s="57" t="s">
        <v>385</v>
      </c>
      <c r="F982" s="34">
        <v>44166</v>
      </c>
      <c r="G982" s="34">
        <v>44531</v>
      </c>
      <c r="H982" s="33" t="s">
        <v>2666</v>
      </c>
      <c r="I982" s="57" t="s">
        <v>2858</v>
      </c>
      <c r="J982" s="48">
        <v>10</v>
      </c>
      <c r="K982" s="48"/>
      <c r="L982" s="48">
        <v>10</v>
      </c>
      <c r="M982" s="33"/>
      <c r="N982" s="33"/>
      <c r="O982" s="33">
        <v>1</v>
      </c>
      <c r="P982" s="33"/>
      <c r="Q982" s="33">
        <v>137</v>
      </c>
      <c r="R982" s="33"/>
      <c r="S982" s="33"/>
      <c r="T982" s="33"/>
      <c r="U982" s="57" t="s">
        <v>2859</v>
      </c>
      <c r="V982" s="33" t="s">
        <v>39</v>
      </c>
      <c r="W982" s="33" t="s">
        <v>40</v>
      </c>
    </row>
    <row r="983" s="14" customFormat="1" ht="25" customHeight="1" spans="1:23">
      <c r="A983" s="32">
        <v>974</v>
      </c>
      <c r="B983" s="57" t="s">
        <v>2669</v>
      </c>
      <c r="C983" s="33" t="s">
        <v>31</v>
      </c>
      <c r="D983" s="33" t="s">
        <v>34</v>
      </c>
      <c r="E983" s="57" t="s">
        <v>1172</v>
      </c>
      <c r="F983" s="34">
        <v>44166</v>
      </c>
      <c r="G983" s="34">
        <v>44531</v>
      </c>
      <c r="H983" s="33" t="s">
        <v>2666</v>
      </c>
      <c r="I983" s="57" t="s">
        <v>2860</v>
      </c>
      <c r="J983" s="48">
        <v>12</v>
      </c>
      <c r="K983" s="48"/>
      <c r="L983" s="48">
        <v>12</v>
      </c>
      <c r="M983" s="33"/>
      <c r="N983" s="33"/>
      <c r="O983" s="33">
        <v>1</v>
      </c>
      <c r="P983" s="33"/>
      <c r="Q983" s="33"/>
      <c r="R983" s="33">
        <v>1</v>
      </c>
      <c r="S983" s="33">
        <v>54</v>
      </c>
      <c r="T983" s="33">
        <v>256</v>
      </c>
      <c r="U983" s="57" t="s">
        <v>2861</v>
      </c>
      <c r="V983" s="33" t="s">
        <v>39</v>
      </c>
      <c r="W983" s="33" t="s">
        <v>40</v>
      </c>
    </row>
    <row r="984" s="14" customFormat="1" ht="25" customHeight="1" spans="1:23">
      <c r="A984" s="32">
        <v>975</v>
      </c>
      <c r="B984" s="57" t="s">
        <v>2862</v>
      </c>
      <c r="C984" s="33" t="s">
        <v>31</v>
      </c>
      <c r="D984" s="33" t="s">
        <v>34</v>
      </c>
      <c r="E984" s="57" t="s">
        <v>75</v>
      </c>
      <c r="F984" s="34">
        <v>44166</v>
      </c>
      <c r="G984" s="34">
        <v>44531</v>
      </c>
      <c r="H984" s="33" t="s">
        <v>2666</v>
      </c>
      <c r="I984" s="57" t="s">
        <v>2863</v>
      </c>
      <c r="J984" s="48">
        <v>10</v>
      </c>
      <c r="K984" s="48"/>
      <c r="L984" s="48">
        <v>10</v>
      </c>
      <c r="M984" s="33"/>
      <c r="N984" s="33"/>
      <c r="O984" s="33">
        <v>1</v>
      </c>
      <c r="P984" s="33"/>
      <c r="Q984" s="33"/>
      <c r="R984" s="33"/>
      <c r="S984" s="33">
        <v>60</v>
      </c>
      <c r="T984" s="33">
        <v>211</v>
      </c>
      <c r="U984" s="57" t="s">
        <v>2864</v>
      </c>
      <c r="V984" s="33" t="s">
        <v>39</v>
      </c>
      <c r="W984" s="33" t="s">
        <v>40</v>
      </c>
    </row>
    <row r="985" s="14" customFormat="1" ht="25" customHeight="1" spans="1:23">
      <c r="A985" s="32">
        <v>976</v>
      </c>
      <c r="B985" s="57" t="s">
        <v>2669</v>
      </c>
      <c r="C985" s="33" t="s">
        <v>31</v>
      </c>
      <c r="D985" s="33" t="s">
        <v>34</v>
      </c>
      <c r="E985" s="57" t="s">
        <v>205</v>
      </c>
      <c r="F985" s="34">
        <v>44166</v>
      </c>
      <c r="G985" s="34">
        <v>44531</v>
      </c>
      <c r="H985" s="33" t="s">
        <v>2666</v>
      </c>
      <c r="I985" s="57" t="s">
        <v>2865</v>
      </c>
      <c r="J985" s="48">
        <v>10</v>
      </c>
      <c r="K985" s="48"/>
      <c r="L985" s="48">
        <v>10</v>
      </c>
      <c r="M985" s="33"/>
      <c r="N985" s="33"/>
      <c r="O985" s="33">
        <v>1</v>
      </c>
      <c r="P985" s="33"/>
      <c r="Q985" s="33">
        <v>145</v>
      </c>
      <c r="R985" s="33">
        <v>1</v>
      </c>
      <c r="S985" s="33"/>
      <c r="T985" s="33"/>
      <c r="U985" s="57" t="s">
        <v>2866</v>
      </c>
      <c r="V985" s="33" t="s">
        <v>39</v>
      </c>
      <c r="W985" s="33" t="s">
        <v>40</v>
      </c>
    </row>
    <row r="986" s="14" customFormat="1" ht="25" customHeight="1" spans="1:23">
      <c r="A986" s="32">
        <v>977</v>
      </c>
      <c r="B986" s="57" t="s">
        <v>2669</v>
      </c>
      <c r="C986" s="33" t="s">
        <v>31</v>
      </c>
      <c r="D986" s="33" t="s">
        <v>34</v>
      </c>
      <c r="E986" s="57" t="s">
        <v>2732</v>
      </c>
      <c r="F986" s="34">
        <v>44166</v>
      </c>
      <c r="G986" s="34">
        <v>44531</v>
      </c>
      <c r="H986" s="33" t="s">
        <v>2666</v>
      </c>
      <c r="I986" s="57" t="s">
        <v>2867</v>
      </c>
      <c r="J986" s="48">
        <v>10</v>
      </c>
      <c r="K986" s="48"/>
      <c r="L986" s="48">
        <v>10</v>
      </c>
      <c r="M986" s="33"/>
      <c r="N986" s="33"/>
      <c r="O986" s="33">
        <v>1</v>
      </c>
      <c r="P986" s="33"/>
      <c r="Q986" s="33">
        <v>295</v>
      </c>
      <c r="R986" s="33">
        <v>1</v>
      </c>
      <c r="S986" s="33"/>
      <c r="T986" s="33"/>
      <c r="U986" s="57" t="s">
        <v>2868</v>
      </c>
      <c r="V986" s="33" t="s">
        <v>39</v>
      </c>
      <c r="W986" s="33" t="s">
        <v>40</v>
      </c>
    </row>
    <row r="987" s="14" customFormat="1" ht="25" customHeight="1" spans="1:23">
      <c r="A987" s="32">
        <v>978</v>
      </c>
      <c r="B987" s="57" t="s">
        <v>2669</v>
      </c>
      <c r="C987" s="33" t="s">
        <v>31</v>
      </c>
      <c r="D987" s="33" t="s">
        <v>34</v>
      </c>
      <c r="E987" s="57" t="s">
        <v>838</v>
      </c>
      <c r="F987" s="34">
        <v>44166</v>
      </c>
      <c r="G987" s="34">
        <v>44531</v>
      </c>
      <c r="H987" s="33" t="s">
        <v>2666</v>
      </c>
      <c r="I987" s="57" t="s">
        <v>2869</v>
      </c>
      <c r="J987" s="48">
        <v>5</v>
      </c>
      <c r="K987" s="48"/>
      <c r="L987" s="48">
        <v>5</v>
      </c>
      <c r="M987" s="33"/>
      <c r="N987" s="33"/>
      <c r="O987" s="33">
        <v>1</v>
      </c>
      <c r="P987" s="33"/>
      <c r="Q987" s="33">
        <v>118</v>
      </c>
      <c r="R987" s="33">
        <v>1</v>
      </c>
      <c r="S987" s="33"/>
      <c r="T987" s="33"/>
      <c r="U987" s="57" t="s">
        <v>2870</v>
      </c>
      <c r="V987" s="33" t="s">
        <v>39</v>
      </c>
      <c r="W987" s="33" t="s">
        <v>40</v>
      </c>
    </row>
    <row r="988" s="14" customFormat="1" ht="25" customHeight="1" spans="1:23">
      <c r="A988" s="32">
        <v>979</v>
      </c>
      <c r="B988" s="57" t="s">
        <v>2669</v>
      </c>
      <c r="C988" s="33" t="s">
        <v>31</v>
      </c>
      <c r="D988" s="33" t="s">
        <v>34</v>
      </c>
      <c r="E988" s="57" t="s">
        <v>565</v>
      </c>
      <c r="F988" s="34">
        <v>44166</v>
      </c>
      <c r="G988" s="34">
        <v>44531</v>
      </c>
      <c r="H988" s="33" t="s">
        <v>2666</v>
      </c>
      <c r="I988" s="57" t="s">
        <v>2871</v>
      </c>
      <c r="J988" s="48">
        <v>8</v>
      </c>
      <c r="K988" s="48"/>
      <c r="L988" s="48">
        <v>8</v>
      </c>
      <c r="M988" s="33"/>
      <c r="N988" s="33"/>
      <c r="O988" s="33">
        <v>1</v>
      </c>
      <c r="P988" s="33"/>
      <c r="Q988" s="33">
        <v>107</v>
      </c>
      <c r="R988" s="33"/>
      <c r="S988" s="33"/>
      <c r="T988" s="33"/>
      <c r="U988" s="57" t="s">
        <v>2872</v>
      </c>
      <c r="V988" s="33" t="s">
        <v>39</v>
      </c>
      <c r="W988" s="33" t="s">
        <v>40</v>
      </c>
    </row>
    <row r="989" s="14" customFormat="1" ht="25" customHeight="1" spans="1:23">
      <c r="A989" s="32">
        <v>980</v>
      </c>
      <c r="B989" s="57" t="s">
        <v>2669</v>
      </c>
      <c r="C989" s="33" t="s">
        <v>31</v>
      </c>
      <c r="D989" s="33" t="s">
        <v>34</v>
      </c>
      <c r="E989" s="57" t="s">
        <v>2873</v>
      </c>
      <c r="F989" s="34">
        <v>44166</v>
      </c>
      <c r="G989" s="34">
        <v>44531</v>
      </c>
      <c r="H989" s="33" t="s">
        <v>2666</v>
      </c>
      <c r="I989" s="57" t="s">
        <v>2874</v>
      </c>
      <c r="J989" s="48">
        <v>10</v>
      </c>
      <c r="K989" s="48"/>
      <c r="L989" s="48">
        <v>10</v>
      </c>
      <c r="M989" s="33"/>
      <c r="N989" s="33"/>
      <c r="O989" s="33">
        <v>1</v>
      </c>
      <c r="P989" s="33"/>
      <c r="Q989" s="33">
        <v>105</v>
      </c>
      <c r="R989" s="33"/>
      <c r="S989" s="33"/>
      <c r="T989" s="33"/>
      <c r="U989" s="57" t="s">
        <v>2875</v>
      </c>
      <c r="V989" s="33" t="s">
        <v>39</v>
      </c>
      <c r="W989" s="33" t="s">
        <v>40</v>
      </c>
    </row>
    <row r="990" s="14" customFormat="1" ht="25" customHeight="1" spans="1:23">
      <c r="A990" s="32">
        <v>981</v>
      </c>
      <c r="B990" s="57" t="s">
        <v>2669</v>
      </c>
      <c r="C990" s="33" t="s">
        <v>31</v>
      </c>
      <c r="D990" s="33" t="s">
        <v>34</v>
      </c>
      <c r="E990" s="57" t="s">
        <v>2873</v>
      </c>
      <c r="F990" s="34">
        <v>44166</v>
      </c>
      <c r="G990" s="34">
        <v>44531</v>
      </c>
      <c r="H990" s="33" t="s">
        <v>2666</v>
      </c>
      <c r="I990" s="57" t="s">
        <v>2876</v>
      </c>
      <c r="J990" s="48">
        <v>15</v>
      </c>
      <c r="K990" s="48"/>
      <c r="L990" s="48">
        <v>15</v>
      </c>
      <c r="M990" s="33"/>
      <c r="N990" s="33"/>
      <c r="O990" s="33">
        <v>1</v>
      </c>
      <c r="P990" s="33"/>
      <c r="Q990" s="33">
        <v>112</v>
      </c>
      <c r="R990" s="33"/>
      <c r="S990" s="33"/>
      <c r="T990" s="33"/>
      <c r="U990" s="57" t="s">
        <v>2877</v>
      </c>
      <c r="V990" s="33" t="s">
        <v>39</v>
      </c>
      <c r="W990" s="33" t="s">
        <v>40</v>
      </c>
    </row>
    <row r="991" s="14" customFormat="1" ht="25" customHeight="1" spans="1:23">
      <c r="A991" s="32">
        <v>982</v>
      </c>
      <c r="B991" s="57" t="s">
        <v>2669</v>
      </c>
      <c r="C991" s="33" t="s">
        <v>31</v>
      </c>
      <c r="D991" s="33" t="s">
        <v>34</v>
      </c>
      <c r="E991" s="57" t="s">
        <v>1146</v>
      </c>
      <c r="F991" s="34">
        <v>44166</v>
      </c>
      <c r="G991" s="34">
        <v>44531</v>
      </c>
      <c r="H991" s="33" t="s">
        <v>2666</v>
      </c>
      <c r="I991" s="57" t="s">
        <v>2878</v>
      </c>
      <c r="J991" s="48">
        <v>10</v>
      </c>
      <c r="K991" s="48"/>
      <c r="L991" s="48">
        <v>10</v>
      </c>
      <c r="M991" s="33"/>
      <c r="N991" s="33"/>
      <c r="O991" s="33">
        <v>1</v>
      </c>
      <c r="P991" s="33">
        <v>60</v>
      </c>
      <c r="Q991" s="33">
        <v>280</v>
      </c>
      <c r="R991" s="33"/>
      <c r="S991" s="33"/>
      <c r="T991" s="33"/>
      <c r="U991" s="57" t="s">
        <v>2879</v>
      </c>
      <c r="V991" s="33" t="s">
        <v>39</v>
      </c>
      <c r="W991" s="33" t="s">
        <v>40</v>
      </c>
    </row>
    <row r="992" s="14" customFormat="1" ht="25" customHeight="1" spans="1:23">
      <c r="A992" s="32">
        <v>983</v>
      </c>
      <c r="B992" s="57" t="s">
        <v>2669</v>
      </c>
      <c r="C992" s="33" t="s">
        <v>31</v>
      </c>
      <c r="D992" s="33" t="s">
        <v>34</v>
      </c>
      <c r="E992" s="57" t="s">
        <v>51</v>
      </c>
      <c r="F992" s="34">
        <v>44166</v>
      </c>
      <c r="G992" s="34">
        <v>44531</v>
      </c>
      <c r="H992" s="33" t="s">
        <v>2666</v>
      </c>
      <c r="I992" s="57" t="s">
        <v>2880</v>
      </c>
      <c r="J992" s="48">
        <v>10</v>
      </c>
      <c r="K992" s="48"/>
      <c r="L992" s="48">
        <v>10</v>
      </c>
      <c r="M992" s="33"/>
      <c r="N992" s="33"/>
      <c r="O992" s="33">
        <v>1</v>
      </c>
      <c r="P992" s="33"/>
      <c r="Q992" s="33">
        <v>130</v>
      </c>
      <c r="R992" s="33"/>
      <c r="S992" s="33"/>
      <c r="T992" s="33"/>
      <c r="U992" s="57" t="s">
        <v>2881</v>
      </c>
      <c r="V992" s="33" t="s">
        <v>39</v>
      </c>
      <c r="W992" s="33" t="s">
        <v>40</v>
      </c>
    </row>
    <row r="993" s="14" customFormat="1" ht="25" customHeight="1" spans="1:23">
      <c r="A993" s="32">
        <v>984</v>
      </c>
      <c r="B993" s="57" t="s">
        <v>2669</v>
      </c>
      <c r="C993" s="33" t="s">
        <v>31</v>
      </c>
      <c r="D993" s="33" t="s">
        <v>34</v>
      </c>
      <c r="E993" s="57" t="s">
        <v>2722</v>
      </c>
      <c r="F993" s="34">
        <v>44166</v>
      </c>
      <c r="G993" s="34">
        <v>44531</v>
      </c>
      <c r="H993" s="33" t="s">
        <v>2666</v>
      </c>
      <c r="I993" s="57" t="s">
        <v>2882</v>
      </c>
      <c r="J993" s="48">
        <v>15</v>
      </c>
      <c r="K993" s="48"/>
      <c r="L993" s="48">
        <v>15</v>
      </c>
      <c r="M993" s="33"/>
      <c r="N993" s="33"/>
      <c r="O993" s="33">
        <v>1</v>
      </c>
      <c r="P993" s="33"/>
      <c r="Q993" s="33">
        <v>143</v>
      </c>
      <c r="R993" s="33"/>
      <c r="S993" s="33"/>
      <c r="T993" s="33"/>
      <c r="U993" s="57" t="s">
        <v>2883</v>
      </c>
      <c r="V993" s="33" t="s">
        <v>39</v>
      </c>
      <c r="W993" s="33" t="s">
        <v>40</v>
      </c>
    </row>
    <row r="994" s="14" customFormat="1" ht="25" customHeight="1" spans="1:23">
      <c r="A994" s="32">
        <v>985</v>
      </c>
      <c r="B994" s="57" t="s">
        <v>2669</v>
      </c>
      <c r="C994" s="33" t="s">
        <v>31</v>
      </c>
      <c r="D994" s="33" t="s">
        <v>34</v>
      </c>
      <c r="E994" s="57" t="s">
        <v>1273</v>
      </c>
      <c r="F994" s="34">
        <v>44166</v>
      </c>
      <c r="G994" s="34">
        <v>44531</v>
      </c>
      <c r="H994" s="33" t="s">
        <v>2666</v>
      </c>
      <c r="I994" s="57" t="s">
        <v>2884</v>
      </c>
      <c r="J994" s="48">
        <v>10</v>
      </c>
      <c r="K994" s="48"/>
      <c r="L994" s="48">
        <v>10</v>
      </c>
      <c r="M994" s="33"/>
      <c r="N994" s="33"/>
      <c r="O994" s="33">
        <v>1</v>
      </c>
      <c r="P994" s="33"/>
      <c r="Q994" s="33">
        <v>105</v>
      </c>
      <c r="R994" s="33"/>
      <c r="S994" s="33"/>
      <c r="T994" s="33"/>
      <c r="U994" s="57" t="s">
        <v>2875</v>
      </c>
      <c r="V994" s="33" t="s">
        <v>39</v>
      </c>
      <c r="W994" s="33" t="s">
        <v>40</v>
      </c>
    </row>
    <row r="995" s="14" customFormat="1" ht="25" customHeight="1" spans="1:23">
      <c r="A995" s="32">
        <v>986</v>
      </c>
      <c r="B995" s="57" t="s">
        <v>2731</v>
      </c>
      <c r="C995" s="33" t="s">
        <v>31</v>
      </c>
      <c r="D995" s="33" t="s">
        <v>34</v>
      </c>
      <c r="E995" s="57" t="s">
        <v>2732</v>
      </c>
      <c r="F995" s="34">
        <v>44166</v>
      </c>
      <c r="G995" s="34">
        <v>44531</v>
      </c>
      <c r="H995" s="33" t="s">
        <v>2666</v>
      </c>
      <c r="I995" s="57" t="s">
        <v>2885</v>
      </c>
      <c r="J995" s="48">
        <v>15</v>
      </c>
      <c r="K995" s="48"/>
      <c r="L995" s="48">
        <v>15</v>
      </c>
      <c r="M995" s="33"/>
      <c r="N995" s="33"/>
      <c r="O995" s="33">
        <v>1</v>
      </c>
      <c r="P995" s="33"/>
      <c r="Q995" s="33">
        <v>140</v>
      </c>
      <c r="R995" s="33">
        <v>1</v>
      </c>
      <c r="S995" s="33"/>
      <c r="T995" s="33"/>
      <c r="U995" s="57" t="s">
        <v>2886</v>
      </c>
      <c r="V995" s="33" t="s">
        <v>39</v>
      </c>
      <c r="W995" s="33" t="s">
        <v>40</v>
      </c>
    </row>
    <row r="996" s="14" customFormat="1" ht="25" customHeight="1" spans="1:23">
      <c r="A996" s="32">
        <v>987</v>
      </c>
      <c r="B996" s="33" t="s">
        <v>2669</v>
      </c>
      <c r="C996" s="33" t="s">
        <v>31</v>
      </c>
      <c r="D996" s="33" t="s">
        <v>34</v>
      </c>
      <c r="E996" s="33" t="s">
        <v>2178</v>
      </c>
      <c r="F996" s="34">
        <v>44166</v>
      </c>
      <c r="G996" s="34">
        <v>44531</v>
      </c>
      <c r="H996" s="33" t="s">
        <v>2666</v>
      </c>
      <c r="I996" s="33" t="s">
        <v>2887</v>
      </c>
      <c r="J996" s="48">
        <v>87</v>
      </c>
      <c r="K996" s="48"/>
      <c r="L996" s="48">
        <v>87</v>
      </c>
      <c r="M996" s="33"/>
      <c r="N996" s="33"/>
      <c r="O996" s="33">
        <v>1</v>
      </c>
      <c r="P996" s="33"/>
      <c r="Q996" s="33">
        <v>115</v>
      </c>
      <c r="R996" s="33">
        <v>1</v>
      </c>
      <c r="S996" s="33"/>
      <c r="T996" s="33"/>
      <c r="U996" s="33" t="s">
        <v>2888</v>
      </c>
      <c r="V996" s="33" t="s">
        <v>39</v>
      </c>
      <c r="W996" s="33" t="s">
        <v>40</v>
      </c>
    </row>
    <row r="997" s="14" customFormat="1" ht="25" customHeight="1" spans="1:23">
      <c r="A997" s="32">
        <v>988</v>
      </c>
      <c r="B997" s="57" t="s">
        <v>2889</v>
      </c>
      <c r="C997" s="33" t="s">
        <v>31</v>
      </c>
      <c r="D997" s="33" t="s">
        <v>34</v>
      </c>
      <c r="E997" s="57" t="s">
        <v>288</v>
      </c>
      <c r="F997" s="34">
        <v>44166</v>
      </c>
      <c r="G997" s="34">
        <v>44531</v>
      </c>
      <c r="H997" s="33" t="s">
        <v>2666</v>
      </c>
      <c r="I997" s="57" t="s">
        <v>2890</v>
      </c>
      <c r="J997" s="48">
        <v>70</v>
      </c>
      <c r="K997" s="48"/>
      <c r="L997" s="48">
        <v>70</v>
      </c>
      <c r="M997" s="33"/>
      <c r="N997" s="33"/>
      <c r="O997" s="33">
        <v>1</v>
      </c>
      <c r="P997" s="33"/>
      <c r="Q997" s="33"/>
      <c r="R997" s="33"/>
      <c r="S997" s="33">
        <v>42</v>
      </c>
      <c r="T997" s="33">
        <v>145</v>
      </c>
      <c r="U997" s="57" t="s">
        <v>2891</v>
      </c>
      <c r="V997" s="33" t="s">
        <v>39</v>
      </c>
      <c r="W997" s="33" t="s">
        <v>40</v>
      </c>
    </row>
    <row r="998" s="14" customFormat="1" ht="25" customHeight="1" spans="1:23">
      <c r="A998" s="32">
        <v>989</v>
      </c>
      <c r="B998" s="33" t="s">
        <v>2669</v>
      </c>
      <c r="C998" s="33" t="s">
        <v>31</v>
      </c>
      <c r="D998" s="33" t="s">
        <v>34</v>
      </c>
      <c r="E998" s="33" t="s">
        <v>1799</v>
      </c>
      <c r="F998" s="34">
        <v>44166</v>
      </c>
      <c r="G998" s="34">
        <v>44531</v>
      </c>
      <c r="H998" s="33" t="s">
        <v>2666</v>
      </c>
      <c r="I998" s="33" t="s">
        <v>2892</v>
      </c>
      <c r="J998" s="48">
        <v>37</v>
      </c>
      <c r="K998" s="48"/>
      <c r="L998" s="48">
        <v>37</v>
      </c>
      <c r="M998" s="33"/>
      <c r="N998" s="33"/>
      <c r="O998" s="33">
        <v>1</v>
      </c>
      <c r="P998" s="33"/>
      <c r="Q998" s="33">
        <v>150</v>
      </c>
      <c r="R998" s="33"/>
      <c r="S998" s="33"/>
      <c r="T998" s="33"/>
      <c r="U998" s="33" t="s">
        <v>2893</v>
      </c>
      <c r="V998" s="33" t="s">
        <v>39</v>
      </c>
      <c r="W998" s="33" t="s">
        <v>40</v>
      </c>
    </row>
    <row r="999" s="14" customFormat="1" ht="25" customHeight="1" spans="1:23">
      <c r="A999" s="32">
        <v>990</v>
      </c>
      <c r="B999" s="33" t="s">
        <v>2669</v>
      </c>
      <c r="C999" s="33" t="s">
        <v>31</v>
      </c>
      <c r="D999" s="33" t="s">
        <v>34</v>
      </c>
      <c r="E999" s="33" t="s">
        <v>1451</v>
      </c>
      <c r="F999" s="34">
        <v>44166</v>
      </c>
      <c r="G999" s="34">
        <v>44531</v>
      </c>
      <c r="H999" s="33" t="s">
        <v>2666</v>
      </c>
      <c r="I999" s="33" t="s">
        <v>2894</v>
      </c>
      <c r="J999" s="48">
        <v>110</v>
      </c>
      <c r="K999" s="48"/>
      <c r="L999" s="48">
        <v>110</v>
      </c>
      <c r="M999" s="33"/>
      <c r="N999" s="33"/>
      <c r="O999" s="33">
        <v>1</v>
      </c>
      <c r="P999" s="33"/>
      <c r="Q999" s="33">
        <v>112</v>
      </c>
      <c r="R999" s="33"/>
      <c r="S999" s="33"/>
      <c r="T999" s="33"/>
      <c r="U999" s="33" t="s">
        <v>2895</v>
      </c>
      <c r="V999" s="33" t="s">
        <v>39</v>
      </c>
      <c r="W999" s="33" t="s">
        <v>40</v>
      </c>
    </row>
    <row r="1000" s="6" customFormat="1" ht="24" spans="1:23">
      <c r="A1000" s="32">
        <v>991</v>
      </c>
      <c r="B1000" s="33" t="s">
        <v>2669</v>
      </c>
      <c r="C1000" s="33" t="s">
        <v>31</v>
      </c>
      <c r="D1000" s="33" t="s">
        <v>34</v>
      </c>
      <c r="E1000" s="33" t="s">
        <v>1671</v>
      </c>
      <c r="F1000" s="34">
        <v>44166</v>
      </c>
      <c r="G1000" s="34">
        <v>44531</v>
      </c>
      <c r="H1000" s="33" t="s">
        <v>2666</v>
      </c>
      <c r="I1000" s="33" t="s">
        <v>2896</v>
      </c>
      <c r="J1000" s="48">
        <v>110</v>
      </c>
      <c r="K1000" s="48"/>
      <c r="L1000" s="48">
        <v>110</v>
      </c>
      <c r="M1000" s="33"/>
      <c r="N1000" s="33"/>
      <c r="O1000" s="33">
        <v>1</v>
      </c>
      <c r="P1000" s="33"/>
      <c r="Q1000" s="33">
        <v>190</v>
      </c>
      <c r="R1000" s="33"/>
      <c r="S1000" s="33"/>
      <c r="T1000" s="33"/>
      <c r="U1000" s="33" t="s">
        <v>2897</v>
      </c>
      <c r="V1000" s="33" t="s">
        <v>39</v>
      </c>
      <c r="W1000" s="33" t="s">
        <v>40</v>
      </c>
    </row>
    <row r="1001" s="6" customFormat="1" ht="24" spans="1:23">
      <c r="A1001" s="32">
        <v>992</v>
      </c>
      <c r="B1001" s="33" t="s">
        <v>2689</v>
      </c>
      <c r="C1001" s="33" t="s">
        <v>31</v>
      </c>
      <c r="D1001" s="33" t="s">
        <v>87</v>
      </c>
      <c r="E1001" s="33" t="s">
        <v>668</v>
      </c>
      <c r="F1001" s="34">
        <v>44166</v>
      </c>
      <c r="G1001" s="34">
        <v>44531</v>
      </c>
      <c r="H1001" s="33" t="s">
        <v>2666</v>
      </c>
      <c r="I1001" s="33" t="s">
        <v>2898</v>
      </c>
      <c r="J1001" s="48">
        <v>81.7</v>
      </c>
      <c r="K1001" s="48"/>
      <c r="L1001" s="48">
        <v>81.7</v>
      </c>
      <c r="M1001" s="33"/>
      <c r="N1001" s="33"/>
      <c r="O1001" s="33">
        <v>1</v>
      </c>
      <c r="P1001" s="33"/>
      <c r="Q1001" s="33">
        <v>1225</v>
      </c>
      <c r="R1001" s="33">
        <v>1</v>
      </c>
      <c r="S1001" s="33"/>
      <c r="T1001" s="33"/>
      <c r="U1001" s="33" t="s">
        <v>2899</v>
      </c>
      <c r="V1001" s="33" t="s">
        <v>39</v>
      </c>
      <c r="W1001" s="33" t="s">
        <v>40</v>
      </c>
    </row>
    <row r="1002" s="6" customFormat="1" ht="24" spans="1:23">
      <c r="A1002" s="32">
        <v>993</v>
      </c>
      <c r="B1002" s="39" t="s">
        <v>2744</v>
      </c>
      <c r="C1002" s="33" t="s">
        <v>31</v>
      </c>
      <c r="D1002" s="33" t="s">
        <v>87</v>
      </c>
      <c r="E1002" s="48" t="s">
        <v>303</v>
      </c>
      <c r="F1002" s="34">
        <v>44166</v>
      </c>
      <c r="G1002" s="34">
        <v>44531</v>
      </c>
      <c r="H1002" s="33" t="s">
        <v>2666</v>
      </c>
      <c r="I1002" s="33" t="s">
        <v>2900</v>
      </c>
      <c r="J1002" s="48">
        <v>30</v>
      </c>
      <c r="K1002" s="48"/>
      <c r="L1002" s="48">
        <v>30</v>
      </c>
      <c r="M1002" s="33"/>
      <c r="N1002" s="33"/>
      <c r="O1002" s="33">
        <v>1</v>
      </c>
      <c r="P1002" s="33"/>
      <c r="Q1002" s="33">
        <v>360</v>
      </c>
      <c r="R1002" s="33">
        <v>1</v>
      </c>
      <c r="S1002" s="33"/>
      <c r="T1002" s="33"/>
      <c r="U1002" s="33" t="s">
        <v>2901</v>
      </c>
      <c r="V1002" s="33" t="s">
        <v>39</v>
      </c>
      <c r="W1002" s="33" t="s">
        <v>40</v>
      </c>
    </row>
    <row r="1003" s="6" customFormat="1" ht="24" spans="1:23">
      <c r="A1003" s="32">
        <v>994</v>
      </c>
      <c r="B1003" s="39" t="s">
        <v>2744</v>
      </c>
      <c r="C1003" s="33" t="s">
        <v>31</v>
      </c>
      <c r="D1003" s="33" t="s">
        <v>87</v>
      </c>
      <c r="E1003" s="48" t="s">
        <v>1538</v>
      </c>
      <c r="F1003" s="34">
        <v>44166</v>
      </c>
      <c r="G1003" s="34">
        <v>44531</v>
      </c>
      <c r="H1003" s="33" t="s">
        <v>2666</v>
      </c>
      <c r="I1003" s="33" t="s">
        <v>2902</v>
      </c>
      <c r="J1003" s="48">
        <v>70</v>
      </c>
      <c r="K1003" s="48"/>
      <c r="L1003" s="48">
        <v>70</v>
      </c>
      <c r="M1003" s="33"/>
      <c r="N1003" s="33"/>
      <c r="O1003" s="33">
        <v>1</v>
      </c>
      <c r="P1003" s="33"/>
      <c r="Q1003" s="33">
        <v>36</v>
      </c>
      <c r="R1003" s="33">
        <v>1</v>
      </c>
      <c r="S1003" s="33"/>
      <c r="T1003" s="33"/>
      <c r="U1003" s="33" t="s">
        <v>2903</v>
      </c>
      <c r="V1003" s="33" t="s">
        <v>39</v>
      </c>
      <c r="W1003" s="33" t="s">
        <v>40</v>
      </c>
    </row>
    <row r="1004" s="6" customFormat="1" ht="24" spans="1:23">
      <c r="A1004" s="32">
        <v>995</v>
      </c>
      <c r="B1004" s="33" t="s">
        <v>2731</v>
      </c>
      <c r="C1004" s="33" t="s">
        <v>31</v>
      </c>
      <c r="D1004" s="33" t="s">
        <v>34</v>
      </c>
      <c r="E1004" s="33" t="s">
        <v>425</v>
      </c>
      <c r="F1004" s="34">
        <v>43983</v>
      </c>
      <c r="G1004" s="34">
        <v>44531</v>
      </c>
      <c r="H1004" s="33" t="s">
        <v>2666</v>
      </c>
      <c r="I1004" s="33" t="s">
        <v>2904</v>
      </c>
      <c r="J1004" s="48">
        <v>47</v>
      </c>
      <c r="K1004" s="48"/>
      <c r="L1004" s="48">
        <v>47</v>
      </c>
      <c r="M1004" s="33"/>
      <c r="N1004" s="33"/>
      <c r="O1004" s="33">
        <v>1</v>
      </c>
      <c r="P1004" s="33"/>
      <c r="Q1004" s="33">
        <v>178</v>
      </c>
      <c r="R1004" s="33">
        <v>1</v>
      </c>
      <c r="S1004" s="33"/>
      <c r="T1004" s="33"/>
      <c r="U1004" s="39" t="s">
        <v>2905</v>
      </c>
      <c r="V1004" s="33" t="s">
        <v>39</v>
      </c>
      <c r="W1004" s="33" t="s">
        <v>40</v>
      </c>
    </row>
    <row r="1005" s="6" customFormat="1" ht="24" spans="1:23">
      <c r="A1005" s="32">
        <v>996</v>
      </c>
      <c r="B1005" s="33" t="s">
        <v>2669</v>
      </c>
      <c r="C1005" s="33" t="s">
        <v>31</v>
      </c>
      <c r="D1005" s="33" t="s">
        <v>34</v>
      </c>
      <c r="E1005" s="57" t="s">
        <v>296</v>
      </c>
      <c r="F1005" s="34">
        <v>43983</v>
      </c>
      <c r="G1005" s="34">
        <v>44531</v>
      </c>
      <c r="H1005" s="33" t="s">
        <v>2666</v>
      </c>
      <c r="I1005" s="57" t="s">
        <v>2906</v>
      </c>
      <c r="J1005" s="48">
        <v>150</v>
      </c>
      <c r="K1005" s="48"/>
      <c r="L1005" s="48">
        <v>150</v>
      </c>
      <c r="M1005" s="33"/>
      <c r="N1005" s="33"/>
      <c r="O1005" s="33">
        <v>1</v>
      </c>
      <c r="P1005" s="33"/>
      <c r="Q1005" s="33">
        <v>326</v>
      </c>
      <c r="R1005" s="33"/>
      <c r="S1005" s="33"/>
      <c r="T1005" s="33"/>
      <c r="U1005" s="57" t="s">
        <v>2907</v>
      </c>
      <c r="V1005" s="33" t="s">
        <v>39</v>
      </c>
      <c r="W1005" s="33" t="s">
        <v>40</v>
      </c>
    </row>
    <row r="1006" s="6" customFormat="1" ht="24" spans="1:23">
      <c r="A1006" s="32">
        <v>997</v>
      </c>
      <c r="B1006" s="33" t="s">
        <v>2669</v>
      </c>
      <c r="C1006" s="33" t="s">
        <v>31</v>
      </c>
      <c r="D1006" s="33" t="s">
        <v>34</v>
      </c>
      <c r="E1006" s="57" t="s">
        <v>185</v>
      </c>
      <c r="F1006" s="34">
        <v>43983</v>
      </c>
      <c r="G1006" s="34">
        <v>44531</v>
      </c>
      <c r="H1006" s="33" t="s">
        <v>2666</v>
      </c>
      <c r="I1006" s="57" t="s">
        <v>2908</v>
      </c>
      <c r="J1006" s="48">
        <v>36</v>
      </c>
      <c r="K1006" s="48"/>
      <c r="L1006" s="48">
        <v>36</v>
      </c>
      <c r="M1006" s="33"/>
      <c r="N1006" s="33"/>
      <c r="O1006" s="33">
        <v>1</v>
      </c>
      <c r="P1006" s="33"/>
      <c r="Q1006" s="33"/>
      <c r="R1006" s="33">
        <v>1</v>
      </c>
      <c r="S1006" s="33"/>
      <c r="T1006" s="33">
        <v>80</v>
      </c>
      <c r="U1006" s="57" t="s">
        <v>2909</v>
      </c>
      <c r="V1006" s="33" t="s">
        <v>39</v>
      </c>
      <c r="W1006" s="33" t="s">
        <v>40</v>
      </c>
    </row>
    <row r="1007" s="6" customFormat="1" ht="24" spans="1:23">
      <c r="A1007" s="32">
        <v>998</v>
      </c>
      <c r="B1007" s="33" t="s">
        <v>2669</v>
      </c>
      <c r="C1007" s="33" t="s">
        <v>31</v>
      </c>
      <c r="D1007" s="33" t="s">
        <v>87</v>
      </c>
      <c r="E1007" s="57" t="s">
        <v>2798</v>
      </c>
      <c r="F1007" s="34">
        <v>43983</v>
      </c>
      <c r="G1007" s="34">
        <v>44531</v>
      </c>
      <c r="H1007" s="33" t="s">
        <v>2666</v>
      </c>
      <c r="I1007" s="57" t="s">
        <v>2910</v>
      </c>
      <c r="J1007" s="48">
        <v>38</v>
      </c>
      <c r="K1007" s="48"/>
      <c r="L1007" s="48">
        <v>38</v>
      </c>
      <c r="M1007" s="33"/>
      <c r="N1007" s="33"/>
      <c r="O1007" s="33">
        <v>1</v>
      </c>
      <c r="P1007" s="33"/>
      <c r="Q1007" s="33">
        <v>2000</v>
      </c>
      <c r="R1007" s="33">
        <v>1</v>
      </c>
      <c r="S1007" s="33"/>
      <c r="T1007" s="33"/>
      <c r="U1007" s="57" t="s">
        <v>2911</v>
      </c>
      <c r="V1007" s="33" t="s">
        <v>39</v>
      </c>
      <c r="W1007" s="33" t="s">
        <v>40</v>
      </c>
    </row>
    <row r="1008" s="6" customFormat="1" ht="24" spans="1:23">
      <c r="A1008" s="32">
        <v>999</v>
      </c>
      <c r="B1008" s="57" t="s">
        <v>2741</v>
      </c>
      <c r="C1008" s="33" t="s">
        <v>31</v>
      </c>
      <c r="D1008" s="57" t="s">
        <v>87</v>
      </c>
      <c r="E1008" s="57" t="s">
        <v>1574</v>
      </c>
      <c r="F1008" s="34">
        <v>44287</v>
      </c>
      <c r="G1008" s="34">
        <v>44531</v>
      </c>
      <c r="H1008" s="33" t="s">
        <v>2666</v>
      </c>
      <c r="I1008" s="33" t="s">
        <v>2912</v>
      </c>
      <c r="J1008" s="42">
        <v>400</v>
      </c>
      <c r="K1008" s="33"/>
      <c r="L1008" s="42">
        <v>400</v>
      </c>
      <c r="M1008" s="33"/>
      <c r="N1008" s="33"/>
      <c r="O1008" s="33">
        <v>1</v>
      </c>
      <c r="P1008" s="33"/>
      <c r="Q1008" s="33">
        <v>1200</v>
      </c>
      <c r="R1008" s="33">
        <v>1</v>
      </c>
      <c r="S1008" s="33"/>
      <c r="T1008" s="33"/>
      <c r="U1008" s="57" t="s">
        <v>2913</v>
      </c>
      <c r="V1008" s="33" t="s">
        <v>39</v>
      </c>
      <c r="W1008" s="33" t="s">
        <v>200</v>
      </c>
    </row>
    <row r="1009" s="6" customFormat="1" ht="24" spans="1:23">
      <c r="A1009" s="32">
        <v>1000</v>
      </c>
      <c r="B1009" s="57" t="s">
        <v>2741</v>
      </c>
      <c r="C1009" s="33" t="s">
        <v>31</v>
      </c>
      <c r="D1009" s="57" t="s">
        <v>87</v>
      </c>
      <c r="E1009" s="57" t="s">
        <v>1516</v>
      </c>
      <c r="F1009" s="34">
        <v>44409</v>
      </c>
      <c r="G1009" s="34">
        <v>44896</v>
      </c>
      <c r="H1009" s="33" t="s">
        <v>2666</v>
      </c>
      <c r="I1009" s="57" t="s">
        <v>2914</v>
      </c>
      <c r="J1009" s="42">
        <v>3000</v>
      </c>
      <c r="K1009" s="33"/>
      <c r="L1009" s="42">
        <v>3000</v>
      </c>
      <c r="M1009" s="33"/>
      <c r="N1009" s="33"/>
      <c r="O1009" s="33">
        <v>1</v>
      </c>
      <c r="P1009" s="33"/>
      <c r="Q1009" s="33">
        <v>2400</v>
      </c>
      <c r="R1009" s="33">
        <v>1</v>
      </c>
      <c r="S1009" s="33"/>
      <c r="T1009" s="33"/>
      <c r="U1009" s="57" t="s">
        <v>2915</v>
      </c>
      <c r="V1009" s="33" t="s">
        <v>39</v>
      </c>
      <c r="W1009" s="33" t="s">
        <v>200</v>
      </c>
    </row>
    <row r="1010" s="6" customFormat="1" ht="24" spans="1:23">
      <c r="A1010" s="32">
        <v>1001</v>
      </c>
      <c r="B1010" s="57" t="s">
        <v>2669</v>
      </c>
      <c r="C1010" s="33" t="s">
        <v>31</v>
      </c>
      <c r="D1010" s="57" t="s">
        <v>34</v>
      </c>
      <c r="E1010" s="57" t="s">
        <v>1134</v>
      </c>
      <c r="F1010" s="34">
        <v>44409</v>
      </c>
      <c r="G1010" s="34">
        <v>44531</v>
      </c>
      <c r="H1010" s="33" t="s">
        <v>2666</v>
      </c>
      <c r="I1010" s="57" t="s">
        <v>2916</v>
      </c>
      <c r="J1010" s="42">
        <v>180</v>
      </c>
      <c r="K1010" s="33"/>
      <c r="L1010" s="42">
        <v>180</v>
      </c>
      <c r="M1010" s="33"/>
      <c r="N1010" s="33"/>
      <c r="O1010" s="33">
        <v>1</v>
      </c>
      <c r="P1010" s="33"/>
      <c r="Q1010" s="33">
        <v>130</v>
      </c>
      <c r="R1010" s="33">
        <v>1</v>
      </c>
      <c r="S1010" s="33"/>
      <c r="T1010" s="33"/>
      <c r="U1010" s="57" t="s">
        <v>2917</v>
      </c>
      <c r="V1010" s="33" t="s">
        <v>39</v>
      </c>
      <c r="W1010" s="33" t="s">
        <v>200</v>
      </c>
    </row>
    <row r="1011" s="6" customFormat="1" ht="24" spans="1:23">
      <c r="A1011" s="32">
        <v>1002</v>
      </c>
      <c r="B1011" s="57" t="s">
        <v>2669</v>
      </c>
      <c r="C1011" s="33" t="s">
        <v>31</v>
      </c>
      <c r="D1011" s="57" t="s">
        <v>34</v>
      </c>
      <c r="E1011" s="57" t="s">
        <v>2200</v>
      </c>
      <c r="F1011" s="34">
        <v>44409</v>
      </c>
      <c r="G1011" s="34">
        <v>44531</v>
      </c>
      <c r="H1011" s="33" t="s">
        <v>2666</v>
      </c>
      <c r="I1011" s="57" t="s">
        <v>2918</v>
      </c>
      <c r="J1011" s="42">
        <v>180</v>
      </c>
      <c r="K1011" s="33"/>
      <c r="L1011" s="42">
        <v>180</v>
      </c>
      <c r="M1011" s="33"/>
      <c r="N1011" s="33"/>
      <c r="O1011" s="33">
        <v>1</v>
      </c>
      <c r="P1011" s="33"/>
      <c r="Q1011" s="33">
        <v>150</v>
      </c>
      <c r="R1011" s="33">
        <v>1</v>
      </c>
      <c r="S1011" s="33"/>
      <c r="T1011" s="33"/>
      <c r="U1011" s="57" t="s">
        <v>2919</v>
      </c>
      <c r="V1011" s="33" t="s">
        <v>39</v>
      </c>
      <c r="W1011" s="33" t="s">
        <v>200</v>
      </c>
    </row>
    <row r="1012" s="6" customFormat="1" ht="24" spans="1:23">
      <c r="A1012" s="32">
        <v>1003</v>
      </c>
      <c r="B1012" s="57" t="s">
        <v>2669</v>
      </c>
      <c r="C1012" s="33" t="s">
        <v>31</v>
      </c>
      <c r="D1012" s="57" t="s">
        <v>34</v>
      </c>
      <c r="E1012" s="57" t="s">
        <v>352</v>
      </c>
      <c r="F1012" s="34">
        <v>44409</v>
      </c>
      <c r="G1012" s="34">
        <v>44531</v>
      </c>
      <c r="H1012" s="33" t="s">
        <v>2666</v>
      </c>
      <c r="I1012" s="57" t="s">
        <v>2920</v>
      </c>
      <c r="J1012" s="42">
        <v>144</v>
      </c>
      <c r="K1012" s="33"/>
      <c r="L1012" s="42">
        <v>144</v>
      </c>
      <c r="M1012" s="33"/>
      <c r="N1012" s="33"/>
      <c r="O1012" s="33">
        <v>1</v>
      </c>
      <c r="P1012" s="33"/>
      <c r="Q1012" s="33">
        <v>145</v>
      </c>
      <c r="R1012" s="33">
        <v>1</v>
      </c>
      <c r="S1012" s="33"/>
      <c r="T1012" s="33"/>
      <c r="U1012" s="57" t="s">
        <v>2921</v>
      </c>
      <c r="V1012" s="33" t="s">
        <v>39</v>
      </c>
      <c r="W1012" s="33" t="s">
        <v>200</v>
      </c>
    </row>
    <row r="1013" s="6" customFormat="1" ht="24" spans="1:23">
      <c r="A1013" s="32">
        <v>1004</v>
      </c>
      <c r="B1013" s="57" t="s">
        <v>2669</v>
      </c>
      <c r="C1013" s="33" t="s">
        <v>31</v>
      </c>
      <c r="D1013" s="57" t="s">
        <v>34</v>
      </c>
      <c r="E1013" s="57" t="s">
        <v>219</v>
      </c>
      <c r="F1013" s="34">
        <v>44409</v>
      </c>
      <c r="G1013" s="34">
        <v>44531</v>
      </c>
      <c r="H1013" s="33" t="s">
        <v>2666</v>
      </c>
      <c r="I1013" s="57" t="s">
        <v>2922</v>
      </c>
      <c r="J1013" s="42">
        <v>480</v>
      </c>
      <c r="K1013" s="33"/>
      <c r="L1013" s="42">
        <v>480</v>
      </c>
      <c r="M1013" s="33"/>
      <c r="N1013" s="33"/>
      <c r="O1013" s="33">
        <v>1</v>
      </c>
      <c r="P1013" s="33"/>
      <c r="Q1013" s="33">
        <v>210</v>
      </c>
      <c r="R1013" s="33">
        <v>1</v>
      </c>
      <c r="S1013" s="33"/>
      <c r="T1013" s="33"/>
      <c r="U1013" s="57" t="s">
        <v>2923</v>
      </c>
      <c r="V1013" s="33" t="s">
        <v>39</v>
      </c>
      <c r="W1013" s="33" t="s">
        <v>200</v>
      </c>
    </row>
    <row r="1014" s="6" customFormat="1" ht="24" spans="1:23">
      <c r="A1014" s="32">
        <v>1005</v>
      </c>
      <c r="B1014" s="57" t="s">
        <v>2669</v>
      </c>
      <c r="C1014" s="33" t="s">
        <v>31</v>
      </c>
      <c r="D1014" s="57" t="s">
        <v>34</v>
      </c>
      <c r="E1014" s="57" t="s">
        <v>205</v>
      </c>
      <c r="F1014" s="34">
        <v>44409</v>
      </c>
      <c r="G1014" s="34">
        <v>44531</v>
      </c>
      <c r="H1014" s="33" t="s">
        <v>2666</v>
      </c>
      <c r="I1014" s="57" t="s">
        <v>2924</v>
      </c>
      <c r="J1014" s="42">
        <v>180</v>
      </c>
      <c r="K1014" s="33"/>
      <c r="L1014" s="42">
        <v>180</v>
      </c>
      <c r="M1014" s="33"/>
      <c r="N1014" s="33"/>
      <c r="O1014" s="33">
        <v>1</v>
      </c>
      <c r="P1014" s="33"/>
      <c r="Q1014" s="33">
        <v>110</v>
      </c>
      <c r="R1014" s="33">
        <v>1</v>
      </c>
      <c r="S1014" s="33"/>
      <c r="T1014" s="33"/>
      <c r="U1014" s="57" t="s">
        <v>2925</v>
      </c>
      <c r="V1014" s="33" t="s">
        <v>39</v>
      </c>
      <c r="W1014" s="33" t="s">
        <v>200</v>
      </c>
    </row>
    <row r="1015" s="6" customFormat="1" ht="24" spans="1:23">
      <c r="A1015" s="32">
        <v>1006</v>
      </c>
      <c r="B1015" s="57" t="s">
        <v>2669</v>
      </c>
      <c r="C1015" s="33" t="s">
        <v>31</v>
      </c>
      <c r="D1015" s="57" t="s">
        <v>34</v>
      </c>
      <c r="E1015" s="57" t="s">
        <v>668</v>
      </c>
      <c r="F1015" s="34">
        <v>44409</v>
      </c>
      <c r="G1015" s="34">
        <v>44531</v>
      </c>
      <c r="H1015" s="33" t="s">
        <v>2666</v>
      </c>
      <c r="I1015" s="57" t="s">
        <v>2926</v>
      </c>
      <c r="J1015" s="42">
        <v>60</v>
      </c>
      <c r="K1015" s="33"/>
      <c r="L1015" s="42">
        <v>60</v>
      </c>
      <c r="M1015" s="33"/>
      <c r="N1015" s="33"/>
      <c r="O1015" s="33">
        <v>1</v>
      </c>
      <c r="P1015" s="33"/>
      <c r="Q1015" s="33">
        <v>108</v>
      </c>
      <c r="R1015" s="33">
        <v>1</v>
      </c>
      <c r="S1015" s="33"/>
      <c r="T1015" s="33"/>
      <c r="U1015" s="57" t="s">
        <v>2927</v>
      </c>
      <c r="V1015" s="33" t="s">
        <v>39</v>
      </c>
      <c r="W1015" s="33" t="s">
        <v>200</v>
      </c>
    </row>
    <row r="1016" s="6" customFormat="1" ht="24" spans="1:23">
      <c r="A1016" s="32">
        <v>1007</v>
      </c>
      <c r="B1016" s="57" t="s">
        <v>2669</v>
      </c>
      <c r="C1016" s="33" t="s">
        <v>31</v>
      </c>
      <c r="D1016" s="57" t="s">
        <v>34</v>
      </c>
      <c r="E1016" s="57" t="s">
        <v>938</v>
      </c>
      <c r="F1016" s="34">
        <v>44409</v>
      </c>
      <c r="G1016" s="34">
        <v>44531</v>
      </c>
      <c r="H1016" s="33" t="s">
        <v>2666</v>
      </c>
      <c r="I1016" s="57" t="s">
        <v>2928</v>
      </c>
      <c r="J1016" s="42">
        <v>240</v>
      </c>
      <c r="K1016" s="33"/>
      <c r="L1016" s="42">
        <v>240</v>
      </c>
      <c r="M1016" s="33"/>
      <c r="N1016" s="33"/>
      <c r="O1016" s="33">
        <v>1</v>
      </c>
      <c r="P1016" s="33"/>
      <c r="Q1016" s="33">
        <v>136</v>
      </c>
      <c r="R1016" s="33">
        <v>1</v>
      </c>
      <c r="S1016" s="33"/>
      <c r="T1016" s="33"/>
      <c r="U1016" s="57" t="s">
        <v>2929</v>
      </c>
      <c r="V1016" s="33" t="s">
        <v>39</v>
      </c>
      <c r="W1016" s="33" t="s">
        <v>200</v>
      </c>
    </row>
    <row r="1017" s="6" customFormat="1" ht="24" spans="1:23">
      <c r="A1017" s="32">
        <v>1008</v>
      </c>
      <c r="B1017" s="57" t="s">
        <v>2669</v>
      </c>
      <c r="C1017" s="33" t="s">
        <v>31</v>
      </c>
      <c r="D1017" s="57" t="s">
        <v>34</v>
      </c>
      <c r="E1017" s="57" t="s">
        <v>1994</v>
      </c>
      <c r="F1017" s="34">
        <v>44409</v>
      </c>
      <c r="G1017" s="34">
        <v>44531</v>
      </c>
      <c r="H1017" s="33" t="s">
        <v>2666</v>
      </c>
      <c r="I1017" s="57" t="s">
        <v>2930</v>
      </c>
      <c r="J1017" s="42">
        <v>60</v>
      </c>
      <c r="K1017" s="33"/>
      <c r="L1017" s="42">
        <v>60</v>
      </c>
      <c r="M1017" s="33"/>
      <c r="N1017" s="33"/>
      <c r="O1017" s="33">
        <v>1</v>
      </c>
      <c r="P1017" s="33"/>
      <c r="Q1017" s="33">
        <v>101</v>
      </c>
      <c r="R1017" s="33"/>
      <c r="S1017" s="33"/>
      <c r="T1017" s="33"/>
      <c r="U1017" s="57" t="s">
        <v>2931</v>
      </c>
      <c r="V1017" s="33" t="s">
        <v>39</v>
      </c>
      <c r="W1017" s="33" t="s">
        <v>200</v>
      </c>
    </row>
    <row r="1018" s="6" customFormat="1" ht="24" spans="1:23">
      <c r="A1018" s="32">
        <v>1009</v>
      </c>
      <c r="B1018" s="57" t="s">
        <v>2669</v>
      </c>
      <c r="C1018" s="33" t="s">
        <v>31</v>
      </c>
      <c r="D1018" s="57" t="s">
        <v>34</v>
      </c>
      <c r="E1018" s="57" t="s">
        <v>511</v>
      </c>
      <c r="F1018" s="34">
        <v>44409</v>
      </c>
      <c r="G1018" s="34">
        <v>44531</v>
      </c>
      <c r="H1018" s="33" t="s">
        <v>2666</v>
      </c>
      <c r="I1018" s="57" t="s">
        <v>2932</v>
      </c>
      <c r="J1018" s="42">
        <v>480</v>
      </c>
      <c r="K1018" s="33"/>
      <c r="L1018" s="42">
        <v>480</v>
      </c>
      <c r="M1018" s="33"/>
      <c r="N1018" s="33"/>
      <c r="O1018" s="33">
        <v>1</v>
      </c>
      <c r="P1018" s="33"/>
      <c r="Q1018" s="33">
        <v>114</v>
      </c>
      <c r="R1018" s="33">
        <v>1</v>
      </c>
      <c r="S1018" s="33"/>
      <c r="T1018" s="33"/>
      <c r="U1018" s="57" t="s">
        <v>2933</v>
      </c>
      <c r="V1018" s="33" t="s">
        <v>39</v>
      </c>
      <c r="W1018" s="33" t="s">
        <v>200</v>
      </c>
    </row>
    <row r="1019" s="6" customFormat="1" ht="24" spans="1:23">
      <c r="A1019" s="32">
        <v>1010</v>
      </c>
      <c r="B1019" s="57" t="s">
        <v>2669</v>
      </c>
      <c r="C1019" s="33" t="s">
        <v>31</v>
      </c>
      <c r="D1019" s="57" t="s">
        <v>34</v>
      </c>
      <c r="E1019" s="57" t="s">
        <v>100</v>
      </c>
      <c r="F1019" s="34">
        <v>44409</v>
      </c>
      <c r="G1019" s="34">
        <v>44531</v>
      </c>
      <c r="H1019" s="33" t="s">
        <v>2666</v>
      </c>
      <c r="I1019" s="57" t="s">
        <v>2934</v>
      </c>
      <c r="J1019" s="42">
        <v>180</v>
      </c>
      <c r="K1019" s="33"/>
      <c r="L1019" s="42">
        <v>180</v>
      </c>
      <c r="M1019" s="33"/>
      <c r="N1019" s="33"/>
      <c r="O1019" s="33">
        <v>1</v>
      </c>
      <c r="P1019" s="33"/>
      <c r="Q1019" s="33">
        <v>140</v>
      </c>
      <c r="R1019" s="33">
        <v>1</v>
      </c>
      <c r="S1019" s="33"/>
      <c r="T1019" s="33"/>
      <c r="U1019" s="57" t="s">
        <v>2935</v>
      </c>
      <c r="V1019" s="33" t="s">
        <v>39</v>
      </c>
      <c r="W1019" s="33" t="s">
        <v>200</v>
      </c>
    </row>
    <row r="1020" s="6" customFormat="1" ht="24" spans="1:23">
      <c r="A1020" s="32">
        <v>1011</v>
      </c>
      <c r="B1020" s="57" t="s">
        <v>2669</v>
      </c>
      <c r="C1020" s="33" t="s">
        <v>31</v>
      </c>
      <c r="D1020" s="57" t="s">
        <v>34</v>
      </c>
      <c r="E1020" s="57" t="s">
        <v>88</v>
      </c>
      <c r="F1020" s="34">
        <v>44409</v>
      </c>
      <c r="G1020" s="34">
        <v>44531</v>
      </c>
      <c r="H1020" s="33" t="s">
        <v>2666</v>
      </c>
      <c r="I1020" s="57" t="s">
        <v>2936</v>
      </c>
      <c r="J1020" s="42">
        <v>420</v>
      </c>
      <c r="K1020" s="33"/>
      <c r="L1020" s="42">
        <v>420</v>
      </c>
      <c r="M1020" s="33"/>
      <c r="N1020" s="33"/>
      <c r="O1020" s="33">
        <v>1</v>
      </c>
      <c r="P1020" s="33"/>
      <c r="Q1020" s="33">
        <v>117</v>
      </c>
      <c r="R1020" s="33">
        <v>1</v>
      </c>
      <c r="S1020" s="33"/>
      <c r="T1020" s="33"/>
      <c r="U1020" s="57" t="s">
        <v>2937</v>
      </c>
      <c r="V1020" s="33" t="s">
        <v>39</v>
      </c>
      <c r="W1020" s="33" t="s">
        <v>200</v>
      </c>
    </row>
    <row r="1021" s="6" customFormat="1" ht="24" spans="1:23">
      <c r="A1021" s="32">
        <v>1012</v>
      </c>
      <c r="B1021" s="57" t="s">
        <v>2669</v>
      </c>
      <c r="C1021" s="33" t="s">
        <v>31</v>
      </c>
      <c r="D1021" s="57" t="s">
        <v>34</v>
      </c>
      <c r="E1021" s="57" t="s">
        <v>96</v>
      </c>
      <c r="F1021" s="34">
        <v>44409</v>
      </c>
      <c r="G1021" s="34">
        <v>44531</v>
      </c>
      <c r="H1021" s="33" t="s">
        <v>2666</v>
      </c>
      <c r="I1021" s="57" t="s">
        <v>2938</v>
      </c>
      <c r="J1021" s="42">
        <v>180</v>
      </c>
      <c r="K1021" s="33"/>
      <c r="L1021" s="42">
        <v>180</v>
      </c>
      <c r="M1021" s="33"/>
      <c r="N1021" s="33"/>
      <c r="O1021" s="33">
        <v>1</v>
      </c>
      <c r="P1021" s="33"/>
      <c r="Q1021" s="33">
        <v>121</v>
      </c>
      <c r="R1021" s="33">
        <v>1</v>
      </c>
      <c r="S1021" s="33"/>
      <c r="T1021" s="33"/>
      <c r="U1021" s="57" t="s">
        <v>2939</v>
      </c>
      <c r="V1021" s="33" t="s">
        <v>39</v>
      </c>
      <c r="W1021" s="33" t="s">
        <v>200</v>
      </c>
    </row>
    <row r="1022" s="6" customFormat="1" ht="24" spans="1:23">
      <c r="A1022" s="32">
        <v>1013</v>
      </c>
      <c r="B1022" s="57" t="s">
        <v>2669</v>
      </c>
      <c r="C1022" s="33" t="s">
        <v>31</v>
      </c>
      <c r="D1022" s="57" t="s">
        <v>34</v>
      </c>
      <c r="E1022" s="57" t="s">
        <v>1730</v>
      </c>
      <c r="F1022" s="34">
        <v>44409</v>
      </c>
      <c r="G1022" s="34">
        <v>44531</v>
      </c>
      <c r="H1022" s="33" t="s">
        <v>2666</v>
      </c>
      <c r="I1022" s="57" t="s">
        <v>2940</v>
      </c>
      <c r="J1022" s="42">
        <v>240</v>
      </c>
      <c r="K1022" s="33"/>
      <c r="L1022" s="42">
        <v>240</v>
      </c>
      <c r="M1022" s="33"/>
      <c r="N1022" s="33"/>
      <c r="O1022" s="33">
        <v>1</v>
      </c>
      <c r="P1022" s="33"/>
      <c r="Q1022" s="33">
        <v>132</v>
      </c>
      <c r="R1022" s="33"/>
      <c r="S1022" s="33"/>
      <c r="T1022" s="33"/>
      <c r="U1022" s="57" t="s">
        <v>2941</v>
      </c>
      <c r="V1022" s="33" t="s">
        <v>39</v>
      </c>
      <c r="W1022" s="33" t="s">
        <v>200</v>
      </c>
    </row>
    <row r="1023" s="6" customFormat="1" ht="48" spans="1:23">
      <c r="A1023" s="32">
        <v>1014</v>
      </c>
      <c r="B1023" s="57" t="s">
        <v>2669</v>
      </c>
      <c r="C1023" s="33" t="s">
        <v>31</v>
      </c>
      <c r="D1023" s="57" t="s">
        <v>34</v>
      </c>
      <c r="E1023" s="57" t="s">
        <v>2942</v>
      </c>
      <c r="F1023" s="34">
        <v>44409</v>
      </c>
      <c r="G1023" s="34">
        <v>44531</v>
      </c>
      <c r="H1023" s="33" t="s">
        <v>2666</v>
      </c>
      <c r="I1023" s="57" t="s">
        <v>2943</v>
      </c>
      <c r="J1023" s="42">
        <v>120</v>
      </c>
      <c r="K1023" s="33"/>
      <c r="L1023" s="42">
        <v>120</v>
      </c>
      <c r="M1023" s="33"/>
      <c r="N1023" s="33"/>
      <c r="O1023" s="33">
        <v>1</v>
      </c>
      <c r="P1023" s="33"/>
      <c r="Q1023" s="33">
        <v>108</v>
      </c>
      <c r="R1023" s="33">
        <v>1</v>
      </c>
      <c r="S1023" s="33"/>
      <c r="T1023" s="33"/>
      <c r="U1023" s="57" t="s">
        <v>2927</v>
      </c>
      <c r="V1023" s="33" t="s">
        <v>39</v>
      </c>
      <c r="W1023" s="33" t="s">
        <v>200</v>
      </c>
    </row>
    <row r="1024" s="6" customFormat="1" ht="24" spans="1:23">
      <c r="A1024" s="32">
        <v>1015</v>
      </c>
      <c r="B1024" s="57" t="s">
        <v>2669</v>
      </c>
      <c r="C1024" s="33" t="s">
        <v>31</v>
      </c>
      <c r="D1024" s="57" t="s">
        <v>34</v>
      </c>
      <c r="E1024" s="57" t="s">
        <v>2944</v>
      </c>
      <c r="F1024" s="34">
        <v>44409</v>
      </c>
      <c r="G1024" s="34">
        <v>44531</v>
      </c>
      <c r="H1024" s="33" t="s">
        <v>2666</v>
      </c>
      <c r="I1024" s="57" t="s">
        <v>2945</v>
      </c>
      <c r="J1024" s="42">
        <v>840</v>
      </c>
      <c r="K1024" s="33"/>
      <c r="L1024" s="42">
        <v>840</v>
      </c>
      <c r="M1024" s="33"/>
      <c r="N1024" s="33"/>
      <c r="O1024" s="33">
        <v>1</v>
      </c>
      <c r="P1024" s="33"/>
      <c r="Q1024" s="33">
        <v>154</v>
      </c>
      <c r="R1024" s="33"/>
      <c r="S1024" s="33"/>
      <c r="T1024" s="33"/>
      <c r="U1024" s="57" t="s">
        <v>2946</v>
      </c>
      <c r="V1024" s="33" t="s">
        <v>39</v>
      </c>
      <c r="W1024" s="33" t="s">
        <v>200</v>
      </c>
    </row>
    <row r="1025" s="6" customFormat="1" ht="24" spans="1:23">
      <c r="A1025" s="32">
        <v>1016</v>
      </c>
      <c r="B1025" s="57" t="s">
        <v>2669</v>
      </c>
      <c r="C1025" s="33" t="s">
        <v>31</v>
      </c>
      <c r="D1025" s="57" t="s">
        <v>34</v>
      </c>
      <c r="E1025" s="57" t="s">
        <v>1172</v>
      </c>
      <c r="F1025" s="34">
        <v>44409</v>
      </c>
      <c r="G1025" s="34">
        <v>44531</v>
      </c>
      <c r="H1025" s="33" t="s">
        <v>2666</v>
      </c>
      <c r="I1025" s="57" t="s">
        <v>2947</v>
      </c>
      <c r="J1025" s="42">
        <v>456</v>
      </c>
      <c r="K1025" s="33"/>
      <c r="L1025" s="42">
        <v>456</v>
      </c>
      <c r="M1025" s="33"/>
      <c r="N1025" s="33"/>
      <c r="O1025" s="33">
        <v>1</v>
      </c>
      <c r="P1025" s="33"/>
      <c r="Q1025" s="33">
        <v>163</v>
      </c>
      <c r="R1025" s="33">
        <v>1</v>
      </c>
      <c r="S1025" s="33"/>
      <c r="T1025" s="33"/>
      <c r="U1025" s="57" t="s">
        <v>2948</v>
      </c>
      <c r="V1025" s="33" t="s">
        <v>39</v>
      </c>
      <c r="W1025" s="33" t="s">
        <v>200</v>
      </c>
    </row>
    <row r="1026" s="6" customFormat="1" ht="24" spans="1:23">
      <c r="A1026" s="32">
        <v>1017</v>
      </c>
      <c r="B1026" s="57" t="s">
        <v>2669</v>
      </c>
      <c r="C1026" s="33" t="s">
        <v>31</v>
      </c>
      <c r="D1026" s="57" t="s">
        <v>34</v>
      </c>
      <c r="E1026" s="57" t="s">
        <v>1648</v>
      </c>
      <c r="F1026" s="34">
        <v>44409</v>
      </c>
      <c r="G1026" s="34">
        <v>44531</v>
      </c>
      <c r="H1026" s="33" t="s">
        <v>2666</v>
      </c>
      <c r="I1026" s="57" t="s">
        <v>2949</v>
      </c>
      <c r="J1026" s="42">
        <v>600</v>
      </c>
      <c r="K1026" s="33"/>
      <c r="L1026" s="42">
        <v>600</v>
      </c>
      <c r="M1026" s="33"/>
      <c r="N1026" s="33"/>
      <c r="O1026" s="33">
        <v>1</v>
      </c>
      <c r="P1026" s="33"/>
      <c r="Q1026" s="33">
        <v>146</v>
      </c>
      <c r="R1026" s="33">
        <v>1</v>
      </c>
      <c r="S1026" s="33"/>
      <c r="T1026" s="33"/>
      <c r="U1026" s="57" t="s">
        <v>2950</v>
      </c>
      <c r="V1026" s="33" t="s">
        <v>39</v>
      </c>
      <c r="W1026" s="33" t="s">
        <v>200</v>
      </c>
    </row>
    <row r="1027" s="6" customFormat="1" ht="24" spans="1:23">
      <c r="A1027" s="32">
        <v>1018</v>
      </c>
      <c r="B1027" s="57" t="s">
        <v>2669</v>
      </c>
      <c r="C1027" s="33" t="s">
        <v>31</v>
      </c>
      <c r="D1027" s="57" t="s">
        <v>34</v>
      </c>
      <c r="E1027" s="57" t="s">
        <v>385</v>
      </c>
      <c r="F1027" s="34">
        <v>44409</v>
      </c>
      <c r="G1027" s="34">
        <v>44531</v>
      </c>
      <c r="H1027" s="33" t="s">
        <v>2666</v>
      </c>
      <c r="I1027" s="57" t="s">
        <v>2951</v>
      </c>
      <c r="J1027" s="42">
        <v>480</v>
      </c>
      <c r="K1027" s="33"/>
      <c r="L1027" s="42">
        <v>480</v>
      </c>
      <c r="M1027" s="33"/>
      <c r="N1027" s="33"/>
      <c r="O1027" s="33">
        <v>1</v>
      </c>
      <c r="P1027" s="33"/>
      <c r="Q1027" s="33">
        <v>121</v>
      </c>
      <c r="R1027" s="33"/>
      <c r="S1027" s="33"/>
      <c r="T1027" s="33"/>
      <c r="U1027" s="57" t="s">
        <v>2939</v>
      </c>
      <c r="V1027" s="33" t="s">
        <v>39</v>
      </c>
      <c r="W1027" s="33" t="s">
        <v>200</v>
      </c>
    </row>
    <row r="1028" s="6" customFormat="1" ht="24" spans="1:23">
      <c r="A1028" s="32">
        <v>1019</v>
      </c>
      <c r="B1028" s="57" t="s">
        <v>2669</v>
      </c>
      <c r="C1028" s="33" t="s">
        <v>31</v>
      </c>
      <c r="D1028" s="57" t="s">
        <v>34</v>
      </c>
      <c r="E1028" s="57" t="s">
        <v>2952</v>
      </c>
      <c r="F1028" s="34">
        <v>44409</v>
      </c>
      <c r="G1028" s="34">
        <v>44531</v>
      </c>
      <c r="H1028" s="33" t="s">
        <v>2666</v>
      </c>
      <c r="I1028" s="57" t="s">
        <v>2953</v>
      </c>
      <c r="J1028" s="42">
        <v>360</v>
      </c>
      <c r="K1028" s="33"/>
      <c r="L1028" s="42">
        <v>360</v>
      </c>
      <c r="M1028" s="33"/>
      <c r="N1028" s="33"/>
      <c r="O1028" s="33">
        <v>1</v>
      </c>
      <c r="P1028" s="33"/>
      <c r="Q1028" s="33">
        <v>165</v>
      </c>
      <c r="R1028" s="33">
        <v>1</v>
      </c>
      <c r="S1028" s="33"/>
      <c r="T1028" s="33"/>
      <c r="U1028" s="57" t="s">
        <v>2954</v>
      </c>
      <c r="V1028" s="33" t="s">
        <v>39</v>
      </c>
      <c r="W1028" s="33" t="s">
        <v>200</v>
      </c>
    </row>
    <row r="1029" s="6" customFormat="1" ht="24" spans="1:23">
      <c r="A1029" s="32">
        <v>1020</v>
      </c>
      <c r="B1029" s="57" t="s">
        <v>2669</v>
      </c>
      <c r="C1029" s="33" t="s">
        <v>31</v>
      </c>
      <c r="D1029" s="57" t="s">
        <v>34</v>
      </c>
      <c r="E1029" s="57" t="s">
        <v>60</v>
      </c>
      <c r="F1029" s="34">
        <v>44409</v>
      </c>
      <c r="G1029" s="34">
        <v>44531</v>
      </c>
      <c r="H1029" s="33" t="s">
        <v>2666</v>
      </c>
      <c r="I1029" s="57" t="s">
        <v>2955</v>
      </c>
      <c r="J1029" s="42">
        <v>480</v>
      </c>
      <c r="K1029" s="33"/>
      <c r="L1029" s="42">
        <v>480</v>
      </c>
      <c r="M1029" s="33"/>
      <c r="N1029" s="33"/>
      <c r="O1029" s="33">
        <v>1</v>
      </c>
      <c r="P1029" s="33"/>
      <c r="Q1029" s="33">
        <v>210</v>
      </c>
      <c r="R1029" s="33">
        <v>1</v>
      </c>
      <c r="S1029" s="33"/>
      <c r="T1029" s="33"/>
      <c r="U1029" s="57" t="s">
        <v>2923</v>
      </c>
      <c r="V1029" s="33" t="s">
        <v>39</v>
      </c>
      <c r="W1029" s="33" t="s">
        <v>200</v>
      </c>
    </row>
    <row r="1030" s="6" customFormat="1" ht="24" spans="1:23">
      <c r="A1030" s="32">
        <v>1021</v>
      </c>
      <c r="B1030" s="57" t="s">
        <v>2669</v>
      </c>
      <c r="C1030" s="33" t="s">
        <v>31</v>
      </c>
      <c r="D1030" s="57" t="s">
        <v>34</v>
      </c>
      <c r="E1030" s="57" t="s">
        <v>60</v>
      </c>
      <c r="F1030" s="34">
        <v>44409</v>
      </c>
      <c r="G1030" s="34">
        <v>44531</v>
      </c>
      <c r="H1030" s="33" t="s">
        <v>2666</v>
      </c>
      <c r="I1030" s="57" t="s">
        <v>2956</v>
      </c>
      <c r="J1030" s="42">
        <v>120</v>
      </c>
      <c r="K1030" s="33"/>
      <c r="L1030" s="42">
        <v>120</v>
      </c>
      <c r="M1030" s="33"/>
      <c r="N1030" s="33"/>
      <c r="O1030" s="33">
        <v>1</v>
      </c>
      <c r="P1030" s="33"/>
      <c r="Q1030" s="33">
        <v>250</v>
      </c>
      <c r="R1030" s="33">
        <v>1</v>
      </c>
      <c r="S1030" s="33"/>
      <c r="T1030" s="33"/>
      <c r="U1030" s="57" t="s">
        <v>2957</v>
      </c>
      <c r="V1030" s="33" t="s">
        <v>39</v>
      </c>
      <c r="W1030" s="33" t="s">
        <v>200</v>
      </c>
    </row>
    <row r="1031" s="6" customFormat="1" ht="24" spans="1:23">
      <c r="A1031" s="32">
        <v>1022</v>
      </c>
      <c r="B1031" s="57" t="s">
        <v>2669</v>
      </c>
      <c r="C1031" s="33" t="s">
        <v>31</v>
      </c>
      <c r="D1031" s="57" t="s">
        <v>34</v>
      </c>
      <c r="E1031" s="57" t="s">
        <v>1172</v>
      </c>
      <c r="F1031" s="34">
        <v>44409</v>
      </c>
      <c r="G1031" s="34">
        <v>44531</v>
      </c>
      <c r="H1031" s="33" t="s">
        <v>2666</v>
      </c>
      <c r="I1031" s="57" t="s">
        <v>2958</v>
      </c>
      <c r="J1031" s="42">
        <v>144</v>
      </c>
      <c r="K1031" s="33"/>
      <c r="L1031" s="42">
        <v>144</v>
      </c>
      <c r="M1031" s="33"/>
      <c r="N1031" s="33"/>
      <c r="O1031" s="33">
        <v>1</v>
      </c>
      <c r="P1031" s="33"/>
      <c r="Q1031" s="33">
        <v>153</v>
      </c>
      <c r="R1031" s="33">
        <v>1</v>
      </c>
      <c r="S1031" s="33"/>
      <c r="T1031" s="33"/>
      <c r="U1031" s="57" t="s">
        <v>2959</v>
      </c>
      <c r="V1031" s="33" t="s">
        <v>39</v>
      </c>
      <c r="W1031" s="33" t="s">
        <v>200</v>
      </c>
    </row>
    <row r="1032" s="6" customFormat="1" ht="24" spans="1:23">
      <c r="A1032" s="32">
        <v>1023</v>
      </c>
      <c r="B1032" s="57" t="s">
        <v>2669</v>
      </c>
      <c r="C1032" s="33" t="s">
        <v>31</v>
      </c>
      <c r="D1032" s="57" t="s">
        <v>34</v>
      </c>
      <c r="E1032" s="57" t="s">
        <v>112</v>
      </c>
      <c r="F1032" s="34">
        <v>44409</v>
      </c>
      <c r="G1032" s="34">
        <v>44531</v>
      </c>
      <c r="H1032" s="33" t="s">
        <v>2666</v>
      </c>
      <c r="I1032" s="57" t="s">
        <v>2960</v>
      </c>
      <c r="J1032" s="42">
        <v>240</v>
      </c>
      <c r="K1032" s="33"/>
      <c r="L1032" s="42">
        <v>240</v>
      </c>
      <c r="M1032" s="33"/>
      <c r="N1032" s="33"/>
      <c r="O1032" s="33">
        <v>1</v>
      </c>
      <c r="P1032" s="33"/>
      <c r="Q1032" s="33">
        <v>117</v>
      </c>
      <c r="R1032" s="33">
        <v>1</v>
      </c>
      <c r="S1032" s="33"/>
      <c r="T1032" s="33"/>
      <c r="U1032" s="57" t="s">
        <v>2937</v>
      </c>
      <c r="V1032" s="33" t="s">
        <v>39</v>
      </c>
      <c r="W1032" s="33" t="s">
        <v>200</v>
      </c>
    </row>
    <row r="1033" s="6" customFormat="1" ht="24" spans="1:23">
      <c r="A1033" s="32">
        <v>1024</v>
      </c>
      <c r="B1033" s="57" t="s">
        <v>2669</v>
      </c>
      <c r="C1033" s="33" t="s">
        <v>31</v>
      </c>
      <c r="D1033" s="57" t="s">
        <v>34</v>
      </c>
      <c r="E1033" s="57" t="s">
        <v>2961</v>
      </c>
      <c r="F1033" s="34">
        <v>44409</v>
      </c>
      <c r="G1033" s="34">
        <v>44896</v>
      </c>
      <c r="H1033" s="33" t="s">
        <v>2666</v>
      </c>
      <c r="I1033" s="57" t="s">
        <v>2962</v>
      </c>
      <c r="J1033" s="42">
        <v>1750</v>
      </c>
      <c r="K1033" s="33"/>
      <c r="L1033" s="42">
        <v>1750</v>
      </c>
      <c r="M1033" s="33"/>
      <c r="N1033" s="33"/>
      <c r="O1033" s="33">
        <v>1</v>
      </c>
      <c r="P1033" s="33"/>
      <c r="Q1033" s="33">
        <v>1250</v>
      </c>
      <c r="R1033" s="33"/>
      <c r="S1033" s="33"/>
      <c r="T1033" s="33"/>
      <c r="U1033" s="57" t="s">
        <v>2963</v>
      </c>
      <c r="V1033" s="33" t="s">
        <v>39</v>
      </c>
      <c r="W1033" s="33" t="s">
        <v>200</v>
      </c>
    </row>
    <row r="1034" s="6" customFormat="1" ht="24" spans="1:23">
      <c r="A1034" s="32">
        <v>1025</v>
      </c>
      <c r="B1034" s="57" t="s">
        <v>2669</v>
      </c>
      <c r="C1034" s="33" t="s">
        <v>31</v>
      </c>
      <c r="D1034" s="57" t="s">
        <v>34</v>
      </c>
      <c r="E1034" s="57" t="s">
        <v>2239</v>
      </c>
      <c r="F1034" s="34">
        <v>44409</v>
      </c>
      <c r="G1034" s="34">
        <v>44531</v>
      </c>
      <c r="H1034" s="33" t="s">
        <v>2666</v>
      </c>
      <c r="I1034" s="57" t="s">
        <v>2964</v>
      </c>
      <c r="J1034" s="42">
        <v>144</v>
      </c>
      <c r="K1034" s="33"/>
      <c r="L1034" s="42">
        <v>144</v>
      </c>
      <c r="M1034" s="33"/>
      <c r="N1034" s="33"/>
      <c r="O1034" s="33">
        <v>1</v>
      </c>
      <c r="P1034" s="33"/>
      <c r="Q1034" s="33">
        <v>117</v>
      </c>
      <c r="R1034" s="33">
        <v>1</v>
      </c>
      <c r="S1034" s="33"/>
      <c r="T1034" s="33"/>
      <c r="U1034" s="57" t="s">
        <v>2937</v>
      </c>
      <c r="V1034" s="33" t="s">
        <v>39</v>
      </c>
      <c r="W1034" s="33" t="s">
        <v>200</v>
      </c>
    </row>
    <row r="1035" s="6" customFormat="1" ht="24" spans="1:23">
      <c r="A1035" s="32">
        <v>1026</v>
      </c>
      <c r="B1035" s="57" t="s">
        <v>2669</v>
      </c>
      <c r="C1035" s="33" t="s">
        <v>31</v>
      </c>
      <c r="D1035" s="57" t="s">
        <v>34</v>
      </c>
      <c r="E1035" s="57" t="s">
        <v>1401</v>
      </c>
      <c r="F1035" s="34">
        <v>44409</v>
      </c>
      <c r="G1035" s="34">
        <v>44531</v>
      </c>
      <c r="H1035" s="33" t="s">
        <v>2666</v>
      </c>
      <c r="I1035" s="57" t="s">
        <v>2965</v>
      </c>
      <c r="J1035" s="42">
        <v>264</v>
      </c>
      <c r="K1035" s="33"/>
      <c r="L1035" s="42">
        <v>264</v>
      </c>
      <c r="M1035" s="33"/>
      <c r="N1035" s="33"/>
      <c r="O1035" s="33">
        <v>1</v>
      </c>
      <c r="P1035" s="33"/>
      <c r="Q1035" s="33">
        <v>104</v>
      </c>
      <c r="R1035" s="33"/>
      <c r="S1035" s="33"/>
      <c r="T1035" s="33"/>
      <c r="U1035" s="57" t="s">
        <v>2966</v>
      </c>
      <c r="V1035" s="33" t="s">
        <v>39</v>
      </c>
      <c r="W1035" s="33" t="s">
        <v>200</v>
      </c>
    </row>
    <row r="1036" s="6" customFormat="1" ht="24" spans="1:23">
      <c r="A1036" s="32">
        <v>1027</v>
      </c>
      <c r="B1036" s="57" t="s">
        <v>2669</v>
      </c>
      <c r="C1036" s="33" t="s">
        <v>31</v>
      </c>
      <c r="D1036" s="57" t="s">
        <v>34</v>
      </c>
      <c r="E1036" s="57" t="s">
        <v>296</v>
      </c>
      <c r="F1036" s="34">
        <v>44409</v>
      </c>
      <c r="G1036" s="34">
        <v>44531</v>
      </c>
      <c r="H1036" s="33" t="s">
        <v>2666</v>
      </c>
      <c r="I1036" s="57" t="s">
        <v>2967</v>
      </c>
      <c r="J1036" s="42">
        <v>720</v>
      </c>
      <c r="K1036" s="33"/>
      <c r="L1036" s="42">
        <v>720</v>
      </c>
      <c r="M1036" s="33"/>
      <c r="N1036" s="33"/>
      <c r="O1036" s="33">
        <v>1</v>
      </c>
      <c r="P1036" s="33"/>
      <c r="Q1036" s="33">
        <v>124</v>
      </c>
      <c r="R1036" s="33"/>
      <c r="S1036" s="33"/>
      <c r="T1036" s="33"/>
      <c r="U1036" s="57" t="s">
        <v>2968</v>
      </c>
      <c r="V1036" s="33" t="s">
        <v>39</v>
      </c>
      <c r="W1036" s="33" t="s">
        <v>200</v>
      </c>
    </row>
    <row r="1037" s="6" customFormat="1" ht="24" spans="1:23">
      <c r="A1037" s="32">
        <v>1028</v>
      </c>
      <c r="B1037" s="57" t="s">
        <v>2669</v>
      </c>
      <c r="C1037" s="33" t="s">
        <v>31</v>
      </c>
      <c r="D1037" s="57" t="s">
        <v>34</v>
      </c>
      <c r="E1037" s="57" t="s">
        <v>901</v>
      </c>
      <c r="F1037" s="34">
        <v>44409</v>
      </c>
      <c r="G1037" s="34">
        <v>44531</v>
      </c>
      <c r="H1037" s="33" t="s">
        <v>2666</v>
      </c>
      <c r="I1037" s="57" t="s">
        <v>2969</v>
      </c>
      <c r="J1037" s="42">
        <v>300</v>
      </c>
      <c r="K1037" s="33"/>
      <c r="L1037" s="42">
        <v>300</v>
      </c>
      <c r="M1037" s="33"/>
      <c r="N1037" s="33"/>
      <c r="O1037" s="33">
        <v>1</v>
      </c>
      <c r="P1037" s="33"/>
      <c r="Q1037" s="33">
        <v>157</v>
      </c>
      <c r="R1037" s="33">
        <v>1</v>
      </c>
      <c r="S1037" s="33"/>
      <c r="T1037" s="33"/>
      <c r="U1037" s="57" t="s">
        <v>2970</v>
      </c>
      <c r="V1037" s="33" t="s">
        <v>39</v>
      </c>
      <c r="W1037" s="33" t="s">
        <v>200</v>
      </c>
    </row>
    <row r="1038" s="6" customFormat="1" ht="24" spans="1:23">
      <c r="A1038" s="32">
        <v>1029</v>
      </c>
      <c r="B1038" s="57" t="s">
        <v>2669</v>
      </c>
      <c r="C1038" s="33" t="s">
        <v>31</v>
      </c>
      <c r="D1038" s="57" t="s">
        <v>34</v>
      </c>
      <c r="E1038" s="57" t="s">
        <v>228</v>
      </c>
      <c r="F1038" s="34">
        <v>44409</v>
      </c>
      <c r="G1038" s="34">
        <v>44531</v>
      </c>
      <c r="H1038" s="33" t="s">
        <v>2666</v>
      </c>
      <c r="I1038" s="57" t="s">
        <v>2971</v>
      </c>
      <c r="J1038" s="42">
        <v>300</v>
      </c>
      <c r="K1038" s="33"/>
      <c r="L1038" s="42">
        <v>300</v>
      </c>
      <c r="M1038" s="33"/>
      <c r="N1038" s="33"/>
      <c r="O1038" s="33">
        <v>1</v>
      </c>
      <c r="P1038" s="33"/>
      <c r="Q1038" s="33">
        <v>128</v>
      </c>
      <c r="R1038" s="33">
        <v>1</v>
      </c>
      <c r="S1038" s="33"/>
      <c r="T1038" s="33"/>
      <c r="U1038" s="57" t="s">
        <v>2972</v>
      </c>
      <c r="V1038" s="33" t="s">
        <v>39</v>
      </c>
      <c r="W1038" s="33" t="s">
        <v>200</v>
      </c>
    </row>
    <row r="1039" s="6" customFormat="1" ht="24" spans="1:23">
      <c r="A1039" s="32">
        <v>1030</v>
      </c>
      <c r="B1039" s="57" t="s">
        <v>2669</v>
      </c>
      <c r="C1039" s="33" t="s">
        <v>31</v>
      </c>
      <c r="D1039" s="57" t="s">
        <v>34</v>
      </c>
      <c r="E1039" s="57" t="s">
        <v>1141</v>
      </c>
      <c r="F1039" s="34">
        <v>44409</v>
      </c>
      <c r="G1039" s="34">
        <v>44531</v>
      </c>
      <c r="H1039" s="33" t="s">
        <v>2666</v>
      </c>
      <c r="I1039" s="57" t="s">
        <v>2973</v>
      </c>
      <c r="J1039" s="42">
        <v>1200</v>
      </c>
      <c r="K1039" s="33"/>
      <c r="L1039" s="42">
        <v>1200</v>
      </c>
      <c r="M1039" s="33"/>
      <c r="N1039" s="33"/>
      <c r="O1039" s="33">
        <v>1</v>
      </c>
      <c r="P1039" s="33"/>
      <c r="Q1039" s="33">
        <v>119</v>
      </c>
      <c r="R1039" s="33">
        <v>1</v>
      </c>
      <c r="S1039" s="33"/>
      <c r="T1039" s="33"/>
      <c r="U1039" s="57" t="s">
        <v>2974</v>
      </c>
      <c r="V1039" s="33" t="s">
        <v>39</v>
      </c>
      <c r="W1039" s="33" t="s">
        <v>200</v>
      </c>
    </row>
    <row r="1040" s="6" customFormat="1" ht="24" spans="1:23">
      <c r="A1040" s="32">
        <v>1031</v>
      </c>
      <c r="B1040" s="57" t="s">
        <v>2669</v>
      </c>
      <c r="C1040" s="33" t="s">
        <v>31</v>
      </c>
      <c r="D1040" s="57" t="s">
        <v>34</v>
      </c>
      <c r="E1040" s="57" t="s">
        <v>128</v>
      </c>
      <c r="F1040" s="34">
        <v>44409</v>
      </c>
      <c r="G1040" s="34">
        <v>44531</v>
      </c>
      <c r="H1040" s="33" t="s">
        <v>2666</v>
      </c>
      <c r="I1040" s="57" t="s">
        <v>2975</v>
      </c>
      <c r="J1040" s="42">
        <v>360</v>
      </c>
      <c r="K1040" s="33"/>
      <c r="L1040" s="42">
        <v>360</v>
      </c>
      <c r="M1040" s="33"/>
      <c r="N1040" s="33"/>
      <c r="O1040" s="33">
        <v>1</v>
      </c>
      <c r="P1040" s="33"/>
      <c r="Q1040" s="33">
        <v>160</v>
      </c>
      <c r="R1040" s="33">
        <v>1</v>
      </c>
      <c r="S1040" s="33"/>
      <c r="T1040" s="33"/>
      <c r="U1040" s="57" t="s">
        <v>2976</v>
      </c>
      <c r="V1040" s="33" t="s">
        <v>39</v>
      </c>
      <c r="W1040" s="33" t="s">
        <v>200</v>
      </c>
    </row>
    <row r="1041" s="6" customFormat="1" ht="24" spans="1:23">
      <c r="A1041" s="32">
        <v>1032</v>
      </c>
      <c r="B1041" s="57" t="s">
        <v>2669</v>
      </c>
      <c r="C1041" s="33" t="s">
        <v>31</v>
      </c>
      <c r="D1041" s="57" t="s">
        <v>34</v>
      </c>
      <c r="E1041" s="57" t="s">
        <v>1491</v>
      </c>
      <c r="F1041" s="34">
        <v>44409</v>
      </c>
      <c r="G1041" s="34">
        <v>44531</v>
      </c>
      <c r="H1041" s="33" t="s">
        <v>2666</v>
      </c>
      <c r="I1041" s="57" t="s">
        <v>2977</v>
      </c>
      <c r="J1041" s="42">
        <v>516</v>
      </c>
      <c r="K1041" s="33"/>
      <c r="L1041" s="42">
        <v>516</v>
      </c>
      <c r="M1041" s="33"/>
      <c r="N1041" s="33"/>
      <c r="O1041" s="33">
        <v>1</v>
      </c>
      <c r="P1041" s="33"/>
      <c r="Q1041" s="33">
        <v>104</v>
      </c>
      <c r="R1041" s="33">
        <v>1</v>
      </c>
      <c r="S1041" s="33"/>
      <c r="T1041" s="33"/>
      <c r="U1041" s="57" t="s">
        <v>2966</v>
      </c>
      <c r="V1041" s="33" t="s">
        <v>39</v>
      </c>
      <c r="W1041" s="33" t="s">
        <v>200</v>
      </c>
    </row>
    <row r="1042" s="6" customFormat="1" ht="24" spans="1:23">
      <c r="A1042" s="32">
        <v>1033</v>
      </c>
      <c r="B1042" s="57" t="s">
        <v>2669</v>
      </c>
      <c r="C1042" s="33" t="s">
        <v>31</v>
      </c>
      <c r="D1042" s="57" t="s">
        <v>34</v>
      </c>
      <c r="E1042" s="57" t="s">
        <v>2978</v>
      </c>
      <c r="F1042" s="34">
        <v>44409</v>
      </c>
      <c r="G1042" s="34">
        <v>44531</v>
      </c>
      <c r="H1042" s="33" t="s">
        <v>2666</v>
      </c>
      <c r="I1042" s="57" t="s">
        <v>2979</v>
      </c>
      <c r="J1042" s="42">
        <v>600</v>
      </c>
      <c r="K1042" s="33"/>
      <c r="L1042" s="42">
        <v>600</v>
      </c>
      <c r="M1042" s="33"/>
      <c r="N1042" s="33"/>
      <c r="O1042" s="33">
        <v>1</v>
      </c>
      <c r="P1042" s="33"/>
      <c r="Q1042" s="33">
        <v>209</v>
      </c>
      <c r="R1042" s="33"/>
      <c r="S1042" s="33"/>
      <c r="T1042" s="33"/>
      <c r="U1042" s="57" t="s">
        <v>2980</v>
      </c>
      <c r="V1042" s="33" t="s">
        <v>39</v>
      </c>
      <c r="W1042" s="33" t="s">
        <v>200</v>
      </c>
    </row>
    <row r="1043" s="6" customFormat="1" ht="24" spans="1:23">
      <c r="A1043" s="32">
        <v>1034</v>
      </c>
      <c r="B1043" s="57" t="s">
        <v>2669</v>
      </c>
      <c r="C1043" s="33" t="s">
        <v>31</v>
      </c>
      <c r="D1043" s="57" t="s">
        <v>34</v>
      </c>
      <c r="E1043" s="57" t="s">
        <v>2017</v>
      </c>
      <c r="F1043" s="34">
        <v>44409</v>
      </c>
      <c r="G1043" s="34">
        <v>44531</v>
      </c>
      <c r="H1043" s="33" t="s">
        <v>2666</v>
      </c>
      <c r="I1043" s="57" t="s">
        <v>2981</v>
      </c>
      <c r="J1043" s="42">
        <v>420</v>
      </c>
      <c r="K1043" s="33"/>
      <c r="L1043" s="42">
        <v>420</v>
      </c>
      <c r="M1043" s="33"/>
      <c r="N1043" s="33"/>
      <c r="O1043" s="33">
        <v>1</v>
      </c>
      <c r="P1043" s="33"/>
      <c r="Q1043" s="33">
        <v>117</v>
      </c>
      <c r="R1043" s="33"/>
      <c r="S1043" s="33"/>
      <c r="T1043" s="33"/>
      <c r="U1043" s="57" t="s">
        <v>2937</v>
      </c>
      <c r="V1043" s="33" t="s">
        <v>39</v>
      </c>
      <c r="W1043" s="33" t="s">
        <v>200</v>
      </c>
    </row>
    <row r="1044" s="6" customFormat="1" ht="24" spans="1:23">
      <c r="A1044" s="32">
        <v>1035</v>
      </c>
      <c r="B1044" s="57" t="s">
        <v>2669</v>
      </c>
      <c r="C1044" s="33" t="s">
        <v>31</v>
      </c>
      <c r="D1044" s="57" t="s">
        <v>34</v>
      </c>
      <c r="E1044" s="57" t="s">
        <v>1037</v>
      </c>
      <c r="F1044" s="34">
        <v>44409</v>
      </c>
      <c r="G1044" s="34">
        <v>44531</v>
      </c>
      <c r="H1044" s="33" t="s">
        <v>2666</v>
      </c>
      <c r="I1044" s="57" t="s">
        <v>2982</v>
      </c>
      <c r="J1044" s="42">
        <v>480</v>
      </c>
      <c r="K1044" s="33"/>
      <c r="L1044" s="42">
        <v>480</v>
      </c>
      <c r="M1044" s="33"/>
      <c r="N1044" s="33"/>
      <c r="O1044" s="33">
        <v>1</v>
      </c>
      <c r="P1044" s="33"/>
      <c r="Q1044" s="33">
        <v>144</v>
      </c>
      <c r="R1044" s="33"/>
      <c r="S1044" s="33"/>
      <c r="T1044" s="33"/>
      <c r="U1044" s="57" t="s">
        <v>2983</v>
      </c>
      <c r="V1044" s="33" t="s">
        <v>39</v>
      </c>
      <c r="W1044" s="33" t="s">
        <v>200</v>
      </c>
    </row>
    <row r="1045" s="6" customFormat="1" ht="24" spans="1:23">
      <c r="A1045" s="32">
        <v>1036</v>
      </c>
      <c r="B1045" s="57" t="s">
        <v>2669</v>
      </c>
      <c r="C1045" s="33" t="s">
        <v>31</v>
      </c>
      <c r="D1045" s="57" t="s">
        <v>34</v>
      </c>
      <c r="E1045" s="57" t="s">
        <v>132</v>
      </c>
      <c r="F1045" s="34">
        <v>44409</v>
      </c>
      <c r="G1045" s="34">
        <v>44531</v>
      </c>
      <c r="H1045" s="33" t="s">
        <v>2666</v>
      </c>
      <c r="I1045" s="57" t="s">
        <v>2984</v>
      </c>
      <c r="J1045" s="42">
        <v>480</v>
      </c>
      <c r="K1045" s="33"/>
      <c r="L1045" s="42">
        <v>480</v>
      </c>
      <c r="M1045" s="33"/>
      <c r="N1045" s="33"/>
      <c r="O1045" s="33">
        <v>1</v>
      </c>
      <c r="P1045" s="33"/>
      <c r="Q1045" s="33">
        <v>121</v>
      </c>
      <c r="R1045" s="33">
        <v>1</v>
      </c>
      <c r="S1045" s="33"/>
      <c r="T1045" s="33"/>
      <c r="U1045" s="57" t="s">
        <v>2939</v>
      </c>
      <c r="V1045" s="33" t="s">
        <v>39</v>
      </c>
      <c r="W1045" s="33" t="s">
        <v>200</v>
      </c>
    </row>
    <row r="1046" s="6" customFormat="1" ht="24" spans="1:23">
      <c r="A1046" s="32">
        <v>1037</v>
      </c>
      <c r="B1046" s="57" t="s">
        <v>2669</v>
      </c>
      <c r="C1046" s="33" t="s">
        <v>31</v>
      </c>
      <c r="D1046" s="57" t="s">
        <v>34</v>
      </c>
      <c r="E1046" s="57" t="s">
        <v>132</v>
      </c>
      <c r="F1046" s="34">
        <v>44409</v>
      </c>
      <c r="G1046" s="34">
        <v>44531</v>
      </c>
      <c r="H1046" s="33" t="s">
        <v>2666</v>
      </c>
      <c r="I1046" s="57" t="s">
        <v>2985</v>
      </c>
      <c r="J1046" s="42">
        <v>240</v>
      </c>
      <c r="K1046" s="33"/>
      <c r="L1046" s="42">
        <v>240</v>
      </c>
      <c r="M1046" s="33"/>
      <c r="N1046" s="33"/>
      <c r="O1046" s="33">
        <v>1</v>
      </c>
      <c r="P1046" s="33"/>
      <c r="Q1046" s="33">
        <v>166</v>
      </c>
      <c r="R1046" s="33">
        <v>1</v>
      </c>
      <c r="S1046" s="33"/>
      <c r="T1046" s="33"/>
      <c r="U1046" s="57" t="s">
        <v>2986</v>
      </c>
      <c r="V1046" s="33" t="s">
        <v>39</v>
      </c>
      <c r="W1046" s="33" t="s">
        <v>200</v>
      </c>
    </row>
    <row r="1047" s="6" customFormat="1" ht="24" spans="1:23">
      <c r="A1047" s="32">
        <v>1038</v>
      </c>
      <c r="B1047" s="57" t="s">
        <v>2669</v>
      </c>
      <c r="C1047" s="33" t="s">
        <v>31</v>
      </c>
      <c r="D1047" s="57" t="s">
        <v>34</v>
      </c>
      <c r="E1047" s="57" t="s">
        <v>1252</v>
      </c>
      <c r="F1047" s="34">
        <v>44409</v>
      </c>
      <c r="G1047" s="34">
        <v>44531</v>
      </c>
      <c r="H1047" s="33" t="s">
        <v>2666</v>
      </c>
      <c r="I1047" s="57" t="s">
        <v>2987</v>
      </c>
      <c r="J1047" s="42">
        <v>516</v>
      </c>
      <c r="K1047" s="33"/>
      <c r="L1047" s="42">
        <v>516</v>
      </c>
      <c r="M1047" s="33"/>
      <c r="N1047" s="33"/>
      <c r="O1047" s="33">
        <v>1</v>
      </c>
      <c r="P1047" s="33"/>
      <c r="Q1047" s="33">
        <v>117</v>
      </c>
      <c r="R1047" s="33"/>
      <c r="S1047" s="33"/>
      <c r="T1047" s="33"/>
      <c r="U1047" s="57" t="s">
        <v>2937</v>
      </c>
      <c r="V1047" s="33" t="s">
        <v>39</v>
      </c>
      <c r="W1047" s="33" t="s">
        <v>200</v>
      </c>
    </row>
    <row r="1048" s="6" customFormat="1" ht="24" spans="1:23">
      <c r="A1048" s="32">
        <v>1039</v>
      </c>
      <c r="B1048" s="57" t="s">
        <v>2669</v>
      </c>
      <c r="C1048" s="33" t="s">
        <v>31</v>
      </c>
      <c r="D1048" s="57" t="s">
        <v>34</v>
      </c>
      <c r="E1048" s="57" t="s">
        <v>2130</v>
      </c>
      <c r="F1048" s="34">
        <v>44409</v>
      </c>
      <c r="G1048" s="34">
        <v>44531</v>
      </c>
      <c r="H1048" s="33" t="s">
        <v>2666</v>
      </c>
      <c r="I1048" s="57" t="s">
        <v>2988</v>
      </c>
      <c r="J1048" s="42">
        <v>78</v>
      </c>
      <c r="K1048" s="33"/>
      <c r="L1048" s="42">
        <v>78</v>
      </c>
      <c r="M1048" s="33"/>
      <c r="N1048" s="33"/>
      <c r="O1048" s="33">
        <v>1</v>
      </c>
      <c r="P1048" s="33"/>
      <c r="Q1048" s="33">
        <v>161</v>
      </c>
      <c r="R1048" s="33"/>
      <c r="S1048" s="33"/>
      <c r="T1048" s="33"/>
      <c r="U1048" s="57" t="s">
        <v>2989</v>
      </c>
      <c r="V1048" s="33" t="s">
        <v>39</v>
      </c>
      <c r="W1048" s="33" t="s">
        <v>200</v>
      </c>
    </row>
    <row r="1049" s="6" customFormat="1" ht="24" spans="1:23">
      <c r="A1049" s="32">
        <v>1040</v>
      </c>
      <c r="B1049" s="57" t="s">
        <v>2669</v>
      </c>
      <c r="C1049" s="33" t="s">
        <v>31</v>
      </c>
      <c r="D1049" s="57" t="s">
        <v>34</v>
      </c>
      <c r="E1049" s="57" t="s">
        <v>1255</v>
      </c>
      <c r="F1049" s="34">
        <v>44409</v>
      </c>
      <c r="G1049" s="34">
        <v>44531</v>
      </c>
      <c r="H1049" s="33" t="s">
        <v>2666</v>
      </c>
      <c r="I1049" s="57" t="s">
        <v>2739</v>
      </c>
      <c r="J1049" s="42">
        <v>260</v>
      </c>
      <c r="K1049" s="33"/>
      <c r="L1049" s="42">
        <v>260</v>
      </c>
      <c r="M1049" s="33"/>
      <c r="N1049" s="33"/>
      <c r="O1049" s="33">
        <v>1</v>
      </c>
      <c r="P1049" s="33"/>
      <c r="Q1049" s="33">
        <v>122</v>
      </c>
      <c r="R1049" s="33"/>
      <c r="S1049" s="33"/>
      <c r="T1049" s="33"/>
      <c r="U1049" s="57" t="s">
        <v>2740</v>
      </c>
      <c r="V1049" s="33" t="s">
        <v>39</v>
      </c>
      <c r="W1049" s="33" t="s">
        <v>200</v>
      </c>
    </row>
    <row r="1050" s="6" customFormat="1" ht="24" spans="1:23">
      <c r="A1050" s="32">
        <v>1041</v>
      </c>
      <c r="B1050" s="57" t="s">
        <v>2669</v>
      </c>
      <c r="C1050" s="33" t="s">
        <v>31</v>
      </c>
      <c r="D1050" s="57" t="s">
        <v>34</v>
      </c>
      <c r="E1050" s="57" t="s">
        <v>767</v>
      </c>
      <c r="F1050" s="34">
        <v>44409</v>
      </c>
      <c r="G1050" s="34">
        <v>44531</v>
      </c>
      <c r="H1050" s="33" t="s">
        <v>2666</v>
      </c>
      <c r="I1050" s="57" t="s">
        <v>2990</v>
      </c>
      <c r="J1050" s="42">
        <v>60</v>
      </c>
      <c r="K1050" s="33"/>
      <c r="L1050" s="42">
        <v>60</v>
      </c>
      <c r="M1050" s="33"/>
      <c r="N1050" s="33"/>
      <c r="O1050" s="33">
        <v>1</v>
      </c>
      <c r="P1050" s="33"/>
      <c r="Q1050" s="33">
        <v>170</v>
      </c>
      <c r="R1050" s="33"/>
      <c r="S1050" s="33"/>
      <c r="T1050" s="33"/>
      <c r="U1050" s="57" t="s">
        <v>2991</v>
      </c>
      <c r="V1050" s="33" t="s">
        <v>39</v>
      </c>
      <c r="W1050" s="33" t="s">
        <v>200</v>
      </c>
    </row>
    <row r="1051" s="6" customFormat="1" ht="24" spans="1:23">
      <c r="A1051" s="32">
        <v>1042</v>
      </c>
      <c r="B1051" s="57" t="s">
        <v>2669</v>
      </c>
      <c r="C1051" s="33" t="s">
        <v>31</v>
      </c>
      <c r="D1051" s="57" t="s">
        <v>34</v>
      </c>
      <c r="E1051" s="57" t="s">
        <v>1288</v>
      </c>
      <c r="F1051" s="34">
        <v>44409</v>
      </c>
      <c r="G1051" s="34">
        <v>44531</v>
      </c>
      <c r="H1051" s="33" t="s">
        <v>2666</v>
      </c>
      <c r="I1051" s="57" t="s">
        <v>2992</v>
      </c>
      <c r="J1051" s="42">
        <v>600</v>
      </c>
      <c r="K1051" s="33"/>
      <c r="L1051" s="42">
        <v>600</v>
      </c>
      <c r="M1051" s="33"/>
      <c r="N1051" s="33"/>
      <c r="O1051" s="33">
        <v>1</v>
      </c>
      <c r="P1051" s="33"/>
      <c r="Q1051" s="33">
        <v>150</v>
      </c>
      <c r="R1051" s="33"/>
      <c r="S1051" s="33"/>
      <c r="T1051" s="33"/>
      <c r="U1051" s="57" t="s">
        <v>2919</v>
      </c>
      <c r="V1051" s="33" t="s">
        <v>39</v>
      </c>
      <c r="W1051" s="33" t="s">
        <v>200</v>
      </c>
    </row>
    <row r="1052" s="6" customFormat="1" ht="24" spans="1:23">
      <c r="A1052" s="32">
        <v>1043</v>
      </c>
      <c r="B1052" s="57" t="s">
        <v>2669</v>
      </c>
      <c r="C1052" s="33" t="s">
        <v>31</v>
      </c>
      <c r="D1052" s="57" t="s">
        <v>34</v>
      </c>
      <c r="E1052" s="57" t="s">
        <v>46</v>
      </c>
      <c r="F1052" s="34">
        <v>44409</v>
      </c>
      <c r="G1052" s="34">
        <v>44531</v>
      </c>
      <c r="H1052" s="33" t="s">
        <v>2666</v>
      </c>
      <c r="I1052" s="57" t="s">
        <v>2993</v>
      </c>
      <c r="J1052" s="42">
        <v>120</v>
      </c>
      <c r="K1052" s="33"/>
      <c r="L1052" s="42">
        <v>120</v>
      </c>
      <c r="M1052" s="33"/>
      <c r="N1052" s="33"/>
      <c r="O1052" s="33">
        <v>1</v>
      </c>
      <c r="P1052" s="33"/>
      <c r="Q1052" s="33">
        <v>132</v>
      </c>
      <c r="R1052" s="33">
        <v>1</v>
      </c>
      <c r="S1052" s="33"/>
      <c r="T1052" s="33"/>
      <c r="U1052" s="57" t="s">
        <v>2941</v>
      </c>
      <c r="V1052" s="33" t="s">
        <v>39</v>
      </c>
      <c r="W1052" s="33" t="s">
        <v>200</v>
      </c>
    </row>
    <row r="1053" s="6" customFormat="1" ht="24" spans="1:23">
      <c r="A1053" s="32">
        <v>1044</v>
      </c>
      <c r="B1053" s="57" t="s">
        <v>2669</v>
      </c>
      <c r="C1053" s="33" t="s">
        <v>31</v>
      </c>
      <c r="D1053" s="57" t="s">
        <v>34</v>
      </c>
      <c r="E1053" s="57" t="s">
        <v>46</v>
      </c>
      <c r="F1053" s="34">
        <v>44409</v>
      </c>
      <c r="G1053" s="34">
        <v>44531</v>
      </c>
      <c r="H1053" s="33" t="s">
        <v>2666</v>
      </c>
      <c r="I1053" s="57" t="s">
        <v>2994</v>
      </c>
      <c r="J1053" s="42">
        <v>300</v>
      </c>
      <c r="K1053" s="33"/>
      <c r="L1053" s="42">
        <v>300</v>
      </c>
      <c r="M1053" s="33"/>
      <c r="N1053" s="33"/>
      <c r="O1053" s="33">
        <v>1</v>
      </c>
      <c r="P1053" s="33"/>
      <c r="Q1053" s="33">
        <v>147</v>
      </c>
      <c r="R1053" s="33">
        <v>1</v>
      </c>
      <c r="S1053" s="33"/>
      <c r="T1053" s="33"/>
      <c r="U1053" s="57" t="s">
        <v>2995</v>
      </c>
      <c r="V1053" s="33" t="s">
        <v>39</v>
      </c>
      <c r="W1053" s="33" t="s">
        <v>200</v>
      </c>
    </row>
    <row r="1054" s="6" customFormat="1" ht="24" spans="1:23">
      <c r="A1054" s="32">
        <v>1045</v>
      </c>
      <c r="B1054" s="57" t="s">
        <v>2669</v>
      </c>
      <c r="C1054" s="33" t="s">
        <v>31</v>
      </c>
      <c r="D1054" s="57" t="s">
        <v>34</v>
      </c>
      <c r="E1054" s="57" t="s">
        <v>429</v>
      </c>
      <c r="F1054" s="34">
        <v>44409</v>
      </c>
      <c r="G1054" s="34">
        <v>44531</v>
      </c>
      <c r="H1054" s="33" t="s">
        <v>2666</v>
      </c>
      <c r="I1054" s="57" t="s">
        <v>2996</v>
      </c>
      <c r="J1054" s="42">
        <v>120</v>
      </c>
      <c r="K1054" s="33"/>
      <c r="L1054" s="42">
        <v>120</v>
      </c>
      <c r="M1054" s="33"/>
      <c r="N1054" s="33"/>
      <c r="O1054" s="33">
        <v>1</v>
      </c>
      <c r="P1054" s="33"/>
      <c r="Q1054" s="33">
        <v>138</v>
      </c>
      <c r="R1054" s="33">
        <v>1</v>
      </c>
      <c r="S1054" s="33"/>
      <c r="T1054" s="33"/>
      <c r="U1054" s="57" t="s">
        <v>2997</v>
      </c>
      <c r="V1054" s="33" t="s">
        <v>39</v>
      </c>
      <c r="W1054" s="33" t="s">
        <v>200</v>
      </c>
    </row>
    <row r="1055" s="6" customFormat="1" ht="24" spans="1:23">
      <c r="A1055" s="32">
        <v>1046</v>
      </c>
      <c r="B1055" s="57" t="s">
        <v>2669</v>
      </c>
      <c r="C1055" s="33" t="s">
        <v>31</v>
      </c>
      <c r="D1055" s="57" t="s">
        <v>34</v>
      </c>
      <c r="E1055" s="57" t="s">
        <v>46</v>
      </c>
      <c r="F1055" s="34">
        <v>44409</v>
      </c>
      <c r="G1055" s="34">
        <v>44531</v>
      </c>
      <c r="H1055" s="33" t="s">
        <v>2666</v>
      </c>
      <c r="I1055" s="57" t="s">
        <v>2998</v>
      </c>
      <c r="J1055" s="42">
        <v>324</v>
      </c>
      <c r="K1055" s="33"/>
      <c r="L1055" s="42">
        <v>324</v>
      </c>
      <c r="M1055" s="33"/>
      <c r="N1055" s="33"/>
      <c r="O1055" s="33">
        <v>1</v>
      </c>
      <c r="P1055" s="33"/>
      <c r="Q1055" s="33">
        <v>122</v>
      </c>
      <c r="R1055" s="33">
        <v>1</v>
      </c>
      <c r="S1055" s="33"/>
      <c r="T1055" s="33"/>
      <c r="U1055" s="57" t="s">
        <v>2740</v>
      </c>
      <c r="V1055" s="33" t="s">
        <v>39</v>
      </c>
      <c r="W1055" s="33" t="s">
        <v>200</v>
      </c>
    </row>
    <row r="1056" s="6" customFormat="1" ht="24" spans="1:23">
      <c r="A1056" s="32">
        <v>1047</v>
      </c>
      <c r="B1056" s="57" t="s">
        <v>2669</v>
      </c>
      <c r="C1056" s="33" t="s">
        <v>31</v>
      </c>
      <c r="D1056" s="57" t="s">
        <v>34</v>
      </c>
      <c r="E1056" s="57" t="s">
        <v>292</v>
      </c>
      <c r="F1056" s="34">
        <v>44409</v>
      </c>
      <c r="G1056" s="34">
        <v>44531</v>
      </c>
      <c r="H1056" s="33" t="s">
        <v>2666</v>
      </c>
      <c r="I1056" s="57" t="s">
        <v>2999</v>
      </c>
      <c r="J1056" s="42">
        <v>240</v>
      </c>
      <c r="K1056" s="33"/>
      <c r="L1056" s="42">
        <v>240</v>
      </c>
      <c r="M1056" s="33"/>
      <c r="N1056" s="33"/>
      <c r="O1056" s="33">
        <v>1</v>
      </c>
      <c r="P1056" s="33"/>
      <c r="Q1056" s="33">
        <v>144</v>
      </c>
      <c r="R1056" s="33"/>
      <c r="S1056" s="33"/>
      <c r="T1056" s="33"/>
      <c r="U1056" s="57" t="s">
        <v>2983</v>
      </c>
      <c r="V1056" s="33" t="s">
        <v>39</v>
      </c>
      <c r="W1056" s="33" t="s">
        <v>200</v>
      </c>
    </row>
    <row r="1057" s="6" customFormat="1" ht="36" spans="1:23">
      <c r="A1057" s="32">
        <v>1048</v>
      </c>
      <c r="B1057" s="57" t="s">
        <v>2669</v>
      </c>
      <c r="C1057" s="33" t="s">
        <v>31</v>
      </c>
      <c r="D1057" s="57" t="s">
        <v>34</v>
      </c>
      <c r="E1057" s="57" t="s">
        <v>747</v>
      </c>
      <c r="F1057" s="34">
        <v>44409</v>
      </c>
      <c r="G1057" s="34">
        <v>44531</v>
      </c>
      <c r="H1057" s="33" t="s">
        <v>2666</v>
      </c>
      <c r="I1057" s="57" t="s">
        <v>3000</v>
      </c>
      <c r="J1057" s="42">
        <v>180</v>
      </c>
      <c r="K1057" s="33"/>
      <c r="L1057" s="42">
        <v>180</v>
      </c>
      <c r="M1057" s="33"/>
      <c r="N1057" s="33"/>
      <c r="O1057" s="33">
        <v>1</v>
      </c>
      <c r="P1057" s="33"/>
      <c r="Q1057" s="33">
        <v>114</v>
      </c>
      <c r="R1057" s="33"/>
      <c r="S1057" s="33"/>
      <c r="T1057" s="33"/>
      <c r="U1057" s="57" t="s">
        <v>2933</v>
      </c>
      <c r="V1057" s="33" t="s">
        <v>39</v>
      </c>
      <c r="W1057" s="33" t="s">
        <v>200</v>
      </c>
    </row>
    <row r="1058" s="6" customFormat="1" ht="24" spans="1:23">
      <c r="A1058" s="32">
        <v>1049</v>
      </c>
      <c r="B1058" s="57" t="s">
        <v>2669</v>
      </c>
      <c r="C1058" s="33" t="s">
        <v>31</v>
      </c>
      <c r="D1058" s="57" t="s">
        <v>34</v>
      </c>
      <c r="E1058" s="57" t="s">
        <v>1302</v>
      </c>
      <c r="F1058" s="34">
        <v>44409</v>
      </c>
      <c r="G1058" s="34">
        <v>44531</v>
      </c>
      <c r="H1058" s="33" t="s">
        <v>2666</v>
      </c>
      <c r="I1058" s="57" t="s">
        <v>3001</v>
      </c>
      <c r="J1058" s="42">
        <v>360</v>
      </c>
      <c r="K1058" s="33"/>
      <c r="L1058" s="42">
        <v>360</v>
      </c>
      <c r="M1058" s="33"/>
      <c r="N1058" s="33"/>
      <c r="O1058" s="33">
        <v>1</v>
      </c>
      <c r="P1058" s="33"/>
      <c r="Q1058" s="33">
        <v>128</v>
      </c>
      <c r="R1058" s="33"/>
      <c r="S1058" s="33"/>
      <c r="T1058" s="33"/>
      <c r="U1058" s="57" t="s">
        <v>2972</v>
      </c>
      <c r="V1058" s="33" t="s">
        <v>39</v>
      </c>
      <c r="W1058" s="33" t="s">
        <v>200</v>
      </c>
    </row>
    <row r="1059" s="6" customFormat="1" ht="24" spans="1:23">
      <c r="A1059" s="32">
        <v>1050</v>
      </c>
      <c r="B1059" s="57" t="s">
        <v>2669</v>
      </c>
      <c r="C1059" s="33" t="s">
        <v>31</v>
      </c>
      <c r="D1059" s="57" t="s">
        <v>34</v>
      </c>
      <c r="E1059" s="57" t="s">
        <v>145</v>
      </c>
      <c r="F1059" s="34">
        <v>44409</v>
      </c>
      <c r="G1059" s="34">
        <v>44531</v>
      </c>
      <c r="H1059" s="33" t="s">
        <v>2666</v>
      </c>
      <c r="I1059" s="57" t="s">
        <v>3002</v>
      </c>
      <c r="J1059" s="42">
        <v>180</v>
      </c>
      <c r="K1059" s="33"/>
      <c r="L1059" s="42">
        <v>180</v>
      </c>
      <c r="M1059" s="33"/>
      <c r="N1059" s="33"/>
      <c r="O1059" s="33">
        <v>1</v>
      </c>
      <c r="P1059" s="33"/>
      <c r="Q1059" s="33">
        <v>118</v>
      </c>
      <c r="R1059" s="33"/>
      <c r="S1059" s="33"/>
      <c r="T1059" s="33"/>
      <c r="U1059" s="57" t="s">
        <v>3003</v>
      </c>
      <c r="V1059" s="33" t="s">
        <v>39</v>
      </c>
      <c r="W1059" s="33" t="s">
        <v>200</v>
      </c>
    </row>
    <row r="1060" s="6" customFormat="1" ht="24" spans="1:23">
      <c r="A1060" s="32">
        <v>1051</v>
      </c>
      <c r="B1060" s="57" t="s">
        <v>2669</v>
      </c>
      <c r="C1060" s="33" t="s">
        <v>31</v>
      </c>
      <c r="D1060" s="57" t="s">
        <v>34</v>
      </c>
      <c r="E1060" s="57" t="s">
        <v>149</v>
      </c>
      <c r="F1060" s="34">
        <v>44409</v>
      </c>
      <c r="G1060" s="34">
        <v>44531</v>
      </c>
      <c r="H1060" s="33" t="s">
        <v>2666</v>
      </c>
      <c r="I1060" s="57" t="s">
        <v>3004</v>
      </c>
      <c r="J1060" s="42">
        <v>300</v>
      </c>
      <c r="K1060" s="33"/>
      <c r="L1060" s="42">
        <v>300</v>
      </c>
      <c r="M1060" s="33"/>
      <c r="N1060" s="33"/>
      <c r="O1060" s="33">
        <v>1</v>
      </c>
      <c r="P1060" s="33"/>
      <c r="Q1060" s="33">
        <v>135</v>
      </c>
      <c r="R1060" s="33"/>
      <c r="S1060" s="33"/>
      <c r="T1060" s="33"/>
      <c r="U1060" s="57" t="s">
        <v>3005</v>
      </c>
      <c r="V1060" s="33" t="s">
        <v>39</v>
      </c>
      <c r="W1060" s="33" t="s">
        <v>200</v>
      </c>
    </row>
    <row r="1061" s="6" customFormat="1" ht="24" spans="1:23">
      <c r="A1061" s="32">
        <v>1052</v>
      </c>
      <c r="B1061" s="57" t="s">
        <v>2669</v>
      </c>
      <c r="C1061" s="33" t="s">
        <v>31</v>
      </c>
      <c r="D1061" s="57" t="s">
        <v>34</v>
      </c>
      <c r="E1061" s="57" t="s">
        <v>754</v>
      </c>
      <c r="F1061" s="34">
        <v>44409</v>
      </c>
      <c r="G1061" s="34">
        <v>44531</v>
      </c>
      <c r="H1061" s="33" t="s">
        <v>2666</v>
      </c>
      <c r="I1061" s="57" t="s">
        <v>3006</v>
      </c>
      <c r="J1061" s="42">
        <v>360</v>
      </c>
      <c r="K1061" s="33"/>
      <c r="L1061" s="42">
        <v>360</v>
      </c>
      <c r="M1061" s="33"/>
      <c r="N1061" s="33"/>
      <c r="O1061" s="33">
        <v>1</v>
      </c>
      <c r="P1061" s="33"/>
      <c r="Q1061" s="33">
        <v>120</v>
      </c>
      <c r="R1061" s="33">
        <v>1</v>
      </c>
      <c r="S1061" s="33"/>
      <c r="T1061" s="33"/>
      <c r="U1061" s="57" t="s">
        <v>3007</v>
      </c>
      <c r="V1061" s="33" t="s">
        <v>39</v>
      </c>
      <c r="W1061" s="33" t="s">
        <v>200</v>
      </c>
    </row>
    <row r="1062" s="6" customFormat="1" ht="24" spans="1:23">
      <c r="A1062" s="32">
        <v>1053</v>
      </c>
      <c r="B1062" s="57" t="s">
        <v>2669</v>
      </c>
      <c r="C1062" s="33" t="s">
        <v>31</v>
      </c>
      <c r="D1062" s="57" t="s">
        <v>34</v>
      </c>
      <c r="E1062" s="57" t="s">
        <v>544</v>
      </c>
      <c r="F1062" s="34">
        <v>44409</v>
      </c>
      <c r="G1062" s="34">
        <v>44531</v>
      </c>
      <c r="H1062" s="33" t="s">
        <v>2666</v>
      </c>
      <c r="I1062" s="57" t="s">
        <v>3008</v>
      </c>
      <c r="J1062" s="42">
        <v>180</v>
      </c>
      <c r="K1062" s="33"/>
      <c r="L1062" s="42">
        <v>180</v>
      </c>
      <c r="M1062" s="33"/>
      <c r="N1062" s="33"/>
      <c r="O1062" s="33">
        <v>1</v>
      </c>
      <c r="P1062" s="33"/>
      <c r="Q1062" s="33">
        <v>112</v>
      </c>
      <c r="R1062" s="33"/>
      <c r="S1062" s="33"/>
      <c r="T1062" s="33"/>
      <c r="U1062" s="57" t="s">
        <v>3009</v>
      </c>
      <c r="V1062" s="33" t="s">
        <v>39</v>
      </c>
      <c r="W1062" s="33" t="s">
        <v>200</v>
      </c>
    </row>
    <row r="1063" s="6" customFormat="1" ht="24" spans="1:23">
      <c r="A1063" s="32">
        <v>1054</v>
      </c>
      <c r="B1063" s="57" t="s">
        <v>2669</v>
      </c>
      <c r="C1063" s="33" t="s">
        <v>31</v>
      </c>
      <c r="D1063" s="57" t="s">
        <v>34</v>
      </c>
      <c r="E1063" s="57" t="s">
        <v>2775</v>
      </c>
      <c r="F1063" s="34">
        <v>44409</v>
      </c>
      <c r="G1063" s="34">
        <v>44531</v>
      </c>
      <c r="H1063" s="33" t="s">
        <v>2666</v>
      </c>
      <c r="I1063" s="57" t="s">
        <v>3010</v>
      </c>
      <c r="J1063" s="42">
        <v>600</v>
      </c>
      <c r="K1063" s="33"/>
      <c r="L1063" s="42">
        <v>600</v>
      </c>
      <c r="M1063" s="33"/>
      <c r="N1063" s="33"/>
      <c r="O1063" s="33">
        <v>1</v>
      </c>
      <c r="P1063" s="33"/>
      <c r="Q1063" s="33">
        <v>133</v>
      </c>
      <c r="R1063" s="33">
        <v>1</v>
      </c>
      <c r="S1063" s="33"/>
      <c r="T1063" s="33"/>
      <c r="U1063" s="57" t="s">
        <v>3011</v>
      </c>
      <c r="V1063" s="33" t="s">
        <v>39</v>
      </c>
      <c r="W1063" s="33" t="s">
        <v>200</v>
      </c>
    </row>
    <row r="1064" s="6" customFormat="1" ht="24" spans="1:23">
      <c r="A1064" s="32">
        <v>1055</v>
      </c>
      <c r="B1064" s="57" t="s">
        <v>2669</v>
      </c>
      <c r="C1064" s="33" t="s">
        <v>31</v>
      </c>
      <c r="D1064" s="57" t="s">
        <v>34</v>
      </c>
      <c r="E1064" s="57" t="s">
        <v>647</v>
      </c>
      <c r="F1064" s="34">
        <v>44409</v>
      </c>
      <c r="G1064" s="34">
        <v>44531</v>
      </c>
      <c r="H1064" s="33" t="s">
        <v>2666</v>
      </c>
      <c r="I1064" s="57" t="s">
        <v>3012</v>
      </c>
      <c r="J1064" s="42">
        <v>72</v>
      </c>
      <c r="K1064" s="33"/>
      <c r="L1064" s="42">
        <v>72</v>
      </c>
      <c r="M1064" s="33"/>
      <c r="N1064" s="33"/>
      <c r="O1064" s="33">
        <v>1</v>
      </c>
      <c r="P1064" s="33"/>
      <c r="Q1064" s="33">
        <v>114</v>
      </c>
      <c r="R1064" s="33">
        <v>1</v>
      </c>
      <c r="S1064" s="33"/>
      <c r="T1064" s="33"/>
      <c r="U1064" s="57" t="s">
        <v>2933</v>
      </c>
      <c r="V1064" s="33" t="s">
        <v>39</v>
      </c>
      <c r="W1064" s="33" t="s">
        <v>200</v>
      </c>
    </row>
    <row r="1065" s="6" customFormat="1" ht="24" spans="1:23">
      <c r="A1065" s="32">
        <v>1056</v>
      </c>
      <c r="B1065" s="57" t="s">
        <v>2669</v>
      </c>
      <c r="C1065" s="33" t="s">
        <v>31</v>
      </c>
      <c r="D1065" s="57" t="s">
        <v>34</v>
      </c>
      <c r="E1065" s="57" t="s">
        <v>754</v>
      </c>
      <c r="F1065" s="34">
        <v>44409</v>
      </c>
      <c r="G1065" s="34">
        <v>44531</v>
      </c>
      <c r="H1065" s="33" t="s">
        <v>2666</v>
      </c>
      <c r="I1065" s="57" t="s">
        <v>3013</v>
      </c>
      <c r="J1065" s="42">
        <v>348</v>
      </c>
      <c r="K1065" s="33"/>
      <c r="L1065" s="42">
        <v>348</v>
      </c>
      <c r="M1065" s="33"/>
      <c r="N1065" s="33"/>
      <c r="O1065" s="33">
        <v>1</v>
      </c>
      <c r="P1065" s="33"/>
      <c r="Q1065" s="33">
        <v>136</v>
      </c>
      <c r="R1065" s="33">
        <v>1</v>
      </c>
      <c r="S1065" s="33"/>
      <c r="T1065" s="33"/>
      <c r="U1065" s="57" t="s">
        <v>2929</v>
      </c>
      <c r="V1065" s="33" t="s">
        <v>39</v>
      </c>
      <c r="W1065" s="33" t="s">
        <v>200</v>
      </c>
    </row>
    <row r="1066" s="6" customFormat="1" ht="24" spans="1:23">
      <c r="A1066" s="32">
        <v>1057</v>
      </c>
      <c r="B1066" s="57" t="s">
        <v>2669</v>
      </c>
      <c r="C1066" s="33" t="s">
        <v>31</v>
      </c>
      <c r="D1066" s="57" t="s">
        <v>34</v>
      </c>
      <c r="E1066" s="57" t="s">
        <v>551</v>
      </c>
      <c r="F1066" s="34">
        <v>44409</v>
      </c>
      <c r="G1066" s="34">
        <v>44531</v>
      </c>
      <c r="H1066" s="33" t="s">
        <v>2666</v>
      </c>
      <c r="I1066" s="57" t="s">
        <v>3014</v>
      </c>
      <c r="J1066" s="42">
        <v>360</v>
      </c>
      <c r="K1066" s="33"/>
      <c r="L1066" s="42">
        <v>360</v>
      </c>
      <c r="M1066" s="33"/>
      <c r="N1066" s="33"/>
      <c r="O1066" s="33">
        <v>1</v>
      </c>
      <c r="P1066" s="33"/>
      <c r="Q1066" s="33">
        <v>133</v>
      </c>
      <c r="R1066" s="33">
        <v>1</v>
      </c>
      <c r="S1066" s="33"/>
      <c r="T1066" s="33"/>
      <c r="U1066" s="57" t="s">
        <v>3011</v>
      </c>
      <c r="V1066" s="33" t="s">
        <v>39</v>
      </c>
      <c r="W1066" s="33" t="s">
        <v>200</v>
      </c>
    </row>
    <row r="1067" s="6" customFormat="1" ht="24" spans="1:23">
      <c r="A1067" s="32">
        <v>1058</v>
      </c>
      <c r="B1067" s="57" t="s">
        <v>2669</v>
      </c>
      <c r="C1067" s="33" t="s">
        <v>31</v>
      </c>
      <c r="D1067" s="57" t="s">
        <v>34</v>
      </c>
      <c r="E1067" s="57" t="s">
        <v>551</v>
      </c>
      <c r="F1067" s="34">
        <v>44409</v>
      </c>
      <c r="G1067" s="34">
        <v>44531</v>
      </c>
      <c r="H1067" s="33" t="s">
        <v>2666</v>
      </c>
      <c r="I1067" s="57" t="s">
        <v>3015</v>
      </c>
      <c r="J1067" s="42">
        <v>180</v>
      </c>
      <c r="K1067" s="33"/>
      <c r="L1067" s="42">
        <v>180</v>
      </c>
      <c r="M1067" s="33"/>
      <c r="N1067" s="33"/>
      <c r="O1067" s="33">
        <v>1</v>
      </c>
      <c r="P1067" s="33"/>
      <c r="Q1067" s="33">
        <v>187</v>
      </c>
      <c r="R1067" s="33">
        <v>1</v>
      </c>
      <c r="S1067" s="33"/>
      <c r="T1067" s="33"/>
      <c r="U1067" s="57" t="s">
        <v>3016</v>
      </c>
      <c r="V1067" s="33" t="s">
        <v>39</v>
      </c>
      <c r="W1067" s="33" t="s">
        <v>200</v>
      </c>
    </row>
    <row r="1068" s="6" customFormat="1" ht="24" spans="1:23">
      <c r="A1068" s="32">
        <v>1059</v>
      </c>
      <c r="B1068" s="57" t="s">
        <v>2669</v>
      </c>
      <c r="C1068" s="33" t="s">
        <v>31</v>
      </c>
      <c r="D1068" s="57" t="s">
        <v>34</v>
      </c>
      <c r="E1068" s="57" t="s">
        <v>551</v>
      </c>
      <c r="F1068" s="34">
        <v>44409</v>
      </c>
      <c r="G1068" s="34">
        <v>44531</v>
      </c>
      <c r="H1068" s="33" t="s">
        <v>2666</v>
      </c>
      <c r="I1068" s="57" t="s">
        <v>3017</v>
      </c>
      <c r="J1068" s="42">
        <v>180</v>
      </c>
      <c r="K1068" s="33"/>
      <c r="L1068" s="42">
        <v>180</v>
      </c>
      <c r="M1068" s="33"/>
      <c r="N1068" s="33"/>
      <c r="O1068" s="33">
        <v>1</v>
      </c>
      <c r="P1068" s="33"/>
      <c r="Q1068" s="33">
        <v>147</v>
      </c>
      <c r="R1068" s="33">
        <v>1</v>
      </c>
      <c r="S1068" s="33"/>
      <c r="T1068" s="33"/>
      <c r="U1068" s="57" t="s">
        <v>2995</v>
      </c>
      <c r="V1068" s="33" t="s">
        <v>39</v>
      </c>
      <c r="W1068" s="33" t="s">
        <v>200</v>
      </c>
    </row>
    <row r="1069" s="6" customFormat="1" ht="24" spans="1:23">
      <c r="A1069" s="32">
        <v>1060</v>
      </c>
      <c r="B1069" s="57" t="s">
        <v>2669</v>
      </c>
      <c r="C1069" s="33" t="s">
        <v>31</v>
      </c>
      <c r="D1069" s="57" t="s">
        <v>34</v>
      </c>
      <c r="E1069" s="57" t="s">
        <v>474</v>
      </c>
      <c r="F1069" s="34">
        <v>44409</v>
      </c>
      <c r="G1069" s="34">
        <v>44531</v>
      </c>
      <c r="H1069" s="33" t="s">
        <v>2666</v>
      </c>
      <c r="I1069" s="57" t="s">
        <v>3018</v>
      </c>
      <c r="J1069" s="42">
        <v>240</v>
      </c>
      <c r="K1069" s="33"/>
      <c r="L1069" s="42">
        <v>240</v>
      </c>
      <c r="M1069" s="33"/>
      <c r="N1069" s="33"/>
      <c r="O1069" s="33">
        <v>1</v>
      </c>
      <c r="P1069" s="33"/>
      <c r="Q1069" s="33">
        <v>109</v>
      </c>
      <c r="R1069" s="33">
        <v>1</v>
      </c>
      <c r="S1069" s="33"/>
      <c r="T1069" s="33"/>
      <c r="U1069" s="57" t="s">
        <v>3019</v>
      </c>
      <c r="V1069" s="33" t="s">
        <v>39</v>
      </c>
      <c r="W1069" s="33" t="s">
        <v>200</v>
      </c>
    </row>
    <row r="1070" s="6" customFormat="1" ht="36" spans="1:23">
      <c r="A1070" s="32">
        <v>1061</v>
      </c>
      <c r="B1070" s="57" t="s">
        <v>2669</v>
      </c>
      <c r="C1070" s="33" t="s">
        <v>31</v>
      </c>
      <c r="D1070" s="57" t="s">
        <v>34</v>
      </c>
      <c r="E1070" s="57" t="s">
        <v>224</v>
      </c>
      <c r="F1070" s="34">
        <v>44409</v>
      </c>
      <c r="G1070" s="34">
        <v>44531</v>
      </c>
      <c r="H1070" s="33" t="s">
        <v>2666</v>
      </c>
      <c r="I1070" s="57" t="s">
        <v>3020</v>
      </c>
      <c r="J1070" s="42">
        <v>720</v>
      </c>
      <c r="K1070" s="33"/>
      <c r="L1070" s="42">
        <v>720</v>
      </c>
      <c r="M1070" s="33"/>
      <c r="N1070" s="33"/>
      <c r="O1070" s="33">
        <v>1</v>
      </c>
      <c r="P1070" s="33"/>
      <c r="Q1070" s="33">
        <v>145</v>
      </c>
      <c r="R1070" s="33">
        <v>1</v>
      </c>
      <c r="S1070" s="33"/>
      <c r="T1070" s="33"/>
      <c r="U1070" s="57" t="s">
        <v>3021</v>
      </c>
      <c r="V1070" s="33" t="s">
        <v>39</v>
      </c>
      <c r="W1070" s="33" t="s">
        <v>200</v>
      </c>
    </row>
    <row r="1071" s="6" customFormat="1" ht="24" spans="1:23">
      <c r="A1071" s="32">
        <v>1062</v>
      </c>
      <c r="B1071" s="57" t="s">
        <v>2669</v>
      </c>
      <c r="C1071" s="33" t="s">
        <v>31</v>
      </c>
      <c r="D1071" s="57" t="s">
        <v>34</v>
      </c>
      <c r="E1071" s="57" t="s">
        <v>224</v>
      </c>
      <c r="F1071" s="34">
        <v>44409</v>
      </c>
      <c r="G1071" s="34">
        <v>44531</v>
      </c>
      <c r="H1071" s="33" t="s">
        <v>2666</v>
      </c>
      <c r="I1071" s="57" t="s">
        <v>3022</v>
      </c>
      <c r="J1071" s="42">
        <v>1440</v>
      </c>
      <c r="K1071" s="33"/>
      <c r="L1071" s="42">
        <v>1440</v>
      </c>
      <c r="M1071" s="33"/>
      <c r="N1071" s="33"/>
      <c r="O1071" s="33">
        <v>1</v>
      </c>
      <c r="P1071" s="33"/>
      <c r="Q1071" s="33">
        <v>311</v>
      </c>
      <c r="R1071" s="33">
        <v>1</v>
      </c>
      <c r="S1071" s="33"/>
      <c r="T1071" s="33"/>
      <c r="U1071" s="57" t="s">
        <v>3023</v>
      </c>
      <c r="V1071" s="33" t="s">
        <v>39</v>
      </c>
      <c r="W1071" s="33" t="s">
        <v>200</v>
      </c>
    </row>
    <row r="1072" s="6" customFormat="1" ht="24" spans="1:23">
      <c r="A1072" s="32">
        <v>1063</v>
      </c>
      <c r="B1072" s="57" t="s">
        <v>2669</v>
      </c>
      <c r="C1072" s="33" t="s">
        <v>31</v>
      </c>
      <c r="D1072" s="57" t="s">
        <v>34</v>
      </c>
      <c r="E1072" s="57" t="s">
        <v>881</v>
      </c>
      <c r="F1072" s="34">
        <v>44409</v>
      </c>
      <c r="G1072" s="34">
        <v>44531</v>
      </c>
      <c r="H1072" s="33" t="s">
        <v>2666</v>
      </c>
      <c r="I1072" s="57" t="s">
        <v>3024</v>
      </c>
      <c r="J1072" s="42">
        <v>300</v>
      </c>
      <c r="K1072" s="33"/>
      <c r="L1072" s="42">
        <v>300</v>
      </c>
      <c r="M1072" s="33"/>
      <c r="N1072" s="33"/>
      <c r="O1072" s="33">
        <v>1</v>
      </c>
      <c r="P1072" s="33"/>
      <c r="Q1072" s="33">
        <v>192</v>
      </c>
      <c r="R1072" s="33">
        <v>1</v>
      </c>
      <c r="S1072" s="33"/>
      <c r="T1072" s="33"/>
      <c r="U1072" s="57" t="s">
        <v>3025</v>
      </c>
      <c r="V1072" s="33" t="s">
        <v>39</v>
      </c>
      <c r="W1072" s="33" t="s">
        <v>200</v>
      </c>
    </row>
    <row r="1073" s="6" customFormat="1" ht="24" spans="1:23">
      <c r="A1073" s="32">
        <v>1064</v>
      </c>
      <c r="B1073" s="57" t="s">
        <v>2669</v>
      </c>
      <c r="C1073" s="33" t="s">
        <v>31</v>
      </c>
      <c r="D1073" s="57" t="s">
        <v>34</v>
      </c>
      <c r="E1073" s="57" t="s">
        <v>881</v>
      </c>
      <c r="F1073" s="34">
        <v>44409</v>
      </c>
      <c r="G1073" s="34">
        <v>44531</v>
      </c>
      <c r="H1073" s="33" t="s">
        <v>2666</v>
      </c>
      <c r="I1073" s="57" t="s">
        <v>3026</v>
      </c>
      <c r="J1073" s="42">
        <v>360</v>
      </c>
      <c r="K1073" s="33"/>
      <c r="L1073" s="42">
        <v>360</v>
      </c>
      <c r="M1073" s="33"/>
      <c r="N1073" s="33"/>
      <c r="O1073" s="33">
        <v>1</v>
      </c>
      <c r="P1073" s="33"/>
      <c r="Q1073" s="33">
        <v>128</v>
      </c>
      <c r="R1073" s="33">
        <v>1</v>
      </c>
      <c r="S1073" s="33"/>
      <c r="T1073" s="33"/>
      <c r="U1073" s="57" t="s">
        <v>2972</v>
      </c>
      <c r="V1073" s="33" t="s">
        <v>39</v>
      </c>
      <c r="W1073" s="33" t="s">
        <v>200</v>
      </c>
    </row>
    <row r="1074" s="6" customFormat="1" ht="24" spans="1:23">
      <c r="A1074" s="32">
        <v>1065</v>
      </c>
      <c r="B1074" s="57" t="s">
        <v>2669</v>
      </c>
      <c r="C1074" s="33" t="s">
        <v>31</v>
      </c>
      <c r="D1074" s="57" t="s">
        <v>34</v>
      </c>
      <c r="E1074" s="57" t="s">
        <v>881</v>
      </c>
      <c r="F1074" s="34">
        <v>44409</v>
      </c>
      <c r="G1074" s="34">
        <v>44531</v>
      </c>
      <c r="H1074" s="33" t="s">
        <v>2666</v>
      </c>
      <c r="I1074" s="57" t="s">
        <v>3027</v>
      </c>
      <c r="J1074" s="42">
        <v>900</v>
      </c>
      <c r="K1074" s="33"/>
      <c r="L1074" s="42">
        <v>900</v>
      </c>
      <c r="M1074" s="33"/>
      <c r="N1074" s="33"/>
      <c r="O1074" s="33">
        <v>1</v>
      </c>
      <c r="P1074" s="33"/>
      <c r="Q1074" s="33">
        <v>562</v>
      </c>
      <c r="R1074" s="33">
        <v>1</v>
      </c>
      <c r="S1074" s="33"/>
      <c r="T1074" s="33"/>
      <c r="U1074" s="57" t="s">
        <v>3028</v>
      </c>
      <c r="V1074" s="33" t="s">
        <v>39</v>
      </c>
      <c r="W1074" s="33" t="s">
        <v>200</v>
      </c>
    </row>
    <row r="1075" s="6" customFormat="1" ht="24" spans="1:23">
      <c r="A1075" s="32">
        <v>1066</v>
      </c>
      <c r="B1075" s="57" t="s">
        <v>2669</v>
      </c>
      <c r="C1075" s="33" t="s">
        <v>31</v>
      </c>
      <c r="D1075" s="57" t="s">
        <v>34</v>
      </c>
      <c r="E1075" s="57" t="s">
        <v>881</v>
      </c>
      <c r="F1075" s="34">
        <v>44409</v>
      </c>
      <c r="G1075" s="34">
        <v>44531</v>
      </c>
      <c r="H1075" s="33" t="s">
        <v>2666</v>
      </c>
      <c r="I1075" s="57" t="s">
        <v>3029</v>
      </c>
      <c r="J1075" s="42">
        <v>480</v>
      </c>
      <c r="K1075" s="33"/>
      <c r="L1075" s="42">
        <v>480</v>
      </c>
      <c r="M1075" s="33"/>
      <c r="N1075" s="33"/>
      <c r="O1075" s="33">
        <v>1</v>
      </c>
      <c r="P1075" s="33"/>
      <c r="Q1075" s="33">
        <v>195</v>
      </c>
      <c r="R1075" s="33">
        <v>1</v>
      </c>
      <c r="S1075" s="33"/>
      <c r="T1075" s="33"/>
      <c r="U1075" s="57" t="s">
        <v>3030</v>
      </c>
      <c r="V1075" s="33" t="s">
        <v>39</v>
      </c>
      <c r="W1075" s="33" t="s">
        <v>200</v>
      </c>
    </row>
    <row r="1076" s="6" customFormat="1" ht="24" spans="1:23">
      <c r="A1076" s="32">
        <v>1067</v>
      </c>
      <c r="B1076" s="57" t="s">
        <v>2669</v>
      </c>
      <c r="C1076" s="33" t="s">
        <v>31</v>
      </c>
      <c r="D1076" s="57" t="s">
        <v>34</v>
      </c>
      <c r="E1076" s="57" t="s">
        <v>369</v>
      </c>
      <c r="F1076" s="34">
        <v>44409</v>
      </c>
      <c r="G1076" s="34">
        <v>44531</v>
      </c>
      <c r="H1076" s="33" t="s">
        <v>2666</v>
      </c>
      <c r="I1076" s="57" t="s">
        <v>3031</v>
      </c>
      <c r="J1076" s="42">
        <v>240</v>
      </c>
      <c r="K1076" s="33"/>
      <c r="L1076" s="42">
        <v>240</v>
      </c>
      <c r="M1076" s="33"/>
      <c r="N1076" s="33"/>
      <c r="O1076" s="33">
        <v>1</v>
      </c>
      <c r="P1076" s="33"/>
      <c r="Q1076" s="33">
        <v>107</v>
      </c>
      <c r="R1076" s="33">
        <v>1</v>
      </c>
      <c r="S1076" s="33"/>
      <c r="T1076" s="33"/>
      <c r="U1076" s="57" t="s">
        <v>3032</v>
      </c>
      <c r="V1076" s="33" t="s">
        <v>39</v>
      </c>
      <c r="W1076" s="33" t="s">
        <v>200</v>
      </c>
    </row>
    <row r="1077" s="6" customFormat="1" ht="24" spans="1:23">
      <c r="A1077" s="32">
        <v>1068</v>
      </c>
      <c r="B1077" s="57" t="s">
        <v>2669</v>
      </c>
      <c r="C1077" s="33" t="s">
        <v>31</v>
      </c>
      <c r="D1077" s="57" t="s">
        <v>34</v>
      </c>
      <c r="E1077" s="57" t="s">
        <v>1487</v>
      </c>
      <c r="F1077" s="34">
        <v>44409</v>
      </c>
      <c r="G1077" s="34">
        <v>44531</v>
      </c>
      <c r="H1077" s="33" t="s">
        <v>2666</v>
      </c>
      <c r="I1077" s="57" t="s">
        <v>3033</v>
      </c>
      <c r="J1077" s="42">
        <v>300</v>
      </c>
      <c r="K1077" s="33"/>
      <c r="L1077" s="42">
        <v>300</v>
      </c>
      <c r="M1077" s="33"/>
      <c r="N1077" s="33"/>
      <c r="O1077" s="33">
        <v>1</v>
      </c>
      <c r="P1077" s="33"/>
      <c r="Q1077" s="33">
        <v>147</v>
      </c>
      <c r="R1077" s="33"/>
      <c r="S1077" s="33"/>
      <c r="T1077" s="33"/>
      <c r="U1077" s="57" t="s">
        <v>2995</v>
      </c>
      <c r="V1077" s="33" t="s">
        <v>39</v>
      </c>
      <c r="W1077" s="33" t="s">
        <v>200</v>
      </c>
    </row>
    <row r="1078" s="6" customFormat="1" ht="24" spans="1:23">
      <c r="A1078" s="32">
        <v>1069</v>
      </c>
      <c r="B1078" s="57" t="s">
        <v>2669</v>
      </c>
      <c r="C1078" s="33" t="s">
        <v>31</v>
      </c>
      <c r="D1078" s="57" t="s">
        <v>34</v>
      </c>
      <c r="E1078" s="57" t="s">
        <v>1520</v>
      </c>
      <c r="F1078" s="34">
        <v>44409</v>
      </c>
      <c r="G1078" s="34">
        <v>44531</v>
      </c>
      <c r="H1078" s="33" t="s">
        <v>2666</v>
      </c>
      <c r="I1078" s="57" t="s">
        <v>3034</v>
      </c>
      <c r="J1078" s="42">
        <v>360</v>
      </c>
      <c r="K1078" s="33"/>
      <c r="L1078" s="42">
        <v>360</v>
      </c>
      <c r="M1078" s="33"/>
      <c r="N1078" s="33"/>
      <c r="O1078" s="33">
        <v>1</v>
      </c>
      <c r="P1078" s="33"/>
      <c r="Q1078" s="33">
        <v>165</v>
      </c>
      <c r="R1078" s="33">
        <v>1</v>
      </c>
      <c r="S1078" s="33"/>
      <c r="T1078" s="33"/>
      <c r="U1078" s="57" t="s">
        <v>2954</v>
      </c>
      <c r="V1078" s="33" t="s">
        <v>39</v>
      </c>
      <c r="W1078" s="33" t="s">
        <v>200</v>
      </c>
    </row>
    <row r="1079" s="6" customFormat="1" ht="36" spans="1:23">
      <c r="A1079" s="32">
        <v>1070</v>
      </c>
      <c r="B1079" s="57" t="s">
        <v>2669</v>
      </c>
      <c r="C1079" s="33" t="s">
        <v>31</v>
      </c>
      <c r="D1079" s="57" t="s">
        <v>34</v>
      </c>
      <c r="E1079" s="57" t="s">
        <v>3035</v>
      </c>
      <c r="F1079" s="34">
        <v>44409</v>
      </c>
      <c r="G1079" s="34">
        <v>44531</v>
      </c>
      <c r="H1079" s="33" t="s">
        <v>2666</v>
      </c>
      <c r="I1079" s="57" t="s">
        <v>3036</v>
      </c>
      <c r="J1079" s="42">
        <v>936</v>
      </c>
      <c r="K1079" s="33"/>
      <c r="L1079" s="42">
        <v>936</v>
      </c>
      <c r="M1079" s="33"/>
      <c r="N1079" s="33"/>
      <c r="O1079" s="33">
        <v>1</v>
      </c>
      <c r="P1079" s="33"/>
      <c r="Q1079" s="33">
        <v>103</v>
      </c>
      <c r="R1079" s="33">
        <v>1</v>
      </c>
      <c r="S1079" s="33"/>
      <c r="T1079" s="33"/>
      <c r="U1079" s="57" t="s">
        <v>3037</v>
      </c>
      <c r="V1079" s="33" t="s">
        <v>39</v>
      </c>
      <c r="W1079" s="33" t="s">
        <v>200</v>
      </c>
    </row>
    <row r="1080" s="6" customFormat="1" ht="24" spans="1:23">
      <c r="A1080" s="32">
        <v>1071</v>
      </c>
      <c r="B1080" s="57" t="s">
        <v>2669</v>
      </c>
      <c r="C1080" s="33" t="s">
        <v>31</v>
      </c>
      <c r="D1080" s="57" t="s">
        <v>34</v>
      </c>
      <c r="E1080" s="57" t="s">
        <v>251</v>
      </c>
      <c r="F1080" s="34">
        <v>44409</v>
      </c>
      <c r="G1080" s="34">
        <v>44531</v>
      </c>
      <c r="H1080" s="33" t="s">
        <v>2666</v>
      </c>
      <c r="I1080" s="57" t="s">
        <v>3038</v>
      </c>
      <c r="J1080" s="42">
        <v>960</v>
      </c>
      <c r="K1080" s="33"/>
      <c r="L1080" s="42">
        <v>960</v>
      </c>
      <c r="M1080" s="33"/>
      <c r="N1080" s="33"/>
      <c r="O1080" s="33">
        <v>1</v>
      </c>
      <c r="P1080" s="33"/>
      <c r="Q1080" s="33">
        <v>210</v>
      </c>
      <c r="R1080" s="33"/>
      <c r="S1080" s="33"/>
      <c r="T1080" s="33"/>
      <c r="U1080" s="57" t="s">
        <v>2923</v>
      </c>
      <c r="V1080" s="33" t="s">
        <v>39</v>
      </c>
      <c r="W1080" s="33" t="s">
        <v>200</v>
      </c>
    </row>
    <row r="1081" s="6" customFormat="1" ht="24" spans="1:23">
      <c r="A1081" s="32">
        <v>1072</v>
      </c>
      <c r="B1081" s="57" t="s">
        <v>2669</v>
      </c>
      <c r="C1081" s="33" t="s">
        <v>31</v>
      </c>
      <c r="D1081" s="57" t="s">
        <v>34</v>
      </c>
      <c r="E1081" s="57" t="s">
        <v>535</v>
      </c>
      <c r="F1081" s="34">
        <v>44409</v>
      </c>
      <c r="G1081" s="34">
        <v>44531</v>
      </c>
      <c r="H1081" s="33" t="s">
        <v>2666</v>
      </c>
      <c r="I1081" s="57" t="s">
        <v>3039</v>
      </c>
      <c r="J1081" s="42">
        <v>120</v>
      </c>
      <c r="K1081" s="33"/>
      <c r="L1081" s="42">
        <v>120</v>
      </c>
      <c r="M1081" s="33"/>
      <c r="N1081" s="33"/>
      <c r="O1081" s="33">
        <v>1</v>
      </c>
      <c r="P1081" s="33"/>
      <c r="Q1081" s="33">
        <v>121</v>
      </c>
      <c r="R1081" s="33"/>
      <c r="S1081" s="33"/>
      <c r="T1081" s="33"/>
      <c r="U1081" s="57" t="s">
        <v>2939</v>
      </c>
      <c r="V1081" s="33" t="s">
        <v>39</v>
      </c>
      <c r="W1081" s="33" t="s">
        <v>200</v>
      </c>
    </row>
    <row r="1082" s="6" customFormat="1" ht="24" spans="1:23">
      <c r="A1082" s="32">
        <v>1073</v>
      </c>
      <c r="B1082" s="57" t="s">
        <v>2669</v>
      </c>
      <c r="C1082" s="33" t="s">
        <v>31</v>
      </c>
      <c r="D1082" s="57" t="s">
        <v>34</v>
      </c>
      <c r="E1082" s="57" t="s">
        <v>251</v>
      </c>
      <c r="F1082" s="34">
        <v>44409</v>
      </c>
      <c r="G1082" s="34">
        <v>44531</v>
      </c>
      <c r="H1082" s="33" t="s">
        <v>2666</v>
      </c>
      <c r="I1082" s="57" t="s">
        <v>3040</v>
      </c>
      <c r="J1082" s="42">
        <v>792</v>
      </c>
      <c r="K1082" s="33"/>
      <c r="L1082" s="42">
        <v>792</v>
      </c>
      <c r="M1082" s="33"/>
      <c r="N1082" s="33"/>
      <c r="O1082" s="33">
        <v>1</v>
      </c>
      <c r="P1082" s="33"/>
      <c r="Q1082" s="33">
        <v>202</v>
      </c>
      <c r="R1082" s="33"/>
      <c r="S1082" s="33"/>
      <c r="T1082" s="33"/>
      <c r="U1082" s="57" t="s">
        <v>3041</v>
      </c>
      <c r="V1082" s="33" t="s">
        <v>39</v>
      </c>
      <c r="W1082" s="33" t="s">
        <v>200</v>
      </c>
    </row>
    <row r="1083" s="6" customFormat="1" ht="24" spans="1:23">
      <c r="A1083" s="32">
        <v>1074</v>
      </c>
      <c r="B1083" s="57" t="s">
        <v>2669</v>
      </c>
      <c r="C1083" s="33" t="s">
        <v>31</v>
      </c>
      <c r="D1083" s="57" t="s">
        <v>34</v>
      </c>
      <c r="E1083" s="57" t="s">
        <v>185</v>
      </c>
      <c r="F1083" s="34">
        <v>44409</v>
      </c>
      <c r="G1083" s="34">
        <v>44531</v>
      </c>
      <c r="H1083" s="33" t="s">
        <v>2666</v>
      </c>
      <c r="I1083" s="57" t="s">
        <v>3042</v>
      </c>
      <c r="J1083" s="42">
        <v>720</v>
      </c>
      <c r="K1083" s="33"/>
      <c r="L1083" s="42">
        <v>720</v>
      </c>
      <c r="M1083" s="33"/>
      <c r="N1083" s="33"/>
      <c r="O1083" s="33">
        <v>1</v>
      </c>
      <c r="P1083" s="33"/>
      <c r="Q1083" s="33">
        <v>233</v>
      </c>
      <c r="R1083" s="33">
        <v>1</v>
      </c>
      <c r="S1083" s="33"/>
      <c r="T1083" s="33"/>
      <c r="U1083" s="57" t="s">
        <v>3043</v>
      </c>
      <c r="V1083" s="33" t="s">
        <v>39</v>
      </c>
      <c r="W1083" s="33" t="s">
        <v>200</v>
      </c>
    </row>
    <row r="1084" s="6" customFormat="1" ht="24" spans="1:23">
      <c r="A1084" s="32">
        <v>1075</v>
      </c>
      <c r="B1084" s="57" t="s">
        <v>2669</v>
      </c>
      <c r="C1084" s="33" t="s">
        <v>31</v>
      </c>
      <c r="D1084" s="57" t="s">
        <v>34</v>
      </c>
      <c r="E1084" s="57" t="s">
        <v>425</v>
      </c>
      <c r="F1084" s="34">
        <v>44409</v>
      </c>
      <c r="G1084" s="34">
        <v>44531</v>
      </c>
      <c r="H1084" s="33" t="s">
        <v>2666</v>
      </c>
      <c r="I1084" s="57" t="s">
        <v>3044</v>
      </c>
      <c r="J1084" s="42">
        <v>1368</v>
      </c>
      <c r="K1084" s="33"/>
      <c r="L1084" s="42">
        <v>1368</v>
      </c>
      <c r="M1084" s="33"/>
      <c r="N1084" s="33"/>
      <c r="O1084" s="33">
        <v>1</v>
      </c>
      <c r="P1084" s="33"/>
      <c r="Q1084" s="33">
        <v>254</v>
      </c>
      <c r="R1084" s="33">
        <v>1</v>
      </c>
      <c r="S1084" s="33"/>
      <c r="T1084" s="33"/>
      <c r="U1084" s="57" t="s">
        <v>3045</v>
      </c>
      <c r="V1084" s="33" t="s">
        <v>39</v>
      </c>
      <c r="W1084" s="33" t="s">
        <v>200</v>
      </c>
    </row>
    <row r="1085" s="6" customFormat="1" ht="24" spans="1:23">
      <c r="A1085" s="32">
        <v>1076</v>
      </c>
      <c r="B1085" s="57" t="s">
        <v>2669</v>
      </c>
      <c r="C1085" s="33" t="s">
        <v>31</v>
      </c>
      <c r="D1085" s="57" t="s">
        <v>34</v>
      </c>
      <c r="E1085" s="57" t="s">
        <v>3046</v>
      </c>
      <c r="F1085" s="34">
        <v>44409</v>
      </c>
      <c r="G1085" s="34">
        <v>44531</v>
      </c>
      <c r="H1085" s="33" t="s">
        <v>2666</v>
      </c>
      <c r="I1085" s="57" t="s">
        <v>3047</v>
      </c>
      <c r="J1085" s="42">
        <v>360</v>
      </c>
      <c r="K1085" s="33"/>
      <c r="L1085" s="42">
        <v>360</v>
      </c>
      <c r="M1085" s="33"/>
      <c r="N1085" s="33"/>
      <c r="O1085" s="33">
        <v>1</v>
      </c>
      <c r="P1085" s="33"/>
      <c r="Q1085" s="33">
        <v>215</v>
      </c>
      <c r="R1085" s="33">
        <v>1</v>
      </c>
      <c r="S1085" s="33"/>
      <c r="T1085" s="33"/>
      <c r="U1085" s="57" t="s">
        <v>3048</v>
      </c>
      <c r="V1085" s="33" t="s">
        <v>39</v>
      </c>
      <c r="W1085" s="33" t="s">
        <v>200</v>
      </c>
    </row>
    <row r="1086" s="6" customFormat="1" ht="24" spans="1:23">
      <c r="A1086" s="32">
        <v>1077</v>
      </c>
      <c r="B1086" s="57" t="s">
        <v>2669</v>
      </c>
      <c r="C1086" s="33" t="s">
        <v>31</v>
      </c>
      <c r="D1086" s="57" t="s">
        <v>34</v>
      </c>
      <c r="E1086" s="57" t="s">
        <v>166</v>
      </c>
      <c r="F1086" s="34">
        <v>44409</v>
      </c>
      <c r="G1086" s="34">
        <v>44531</v>
      </c>
      <c r="H1086" s="33" t="s">
        <v>2666</v>
      </c>
      <c r="I1086" s="57" t="s">
        <v>3049</v>
      </c>
      <c r="J1086" s="42">
        <v>120</v>
      </c>
      <c r="K1086" s="33"/>
      <c r="L1086" s="42">
        <v>120</v>
      </c>
      <c r="M1086" s="33"/>
      <c r="N1086" s="33"/>
      <c r="O1086" s="33">
        <v>1</v>
      </c>
      <c r="P1086" s="33"/>
      <c r="Q1086" s="33">
        <v>146</v>
      </c>
      <c r="R1086" s="33">
        <v>1</v>
      </c>
      <c r="S1086" s="33"/>
      <c r="T1086" s="33"/>
      <c r="U1086" s="57" t="s">
        <v>2950</v>
      </c>
      <c r="V1086" s="33" t="s">
        <v>39</v>
      </c>
      <c r="W1086" s="33" t="s">
        <v>200</v>
      </c>
    </row>
    <row r="1087" s="6" customFormat="1" ht="24" spans="1:23">
      <c r="A1087" s="32">
        <v>1078</v>
      </c>
      <c r="B1087" s="57" t="s">
        <v>2669</v>
      </c>
      <c r="C1087" s="33" t="s">
        <v>31</v>
      </c>
      <c r="D1087" s="57" t="s">
        <v>34</v>
      </c>
      <c r="E1087" s="57" t="s">
        <v>425</v>
      </c>
      <c r="F1087" s="34">
        <v>44409</v>
      </c>
      <c r="G1087" s="34">
        <v>44531</v>
      </c>
      <c r="H1087" s="33" t="s">
        <v>2666</v>
      </c>
      <c r="I1087" s="57" t="s">
        <v>3050</v>
      </c>
      <c r="J1087" s="42">
        <v>24</v>
      </c>
      <c r="K1087" s="33"/>
      <c r="L1087" s="42">
        <v>24</v>
      </c>
      <c r="M1087" s="33"/>
      <c r="N1087" s="33"/>
      <c r="O1087" s="33">
        <v>1</v>
      </c>
      <c r="P1087" s="33"/>
      <c r="Q1087" s="33">
        <v>137</v>
      </c>
      <c r="R1087" s="33">
        <v>1</v>
      </c>
      <c r="S1087" s="33"/>
      <c r="T1087" s="33"/>
      <c r="U1087" s="57" t="s">
        <v>3051</v>
      </c>
      <c r="V1087" s="33" t="s">
        <v>39</v>
      </c>
      <c r="W1087" s="33" t="s">
        <v>200</v>
      </c>
    </row>
    <row r="1088" s="6" customFormat="1" ht="24" spans="1:23">
      <c r="A1088" s="32">
        <v>1079</v>
      </c>
      <c r="B1088" s="57" t="s">
        <v>2669</v>
      </c>
      <c r="C1088" s="33" t="s">
        <v>31</v>
      </c>
      <c r="D1088" s="57" t="s">
        <v>34</v>
      </c>
      <c r="E1088" s="57" t="s">
        <v>2032</v>
      </c>
      <c r="F1088" s="34">
        <v>44409</v>
      </c>
      <c r="G1088" s="34">
        <v>44531</v>
      </c>
      <c r="H1088" s="33" t="s">
        <v>2666</v>
      </c>
      <c r="I1088" s="57" t="s">
        <v>3052</v>
      </c>
      <c r="J1088" s="42">
        <v>960</v>
      </c>
      <c r="K1088" s="33"/>
      <c r="L1088" s="42">
        <v>960</v>
      </c>
      <c r="M1088" s="33"/>
      <c r="N1088" s="33"/>
      <c r="O1088" s="33">
        <v>1</v>
      </c>
      <c r="P1088" s="33"/>
      <c r="Q1088" s="33">
        <v>128</v>
      </c>
      <c r="R1088" s="33"/>
      <c r="S1088" s="33"/>
      <c r="T1088" s="33"/>
      <c r="U1088" s="57" t="s">
        <v>2972</v>
      </c>
      <c r="V1088" s="33" t="s">
        <v>39</v>
      </c>
      <c r="W1088" s="33" t="s">
        <v>200</v>
      </c>
    </row>
    <row r="1089" s="6" customFormat="1" ht="48" spans="1:23">
      <c r="A1089" s="32">
        <v>1080</v>
      </c>
      <c r="B1089" s="57" t="s">
        <v>2669</v>
      </c>
      <c r="C1089" s="33" t="s">
        <v>31</v>
      </c>
      <c r="D1089" s="57" t="s">
        <v>34</v>
      </c>
      <c r="E1089" s="57" t="s">
        <v>3053</v>
      </c>
      <c r="F1089" s="34">
        <v>44409</v>
      </c>
      <c r="G1089" s="34">
        <v>44531</v>
      </c>
      <c r="H1089" s="33" t="s">
        <v>2666</v>
      </c>
      <c r="I1089" s="57" t="s">
        <v>3054</v>
      </c>
      <c r="J1089" s="42">
        <v>600</v>
      </c>
      <c r="K1089" s="33"/>
      <c r="L1089" s="42">
        <v>600</v>
      </c>
      <c r="M1089" s="33"/>
      <c r="N1089" s="33"/>
      <c r="O1089" s="33">
        <v>1</v>
      </c>
      <c r="P1089" s="33"/>
      <c r="Q1089" s="33">
        <v>179</v>
      </c>
      <c r="R1089" s="33">
        <v>1</v>
      </c>
      <c r="S1089" s="33"/>
      <c r="T1089" s="33"/>
      <c r="U1089" s="57" t="s">
        <v>3055</v>
      </c>
      <c r="V1089" s="33" t="s">
        <v>39</v>
      </c>
      <c r="W1089" s="33" t="s">
        <v>200</v>
      </c>
    </row>
    <row r="1090" s="6" customFormat="1" ht="24" spans="1:23">
      <c r="A1090" s="32">
        <v>1081</v>
      </c>
      <c r="B1090" s="57" t="s">
        <v>2669</v>
      </c>
      <c r="C1090" s="33" t="s">
        <v>31</v>
      </c>
      <c r="D1090" s="57" t="s">
        <v>34</v>
      </c>
      <c r="E1090" s="57" t="s">
        <v>565</v>
      </c>
      <c r="F1090" s="34">
        <v>44409</v>
      </c>
      <c r="G1090" s="34">
        <v>44531</v>
      </c>
      <c r="H1090" s="33" t="s">
        <v>2666</v>
      </c>
      <c r="I1090" s="57" t="s">
        <v>3056</v>
      </c>
      <c r="J1090" s="42">
        <v>360</v>
      </c>
      <c r="K1090" s="33"/>
      <c r="L1090" s="42">
        <v>360</v>
      </c>
      <c r="M1090" s="33"/>
      <c r="N1090" s="33"/>
      <c r="O1090" s="33">
        <v>1</v>
      </c>
      <c r="P1090" s="33"/>
      <c r="Q1090" s="33">
        <v>210</v>
      </c>
      <c r="R1090" s="33"/>
      <c r="S1090" s="33"/>
      <c r="T1090" s="33"/>
      <c r="U1090" s="57" t="s">
        <v>2923</v>
      </c>
      <c r="V1090" s="33" t="s">
        <v>39</v>
      </c>
      <c r="W1090" s="33" t="s">
        <v>200</v>
      </c>
    </row>
    <row r="1091" s="6" customFormat="1" ht="24" spans="1:23">
      <c r="A1091" s="32">
        <v>1082</v>
      </c>
      <c r="B1091" s="33" t="s">
        <v>2824</v>
      </c>
      <c r="C1091" s="33" t="s">
        <v>31</v>
      </c>
      <c r="D1091" s="57" t="s">
        <v>34</v>
      </c>
      <c r="E1091" s="57" t="s">
        <v>1339</v>
      </c>
      <c r="F1091" s="34">
        <v>44409</v>
      </c>
      <c r="G1091" s="34">
        <v>44531</v>
      </c>
      <c r="H1091" s="33" t="s">
        <v>2666</v>
      </c>
      <c r="I1091" s="57" t="s">
        <v>3057</v>
      </c>
      <c r="J1091" s="57">
        <v>32</v>
      </c>
      <c r="K1091" s="33"/>
      <c r="L1091" s="57">
        <v>32</v>
      </c>
      <c r="M1091" s="33"/>
      <c r="N1091" s="33"/>
      <c r="O1091" s="33">
        <v>1</v>
      </c>
      <c r="P1091" s="33"/>
      <c r="Q1091" s="33"/>
      <c r="R1091" s="33">
        <v>1</v>
      </c>
      <c r="S1091" s="33">
        <v>30</v>
      </c>
      <c r="T1091" s="33">
        <v>140</v>
      </c>
      <c r="U1091" s="57" t="s">
        <v>3058</v>
      </c>
      <c r="V1091" s="33" t="s">
        <v>39</v>
      </c>
      <c r="W1091" s="33" t="s">
        <v>3059</v>
      </c>
    </row>
    <row r="1092" s="6" customFormat="1" ht="36" spans="1:23">
      <c r="A1092" s="32">
        <v>1083</v>
      </c>
      <c r="B1092" s="57" t="s">
        <v>2669</v>
      </c>
      <c r="C1092" s="33" t="s">
        <v>31</v>
      </c>
      <c r="D1092" s="57" t="s">
        <v>1770</v>
      </c>
      <c r="E1092" s="57" t="s">
        <v>3060</v>
      </c>
      <c r="F1092" s="34">
        <v>44287</v>
      </c>
      <c r="G1092" s="34">
        <v>44531</v>
      </c>
      <c r="H1092" s="33" t="s">
        <v>2666</v>
      </c>
      <c r="I1092" s="57" t="s">
        <v>3061</v>
      </c>
      <c r="J1092" s="57">
        <v>200</v>
      </c>
      <c r="K1092" s="33"/>
      <c r="L1092" s="57">
        <v>200</v>
      </c>
      <c r="M1092" s="33"/>
      <c r="N1092" s="33"/>
      <c r="O1092" s="33">
        <v>1</v>
      </c>
      <c r="P1092" s="33"/>
      <c r="Q1092" s="33">
        <v>1100</v>
      </c>
      <c r="R1092" s="33">
        <v>1</v>
      </c>
      <c r="S1092" s="33">
        <v>130</v>
      </c>
      <c r="T1092" s="33">
        <v>470</v>
      </c>
      <c r="U1092" s="57" t="s">
        <v>3062</v>
      </c>
      <c r="V1092" s="33" t="s">
        <v>39</v>
      </c>
      <c r="W1092" s="33" t="s">
        <v>3059</v>
      </c>
    </row>
    <row r="1093" s="6" customFormat="1" ht="24" spans="1:23">
      <c r="A1093" s="32">
        <v>1084</v>
      </c>
      <c r="B1093" s="57" t="s">
        <v>2669</v>
      </c>
      <c r="C1093" s="33" t="s">
        <v>31</v>
      </c>
      <c r="D1093" s="57" t="s">
        <v>34</v>
      </c>
      <c r="E1093" s="57" t="s">
        <v>385</v>
      </c>
      <c r="F1093" s="34">
        <v>44317</v>
      </c>
      <c r="G1093" s="34">
        <v>44531</v>
      </c>
      <c r="H1093" s="33" t="s">
        <v>2666</v>
      </c>
      <c r="I1093" s="57" t="s">
        <v>3063</v>
      </c>
      <c r="J1093" s="57">
        <v>190</v>
      </c>
      <c r="K1093" s="33"/>
      <c r="L1093" s="57">
        <v>190</v>
      </c>
      <c r="M1093" s="33"/>
      <c r="N1093" s="33"/>
      <c r="O1093" s="33">
        <v>1</v>
      </c>
      <c r="P1093" s="33">
        <v>512</v>
      </c>
      <c r="Q1093" s="33">
        <v>1027</v>
      </c>
      <c r="R1093" s="33"/>
      <c r="S1093" s="33"/>
      <c r="T1093" s="33"/>
      <c r="U1093" s="57" t="s">
        <v>3064</v>
      </c>
      <c r="V1093" s="33" t="s">
        <v>39</v>
      </c>
      <c r="W1093" s="33" t="s">
        <v>3059</v>
      </c>
    </row>
    <row r="1094" s="6" customFormat="1" ht="24" spans="1:23">
      <c r="A1094" s="32">
        <v>1085</v>
      </c>
      <c r="B1094" s="57" t="s">
        <v>2669</v>
      </c>
      <c r="C1094" s="33" t="s">
        <v>31</v>
      </c>
      <c r="D1094" s="57" t="s">
        <v>34</v>
      </c>
      <c r="E1094" s="57" t="s">
        <v>385</v>
      </c>
      <c r="F1094" s="34">
        <v>44317</v>
      </c>
      <c r="G1094" s="34">
        <v>44531</v>
      </c>
      <c r="H1094" s="33" t="s">
        <v>2666</v>
      </c>
      <c r="I1094" s="57" t="s">
        <v>3065</v>
      </c>
      <c r="J1094" s="57">
        <v>20</v>
      </c>
      <c r="K1094" s="33"/>
      <c r="L1094" s="57">
        <v>20</v>
      </c>
      <c r="M1094" s="33"/>
      <c r="N1094" s="33"/>
      <c r="O1094" s="33">
        <v>1</v>
      </c>
      <c r="P1094" s="33">
        <v>257</v>
      </c>
      <c r="Q1094" s="33">
        <v>983</v>
      </c>
      <c r="R1094" s="33"/>
      <c r="S1094" s="33"/>
      <c r="T1094" s="33"/>
      <c r="U1094" s="57" t="s">
        <v>3066</v>
      </c>
      <c r="V1094" s="33" t="s">
        <v>39</v>
      </c>
      <c r="W1094" s="33" t="s">
        <v>3059</v>
      </c>
    </row>
    <row r="1095" s="6" customFormat="1" ht="24" spans="1:23">
      <c r="A1095" s="32">
        <v>1086</v>
      </c>
      <c r="B1095" s="57" t="s">
        <v>2669</v>
      </c>
      <c r="C1095" s="33" t="s">
        <v>31</v>
      </c>
      <c r="D1095" s="57" t="s">
        <v>34</v>
      </c>
      <c r="E1095" s="57" t="s">
        <v>75</v>
      </c>
      <c r="F1095" s="34">
        <v>44317</v>
      </c>
      <c r="G1095" s="34">
        <v>44531</v>
      </c>
      <c r="H1095" s="33" t="s">
        <v>2666</v>
      </c>
      <c r="I1095" s="57" t="s">
        <v>3067</v>
      </c>
      <c r="J1095" s="57">
        <v>60</v>
      </c>
      <c r="K1095" s="33"/>
      <c r="L1095" s="57">
        <v>60</v>
      </c>
      <c r="M1095" s="33"/>
      <c r="N1095" s="33"/>
      <c r="O1095" s="33">
        <v>1</v>
      </c>
      <c r="P1095" s="33">
        <v>172</v>
      </c>
      <c r="Q1095" s="33">
        <v>418</v>
      </c>
      <c r="R1095" s="33"/>
      <c r="S1095" s="33"/>
      <c r="T1095" s="33"/>
      <c r="U1095" s="57" t="s">
        <v>3068</v>
      </c>
      <c r="V1095" s="33" t="s">
        <v>39</v>
      </c>
      <c r="W1095" s="33" t="s">
        <v>3059</v>
      </c>
    </row>
    <row r="1096" s="6" customFormat="1" ht="24" spans="1:23">
      <c r="A1096" s="32">
        <v>1087</v>
      </c>
      <c r="B1096" s="57" t="s">
        <v>2669</v>
      </c>
      <c r="C1096" s="33" t="s">
        <v>31</v>
      </c>
      <c r="D1096" s="57" t="s">
        <v>34</v>
      </c>
      <c r="E1096" s="57" t="s">
        <v>75</v>
      </c>
      <c r="F1096" s="34">
        <v>44317</v>
      </c>
      <c r="G1096" s="34">
        <v>44531</v>
      </c>
      <c r="H1096" s="33" t="s">
        <v>2666</v>
      </c>
      <c r="I1096" s="57" t="s">
        <v>3069</v>
      </c>
      <c r="J1096" s="57">
        <v>32</v>
      </c>
      <c r="K1096" s="33"/>
      <c r="L1096" s="57">
        <v>32</v>
      </c>
      <c r="M1096" s="33"/>
      <c r="N1096" s="33"/>
      <c r="O1096" s="33">
        <v>1</v>
      </c>
      <c r="P1096" s="33">
        <v>138</v>
      </c>
      <c r="Q1096" s="33">
        <v>374</v>
      </c>
      <c r="R1096" s="33"/>
      <c r="S1096" s="33"/>
      <c r="T1096" s="33"/>
      <c r="U1096" s="57" t="s">
        <v>3070</v>
      </c>
      <c r="V1096" s="33" t="s">
        <v>39</v>
      </c>
      <c r="W1096" s="33" t="s">
        <v>3059</v>
      </c>
    </row>
    <row r="1097" s="6" customFormat="1" ht="24" spans="1:23">
      <c r="A1097" s="32">
        <v>1088</v>
      </c>
      <c r="B1097" s="57" t="s">
        <v>2669</v>
      </c>
      <c r="C1097" s="33" t="s">
        <v>31</v>
      </c>
      <c r="D1097" s="57" t="s">
        <v>34</v>
      </c>
      <c r="E1097" s="57" t="s">
        <v>75</v>
      </c>
      <c r="F1097" s="34">
        <v>44317</v>
      </c>
      <c r="G1097" s="34">
        <v>44531</v>
      </c>
      <c r="H1097" s="33" t="s">
        <v>2666</v>
      </c>
      <c r="I1097" s="57" t="s">
        <v>3071</v>
      </c>
      <c r="J1097" s="57">
        <v>32</v>
      </c>
      <c r="K1097" s="33"/>
      <c r="L1097" s="57">
        <v>32</v>
      </c>
      <c r="M1097" s="33"/>
      <c r="N1097" s="33"/>
      <c r="O1097" s="33">
        <v>1</v>
      </c>
      <c r="P1097" s="33">
        <v>371</v>
      </c>
      <c r="Q1097" s="33">
        <v>562</v>
      </c>
      <c r="R1097" s="33"/>
      <c r="S1097" s="33"/>
      <c r="T1097" s="33"/>
      <c r="U1097" s="57" t="s">
        <v>3072</v>
      </c>
      <c r="V1097" s="33" t="s">
        <v>39</v>
      </c>
      <c r="W1097" s="33" t="s">
        <v>3059</v>
      </c>
    </row>
    <row r="1098" s="6" customFormat="1" ht="24" spans="1:23">
      <c r="A1098" s="32">
        <v>1089</v>
      </c>
      <c r="B1098" s="57" t="s">
        <v>2669</v>
      </c>
      <c r="C1098" s="33" t="s">
        <v>31</v>
      </c>
      <c r="D1098" s="57" t="s">
        <v>34</v>
      </c>
      <c r="E1098" s="57" t="s">
        <v>75</v>
      </c>
      <c r="F1098" s="34">
        <v>44317</v>
      </c>
      <c r="G1098" s="34">
        <v>44531</v>
      </c>
      <c r="H1098" s="33" t="s">
        <v>2666</v>
      </c>
      <c r="I1098" s="57" t="s">
        <v>3073</v>
      </c>
      <c r="J1098" s="57">
        <v>30</v>
      </c>
      <c r="K1098" s="33"/>
      <c r="L1098" s="57">
        <v>30</v>
      </c>
      <c r="M1098" s="33"/>
      <c r="N1098" s="33"/>
      <c r="O1098" s="33">
        <v>1</v>
      </c>
      <c r="P1098" s="33">
        <v>257</v>
      </c>
      <c r="Q1098" s="33">
        <v>983</v>
      </c>
      <c r="R1098" s="33"/>
      <c r="S1098" s="33"/>
      <c r="T1098" s="33"/>
      <c r="U1098" s="57" t="s">
        <v>3066</v>
      </c>
      <c r="V1098" s="33" t="s">
        <v>39</v>
      </c>
      <c r="W1098" s="33" t="s">
        <v>3059</v>
      </c>
    </row>
    <row r="1099" s="6" customFormat="1" ht="24" spans="1:23">
      <c r="A1099" s="32">
        <v>1090</v>
      </c>
      <c r="B1099" s="57" t="s">
        <v>2669</v>
      </c>
      <c r="C1099" s="33" t="s">
        <v>31</v>
      </c>
      <c r="D1099" s="57" t="s">
        <v>34</v>
      </c>
      <c r="E1099" s="57" t="s">
        <v>75</v>
      </c>
      <c r="F1099" s="34">
        <v>44317</v>
      </c>
      <c r="G1099" s="34">
        <v>44531</v>
      </c>
      <c r="H1099" s="33" t="s">
        <v>2666</v>
      </c>
      <c r="I1099" s="57" t="s">
        <v>3074</v>
      </c>
      <c r="J1099" s="57">
        <v>30</v>
      </c>
      <c r="K1099" s="33"/>
      <c r="L1099" s="57">
        <v>30</v>
      </c>
      <c r="M1099" s="33"/>
      <c r="N1099" s="33"/>
      <c r="O1099" s="33">
        <v>1</v>
      </c>
      <c r="P1099" s="33">
        <v>257</v>
      </c>
      <c r="Q1099" s="33">
        <v>983</v>
      </c>
      <c r="R1099" s="33"/>
      <c r="S1099" s="33"/>
      <c r="T1099" s="33"/>
      <c r="U1099" s="57" t="s">
        <v>3066</v>
      </c>
      <c r="V1099" s="33" t="s">
        <v>39</v>
      </c>
      <c r="W1099" s="33" t="s">
        <v>3059</v>
      </c>
    </row>
    <row r="1100" s="6" customFormat="1" ht="24" spans="1:23">
      <c r="A1100" s="32">
        <v>1091</v>
      </c>
      <c r="B1100" s="57" t="s">
        <v>2669</v>
      </c>
      <c r="C1100" s="33" t="s">
        <v>31</v>
      </c>
      <c r="D1100" s="57" t="s">
        <v>34</v>
      </c>
      <c r="E1100" s="57" t="s">
        <v>75</v>
      </c>
      <c r="F1100" s="34">
        <v>44317</v>
      </c>
      <c r="G1100" s="34">
        <v>44531</v>
      </c>
      <c r="H1100" s="33" t="s">
        <v>2666</v>
      </c>
      <c r="I1100" s="57" t="s">
        <v>3075</v>
      </c>
      <c r="J1100" s="57">
        <v>30</v>
      </c>
      <c r="K1100" s="33"/>
      <c r="L1100" s="57">
        <v>30</v>
      </c>
      <c r="M1100" s="33"/>
      <c r="N1100" s="33"/>
      <c r="O1100" s="33">
        <v>1</v>
      </c>
      <c r="P1100" s="33">
        <v>257</v>
      </c>
      <c r="Q1100" s="33">
        <v>983</v>
      </c>
      <c r="R1100" s="33"/>
      <c r="S1100" s="33"/>
      <c r="T1100" s="33"/>
      <c r="U1100" s="57" t="s">
        <v>3066</v>
      </c>
      <c r="V1100" s="33" t="s">
        <v>39</v>
      </c>
      <c r="W1100" s="33" t="s">
        <v>3059</v>
      </c>
    </row>
    <row r="1101" s="6" customFormat="1" ht="24" spans="1:23">
      <c r="A1101" s="32">
        <v>1092</v>
      </c>
      <c r="B1101" s="57" t="s">
        <v>2669</v>
      </c>
      <c r="C1101" s="33" t="s">
        <v>31</v>
      </c>
      <c r="D1101" s="57" t="s">
        <v>34</v>
      </c>
      <c r="E1101" s="57" t="s">
        <v>75</v>
      </c>
      <c r="F1101" s="34">
        <v>44317</v>
      </c>
      <c r="G1101" s="34">
        <v>44531</v>
      </c>
      <c r="H1101" s="33" t="s">
        <v>2666</v>
      </c>
      <c r="I1101" s="57" t="s">
        <v>3076</v>
      </c>
      <c r="J1101" s="57">
        <v>30</v>
      </c>
      <c r="K1101" s="33"/>
      <c r="L1101" s="57">
        <v>30</v>
      </c>
      <c r="M1101" s="33"/>
      <c r="N1101" s="33"/>
      <c r="O1101" s="33">
        <v>1</v>
      </c>
      <c r="P1101" s="33">
        <v>257</v>
      </c>
      <c r="Q1101" s="33">
        <v>983</v>
      </c>
      <c r="R1101" s="33"/>
      <c r="S1101" s="33"/>
      <c r="T1101" s="33"/>
      <c r="U1101" s="57" t="s">
        <v>3066</v>
      </c>
      <c r="V1101" s="33" t="s">
        <v>39</v>
      </c>
      <c r="W1101" s="33" t="s">
        <v>3059</v>
      </c>
    </row>
    <row r="1102" s="6" customFormat="1" ht="24" spans="1:23">
      <c r="A1102" s="32">
        <v>1093</v>
      </c>
      <c r="B1102" s="57" t="s">
        <v>2669</v>
      </c>
      <c r="C1102" s="33" t="s">
        <v>31</v>
      </c>
      <c r="D1102" s="57" t="s">
        <v>34</v>
      </c>
      <c r="E1102" s="57" t="s">
        <v>496</v>
      </c>
      <c r="F1102" s="34">
        <v>44317</v>
      </c>
      <c r="G1102" s="34">
        <v>44531</v>
      </c>
      <c r="H1102" s="33" t="s">
        <v>2666</v>
      </c>
      <c r="I1102" s="57" t="s">
        <v>3077</v>
      </c>
      <c r="J1102" s="57">
        <v>35</v>
      </c>
      <c r="K1102" s="33"/>
      <c r="L1102" s="57">
        <v>35</v>
      </c>
      <c r="M1102" s="33"/>
      <c r="N1102" s="33"/>
      <c r="O1102" s="33">
        <v>1</v>
      </c>
      <c r="P1102" s="33">
        <v>672</v>
      </c>
      <c r="Q1102" s="33">
        <v>3280</v>
      </c>
      <c r="R1102" s="33">
        <v>1</v>
      </c>
      <c r="S1102" s="33"/>
      <c r="T1102" s="33"/>
      <c r="U1102" s="57" t="s">
        <v>3078</v>
      </c>
      <c r="V1102" s="33" t="s">
        <v>39</v>
      </c>
      <c r="W1102" s="33" t="s">
        <v>3059</v>
      </c>
    </row>
    <row r="1103" s="6" customFormat="1" ht="24" spans="1:23">
      <c r="A1103" s="32">
        <v>1094</v>
      </c>
      <c r="B1103" s="57" t="s">
        <v>2669</v>
      </c>
      <c r="C1103" s="33" t="s">
        <v>31</v>
      </c>
      <c r="D1103" s="57" t="s">
        <v>34</v>
      </c>
      <c r="E1103" s="57" t="s">
        <v>496</v>
      </c>
      <c r="F1103" s="34">
        <v>44317</v>
      </c>
      <c r="G1103" s="34">
        <v>44531</v>
      </c>
      <c r="H1103" s="33" t="s">
        <v>2666</v>
      </c>
      <c r="I1103" s="57" t="s">
        <v>3079</v>
      </c>
      <c r="J1103" s="57">
        <v>32</v>
      </c>
      <c r="K1103" s="33"/>
      <c r="L1103" s="57">
        <v>32</v>
      </c>
      <c r="M1103" s="33"/>
      <c r="N1103" s="33"/>
      <c r="O1103" s="33">
        <v>1</v>
      </c>
      <c r="P1103" s="33">
        <v>45</v>
      </c>
      <c r="Q1103" s="33">
        <v>163</v>
      </c>
      <c r="R1103" s="33">
        <v>1</v>
      </c>
      <c r="S1103" s="33"/>
      <c r="T1103" s="33"/>
      <c r="U1103" s="57" t="s">
        <v>3080</v>
      </c>
      <c r="V1103" s="33" t="s">
        <v>39</v>
      </c>
      <c r="W1103" s="33" t="s">
        <v>3059</v>
      </c>
    </row>
    <row r="1104" s="6" customFormat="1" ht="24" spans="1:23">
      <c r="A1104" s="32">
        <v>1095</v>
      </c>
      <c r="B1104" s="57" t="s">
        <v>2669</v>
      </c>
      <c r="C1104" s="33" t="s">
        <v>31</v>
      </c>
      <c r="D1104" s="57" t="s">
        <v>34</v>
      </c>
      <c r="E1104" s="57" t="s">
        <v>496</v>
      </c>
      <c r="F1104" s="34">
        <v>44317</v>
      </c>
      <c r="G1104" s="34">
        <v>44531</v>
      </c>
      <c r="H1104" s="33" t="s">
        <v>2666</v>
      </c>
      <c r="I1104" s="57" t="s">
        <v>3081</v>
      </c>
      <c r="J1104" s="57">
        <v>68</v>
      </c>
      <c r="K1104" s="33"/>
      <c r="L1104" s="57">
        <v>68</v>
      </c>
      <c r="M1104" s="33"/>
      <c r="N1104" s="33"/>
      <c r="O1104" s="33">
        <v>1</v>
      </c>
      <c r="P1104" s="33">
        <v>789</v>
      </c>
      <c r="Q1104" s="33">
        <v>3800</v>
      </c>
      <c r="R1104" s="33">
        <v>1</v>
      </c>
      <c r="S1104" s="33"/>
      <c r="T1104" s="33"/>
      <c r="U1104" s="57" t="s">
        <v>3082</v>
      </c>
      <c r="V1104" s="33" t="s">
        <v>39</v>
      </c>
      <c r="W1104" s="33" t="s">
        <v>3059</v>
      </c>
    </row>
    <row r="1105" s="6" customFormat="1" ht="24" spans="1:23">
      <c r="A1105" s="32">
        <v>1096</v>
      </c>
      <c r="B1105" s="57" t="s">
        <v>2669</v>
      </c>
      <c r="C1105" s="33" t="s">
        <v>31</v>
      </c>
      <c r="D1105" s="57" t="s">
        <v>34</v>
      </c>
      <c r="E1105" s="57" t="s">
        <v>496</v>
      </c>
      <c r="F1105" s="34">
        <v>44317</v>
      </c>
      <c r="G1105" s="34">
        <v>44531</v>
      </c>
      <c r="H1105" s="33" t="s">
        <v>2666</v>
      </c>
      <c r="I1105" s="57" t="s">
        <v>3083</v>
      </c>
      <c r="J1105" s="57">
        <v>30</v>
      </c>
      <c r="K1105" s="33"/>
      <c r="L1105" s="57">
        <v>30</v>
      </c>
      <c r="M1105" s="33"/>
      <c r="N1105" s="33"/>
      <c r="O1105" s="33">
        <v>1</v>
      </c>
      <c r="P1105" s="33">
        <v>45</v>
      </c>
      <c r="Q1105" s="33">
        <v>180</v>
      </c>
      <c r="R1105" s="33">
        <v>1</v>
      </c>
      <c r="S1105" s="33"/>
      <c r="T1105" s="33"/>
      <c r="U1105" s="57" t="s">
        <v>3084</v>
      </c>
      <c r="V1105" s="33" t="s">
        <v>39</v>
      </c>
      <c r="W1105" s="33" t="s">
        <v>3059</v>
      </c>
    </row>
    <row r="1106" s="6" customFormat="1" ht="24" spans="1:23">
      <c r="A1106" s="32">
        <v>1097</v>
      </c>
      <c r="B1106" s="57" t="s">
        <v>2669</v>
      </c>
      <c r="C1106" s="33" t="s">
        <v>31</v>
      </c>
      <c r="D1106" s="57" t="s">
        <v>34</v>
      </c>
      <c r="E1106" s="57" t="s">
        <v>496</v>
      </c>
      <c r="F1106" s="34">
        <v>44317</v>
      </c>
      <c r="G1106" s="34">
        <v>44531</v>
      </c>
      <c r="H1106" s="33" t="s">
        <v>2666</v>
      </c>
      <c r="I1106" s="57" t="s">
        <v>3085</v>
      </c>
      <c r="J1106" s="57">
        <v>30</v>
      </c>
      <c r="K1106" s="33"/>
      <c r="L1106" s="57">
        <v>30</v>
      </c>
      <c r="M1106" s="33"/>
      <c r="N1106" s="33"/>
      <c r="O1106" s="33">
        <v>1</v>
      </c>
      <c r="P1106" s="33">
        <v>50</v>
      </c>
      <c r="Q1106" s="33">
        <v>160</v>
      </c>
      <c r="R1106" s="33">
        <v>1</v>
      </c>
      <c r="S1106" s="33"/>
      <c r="T1106" s="33"/>
      <c r="U1106" s="57" t="s">
        <v>3086</v>
      </c>
      <c r="V1106" s="33" t="s">
        <v>39</v>
      </c>
      <c r="W1106" s="33" t="s">
        <v>3059</v>
      </c>
    </row>
    <row r="1107" s="6" customFormat="1" ht="24" spans="1:23">
      <c r="A1107" s="32">
        <v>1098</v>
      </c>
      <c r="B1107" s="57" t="s">
        <v>2824</v>
      </c>
      <c r="C1107" s="33" t="s">
        <v>31</v>
      </c>
      <c r="D1107" s="57" t="s">
        <v>34</v>
      </c>
      <c r="E1107" s="57" t="s">
        <v>1648</v>
      </c>
      <c r="F1107" s="34">
        <v>44317</v>
      </c>
      <c r="G1107" s="34">
        <v>44531</v>
      </c>
      <c r="H1107" s="33" t="s">
        <v>2666</v>
      </c>
      <c r="I1107" s="57" t="s">
        <v>3087</v>
      </c>
      <c r="J1107" s="57">
        <v>38</v>
      </c>
      <c r="K1107" s="33"/>
      <c r="L1107" s="57">
        <v>38</v>
      </c>
      <c r="M1107" s="33"/>
      <c r="N1107" s="33"/>
      <c r="O1107" s="33">
        <v>1</v>
      </c>
      <c r="P1107" s="33">
        <v>68</v>
      </c>
      <c r="Q1107" s="33">
        <v>269</v>
      </c>
      <c r="R1107" s="33">
        <v>1</v>
      </c>
      <c r="S1107" s="33"/>
      <c r="T1107" s="33"/>
      <c r="U1107" s="57" t="s">
        <v>3088</v>
      </c>
      <c r="V1107" s="33" t="s">
        <v>39</v>
      </c>
      <c r="W1107" s="33" t="s">
        <v>3059</v>
      </c>
    </row>
    <row r="1108" s="6" customFormat="1" ht="24" spans="1:23">
      <c r="A1108" s="32">
        <v>1099</v>
      </c>
      <c r="B1108" s="57" t="s">
        <v>2669</v>
      </c>
      <c r="C1108" s="33" t="s">
        <v>31</v>
      </c>
      <c r="D1108" s="57" t="s">
        <v>34</v>
      </c>
      <c r="E1108" s="57" t="s">
        <v>1648</v>
      </c>
      <c r="F1108" s="34">
        <v>44317</v>
      </c>
      <c r="G1108" s="34">
        <v>44531</v>
      </c>
      <c r="H1108" s="33" t="s">
        <v>2666</v>
      </c>
      <c r="I1108" s="57" t="s">
        <v>3089</v>
      </c>
      <c r="J1108" s="57">
        <v>280</v>
      </c>
      <c r="K1108" s="33"/>
      <c r="L1108" s="57">
        <v>280</v>
      </c>
      <c r="M1108" s="33"/>
      <c r="N1108" s="33"/>
      <c r="O1108" s="33">
        <v>1</v>
      </c>
      <c r="P1108" s="33">
        <v>335</v>
      </c>
      <c r="Q1108" s="33">
        <v>1582</v>
      </c>
      <c r="R1108" s="33">
        <v>1</v>
      </c>
      <c r="S1108" s="33"/>
      <c r="T1108" s="33"/>
      <c r="U1108" s="57" t="s">
        <v>3090</v>
      </c>
      <c r="V1108" s="33" t="s">
        <v>39</v>
      </c>
      <c r="W1108" s="33" t="s">
        <v>3059</v>
      </c>
    </row>
    <row r="1109" s="6" customFormat="1" ht="24" spans="1:23">
      <c r="A1109" s="32">
        <v>1100</v>
      </c>
      <c r="B1109" s="57" t="s">
        <v>2669</v>
      </c>
      <c r="C1109" s="33" t="s">
        <v>31</v>
      </c>
      <c r="D1109" s="57" t="s">
        <v>34</v>
      </c>
      <c r="E1109" s="57" t="s">
        <v>1648</v>
      </c>
      <c r="F1109" s="34">
        <v>44317</v>
      </c>
      <c r="G1109" s="34">
        <v>44531</v>
      </c>
      <c r="H1109" s="33" t="s">
        <v>2666</v>
      </c>
      <c r="I1109" s="57" t="s">
        <v>3091</v>
      </c>
      <c r="J1109" s="57">
        <v>90</v>
      </c>
      <c r="K1109" s="33"/>
      <c r="L1109" s="57">
        <v>90</v>
      </c>
      <c r="M1109" s="33"/>
      <c r="N1109" s="33"/>
      <c r="O1109" s="33">
        <v>1</v>
      </c>
      <c r="P1109" s="33">
        <v>335</v>
      </c>
      <c r="Q1109" s="33">
        <v>1582</v>
      </c>
      <c r="R1109" s="33">
        <v>1</v>
      </c>
      <c r="S1109" s="33"/>
      <c r="T1109" s="33"/>
      <c r="U1109" s="57" t="s">
        <v>3090</v>
      </c>
      <c r="V1109" s="33" t="s">
        <v>39</v>
      </c>
      <c r="W1109" s="33" t="s">
        <v>3059</v>
      </c>
    </row>
    <row r="1110" s="6" customFormat="1" ht="24" spans="1:23">
      <c r="A1110" s="32">
        <v>1101</v>
      </c>
      <c r="B1110" s="57" t="s">
        <v>2669</v>
      </c>
      <c r="C1110" s="33" t="s">
        <v>31</v>
      </c>
      <c r="D1110" s="57" t="s">
        <v>34</v>
      </c>
      <c r="E1110" s="57" t="s">
        <v>385</v>
      </c>
      <c r="F1110" s="34">
        <v>44317</v>
      </c>
      <c r="G1110" s="34">
        <v>44531</v>
      </c>
      <c r="H1110" s="33" t="s">
        <v>2666</v>
      </c>
      <c r="I1110" s="57" t="s">
        <v>3092</v>
      </c>
      <c r="J1110" s="57">
        <v>360</v>
      </c>
      <c r="K1110" s="33"/>
      <c r="L1110" s="57">
        <v>360</v>
      </c>
      <c r="M1110" s="33"/>
      <c r="N1110" s="33"/>
      <c r="O1110" s="33">
        <v>1</v>
      </c>
      <c r="P1110" s="33">
        <v>32</v>
      </c>
      <c r="Q1110" s="33">
        <v>126</v>
      </c>
      <c r="R1110" s="33"/>
      <c r="S1110" s="33"/>
      <c r="T1110" s="33"/>
      <c r="U1110" s="57" t="s">
        <v>3093</v>
      </c>
      <c r="V1110" s="33" t="s">
        <v>39</v>
      </c>
      <c r="W1110" s="33" t="s">
        <v>3059</v>
      </c>
    </row>
    <row r="1111" s="6" customFormat="1" ht="24" spans="1:23">
      <c r="A1111" s="32">
        <v>1102</v>
      </c>
      <c r="B1111" s="57" t="s">
        <v>2669</v>
      </c>
      <c r="C1111" s="33" t="s">
        <v>31</v>
      </c>
      <c r="D1111" s="57" t="s">
        <v>34</v>
      </c>
      <c r="E1111" s="57" t="s">
        <v>385</v>
      </c>
      <c r="F1111" s="34">
        <v>44317</v>
      </c>
      <c r="G1111" s="34">
        <v>44531</v>
      </c>
      <c r="H1111" s="33" t="s">
        <v>2666</v>
      </c>
      <c r="I1111" s="57" t="s">
        <v>3094</v>
      </c>
      <c r="J1111" s="57">
        <v>49</v>
      </c>
      <c r="K1111" s="33"/>
      <c r="L1111" s="57">
        <v>49</v>
      </c>
      <c r="M1111" s="33"/>
      <c r="N1111" s="33"/>
      <c r="O1111" s="33">
        <v>1</v>
      </c>
      <c r="P1111" s="33">
        <v>32</v>
      </c>
      <c r="Q1111" s="33">
        <v>126</v>
      </c>
      <c r="R1111" s="33"/>
      <c r="S1111" s="33"/>
      <c r="T1111" s="33"/>
      <c r="U1111" s="57" t="s">
        <v>3093</v>
      </c>
      <c r="V1111" s="33" t="s">
        <v>39</v>
      </c>
      <c r="W1111" s="33" t="s">
        <v>3059</v>
      </c>
    </row>
    <row r="1112" s="6" customFormat="1" ht="24" spans="1:23">
      <c r="A1112" s="32">
        <v>1103</v>
      </c>
      <c r="B1112" s="57" t="s">
        <v>2669</v>
      </c>
      <c r="C1112" s="33" t="s">
        <v>31</v>
      </c>
      <c r="D1112" s="57" t="s">
        <v>34</v>
      </c>
      <c r="E1112" s="57" t="s">
        <v>2130</v>
      </c>
      <c r="F1112" s="34">
        <v>44317</v>
      </c>
      <c r="G1112" s="34">
        <v>44531</v>
      </c>
      <c r="H1112" s="33" t="s">
        <v>2666</v>
      </c>
      <c r="I1112" s="57" t="s">
        <v>3095</v>
      </c>
      <c r="J1112" s="57">
        <v>73.5</v>
      </c>
      <c r="K1112" s="33"/>
      <c r="L1112" s="57">
        <v>73.5</v>
      </c>
      <c r="M1112" s="33"/>
      <c r="N1112" s="33"/>
      <c r="O1112" s="33">
        <v>1</v>
      </c>
      <c r="P1112" s="33">
        <v>105</v>
      </c>
      <c r="Q1112" s="33">
        <v>389</v>
      </c>
      <c r="R1112" s="33"/>
      <c r="S1112" s="33"/>
      <c r="T1112" s="33"/>
      <c r="U1112" s="57" t="s">
        <v>3096</v>
      </c>
      <c r="V1112" s="33" t="s">
        <v>39</v>
      </c>
      <c r="W1112" s="33" t="s">
        <v>3059</v>
      </c>
    </row>
    <row r="1113" s="6" customFormat="1" ht="24" spans="1:23">
      <c r="A1113" s="32">
        <v>1104</v>
      </c>
      <c r="B1113" s="57" t="s">
        <v>2669</v>
      </c>
      <c r="C1113" s="33" t="s">
        <v>31</v>
      </c>
      <c r="D1113" s="57" t="s">
        <v>34</v>
      </c>
      <c r="E1113" s="57" t="s">
        <v>1288</v>
      </c>
      <c r="F1113" s="34">
        <v>44317</v>
      </c>
      <c r="G1113" s="34">
        <v>44531</v>
      </c>
      <c r="H1113" s="33" t="s">
        <v>2666</v>
      </c>
      <c r="I1113" s="57" t="s">
        <v>3097</v>
      </c>
      <c r="J1113" s="57">
        <v>135</v>
      </c>
      <c r="K1113" s="33"/>
      <c r="L1113" s="57">
        <v>135</v>
      </c>
      <c r="M1113" s="33"/>
      <c r="N1113" s="33"/>
      <c r="O1113" s="33">
        <v>1</v>
      </c>
      <c r="P1113" s="33">
        <v>43</v>
      </c>
      <c r="Q1113" s="33">
        <v>167</v>
      </c>
      <c r="R1113" s="33"/>
      <c r="S1113" s="33"/>
      <c r="T1113" s="33"/>
      <c r="U1113" s="57" t="s">
        <v>3098</v>
      </c>
      <c r="V1113" s="33" t="s">
        <v>39</v>
      </c>
      <c r="W1113" s="33" t="s">
        <v>3059</v>
      </c>
    </row>
    <row r="1114" s="6" customFormat="1" ht="36" spans="1:23">
      <c r="A1114" s="32">
        <v>1105</v>
      </c>
      <c r="B1114" s="57" t="s">
        <v>2669</v>
      </c>
      <c r="C1114" s="33" t="s">
        <v>31</v>
      </c>
      <c r="D1114" s="57" t="s">
        <v>34</v>
      </c>
      <c r="E1114" s="57" t="s">
        <v>2017</v>
      </c>
      <c r="F1114" s="34">
        <v>44317</v>
      </c>
      <c r="G1114" s="34">
        <v>44531</v>
      </c>
      <c r="H1114" s="33" t="s">
        <v>2666</v>
      </c>
      <c r="I1114" s="57" t="s">
        <v>3099</v>
      </c>
      <c r="J1114" s="57">
        <v>84</v>
      </c>
      <c r="K1114" s="33"/>
      <c r="L1114" s="57">
        <v>84</v>
      </c>
      <c r="M1114" s="33"/>
      <c r="N1114" s="33"/>
      <c r="O1114" s="33">
        <v>1</v>
      </c>
      <c r="P1114" s="33">
        <v>65</v>
      </c>
      <c r="Q1114" s="33">
        <v>236</v>
      </c>
      <c r="R1114" s="33"/>
      <c r="S1114" s="33"/>
      <c r="T1114" s="33"/>
      <c r="U1114" s="57" t="s">
        <v>3100</v>
      </c>
      <c r="V1114" s="33" t="s">
        <v>39</v>
      </c>
      <c r="W1114" s="33" t="s">
        <v>3059</v>
      </c>
    </row>
    <row r="1115" s="6" customFormat="1" ht="24" spans="1:23">
      <c r="A1115" s="32">
        <v>1106</v>
      </c>
      <c r="B1115" s="57" t="s">
        <v>2669</v>
      </c>
      <c r="C1115" s="33" t="s">
        <v>31</v>
      </c>
      <c r="D1115" s="57" t="s">
        <v>34</v>
      </c>
      <c r="E1115" s="57" t="s">
        <v>2187</v>
      </c>
      <c r="F1115" s="34">
        <v>44317</v>
      </c>
      <c r="G1115" s="34">
        <v>44531</v>
      </c>
      <c r="H1115" s="33" t="s">
        <v>2666</v>
      </c>
      <c r="I1115" s="57" t="s">
        <v>3101</v>
      </c>
      <c r="J1115" s="57">
        <v>8</v>
      </c>
      <c r="K1115" s="33"/>
      <c r="L1115" s="57">
        <v>8</v>
      </c>
      <c r="M1115" s="33"/>
      <c r="N1115" s="33"/>
      <c r="O1115" s="33">
        <v>1</v>
      </c>
      <c r="P1115" s="33"/>
      <c r="Q1115" s="33">
        <v>5800</v>
      </c>
      <c r="R1115" s="33"/>
      <c r="S1115" s="33"/>
      <c r="T1115" s="33"/>
      <c r="U1115" s="57" t="s">
        <v>3102</v>
      </c>
      <c r="V1115" s="33" t="s">
        <v>39</v>
      </c>
      <c r="W1115" s="33" t="s">
        <v>3059</v>
      </c>
    </row>
    <row r="1116" s="6" customFormat="1" ht="24" spans="1:23">
      <c r="A1116" s="32">
        <v>1107</v>
      </c>
      <c r="B1116" s="57" t="s">
        <v>2669</v>
      </c>
      <c r="C1116" s="33" t="s">
        <v>31</v>
      </c>
      <c r="D1116" s="57" t="s">
        <v>34</v>
      </c>
      <c r="E1116" s="57" t="s">
        <v>181</v>
      </c>
      <c r="F1116" s="34">
        <v>44317</v>
      </c>
      <c r="G1116" s="34">
        <v>44531</v>
      </c>
      <c r="H1116" s="33" t="s">
        <v>2666</v>
      </c>
      <c r="I1116" s="57" t="s">
        <v>3103</v>
      </c>
      <c r="J1116" s="57">
        <v>77</v>
      </c>
      <c r="K1116" s="33"/>
      <c r="L1116" s="57">
        <v>77</v>
      </c>
      <c r="M1116" s="33"/>
      <c r="N1116" s="33"/>
      <c r="O1116" s="33">
        <v>1</v>
      </c>
      <c r="P1116" s="33"/>
      <c r="Q1116" s="33">
        <v>1026</v>
      </c>
      <c r="R1116" s="33">
        <v>1</v>
      </c>
      <c r="S1116" s="33"/>
      <c r="T1116" s="33"/>
      <c r="U1116" s="57" t="s">
        <v>3104</v>
      </c>
      <c r="V1116" s="33" t="s">
        <v>39</v>
      </c>
      <c r="W1116" s="33" t="s">
        <v>3059</v>
      </c>
    </row>
    <row r="1117" s="6" customFormat="1" ht="24" spans="1:23">
      <c r="A1117" s="32">
        <v>1108</v>
      </c>
      <c r="B1117" s="57" t="s">
        <v>2731</v>
      </c>
      <c r="C1117" s="33" t="s">
        <v>31</v>
      </c>
      <c r="D1117" s="57" t="s">
        <v>34</v>
      </c>
      <c r="E1117" s="57" t="s">
        <v>385</v>
      </c>
      <c r="F1117" s="34">
        <v>44317</v>
      </c>
      <c r="G1117" s="34">
        <v>44531</v>
      </c>
      <c r="H1117" s="33" t="s">
        <v>2666</v>
      </c>
      <c r="I1117" s="57" t="s">
        <v>3105</v>
      </c>
      <c r="J1117" s="57">
        <v>35</v>
      </c>
      <c r="K1117" s="33"/>
      <c r="L1117" s="57">
        <v>35</v>
      </c>
      <c r="M1117" s="33"/>
      <c r="N1117" s="33"/>
      <c r="O1117" s="33">
        <v>1</v>
      </c>
      <c r="P1117" s="33">
        <v>166</v>
      </c>
      <c r="Q1117" s="33">
        <v>669</v>
      </c>
      <c r="R1117" s="33"/>
      <c r="S1117" s="33"/>
      <c r="T1117" s="33"/>
      <c r="U1117" s="57" t="s">
        <v>3106</v>
      </c>
      <c r="V1117" s="33" t="s">
        <v>39</v>
      </c>
      <c r="W1117" s="33" t="s">
        <v>3059</v>
      </c>
    </row>
    <row r="1118" s="6" customFormat="1" ht="24" spans="1:23">
      <c r="A1118" s="32">
        <v>1109</v>
      </c>
      <c r="B1118" s="57" t="s">
        <v>3107</v>
      </c>
      <c r="C1118" s="33" t="s">
        <v>31</v>
      </c>
      <c r="D1118" s="57" t="s">
        <v>1770</v>
      </c>
      <c r="E1118" s="57" t="s">
        <v>385</v>
      </c>
      <c r="F1118" s="34">
        <v>44317</v>
      </c>
      <c r="G1118" s="34">
        <v>44531</v>
      </c>
      <c r="H1118" s="33" t="s">
        <v>2666</v>
      </c>
      <c r="I1118" s="57" t="s">
        <v>3108</v>
      </c>
      <c r="J1118" s="57">
        <v>30</v>
      </c>
      <c r="K1118" s="33"/>
      <c r="L1118" s="57">
        <v>30</v>
      </c>
      <c r="M1118" s="33"/>
      <c r="N1118" s="33"/>
      <c r="O1118" s="33">
        <v>1</v>
      </c>
      <c r="P1118" s="33">
        <v>361</v>
      </c>
      <c r="Q1118" s="33">
        <v>1455</v>
      </c>
      <c r="R1118" s="33"/>
      <c r="S1118" s="33"/>
      <c r="T1118" s="33"/>
      <c r="U1118" s="57" t="s">
        <v>3109</v>
      </c>
      <c r="V1118" s="33" t="s">
        <v>39</v>
      </c>
      <c r="W1118" s="33" t="s">
        <v>3059</v>
      </c>
    </row>
    <row r="1119" s="6" customFormat="1" ht="24" spans="1:23">
      <c r="A1119" s="32">
        <v>1110</v>
      </c>
      <c r="B1119" s="57" t="s">
        <v>2669</v>
      </c>
      <c r="C1119" s="33" t="s">
        <v>31</v>
      </c>
      <c r="D1119" s="57" t="s">
        <v>34</v>
      </c>
      <c r="E1119" s="57" t="s">
        <v>767</v>
      </c>
      <c r="F1119" s="34">
        <v>44317</v>
      </c>
      <c r="G1119" s="34">
        <v>44531</v>
      </c>
      <c r="H1119" s="33" t="s">
        <v>2666</v>
      </c>
      <c r="I1119" s="57" t="s">
        <v>3110</v>
      </c>
      <c r="J1119" s="57">
        <v>280</v>
      </c>
      <c r="K1119" s="33"/>
      <c r="L1119" s="57">
        <v>280</v>
      </c>
      <c r="M1119" s="33"/>
      <c r="N1119" s="33"/>
      <c r="O1119" s="33">
        <v>1</v>
      </c>
      <c r="P1119" s="33">
        <v>270</v>
      </c>
      <c r="Q1119" s="33">
        <v>2400</v>
      </c>
      <c r="R1119" s="33"/>
      <c r="S1119" s="33"/>
      <c r="T1119" s="33"/>
      <c r="U1119" s="57" t="s">
        <v>3111</v>
      </c>
      <c r="V1119" s="33" t="s">
        <v>39</v>
      </c>
      <c r="W1119" s="33" t="s">
        <v>3059</v>
      </c>
    </row>
    <row r="1120" s="6" customFormat="1" ht="24" spans="1:23">
      <c r="A1120" s="32">
        <v>1111</v>
      </c>
      <c r="B1120" s="57" t="s">
        <v>2669</v>
      </c>
      <c r="C1120" s="33" t="s">
        <v>31</v>
      </c>
      <c r="D1120" s="57" t="s">
        <v>34</v>
      </c>
      <c r="E1120" s="57" t="s">
        <v>1451</v>
      </c>
      <c r="F1120" s="34">
        <v>44317</v>
      </c>
      <c r="G1120" s="34">
        <v>44531</v>
      </c>
      <c r="H1120" s="33" t="s">
        <v>2666</v>
      </c>
      <c r="I1120" s="57" t="s">
        <v>3112</v>
      </c>
      <c r="J1120" s="57">
        <v>55</v>
      </c>
      <c r="K1120" s="33"/>
      <c r="L1120" s="57">
        <v>55</v>
      </c>
      <c r="M1120" s="33"/>
      <c r="N1120" s="33"/>
      <c r="O1120" s="33">
        <v>1</v>
      </c>
      <c r="P1120" s="33">
        <v>60</v>
      </c>
      <c r="Q1120" s="33">
        <v>186</v>
      </c>
      <c r="R1120" s="33"/>
      <c r="S1120" s="33"/>
      <c r="T1120" s="33"/>
      <c r="U1120" s="57" t="s">
        <v>3113</v>
      </c>
      <c r="V1120" s="33" t="s">
        <v>39</v>
      </c>
      <c r="W1120" s="33" t="s">
        <v>3059</v>
      </c>
    </row>
    <row r="1121" s="6" customFormat="1" ht="24" spans="1:23">
      <c r="A1121" s="32">
        <v>1112</v>
      </c>
      <c r="B1121" s="57" t="s">
        <v>2669</v>
      </c>
      <c r="C1121" s="33" t="s">
        <v>31</v>
      </c>
      <c r="D1121" s="57" t="s">
        <v>34</v>
      </c>
      <c r="E1121" s="57" t="s">
        <v>1451</v>
      </c>
      <c r="F1121" s="34">
        <v>44317</v>
      </c>
      <c r="G1121" s="34">
        <v>44531</v>
      </c>
      <c r="H1121" s="33" t="s">
        <v>2666</v>
      </c>
      <c r="I1121" s="57" t="s">
        <v>3114</v>
      </c>
      <c r="J1121" s="57">
        <v>70</v>
      </c>
      <c r="K1121" s="33"/>
      <c r="L1121" s="57">
        <v>70</v>
      </c>
      <c r="M1121" s="33"/>
      <c r="N1121" s="33"/>
      <c r="O1121" s="33">
        <v>1</v>
      </c>
      <c r="P1121" s="33">
        <v>70</v>
      </c>
      <c r="Q1121" s="33">
        <v>212</v>
      </c>
      <c r="R1121" s="33"/>
      <c r="S1121" s="33"/>
      <c r="T1121" s="33"/>
      <c r="U1121" s="57" t="s">
        <v>3115</v>
      </c>
      <c r="V1121" s="33" t="s">
        <v>39</v>
      </c>
      <c r="W1121" s="33" t="s">
        <v>3059</v>
      </c>
    </row>
    <row r="1122" s="6" customFormat="1" ht="24" spans="1:23">
      <c r="A1122" s="32">
        <v>1113</v>
      </c>
      <c r="B1122" s="57" t="s">
        <v>2669</v>
      </c>
      <c r="C1122" s="33" t="s">
        <v>31</v>
      </c>
      <c r="D1122" s="57" t="s">
        <v>1770</v>
      </c>
      <c r="E1122" s="57" t="s">
        <v>1339</v>
      </c>
      <c r="F1122" s="34">
        <v>44317</v>
      </c>
      <c r="G1122" s="34">
        <v>44531</v>
      </c>
      <c r="H1122" s="33" t="s">
        <v>2666</v>
      </c>
      <c r="I1122" s="57" t="s">
        <v>3116</v>
      </c>
      <c r="J1122" s="57">
        <v>80</v>
      </c>
      <c r="K1122" s="33"/>
      <c r="L1122" s="57">
        <v>80</v>
      </c>
      <c r="M1122" s="33"/>
      <c r="N1122" s="33"/>
      <c r="O1122" s="33">
        <v>1</v>
      </c>
      <c r="P1122" s="33">
        <v>626</v>
      </c>
      <c r="Q1122" s="33">
        <v>2174</v>
      </c>
      <c r="R1122" s="33">
        <v>1</v>
      </c>
      <c r="S1122" s="33"/>
      <c r="T1122" s="33"/>
      <c r="U1122" s="57" t="s">
        <v>3117</v>
      </c>
      <c r="V1122" s="33" t="s">
        <v>39</v>
      </c>
      <c r="W1122" s="33" t="s">
        <v>3059</v>
      </c>
    </row>
    <row r="1123" s="6" customFormat="1" ht="24" spans="1:23">
      <c r="A1123" s="32">
        <v>1114</v>
      </c>
      <c r="B1123" s="57" t="s">
        <v>2731</v>
      </c>
      <c r="C1123" s="33" t="s">
        <v>31</v>
      </c>
      <c r="D1123" s="57" t="s">
        <v>34</v>
      </c>
      <c r="E1123" s="57" t="s">
        <v>3118</v>
      </c>
      <c r="F1123" s="34">
        <v>44317</v>
      </c>
      <c r="G1123" s="34">
        <v>44531</v>
      </c>
      <c r="H1123" s="33" t="s">
        <v>2666</v>
      </c>
      <c r="I1123" s="57" t="s">
        <v>3119</v>
      </c>
      <c r="J1123" s="57">
        <v>35</v>
      </c>
      <c r="K1123" s="33"/>
      <c r="L1123" s="57">
        <v>35</v>
      </c>
      <c r="M1123" s="33"/>
      <c r="N1123" s="33"/>
      <c r="O1123" s="33">
        <v>1</v>
      </c>
      <c r="P1123" s="33">
        <v>626</v>
      </c>
      <c r="Q1123" s="33">
        <v>2174</v>
      </c>
      <c r="R1123" s="33">
        <v>1</v>
      </c>
      <c r="S1123" s="33"/>
      <c r="T1123" s="33"/>
      <c r="U1123" s="57" t="s">
        <v>3117</v>
      </c>
      <c r="V1123" s="33" t="s">
        <v>39</v>
      </c>
      <c r="W1123" s="33" t="s">
        <v>3059</v>
      </c>
    </row>
    <row r="1124" s="6" customFormat="1" ht="24" spans="1:23">
      <c r="A1124" s="32">
        <v>1115</v>
      </c>
      <c r="B1124" s="57" t="s">
        <v>2669</v>
      </c>
      <c r="C1124" s="33" t="s">
        <v>31</v>
      </c>
      <c r="D1124" s="57" t="s">
        <v>34</v>
      </c>
      <c r="E1124" s="57" t="s">
        <v>1172</v>
      </c>
      <c r="F1124" s="34">
        <v>44317</v>
      </c>
      <c r="G1124" s="34">
        <v>44531</v>
      </c>
      <c r="H1124" s="33" t="s">
        <v>2666</v>
      </c>
      <c r="I1124" s="57" t="s">
        <v>3120</v>
      </c>
      <c r="J1124" s="57">
        <v>68</v>
      </c>
      <c r="K1124" s="33"/>
      <c r="L1124" s="57">
        <v>68</v>
      </c>
      <c r="M1124" s="33"/>
      <c r="N1124" s="33"/>
      <c r="O1124" s="33">
        <v>1</v>
      </c>
      <c r="P1124" s="33">
        <v>218</v>
      </c>
      <c r="Q1124" s="33">
        <v>878</v>
      </c>
      <c r="R1124" s="33">
        <v>1</v>
      </c>
      <c r="S1124" s="33"/>
      <c r="T1124" s="33"/>
      <c r="U1124" s="57" t="s">
        <v>3121</v>
      </c>
      <c r="V1124" s="33" t="s">
        <v>39</v>
      </c>
      <c r="W1124" s="33" t="s">
        <v>3059</v>
      </c>
    </row>
    <row r="1125" s="6" customFormat="1" ht="24" spans="1:23">
      <c r="A1125" s="32">
        <v>1116</v>
      </c>
      <c r="B1125" s="57" t="s">
        <v>2669</v>
      </c>
      <c r="C1125" s="33" t="s">
        <v>31</v>
      </c>
      <c r="D1125" s="57" t="s">
        <v>34</v>
      </c>
      <c r="E1125" s="57" t="s">
        <v>1172</v>
      </c>
      <c r="F1125" s="34">
        <v>44317</v>
      </c>
      <c r="G1125" s="34">
        <v>44531</v>
      </c>
      <c r="H1125" s="33" t="s">
        <v>2666</v>
      </c>
      <c r="I1125" s="57" t="s">
        <v>3122</v>
      </c>
      <c r="J1125" s="57">
        <v>30</v>
      </c>
      <c r="K1125" s="33"/>
      <c r="L1125" s="57">
        <v>30</v>
      </c>
      <c r="M1125" s="33"/>
      <c r="N1125" s="33"/>
      <c r="O1125" s="33">
        <v>1</v>
      </c>
      <c r="P1125" s="33">
        <v>80</v>
      </c>
      <c r="Q1125" s="33">
        <v>218</v>
      </c>
      <c r="R1125" s="33">
        <v>1</v>
      </c>
      <c r="S1125" s="33"/>
      <c r="T1125" s="33"/>
      <c r="U1125" s="57" t="s">
        <v>3123</v>
      </c>
      <c r="V1125" s="33" t="s">
        <v>39</v>
      </c>
      <c r="W1125" s="33" t="s">
        <v>3059</v>
      </c>
    </row>
    <row r="1126" s="6" customFormat="1" ht="36" spans="1:23">
      <c r="A1126" s="32">
        <v>1117</v>
      </c>
      <c r="B1126" s="57" t="s">
        <v>2669</v>
      </c>
      <c r="C1126" s="33" t="s">
        <v>31</v>
      </c>
      <c r="D1126" s="57" t="s">
        <v>34</v>
      </c>
      <c r="E1126" s="57" t="s">
        <v>1172</v>
      </c>
      <c r="F1126" s="34">
        <v>44317</v>
      </c>
      <c r="G1126" s="34">
        <v>44531</v>
      </c>
      <c r="H1126" s="33" t="s">
        <v>2666</v>
      </c>
      <c r="I1126" s="57" t="s">
        <v>3124</v>
      </c>
      <c r="J1126" s="57">
        <v>84</v>
      </c>
      <c r="K1126" s="33"/>
      <c r="L1126" s="57">
        <v>84</v>
      </c>
      <c r="M1126" s="33"/>
      <c r="N1126" s="33"/>
      <c r="O1126" s="33">
        <v>1</v>
      </c>
      <c r="P1126" s="33">
        <v>159</v>
      </c>
      <c r="Q1126" s="33">
        <v>638</v>
      </c>
      <c r="R1126" s="33">
        <v>1</v>
      </c>
      <c r="S1126" s="33"/>
      <c r="T1126" s="33"/>
      <c r="U1126" s="57" t="s">
        <v>3125</v>
      </c>
      <c r="V1126" s="33" t="s">
        <v>39</v>
      </c>
      <c r="W1126" s="33" t="s">
        <v>3059</v>
      </c>
    </row>
    <row r="1127" s="6" customFormat="1" ht="24" spans="1:23">
      <c r="A1127" s="32">
        <v>1118</v>
      </c>
      <c r="B1127" s="57" t="s">
        <v>2669</v>
      </c>
      <c r="C1127" s="33" t="s">
        <v>31</v>
      </c>
      <c r="D1127" s="57" t="s">
        <v>92</v>
      </c>
      <c r="E1127" s="57" t="s">
        <v>507</v>
      </c>
      <c r="F1127" s="34">
        <v>44317</v>
      </c>
      <c r="G1127" s="34">
        <v>44531</v>
      </c>
      <c r="H1127" s="33" t="s">
        <v>2666</v>
      </c>
      <c r="I1127" s="57" t="s">
        <v>3126</v>
      </c>
      <c r="J1127" s="57">
        <v>120</v>
      </c>
      <c r="K1127" s="33"/>
      <c r="L1127" s="57">
        <v>120</v>
      </c>
      <c r="M1127" s="33"/>
      <c r="N1127" s="33"/>
      <c r="O1127" s="33">
        <v>1</v>
      </c>
      <c r="P1127" s="33"/>
      <c r="Q1127" s="33">
        <v>160</v>
      </c>
      <c r="R1127" s="33"/>
      <c r="S1127" s="33"/>
      <c r="T1127" s="33"/>
      <c r="U1127" s="57" t="s">
        <v>3127</v>
      </c>
      <c r="V1127" s="33" t="s">
        <v>39</v>
      </c>
      <c r="W1127" s="33" t="s">
        <v>3059</v>
      </c>
    </row>
    <row r="1128" s="6" customFormat="1" ht="24" spans="1:23">
      <c r="A1128" s="32">
        <v>1119</v>
      </c>
      <c r="B1128" s="57" t="s">
        <v>2669</v>
      </c>
      <c r="C1128" s="33" t="s">
        <v>31</v>
      </c>
      <c r="D1128" s="57" t="s">
        <v>34</v>
      </c>
      <c r="E1128" s="57" t="s">
        <v>1069</v>
      </c>
      <c r="F1128" s="34">
        <v>44317</v>
      </c>
      <c r="G1128" s="34">
        <v>44531</v>
      </c>
      <c r="H1128" s="33" t="s">
        <v>2666</v>
      </c>
      <c r="I1128" s="57" t="s">
        <v>3128</v>
      </c>
      <c r="J1128" s="57">
        <v>90</v>
      </c>
      <c r="K1128" s="33"/>
      <c r="L1128" s="57">
        <v>90</v>
      </c>
      <c r="M1128" s="33"/>
      <c r="N1128" s="33"/>
      <c r="O1128" s="33">
        <v>1</v>
      </c>
      <c r="P1128" s="33"/>
      <c r="Q1128" s="33">
        <v>1800</v>
      </c>
      <c r="R1128" s="33"/>
      <c r="S1128" s="33"/>
      <c r="T1128" s="33"/>
      <c r="U1128" s="57" t="s">
        <v>3129</v>
      </c>
      <c r="V1128" s="33" t="s">
        <v>39</v>
      </c>
      <c r="W1128" s="33" t="s">
        <v>3059</v>
      </c>
    </row>
    <row r="1129" s="6" customFormat="1" ht="24" spans="1:23">
      <c r="A1129" s="32">
        <v>1120</v>
      </c>
      <c r="B1129" s="57" t="s">
        <v>2669</v>
      </c>
      <c r="C1129" s="33" t="s">
        <v>31</v>
      </c>
      <c r="D1129" s="57" t="s">
        <v>34</v>
      </c>
      <c r="E1129" s="57" t="s">
        <v>3130</v>
      </c>
      <c r="F1129" s="34">
        <v>44317</v>
      </c>
      <c r="G1129" s="34">
        <v>44531</v>
      </c>
      <c r="H1129" s="33" t="s">
        <v>2666</v>
      </c>
      <c r="I1129" s="57" t="s">
        <v>3131</v>
      </c>
      <c r="J1129" s="57">
        <v>150</v>
      </c>
      <c r="K1129" s="33"/>
      <c r="L1129" s="57">
        <v>150</v>
      </c>
      <c r="M1129" s="33"/>
      <c r="N1129" s="33"/>
      <c r="O1129" s="33">
        <v>1</v>
      </c>
      <c r="P1129" s="33">
        <v>276</v>
      </c>
      <c r="Q1129" s="33">
        <v>981</v>
      </c>
      <c r="R1129" s="33"/>
      <c r="S1129" s="33"/>
      <c r="T1129" s="33"/>
      <c r="U1129" s="57" t="s">
        <v>3132</v>
      </c>
      <c r="V1129" s="33" t="s">
        <v>39</v>
      </c>
      <c r="W1129" s="33" t="s">
        <v>3059</v>
      </c>
    </row>
    <row r="1130" s="6" customFormat="1" ht="24" spans="1:23">
      <c r="A1130" s="32">
        <v>1121</v>
      </c>
      <c r="B1130" s="57" t="s">
        <v>3107</v>
      </c>
      <c r="C1130" s="33" t="s">
        <v>31</v>
      </c>
      <c r="D1130" s="57" t="s">
        <v>92</v>
      </c>
      <c r="E1130" s="57" t="s">
        <v>323</v>
      </c>
      <c r="F1130" s="34">
        <v>44317</v>
      </c>
      <c r="G1130" s="34">
        <v>44531</v>
      </c>
      <c r="H1130" s="33" t="s">
        <v>2666</v>
      </c>
      <c r="I1130" s="57" t="s">
        <v>3133</v>
      </c>
      <c r="J1130" s="57">
        <v>28</v>
      </c>
      <c r="K1130" s="33"/>
      <c r="L1130" s="57">
        <v>28</v>
      </c>
      <c r="M1130" s="33"/>
      <c r="N1130" s="33"/>
      <c r="O1130" s="33">
        <v>1</v>
      </c>
      <c r="P1130" s="33">
        <v>400</v>
      </c>
      <c r="Q1130" s="33">
        <v>1600</v>
      </c>
      <c r="R1130" s="33">
        <v>1</v>
      </c>
      <c r="S1130" s="33"/>
      <c r="T1130" s="33"/>
      <c r="U1130" s="57" t="s">
        <v>3134</v>
      </c>
      <c r="V1130" s="33" t="s">
        <v>39</v>
      </c>
      <c r="W1130" s="33" t="s">
        <v>3059</v>
      </c>
    </row>
    <row r="1131" s="6" customFormat="1" ht="24" spans="1:23">
      <c r="A1131" s="32">
        <v>1122</v>
      </c>
      <c r="B1131" s="57" t="s">
        <v>2669</v>
      </c>
      <c r="C1131" s="33" t="s">
        <v>31</v>
      </c>
      <c r="D1131" s="57" t="s">
        <v>1770</v>
      </c>
      <c r="E1131" s="57" t="s">
        <v>323</v>
      </c>
      <c r="F1131" s="34">
        <v>44317</v>
      </c>
      <c r="G1131" s="34">
        <v>44531</v>
      </c>
      <c r="H1131" s="33" t="s">
        <v>2666</v>
      </c>
      <c r="I1131" s="57" t="s">
        <v>3135</v>
      </c>
      <c r="J1131" s="57">
        <v>38</v>
      </c>
      <c r="K1131" s="33"/>
      <c r="L1131" s="57">
        <v>38</v>
      </c>
      <c r="M1131" s="33"/>
      <c r="N1131" s="33"/>
      <c r="O1131" s="33">
        <v>1</v>
      </c>
      <c r="P1131" s="33">
        <v>335</v>
      </c>
      <c r="Q1131" s="33">
        <v>1620</v>
      </c>
      <c r="R1131" s="33">
        <v>1</v>
      </c>
      <c r="S1131" s="33"/>
      <c r="T1131" s="33"/>
      <c r="U1131" s="57" t="s">
        <v>3136</v>
      </c>
      <c r="V1131" s="33" t="s">
        <v>39</v>
      </c>
      <c r="W1131" s="33" t="s">
        <v>3059</v>
      </c>
    </row>
    <row r="1132" s="6" customFormat="1" ht="24" spans="1:23">
      <c r="A1132" s="32">
        <v>1123</v>
      </c>
      <c r="B1132" s="57" t="s">
        <v>2669</v>
      </c>
      <c r="C1132" s="33" t="s">
        <v>31</v>
      </c>
      <c r="D1132" s="57" t="s">
        <v>34</v>
      </c>
      <c r="E1132" s="57" t="s">
        <v>1291</v>
      </c>
      <c r="F1132" s="34">
        <v>44317</v>
      </c>
      <c r="G1132" s="34">
        <v>44531</v>
      </c>
      <c r="H1132" s="33" t="s">
        <v>2666</v>
      </c>
      <c r="I1132" s="57" t="s">
        <v>3137</v>
      </c>
      <c r="J1132" s="57">
        <v>80</v>
      </c>
      <c r="K1132" s="33"/>
      <c r="L1132" s="57">
        <v>80</v>
      </c>
      <c r="M1132" s="33"/>
      <c r="N1132" s="33"/>
      <c r="O1132" s="33">
        <v>1</v>
      </c>
      <c r="P1132" s="33">
        <v>32</v>
      </c>
      <c r="Q1132" s="33">
        <v>80</v>
      </c>
      <c r="R1132" s="33"/>
      <c r="S1132" s="33"/>
      <c r="T1132" s="33"/>
      <c r="U1132" s="57" t="s">
        <v>3138</v>
      </c>
      <c r="V1132" s="33" t="s">
        <v>39</v>
      </c>
      <c r="W1132" s="33" t="s">
        <v>3059</v>
      </c>
    </row>
    <row r="1133" s="6" customFormat="1" ht="24" spans="1:23">
      <c r="A1133" s="32">
        <v>1124</v>
      </c>
      <c r="B1133" s="57" t="s">
        <v>2669</v>
      </c>
      <c r="C1133" s="33" t="s">
        <v>31</v>
      </c>
      <c r="D1133" s="57" t="s">
        <v>34</v>
      </c>
      <c r="E1133" s="57" t="s">
        <v>1291</v>
      </c>
      <c r="F1133" s="34">
        <v>44317</v>
      </c>
      <c r="G1133" s="34">
        <v>44531</v>
      </c>
      <c r="H1133" s="33" t="s">
        <v>2666</v>
      </c>
      <c r="I1133" s="57" t="s">
        <v>3139</v>
      </c>
      <c r="J1133" s="57">
        <v>120</v>
      </c>
      <c r="K1133" s="33"/>
      <c r="L1133" s="57">
        <v>120</v>
      </c>
      <c r="M1133" s="33"/>
      <c r="N1133" s="33"/>
      <c r="O1133" s="33">
        <v>1</v>
      </c>
      <c r="P1133" s="33">
        <v>458</v>
      </c>
      <c r="Q1133" s="33">
        <v>2086</v>
      </c>
      <c r="R1133" s="33"/>
      <c r="S1133" s="33"/>
      <c r="T1133" s="33"/>
      <c r="U1133" s="57" t="s">
        <v>3140</v>
      </c>
      <c r="V1133" s="33" t="s">
        <v>39</v>
      </c>
      <c r="W1133" s="33" t="s">
        <v>3059</v>
      </c>
    </row>
    <row r="1134" s="6" customFormat="1" ht="24" spans="1:23">
      <c r="A1134" s="32">
        <v>1125</v>
      </c>
      <c r="B1134" s="57" t="s">
        <v>2669</v>
      </c>
      <c r="C1134" s="33" t="s">
        <v>31</v>
      </c>
      <c r="D1134" s="57" t="s">
        <v>34</v>
      </c>
      <c r="E1134" s="57" t="s">
        <v>1291</v>
      </c>
      <c r="F1134" s="34">
        <v>44317</v>
      </c>
      <c r="G1134" s="34">
        <v>44531</v>
      </c>
      <c r="H1134" s="33" t="s">
        <v>2666</v>
      </c>
      <c r="I1134" s="57" t="s">
        <v>3141</v>
      </c>
      <c r="J1134" s="57">
        <v>160</v>
      </c>
      <c r="K1134" s="33"/>
      <c r="L1134" s="57">
        <v>160</v>
      </c>
      <c r="M1134" s="33"/>
      <c r="N1134" s="33"/>
      <c r="O1134" s="33">
        <v>1</v>
      </c>
      <c r="P1134" s="33">
        <v>458</v>
      </c>
      <c r="Q1134" s="33">
        <v>2086</v>
      </c>
      <c r="R1134" s="33"/>
      <c r="S1134" s="33"/>
      <c r="T1134" s="33"/>
      <c r="U1134" s="57" t="s">
        <v>3140</v>
      </c>
      <c r="V1134" s="33" t="s">
        <v>39</v>
      </c>
      <c r="W1134" s="33" t="s">
        <v>3059</v>
      </c>
    </row>
    <row r="1135" s="6" customFormat="1" ht="24" spans="1:23">
      <c r="A1135" s="32">
        <v>1126</v>
      </c>
      <c r="B1135" s="57" t="s">
        <v>2669</v>
      </c>
      <c r="C1135" s="33" t="s">
        <v>31</v>
      </c>
      <c r="D1135" s="57" t="s">
        <v>1770</v>
      </c>
      <c r="E1135" s="57" t="s">
        <v>1291</v>
      </c>
      <c r="F1135" s="34">
        <v>44317</v>
      </c>
      <c r="G1135" s="34">
        <v>44531</v>
      </c>
      <c r="H1135" s="33" t="s">
        <v>2666</v>
      </c>
      <c r="I1135" s="57" t="s">
        <v>3142</v>
      </c>
      <c r="J1135" s="57">
        <v>200</v>
      </c>
      <c r="K1135" s="33"/>
      <c r="L1135" s="57">
        <v>200</v>
      </c>
      <c r="M1135" s="33"/>
      <c r="N1135" s="33"/>
      <c r="O1135" s="33">
        <v>1</v>
      </c>
      <c r="P1135" s="33">
        <v>458</v>
      </c>
      <c r="Q1135" s="33">
        <v>2086</v>
      </c>
      <c r="R1135" s="33"/>
      <c r="S1135" s="33"/>
      <c r="T1135" s="33"/>
      <c r="U1135" s="57" t="s">
        <v>3140</v>
      </c>
      <c r="V1135" s="33" t="s">
        <v>39</v>
      </c>
      <c r="W1135" s="33" t="s">
        <v>3059</v>
      </c>
    </row>
    <row r="1136" s="6" customFormat="1" ht="36" spans="1:23">
      <c r="A1136" s="32">
        <v>1127</v>
      </c>
      <c r="B1136" s="57" t="s">
        <v>2669</v>
      </c>
      <c r="C1136" s="33" t="s">
        <v>31</v>
      </c>
      <c r="D1136" s="57" t="s">
        <v>34</v>
      </c>
      <c r="E1136" s="57" t="s">
        <v>535</v>
      </c>
      <c r="F1136" s="34">
        <v>44409</v>
      </c>
      <c r="G1136" s="34">
        <v>44531</v>
      </c>
      <c r="H1136" s="33" t="s">
        <v>2666</v>
      </c>
      <c r="I1136" s="57" t="s">
        <v>3143</v>
      </c>
      <c r="J1136" s="57">
        <v>1586.5</v>
      </c>
      <c r="K1136" s="33"/>
      <c r="L1136" s="57">
        <v>1586.5</v>
      </c>
      <c r="M1136" s="33"/>
      <c r="N1136" s="33"/>
      <c r="O1136" s="33">
        <v>1</v>
      </c>
      <c r="P1136" s="33"/>
      <c r="Q1136" s="33">
        <v>1800</v>
      </c>
      <c r="R1136" s="33"/>
      <c r="S1136" s="33"/>
      <c r="T1136" s="33"/>
      <c r="U1136" s="57" t="s">
        <v>3144</v>
      </c>
      <c r="V1136" s="33" t="s">
        <v>39</v>
      </c>
      <c r="W1136" s="33" t="s">
        <v>3059</v>
      </c>
    </row>
    <row r="1137" s="6" customFormat="1" ht="24" spans="1:23">
      <c r="A1137" s="32">
        <v>1128</v>
      </c>
      <c r="B1137" s="57" t="s">
        <v>2669</v>
      </c>
      <c r="C1137" s="33" t="s">
        <v>31</v>
      </c>
      <c r="D1137" s="57" t="s">
        <v>34</v>
      </c>
      <c r="E1137" s="57" t="s">
        <v>535</v>
      </c>
      <c r="F1137" s="34">
        <v>44409</v>
      </c>
      <c r="G1137" s="34">
        <v>44531</v>
      </c>
      <c r="H1137" s="33" t="s">
        <v>2666</v>
      </c>
      <c r="I1137" s="57" t="s">
        <v>3145</v>
      </c>
      <c r="J1137" s="57">
        <v>360</v>
      </c>
      <c r="K1137" s="33"/>
      <c r="L1137" s="57">
        <v>360</v>
      </c>
      <c r="M1137" s="33"/>
      <c r="N1137" s="33"/>
      <c r="O1137" s="33">
        <v>1</v>
      </c>
      <c r="P1137" s="33">
        <v>285</v>
      </c>
      <c r="Q1137" s="33">
        <v>100</v>
      </c>
      <c r="R1137" s="33"/>
      <c r="S1137" s="33"/>
      <c r="T1137" s="33"/>
      <c r="U1137" s="57" t="s">
        <v>3146</v>
      </c>
      <c r="V1137" s="33" t="s">
        <v>39</v>
      </c>
      <c r="W1137" s="33" t="s">
        <v>3059</v>
      </c>
    </row>
    <row r="1138" s="6" customFormat="1" ht="24" spans="1:23">
      <c r="A1138" s="32">
        <v>1129</v>
      </c>
      <c r="B1138" s="57" t="s">
        <v>2669</v>
      </c>
      <c r="C1138" s="33" t="s">
        <v>31</v>
      </c>
      <c r="D1138" s="57" t="s">
        <v>34</v>
      </c>
      <c r="E1138" s="57" t="s">
        <v>507</v>
      </c>
      <c r="F1138" s="34">
        <v>44409</v>
      </c>
      <c r="G1138" s="34">
        <v>44531</v>
      </c>
      <c r="H1138" s="33" t="s">
        <v>2666</v>
      </c>
      <c r="I1138" s="57" t="s">
        <v>3147</v>
      </c>
      <c r="J1138" s="57">
        <v>40</v>
      </c>
      <c r="K1138" s="33"/>
      <c r="L1138" s="57">
        <v>40</v>
      </c>
      <c r="M1138" s="33"/>
      <c r="N1138" s="33"/>
      <c r="O1138" s="33">
        <v>1</v>
      </c>
      <c r="P1138" s="33">
        <v>37</v>
      </c>
      <c r="Q1138" s="33">
        <v>146</v>
      </c>
      <c r="R1138" s="33"/>
      <c r="S1138" s="33"/>
      <c r="T1138" s="33"/>
      <c r="U1138" s="57" t="s">
        <v>3148</v>
      </c>
      <c r="V1138" s="33" t="s">
        <v>39</v>
      </c>
      <c r="W1138" s="33" t="s">
        <v>3059</v>
      </c>
    </row>
    <row r="1139" s="6" customFormat="1" ht="24" spans="1:23">
      <c r="A1139" s="32">
        <v>1130</v>
      </c>
      <c r="B1139" s="33" t="s">
        <v>2744</v>
      </c>
      <c r="C1139" s="33" t="s">
        <v>31</v>
      </c>
      <c r="D1139" s="33" t="s">
        <v>87</v>
      </c>
      <c r="E1139" s="39" t="s">
        <v>381</v>
      </c>
      <c r="F1139" s="34">
        <v>44197</v>
      </c>
      <c r="G1139" s="34">
        <v>44531</v>
      </c>
      <c r="H1139" s="33" t="s">
        <v>2666</v>
      </c>
      <c r="I1139" s="33" t="s">
        <v>3149</v>
      </c>
      <c r="J1139" s="48">
        <v>17</v>
      </c>
      <c r="K1139" s="33"/>
      <c r="L1139" s="48">
        <v>17</v>
      </c>
      <c r="M1139" s="33"/>
      <c r="N1139" s="33"/>
      <c r="O1139" s="33">
        <v>1</v>
      </c>
      <c r="P1139" s="33"/>
      <c r="Q1139" s="33">
        <v>152</v>
      </c>
      <c r="R1139" s="33">
        <v>1</v>
      </c>
      <c r="S1139" s="33"/>
      <c r="T1139" s="33"/>
      <c r="U1139" s="33" t="s">
        <v>3150</v>
      </c>
      <c r="V1139" s="33" t="s">
        <v>39</v>
      </c>
      <c r="W1139" s="33" t="s">
        <v>54</v>
      </c>
    </row>
    <row r="1140" s="6" customFormat="1" ht="24" spans="1:23">
      <c r="A1140" s="32">
        <v>1131</v>
      </c>
      <c r="B1140" s="33" t="s">
        <v>2744</v>
      </c>
      <c r="C1140" s="33" t="s">
        <v>31</v>
      </c>
      <c r="D1140" s="33" t="s">
        <v>87</v>
      </c>
      <c r="E1140" s="39" t="s">
        <v>369</v>
      </c>
      <c r="F1140" s="34">
        <v>44197</v>
      </c>
      <c r="G1140" s="34">
        <v>44531</v>
      </c>
      <c r="H1140" s="33" t="s">
        <v>2666</v>
      </c>
      <c r="I1140" s="33" t="s">
        <v>3151</v>
      </c>
      <c r="J1140" s="48">
        <v>14</v>
      </c>
      <c r="K1140" s="33"/>
      <c r="L1140" s="48">
        <v>14</v>
      </c>
      <c r="M1140" s="33"/>
      <c r="N1140" s="33"/>
      <c r="O1140" s="33">
        <v>1</v>
      </c>
      <c r="P1140" s="33"/>
      <c r="Q1140" s="33">
        <v>147</v>
      </c>
      <c r="R1140" s="33">
        <v>1</v>
      </c>
      <c r="S1140" s="33"/>
      <c r="T1140" s="33"/>
      <c r="U1140" s="33" t="s">
        <v>3152</v>
      </c>
      <c r="V1140" s="33" t="s">
        <v>39</v>
      </c>
      <c r="W1140" s="33" t="s">
        <v>54</v>
      </c>
    </row>
    <row r="1141" s="6" customFormat="1" ht="24" spans="1:23">
      <c r="A1141" s="32">
        <v>1132</v>
      </c>
      <c r="B1141" s="33" t="s">
        <v>2744</v>
      </c>
      <c r="C1141" s="33" t="s">
        <v>31</v>
      </c>
      <c r="D1141" s="33" t="s">
        <v>87</v>
      </c>
      <c r="E1141" s="39" t="s">
        <v>1487</v>
      </c>
      <c r="F1141" s="34">
        <v>44197</v>
      </c>
      <c r="G1141" s="34">
        <v>44531</v>
      </c>
      <c r="H1141" s="33" t="s">
        <v>2666</v>
      </c>
      <c r="I1141" s="33" t="s">
        <v>3153</v>
      </c>
      <c r="J1141" s="48">
        <v>20</v>
      </c>
      <c r="K1141" s="33"/>
      <c r="L1141" s="48">
        <v>20</v>
      </c>
      <c r="M1141" s="33"/>
      <c r="N1141" s="33"/>
      <c r="O1141" s="33">
        <v>1</v>
      </c>
      <c r="P1141" s="33"/>
      <c r="Q1141" s="33">
        <v>155</v>
      </c>
      <c r="R1141" s="33"/>
      <c r="S1141" s="33"/>
      <c r="T1141" s="33"/>
      <c r="U1141" s="33" t="s">
        <v>3154</v>
      </c>
      <c r="V1141" s="33" t="s">
        <v>39</v>
      </c>
      <c r="W1141" s="33" t="s">
        <v>54</v>
      </c>
    </row>
    <row r="1142" s="6" customFormat="1" ht="24" spans="1:23">
      <c r="A1142" s="32">
        <v>1133</v>
      </c>
      <c r="B1142" s="33" t="s">
        <v>2744</v>
      </c>
      <c r="C1142" s="33" t="s">
        <v>31</v>
      </c>
      <c r="D1142" s="33" t="s">
        <v>87</v>
      </c>
      <c r="E1142" s="39" t="s">
        <v>1520</v>
      </c>
      <c r="F1142" s="34">
        <v>44197</v>
      </c>
      <c r="G1142" s="34">
        <v>44531</v>
      </c>
      <c r="H1142" s="33" t="s">
        <v>2666</v>
      </c>
      <c r="I1142" s="33" t="s">
        <v>3155</v>
      </c>
      <c r="J1142" s="48">
        <v>27</v>
      </c>
      <c r="K1142" s="33"/>
      <c r="L1142" s="48">
        <v>27</v>
      </c>
      <c r="M1142" s="33"/>
      <c r="N1142" s="33"/>
      <c r="O1142" s="33">
        <v>1</v>
      </c>
      <c r="P1142" s="33"/>
      <c r="Q1142" s="33">
        <v>165</v>
      </c>
      <c r="R1142" s="33">
        <v>1</v>
      </c>
      <c r="S1142" s="33"/>
      <c r="T1142" s="33"/>
      <c r="U1142" s="33" t="s">
        <v>2768</v>
      </c>
      <c r="V1142" s="33" t="s">
        <v>39</v>
      </c>
      <c r="W1142" s="33" t="s">
        <v>54</v>
      </c>
    </row>
    <row r="1143" s="6" customFormat="1" ht="24" spans="1:23">
      <c r="A1143" s="32">
        <v>1134</v>
      </c>
      <c r="B1143" s="33" t="s">
        <v>2744</v>
      </c>
      <c r="C1143" s="33" t="s">
        <v>31</v>
      </c>
      <c r="D1143" s="33" t="s">
        <v>87</v>
      </c>
      <c r="E1143" s="39" t="s">
        <v>1339</v>
      </c>
      <c r="F1143" s="34">
        <v>44197</v>
      </c>
      <c r="G1143" s="34">
        <v>44531</v>
      </c>
      <c r="H1143" s="33" t="s">
        <v>2666</v>
      </c>
      <c r="I1143" s="34" t="s">
        <v>3156</v>
      </c>
      <c r="J1143" s="48">
        <v>40</v>
      </c>
      <c r="K1143" s="33"/>
      <c r="L1143" s="48">
        <v>40</v>
      </c>
      <c r="M1143" s="33"/>
      <c r="N1143" s="33"/>
      <c r="O1143" s="33">
        <v>1</v>
      </c>
      <c r="P1143" s="33"/>
      <c r="Q1143" s="33">
        <v>147</v>
      </c>
      <c r="R1143" s="33">
        <v>1</v>
      </c>
      <c r="S1143" s="33"/>
      <c r="T1143" s="33"/>
      <c r="U1143" s="33" t="s">
        <v>3157</v>
      </c>
      <c r="V1143" s="33" t="s">
        <v>39</v>
      </c>
      <c r="W1143" s="33" t="s">
        <v>54</v>
      </c>
    </row>
    <row r="1144" s="6" customFormat="1" ht="24" spans="1:23">
      <c r="A1144" s="32">
        <v>1135</v>
      </c>
      <c r="B1144" s="33" t="s">
        <v>2744</v>
      </c>
      <c r="C1144" s="33" t="s">
        <v>31</v>
      </c>
      <c r="D1144" s="33" t="s">
        <v>87</v>
      </c>
      <c r="E1144" s="39" t="s">
        <v>352</v>
      </c>
      <c r="F1144" s="34">
        <v>44197</v>
      </c>
      <c r="G1144" s="34">
        <v>44531</v>
      </c>
      <c r="H1144" s="33" t="s">
        <v>2666</v>
      </c>
      <c r="I1144" s="34" t="s">
        <v>3158</v>
      </c>
      <c r="J1144" s="48">
        <v>16</v>
      </c>
      <c r="K1144" s="33"/>
      <c r="L1144" s="48">
        <v>16</v>
      </c>
      <c r="M1144" s="33"/>
      <c r="N1144" s="33"/>
      <c r="O1144" s="33">
        <v>1</v>
      </c>
      <c r="P1144" s="33"/>
      <c r="Q1144" s="33">
        <v>132</v>
      </c>
      <c r="R1144" s="33"/>
      <c r="S1144" s="33"/>
      <c r="T1144" s="33"/>
      <c r="U1144" s="33" t="s">
        <v>3159</v>
      </c>
      <c r="V1144" s="33" t="s">
        <v>39</v>
      </c>
      <c r="W1144" s="33" t="s">
        <v>54</v>
      </c>
    </row>
    <row r="1145" s="6" customFormat="1" ht="24" spans="1:23">
      <c r="A1145" s="32">
        <v>1136</v>
      </c>
      <c r="B1145" s="33" t="s">
        <v>2744</v>
      </c>
      <c r="C1145" s="33" t="s">
        <v>31</v>
      </c>
      <c r="D1145" s="33" t="s">
        <v>87</v>
      </c>
      <c r="E1145" s="39" t="s">
        <v>2200</v>
      </c>
      <c r="F1145" s="34">
        <v>44197</v>
      </c>
      <c r="G1145" s="34">
        <v>44531</v>
      </c>
      <c r="H1145" s="33" t="s">
        <v>2666</v>
      </c>
      <c r="I1145" s="34" t="s">
        <v>3160</v>
      </c>
      <c r="J1145" s="48">
        <v>11</v>
      </c>
      <c r="K1145" s="33"/>
      <c r="L1145" s="48">
        <v>11</v>
      </c>
      <c r="M1145" s="33"/>
      <c r="N1145" s="33"/>
      <c r="O1145" s="33">
        <v>1</v>
      </c>
      <c r="P1145" s="33"/>
      <c r="Q1145" s="33">
        <v>132</v>
      </c>
      <c r="R1145" s="33">
        <v>1</v>
      </c>
      <c r="S1145" s="33"/>
      <c r="T1145" s="33"/>
      <c r="U1145" s="33" t="s">
        <v>2765</v>
      </c>
      <c r="V1145" s="33" t="s">
        <v>39</v>
      </c>
      <c r="W1145" s="33" t="s">
        <v>54</v>
      </c>
    </row>
    <row r="1146" s="6" customFormat="1" ht="24" spans="1:23">
      <c r="A1146" s="32">
        <v>1137</v>
      </c>
      <c r="B1146" s="33" t="s">
        <v>2744</v>
      </c>
      <c r="C1146" s="33" t="s">
        <v>31</v>
      </c>
      <c r="D1146" s="33" t="s">
        <v>87</v>
      </c>
      <c r="E1146" s="39" t="s">
        <v>83</v>
      </c>
      <c r="F1146" s="34">
        <v>44197</v>
      </c>
      <c r="G1146" s="34">
        <v>44531</v>
      </c>
      <c r="H1146" s="33" t="s">
        <v>2666</v>
      </c>
      <c r="I1146" s="34" t="s">
        <v>3161</v>
      </c>
      <c r="J1146" s="48">
        <v>26</v>
      </c>
      <c r="K1146" s="33"/>
      <c r="L1146" s="48">
        <v>26</v>
      </c>
      <c r="M1146" s="33"/>
      <c r="N1146" s="33"/>
      <c r="O1146" s="33">
        <v>1</v>
      </c>
      <c r="P1146" s="33"/>
      <c r="Q1146" s="33">
        <v>122</v>
      </c>
      <c r="R1146" s="33">
        <v>1</v>
      </c>
      <c r="S1146" s="33"/>
      <c r="T1146" s="33"/>
      <c r="U1146" s="33" t="s">
        <v>2763</v>
      </c>
      <c r="V1146" s="33" t="s">
        <v>39</v>
      </c>
      <c r="W1146" s="33" t="s">
        <v>54</v>
      </c>
    </row>
    <row r="1147" s="6" customFormat="1" ht="24" spans="1:23">
      <c r="A1147" s="32">
        <v>1138</v>
      </c>
      <c r="B1147" s="33" t="s">
        <v>2744</v>
      </c>
      <c r="C1147" s="33" t="s">
        <v>31</v>
      </c>
      <c r="D1147" s="33" t="s">
        <v>87</v>
      </c>
      <c r="E1147" s="39" t="s">
        <v>219</v>
      </c>
      <c r="F1147" s="34">
        <v>44197</v>
      </c>
      <c r="G1147" s="34">
        <v>44531</v>
      </c>
      <c r="H1147" s="33" t="s">
        <v>2666</v>
      </c>
      <c r="I1147" s="34" t="s">
        <v>3162</v>
      </c>
      <c r="J1147" s="48">
        <v>7</v>
      </c>
      <c r="K1147" s="33"/>
      <c r="L1147" s="48">
        <v>7</v>
      </c>
      <c r="M1147" s="33"/>
      <c r="N1147" s="33"/>
      <c r="O1147" s="33">
        <v>1</v>
      </c>
      <c r="P1147" s="33"/>
      <c r="Q1147" s="33">
        <v>133</v>
      </c>
      <c r="R1147" s="33">
        <v>1</v>
      </c>
      <c r="S1147" s="33"/>
      <c r="T1147" s="33"/>
      <c r="U1147" s="33" t="s">
        <v>2770</v>
      </c>
      <c r="V1147" s="33" t="s">
        <v>39</v>
      </c>
      <c r="W1147" s="33" t="s">
        <v>54</v>
      </c>
    </row>
    <row r="1148" s="6" customFormat="1" ht="24" spans="1:23">
      <c r="A1148" s="32">
        <v>1139</v>
      </c>
      <c r="B1148" s="33" t="s">
        <v>2744</v>
      </c>
      <c r="C1148" s="33" t="s">
        <v>31</v>
      </c>
      <c r="D1148" s="33" t="s">
        <v>87</v>
      </c>
      <c r="E1148" s="39" t="s">
        <v>219</v>
      </c>
      <c r="F1148" s="34">
        <v>44197</v>
      </c>
      <c r="G1148" s="34">
        <v>44531</v>
      </c>
      <c r="H1148" s="33" t="s">
        <v>2666</v>
      </c>
      <c r="I1148" s="34" t="s">
        <v>3163</v>
      </c>
      <c r="J1148" s="48">
        <v>11</v>
      </c>
      <c r="K1148" s="33"/>
      <c r="L1148" s="48">
        <v>11</v>
      </c>
      <c r="M1148" s="33"/>
      <c r="N1148" s="33"/>
      <c r="O1148" s="33">
        <v>1</v>
      </c>
      <c r="P1148" s="33"/>
      <c r="Q1148" s="33">
        <v>136</v>
      </c>
      <c r="R1148" s="33">
        <v>1</v>
      </c>
      <c r="S1148" s="33"/>
      <c r="T1148" s="33"/>
      <c r="U1148" s="33" t="s">
        <v>2748</v>
      </c>
      <c r="V1148" s="33" t="s">
        <v>39</v>
      </c>
      <c r="W1148" s="33" t="s">
        <v>54</v>
      </c>
    </row>
    <row r="1149" s="6" customFormat="1" ht="24" spans="1:23">
      <c r="A1149" s="32">
        <v>1140</v>
      </c>
      <c r="B1149" s="33" t="s">
        <v>2744</v>
      </c>
      <c r="C1149" s="33" t="s">
        <v>31</v>
      </c>
      <c r="D1149" s="33" t="s">
        <v>87</v>
      </c>
      <c r="E1149" s="39" t="s">
        <v>83</v>
      </c>
      <c r="F1149" s="34">
        <v>44197</v>
      </c>
      <c r="G1149" s="34">
        <v>44531</v>
      </c>
      <c r="H1149" s="33" t="s">
        <v>2666</v>
      </c>
      <c r="I1149" s="34" t="s">
        <v>3164</v>
      </c>
      <c r="J1149" s="48">
        <v>4</v>
      </c>
      <c r="K1149" s="33"/>
      <c r="L1149" s="48">
        <v>4</v>
      </c>
      <c r="M1149" s="33"/>
      <c r="N1149" s="33"/>
      <c r="O1149" s="33">
        <v>1</v>
      </c>
      <c r="P1149" s="33"/>
      <c r="Q1149" s="33">
        <v>137</v>
      </c>
      <c r="R1149" s="33">
        <v>1</v>
      </c>
      <c r="S1149" s="33"/>
      <c r="T1149" s="33"/>
      <c r="U1149" s="33" t="s">
        <v>3165</v>
      </c>
      <c r="V1149" s="33" t="s">
        <v>39</v>
      </c>
      <c r="W1149" s="33" t="s">
        <v>54</v>
      </c>
    </row>
    <row r="1150" s="6" customFormat="1" ht="24" spans="1:23">
      <c r="A1150" s="32">
        <v>1141</v>
      </c>
      <c r="B1150" s="33" t="s">
        <v>2744</v>
      </c>
      <c r="C1150" s="33" t="s">
        <v>31</v>
      </c>
      <c r="D1150" s="33" t="s">
        <v>87</v>
      </c>
      <c r="E1150" s="39" t="s">
        <v>352</v>
      </c>
      <c r="F1150" s="34">
        <v>44197</v>
      </c>
      <c r="G1150" s="34">
        <v>44531</v>
      </c>
      <c r="H1150" s="33" t="s">
        <v>2666</v>
      </c>
      <c r="I1150" s="34" t="s">
        <v>3166</v>
      </c>
      <c r="J1150" s="48">
        <v>7</v>
      </c>
      <c r="K1150" s="33"/>
      <c r="L1150" s="48">
        <v>7</v>
      </c>
      <c r="M1150" s="33"/>
      <c r="N1150" s="33"/>
      <c r="O1150" s="33">
        <v>1</v>
      </c>
      <c r="P1150" s="33"/>
      <c r="Q1150" s="33">
        <v>125</v>
      </c>
      <c r="R1150" s="33"/>
      <c r="S1150" s="33"/>
      <c r="T1150" s="33"/>
      <c r="U1150" s="33" t="s">
        <v>3167</v>
      </c>
      <c r="V1150" s="33" t="s">
        <v>39</v>
      </c>
      <c r="W1150" s="33" t="s">
        <v>54</v>
      </c>
    </row>
    <row r="1151" s="6" customFormat="1" ht="24" spans="1:23">
      <c r="A1151" s="32">
        <v>1142</v>
      </c>
      <c r="B1151" s="33" t="s">
        <v>2744</v>
      </c>
      <c r="C1151" s="33" t="s">
        <v>31</v>
      </c>
      <c r="D1151" s="33" t="s">
        <v>87</v>
      </c>
      <c r="E1151" s="39" t="s">
        <v>1357</v>
      </c>
      <c r="F1151" s="34">
        <v>44197</v>
      </c>
      <c r="G1151" s="34">
        <v>44531</v>
      </c>
      <c r="H1151" s="33" t="s">
        <v>2666</v>
      </c>
      <c r="I1151" s="34" t="s">
        <v>3168</v>
      </c>
      <c r="J1151" s="48">
        <v>8</v>
      </c>
      <c r="K1151" s="33"/>
      <c r="L1151" s="48">
        <v>8</v>
      </c>
      <c r="M1151" s="33"/>
      <c r="N1151" s="33"/>
      <c r="O1151" s="33">
        <v>1</v>
      </c>
      <c r="P1151" s="33"/>
      <c r="Q1151" s="33">
        <v>166</v>
      </c>
      <c r="R1151" s="33">
        <v>1</v>
      </c>
      <c r="S1151" s="33"/>
      <c r="T1151" s="33"/>
      <c r="U1151" s="33" t="s">
        <v>3169</v>
      </c>
      <c r="V1151" s="33" t="s">
        <v>39</v>
      </c>
      <c r="W1151" s="33" t="s">
        <v>54</v>
      </c>
    </row>
    <row r="1152" s="6" customFormat="1" ht="24" spans="1:23">
      <c r="A1152" s="32">
        <v>1143</v>
      </c>
      <c r="B1152" s="33" t="s">
        <v>2744</v>
      </c>
      <c r="C1152" s="33" t="s">
        <v>31</v>
      </c>
      <c r="D1152" s="33" t="s">
        <v>87</v>
      </c>
      <c r="E1152" s="39" t="s">
        <v>1357</v>
      </c>
      <c r="F1152" s="34">
        <v>44197</v>
      </c>
      <c r="G1152" s="34">
        <v>44531</v>
      </c>
      <c r="H1152" s="33" t="s">
        <v>2666</v>
      </c>
      <c r="I1152" s="34" t="s">
        <v>3170</v>
      </c>
      <c r="J1152" s="48">
        <v>7</v>
      </c>
      <c r="K1152" s="33"/>
      <c r="L1152" s="48">
        <v>7</v>
      </c>
      <c r="M1152" s="33"/>
      <c r="N1152" s="33"/>
      <c r="O1152" s="33">
        <v>1</v>
      </c>
      <c r="P1152" s="33"/>
      <c r="Q1152" s="33">
        <v>152</v>
      </c>
      <c r="R1152" s="33">
        <v>1</v>
      </c>
      <c r="S1152" s="33"/>
      <c r="T1152" s="33"/>
      <c r="U1152" s="33" t="s">
        <v>3150</v>
      </c>
      <c r="V1152" s="33" t="s">
        <v>39</v>
      </c>
      <c r="W1152" s="33" t="s">
        <v>54</v>
      </c>
    </row>
    <row r="1153" s="6" customFormat="1" ht="24" spans="1:23">
      <c r="A1153" s="32">
        <v>1144</v>
      </c>
      <c r="B1153" s="33" t="s">
        <v>2744</v>
      </c>
      <c r="C1153" s="33" t="s">
        <v>31</v>
      </c>
      <c r="D1153" s="33" t="s">
        <v>87</v>
      </c>
      <c r="E1153" s="39" t="s">
        <v>2200</v>
      </c>
      <c r="F1153" s="34">
        <v>44197</v>
      </c>
      <c r="G1153" s="34">
        <v>44531</v>
      </c>
      <c r="H1153" s="33" t="s">
        <v>2666</v>
      </c>
      <c r="I1153" s="34" t="s">
        <v>3171</v>
      </c>
      <c r="J1153" s="48">
        <v>13</v>
      </c>
      <c r="K1153" s="33"/>
      <c r="L1153" s="48">
        <v>13</v>
      </c>
      <c r="M1153" s="33"/>
      <c r="N1153" s="33"/>
      <c r="O1153" s="33">
        <v>1</v>
      </c>
      <c r="P1153" s="33"/>
      <c r="Q1153" s="33">
        <v>147</v>
      </c>
      <c r="R1153" s="33">
        <v>1</v>
      </c>
      <c r="S1153" s="33"/>
      <c r="T1153" s="33"/>
      <c r="U1153" s="33" t="s">
        <v>3157</v>
      </c>
      <c r="V1153" s="33" t="s">
        <v>39</v>
      </c>
      <c r="W1153" s="33" t="s">
        <v>54</v>
      </c>
    </row>
    <row r="1154" s="6" customFormat="1" ht="24" spans="1:23">
      <c r="A1154" s="32">
        <v>1145</v>
      </c>
      <c r="B1154" s="33" t="s">
        <v>2744</v>
      </c>
      <c r="C1154" s="33" t="s">
        <v>31</v>
      </c>
      <c r="D1154" s="33" t="s">
        <v>87</v>
      </c>
      <c r="E1154" s="39" t="s">
        <v>100</v>
      </c>
      <c r="F1154" s="34">
        <v>44197</v>
      </c>
      <c r="G1154" s="34">
        <v>44531</v>
      </c>
      <c r="H1154" s="33" t="s">
        <v>2666</v>
      </c>
      <c r="I1154" s="34" t="s">
        <v>3172</v>
      </c>
      <c r="J1154" s="48">
        <v>9</v>
      </c>
      <c r="K1154" s="33"/>
      <c r="L1154" s="48">
        <v>9</v>
      </c>
      <c r="M1154" s="33"/>
      <c r="N1154" s="33"/>
      <c r="O1154" s="33">
        <v>1</v>
      </c>
      <c r="P1154" s="33"/>
      <c r="Q1154" s="33">
        <v>132</v>
      </c>
      <c r="R1154" s="33">
        <v>1</v>
      </c>
      <c r="S1154" s="33"/>
      <c r="T1154" s="33"/>
      <c r="U1154" s="33" t="s">
        <v>2765</v>
      </c>
      <c r="V1154" s="33" t="s">
        <v>39</v>
      </c>
      <c r="W1154" s="33" t="s">
        <v>54</v>
      </c>
    </row>
    <row r="1155" s="6" customFormat="1" ht="24" spans="1:23">
      <c r="A1155" s="32">
        <v>1146</v>
      </c>
      <c r="B1155" s="33" t="s">
        <v>2744</v>
      </c>
      <c r="C1155" s="33" t="s">
        <v>31</v>
      </c>
      <c r="D1155" s="33" t="s">
        <v>87</v>
      </c>
      <c r="E1155" s="39" t="s">
        <v>100</v>
      </c>
      <c r="F1155" s="34">
        <v>44197</v>
      </c>
      <c r="G1155" s="34">
        <v>44531</v>
      </c>
      <c r="H1155" s="33" t="s">
        <v>2666</v>
      </c>
      <c r="I1155" s="34" t="s">
        <v>3173</v>
      </c>
      <c r="J1155" s="48">
        <v>22</v>
      </c>
      <c r="K1155" s="33"/>
      <c r="L1155" s="48">
        <v>22</v>
      </c>
      <c r="M1155" s="33"/>
      <c r="N1155" s="33"/>
      <c r="O1155" s="33">
        <v>1</v>
      </c>
      <c r="P1155" s="33"/>
      <c r="Q1155" s="33">
        <v>124</v>
      </c>
      <c r="R1155" s="33">
        <v>1</v>
      </c>
      <c r="S1155" s="33"/>
      <c r="T1155" s="33"/>
      <c r="U1155" s="33" t="s">
        <v>3174</v>
      </c>
      <c r="V1155" s="33" t="s">
        <v>39</v>
      </c>
      <c r="W1155" s="33" t="s">
        <v>54</v>
      </c>
    </row>
    <row r="1156" s="6" customFormat="1" ht="24" spans="1:23">
      <c r="A1156" s="32">
        <v>1147</v>
      </c>
      <c r="B1156" s="33" t="s">
        <v>2744</v>
      </c>
      <c r="C1156" s="33" t="s">
        <v>31</v>
      </c>
      <c r="D1156" s="33" t="s">
        <v>87</v>
      </c>
      <c r="E1156" s="39" t="s">
        <v>259</v>
      </c>
      <c r="F1156" s="34">
        <v>44197</v>
      </c>
      <c r="G1156" s="34">
        <v>44531</v>
      </c>
      <c r="H1156" s="33" t="s">
        <v>2666</v>
      </c>
      <c r="I1156" s="34" t="s">
        <v>3175</v>
      </c>
      <c r="J1156" s="48">
        <v>12</v>
      </c>
      <c r="K1156" s="33"/>
      <c r="L1156" s="48">
        <v>12</v>
      </c>
      <c r="M1156" s="33"/>
      <c r="N1156" s="33"/>
      <c r="O1156" s="33">
        <v>1</v>
      </c>
      <c r="P1156" s="33"/>
      <c r="Q1156" s="33">
        <v>124</v>
      </c>
      <c r="R1156" s="33">
        <v>1</v>
      </c>
      <c r="S1156" s="33"/>
      <c r="T1156" s="33"/>
      <c r="U1156" s="33" t="s">
        <v>3174</v>
      </c>
      <c r="V1156" s="33" t="s">
        <v>39</v>
      </c>
      <c r="W1156" s="33" t="s">
        <v>54</v>
      </c>
    </row>
    <row r="1157" s="6" customFormat="1" ht="24" spans="1:23">
      <c r="A1157" s="32">
        <v>1148</v>
      </c>
      <c r="B1157" s="33" t="s">
        <v>2744</v>
      </c>
      <c r="C1157" s="33" t="s">
        <v>31</v>
      </c>
      <c r="D1157" s="33" t="s">
        <v>87</v>
      </c>
      <c r="E1157" s="39" t="s">
        <v>598</v>
      </c>
      <c r="F1157" s="34">
        <v>44197</v>
      </c>
      <c r="G1157" s="34">
        <v>44531</v>
      </c>
      <c r="H1157" s="33" t="s">
        <v>2666</v>
      </c>
      <c r="I1157" s="34" t="s">
        <v>3176</v>
      </c>
      <c r="J1157" s="48">
        <v>26</v>
      </c>
      <c r="K1157" s="33"/>
      <c r="L1157" s="48">
        <v>26</v>
      </c>
      <c r="M1157" s="33"/>
      <c r="N1157" s="33"/>
      <c r="O1157" s="33">
        <v>1</v>
      </c>
      <c r="P1157" s="33"/>
      <c r="Q1157" s="33">
        <v>145</v>
      </c>
      <c r="R1157" s="33">
        <v>1</v>
      </c>
      <c r="S1157" s="33"/>
      <c r="T1157" s="33"/>
      <c r="U1157" s="33" t="s">
        <v>2756</v>
      </c>
      <c r="V1157" s="33" t="s">
        <v>39</v>
      </c>
      <c r="W1157" s="33" t="s">
        <v>54</v>
      </c>
    </row>
    <row r="1158" s="6" customFormat="1" ht="24" spans="1:23">
      <c r="A1158" s="32">
        <v>1149</v>
      </c>
      <c r="B1158" s="33" t="s">
        <v>2744</v>
      </c>
      <c r="C1158" s="33" t="s">
        <v>31</v>
      </c>
      <c r="D1158" s="33" t="s">
        <v>87</v>
      </c>
      <c r="E1158" s="39" t="s">
        <v>271</v>
      </c>
      <c r="F1158" s="34">
        <v>44197</v>
      </c>
      <c r="G1158" s="34">
        <v>44531</v>
      </c>
      <c r="H1158" s="33" t="s">
        <v>2666</v>
      </c>
      <c r="I1158" s="34" t="s">
        <v>3177</v>
      </c>
      <c r="J1158" s="48">
        <v>8</v>
      </c>
      <c r="K1158" s="33"/>
      <c r="L1158" s="48">
        <v>8</v>
      </c>
      <c r="M1158" s="33"/>
      <c r="N1158" s="33"/>
      <c r="O1158" s="33">
        <v>1</v>
      </c>
      <c r="P1158" s="33"/>
      <c r="Q1158" s="33">
        <v>144</v>
      </c>
      <c r="R1158" s="33">
        <v>1</v>
      </c>
      <c r="S1158" s="33"/>
      <c r="T1158" s="33"/>
      <c r="U1158" s="33" t="s">
        <v>2752</v>
      </c>
      <c r="V1158" s="33" t="s">
        <v>39</v>
      </c>
      <c r="W1158" s="33" t="s">
        <v>54</v>
      </c>
    </row>
    <row r="1159" s="6" customFormat="1" ht="24" spans="1:23">
      <c r="A1159" s="32">
        <v>1150</v>
      </c>
      <c r="B1159" s="33" t="s">
        <v>2744</v>
      </c>
      <c r="C1159" s="33" t="s">
        <v>31</v>
      </c>
      <c r="D1159" s="33" t="s">
        <v>87</v>
      </c>
      <c r="E1159" s="39" t="s">
        <v>2798</v>
      </c>
      <c r="F1159" s="34">
        <v>44197</v>
      </c>
      <c r="G1159" s="34">
        <v>44531</v>
      </c>
      <c r="H1159" s="33" t="s">
        <v>2666</v>
      </c>
      <c r="I1159" s="34" t="s">
        <v>3178</v>
      </c>
      <c r="J1159" s="48">
        <v>8</v>
      </c>
      <c r="K1159" s="33"/>
      <c r="L1159" s="48">
        <v>8</v>
      </c>
      <c r="M1159" s="33"/>
      <c r="N1159" s="33"/>
      <c r="O1159" s="33">
        <v>1</v>
      </c>
      <c r="P1159" s="33"/>
      <c r="Q1159" s="33">
        <v>169</v>
      </c>
      <c r="R1159" s="33">
        <v>1</v>
      </c>
      <c r="S1159" s="33"/>
      <c r="T1159" s="33"/>
      <c r="U1159" s="33" t="s">
        <v>3179</v>
      </c>
      <c r="V1159" s="33" t="s">
        <v>39</v>
      </c>
      <c r="W1159" s="33" t="s">
        <v>54</v>
      </c>
    </row>
    <row r="1160" s="6" customFormat="1" ht="24" spans="1:23">
      <c r="A1160" s="32">
        <v>1151</v>
      </c>
      <c r="B1160" s="33" t="s">
        <v>2744</v>
      </c>
      <c r="C1160" s="33" t="s">
        <v>31</v>
      </c>
      <c r="D1160" s="33" t="s">
        <v>87</v>
      </c>
      <c r="E1160" s="39" t="s">
        <v>2798</v>
      </c>
      <c r="F1160" s="34">
        <v>44197</v>
      </c>
      <c r="G1160" s="34">
        <v>44531</v>
      </c>
      <c r="H1160" s="33" t="s">
        <v>2666</v>
      </c>
      <c r="I1160" s="34" t="s">
        <v>3180</v>
      </c>
      <c r="J1160" s="48">
        <v>4</v>
      </c>
      <c r="K1160" s="33"/>
      <c r="L1160" s="48">
        <v>4</v>
      </c>
      <c r="M1160" s="33"/>
      <c r="N1160" s="33"/>
      <c r="O1160" s="33">
        <v>1</v>
      </c>
      <c r="P1160" s="33"/>
      <c r="Q1160" s="33">
        <v>108</v>
      </c>
      <c r="R1160" s="33">
        <v>1</v>
      </c>
      <c r="S1160" s="33"/>
      <c r="T1160" s="33"/>
      <c r="U1160" s="33" t="s">
        <v>3181</v>
      </c>
      <c r="V1160" s="33" t="s">
        <v>39</v>
      </c>
      <c r="W1160" s="33" t="s">
        <v>54</v>
      </c>
    </row>
    <row r="1161" s="6" customFormat="1" ht="24" spans="1:23">
      <c r="A1161" s="32">
        <v>1152</v>
      </c>
      <c r="B1161" s="33" t="s">
        <v>2744</v>
      </c>
      <c r="C1161" s="33" t="s">
        <v>31</v>
      </c>
      <c r="D1161" s="33" t="s">
        <v>87</v>
      </c>
      <c r="E1161" s="39" t="s">
        <v>2798</v>
      </c>
      <c r="F1161" s="34">
        <v>44197</v>
      </c>
      <c r="G1161" s="34">
        <v>44531</v>
      </c>
      <c r="H1161" s="33" t="s">
        <v>2666</v>
      </c>
      <c r="I1161" s="34" t="s">
        <v>3182</v>
      </c>
      <c r="J1161" s="48">
        <v>25</v>
      </c>
      <c r="K1161" s="33"/>
      <c r="L1161" s="48">
        <v>25</v>
      </c>
      <c r="M1161" s="33"/>
      <c r="N1161" s="33"/>
      <c r="O1161" s="33">
        <v>1</v>
      </c>
      <c r="P1161" s="33"/>
      <c r="Q1161" s="33">
        <v>345</v>
      </c>
      <c r="R1161" s="33">
        <v>1</v>
      </c>
      <c r="S1161" s="33"/>
      <c r="T1161" s="33"/>
      <c r="U1161" s="33" t="s">
        <v>3183</v>
      </c>
      <c r="V1161" s="33" t="s">
        <v>39</v>
      </c>
      <c r="W1161" s="33" t="s">
        <v>54</v>
      </c>
    </row>
    <row r="1162" s="6" customFormat="1" ht="24" spans="1:23">
      <c r="A1162" s="32">
        <v>1153</v>
      </c>
      <c r="B1162" s="33" t="s">
        <v>2744</v>
      </c>
      <c r="C1162" s="33" t="s">
        <v>31</v>
      </c>
      <c r="D1162" s="33" t="s">
        <v>87</v>
      </c>
      <c r="E1162" s="39" t="s">
        <v>1268</v>
      </c>
      <c r="F1162" s="34">
        <v>44197</v>
      </c>
      <c r="G1162" s="34">
        <v>44531</v>
      </c>
      <c r="H1162" s="33" t="s">
        <v>2666</v>
      </c>
      <c r="I1162" s="34" t="s">
        <v>3184</v>
      </c>
      <c r="J1162" s="48">
        <v>8</v>
      </c>
      <c r="K1162" s="33"/>
      <c r="L1162" s="48">
        <v>8</v>
      </c>
      <c r="M1162" s="33"/>
      <c r="N1162" s="33"/>
      <c r="O1162" s="33">
        <v>1</v>
      </c>
      <c r="P1162" s="33"/>
      <c r="Q1162" s="33">
        <v>142</v>
      </c>
      <c r="R1162" s="33"/>
      <c r="S1162" s="33"/>
      <c r="T1162" s="33"/>
      <c r="U1162" s="33" t="s">
        <v>2784</v>
      </c>
      <c r="V1162" s="33" t="s">
        <v>39</v>
      </c>
      <c r="W1162" s="33" t="s">
        <v>54</v>
      </c>
    </row>
    <row r="1163" s="6" customFormat="1" ht="24" spans="1:23">
      <c r="A1163" s="32">
        <v>1154</v>
      </c>
      <c r="B1163" s="33" t="s">
        <v>2744</v>
      </c>
      <c r="C1163" s="33" t="s">
        <v>31</v>
      </c>
      <c r="D1163" s="33" t="s">
        <v>87</v>
      </c>
      <c r="E1163" s="39" t="s">
        <v>842</v>
      </c>
      <c r="F1163" s="34">
        <v>44197</v>
      </c>
      <c r="G1163" s="34">
        <v>44531</v>
      </c>
      <c r="H1163" s="33" t="s">
        <v>2666</v>
      </c>
      <c r="I1163" s="34" t="s">
        <v>3185</v>
      </c>
      <c r="J1163" s="48">
        <v>10</v>
      </c>
      <c r="K1163" s="33"/>
      <c r="L1163" s="48">
        <v>10</v>
      </c>
      <c r="M1163" s="33"/>
      <c r="N1163" s="33"/>
      <c r="O1163" s="33">
        <v>1</v>
      </c>
      <c r="P1163" s="33"/>
      <c r="Q1163" s="33">
        <v>145</v>
      </c>
      <c r="R1163" s="33">
        <v>1</v>
      </c>
      <c r="S1163" s="33"/>
      <c r="T1163" s="33"/>
      <c r="U1163" s="33" t="s">
        <v>2756</v>
      </c>
      <c r="V1163" s="33" t="s">
        <v>39</v>
      </c>
      <c r="W1163" s="33" t="s">
        <v>54</v>
      </c>
    </row>
    <row r="1164" s="6" customFormat="1" ht="24" spans="1:23">
      <c r="A1164" s="32">
        <v>1155</v>
      </c>
      <c r="B1164" s="33" t="s">
        <v>2744</v>
      </c>
      <c r="C1164" s="33" t="s">
        <v>31</v>
      </c>
      <c r="D1164" s="33" t="s">
        <v>87</v>
      </c>
      <c r="E1164" s="39" t="s">
        <v>410</v>
      </c>
      <c r="F1164" s="34">
        <v>44197</v>
      </c>
      <c r="G1164" s="34">
        <v>44531</v>
      </c>
      <c r="H1164" s="33" t="s">
        <v>2666</v>
      </c>
      <c r="I1164" s="34" t="s">
        <v>3186</v>
      </c>
      <c r="J1164" s="48">
        <v>26</v>
      </c>
      <c r="K1164" s="33"/>
      <c r="L1164" s="48">
        <v>26</v>
      </c>
      <c r="M1164" s="33"/>
      <c r="N1164" s="33"/>
      <c r="O1164" s="33">
        <v>1</v>
      </c>
      <c r="P1164" s="33"/>
      <c r="Q1164" s="33">
        <v>189</v>
      </c>
      <c r="R1164" s="33">
        <v>1</v>
      </c>
      <c r="S1164" s="33"/>
      <c r="T1164" s="33"/>
      <c r="U1164" s="33" t="s">
        <v>3187</v>
      </c>
      <c r="V1164" s="33" t="s">
        <v>39</v>
      </c>
      <c r="W1164" s="33" t="s">
        <v>54</v>
      </c>
    </row>
    <row r="1165" s="6" customFormat="1" ht="24" spans="1:23">
      <c r="A1165" s="32">
        <v>1156</v>
      </c>
      <c r="B1165" s="33" t="s">
        <v>2744</v>
      </c>
      <c r="C1165" s="33" t="s">
        <v>31</v>
      </c>
      <c r="D1165" s="33" t="s">
        <v>87</v>
      </c>
      <c r="E1165" s="39" t="s">
        <v>461</v>
      </c>
      <c r="F1165" s="34">
        <v>44197</v>
      </c>
      <c r="G1165" s="34">
        <v>44531</v>
      </c>
      <c r="H1165" s="33" t="s">
        <v>2666</v>
      </c>
      <c r="I1165" s="34" t="s">
        <v>3188</v>
      </c>
      <c r="J1165" s="48">
        <v>9</v>
      </c>
      <c r="K1165" s="33"/>
      <c r="L1165" s="48">
        <v>9</v>
      </c>
      <c r="M1165" s="33"/>
      <c r="N1165" s="33"/>
      <c r="O1165" s="33">
        <v>1</v>
      </c>
      <c r="P1165" s="33"/>
      <c r="Q1165" s="33">
        <v>117</v>
      </c>
      <c r="R1165" s="33"/>
      <c r="S1165" s="33"/>
      <c r="T1165" s="33"/>
      <c r="U1165" s="33" t="s">
        <v>3189</v>
      </c>
      <c r="V1165" s="33" t="s">
        <v>39</v>
      </c>
      <c r="W1165" s="33" t="s">
        <v>54</v>
      </c>
    </row>
    <row r="1166" s="6" customFormat="1" ht="24" spans="1:23">
      <c r="A1166" s="32">
        <v>1157</v>
      </c>
      <c r="B1166" s="33" t="s">
        <v>2744</v>
      </c>
      <c r="C1166" s="33" t="s">
        <v>31</v>
      </c>
      <c r="D1166" s="33" t="s">
        <v>87</v>
      </c>
      <c r="E1166" s="39" t="s">
        <v>1623</v>
      </c>
      <c r="F1166" s="34">
        <v>44197</v>
      </c>
      <c r="G1166" s="34">
        <v>44531</v>
      </c>
      <c r="H1166" s="33" t="s">
        <v>2666</v>
      </c>
      <c r="I1166" s="34" t="s">
        <v>3190</v>
      </c>
      <c r="J1166" s="48">
        <v>10</v>
      </c>
      <c r="K1166" s="33"/>
      <c r="L1166" s="48">
        <v>10</v>
      </c>
      <c r="M1166" s="33"/>
      <c r="N1166" s="33"/>
      <c r="O1166" s="33">
        <v>1</v>
      </c>
      <c r="P1166" s="33"/>
      <c r="Q1166" s="33">
        <v>122</v>
      </c>
      <c r="R1166" s="33"/>
      <c r="S1166" s="33"/>
      <c r="T1166" s="33"/>
      <c r="U1166" s="33" t="s">
        <v>2763</v>
      </c>
      <c r="V1166" s="33" t="s">
        <v>39</v>
      </c>
      <c r="W1166" s="33" t="s">
        <v>54</v>
      </c>
    </row>
    <row r="1167" s="6" customFormat="1" ht="24" spans="1:23">
      <c r="A1167" s="32">
        <v>1158</v>
      </c>
      <c r="B1167" s="33" t="s">
        <v>2744</v>
      </c>
      <c r="C1167" s="33" t="s">
        <v>31</v>
      </c>
      <c r="D1167" s="33" t="s">
        <v>87</v>
      </c>
      <c r="E1167" s="39" t="s">
        <v>1138</v>
      </c>
      <c r="F1167" s="34">
        <v>44197</v>
      </c>
      <c r="G1167" s="34">
        <v>44531</v>
      </c>
      <c r="H1167" s="33" t="s">
        <v>2666</v>
      </c>
      <c r="I1167" s="34" t="s">
        <v>3191</v>
      </c>
      <c r="J1167" s="48">
        <v>5</v>
      </c>
      <c r="K1167" s="33"/>
      <c r="L1167" s="48">
        <v>5</v>
      </c>
      <c r="M1167" s="33"/>
      <c r="N1167" s="33"/>
      <c r="O1167" s="33">
        <v>1</v>
      </c>
      <c r="P1167" s="33"/>
      <c r="Q1167" s="33">
        <v>107</v>
      </c>
      <c r="R1167" s="33">
        <v>1</v>
      </c>
      <c r="S1167" s="33"/>
      <c r="T1167" s="33"/>
      <c r="U1167" s="33" t="s">
        <v>3192</v>
      </c>
      <c r="V1167" s="33" t="s">
        <v>39</v>
      </c>
      <c r="W1167" s="33" t="s">
        <v>54</v>
      </c>
    </row>
    <row r="1168" s="6" customFormat="1" ht="24" spans="1:23">
      <c r="A1168" s="32">
        <v>1159</v>
      </c>
      <c r="B1168" s="33" t="s">
        <v>2744</v>
      </c>
      <c r="C1168" s="33" t="s">
        <v>31</v>
      </c>
      <c r="D1168" s="33" t="s">
        <v>87</v>
      </c>
      <c r="E1168" s="39" t="s">
        <v>228</v>
      </c>
      <c r="F1168" s="34">
        <v>44197</v>
      </c>
      <c r="G1168" s="34">
        <v>44531</v>
      </c>
      <c r="H1168" s="33" t="s">
        <v>2666</v>
      </c>
      <c r="I1168" s="34" t="s">
        <v>3193</v>
      </c>
      <c r="J1168" s="48">
        <v>18</v>
      </c>
      <c r="K1168" s="33"/>
      <c r="L1168" s="48">
        <v>18</v>
      </c>
      <c r="M1168" s="33"/>
      <c r="N1168" s="33"/>
      <c r="O1168" s="33">
        <v>1</v>
      </c>
      <c r="P1168" s="33"/>
      <c r="Q1168" s="33">
        <v>123</v>
      </c>
      <c r="R1168" s="33">
        <v>1</v>
      </c>
      <c r="S1168" s="33"/>
      <c r="T1168" s="33"/>
      <c r="U1168" s="33" t="s">
        <v>2774</v>
      </c>
      <c r="V1168" s="33" t="s">
        <v>39</v>
      </c>
      <c r="W1168" s="33" t="s">
        <v>54</v>
      </c>
    </row>
    <row r="1169" s="6" customFormat="1" ht="24" spans="1:23">
      <c r="A1169" s="32">
        <v>1160</v>
      </c>
      <c r="B1169" s="33" t="s">
        <v>2744</v>
      </c>
      <c r="C1169" s="33" t="s">
        <v>31</v>
      </c>
      <c r="D1169" s="33" t="s">
        <v>87</v>
      </c>
      <c r="E1169" s="39" t="s">
        <v>228</v>
      </c>
      <c r="F1169" s="34">
        <v>44197</v>
      </c>
      <c r="G1169" s="34">
        <v>44531</v>
      </c>
      <c r="H1169" s="33" t="s">
        <v>2666</v>
      </c>
      <c r="I1169" s="34" t="s">
        <v>3194</v>
      </c>
      <c r="J1169" s="48">
        <v>34</v>
      </c>
      <c r="K1169" s="33"/>
      <c r="L1169" s="48">
        <v>34</v>
      </c>
      <c r="M1169" s="33"/>
      <c r="N1169" s="33"/>
      <c r="O1169" s="33">
        <v>1</v>
      </c>
      <c r="P1169" s="33"/>
      <c r="Q1169" s="33">
        <v>144</v>
      </c>
      <c r="R1169" s="33">
        <v>1</v>
      </c>
      <c r="S1169" s="33"/>
      <c r="T1169" s="33"/>
      <c r="U1169" s="33" t="s">
        <v>2752</v>
      </c>
      <c r="V1169" s="33" t="s">
        <v>39</v>
      </c>
      <c r="W1169" s="33" t="s">
        <v>54</v>
      </c>
    </row>
    <row r="1170" s="6" customFormat="1" ht="24" spans="1:23">
      <c r="A1170" s="32">
        <v>1161</v>
      </c>
      <c r="B1170" s="33" t="s">
        <v>2744</v>
      </c>
      <c r="C1170" s="33" t="s">
        <v>31</v>
      </c>
      <c r="D1170" s="33" t="s">
        <v>87</v>
      </c>
      <c r="E1170" s="39" t="s">
        <v>583</v>
      </c>
      <c r="F1170" s="34">
        <v>44197</v>
      </c>
      <c r="G1170" s="34">
        <v>44531</v>
      </c>
      <c r="H1170" s="33" t="s">
        <v>2666</v>
      </c>
      <c r="I1170" s="34" t="s">
        <v>3195</v>
      </c>
      <c r="J1170" s="48">
        <v>23</v>
      </c>
      <c r="K1170" s="33"/>
      <c r="L1170" s="48">
        <v>23</v>
      </c>
      <c r="M1170" s="33"/>
      <c r="N1170" s="33"/>
      <c r="O1170" s="33">
        <v>1</v>
      </c>
      <c r="P1170" s="33"/>
      <c r="Q1170" s="33">
        <v>136</v>
      </c>
      <c r="R1170" s="33">
        <v>1</v>
      </c>
      <c r="S1170" s="33"/>
      <c r="T1170" s="33"/>
      <c r="U1170" s="33" t="s">
        <v>2748</v>
      </c>
      <c r="V1170" s="33" t="s">
        <v>39</v>
      </c>
      <c r="W1170" s="33" t="s">
        <v>54</v>
      </c>
    </row>
    <row r="1171" s="6" customFormat="1" ht="24" spans="1:23">
      <c r="A1171" s="32">
        <v>1162</v>
      </c>
      <c r="B1171" s="33" t="s">
        <v>2744</v>
      </c>
      <c r="C1171" s="33" t="s">
        <v>31</v>
      </c>
      <c r="D1171" s="33" t="s">
        <v>87</v>
      </c>
      <c r="E1171" s="39" t="s">
        <v>2328</v>
      </c>
      <c r="F1171" s="34">
        <v>44197</v>
      </c>
      <c r="G1171" s="34">
        <v>44531</v>
      </c>
      <c r="H1171" s="33" t="s">
        <v>2666</v>
      </c>
      <c r="I1171" s="34" t="s">
        <v>3196</v>
      </c>
      <c r="J1171" s="48">
        <v>23</v>
      </c>
      <c r="K1171" s="33"/>
      <c r="L1171" s="48">
        <v>23</v>
      </c>
      <c r="M1171" s="33"/>
      <c r="N1171" s="33"/>
      <c r="O1171" s="33">
        <v>1</v>
      </c>
      <c r="P1171" s="33"/>
      <c r="Q1171" s="33">
        <v>142</v>
      </c>
      <c r="R1171" s="33"/>
      <c r="S1171" s="33"/>
      <c r="T1171" s="33"/>
      <c r="U1171" s="33" t="s">
        <v>2784</v>
      </c>
      <c r="V1171" s="33" t="s">
        <v>39</v>
      </c>
      <c r="W1171" s="33" t="s">
        <v>54</v>
      </c>
    </row>
    <row r="1172" s="6" customFormat="1" ht="24" spans="1:23">
      <c r="A1172" s="32">
        <v>1163</v>
      </c>
      <c r="B1172" s="33" t="s">
        <v>2744</v>
      </c>
      <c r="C1172" s="33" t="s">
        <v>31</v>
      </c>
      <c r="D1172" s="33" t="s">
        <v>87</v>
      </c>
      <c r="E1172" s="39" t="s">
        <v>3197</v>
      </c>
      <c r="F1172" s="34">
        <v>44197</v>
      </c>
      <c r="G1172" s="34">
        <v>44531</v>
      </c>
      <c r="H1172" s="33" t="s">
        <v>2666</v>
      </c>
      <c r="I1172" s="34" t="s">
        <v>3198</v>
      </c>
      <c r="J1172" s="48">
        <v>48</v>
      </c>
      <c r="K1172" s="33"/>
      <c r="L1172" s="48">
        <v>48</v>
      </c>
      <c r="M1172" s="33"/>
      <c r="N1172" s="33"/>
      <c r="O1172" s="33">
        <v>1</v>
      </c>
      <c r="P1172" s="33"/>
      <c r="Q1172" s="33">
        <v>122</v>
      </c>
      <c r="R1172" s="33"/>
      <c r="S1172" s="33"/>
      <c r="T1172" s="33"/>
      <c r="U1172" s="33" t="s">
        <v>2763</v>
      </c>
      <c r="V1172" s="33" t="s">
        <v>39</v>
      </c>
      <c r="W1172" s="33" t="s">
        <v>54</v>
      </c>
    </row>
    <row r="1173" s="6" customFormat="1" ht="24" spans="1:23">
      <c r="A1173" s="32">
        <v>1164</v>
      </c>
      <c r="B1173" s="33" t="s">
        <v>2744</v>
      </c>
      <c r="C1173" s="33" t="s">
        <v>31</v>
      </c>
      <c r="D1173" s="33" t="s">
        <v>87</v>
      </c>
      <c r="E1173" s="39" t="s">
        <v>583</v>
      </c>
      <c r="F1173" s="34">
        <v>44197</v>
      </c>
      <c r="G1173" s="34">
        <v>44531</v>
      </c>
      <c r="H1173" s="33" t="s">
        <v>2666</v>
      </c>
      <c r="I1173" s="34" t="s">
        <v>3199</v>
      </c>
      <c r="J1173" s="48">
        <v>18</v>
      </c>
      <c r="K1173" s="33"/>
      <c r="L1173" s="48">
        <v>18</v>
      </c>
      <c r="M1173" s="33"/>
      <c r="N1173" s="33"/>
      <c r="O1173" s="33">
        <v>1</v>
      </c>
      <c r="P1173" s="33"/>
      <c r="Q1173" s="33">
        <v>144</v>
      </c>
      <c r="R1173" s="33">
        <v>1</v>
      </c>
      <c r="S1173" s="33"/>
      <c r="T1173" s="33"/>
      <c r="U1173" s="33" t="s">
        <v>2752</v>
      </c>
      <c r="V1173" s="33" t="s">
        <v>39</v>
      </c>
      <c r="W1173" s="33" t="s">
        <v>54</v>
      </c>
    </row>
    <row r="1174" s="6" customFormat="1" ht="24" spans="1:23">
      <c r="A1174" s="32">
        <v>1165</v>
      </c>
      <c r="B1174" s="33" t="s">
        <v>2744</v>
      </c>
      <c r="C1174" s="33" t="s">
        <v>31</v>
      </c>
      <c r="D1174" s="33" t="s">
        <v>87</v>
      </c>
      <c r="E1174" s="39" t="s">
        <v>224</v>
      </c>
      <c r="F1174" s="34">
        <v>44197</v>
      </c>
      <c r="G1174" s="34">
        <v>44531</v>
      </c>
      <c r="H1174" s="33" t="s">
        <v>2666</v>
      </c>
      <c r="I1174" s="34" t="s">
        <v>3200</v>
      </c>
      <c r="J1174" s="48">
        <v>50</v>
      </c>
      <c r="K1174" s="33"/>
      <c r="L1174" s="48">
        <v>50</v>
      </c>
      <c r="M1174" s="33"/>
      <c r="N1174" s="33"/>
      <c r="O1174" s="33">
        <v>1</v>
      </c>
      <c r="P1174" s="33"/>
      <c r="Q1174" s="33">
        <v>147</v>
      </c>
      <c r="R1174" s="33">
        <v>1</v>
      </c>
      <c r="S1174" s="33"/>
      <c r="T1174" s="33"/>
      <c r="U1174" s="33" t="s">
        <v>3157</v>
      </c>
      <c r="V1174" s="33" t="s">
        <v>39</v>
      </c>
      <c r="W1174" s="33" t="s">
        <v>54</v>
      </c>
    </row>
    <row r="1175" s="6" customFormat="1" ht="24" spans="1:23">
      <c r="A1175" s="32">
        <v>1166</v>
      </c>
      <c r="B1175" s="33" t="s">
        <v>2744</v>
      </c>
      <c r="C1175" s="33" t="s">
        <v>31</v>
      </c>
      <c r="D1175" s="33" t="s">
        <v>87</v>
      </c>
      <c r="E1175" s="39" t="s">
        <v>535</v>
      </c>
      <c r="F1175" s="34">
        <v>44197</v>
      </c>
      <c r="G1175" s="34">
        <v>44531</v>
      </c>
      <c r="H1175" s="33" t="s">
        <v>2666</v>
      </c>
      <c r="I1175" s="34" t="s">
        <v>3201</v>
      </c>
      <c r="J1175" s="48">
        <v>41</v>
      </c>
      <c r="K1175" s="33"/>
      <c r="L1175" s="48">
        <v>41</v>
      </c>
      <c r="M1175" s="33"/>
      <c r="N1175" s="33"/>
      <c r="O1175" s="33">
        <v>1</v>
      </c>
      <c r="P1175" s="33"/>
      <c r="Q1175" s="33">
        <v>165</v>
      </c>
      <c r="R1175" s="33"/>
      <c r="S1175" s="33"/>
      <c r="T1175" s="33"/>
      <c r="U1175" s="33" t="s">
        <v>2768</v>
      </c>
      <c r="V1175" s="33" t="s">
        <v>39</v>
      </c>
      <c r="W1175" s="33" t="s">
        <v>54</v>
      </c>
    </row>
    <row r="1176" s="6" customFormat="1" ht="24" spans="1:23">
      <c r="A1176" s="32">
        <v>1167</v>
      </c>
      <c r="B1176" s="33" t="s">
        <v>2744</v>
      </c>
      <c r="C1176" s="33" t="s">
        <v>31</v>
      </c>
      <c r="D1176" s="33" t="s">
        <v>87</v>
      </c>
      <c r="E1176" s="39" t="s">
        <v>507</v>
      </c>
      <c r="F1176" s="34">
        <v>44197</v>
      </c>
      <c r="G1176" s="34">
        <v>44531</v>
      </c>
      <c r="H1176" s="33" t="s">
        <v>2666</v>
      </c>
      <c r="I1176" s="34" t="s">
        <v>3202</v>
      </c>
      <c r="J1176" s="48">
        <v>11</v>
      </c>
      <c r="K1176" s="33"/>
      <c r="L1176" s="48">
        <v>11</v>
      </c>
      <c r="M1176" s="33"/>
      <c r="N1176" s="33"/>
      <c r="O1176" s="33">
        <v>1</v>
      </c>
      <c r="P1176" s="33"/>
      <c r="Q1176" s="33">
        <v>108</v>
      </c>
      <c r="R1176" s="33"/>
      <c r="S1176" s="33"/>
      <c r="T1176" s="33"/>
      <c r="U1176" s="33" t="s">
        <v>3181</v>
      </c>
      <c r="V1176" s="33" t="s">
        <v>39</v>
      </c>
      <c r="W1176" s="33" t="s">
        <v>54</v>
      </c>
    </row>
    <row r="1177" s="6" customFormat="1" ht="24" spans="1:23">
      <c r="A1177" s="32">
        <v>1168</v>
      </c>
      <c r="B1177" s="33" t="s">
        <v>2744</v>
      </c>
      <c r="C1177" s="33" t="s">
        <v>31</v>
      </c>
      <c r="D1177" s="33" t="s">
        <v>87</v>
      </c>
      <c r="E1177" s="39" t="s">
        <v>251</v>
      </c>
      <c r="F1177" s="34">
        <v>44197</v>
      </c>
      <c r="G1177" s="34">
        <v>44531</v>
      </c>
      <c r="H1177" s="33" t="s">
        <v>2666</v>
      </c>
      <c r="I1177" s="34" t="s">
        <v>3203</v>
      </c>
      <c r="J1177" s="48">
        <v>2</v>
      </c>
      <c r="K1177" s="33"/>
      <c r="L1177" s="48">
        <v>2</v>
      </c>
      <c r="M1177" s="33"/>
      <c r="N1177" s="33"/>
      <c r="O1177" s="33">
        <v>1</v>
      </c>
      <c r="P1177" s="33"/>
      <c r="Q1177" s="33">
        <v>114</v>
      </c>
      <c r="R1177" s="33"/>
      <c r="S1177" s="33"/>
      <c r="T1177" s="33"/>
      <c r="U1177" s="33" t="s">
        <v>2779</v>
      </c>
      <c r="V1177" s="33" t="s">
        <v>39</v>
      </c>
      <c r="W1177" s="33" t="s">
        <v>54</v>
      </c>
    </row>
    <row r="1178" s="6" customFormat="1" ht="24" spans="1:23">
      <c r="A1178" s="32">
        <v>1169</v>
      </c>
      <c r="B1178" s="33" t="s">
        <v>2744</v>
      </c>
      <c r="C1178" s="33" t="s">
        <v>31</v>
      </c>
      <c r="D1178" s="33" t="s">
        <v>87</v>
      </c>
      <c r="E1178" s="39" t="s">
        <v>330</v>
      </c>
      <c r="F1178" s="34">
        <v>44197</v>
      </c>
      <c r="G1178" s="34">
        <v>44531</v>
      </c>
      <c r="H1178" s="33" t="s">
        <v>2666</v>
      </c>
      <c r="I1178" s="34" t="s">
        <v>3204</v>
      </c>
      <c r="J1178" s="48">
        <v>8</v>
      </c>
      <c r="K1178" s="33"/>
      <c r="L1178" s="48">
        <v>8</v>
      </c>
      <c r="M1178" s="33"/>
      <c r="N1178" s="33"/>
      <c r="O1178" s="33">
        <v>1</v>
      </c>
      <c r="P1178" s="33"/>
      <c r="Q1178" s="33">
        <v>144</v>
      </c>
      <c r="R1178" s="33">
        <v>1</v>
      </c>
      <c r="S1178" s="33"/>
      <c r="T1178" s="33"/>
      <c r="U1178" s="33" t="s">
        <v>2752</v>
      </c>
      <c r="V1178" s="33" t="s">
        <v>39</v>
      </c>
      <c r="W1178" s="33" t="s">
        <v>54</v>
      </c>
    </row>
    <row r="1179" s="6" customFormat="1" ht="24" spans="1:23">
      <c r="A1179" s="32">
        <v>1170</v>
      </c>
      <c r="B1179" s="33" t="s">
        <v>2744</v>
      </c>
      <c r="C1179" s="33" t="s">
        <v>31</v>
      </c>
      <c r="D1179" s="33" t="s">
        <v>87</v>
      </c>
      <c r="E1179" s="39" t="s">
        <v>551</v>
      </c>
      <c r="F1179" s="34">
        <v>44197</v>
      </c>
      <c r="G1179" s="34">
        <v>44531</v>
      </c>
      <c r="H1179" s="33" t="s">
        <v>2666</v>
      </c>
      <c r="I1179" s="34" t="s">
        <v>3205</v>
      </c>
      <c r="J1179" s="48">
        <v>23</v>
      </c>
      <c r="K1179" s="33"/>
      <c r="L1179" s="48">
        <v>23</v>
      </c>
      <c r="M1179" s="33"/>
      <c r="N1179" s="33"/>
      <c r="O1179" s="33">
        <v>1</v>
      </c>
      <c r="P1179" s="33"/>
      <c r="Q1179" s="33">
        <v>145</v>
      </c>
      <c r="R1179" s="33">
        <v>1</v>
      </c>
      <c r="S1179" s="33"/>
      <c r="T1179" s="33"/>
      <c r="U1179" s="33" t="s">
        <v>3206</v>
      </c>
      <c r="V1179" s="33" t="s">
        <v>39</v>
      </c>
      <c r="W1179" s="33" t="s">
        <v>54</v>
      </c>
    </row>
    <row r="1180" s="6" customFormat="1" ht="24" spans="1:23">
      <c r="A1180" s="32">
        <v>1171</v>
      </c>
      <c r="B1180" s="33" t="s">
        <v>2744</v>
      </c>
      <c r="C1180" s="33" t="s">
        <v>31</v>
      </c>
      <c r="D1180" s="33" t="s">
        <v>87</v>
      </c>
      <c r="E1180" s="39" t="s">
        <v>1392</v>
      </c>
      <c r="F1180" s="34">
        <v>44197</v>
      </c>
      <c r="G1180" s="34">
        <v>44531</v>
      </c>
      <c r="H1180" s="33" t="s">
        <v>2666</v>
      </c>
      <c r="I1180" s="34" t="s">
        <v>3207</v>
      </c>
      <c r="J1180" s="48">
        <v>14</v>
      </c>
      <c r="K1180" s="33"/>
      <c r="L1180" s="48">
        <v>14</v>
      </c>
      <c r="M1180" s="33"/>
      <c r="N1180" s="33"/>
      <c r="O1180" s="33">
        <v>1</v>
      </c>
      <c r="P1180" s="33"/>
      <c r="Q1180" s="33">
        <v>144</v>
      </c>
      <c r="R1180" s="33">
        <v>1</v>
      </c>
      <c r="S1180" s="33"/>
      <c r="T1180" s="33"/>
      <c r="U1180" s="33" t="s">
        <v>2752</v>
      </c>
      <c r="V1180" s="33" t="s">
        <v>39</v>
      </c>
      <c r="W1180" s="33" t="s">
        <v>54</v>
      </c>
    </row>
    <row r="1181" s="6" customFormat="1" ht="24" spans="1:23">
      <c r="A1181" s="32">
        <v>1172</v>
      </c>
      <c r="B1181" s="33" t="s">
        <v>2744</v>
      </c>
      <c r="C1181" s="33" t="s">
        <v>31</v>
      </c>
      <c r="D1181" s="33" t="s">
        <v>87</v>
      </c>
      <c r="E1181" s="39" t="s">
        <v>931</v>
      </c>
      <c r="F1181" s="34">
        <v>44197</v>
      </c>
      <c r="G1181" s="34">
        <v>44531</v>
      </c>
      <c r="H1181" s="33" t="s">
        <v>2666</v>
      </c>
      <c r="I1181" s="34" t="s">
        <v>3208</v>
      </c>
      <c r="J1181" s="48">
        <v>13</v>
      </c>
      <c r="K1181" s="33"/>
      <c r="L1181" s="48">
        <v>13</v>
      </c>
      <c r="M1181" s="33"/>
      <c r="N1181" s="33"/>
      <c r="O1181" s="33">
        <v>1</v>
      </c>
      <c r="P1181" s="33"/>
      <c r="Q1181" s="33">
        <v>111</v>
      </c>
      <c r="R1181" s="33"/>
      <c r="S1181" s="33"/>
      <c r="T1181" s="33"/>
      <c r="U1181" s="33" t="s">
        <v>3209</v>
      </c>
      <c r="V1181" s="33" t="s">
        <v>39</v>
      </c>
      <c r="W1181" s="33" t="s">
        <v>54</v>
      </c>
    </row>
    <row r="1182" s="6" customFormat="1" ht="24" spans="1:23">
      <c r="A1182" s="32">
        <v>1173</v>
      </c>
      <c r="B1182" s="33" t="s">
        <v>2744</v>
      </c>
      <c r="C1182" s="33" t="s">
        <v>31</v>
      </c>
      <c r="D1182" s="33" t="s">
        <v>87</v>
      </c>
      <c r="E1182" s="39" t="s">
        <v>474</v>
      </c>
      <c r="F1182" s="34">
        <v>44197</v>
      </c>
      <c r="G1182" s="34">
        <v>44531</v>
      </c>
      <c r="H1182" s="33" t="s">
        <v>2666</v>
      </c>
      <c r="I1182" s="34" t="s">
        <v>3210</v>
      </c>
      <c r="J1182" s="48">
        <v>6</v>
      </c>
      <c r="K1182" s="33"/>
      <c r="L1182" s="48">
        <v>6</v>
      </c>
      <c r="M1182" s="33"/>
      <c r="N1182" s="33"/>
      <c r="O1182" s="33">
        <v>1</v>
      </c>
      <c r="P1182" s="33"/>
      <c r="Q1182" s="33">
        <v>156</v>
      </c>
      <c r="R1182" s="33">
        <v>1</v>
      </c>
      <c r="S1182" s="33"/>
      <c r="T1182" s="33"/>
      <c r="U1182" s="33" t="s">
        <v>2777</v>
      </c>
      <c r="V1182" s="33" t="s">
        <v>39</v>
      </c>
      <c r="W1182" s="33" t="s">
        <v>54</v>
      </c>
    </row>
    <row r="1183" s="6" customFormat="1" ht="24" spans="1:23">
      <c r="A1183" s="32">
        <v>1174</v>
      </c>
      <c r="B1183" s="33" t="s">
        <v>2744</v>
      </c>
      <c r="C1183" s="33" t="s">
        <v>31</v>
      </c>
      <c r="D1183" s="33" t="s">
        <v>87</v>
      </c>
      <c r="E1183" s="39" t="s">
        <v>3211</v>
      </c>
      <c r="F1183" s="34">
        <v>44197</v>
      </c>
      <c r="G1183" s="34">
        <v>44531</v>
      </c>
      <c r="H1183" s="33" t="s">
        <v>2666</v>
      </c>
      <c r="I1183" s="34" t="s">
        <v>3212</v>
      </c>
      <c r="J1183" s="48">
        <v>17</v>
      </c>
      <c r="K1183" s="33"/>
      <c r="L1183" s="48">
        <v>17</v>
      </c>
      <c r="M1183" s="33"/>
      <c r="N1183" s="33"/>
      <c r="O1183" s="33">
        <v>1</v>
      </c>
      <c r="P1183" s="33"/>
      <c r="Q1183" s="33">
        <v>147</v>
      </c>
      <c r="R1183" s="33"/>
      <c r="S1183" s="33"/>
      <c r="T1183" s="33"/>
      <c r="U1183" s="33" t="s">
        <v>3157</v>
      </c>
      <c r="V1183" s="33" t="s">
        <v>39</v>
      </c>
      <c r="W1183" s="33" t="s">
        <v>54</v>
      </c>
    </row>
    <row r="1184" s="6" customFormat="1" ht="24" spans="1:23">
      <c r="A1184" s="32">
        <v>1175</v>
      </c>
      <c r="B1184" s="33" t="s">
        <v>2744</v>
      </c>
      <c r="C1184" s="33" t="s">
        <v>31</v>
      </c>
      <c r="D1184" s="33" t="s">
        <v>87</v>
      </c>
      <c r="E1184" s="39" t="s">
        <v>46</v>
      </c>
      <c r="F1184" s="34">
        <v>44197</v>
      </c>
      <c r="G1184" s="34">
        <v>44531</v>
      </c>
      <c r="H1184" s="33" t="s">
        <v>2666</v>
      </c>
      <c r="I1184" s="34" t="s">
        <v>3213</v>
      </c>
      <c r="J1184" s="48">
        <v>43</v>
      </c>
      <c r="K1184" s="33"/>
      <c r="L1184" s="48">
        <v>43</v>
      </c>
      <c r="M1184" s="33"/>
      <c r="N1184" s="33"/>
      <c r="O1184" s="33">
        <v>1</v>
      </c>
      <c r="P1184" s="33"/>
      <c r="Q1184" s="33">
        <v>274</v>
      </c>
      <c r="R1184" s="33">
        <v>1</v>
      </c>
      <c r="S1184" s="33"/>
      <c r="T1184" s="33"/>
      <c r="U1184" s="33" t="s">
        <v>3214</v>
      </c>
      <c r="V1184" s="33" t="s">
        <v>39</v>
      </c>
      <c r="W1184" s="33" t="s">
        <v>54</v>
      </c>
    </row>
    <row r="1185" s="6" customFormat="1" ht="24" spans="1:23">
      <c r="A1185" s="32">
        <v>1176</v>
      </c>
      <c r="B1185" s="33" t="s">
        <v>2744</v>
      </c>
      <c r="C1185" s="33" t="s">
        <v>31</v>
      </c>
      <c r="D1185" s="33" t="s">
        <v>87</v>
      </c>
      <c r="E1185" s="39" t="s">
        <v>590</v>
      </c>
      <c r="F1185" s="34">
        <v>44197</v>
      </c>
      <c r="G1185" s="34">
        <v>44531</v>
      </c>
      <c r="H1185" s="33" t="s">
        <v>2666</v>
      </c>
      <c r="I1185" s="34" t="s">
        <v>3215</v>
      </c>
      <c r="J1185" s="48">
        <v>66</v>
      </c>
      <c r="K1185" s="33"/>
      <c r="L1185" s="48">
        <v>66</v>
      </c>
      <c r="M1185" s="33"/>
      <c r="N1185" s="33"/>
      <c r="O1185" s="33">
        <v>2</v>
      </c>
      <c r="P1185" s="33"/>
      <c r="Q1185" s="33">
        <v>345</v>
      </c>
      <c r="R1185" s="33">
        <v>1</v>
      </c>
      <c r="S1185" s="33"/>
      <c r="T1185" s="33"/>
      <c r="U1185" s="33" t="s">
        <v>3183</v>
      </c>
      <c r="V1185" s="33" t="s">
        <v>39</v>
      </c>
      <c r="W1185" s="33" t="s">
        <v>54</v>
      </c>
    </row>
    <row r="1186" s="6" customFormat="1" ht="24" spans="1:23">
      <c r="A1186" s="32">
        <v>1177</v>
      </c>
      <c r="B1186" s="33" t="s">
        <v>2744</v>
      </c>
      <c r="C1186" s="33" t="s">
        <v>31</v>
      </c>
      <c r="D1186" s="33" t="s">
        <v>87</v>
      </c>
      <c r="E1186" s="39" t="s">
        <v>46</v>
      </c>
      <c r="F1186" s="34">
        <v>44197</v>
      </c>
      <c r="G1186" s="34">
        <v>44531</v>
      </c>
      <c r="H1186" s="33" t="s">
        <v>2666</v>
      </c>
      <c r="I1186" s="34" t="s">
        <v>3216</v>
      </c>
      <c r="J1186" s="48">
        <v>27</v>
      </c>
      <c r="K1186" s="33"/>
      <c r="L1186" s="48">
        <v>27</v>
      </c>
      <c r="M1186" s="33"/>
      <c r="N1186" s="33"/>
      <c r="O1186" s="33">
        <v>1</v>
      </c>
      <c r="P1186" s="33"/>
      <c r="Q1186" s="33">
        <v>210</v>
      </c>
      <c r="R1186" s="33">
        <v>1</v>
      </c>
      <c r="S1186" s="33"/>
      <c r="T1186" s="33"/>
      <c r="U1186" s="33" t="s">
        <v>3217</v>
      </c>
      <c r="V1186" s="33" t="s">
        <v>39</v>
      </c>
      <c r="W1186" s="33" t="s">
        <v>54</v>
      </c>
    </row>
    <row r="1187" s="6" customFormat="1" ht="24" spans="1:23">
      <c r="A1187" s="32">
        <v>1178</v>
      </c>
      <c r="B1187" s="33" t="s">
        <v>2744</v>
      </c>
      <c r="C1187" s="33" t="s">
        <v>31</v>
      </c>
      <c r="D1187" s="33" t="s">
        <v>87</v>
      </c>
      <c r="E1187" s="39" t="s">
        <v>398</v>
      </c>
      <c r="F1187" s="34">
        <v>44197</v>
      </c>
      <c r="G1187" s="34">
        <v>44531</v>
      </c>
      <c r="H1187" s="33" t="s">
        <v>2666</v>
      </c>
      <c r="I1187" s="34" t="s">
        <v>3218</v>
      </c>
      <c r="J1187" s="48">
        <v>3</v>
      </c>
      <c r="K1187" s="33"/>
      <c r="L1187" s="48">
        <v>3</v>
      </c>
      <c r="M1187" s="33"/>
      <c r="N1187" s="33"/>
      <c r="O1187" s="33">
        <v>1</v>
      </c>
      <c r="P1187" s="33"/>
      <c r="Q1187" s="33">
        <v>127</v>
      </c>
      <c r="R1187" s="33">
        <v>1</v>
      </c>
      <c r="S1187" s="33"/>
      <c r="T1187" s="33"/>
      <c r="U1187" s="33" t="s">
        <v>3219</v>
      </c>
      <c r="V1187" s="33" t="s">
        <v>39</v>
      </c>
      <c r="W1187" s="33" t="s">
        <v>54</v>
      </c>
    </row>
    <row r="1188" s="6" customFormat="1" ht="24" spans="1:23">
      <c r="A1188" s="32">
        <v>1179</v>
      </c>
      <c r="B1188" s="33" t="s">
        <v>2744</v>
      </c>
      <c r="C1188" s="33" t="s">
        <v>31</v>
      </c>
      <c r="D1188" s="33" t="s">
        <v>87</v>
      </c>
      <c r="E1188" s="39" t="s">
        <v>1915</v>
      </c>
      <c r="F1188" s="34">
        <v>44197</v>
      </c>
      <c r="G1188" s="34">
        <v>44531</v>
      </c>
      <c r="H1188" s="33" t="s">
        <v>2666</v>
      </c>
      <c r="I1188" s="34" t="s">
        <v>3220</v>
      </c>
      <c r="J1188" s="48">
        <v>32</v>
      </c>
      <c r="K1188" s="33"/>
      <c r="L1188" s="48">
        <v>32</v>
      </c>
      <c r="M1188" s="33"/>
      <c r="N1188" s="33"/>
      <c r="O1188" s="33">
        <v>1</v>
      </c>
      <c r="P1188" s="33"/>
      <c r="Q1188" s="33">
        <v>112</v>
      </c>
      <c r="R1188" s="33"/>
      <c r="S1188" s="33"/>
      <c r="T1188" s="33"/>
      <c r="U1188" s="33" t="s">
        <v>3221</v>
      </c>
      <c r="V1188" s="33" t="s">
        <v>39</v>
      </c>
      <c r="W1188" s="33" t="s">
        <v>54</v>
      </c>
    </row>
    <row r="1189" s="6" customFormat="1" ht="24" spans="1:23">
      <c r="A1189" s="32">
        <v>1180</v>
      </c>
      <c r="B1189" s="33" t="s">
        <v>2744</v>
      </c>
      <c r="C1189" s="33" t="s">
        <v>31</v>
      </c>
      <c r="D1189" s="33" t="s">
        <v>87</v>
      </c>
      <c r="E1189" s="39" t="s">
        <v>122</v>
      </c>
      <c r="F1189" s="34">
        <v>44197</v>
      </c>
      <c r="G1189" s="34">
        <v>44531</v>
      </c>
      <c r="H1189" s="33" t="s">
        <v>2666</v>
      </c>
      <c r="I1189" s="34" t="s">
        <v>3222</v>
      </c>
      <c r="J1189" s="48">
        <v>21</v>
      </c>
      <c r="K1189" s="33"/>
      <c r="L1189" s="48">
        <v>21</v>
      </c>
      <c r="M1189" s="33"/>
      <c r="N1189" s="33"/>
      <c r="O1189" s="33">
        <v>1</v>
      </c>
      <c r="P1189" s="33"/>
      <c r="Q1189" s="33">
        <v>189</v>
      </c>
      <c r="R1189" s="33">
        <v>1</v>
      </c>
      <c r="S1189" s="33"/>
      <c r="T1189" s="33"/>
      <c r="U1189" s="33" t="s">
        <v>3187</v>
      </c>
      <c r="V1189" s="33" t="s">
        <v>39</v>
      </c>
      <c r="W1189" s="33" t="s">
        <v>54</v>
      </c>
    </row>
    <row r="1190" s="6" customFormat="1" ht="24" spans="1:23">
      <c r="A1190" s="32">
        <v>1181</v>
      </c>
      <c r="B1190" s="33" t="s">
        <v>2744</v>
      </c>
      <c r="C1190" s="33" t="s">
        <v>31</v>
      </c>
      <c r="D1190" s="33" t="s">
        <v>87</v>
      </c>
      <c r="E1190" s="39" t="s">
        <v>3223</v>
      </c>
      <c r="F1190" s="34">
        <v>44197</v>
      </c>
      <c r="G1190" s="34">
        <v>44531</v>
      </c>
      <c r="H1190" s="33" t="s">
        <v>2666</v>
      </c>
      <c r="I1190" s="34" t="s">
        <v>3224</v>
      </c>
      <c r="J1190" s="48">
        <v>15</v>
      </c>
      <c r="K1190" s="33"/>
      <c r="L1190" s="48">
        <v>15</v>
      </c>
      <c r="M1190" s="33"/>
      <c r="N1190" s="33"/>
      <c r="O1190" s="33">
        <v>1</v>
      </c>
      <c r="P1190" s="33"/>
      <c r="Q1190" s="33">
        <v>140</v>
      </c>
      <c r="R1190" s="33"/>
      <c r="S1190" s="33"/>
      <c r="T1190" s="33"/>
      <c r="U1190" s="33" t="s">
        <v>3225</v>
      </c>
      <c r="V1190" s="33" t="s">
        <v>39</v>
      </c>
      <c r="W1190" s="33" t="s">
        <v>54</v>
      </c>
    </row>
    <row r="1191" s="6" customFormat="1" ht="24" spans="1:23">
      <c r="A1191" s="32">
        <v>1182</v>
      </c>
      <c r="B1191" s="33" t="s">
        <v>2744</v>
      </c>
      <c r="C1191" s="33" t="s">
        <v>31</v>
      </c>
      <c r="D1191" s="33" t="s">
        <v>87</v>
      </c>
      <c r="E1191" s="39" t="s">
        <v>436</v>
      </c>
      <c r="F1191" s="34">
        <v>44197</v>
      </c>
      <c r="G1191" s="34">
        <v>44531</v>
      </c>
      <c r="H1191" s="33" t="s">
        <v>2666</v>
      </c>
      <c r="I1191" s="34" t="s">
        <v>3226</v>
      </c>
      <c r="J1191" s="48">
        <v>36</v>
      </c>
      <c r="K1191" s="33"/>
      <c r="L1191" s="48">
        <v>36</v>
      </c>
      <c r="M1191" s="33"/>
      <c r="N1191" s="33"/>
      <c r="O1191" s="33">
        <v>1</v>
      </c>
      <c r="P1191" s="33"/>
      <c r="Q1191" s="33">
        <v>196</v>
      </c>
      <c r="R1191" s="33">
        <v>1</v>
      </c>
      <c r="S1191" s="33"/>
      <c r="T1191" s="33"/>
      <c r="U1191" s="33" t="s">
        <v>3227</v>
      </c>
      <c r="V1191" s="33" t="s">
        <v>39</v>
      </c>
      <c r="W1191" s="33" t="s">
        <v>54</v>
      </c>
    </row>
    <row r="1192" s="6" customFormat="1" ht="24" spans="1:23">
      <c r="A1192" s="32">
        <v>1183</v>
      </c>
      <c r="B1192" s="33" t="s">
        <v>2744</v>
      </c>
      <c r="C1192" s="33" t="s">
        <v>31</v>
      </c>
      <c r="D1192" s="33" t="s">
        <v>87</v>
      </c>
      <c r="E1192" s="39" t="s">
        <v>35</v>
      </c>
      <c r="F1192" s="34">
        <v>44197</v>
      </c>
      <c r="G1192" s="34">
        <v>44531</v>
      </c>
      <c r="H1192" s="33" t="s">
        <v>2666</v>
      </c>
      <c r="I1192" s="34" t="s">
        <v>3228</v>
      </c>
      <c r="J1192" s="48">
        <v>27</v>
      </c>
      <c r="K1192" s="33"/>
      <c r="L1192" s="48">
        <v>27</v>
      </c>
      <c r="M1192" s="33"/>
      <c r="N1192" s="33"/>
      <c r="O1192" s="33">
        <v>1</v>
      </c>
      <c r="P1192" s="33"/>
      <c r="Q1192" s="33">
        <v>156</v>
      </c>
      <c r="R1192" s="33"/>
      <c r="S1192" s="33"/>
      <c r="T1192" s="33"/>
      <c r="U1192" s="33" t="s">
        <v>2777</v>
      </c>
      <c r="V1192" s="33" t="s">
        <v>39</v>
      </c>
      <c r="W1192" s="33" t="s">
        <v>54</v>
      </c>
    </row>
    <row r="1193" s="6" customFormat="1" ht="24" spans="1:23">
      <c r="A1193" s="32">
        <v>1184</v>
      </c>
      <c r="B1193" s="33" t="s">
        <v>2744</v>
      </c>
      <c r="C1193" s="33" t="s">
        <v>31</v>
      </c>
      <c r="D1193" s="33" t="s">
        <v>87</v>
      </c>
      <c r="E1193" s="39" t="s">
        <v>2722</v>
      </c>
      <c r="F1193" s="34">
        <v>44197</v>
      </c>
      <c r="G1193" s="34">
        <v>44531</v>
      </c>
      <c r="H1193" s="33" t="s">
        <v>2666</v>
      </c>
      <c r="I1193" s="34" t="s">
        <v>3229</v>
      </c>
      <c r="J1193" s="48">
        <v>14</v>
      </c>
      <c r="K1193" s="33"/>
      <c r="L1193" s="48">
        <v>14</v>
      </c>
      <c r="M1193" s="33"/>
      <c r="N1193" s="33"/>
      <c r="O1193" s="33">
        <v>1</v>
      </c>
      <c r="P1193" s="33"/>
      <c r="Q1193" s="33">
        <v>144</v>
      </c>
      <c r="R1193" s="33"/>
      <c r="S1193" s="33"/>
      <c r="T1193" s="33"/>
      <c r="U1193" s="33" t="s">
        <v>2752</v>
      </c>
      <c r="V1193" s="33" t="s">
        <v>39</v>
      </c>
      <c r="W1193" s="33" t="s">
        <v>54</v>
      </c>
    </row>
    <row r="1194" s="6" customFormat="1" ht="24" spans="1:23">
      <c r="A1194" s="32">
        <v>1185</v>
      </c>
      <c r="B1194" s="33" t="s">
        <v>2744</v>
      </c>
      <c r="C1194" s="33" t="s">
        <v>31</v>
      </c>
      <c r="D1194" s="33" t="s">
        <v>87</v>
      </c>
      <c r="E1194" s="39" t="s">
        <v>2357</v>
      </c>
      <c r="F1194" s="34">
        <v>44197</v>
      </c>
      <c r="G1194" s="34">
        <v>44531</v>
      </c>
      <c r="H1194" s="33" t="s">
        <v>2666</v>
      </c>
      <c r="I1194" s="34" t="s">
        <v>3230</v>
      </c>
      <c r="J1194" s="48">
        <v>8</v>
      </c>
      <c r="K1194" s="33"/>
      <c r="L1194" s="48">
        <v>8</v>
      </c>
      <c r="M1194" s="33"/>
      <c r="N1194" s="33"/>
      <c r="O1194" s="33">
        <v>1</v>
      </c>
      <c r="P1194" s="33"/>
      <c r="Q1194" s="33">
        <v>165</v>
      </c>
      <c r="R1194" s="33">
        <v>1</v>
      </c>
      <c r="S1194" s="33"/>
      <c r="T1194" s="33"/>
      <c r="U1194" s="33" t="s">
        <v>2768</v>
      </c>
      <c r="V1194" s="33" t="s">
        <v>39</v>
      </c>
      <c r="W1194" s="33" t="s">
        <v>54</v>
      </c>
    </row>
    <row r="1195" s="6" customFormat="1" ht="24" spans="1:23">
      <c r="A1195" s="32">
        <v>1186</v>
      </c>
      <c r="B1195" s="33" t="s">
        <v>2744</v>
      </c>
      <c r="C1195" s="33" t="s">
        <v>31</v>
      </c>
      <c r="D1195" s="33" t="s">
        <v>87</v>
      </c>
      <c r="E1195" s="39" t="s">
        <v>1172</v>
      </c>
      <c r="F1195" s="34">
        <v>44197</v>
      </c>
      <c r="G1195" s="34">
        <v>44531</v>
      </c>
      <c r="H1195" s="33" t="s">
        <v>2666</v>
      </c>
      <c r="I1195" s="34" t="s">
        <v>3231</v>
      </c>
      <c r="J1195" s="48">
        <v>14</v>
      </c>
      <c r="K1195" s="33"/>
      <c r="L1195" s="48">
        <v>14</v>
      </c>
      <c r="M1195" s="33"/>
      <c r="N1195" s="33"/>
      <c r="O1195" s="33">
        <v>1</v>
      </c>
      <c r="P1195" s="33"/>
      <c r="Q1195" s="33">
        <v>120</v>
      </c>
      <c r="R1195" s="33">
        <v>1</v>
      </c>
      <c r="S1195" s="33"/>
      <c r="T1195" s="33"/>
      <c r="U1195" s="33" t="s">
        <v>2759</v>
      </c>
      <c r="V1195" s="33" t="s">
        <v>39</v>
      </c>
      <c r="W1195" s="33" t="s">
        <v>54</v>
      </c>
    </row>
    <row r="1196" s="6" customFormat="1" ht="24" spans="1:23">
      <c r="A1196" s="32">
        <v>1187</v>
      </c>
      <c r="B1196" s="33" t="s">
        <v>2744</v>
      </c>
      <c r="C1196" s="33" t="s">
        <v>31</v>
      </c>
      <c r="D1196" s="33" t="s">
        <v>87</v>
      </c>
      <c r="E1196" s="39" t="s">
        <v>1644</v>
      </c>
      <c r="F1196" s="34">
        <v>44197</v>
      </c>
      <c r="G1196" s="34">
        <v>44531</v>
      </c>
      <c r="H1196" s="33" t="s">
        <v>2666</v>
      </c>
      <c r="I1196" s="34" t="s">
        <v>3232</v>
      </c>
      <c r="J1196" s="48">
        <v>8</v>
      </c>
      <c r="K1196" s="33"/>
      <c r="L1196" s="48">
        <v>8</v>
      </c>
      <c r="M1196" s="33"/>
      <c r="N1196" s="33"/>
      <c r="O1196" s="33">
        <v>1</v>
      </c>
      <c r="P1196" s="33"/>
      <c r="Q1196" s="33">
        <v>141</v>
      </c>
      <c r="R1196" s="33">
        <v>1</v>
      </c>
      <c r="S1196" s="33"/>
      <c r="T1196" s="33"/>
      <c r="U1196" s="33" t="s">
        <v>3233</v>
      </c>
      <c r="V1196" s="33" t="s">
        <v>39</v>
      </c>
      <c r="W1196" s="33" t="s">
        <v>54</v>
      </c>
    </row>
    <row r="1197" s="6" customFormat="1" ht="24" spans="1:23">
      <c r="A1197" s="32">
        <v>1188</v>
      </c>
      <c r="B1197" s="33" t="s">
        <v>2744</v>
      </c>
      <c r="C1197" s="33" t="s">
        <v>31</v>
      </c>
      <c r="D1197" s="33" t="s">
        <v>87</v>
      </c>
      <c r="E1197" s="39" t="s">
        <v>385</v>
      </c>
      <c r="F1197" s="34">
        <v>44197</v>
      </c>
      <c r="G1197" s="34">
        <v>44531</v>
      </c>
      <c r="H1197" s="33" t="s">
        <v>2666</v>
      </c>
      <c r="I1197" s="34" t="s">
        <v>3234</v>
      </c>
      <c r="J1197" s="48">
        <v>26</v>
      </c>
      <c r="K1197" s="33"/>
      <c r="L1197" s="48">
        <v>26</v>
      </c>
      <c r="M1197" s="33"/>
      <c r="N1197" s="33"/>
      <c r="O1197" s="33">
        <v>1</v>
      </c>
      <c r="P1197" s="33"/>
      <c r="Q1197" s="33">
        <v>236</v>
      </c>
      <c r="R1197" s="33"/>
      <c r="S1197" s="33"/>
      <c r="T1197" s="33"/>
      <c r="U1197" s="33" t="s">
        <v>3235</v>
      </c>
      <c r="V1197" s="33" t="s">
        <v>39</v>
      </c>
      <c r="W1197" s="33" t="s">
        <v>54</v>
      </c>
    </row>
    <row r="1198" s="6" customFormat="1" ht="24" spans="1:23">
      <c r="A1198" s="32">
        <v>1189</v>
      </c>
      <c r="B1198" s="33" t="s">
        <v>2744</v>
      </c>
      <c r="C1198" s="33" t="s">
        <v>31</v>
      </c>
      <c r="D1198" s="33" t="s">
        <v>87</v>
      </c>
      <c r="E1198" s="39" t="s">
        <v>1675</v>
      </c>
      <c r="F1198" s="34">
        <v>44197</v>
      </c>
      <c r="G1198" s="34">
        <v>44531</v>
      </c>
      <c r="H1198" s="33" t="s">
        <v>2666</v>
      </c>
      <c r="I1198" s="34" t="s">
        <v>3236</v>
      </c>
      <c r="J1198" s="48">
        <v>9</v>
      </c>
      <c r="K1198" s="33"/>
      <c r="L1198" s="48">
        <v>9</v>
      </c>
      <c r="M1198" s="33"/>
      <c r="N1198" s="33"/>
      <c r="O1198" s="33">
        <v>1</v>
      </c>
      <c r="P1198" s="33"/>
      <c r="Q1198" s="33">
        <v>188</v>
      </c>
      <c r="R1198" s="33"/>
      <c r="S1198" s="33"/>
      <c r="T1198" s="33"/>
      <c r="U1198" s="33" t="s">
        <v>3237</v>
      </c>
      <c r="V1198" s="33" t="s">
        <v>39</v>
      </c>
      <c r="W1198" s="33" t="s">
        <v>54</v>
      </c>
    </row>
    <row r="1199" s="6" customFormat="1" ht="24" spans="1:23">
      <c r="A1199" s="32">
        <v>1190</v>
      </c>
      <c r="B1199" s="33" t="s">
        <v>2744</v>
      </c>
      <c r="C1199" s="33" t="s">
        <v>31</v>
      </c>
      <c r="D1199" s="33" t="s">
        <v>87</v>
      </c>
      <c r="E1199" s="39" t="s">
        <v>1675</v>
      </c>
      <c r="F1199" s="34">
        <v>44197</v>
      </c>
      <c r="G1199" s="34">
        <v>44531</v>
      </c>
      <c r="H1199" s="33" t="s">
        <v>2666</v>
      </c>
      <c r="I1199" s="34" t="s">
        <v>3238</v>
      </c>
      <c r="J1199" s="48">
        <v>27</v>
      </c>
      <c r="K1199" s="33"/>
      <c r="L1199" s="48">
        <v>27</v>
      </c>
      <c r="M1199" s="33"/>
      <c r="N1199" s="33"/>
      <c r="O1199" s="33">
        <v>1</v>
      </c>
      <c r="P1199" s="33"/>
      <c r="Q1199" s="33">
        <v>175</v>
      </c>
      <c r="R1199" s="33"/>
      <c r="S1199" s="33"/>
      <c r="T1199" s="33"/>
      <c r="U1199" s="33" t="s">
        <v>2797</v>
      </c>
      <c r="V1199" s="33" t="s">
        <v>39</v>
      </c>
      <c r="W1199" s="33" t="s">
        <v>54</v>
      </c>
    </row>
    <row r="1200" s="6" customFormat="1" ht="24" spans="1:23">
      <c r="A1200" s="32">
        <v>1191</v>
      </c>
      <c r="B1200" s="33" t="s">
        <v>2744</v>
      </c>
      <c r="C1200" s="33" t="s">
        <v>31</v>
      </c>
      <c r="D1200" s="33" t="s">
        <v>87</v>
      </c>
      <c r="E1200" s="39" t="s">
        <v>2010</v>
      </c>
      <c r="F1200" s="34">
        <v>44197</v>
      </c>
      <c r="G1200" s="34">
        <v>44531</v>
      </c>
      <c r="H1200" s="33" t="s">
        <v>2666</v>
      </c>
      <c r="I1200" s="34" t="s">
        <v>3239</v>
      </c>
      <c r="J1200" s="48">
        <v>3</v>
      </c>
      <c r="K1200" s="33"/>
      <c r="L1200" s="48">
        <v>3</v>
      </c>
      <c r="M1200" s="33"/>
      <c r="N1200" s="33"/>
      <c r="O1200" s="33">
        <v>1</v>
      </c>
      <c r="P1200" s="33"/>
      <c r="Q1200" s="33">
        <v>145</v>
      </c>
      <c r="R1200" s="33"/>
      <c r="S1200" s="33"/>
      <c r="T1200" s="33"/>
      <c r="U1200" s="33" t="s">
        <v>2756</v>
      </c>
      <c r="V1200" s="33" t="s">
        <v>39</v>
      </c>
      <c r="W1200" s="33" t="s">
        <v>54</v>
      </c>
    </row>
    <row r="1201" s="6" customFormat="1" ht="24" spans="1:23">
      <c r="A1201" s="32">
        <v>1192</v>
      </c>
      <c r="B1201" s="33" t="s">
        <v>2744</v>
      </c>
      <c r="C1201" s="33" t="s">
        <v>31</v>
      </c>
      <c r="D1201" s="33" t="s">
        <v>87</v>
      </c>
      <c r="E1201" s="39" t="s">
        <v>1373</v>
      </c>
      <c r="F1201" s="34">
        <v>44197</v>
      </c>
      <c r="G1201" s="34">
        <v>44531</v>
      </c>
      <c r="H1201" s="33" t="s">
        <v>2666</v>
      </c>
      <c r="I1201" s="34" t="s">
        <v>3240</v>
      </c>
      <c r="J1201" s="48">
        <v>16</v>
      </c>
      <c r="K1201" s="33"/>
      <c r="L1201" s="48">
        <v>16</v>
      </c>
      <c r="M1201" s="33"/>
      <c r="N1201" s="33"/>
      <c r="O1201" s="33">
        <v>1</v>
      </c>
      <c r="P1201" s="33"/>
      <c r="Q1201" s="33">
        <v>178</v>
      </c>
      <c r="R1201" s="33"/>
      <c r="S1201" s="33"/>
      <c r="T1201" s="33"/>
      <c r="U1201" s="33" t="s">
        <v>3241</v>
      </c>
      <c r="V1201" s="33" t="s">
        <v>39</v>
      </c>
      <c r="W1201" s="33" t="s">
        <v>54</v>
      </c>
    </row>
    <row r="1202" s="6" customFormat="1" ht="24" spans="1:23">
      <c r="A1202" s="32">
        <v>1193</v>
      </c>
      <c r="B1202" s="33" t="s">
        <v>2744</v>
      </c>
      <c r="C1202" s="33" t="s">
        <v>31</v>
      </c>
      <c r="D1202" s="33" t="s">
        <v>87</v>
      </c>
      <c r="E1202" s="39" t="s">
        <v>1255</v>
      </c>
      <c r="F1202" s="34">
        <v>44197</v>
      </c>
      <c r="G1202" s="34">
        <v>44531</v>
      </c>
      <c r="H1202" s="33" t="s">
        <v>2666</v>
      </c>
      <c r="I1202" s="34" t="s">
        <v>3242</v>
      </c>
      <c r="J1202" s="48">
        <v>14</v>
      </c>
      <c r="K1202" s="33"/>
      <c r="L1202" s="48">
        <v>14</v>
      </c>
      <c r="M1202" s="33"/>
      <c r="N1202" s="33"/>
      <c r="O1202" s="33">
        <v>1</v>
      </c>
      <c r="P1202" s="33"/>
      <c r="Q1202" s="33">
        <v>124</v>
      </c>
      <c r="R1202" s="33"/>
      <c r="S1202" s="33"/>
      <c r="T1202" s="33"/>
      <c r="U1202" s="33" t="s">
        <v>3174</v>
      </c>
      <c r="V1202" s="33" t="s">
        <v>39</v>
      </c>
      <c r="W1202" s="33" t="s">
        <v>54</v>
      </c>
    </row>
    <row r="1203" s="6" customFormat="1" ht="24" spans="1:23">
      <c r="A1203" s="32">
        <v>1194</v>
      </c>
      <c r="B1203" s="33" t="s">
        <v>2744</v>
      </c>
      <c r="C1203" s="33" t="s">
        <v>31</v>
      </c>
      <c r="D1203" s="33" t="s">
        <v>87</v>
      </c>
      <c r="E1203" s="39" t="s">
        <v>1373</v>
      </c>
      <c r="F1203" s="34">
        <v>44197</v>
      </c>
      <c r="G1203" s="34">
        <v>44531</v>
      </c>
      <c r="H1203" s="33" t="s">
        <v>2666</v>
      </c>
      <c r="I1203" s="34" t="s">
        <v>3243</v>
      </c>
      <c r="J1203" s="48">
        <v>49</v>
      </c>
      <c r="K1203" s="33"/>
      <c r="L1203" s="48">
        <v>49</v>
      </c>
      <c r="M1203" s="33"/>
      <c r="N1203" s="33"/>
      <c r="O1203" s="33">
        <v>1</v>
      </c>
      <c r="P1203" s="33"/>
      <c r="Q1203" s="33">
        <v>321</v>
      </c>
      <c r="R1203" s="33"/>
      <c r="S1203" s="33"/>
      <c r="T1203" s="33"/>
      <c r="U1203" s="33" t="s">
        <v>3244</v>
      </c>
      <c r="V1203" s="33" t="s">
        <v>39</v>
      </c>
      <c r="W1203" s="33" t="s">
        <v>54</v>
      </c>
    </row>
    <row r="1204" s="6" customFormat="1" ht="24" spans="1:23">
      <c r="A1204" s="32">
        <v>1195</v>
      </c>
      <c r="B1204" s="33" t="s">
        <v>2744</v>
      </c>
      <c r="C1204" s="33" t="s">
        <v>31</v>
      </c>
      <c r="D1204" s="33" t="s">
        <v>87</v>
      </c>
      <c r="E1204" s="39" t="s">
        <v>173</v>
      </c>
      <c r="F1204" s="34">
        <v>44197</v>
      </c>
      <c r="G1204" s="34">
        <v>44531</v>
      </c>
      <c r="H1204" s="33" t="s">
        <v>2666</v>
      </c>
      <c r="I1204" s="34" t="s">
        <v>3245</v>
      </c>
      <c r="J1204" s="48">
        <v>40</v>
      </c>
      <c r="K1204" s="33"/>
      <c r="L1204" s="48">
        <v>40</v>
      </c>
      <c r="M1204" s="33"/>
      <c r="N1204" s="33"/>
      <c r="O1204" s="33">
        <v>1</v>
      </c>
      <c r="P1204" s="33"/>
      <c r="Q1204" s="33">
        <v>289</v>
      </c>
      <c r="R1204" s="33"/>
      <c r="S1204" s="33"/>
      <c r="T1204" s="33"/>
      <c r="U1204" s="33" t="s">
        <v>3246</v>
      </c>
      <c r="V1204" s="33" t="s">
        <v>39</v>
      </c>
      <c r="W1204" s="33" t="s">
        <v>54</v>
      </c>
    </row>
    <row r="1205" s="6" customFormat="1" ht="24" spans="1:23">
      <c r="A1205" s="32">
        <v>1196</v>
      </c>
      <c r="B1205" s="33" t="s">
        <v>2744</v>
      </c>
      <c r="C1205" s="33" t="s">
        <v>31</v>
      </c>
      <c r="D1205" s="33" t="s">
        <v>87</v>
      </c>
      <c r="E1205" s="39" t="s">
        <v>1288</v>
      </c>
      <c r="F1205" s="34">
        <v>44197</v>
      </c>
      <c r="G1205" s="34">
        <v>44531</v>
      </c>
      <c r="H1205" s="33" t="s">
        <v>2666</v>
      </c>
      <c r="I1205" s="34" t="s">
        <v>3247</v>
      </c>
      <c r="J1205" s="48">
        <v>9</v>
      </c>
      <c r="K1205" s="33"/>
      <c r="L1205" s="48">
        <v>9</v>
      </c>
      <c r="M1205" s="33"/>
      <c r="N1205" s="33"/>
      <c r="O1205" s="33">
        <v>1</v>
      </c>
      <c r="P1205" s="33"/>
      <c r="Q1205" s="33">
        <v>108</v>
      </c>
      <c r="R1205" s="33"/>
      <c r="S1205" s="33"/>
      <c r="T1205" s="33"/>
      <c r="U1205" s="33" t="s">
        <v>3181</v>
      </c>
      <c r="V1205" s="33" t="s">
        <v>39</v>
      </c>
      <c r="W1205" s="33" t="s">
        <v>54</v>
      </c>
    </row>
    <row r="1206" s="6" customFormat="1" ht="24" spans="1:23">
      <c r="A1206" s="32">
        <v>1197</v>
      </c>
      <c r="B1206" s="33" t="s">
        <v>2744</v>
      </c>
      <c r="C1206" s="33" t="s">
        <v>31</v>
      </c>
      <c r="D1206" s="33" t="s">
        <v>87</v>
      </c>
      <c r="E1206" s="39" t="s">
        <v>1373</v>
      </c>
      <c r="F1206" s="34">
        <v>44197</v>
      </c>
      <c r="G1206" s="34">
        <v>44531</v>
      </c>
      <c r="H1206" s="33" t="s">
        <v>2666</v>
      </c>
      <c r="I1206" s="34" t="s">
        <v>3248</v>
      </c>
      <c r="J1206" s="48">
        <v>4</v>
      </c>
      <c r="K1206" s="33"/>
      <c r="L1206" s="48">
        <v>4</v>
      </c>
      <c r="M1206" s="33"/>
      <c r="N1206" s="33"/>
      <c r="O1206" s="33">
        <v>1</v>
      </c>
      <c r="P1206" s="33"/>
      <c r="Q1206" s="33">
        <v>107</v>
      </c>
      <c r="R1206" s="33"/>
      <c r="S1206" s="33"/>
      <c r="T1206" s="33"/>
      <c r="U1206" s="33" t="s">
        <v>3192</v>
      </c>
      <c r="V1206" s="33" t="s">
        <v>39</v>
      </c>
      <c r="W1206" s="33" t="s">
        <v>54</v>
      </c>
    </row>
    <row r="1207" s="6" customFormat="1" ht="24" spans="1:23">
      <c r="A1207" s="32">
        <v>1198</v>
      </c>
      <c r="B1207" s="33" t="s">
        <v>2744</v>
      </c>
      <c r="C1207" s="33" t="s">
        <v>31</v>
      </c>
      <c r="D1207" s="33" t="s">
        <v>87</v>
      </c>
      <c r="E1207" s="39" t="s">
        <v>2130</v>
      </c>
      <c r="F1207" s="34">
        <v>44197</v>
      </c>
      <c r="G1207" s="34">
        <v>44531</v>
      </c>
      <c r="H1207" s="33" t="s">
        <v>2666</v>
      </c>
      <c r="I1207" s="34" t="s">
        <v>3249</v>
      </c>
      <c r="J1207" s="48">
        <v>12</v>
      </c>
      <c r="K1207" s="33"/>
      <c r="L1207" s="48">
        <v>12</v>
      </c>
      <c r="M1207" s="33"/>
      <c r="N1207" s="33"/>
      <c r="O1207" s="33">
        <v>1</v>
      </c>
      <c r="P1207" s="33"/>
      <c r="Q1207" s="33">
        <v>178</v>
      </c>
      <c r="R1207" s="33"/>
      <c r="S1207" s="33"/>
      <c r="T1207" s="33"/>
      <c r="U1207" s="33" t="s">
        <v>3241</v>
      </c>
      <c r="V1207" s="33" t="s">
        <v>39</v>
      </c>
      <c r="W1207" s="33" t="s">
        <v>54</v>
      </c>
    </row>
    <row r="1208" s="6" customFormat="1" ht="24" spans="1:23">
      <c r="A1208" s="32">
        <v>1199</v>
      </c>
      <c r="B1208" s="33" t="s">
        <v>2744</v>
      </c>
      <c r="C1208" s="33" t="s">
        <v>31</v>
      </c>
      <c r="D1208" s="33" t="s">
        <v>87</v>
      </c>
      <c r="E1208" s="39" t="s">
        <v>767</v>
      </c>
      <c r="F1208" s="34">
        <v>44197</v>
      </c>
      <c r="G1208" s="34">
        <v>44531</v>
      </c>
      <c r="H1208" s="33" t="s">
        <v>2666</v>
      </c>
      <c r="I1208" s="34" t="s">
        <v>3250</v>
      </c>
      <c r="J1208" s="48">
        <v>10</v>
      </c>
      <c r="K1208" s="33"/>
      <c r="L1208" s="48">
        <v>10</v>
      </c>
      <c r="M1208" s="33"/>
      <c r="N1208" s="33"/>
      <c r="O1208" s="33">
        <v>1</v>
      </c>
      <c r="P1208" s="33"/>
      <c r="Q1208" s="33">
        <v>178</v>
      </c>
      <c r="R1208" s="33"/>
      <c r="S1208" s="33"/>
      <c r="T1208" s="33"/>
      <c r="U1208" s="33" t="s">
        <v>3241</v>
      </c>
      <c r="V1208" s="33" t="s">
        <v>39</v>
      </c>
      <c r="W1208" s="33" t="s">
        <v>54</v>
      </c>
    </row>
    <row r="1209" s="6" customFormat="1" ht="24" spans="1:23">
      <c r="A1209" s="32">
        <v>1200</v>
      </c>
      <c r="B1209" s="33" t="s">
        <v>2744</v>
      </c>
      <c r="C1209" s="33" t="s">
        <v>31</v>
      </c>
      <c r="D1209" s="33" t="s">
        <v>87</v>
      </c>
      <c r="E1209" s="39" t="s">
        <v>292</v>
      </c>
      <c r="F1209" s="34">
        <v>44197</v>
      </c>
      <c r="G1209" s="34">
        <v>44531</v>
      </c>
      <c r="H1209" s="33" t="s">
        <v>2666</v>
      </c>
      <c r="I1209" s="34" t="s">
        <v>3251</v>
      </c>
      <c r="J1209" s="48">
        <v>6</v>
      </c>
      <c r="K1209" s="33"/>
      <c r="L1209" s="48">
        <v>6</v>
      </c>
      <c r="M1209" s="33"/>
      <c r="N1209" s="33"/>
      <c r="O1209" s="33">
        <v>1</v>
      </c>
      <c r="P1209" s="33"/>
      <c r="Q1209" s="33">
        <v>177</v>
      </c>
      <c r="R1209" s="33"/>
      <c r="S1209" s="33"/>
      <c r="T1209" s="33"/>
      <c r="U1209" s="33" t="s">
        <v>3252</v>
      </c>
      <c r="V1209" s="33" t="s">
        <v>39</v>
      </c>
      <c r="W1209" s="33" t="s">
        <v>54</v>
      </c>
    </row>
    <row r="1210" s="6" customFormat="1" ht="24" spans="1:23">
      <c r="A1210" s="32">
        <v>1201</v>
      </c>
      <c r="B1210" s="33" t="s">
        <v>2744</v>
      </c>
      <c r="C1210" s="33" t="s">
        <v>31</v>
      </c>
      <c r="D1210" s="33" t="s">
        <v>87</v>
      </c>
      <c r="E1210" s="39" t="s">
        <v>1216</v>
      </c>
      <c r="F1210" s="34">
        <v>44197</v>
      </c>
      <c r="G1210" s="34">
        <v>44531</v>
      </c>
      <c r="H1210" s="33" t="s">
        <v>2666</v>
      </c>
      <c r="I1210" s="34" t="s">
        <v>3253</v>
      </c>
      <c r="J1210" s="48">
        <v>20</v>
      </c>
      <c r="K1210" s="33"/>
      <c r="L1210" s="48">
        <v>20</v>
      </c>
      <c r="M1210" s="33"/>
      <c r="N1210" s="33"/>
      <c r="O1210" s="33">
        <v>1</v>
      </c>
      <c r="P1210" s="33"/>
      <c r="Q1210" s="33">
        <v>145</v>
      </c>
      <c r="R1210" s="33"/>
      <c r="S1210" s="33"/>
      <c r="T1210" s="33"/>
      <c r="U1210" s="33" t="s">
        <v>2756</v>
      </c>
      <c r="V1210" s="33" t="s">
        <v>39</v>
      </c>
      <c r="W1210" s="33" t="s">
        <v>54</v>
      </c>
    </row>
    <row r="1211" s="6" customFormat="1" ht="24" spans="1:23">
      <c r="A1211" s="32">
        <v>1202</v>
      </c>
      <c r="B1211" s="33" t="s">
        <v>2744</v>
      </c>
      <c r="C1211" s="33" t="s">
        <v>31</v>
      </c>
      <c r="D1211" s="33" t="s">
        <v>87</v>
      </c>
      <c r="E1211" s="39" t="s">
        <v>1216</v>
      </c>
      <c r="F1211" s="34">
        <v>44197</v>
      </c>
      <c r="G1211" s="34">
        <v>44531</v>
      </c>
      <c r="H1211" s="33" t="s">
        <v>2666</v>
      </c>
      <c r="I1211" s="34" t="s">
        <v>3254</v>
      </c>
      <c r="J1211" s="48">
        <v>11</v>
      </c>
      <c r="K1211" s="33"/>
      <c r="L1211" s="48">
        <v>11</v>
      </c>
      <c r="M1211" s="33"/>
      <c r="N1211" s="33"/>
      <c r="O1211" s="33">
        <v>1</v>
      </c>
      <c r="P1211" s="33"/>
      <c r="Q1211" s="33">
        <v>178</v>
      </c>
      <c r="R1211" s="33"/>
      <c r="S1211" s="33"/>
      <c r="T1211" s="33"/>
      <c r="U1211" s="33" t="s">
        <v>3241</v>
      </c>
      <c r="V1211" s="33" t="s">
        <v>39</v>
      </c>
      <c r="W1211" s="33" t="s">
        <v>54</v>
      </c>
    </row>
    <row r="1212" s="6" customFormat="1" ht="24" spans="1:23">
      <c r="A1212" s="32">
        <v>1203</v>
      </c>
      <c r="B1212" s="33" t="s">
        <v>2744</v>
      </c>
      <c r="C1212" s="33" t="s">
        <v>31</v>
      </c>
      <c r="D1212" s="33" t="s">
        <v>87</v>
      </c>
      <c r="E1212" s="39" t="s">
        <v>1302</v>
      </c>
      <c r="F1212" s="34">
        <v>44197</v>
      </c>
      <c r="G1212" s="34">
        <v>44531</v>
      </c>
      <c r="H1212" s="33" t="s">
        <v>2666</v>
      </c>
      <c r="I1212" s="34" t="s">
        <v>3255</v>
      </c>
      <c r="J1212" s="48">
        <v>16</v>
      </c>
      <c r="K1212" s="33"/>
      <c r="L1212" s="48">
        <v>16</v>
      </c>
      <c r="M1212" s="33"/>
      <c r="N1212" s="33"/>
      <c r="O1212" s="33">
        <v>1</v>
      </c>
      <c r="P1212" s="33"/>
      <c r="Q1212" s="33">
        <v>136</v>
      </c>
      <c r="R1212" s="33"/>
      <c r="S1212" s="33"/>
      <c r="T1212" s="33"/>
      <c r="U1212" s="33" t="s">
        <v>2748</v>
      </c>
      <c r="V1212" s="33" t="s">
        <v>39</v>
      </c>
      <c r="W1212" s="33" t="s">
        <v>54</v>
      </c>
    </row>
    <row r="1213" s="6" customFormat="1" ht="24" spans="1:23">
      <c r="A1213" s="32">
        <v>1204</v>
      </c>
      <c r="B1213" s="33" t="s">
        <v>2744</v>
      </c>
      <c r="C1213" s="33" t="s">
        <v>31</v>
      </c>
      <c r="D1213" s="33" t="s">
        <v>87</v>
      </c>
      <c r="E1213" s="39" t="s">
        <v>1159</v>
      </c>
      <c r="F1213" s="34">
        <v>44197</v>
      </c>
      <c r="G1213" s="34">
        <v>44531</v>
      </c>
      <c r="H1213" s="33" t="s">
        <v>2666</v>
      </c>
      <c r="I1213" s="34" t="s">
        <v>3256</v>
      </c>
      <c r="J1213" s="48">
        <v>21</v>
      </c>
      <c r="K1213" s="33"/>
      <c r="L1213" s="48">
        <v>21</v>
      </c>
      <c r="M1213" s="33"/>
      <c r="N1213" s="33"/>
      <c r="O1213" s="33">
        <v>1</v>
      </c>
      <c r="P1213" s="33"/>
      <c r="Q1213" s="33">
        <v>165</v>
      </c>
      <c r="R1213" s="33"/>
      <c r="S1213" s="33"/>
      <c r="T1213" s="33"/>
      <c r="U1213" s="33" t="s">
        <v>2768</v>
      </c>
      <c r="V1213" s="33" t="s">
        <v>39</v>
      </c>
      <c r="W1213" s="33" t="s">
        <v>54</v>
      </c>
    </row>
    <row r="1214" s="6" customFormat="1" ht="24" spans="1:23">
      <c r="A1214" s="32">
        <v>1205</v>
      </c>
      <c r="B1214" s="33" t="s">
        <v>2744</v>
      </c>
      <c r="C1214" s="33" t="s">
        <v>31</v>
      </c>
      <c r="D1214" s="33" t="s">
        <v>87</v>
      </c>
      <c r="E1214" s="39" t="s">
        <v>1159</v>
      </c>
      <c r="F1214" s="34">
        <v>44197</v>
      </c>
      <c r="G1214" s="34">
        <v>44531</v>
      </c>
      <c r="H1214" s="33" t="s">
        <v>2666</v>
      </c>
      <c r="I1214" s="34" t="s">
        <v>3257</v>
      </c>
      <c r="J1214" s="48">
        <v>6</v>
      </c>
      <c r="K1214" s="33"/>
      <c r="L1214" s="48">
        <v>6</v>
      </c>
      <c r="M1214" s="33"/>
      <c r="N1214" s="33"/>
      <c r="O1214" s="33">
        <v>1</v>
      </c>
      <c r="P1214" s="33"/>
      <c r="Q1214" s="33">
        <v>141</v>
      </c>
      <c r="R1214" s="33"/>
      <c r="S1214" s="33"/>
      <c r="T1214" s="33"/>
      <c r="U1214" s="33" t="s">
        <v>3233</v>
      </c>
      <c r="V1214" s="33" t="s">
        <v>39</v>
      </c>
      <c r="W1214" s="33" t="s">
        <v>54</v>
      </c>
    </row>
    <row r="1215" s="6" customFormat="1" ht="24" spans="1:23">
      <c r="A1215" s="32">
        <v>1206</v>
      </c>
      <c r="B1215" s="33" t="s">
        <v>2744</v>
      </c>
      <c r="C1215" s="33" t="s">
        <v>31</v>
      </c>
      <c r="D1215" s="33" t="s">
        <v>87</v>
      </c>
      <c r="E1215" s="39" t="s">
        <v>112</v>
      </c>
      <c r="F1215" s="34">
        <v>44197</v>
      </c>
      <c r="G1215" s="34">
        <v>44531</v>
      </c>
      <c r="H1215" s="33" t="s">
        <v>2666</v>
      </c>
      <c r="I1215" s="34" t="s">
        <v>3258</v>
      </c>
      <c r="J1215" s="48">
        <v>11</v>
      </c>
      <c r="K1215" s="33"/>
      <c r="L1215" s="48">
        <v>11</v>
      </c>
      <c r="M1215" s="33"/>
      <c r="N1215" s="33"/>
      <c r="O1215" s="33">
        <v>1</v>
      </c>
      <c r="P1215" s="33"/>
      <c r="Q1215" s="33">
        <v>124</v>
      </c>
      <c r="R1215" s="33">
        <v>1</v>
      </c>
      <c r="S1215" s="33"/>
      <c r="T1215" s="33"/>
      <c r="U1215" s="33" t="s">
        <v>3174</v>
      </c>
      <c r="V1215" s="33" t="s">
        <v>39</v>
      </c>
      <c r="W1215" s="33" t="s">
        <v>54</v>
      </c>
    </row>
    <row r="1216" s="6" customFormat="1" ht="24" spans="1:23">
      <c r="A1216" s="32">
        <v>1207</v>
      </c>
      <c r="B1216" s="33" t="s">
        <v>2744</v>
      </c>
      <c r="C1216" s="33" t="s">
        <v>31</v>
      </c>
      <c r="D1216" s="33" t="s">
        <v>87</v>
      </c>
      <c r="E1216" s="39" t="s">
        <v>1459</v>
      </c>
      <c r="F1216" s="34">
        <v>44197</v>
      </c>
      <c r="G1216" s="34">
        <v>44531</v>
      </c>
      <c r="H1216" s="33" t="s">
        <v>2666</v>
      </c>
      <c r="I1216" s="34" t="s">
        <v>3259</v>
      </c>
      <c r="J1216" s="48">
        <v>41</v>
      </c>
      <c r="K1216" s="33"/>
      <c r="L1216" s="48">
        <v>41</v>
      </c>
      <c r="M1216" s="33"/>
      <c r="N1216" s="33"/>
      <c r="O1216" s="33">
        <v>1</v>
      </c>
      <c r="P1216" s="33"/>
      <c r="Q1216" s="33">
        <v>156</v>
      </c>
      <c r="R1216" s="33"/>
      <c r="S1216" s="33"/>
      <c r="T1216" s="33"/>
      <c r="U1216" s="33" t="s">
        <v>2777</v>
      </c>
      <c r="V1216" s="33" t="s">
        <v>39</v>
      </c>
      <c r="W1216" s="33" t="s">
        <v>54</v>
      </c>
    </row>
    <row r="1217" s="6" customFormat="1" ht="24" spans="1:23">
      <c r="A1217" s="32">
        <v>1208</v>
      </c>
      <c r="B1217" s="33" t="s">
        <v>2744</v>
      </c>
      <c r="C1217" s="33" t="s">
        <v>31</v>
      </c>
      <c r="D1217" s="33" t="s">
        <v>87</v>
      </c>
      <c r="E1217" s="39" t="s">
        <v>1459</v>
      </c>
      <c r="F1217" s="34">
        <v>44197</v>
      </c>
      <c r="G1217" s="34">
        <v>44531</v>
      </c>
      <c r="H1217" s="33" t="s">
        <v>2666</v>
      </c>
      <c r="I1217" s="34" t="s">
        <v>3260</v>
      </c>
      <c r="J1217" s="48">
        <v>3</v>
      </c>
      <c r="K1217" s="33"/>
      <c r="L1217" s="48">
        <v>3</v>
      </c>
      <c r="M1217" s="33"/>
      <c r="N1217" s="33"/>
      <c r="O1217" s="33">
        <v>1</v>
      </c>
      <c r="P1217" s="33"/>
      <c r="Q1217" s="33">
        <v>178</v>
      </c>
      <c r="R1217" s="33"/>
      <c r="S1217" s="33"/>
      <c r="T1217" s="33"/>
      <c r="U1217" s="33" t="s">
        <v>3241</v>
      </c>
      <c r="V1217" s="33" t="s">
        <v>39</v>
      </c>
      <c r="W1217" s="33" t="s">
        <v>54</v>
      </c>
    </row>
    <row r="1218" s="6" customFormat="1" ht="24" spans="1:23">
      <c r="A1218" s="32">
        <v>1209</v>
      </c>
      <c r="B1218" s="33" t="s">
        <v>2744</v>
      </c>
      <c r="C1218" s="33" t="s">
        <v>31</v>
      </c>
      <c r="D1218" s="33" t="s">
        <v>87</v>
      </c>
      <c r="E1218" s="39" t="s">
        <v>709</v>
      </c>
      <c r="F1218" s="34">
        <v>44197</v>
      </c>
      <c r="G1218" s="34">
        <v>44531</v>
      </c>
      <c r="H1218" s="33" t="s">
        <v>2666</v>
      </c>
      <c r="I1218" s="34" t="s">
        <v>3261</v>
      </c>
      <c r="J1218" s="48">
        <v>21</v>
      </c>
      <c r="K1218" s="33"/>
      <c r="L1218" s="48">
        <v>21</v>
      </c>
      <c r="M1218" s="33"/>
      <c r="N1218" s="33"/>
      <c r="O1218" s="33">
        <v>1</v>
      </c>
      <c r="P1218" s="33"/>
      <c r="Q1218" s="33">
        <v>145</v>
      </c>
      <c r="R1218" s="33"/>
      <c r="S1218" s="33"/>
      <c r="T1218" s="33"/>
      <c r="U1218" s="33" t="s">
        <v>2756</v>
      </c>
      <c r="V1218" s="33" t="s">
        <v>39</v>
      </c>
      <c r="W1218" s="33" t="s">
        <v>54</v>
      </c>
    </row>
    <row r="1219" s="6" customFormat="1" ht="24" spans="1:23">
      <c r="A1219" s="32">
        <v>1210</v>
      </c>
      <c r="B1219" s="33" t="s">
        <v>2744</v>
      </c>
      <c r="C1219" s="33" t="s">
        <v>31</v>
      </c>
      <c r="D1219" s="33" t="s">
        <v>87</v>
      </c>
      <c r="E1219" s="39" t="s">
        <v>1316</v>
      </c>
      <c r="F1219" s="34">
        <v>44197</v>
      </c>
      <c r="G1219" s="34">
        <v>44531</v>
      </c>
      <c r="H1219" s="33" t="s">
        <v>2666</v>
      </c>
      <c r="I1219" s="34" t="s">
        <v>3262</v>
      </c>
      <c r="J1219" s="48">
        <v>2</v>
      </c>
      <c r="K1219" s="33"/>
      <c r="L1219" s="48">
        <v>2</v>
      </c>
      <c r="M1219" s="33"/>
      <c r="N1219" s="33"/>
      <c r="O1219" s="33">
        <v>1</v>
      </c>
      <c r="P1219" s="33"/>
      <c r="Q1219" s="33">
        <v>165</v>
      </c>
      <c r="R1219" s="33"/>
      <c r="S1219" s="33"/>
      <c r="T1219" s="33"/>
      <c r="U1219" s="33" t="s">
        <v>2768</v>
      </c>
      <c r="V1219" s="33" t="s">
        <v>39</v>
      </c>
      <c r="W1219" s="33" t="s">
        <v>54</v>
      </c>
    </row>
    <row r="1220" s="6" customFormat="1" ht="24" spans="1:23">
      <c r="A1220" s="32">
        <v>1211</v>
      </c>
      <c r="B1220" s="33" t="s">
        <v>2744</v>
      </c>
      <c r="C1220" s="33" t="s">
        <v>31</v>
      </c>
      <c r="D1220" s="33" t="s">
        <v>87</v>
      </c>
      <c r="E1220" s="39" t="s">
        <v>197</v>
      </c>
      <c r="F1220" s="34">
        <v>44197</v>
      </c>
      <c r="G1220" s="34">
        <v>44531</v>
      </c>
      <c r="H1220" s="33" t="s">
        <v>2666</v>
      </c>
      <c r="I1220" s="34" t="s">
        <v>3263</v>
      </c>
      <c r="J1220" s="48">
        <v>5</v>
      </c>
      <c r="K1220" s="33"/>
      <c r="L1220" s="48">
        <v>5</v>
      </c>
      <c r="M1220" s="33"/>
      <c r="N1220" s="33"/>
      <c r="O1220" s="33">
        <v>1</v>
      </c>
      <c r="P1220" s="33"/>
      <c r="Q1220" s="33">
        <v>144</v>
      </c>
      <c r="R1220" s="33"/>
      <c r="S1220" s="33"/>
      <c r="T1220" s="33"/>
      <c r="U1220" s="33" t="s">
        <v>2752</v>
      </c>
      <c r="V1220" s="33" t="s">
        <v>39</v>
      </c>
      <c r="W1220" s="33" t="s">
        <v>54</v>
      </c>
    </row>
    <row r="1221" s="6" customFormat="1" ht="24" spans="1:23">
      <c r="A1221" s="32">
        <v>1212</v>
      </c>
      <c r="B1221" s="33" t="s">
        <v>2744</v>
      </c>
      <c r="C1221" s="33" t="s">
        <v>31</v>
      </c>
      <c r="D1221" s="33" t="s">
        <v>87</v>
      </c>
      <c r="E1221" s="39" t="s">
        <v>457</v>
      </c>
      <c r="F1221" s="34">
        <v>44197</v>
      </c>
      <c r="G1221" s="34">
        <v>44531</v>
      </c>
      <c r="H1221" s="33" t="s">
        <v>2666</v>
      </c>
      <c r="I1221" s="34" t="s">
        <v>3264</v>
      </c>
      <c r="J1221" s="48">
        <v>3</v>
      </c>
      <c r="K1221" s="33"/>
      <c r="L1221" s="48">
        <v>3</v>
      </c>
      <c r="M1221" s="33"/>
      <c r="N1221" s="33"/>
      <c r="O1221" s="33">
        <v>1</v>
      </c>
      <c r="P1221" s="33"/>
      <c r="Q1221" s="33">
        <v>146</v>
      </c>
      <c r="R1221" s="33"/>
      <c r="S1221" s="33"/>
      <c r="T1221" s="33"/>
      <c r="U1221" s="33" t="s">
        <v>3265</v>
      </c>
      <c r="V1221" s="33" t="s">
        <v>39</v>
      </c>
      <c r="W1221" s="33" t="s">
        <v>54</v>
      </c>
    </row>
    <row r="1222" s="6" customFormat="1" ht="24" spans="1:23">
      <c r="A1222" s="32">
        <v>1213</v>
      </c>
      <c r="B1222" s="33" t="s">
        <v>2744</v>
      </c>
      <c r="C1222" s="33" t="s">
        <v>31</v>
      </c>
      <c r="D1222" s="33" t="s">
        <v>87</v>
      </c>
      <c r="E1222" s="39" t="s">
        <v>668</v>
      </c>
      <c r="F1222" s="34">
        <v>44197</v>
      </c>
      <c r="G1222" s="34">
        <v>44531</v>
      </c>
      <c r="H1222" s="33" t="s">
        <v>2666</v>
      </c>
      <c r="I1222" s="34" t="s">
        <v>3266</v>
      </c>
      <c r="J1222" s="48">
        <v>3</v>
      </c>
      <c r="K1222" s="33"/>
      <c r="L1222" s="48">
        <v>3</v>
      </c>
      <c r="M1222" s="33"/>
      <c r="N1222" s="33"/>
      <c r="O1222" s="33">
        <v>1</v>
      </c>
      <c r="P1222" s="33"/>
      <c r="Q1222" s="33">
        <v>123</v>
      </c>
      <c r="R1222" s="33">
        <v>1</v>
      </c>
      <c r="S1222" s="33"/>
      <c r="T1222" s="33"/>
      <c r="U1222" s="33" t="s">
        <v>2774</v>
      </c>
      <c r="V1222" s="33" t="s">
        <v>39</v>
      </c>
      <c r="W1222" s="33" t="s">
        <v>54</v>
      </c>
    </row>
    <row r="1223" s="6" customFormat="1" ht="24" spans="1:23">
      <c r="A1223" s="32">
        <v>1214</v>
      </c>
      <c r="B1223" s="33" t="s">
        <v>2744</v>
      </c>
      <c r="C1223" s="33" t="s">
        <v>31</v>
      </c>
      <c r="D1223" s="33" t="s">
        <v>87</v>
      </c>
      <c r="E1223" s="39" t="s">
        <v>739</v>
      </c>
      <c r="F1223" s="34">
        <v>44197</v>
      </c>
      <c r="G1223" s="34">
        <v>44531</v>
      </c>
      <c r="H1223" s="33" t="s">
        <v>2666</v>
      </c>
      <c r="I1223" s="34" t="s">
        <v>3267</v>
      </c>
      <c r="J1223" s="48">
        <v>7</v>
      </c>
      <c r="K1223" s="33"/>
      <c r="L1223" s="48">
        <v>7</v>
      </c>
      <c r="M1223" s="33"/>
      <c r="N1223" s="33"/>
      <c r="O1223" s="33">
        <v>1</v>
      </c>
      <c r="P1223" s="33"/>
      <c r="Q1223" s="33">
        <v>107</v>
      </c>
      <c r="R1223" s="33"/>
      <c r="S1223" s="33"/>
      <c r="T1223" s="33"/>
      <c r="U1223" s="33" t="s">
        <v>3192</v>
      </c>
      <c r="V1223" s="33" t="s">
        <v>39</v>
      </c>
      <c r="W1223" s="33" t="s">
        <v>54</v>
      </c>
    </row>
    <row r="1224" s="6" customFormat="1" ht="24" spans="1:23">
      <c r="A1224" s="32">
        <v>1215</v>
      </c>
      <c r="B1224" s="33" t="s">
        <v>2744</v>
      </c>
      <c r="C1224" s="33" t="s">
        <v>31</v>
      </c>
      <c r="D1224" s="33" t="s">
        <v>87</v>
      </c>
      <c r="E1224" s="39" t="s">
        <v>1109</v>
      </c>
      <c r="F1224" s="34">
        <v>44197</v>
      </c>
      <c r="G1224" s="34">
        <v>44531</v>
      </c>
      <c r="H1224" s="33" t="s">
        <v>2666</v>
      </c>
      <c r="I1224" s="34" t="s">
        <v>3268</v>
      </c>
      <c r="J1224" s="48">
        <v>23</v>
      </c>
      <c r="K1224" s="33"/>
      <c r="L1224" s="48">
        <v>23</v>
      </c>
      <c r="M1224" s="33"/>
      <c r="N1224" s="33"/>
      <c r="O1224" s="33">
        <v>1</v>
      </c>
      <c r="P1224" s="33"/>
      <c r="Q1224" s="33">
        <v>108</v>
      </c>
      <c r="R1224" s="33"/>
      <c r="S1224" s="33"/>
      <c r="T1224" s="33"/>
      <c r="U1224" s="33" t="s">
        <v>3181</v>
      </c>
      <c r="V1224" s="33" t="s">
        <v>39</v>
      </c>
      <c r="W1224" s="33" t="s">
        <v>54</v>
      </c>
    </row>
    <row r="1225" s="6" customFormat="1" ht="24" spans="1:23">
      <c r="A1225" s="32">
        <v>1216</v>
      </c>
      <c r="B1225" s="33" t="s">
        <v>2744</v>
      </c>
      <c r="C1225" s="33" t="s">
        <v>31</v>
      </c>
      <c r="D1225" s="33" t="s">
        <v>87</v>
      </c>
      <c r="E1225" s="39" t="s">
        <v>500</v>
      </c>
      <c r="F1225" s="34">
        <v>44197</v>
      </c>
      <c r="G1225" s="34">
        <v>44531</v>
      </c>
      <c r="H1225" s="33" t="s">
        <v>2666</v>
      </c>
      <c r="I1225" s="34" t="s">
        <v>3269</v>
      </c>
      <c r="J1225" s="48">
        <v>13</v>
      </c>
      <c r="K1225" s="33"/>
      <c r="L1225" s="48">
        <v>13</v>
      </c>
      <c r="M1225" s="33"/>
      <c r="N1225" s="33"/>
      <c r="O1225" s="33">
        <v>1</v>
      </c>
      <c r="P1225" s="33"/>
      <c r="Q1225" s="33">
        <v>109</v>
      </c>
      <c r="R1225" s="33"/>
      <c r="S1225" s="33"/>
      <c r="T1225" s="33"/>
      <c r="U1225" s="33" t="s">
        <v>3270</v>
      </c>
      <c r="V1225" s="33" t="s">
        <v>39</v>
      </c>
      <c r="W1225" s="33" t="s">
        <v>54</v>
      </c>
    </row>
    <row r="1226" s="6" customFormat="1" ht="24" spans="1:23">
      <c r="A1226" s="32">
        <v>1217</v>
      </c>
      <c r="B1226" s="33" t="s">
        <v>2744</v>
      </c>
      <c r="C1226" s="33" t="s">
        <v>31</v>
      </c>
      <c r="D1226" s="33" t="s">
        <v>87</v>
      </c>
      <c r="E1226" s="39" t="s">
        <v>739</v>
      </c>
      <c r="F1226" s="34">
        <v>44197</v>
      </c>
      <c r="G1226" s="34">
        <v>44531</v>
      </c>
      <c r="H1226" s="33" t="s">
        <v>2666</v>
      </c>
      <c r="I1226" s="34" t="s">
        <v>3271</v>
      </c>
      <c r="J1226" s="48">
        <v>9</v>
      </c>
      <c r="K1226" s="33"/>
      <c r="L1226" s="48">
        <v>9</v>
      </c>
      <c r="M1226" s="33"/>
      <c r="N1226" s="33"/>
      <c r="O1226" s="33">
        <v>1</v>
      </c>
      <c r="P1226" s="33"/>
      <c r="Q1226" s="33">
        <v>147</v>
      </c>
      <c r="R1226" s="33"/>
      <c r="S1226" s="33"/>
      <c r="T1226" s="33"/>
      <c r="U1226" s="33" t="s">
        <v>3157</v>
      </c>
      <c r="V1226" s="33" t="s">
        <v>39</v>
      </c>
      <c r="W1226" s="33" t="s">
        <v>54</v>
      </c>
    </row>
    <row r="1227" s="6" customFormat="1" ht="24" spans="1:23">
      <c r="A1227" s="32">
        <v>1218</v>
      </c>
      <c r="B1227" s="33" t="s">
        <v>2744</v>
      </c>
      <c r="C1227" s="33" t="s">
        <v>31</v>
      </c>
      <c r="D1227" s="33" t="s">
        <v>87</v>
      </c>
      <c r="E1227" s="39" t="s">
        <v>1799</v>
      </c>
      <c r="F1227" s="34">
        <v>44197</v>
      </c>
      <c r="G1227" s="34">
        <v>44531</v>
      </c>
      <c r="H1227" s="33" t="s">
        <v>2666</v>
      </c>
      <c r="I1227" s="34" t="s">
        <v>3272</v>
      </c>
      <c r="J1227" s="48">
        <v>9</v>
      </c>
      <c r="K1227" s="33"/>
      <c r="L1227" s="48">
        <v>9</v>
      </c>
      <c r="M1227" s="33"/>
      <c r="N1227" s="33"/>
      <c r="O1227" s="33">
        <v>1</v>
      </c>
      <c r="P1227" s="33"/>
      <c r="Q1227" s="33">
        <v>107</v>
      </c>
      <c r="R1227" s="33"/>
      <c r="S1227" s="33"/>
      <c r="T1227" s="33"/>
      <c r="U1227" s="33" t="s">
        <v>3192</v>
      </c>
      <c r="V1227" s="33" t="s">
        <v>39</v>
      </c>
      <c r="W1227" s="33" t="s">
        <v>54</v>
      </c>
    </row>
    <row r="1228" s="6" customFormat="1" ht="24" spans="1:23">
      <c r="A1228" s="32">
        <v>1219</v>
      </c>
      <c r="B1228" s="33" t="s">
        <v>2744</v>
      </c>
      <c r="C1228" s="33" t="s">
        <v>31</v>
      </c>
      <c r="D1228" s="33" t="s">
        <v>87</v>
      </c>
      <c r="E1228" s="39" t="s">
        <v>2732</v>
      </c>
      <c r="F1228" s="34">
        <v>44197</v>
      </c>
      <c r="G1228" s="34">
        <v>44531</v>
      </c>
      <c r="H1228" s="33" t="s">
        <v>2666</v>
      </c>
      <c r="I1228" s="34" t="s">
        <v>3273</v>
      </c>
      <c r="J1228" s="48">
        <v>27</v>
      </c>
      <c r="K1228" s="33"/>
      <c r="L1228" s="48">
        <v>27</v>
      </c>
      <c r="M1228" s="33"/>
      <c r="N1228" s="33"/>
      <c r="O1228" s="33">
        <v>1</v>
      </c>
      <c r="P1228" s="33"/>
      <c r="Q1228" s="33">
        <v>220</v>
      </c>
      <c r="R1228" s="33">
        <v>1</v>
      </c>
      <c r="S1228" s="33"/>
      <c r="T1228" s="33"/>
      <c r="U1228" s="33" t="s">
        <v>2834</v>
      </c>
      <c r="V1228" s="33" t="s">
        <v>39</v>
      </c>
      <c r="W1228" s="33" t="s">
        <v>54</v>
      </c>
    </row>
    <row r="1229" s="6" customFormat="1" ht="24" spans="1:23">
      <c r="A1229" s="32">
        <v>1220</v>
      </c>
      <c r="B1229" s="33" t="s">
        <v>2744</v>
      </c>
      <c r="C1229" s="33" t="s">
        <v>31</v>
      </c>
      <c r="D1229" s="33" t="s">
        <v>87</v>
      </c>
      <c r="E1229" s="39" t="s">
        <v>1279</v>
      </c>
      <c r="F1229" s="34">
        <v>44197</v>
      </c>
      <c r="G1229" s="34">
        <v>44531</v>
      </c>
      <c r="H1229" s="33" t="s">
        <v>2666</v>
      </c>
      <c r="I1229" s="34" t="s">
        <v>3274</v>
      </c>
      <c r="J1229" s="48">
        <v>35</v>
      </c>
      <c r="K1229" s="33"/>
      <c r="L1229" s="48">
        <v>35</v>
      </c>
      <c r="M1229" s="33"/>
      <c r="N1229" s="33"/>
      <c r="O1229" s="33">
        <v>1</v>
      </c>
      <c r="P1229" s="33"/>
      <c r="Q1229" s="33">
        <v>324</v>
      </c>
      <c r="R1229" s="33">
        <v>1</v>
      </c>
      <c r="S1229" s="33"/>
      <c r="T1229" s="33"/>
      <c r="U1229" s="33" t="s">
        <v>3275</v>
      </c>
      <c r="V1229" s="33" t="s">
        <v>39</v>
      </c>
      <c r="W1229" s="33" t="s">
        <v>54</v>
      </c>
    </row>
    <row r="1230" s="6" customFormat="1" ht="24" spans="1:23">
      <c r="A1230" s="32">
        <v>1221</v>
      </c>
      <c r="B1230" s="33" t="s">
        <v>2744</v>
      </c>
      <c r="C1230" s="33" t="s">
        <v>31</v>
      </c>
      <c r="D1230" s="33" t="s">
        <v>87</v>
      </c>
      <c r="E1230" s="39" t="s">
        <v>938</v>
      </c>
      <c r="F1230" s="34">
        <v>44197</v>
      </c>
      <c r="G1230" s="34">
        <v>44531</v>
      </c>
      <c r="H1230" s="33" t="s">
        <v>2666</v>
      </c>
      <c r="I1230" s="34" t="s">
        <v>3276</v>
      </c>
      <c r="J1230" s="48">
        <v>20</v>
      </c>
      <c r="K1230" s="33"/>
      <c r="L1230" s="48">
        <v>20</v>
      </c>
      <c r="M1230" s="33"/>
      <c r="N1230" s="33"/>
      <c r="O1230" s="33">
        <v>1</v>
      </c>
      <c r="P1230" s="33"/>
      <c r="Q1230" s="33">
        <v>174</v>
      </c>
      <c r="R1230" s="33">
        <v>1</v>
      </c>
      <c r="S1230" s="33"/>
      <c r="T1230" s="33"/>
      <c r="U1230" s="33" t="s">
        <v>3277</v>
      </c>
      <c r="V1230" s="33" t="s">
        <v>39</v>
      </c>
      <c r="W1230" s="33" t="s">
        <v>54</v>
      </c>
    </row>
    <row r="1231" s="6" customFormat="1" ht="24" spans="1:23">
      <c r="A1231" s="32">
        <v>1222</v>
      </c>
      <c r="B1231" s="33" t="s">
        <v>2744</v>
      </c>
      <c r="C1231" s="33" t="s">
        <v>31</v>
      </c>
      <c r="D1231" s="33" t="s">
        <v>87</v>
      </c>
      <c r="E1231" s="39" t="s">
        <v>1279</v>
      </c>
      <c r="F1231" s="34">
        <v>44197</v>
      </c>
      <c r="G1231" s="34">
        <v>44531</v>
      </c>
      <c r="H1231" s="33" t="s">
        <v>2666</v>
      </c>
      <c r="I1231" s="34" t="s">
        <v>3278</v>
      </c>
      <c r="J1231" s="48">
        <v>5</v>
      </c>
      <c r="K1231" s="33"/>
      <c r="L1231" s="48">
        <v>5</v>
      </c>
      <c r="M1231" s="33"/>
      <c r="N1231" s="33"/>
      <c r="O1231" s="33">
        <v>1</v>
      </c>
      <c r="P1231" s="33"/>
      <c r="Q1231" s="33">
        <v>125</v>
      </c>
      <c r="R1231" s="33">
        <v>1</v>
      </c>
      <c r="S1231" s="33"/>
      <c r="T1231" s="33"/>
      <c r="U1231" s="33" t="s">
        <v>3167</v>
      </c>
      <c r="V1231" s="33" t="s">
        <v>39</v>
      </c>
      <c r="W1231" s="33" t="s">
        <v>54</v>
      </c>
    </row>
    <row r="1232" s="6" customFormat="1" ht="24" spans="1:23">
      <c r="A1232" s="32">
        <v>1223</v>
      </c>
      <c r="B1232" s="33" t="s">
        <v>2744</v>
      </c>
      <c r="C1232" s="33" t="s">
        <v>31</v>
      </c>
      <c r="D1232" s="33" t="s">
        <v>87</v>
      </c>
      <c r="E1232" s="39" t="s">
        <v>1799</v>
      </c>
      <c r="F1232" s="34">
        <v>44197</v>
      </c>
      <c r="G1232" s="34">
        <v>44531</v>
      </c>
      <c r="H1232" s="33" t="s">
        <v>2666</v>
      </c>
      <c r="I1232" s="34" t="s">
        <v>3279</v>
      </c>
      <c r="J1232" s="48">
        <v>4</v>
      </c>
      <c r="K1232" s="33"/>
      <c r="L1232" s="48">
        <v>4</v>
      </c>
      <c r="M1232" s="33"/>
      <c r="N1232" s="33"/>
      <c r="O1232" s="33">
        <v>1</v>
      </c>
      <c r="P1232" s="33"/>
      <c r="Q1232" s="33">
        <v>114</v>
      </c>
      <c r="R1232" s="33"/>
      <c r="S1232" s="33"/>
      <c r="T1232" s="33"/>
      <c r="U1232" s="33" t="s">
        <v>3280</v>
      </c>
      <c r="V1232" s="33" t="s">
        <v>39</v>
      </c>
      <c r="W1232" s="33" t="s">
        <v>54</v>
      </c>
    </row>
    <row r="1233" s="6" customFormat="1" ht="24" spans="1:23">
      <c r="A1233" s="32">
        <v>1224</v>
      </c>
      <c r="B1233" s="33" t="s">
        <v>2744</v>
      </c>
      <c r="C1233" s="33" t="s">
        <v>31</v>
      </c>
      <c r="D1233" s="33" t="s">
        <v>87</v>
      </c>
      <c r="E1233" s="39" t="s">
        <v>1167</v>
      </c>
      <c r="F1233" s="34">
        <v>44197</v>
      </c>
      <c r="G1233" s="34">
        <v>44531</v>
      </c>
      <c r="H1233" s="33" t="s">
        <v>2666</v>
      </c>
      <c r="I1233" s="34" t="s">
        <v>3281</v>
      </c>
      <c r="J1233" s="48">
        <v>14</v>
      </c>
      <c r="K1233" s="33"/>
      <c r="L1233" s="48">
        <v>14</v>
      </c>
      <c r="M1233" s="33"/>
      <c r="N1233" s="33"/>
      <c r="O1233" s="33">
        <v>1</v>
      </c>
      <c r="P1233" s="33"/>
      <c r="Q1233" s="33">
        <v>166</v>
      </c>
      <c r="R1233" s="33">
        <v>1</v>
      </c>
      <c r="S1233" s="33"/>
      <c r="T1233" s="33"/>
      <c r="U1233" s="33" t="s">
        <v>3169</v>
      </c>
      <c r="V1233" s="33" t="s">
        <v>39</v>
      </c>
      <c r="W1233" s="33" t="s">
        <v>54</v>
      </c>
    </row>
    <row r="1234" s="6" customFormat="1" ht="24" spans="1:23">
      <c r="A1234" s="32">
        <v>1225</v>
      </c>
      <c r="B1234" s="33" t="s">
        <v>2744</v>
      </c>
      <c r="C1234" s="33" t="s">
        <v>31</v>
      </c>
      <c r="D1234" s="33" t="s">
        <v>87</v>
      </c>
      <c r="E1234" s="39" t="s">
        <v>1167</v>
      </c>
      <c r="F1234" s="34">
        <v>44197</v>
      </c>
      <c r="G1234" s="34">
        <v>44531</v>
      </c>
      <c r="H1234" s="33" t="s">
        <v>2666</v>
      </c>
      <c r="I1234" s="34" t="s">
        <v>3282</v>
      </c>
      <c r="J1234" s="48">
        <v>5</v>
      </c>
      <c r="K1234" s="33"/>
      <c r="L1234" s="48">
        <v>5</v>
      </c>
      <c r="M1234" s="33"/>
      <c r="N1234" s="33"/>
      <c r="O1234" s="33">
        <v>1</v>
      </c>
      <c r="P1234" s="33"/>
      <c r="Q1234" s="33">
        <v>156</v>
      </c>
      <c r="R1234" s="33">
        <v>1</v>
      </c>
      <c r="S1234" s="33"/>
      <c r="T1234" s="33"/>
      <c r="U1234" s="33" t="s">
        <v>2777</v>
      </c>
      <c r="V1234" s="33" t="s">
        <v>39</v>
      </c>
      <c r="W1234" s="33" t="s">
        <v>54</v>
      </c>
    </row>
    <row r="1235" s="6" customFormat="1" ht="24" spans="1:23">
      <c r="A1235" s="32">
        <v>1226</v>
      </c>
      <c r="B1235" s="33" t="s">
        <v>2744</v>
      </c>
      <c r="C1235" s="33" t="s">
        <v>31</v>
      </c>
      <c r="D1235" s="33" t="s">
        <v>87</v>
      </c>
      <c r="E1235" s="39" t="s">
        <v>1516</v>
      </c>
      <c r="F1235" s="34">
        <v>44197</v>
      </c>
      <c r="G1235" s="34">
        <v>44531</v>
      </c>
      <c r="H1235" s="33" t="s">
        <v>2666</v>
      </c>
      <c r="I1235" s="34" t="s">
        <v>3283</v>
      </c>
      <c r="J1235" s="48">
        <v>10</v>
      </c>
      <c r="K1235" s="33"/>
      <c r="L1235" s="48">
        <v>10</v>
      </c>
      <c r="M1235" s="33"/>
      <c r="N1235" s="33"/>
      <c r="O1235" s="33">
        <v>1</v>
      </c>
      <c r="P1235" s="33"/>
      <c r="Q1235" s="33">
        <v>132</v>
      </c>
      <c r="R1235" s="33">
        <v>1</v>
      </c>
      <c r="S1235" s="33"/>
      <c r="T1235" s="33"/>
      <c r="U1235" s="33" t="s">
        <v>3284</v>
      </c>
      <c r="V1235" s="33" t="s">
        <v>39</v>
      </c>
      <c r="W1235" s="33" t="s">
        <v>54</v>
      </c>
    </row>
    <row r="1236" s="6" customFormat="1" ht="24" spans="1:23">
      <c r="A1236" s="32">
        <v>1227</v>
      </c>
      <c r="B1236" s="33" t="s">
        <v>2744</v>
      </c>
      <c r="C1236" s="33" t="s">
        <v>31</v>
      </c>
      <c r="D1236" s="33" t="s">
        <v>87</v>
      </c>
      <c r="E1236" s="39" t="s">
        <v>1873</v>
      </c>
      <c r="F1236" s="34">
        <v>44197</v>
      </c>
      <c r="G1236" s="34">
        <v>44531</v>
      </c>
      <c r="H1236" s="33" t="s">
        <v>2666</v>
      </c>
      <c r="I1236" s="34" t="s">
        <v>3285</v>
      </c>
      <c r="J1236" s="48">
        <v>32</v>
      </c>
      <c r="K1236" s="33"/>
      <c r="L1236" s="48">
        <v>32</v>
      </c>
      <c r="M1236" s="33"/>
      <c r="N1236" s="33"/>
      <c r="O1236" s="33">
        <v>1</v>
      </c>
      <c r="P1236" s="33"/>
      <c r="Q1236" s="33">
        <v>183</v>
      </c>
      <c r="R1236" s="33">
        <v>1</v>
      </c>
      <c r="S1236" s="33"/>
      <c r="T1236" s="33"/>
      <c r="U1236" s="33" t="s">
        <v>3286</v>
      </c>
      <c r="V1236" s="33" t="s">
        <v>39</v>
      </c>
      <c r="W1236" s="33" t="s">
        <v>54</v>
      </c>
    </row>
    <row r="1237" s="6" customFormat="1" ht="24" spans="1:23">
      <c r="A1237" s="32">
        <v>1228</v>
      </c>
      <c r="B1237" s="33" t="s">
        <v>2744</v>
      </c>
      <c r="C1237" s="33" t="s">
        <v>31</v>
      </c>
      <c r="D1237" s="33" t="s">
        <v>87</v>
      </c>
      <c r="E1237" s="39" t="s">
        <v>1516</v>
      </c>
      <c r="F1237" s="34">
        <v>44197</v>
      </c>
      <c r="G1237" s="34">
        <v>44531</v>
      </c>
      <c r="H1237" s="33" t="s">
        <v>2666</v>
      </c>
      <c r="I1237" s="34" t="s">
        <v>3287</v>
      </c>
      <c r="J1237" s="48">
        <v>8</v>
      </c>
      <c r="K1237" s="33"/>
      <c r="L1237" s="48">
        <v>8</v>
      </c>
      <c r="M1237" s="33"/>
      <c r="N1237" s="33"/>
      <c r="O1237" s="33">
        <v>1</v>
      </c>
      <c r="P1237" s="33"/>
      <c r="Q1237" s="33">
        <v>104</v>
      </c>
      <c r="R1237" s="33">
        <v>1</v>
      </c>
      <c r="S1237" s="33"/>
      <c r="T1237" s="33"/>
      <c r="U1237" s="33" t="s">
        <v>3288</v>
      </c>
      <c r="V1237" s="33" t="s">
        <v>39</v>
      </c>
      <c r="W1237" s="33" t="s">
        <v>54</v>
      </c>
    </row>
    <row r="1238" s="6" customFormat="1" ht="24" spans="1:23">
      <c r="A1238" s="32">
        <v>1229</v>
      </c>
      <c r="B1238" s="33" t="s">
        <v>2744</v>
      </c>
      <c r="C1238" s="33" t="s">
        <v>31</v>
      </c>
      <c r="D1238" s="33" t="s">
        <v>87</v>
      </c>
      <c r="E1238" s="39" t="s">
        <v>1121</v>
      </c>
      <c r="F1238" s="34">
        <v>44197</v>
      </c>
      <c r="G1238" s="34">
        <v>44531</v>
      </c>
      <c r="H1238" s="33" t="s">
        <v>2666</v>
      </c>
      <c r="I1238" s="34" t="s">
        <v>3289</v>
      </c>
      <c r="J1238" s="48">
        <v>10</v>
      </c>
      <c r="K1238" s="33"/>
      <c r="L1238" s="48">
        <v>10</v>
      </c>
      <c r="M1238" s="33"/>
      <c r="N1238" s="33"/>
      <c r="O1238" s="33">
        <v>1</v>
      </c>
      <c r="P1238" s="33"/>
      <c r="Q1238" s="33">
        <v>122</v>
      </c>
      <c r="R1238" s="33">
        <v>1</v>
      </c>
      <c r="S1238" s="33"/>
      <c r="T1238" s="33"/>
      <c r="U1238" s="33" t="s">
        <v>2763</v>
      </c>
      <c r="V1238" s="33" t="s">
        <v>39</v>
      </c>
      <c r="W1238" s="33" t="s">
        <v>54</v>
      </c>
    </row>
    <row r="1239" s="6" customFormat="1" ht="24" spans="1:23">
      <c r="A1239" s="32">
        <v>1230</v>
      </c>
      <c r="B1239" s="33" t="s">
        <v>2744</v>
      </c>
      <c r="C1239" s="33" t="s">
        <v>31</v>
      </c>
      <c r="D1239" s="33" t="s">
        <v>87</v>
      </c>
      <c r="E1239" s="39" t="s">
        <v>1121</v>
      </c>
      <c r="F1239" s="34">
        <v>44197</v>
      </c>
      <c r="G1239" s="34">
        <v>44531</v>
      </c>
      <c r="H1239" s="33" t="s">
        <v>2666</v>
      </c>
      <c r="I1239" s="34" t="s">
        <v>3290</v>
      </c>
      <c r="J1239" s="48">
        <v>10</v>
      </c>
      <c r="K1239" s="33"/>
      <c r="L1239" s="48">
        <v>10</v>
      </c>
      <c r="M1239" s="33"/>
      <c r="N1239" s="33"/>
      <c r="O1239" s="33">
        <v>1</v>
      </c>
      <c r="P1239" s="33"/>
      <c r="Q1239" s="33">
        <v>144</v>
      </c>
      <c r="R1239" s="33">
        <v>1</v>
      </c>
      <c r="S1239" s="33"/>
      <c r="T1239" s="33"/>
      <c r="U1239" s="33" t="s">
        <v>2752</v>
      </c>
      <c r="V1239" s="33" t="s">
        <v>39</v>
      </c>
      <c r="W1239" s="33" t="s">
        <v>54</v>
      </c>
    </row>
    <row r="1240" s="6" customFormat="1" ht="24" spans="1:23">
      <c r="A1240" s="32">
        <v>1231</v>
      </c>
      <c r="B1240" s="33" t="s">
        <v>2744</v>
      </c>
      <c r="C1240" s="33" t="s">
        <v>31</v>
      </c>
      <c r="D1240" s="33" t="s">
        <v>87</v>
      </c>
      <c r="E1240" s="39" t="s">
        <v>1873</v>
      </c>
      <c r="F1240" s="34">
        <v>44197</v>
      </c>
      <c r="G1240" s="34">
        <v>44531</v>
      </c>
      <c r="H1240" s="33" t="s">
        <v>2666</v>
      </c>
      <c r="I1240" s="34" t="s">
        <v>3291</v>
      </c>
      <c r="J1240" s="48">
        <v>38</v>
      </c>
      <c r="K1240" s="33"/>
      <c r="L1240" s="48">
        <v>38</v>
      </c>
      <c r="M1240" s="33"/>
      <c r="N1240" s="33"/>
      <c r="O1240" s="33">
        <v>1</v>
      </c>
      <c r="P1240" s="33"/>
      <c r="Q1240" s="33">
        <v>117</v>
      </c>
      <c r="R1240" s="33">
        <v>1</v>
      </c>
      <c r="S1240" s="33"/>
      <c r="T1240" s="33"/>
      <c r="U1240" s="33" t="s">
        <v>3189</v>
      </c>
      <c r="V1240" s="33" t="s">
        <v>39</v>
      </c>
      <c r="W1240" s="33" t="s">
        <v>54</v>
      </c>
    </row>
    <row r="1241" s="6" customFormat="1" ht="24" spans="1:23">
      <c r="A1241" s="32">
        <v>1232</v>
      </c>
      <c r="B1241" s="33" t="s">
        <v>2731</v>
      </c>
      <c r="C1241" s="33" t="s">
        <v>31</v>
      </c>
      <c r="D1241" s="33" t="s">
        <v>34</v>
      </c>
      <c r="E1241" s="57" t="s">
        <v>425</v>
      </c>
      <c r="F1241" s="34">
        <v>44197</v>
      </c>
      <c r="G1241" s="34">
        <v>44531</v>
      </c>
      <c r="H1241" s="33" t="s">
        <v>2666</v>
      </c>
      <c r="I1241" s="57" t="s">
        <v>3292</v>
      </c>
      <c r="J1241" s="42">
        <v>260</v>
      </c>
      <c r="K1241" s="33"/>
      <c r="L1241" s="42">
        <v>260</v>
      </c>
      <c r="M1241" s="33"/>
      <c r="N1241" s="33"/>
      <c r="O1241" s="33">
        <v>1</v>
      </c>
      <c r="P1241" s="33">
        <v>140</v>
      </c>
      <c r="Q1241" s="33">
        <v>400</v>
      </c>
      <c r="R1241" s="33">
        <v>1</v>
      </c>
      <c r="S1241" s="33"/>
      <c r="T1241" s="33"/>
      <c r="U1241" s="57" t="s">
        <v>3293</v>
      </c>
      <c r="V1241" s="33" t="s">
        <v>39</v>
      </c>
      <c r="W1241" s="33" t="s">
        <v>54</v>
      </c>
    </row>
    <row r="1242" s="6" customFormat="1" ht="24" spans="1:23">
      <c r="A1242" s="32">
        <v>1233</v>
      </c>
      <c r="B1242" s="33" t="s">
        <v>2689</v>
      </c>
      <c r="C1242" s="33" t="s">
        <v>31</v>
      </c>
      <c r="D1242" s="33" t="s">
        <v>92</v>
      </c>
      <c r="E1242" s="57" t="s">
        <v>3294</v>
      </c>
      <c r="F1242" s="34">
        <v>44197</v>
      </c>
      <c r="G1242" s="34">
        <v>44531</v>
      </c>
      <c r="H1242" s="33" t="s">
        <v>2666</v>
      </c>
      <c r="I1242" s="33" t="s">
        <v>3295</v>
      </c>
      <c r="J1242" s="42">
        <v>75</v>
      </c>
      <c r="K1242" s="33"/>
      <c r="L1242" s="42">
        <v>75</v>
      </c>
      <c r="M1242" s="33"/>
      <c r="N1242" s="33"/>
      <c r="O1242" s="33">
        <v>1</v>
      </c>
      <c r="P1242" s="33"/>
      <c r="Q1242" s="33">
        <v>122</v>
      </c>
      <c r="R1242" s="33">
        <v>1</v>
      </c>
      <c r="S1242" s="33"/>
      <c r="T1242" s="33"/>
      <c r="U1242" s="57" t="s">
        <v>3296</v>
      </c>
      <c r="V1242" s="33" t="s">
        <v>39</v>
      </c>
      <c r="W1242" s="33" t="s">
        <v>54</v>
      </c>
    </row>
    <row r="1243" s="6" customFormat="1" ht="24" spans="1:23">
      <c r="A1243" s="32">
        <v>1234</v>
      </c>
      <c r="B1243" s="33" t="s">
        <v>2669</v>
      </c>
      <c r="C1243" s="33" t="s">
        <v>31</v>
      </c>
      <c r="D1243" s="57" t="s">
        <v>34</v>
      </c>
      <c r="E1243" s="57" t="s">
        <v>385</v>
      </c>
      <c r="F1243" s="34">
        <v>44197</v>
      </c>
      <c r="G1243" s="34">
        <v>44531</v>
      </c>
      <c r="H1243" s="33" t="s">
        <v>2666</v>
      </c>
      <c r="I1243" s="57" t="s">
        <v>3297</v>
      </c>
      <c r="J1243" s="42">
        <v>40</v>
      </c>
      <c r="K1243" s="33"/>
      <c r="L1243" s="42">
        <v>40</v>
      </c>
      <c r="M1243" s="33"/>
      <c r="N1243" s="33"/>
      <c r="O1243" s="33">
        <v>1</v>
      </c>
      <c r="P1243" s="57">
        <v>14</v>
      </c>
      <c r="Q1243" s="57">
        <v>45</v>
      </c>
      <c r="R1243" s="33"/>
      <c r="S1243" s="33"/>
      <c r="T1243" s="33"/>
      <c r="U1243" s="57" t="s">
        <v>3298</v>
      </c>
      <c r="V1243" s="33" t="s">
        <v>39</v>
      </c>
      <c r="W1243" s="33" t="s">
        <v>200</v>
      </c>
    </row>
    <row r="1244" s="6" customFormat="1" ht="24" spans="1:23">
      <c r="A1244" s="32">
        <v>1235</v>
      </c>
      <c r="B1244" s="33" t="s">
        <v>2744</v>
      </c>
      <c r="C1244" s="33" t="s">
        <v>31</v>
      </c>
      <c r="D1244" s="33" t="s">
        <v>87</v>
      </c>
      <c r="E1244" s="33" t="s">
        <v>128</v>
      </c>
      <c r="F1244" s="34">
        <v>44197</v>
      </c>
      <c r="G1244" s="34">
        <v>44531</v>
      </c>
      <c r="H1244" s="33" t="s">
        <v>2666</v>
      </c>
      <c r="I1244" s="33" t="s">
        <v>3299</v>
      </c>
      <c r="J1244" s="48">
        <v>40</v>
      </c>
      <c r="K1244" s="33"/>
      <c r="L1244" s="48">
        <v>40</v>
      </c>
      <c r="M1244" s="33"/>
      <c r="N1244" s="33"/>
      <c r="O1244" s="33">
        <v>1</v>
      </c>
      <c r="P1244" s="33">
        <v>21</v>
      </c>
      <c r="Q1244" s="33">
        <v>69</v>
      </c>
      <c r="R1244" s="33">
        <v>1</v>
      </c>
      <c r="S1244" s="33"/>
      <c r="T1244" s="33"/>
      <c r="U1244" s="33" t="s">
        <v>3300</v>
      </c>
      <c r="V1244" s="33" t="s">
        <v>39</v>
      </c>
      <c r="W1244" s="33" t="s">
        <v>200</v>
      </c>
    </row>
    <row r="1245" s="6" customFormat="1" ht="24" spans="1:23">
      <c r="A1245" s="32">
        <v>1236</v>
      </c>
      <c r="B1245" s="33" t="s">
        <v>2669</v>
      </c>
      <c r="C1245" s="33" t="s">
        <v>31</v>
      </c>
      <c r="D1245" s="57" t="s">
        <v>34</v>
      </c>
      <c r="E1245" s="57" t="s">
        <v>132</v>
      </c>
      <c r="F1245" s="34">
        <v>44197</v>
      </c>
      <c r="G1245" s="34">
        <v>44531</v>
      </c>
      <c r="H1245" s="33" t="s">
        <v>2666</v>
      </c>
      <c r="I1245" s="57" t="s">
        <v>3301</v>
      </c>
      <c r="J1245" s="42">
        <v>125</v>
      </c>
      <c r="K1245" s="33"/>
      <c r="L1245" s="42">
        <v>125</v>
      </c>
      <c r="M1245" s="33"/>
      <c r="N1245" s="33"/>
      <c r="O1245" s="33">
        <v>1</v>
      </c>
      <c r="P1245" s="33">
        <v>28</v>
      </c>
      <c r="Q1245" s="33">
        <v>137</v>
      </c>
      <c r="R1245" s="33">
        <v>1</v>
      </c>
      <c r="S1245" s="33"/>
      <c r="T1245" s="33"/>
      <c r="U1245" s="57" t="s">
        <v>3302</v>
      </c>
      <c r="V1245" s="33" t="s">
        <v>39</v>
      </c>
      <c r="W1245" s="33" t="s">
        <v>200</v>
      </c>
    </row>
    <row r="1246" s="6" customFormat="1" ht="24" spans="1:23">
      <c r="A1246" s="32">
        <v>1237</v>
      </c>
      <c r="B1246" s="33" t="s">
        <v>2669</v>
      </c>
      <c r="C1246" s="33" t="s">
        <v>31</v>
      </c>
      <c r="D1246" s="57" t="s">
        <v>34</v>
      </c>
      <c r="E1246" s="57" t="s">
        <v>323</v>
      </c>
      <c r="F1246" s="34">
        <v>44197</v>
      </c>
      <c r="G1246" s="34">
        <v>44531</v>
      </c>
      <c r="H1246" s="33" t="s">
        <v>2666</v>
      </c>
      <c r="I1246" s="57" t="s">
        <v>3303</v>
      </c>
      <c r="J1246" s="42">
        <v>280</v>
      </c>
      <c r="K1246" s="33"/>
      <c r="L1246" s="42">
        <v>280</v>
      </c>
      <c r="M1246" s="33"/>
      <c r="N1246" s="33"/>
      <c r="O1246" s="33">
        <v>1</v>
      </c>
      <c r="P1246" s="33">
        <v>12</v>
      </c>
      <c r="Q1246" s="33">
        <v>36</v>
      </c>
      <c r="R1246" s="33">
        <v>1</v>
      </c>
      <c r="S1246" s="33"/>
      <c r="T1246" s="33"/>
      <c r="U1246" s="57" t="s">
        <v>3304</v>
      </c>
      <c r="V1246" s="33" t="s">
        <v>39</v>
      </c>
      <c r="W1246" s="33" t="s">
        <v>200</v>
      </c>
    </row>
    <row r="1247" s="6" customFormat="1" ht="24" spans="1:23">
      <c r="A1247" s="32">
        <v>1238</v>
      </c>
      <c r="B1247" s="33" t="s">
        <v>2669</v>
      </c>
      <c r="C1247" s="33" t="s">
        <v>31</v>
      </c>
      <c r="D1247" s="33" t="s">
        <v>34</v>
      </c>
      <c r="E1247" s="33" t="s">
        <v>1644</v>
      </c>
      <c r="F1247" s="34">
        <v>44197</v>
      </c>
      <c r="G1247" s="34">
        <v>44531</v>
      </c>
      <c r="H1247" s="33" t="s">
        <v>2666</v>
      </c>
      <c r="I1247" s="33" t="s">
        <v>3305</v>
      </c>
      <c r="J1247" s="42">
        <f>175</f>
        <v>175</v>
      </c>
      <c r="K1247" s="33"/>
      <c r="L1247" s="42">
        <f>175</f>
        <v>175</v>
      </c>
      <c r="M1247" s="33"/>
      <c r="N1247" s="33"/>
      <c r="O1247" s="33">
        <v>1</v>
      </c>
      <c r="P1247" s="33"/>
      <c r="Q1247" s="33">
        <v>250</v>
      </c>
      <c r="R1247" s="33">
        <v>1</v>
      </c>
      <c r="S1247" s="33"/>
      <c r="T1247" s="33"/>
      <c r="U1247" s="57" t="s">
        <v>3306</v>
      </c>
      <c r="V1247" s="33" t="s">
        <v>39</v>
      </c>
      <c r="W1247" s="33" t="s">
        <v>200</v>
      </c>
    </row>
    <row r="1248" s="6" customFormat="1" ht="24" spans="1:23">
      <c r="A1248" s="32">
        <v>1239</v>
      </c>
      <c r="B1248" s="33" t="s">
        <v>2669</v>
      </c>
      <c r="C1248" s="33" t="s">
        <v>31</v>
      </c>
      <c r="D1248" s="33" t="s">
        <v>34</v>
      </c>
      <c r="E1248" s="33" t="s">
        <v>1392</v>
      </c>
      <c r="F1248" s="34">
        <v>44197</v>
      </c>
      <c r="G1248" s="34">
        <v>44531</v>
      </c>
      <c r="H1248" s="33" t="s">
        <v>2666</v>
      </c>
      <c r="I1248" s="33" t="s">
        <v>3307</v>
      </c>
      <c r="J1248" s="42">
        <v>144</v>
      </c>
      <c r="K1248" s="33"/>
      <c r="L1248" s="42">
        <v>144</v>
      </c>
      <c r="M1248" s="33"/>
      <c r="N1248" s="33"/>
      <c r="O1248" s="33">
        <v>1</v>
      </c>
      <c r="P1248" s="33"/>
      <c r="Q1248" s="33">
        <v>360</v>
      </c>
      <c r="R1248" s="33">
        <v>1</v>
      </c>
      <c r="S1248" s="33"/>
      <c r="T1248" s="33"/>
      <c r="U1248" s="57" t="s">
        <v>3308</v>
      </c>
      <c r="V1248" s="33" t="s">
        <v>39</v>
      </c>
      <c r="W1248" s="33" t="s">
        <v>200</v>
      </c>
    </row>
    <row r="1249" s="6" customFormat="1" ht="24" spans="1:23">
      <c r="A1249" s="32">
        <v>1240</v>
      </c>
      <c r="B1249" s="33" t="s">
        <v>2689</v>
      </c>
      <c r="C1249" s="33" t="s">
        <v>31</v>
      </c>
      <c r="D1249" s="33" t="s">
        <v>92</v>
      </c>
      <c r="E1249" s="33" t="s">
        <v>544</v>
      </c>
      <c r="F1249" s="34">
        <v>44197</v>
      </c>
      <c r="G1249" s="34">
        <v>44531</v>
      </c>
      <c r="H1249" s="33" t="s">
        <v>2666</v>
      </c>
      <c r="I1249" s="33" t="s">
        <v>3309</v>
      </c>
      <c r="J1249" s="42">
        <v>50</v>
      </c>
      <c r="K1249" s="33"/>
      <c r="L1249" s="42">
        <v>50</v>
      </c>
      <c r="M1249" s="33"/>
      <c r="N1249" s="33"/>
      <c r="O1249" s="33">
        <v>1</v>
      </c>
      <c r="P1249" s="33"/>
      <c r="Q1249" s="33">
        <v>1260</v>
      </c>
      <c r="R1249" s="33"/>
      <c r="S1249" s="33"/>
      <c r="T1249" s="33"/>
      <c r="U1249" s="57" t="s">
        <v>3310</v>
      </c>
      <c r="V1249" s="33" t="s">
        <v>39</v>
      </c>
      <c r="W1249" s="33" t="s">
        <v>200</v>
      </c>
    </row>
    <row r="1250" s="6" customFormat="1" ht="24" spans="1:23">
      <c r="A1250" s="32">
        <v>1241</v>
      </c>
      <c r="B1250" s="33" t="s">
        <v>2689</v>
      </c>
      <c r="C1250" s="33" t="s">
        <v>31</v>
      </c>
      <c r="D1250" s="33" t="s">
        <v>92</v>
      </c>
      <c r="E1250" s="33" t="s">
        <v>1202</v>
      </c>
      <c r="F1250" s="34">
        <v>44197</v>
      </c>
      <c r="G1250" s="34">
        <v>44531</v>
      </c>
      <c r="H1250" s="33" t="s">
        <v>2666</v>
      </c>
      <c r="I1250" s="33" t="s">
        <v>3311</v>
      </c>
      <c r="J1250" s="42">
        <v>120</v>
      </c>
      <c r="K1250" s="33"/>
      <c r="L1250" s="42">
        <v>120</v>
      </c>
      <c r="M1250" s="33"/>
      <c r="N1250" s="33"/>
      <c r="O1250" s="33">
        <v>1</v>
      </c>
      <c r="P1250" s="33"/>
      <c r="Q1250" s="33">
        <v>890</v>
      </c>
      <c r="R1250" s="33"/>
      <c r="S1250" s="33"/>
      <c r="T1250" s="33"/>
      <c r="U1250" s="57" t="s">
        <v>3312</v>
      </c>
      <c r="V1250" s="33" t="s">
        <v>39</v>
      </c>
      <c r="W1250" s="33" t="s">
        <v>200</v>
      </c>
    </row>
    <row r="1251" s="6" customFormat="1" ht="24" spans="1:23">
      <c r="A1251" s="32">
        <v>1242</v>
      </c>
      <c r="B1251" s="33" t="s">
        <v>2669</v>
      </c>
      <c r="C1251" s="33" t="s">
        <v>31</v>
      </c>
      <c r="D1251" s="33" t="s">
        <v>34</v>
      </c>
      <c r="E1251" s="33" t="s">
        <v>1418</v>
      </c>
      <c r="F1251" s="34">
        <v>44197</v>
      </c>
      <c r="G1251" s="34">
        <v>44531</v>
      </c>
      <c r="H1251" s="33" t="s">
        <v>2666</v>
      </c>
      <c r="I1251" s="33" t="s">
        <v>3313</v>
      </c>
      <c r="J1251" s="42">
        <v>120</v>
      </c>
      <c r="K1251" s="33"/>
      <c r="L1251" s="42">
        <v>120</v>
      </c>
      <c r="M1251" s="33"/>
      <c r="N1251" s="33"/>
      <c r="O1251" s="33">
        <v>1</v>
      </c>
      <c r="P1251" s="33"/>
      <c r="Q1251" s="33">
        <v>369</v>
      </c>
      <c r="R1251" s="33">
        <v>1</v>
      </c>
      <c r="S1251" s="33"/>
      <c r="T1251" s="33"/>
      <c r="U1251" s="57" t="s">
        <v>3314</v>
      </c>
      <c r="V1251" s="33" t="s">
        <v>39</v>
      </c>
      <c r="W1251" s="33" t="s">
        <v>200</v>
      </c>
    </row>
    <row r="1252" s="6" customFormat="1" ht="24" spans="1:23">
      <c r="A1252" s="32">
        <v>1243</v>
      </c>
      <c r="B1252" s="33" t="s">
        <v>2744</v>
      </c>
      <c r="C1252" s="33" t="s">
        <v>31</v>
      </c>
      <c r="D1252" s="33" t="s">
        <v>87</v>
      </c>
      <c r="E1252" s="33" t="s">
        <v>112</v>
      </c>
      <c r="F1252" s="34">
        <v>44197</v>
      </c>
      <c r="G1252" s="34">
        <v>44531</v>
      </c>
      <c r="H1252" s="33" t="s">
        <v>2666</v>
      </c>
      <c r="I1252" s="33" t="s">
        <v>3315</v>
      </c>
      <c r="J1252" s="42">
        <v>80</v>
      </c>
      <c r="K1252" s="33"/>
      <c r="L1252" s="42">
        <v>80</v>
      </c>
      <c r="M1252" s="33"/>
      <c r="N1252" s="33"/>
      <c r="O1252" s="33">
        <v>1</v>
      </c>
      <c r="P1252" s="33"/>
      <c r="Q1252" s="33">
        <v>540</v>
      </c>
      <c r="R1252" s="33">
        <v>1</v>
      </c>
      <c r="S1252" s="33"/>
      <c r="T1252" s="33"/>
      <c r="U1252" s="57" t="s">
        <v>3316</v>
      </c>
      <c r="V1252" s="33" t="s">
        <v>39</v>
      </c>
      <c r="W1252" s="33" t="s">
        <v>200</v>
      </c>
    </row>
    <row r="1253" s="6" customFormat="1" ht="24" spans="1:23">
      <c r="A1253" s="32">
        <v>1244</v>
      </c>
      <c r="B1253" s="33" t="s">
        <v>2669</v>
      </c>
      <c r="C1253" s="33" t="s">
        <v>31</v>
      </c>
      <c r="D1253" s="33" t="s">
        <v>34</v>
      </c>
      <c r="E1253" s="57" t="s">
        <v>1252</v>
      </c>
      <c r="F1253" s="34">
        <v>44197</v>
      </c>
      <c r="G1253" s="34">
        <v>44531</v>
      </c>
      <c r="H1253" s="33" t="s">
        <v>2666</v>
      </c>
      <c r="I1253" s="33" t="s">
        <v>3317</v>
      </c>
      <c r="J1253" s="42">
        <v>180</v>
      </c>
      <c r="K1253" s="33"/>
      <c r="L1253" s="42">
        <v>180</v>
      </c>
      <c r="M1253" s="33"/>
      <c r="N1253" s="33"/>
      <c r="O1253" s="33">
        <v>2</v>
      </c>
      <c r="P1253" s="33"/>
      <c r="Q1253" s="33">
        <v>464</v>
      </c>
      <c r="R1253" s="33"/>
      <c r="S1253" s="33"/>
      <c r="T1253" s="33"/>
      <c r="U1253" s="57" t="s">
        <v>3318</v>
      </c>
      <c r="V1253" s="33" t="s">
        <v>39</v>
      </c>
      <c r="W1253" s="33" t="s">
        <v>200</v>
      </c>
    </row>
    <row r="1254" s="6" customFormat="1" ht="24" spans="1:23">
      <c r="A1254" s="32">
        <v>1245</v>
      </c>
      <c r="B1254" s="33" t="s">
        <v>2689</v>
      </c>
      <c r="C1254" s="33" t="s">
        <v>31</v>
      </c>
      <c r="D1254" s="33" t="s">
        <v>92</v>
      </c>
      <c r="E1254" s="39" t="s">
        <v>60</v>
      </c>
      <c r="F1254" s="34">
        <v>44197</v>
      </c>
      <c r="G1254" s="34">
        <v>44531</v>
      </c>
      <c r="H1254" s="33" t="s">
        <v>2666</v>
      </c>
      <c r="I1254" s="39" t="s">
        <v>3319</v>
      </c>
      <c r="J1254" s="31">
        <v>127.61</v>
      </c>
      <c r="K1254" s="33"/>
      <c r="L1254" s="31">
        <v>127.61</v>
      </c>
      <c r="M1254" s="33"/>
      <c r="N1254" s="33"/>
      <c r="O1254" s="33">
        <v>2</v>
      </c>
      <c r="P1254" s="33"/>
      <c r="Q1254" s="33">
        <v>428</v>
      </c>
      <c r="R1254" s="33">
        <v>1</v>
      </c>
      <c r="S1254" s="33"/>
      <c r="T1254" s="33"/>
      <c r="U1254" s="33" t="s">
        <v>3320</v>
      </c>
      <c r="V1254" s="33" t="s">
        <v>39</v>
      </c>
      <c r="W1254" s="33" t="s">
        <v>54</v>
      </c>
    </row>
    <row r="1255" s="6" customFormat="1" ht="24" spans="1:23">
      <c r="A1255" s="32">
        <v>1246</v>
      </c>
      <c r="B1255" s="33" t="s">
        <v>2689</v>
      </c>
      <c r="C1255" s="33" t="s">
        <v>31</v>
      </c>
      <c r="D1255" s="33" t="s">
        <v>92</v>
      </c>
      <c r="E1255" s="39" t="s">
        <v>496</v>
      </c>
      <c r="F1255" s="34">
        <v>44197</v>
      </c>
      <c r="G1255" s="34">
        <v>44531</v>
      </c>
      <c r="H1255" s="33" t="s">
        <v>2666</v>
      </c>
      <c r="I1255" s="39" t="s">
        <v>3321</v>
      </c>
      <c r="J1255" s="31">
        <v>21.77</v>
      </c>
      <c r="K1255" s="33"/>
      <c r="L1255" s="31">
        <v>21.77</v>
      </c>
      <c r="M1255" s="33"/>
      <c r="N1255" s="33"/>
      <c r="O1255" s="33">
        <v>2</v>
      </c>
      <c r="P1255" s="33"/>
      <c r="Q1255" s="33">
        <v>330</v>
      </c>
      <c r="R1255" s="33">
        <v>1</v>
      </c>
      <c r="S1255" s="33"/>
      <c r="T1255" s="33"/>
      <c r="U1255" s="33" t="s">
        <v>3322</v>
      </c>
      <c r="V1255" s="33" t="s">
        <v>39</v>
      </c>
      <c r="W1255" s="33" t="s">
        <v>54</v>
      </c>
    </row>
    <row r="1256" s="6" customFormat="1" ht="24" spans="1:23">
      <c r="A1256" s="32">
        <v>1247</v>
      </c>
      <c r="B1256" s="33" t="s">
        <v>2689</v>
      </c>
      <c r="C1256" s="33" t="s">
        <v>31</v>
      </c>
      <c r="D1256" s="33" t="s">
        <v>92</v>
      </c>
      <c r="E1256" s="33" t="s">
        <v>496</v>
      </c>
      <c r="F1256" s="34">
        <v>44197</v>
      </c>
      <c r="G1256" s="34">
        <v>44531</v>
      </c>
      <c r="H1256" s="33" t="s">
        <v>2666</v>
      </c>
      <c r="I1256" s="33" t="s">
        <v>3323</v>
      </c>
      <c r="J1256" s="48">
        <v>125.4</v>
      </c>
      <c r="K1256" s="33"/>
      <c r="L1256" s="48">
        <v>125.4</v>
      </c>
      <c r="M1256" s="33"/>
      <c r="N1256" s="33"/>
      <c r="O1256" s="33">
        <v>2</v>
      </c>
      <c r="P1256" s="33"/>
      <c r="Q1256" s="33">
        <v>362</v>
      </c>
      <c r="R1256" s="33">
        <v>1</v>
      </c>
      <c r="S1256" s="33"/>
      <c r="T1256" s="33"/>
      <c r="U1256" s="33" t="s">
        <v>3324</v>
      </c>
      <c r="V1256" s="33" t="s">
        <v>39</v>
      </c>
      <c r="W1256" s="33" t="s">
        <v>54</v>
      </c>
    </row>
    <row r="1257" s="6" customFormat="1" ht="24" spans="1:23">
      <c r="A1257" s="32">
        <v>1248</v>
      </c>
      <c r="B1257" s="33" t="s">
        <v>2744</v>
      </c>
      <c r="C1257" s="33" t="s">
        <v>31</v>
      </c>
      <c r="D1257" s="33" t="s">
        <v>87</v>
      </c>
      <c r="E1257" s="33" t="s">
        <v>590</v>
      </c>
      <c r="F1257" s="34">
        <v>44197</v>
      </c>
      <c r="G1257" s="34">
        <v>44531</v>
      </c>
      <c r="H1257" s="33" t="s">
        <v>2666</v>
      </c>
      <c r="I1257" s="33" t="s">
        <v>3325</v>
      </c>
      <c r="J1257" s="48">
        <v>72.48</v>
      </c>
      <c r="K1257" s="33"/>
      <c r="L1257" s="48">
        <v>72.48</v>
      </c>
      <c r="M1257" s="33"/>
      <c r="N1257" s="33"/>
      <c r="O1257" s="33">
        <v>1</v>
      </c>
      <c r="P1257" s="33"/>
      <c r="Q1257" s="33">
        <v>872</v>
      </c>
      <c r="R1257" s="33">
        <v>1</v>
      </c>
      <c r="S1257" s="33"/>
      <c r="T1257" s="33"/>
      <c r="U1257" s="33" t="s">
        <v>3326</v>
      </c>
      <c r="V1257" s="33" t="s">
        <v>39</v>
      </c>
      <c r="W1257" s="33" t="s">
        <v>54</v>
      </c>
    </row>
    <row r="1258" s="6" customFormat="1" ht="24" spans="1:23">
      <c r="A1258" s="32">
        <v>1249</v>
      </c>
      <c r="B1258" s="33" t="s">
        <v>2689</v>
      </c>
      <c r="C1258" s="33" t="s">
        <v>31</v>
      </c>
      <c r="D1258" s="33" t="s">
        <v>92</v>
      </c>
      <c r="E1258" s="33" t="s">
        <v>51</v>
      </c>
      <c r="F1258" s="34">
        <v>44197</v>
      </c>
      <c r="G1258" s="34">
        <v>44531</v>
      </c>
      <c r="H1258" s="33" t="s">
        <v>2666</v>
      </c>
      <c r="I1258" s="33" t="s">
        <v>3327</v>
      </c>
      <c r="J1258" s="48">
        <v>83.47</v>
      </c>
      <c r="K1258" s="33"/>
      <c r="L1258" s="48">
        <v>83.47</v>
      </c>
      <c r="M1258" s="33"/>
      <c r="N1258" s="33"/>
      <c r="O1258" s="33">
        <v>1</v>
      </c>
      <c r="P1258" s="33"/>
      <c r="Q1258" s="33">
        <v>210</v>
      </c>
      <c r="R1258" s="33"/>
      <c r="S1258" s="33"/>
      <c r="T1258" s="33"/>
      <c r="U1258" s="33" t="s">
        <v>3328</v>
      </c>
      <c r="V1258" s="33" t="s">
        <v>39</v>
      </c>
      <c r="W1258" s="33" t="s">
        <v>54</v>
      </c>
    </row>
    <row r="1259" s="6" customFormat="1" ht="24" spans="1:23">
      <c r="A1259" s="32">
        <v>1250</v>
      </c>
      <c r="B1259" s="33" t="s">
        <v>2689</v>
      </c>
      <c r="C1259" s="33" t="s">
        <v>31</v>
      </c>
      <c r="D1259" s="33" t="s">
        <v>92</v>
      </c>
      <c r="E1259" s="33" t="s">
        <v>2732</v>
      </c>
      <c r="F1259" s="34">
        <v>44197</v>
      </c>
      <c r="G1259" s="34">
        <v>44531</v>
      </c>
      <c r="H1259" s="33" t="s">
        <v>2666</v>
      </c>
      <c r="I1259" s="33" t="s">
        <v>3329</v>
      </c>
      <c r="J1259" s="48">
        <v>72</v>
      </c>
      <c r="K1259" s="33"/>
      <c r="L1259" s="48">
        <v>72</v>
      </c>
      <c r="M1259" s="33"/>
      <c r="N1259" s="33"/>
      <c r="O1259" s="33">
        <v>1</v>
      </c>
      <c r="P1259" s="33"/>
      <c r="Q1259" s="33">
        <v>300</v>
      </c>
      <c r="R1259" s="33">
        <v>1</v>
      </c>
      <c r="S1259" s="33"/>
      <c r="T1259" s="33"/>
      <c r="U1259" s="33" t="s">
        <v>3330</v>
      </c>
      <c r="V1259" s="33" t="s">
        <v>39</v>
      </c>
      <c r="W1259" s="33" t="s">
        <v>54</v>
      </c>
    </row>
    <row r="1260" s="6" customFormat="1" ht="24" spans="1:23">
      <c r="A1260" s="32">
        <v>1251</v>
      </c>
      <c r="B1260" s="33" t="s">
        <v>2689</v>
      </c>
      <c r="C1260" s="33" t="s">
        <v>31</v>
      </c>
      <c r="D1260" s="33" t="s">
        <v>92</v>
      </c>
      <c r="E1260" s="33" t="s">
        <v>2732</v>
      </c>
      <c r="F1260" s="34">
        <v>44197</v>
      </c>
      <c r="G1260" s="34">
        <v>44531</v>
      </c>
      <c r="H1260" s="33" t="s">
        <v>2666</v>
      </c>
      <c r="I1260" s="33" t="s">
        <v>3331</v>
      </c>
      <c r="J1260" s="48">
        <v>46</v>
      </c>
      <c r="K1260" s="33"/>
      <c r="L1260" s="48">
        <v>46</v>
      </c>
      <c r="M1260" s="33"/>
      <c r="N1260" s="33"/>
      <c r="O1260" s="33">
        <v>1</v>
      </c>
      <c r="P1260" s="33"/>
      <c r="Q1260" s="33">
        <v>300</v>
      </c>
      <c r="R1260" s="33">
        <v>1</v>
      </c>
      <c r="S1260" s="33"/>
      <c r="T1260" s="33"/>
      <c r="U1260" s="33" t="s">
        <v>3332</v>
      </c>
      <c r="V1260" s="33" t="s">
        <v>39</v>
      </c>
      <c r="W1260" s="33" t="s">
        <v>54</v>
      </c>
    </row>
    <row r="1261" s="6" customFormat="1" ht="24" spans="1:23">
      <c r="A1261" s="32">
        <v>1252</v>
      </c>
      <c r="B1261" s="33" t="s">
        <v>2744</v>
      </c>
      <c r="C1261" s="33" t="s">
        <v>31</v>
      </c>
      <c r="D1261" s="33" t="s">
        <v>87</v>
      </c>
      <c r="E1261" s="33" t="s">
        <v>668</v>
      </c>
      <c r="F1261" s="34">
        <v>44197</v>
      </c>
      <c r="G1261" s="34">
        <v>44531</v>
      </c>
      <c r="H1261" s="33" t="s">
        <v>2666</v>
      </c>
      <c r="I1261" s="33" t="s">
        <v>3333</v>
      </c>
      <c r="J1261" s="48">
        <v>61.28</v>
      </c>
      <c r="K1261" s="33"/>
      <c r="L1261" s="48">
        <v>61.28</v>
      </c>
      <c r="M1261" s="33"/>
      <c r="N1261" s="33"/>
      <c r="O1261" s="33">
        <v>1</v>
      </c>
      <c r="P1261" s="33"/>
      <c r="Q1261" s="33">
        <v>121</v>
      </c>
      <c r="R1261" s="33">
        <v>1</v>
      </c>
      <c r="S1261" s="33"/>
      <c r="T1261" s="33"/>
      <c r="U1261" s="33" t="s">
        <v>3334</v>
      </c>
      <c r="V1261" s="33" t="s">
        <v>39</v>
      </c>
      <c r="W1261" s="33" t="s">
        <v>54</v>
      </c>
    </row>
    <row r="1262" s="6" customFormat="1" ht="24" spans="1:23">
      <c r="A1262" s="32">
        <v>1253</v>
      </c>
      <c r="B1262" s="33" t="s">
        <v>2689</v>
      </c>
      <c r="C1262" s="33" t="s">
        <v>31</v>
      </c>
      <c r="D1262" s="33" t="s">
        <v>92</v>
      </c>
      <c r="E1262" s="33" t="s">
        <v>668</v>
      </c>
      <c r="F1262" s="34">
        <v>44197</v>
      </c>
      <c r="G1262" s="34">
        <v>44531</v>
      </c>
      <c r="H1262" s="33" t="s">
        <v>2666</v>
      </c>
      <c r="I1262" s="33" t="s">
        <v>3335</v>
      </c>
      <c r="J1262" s="48">
        <v>81.38</v>
      </c>
      <c r="K1262" s="33"/>
      <c r="L1262" s="48">
        <v>81.38</v>
      </c>
      <c r="M1262" s="33"/>
      <c r="N1262" s="33"/>
      <c r="O1262" s="33">
        <v>1</v>
      </c>
      <c r="P1262" s="33"/>
      <c r="Q1262" s="33">
        <v>120</v>
      </c>
      <c r="R1262" s="33">
        <v>1</v>
      </c>
      <c r="S1262" s="33"/>
      <c r="T1262" s="33"/>
      <c r="U1262" s="33" t="s">
        <v>3336</v>
      </c>
      <c r="V1262" s="33" t="s">
        <v>39</v>
      </c>
      <c r="W1262" s="33" t="s">
        <v>54</v>
      </c>
    </row>
    <row r="1263" s="6" customFormat="1" ht="24" spans="1:23">
      <c r="A1263" s="32">
        <v>1254</v>
      </c>
      <c r="B1263" s="33" t="s">
        <v>2744</v>
      </c>
      <c r="C1263" s="33" t="s">
        <v>31</v>
      </c>
      <c r="D1263" s="33" t="s">
        <v>87</v>
      </c>
      <c r="E1263" s="33" t="s">
        <v>739</v>
      </c>
      <c r="F1263" s="34">
        <v>44197</v>
      </c>
      <c r="G1263" s="34">
        <v>44531</v>
      </c>
      <c r="H1263" s="33" t="s">
        <v>2666</v>
      </c>
      <c r="I1263" s="33" t="s">
        <v>3337</v>
      </c>
      <c r="J1263" s="48">
        <v>19.04</v>
      </c>
      <c r="K1263" s="33"/>
      <c r="L1263" s="48">
        <v>19.04</v>
      </c>
      <c r="M1263" s="33"/>
      <c r="N1263" s="33"/>
      <c r="O1263" s="33">
        <v>1</v>
      </c>
      <c r="P1263" s="33"/>
      <c r="Q1263" s="33">
        <v>114</v>
      </c>
      <c r="R1263" s="33"/>
      <c r="S1263" s="33"/>
      <c r="T1263" s="33"/>
      <c r="U1263" s="33" t="s">
        <v>3338</v>
      </c>
      <c r="V1263" s="33" t="s">
        <v>39</v>
      </c>
      <c r="W1263" s="33" t="s">
        <v>54</v>
      </c>
    </row>
    <row r="1264" s="6" customFormat="1" ht="24" spans="1:23">
      <c r="A1264" s="32">
        <v>1255</v>
      </c>
      <c r="B1264" s="33" t="s">
        <v>2689</v>
      </c>
      <c r="C1264" s="33" t="s">
        <v>31</v>
      </c>
      <c r="D1264" s="33" t="s">
        <v>92</v>
      </c>
      <c r="E1264" s="33" t="s">
        <v>1418</v>
      </c>
      <c r="F1264" s="34">
        <v>44197</v>
      </c>
      <c r="G1264" s="34">
        <v>44531</v>
      </c>
      <c r="H1264" s="33" t="s">
        <v>2666</v>
      </c>
      <c r="I1264" s="33" t="s">
        <v>3339</v>
      </c>
      <c r="J1264" s="48">
        <v>61.03</v>
      </c>
      <c r="K1264" s="33"/>
      <c r="L1264" s="48">
        <v>61.03</v>
      </c>
      <c r="M1264" s="33"/>
      <c r="N1264" s="33"/>
      <c r="O1264" s="33">
        <v>1</v>
      </c>
      <c r="P1264" s="33"/>
      <c r="Q1264" s="33">
        <v>89</v>
      </c>
      <c r="R1264" s="33">
        <v>1</v>
      </c>
      <c r="S1264" s="33"/>
      <c r="T1264" s="33"/>
      <c r="U1264" s="33" t="s">
        <v>3340</v>
      </c>
      <c r="V1264" s="33" t="s">
        <v>39</v>
      </c>
      <c r="W1264" s="33" t="s">
        <v>54</v>
      </c>
    </row>
    <row r="1265" s="6" customFormat="1" ht="24" spans="1:23">
      <c r="A1265" s="32">
        <v>1256</v>
      </c>
      <c r="B1265" s="33" t="s">
        <v>2689</v>
      </c>
      <c r="C1265" s="33" t="s">
        <v>31</v>
      </c>
      <c r="D1265" s="33" t="s">
        <v>92</v>
      </c>
      <c r="E1265" s="33" t="s">
        <v>1418</v>
      </c>
      <c r="F1265" s="34">
        <v>44197</v>
      </c>
      <c r="G1265" s="34">
        <v>44531</v>
      </c>
      <c r="H1265" s="33" t="s">
        <v>2666</v>
      </c>
      <c r="I1265" s="33" t="s">
        <v>3341</v>
      </c>
      <c r="J1265" s="48">
        <v>47.34</v>
      </c>
      <c r="K1265" s="33"/>
      <c r="L1265" s="48">
        <v>47.34</v>
      </c>
      <c r="M1265" s="33"/>
      <c r="N1265" s="33"/>
      <c r="O1265" s="33">
        <v>1</v>
      </c>
      <c r="P1265" s="33"/>
      <c r="Q1265" s="33">
        <v>107</v>
      </c>
      <c r="R1265" s="33">
        <v>1</v>
      </c>
      <c r="S1265" s="33"/>
      <c r="T1265" s="33"/>
      <c r="U1265" s="33" t="s">
        <v>3342</v>
      </c>
      <c r="V1265" s="33" t="s">
        <v>39</v>
      </c>
      <c r="W1265" s="33" t="s">
        <v>54</v>
      </c>
    </row>
    <row r="1266" s="6" customFormat="1" ht="24" spans="1:23">
      <c r="A1266" s="32">
        <v>1257</v>
      </c>
      <c r="B1266" s="33" t="s">
        <v>2744</v>
      </c>
      <c r="C1266" s="33" t="s">
        <v>31</v>
      </c>
      <c r="D1266" s="33" t="s">
        <v>87</v>
      </c>
      <c r="E1266" s="33" t="s">
        <v>1418</v>
      </c>
      <c r="F1266" s="34">
        <v>44197</v>
      </c>
      <c r="G1266" s="34">
        <v>44531</v>
      </c>
      <c r="H1266" s="33" t="s">
        <v>2666</v>
      </c>
      <c r="I1266" s="33" t="s">
        <v>3343</v>
      </c>
      <c r="J1266" s="48">
        <v>26.5</v>
      </c>
      <c r="K1266" s="33"/>
      <c r="L1266" s="48">
        <v>26.5</v>
      </c>
      <c r="M1266" s="33"/>
      <c r="N1266" s="33"/>
      <c r="O1266" s="33">
        <v>1</v>
      </c>
      <c r="P1266" s="33"/>
      <c r="Q1266" s="33">
        <v>105</v>
      </c>
      <c r="R1266" s="33">
        <v>1</v>
      </c>
      <c r="S1266" s="33"/>
      <c r="T1266" s="33"/>
      <c r="U1266" s="33" t="s">
        <v>3344</v>
      </c>
      <c r="V1266" s="33" t="s">
        <v>39</v>
      </c>
      <c r="W1266" s="33" t="s">
        <v>54</v>
      </c>
    </row>
    <row r="1267" s="6" customFormat="1" ht="24" spans="1:23">
      <c r="A1267" s="32">
        <v>1258</v>
      </c>
      <c r="B1267" s="33" t="s">
        <v>2744</v>
      </c>
      <c r="C1267" s="33" t="s">
        <v>31</v>
      </c>
      <c r="D1267" s="33" t="s">
        <v>87</v>
      </c>
      <c r="E1267" s="33" t="s">
        <v>1333</v>
      </c>
      <c r="F1267" s="34">
        <v>44197</v>
      </c>
      <c r="G1267" s="34">
        <v>44531</v>
      </c>
      <c r="H1267" s="33" t="s">
        <v>2666</v>
      </c>
      <c r="I1267" s="33" t="s">
        <v>3345</v>
      </c>
      <c r="J1267" s="48">
        <v>39.2</v>
      </c>
      <c r="K1267" s="33"/>
      <c r="L1267" s="48">
        <v>39.2</v>
      </c>
      <c r="M1267" s="33"/>
      <c r="N1267" s="33"/>
      <c r="O1267" s="33">
        <v>1</v>
      </c>
      <c r="P1267" s="33"/>
      <c r="Q1267" s="33">
        <v>163</v>
      </c>
      <c r="R1267" s="33"/>
      <c r="S1267" s="33"/>
      <c r="T1267" s="33"/>
      <c r="U1267" s="33" t="s">
        <v>3346</v>
      </c>
      <c r="V1267" s="33" t="s">
        <v>39</v>
      </c>
      <c r="W1267" s="33" t="s">
        <v>54</v>
      </c>
    </row>
    <row r="1268" s="6" customFormat="1" ht="24" spans="1:23">
      <c r="A1268" s="32">
        <v>1259</v>
      </c>
      <c r="B1268" s="33" t="s">
        <v>2744</v>
      </c>
      <c r="C1268" s="33" t="s">
        <v>31</v>
      </c>
      <c r="D1268" s="33" t="s">
        <v>87</v>
      </c>
      <c r="E1268" s="33" t="s">
        <v>511</v>
      </c>
      <c r="F1268" s="34">
        <v>44197</v>
      </c>
      <c r="G1268" s="34">
        <v>44531</v>
      </c>
      <c r="H1268" s="33" t="s">
        <v>2666</v>
      </c>
      <c r="I1268" s="33" t="s">
        <v>3347</v>
      </c>
      <c r="J1268" s="48">
        <v>68.01</v>
      </c>
      <c r="K1268" s="33"/>
      <c r="L1268" s="48">
        <v>68.01</v>
      </c>
      <c r="M1268" s="33"/>
      <c r="N1268" s="33"/>
      <c r="O1268" s="33">
        <v>1</v>
      </c>
      <c r="P1268" s="33"/>
      <c r="Q1268" s="33">
        <v>1500</v>
      </c>
      <c r="R1268" s="33">
        <v>1</v>
      </c>
      <c r="S1268" s="33"/>
      <c r="T1268" s="33"/>
      <c r="U1268" s="33" t="s">
        <v>3348</v>
      </c>
      <c r="V1268" s="33" t="s">
        <v>39</v>
      </c>
      <c r="W1268" s="33" t="s">
        <v>54</v>
      </c>
    </row>
    <row r="1269" s="6" customFormat="1" ht="24" spans="1:23">
      <c r="A1269" s="32">
        <v>1260</v>
      </c>
      <c r="B1269" s="33" t="s">
        <v>2744</v>
      </c>
      <c r="C1269" s="33" t="s">
        <v>31</v>
      </c>
      <c r="D1269" s="33" t="s">
        <v>87</v>
      </c>
      <c r="E1269" s="33" t="s">
        <v>205</v>
      </c>
      <c r="F1269" s="34">
        <v>44197</v>
      </c>
      <c r="G1269" s="34">
        <v>44531</v>
      </c>
      <c r="H1269" s="33" t="s">
        <v>2666</v>
      </c>
      <c r="I1269" s="33" t="s">
        <v>3349</v>
      </c>
      <c r="J1269" s="48">
        <v>56</v>
      </c>
      <c r="K1269" s="33"/>
      <c r="L1269" s="48">
        <v>56</v>
      </c>
      <c r="M1269" s="33"/>
      <c r="N1269" s="33"/>
      <c r="O1269" s="33">
        <v>1</v>
      </c>
      <c r="P1269" s="33"/>
      <c r="Q1269" s="33">
        <v>320</v>
      </c>
      <c r="R1269" s="33">
        <v>1</v>
      </c>
      <c r="S1269" s="33"/>
      <c r="T1269" s="33"/>
      <c r="U1269" s="33" t="s">
        <v>3350</v>
      </c>
      <c r="V1269" s="33" t="s">
        <v>39</v>
      </c>
      <c r="W1269" s="33" t="s">
        <v>54</v>
      </c>
    </row>
    <row r="1270" s="6" customFormat="1" ht="24" spans="1:23">
      <c r="A1270" s="32">
        <v>1261</v>
      </c>
      <c r="B1270" s="33" t="s">
        <v>2744</v>
      </c>
      <c r="C1270" s="33" t="s">
        <v>31</v>
      </c>
      <c r="D1270" s="33" t="s">
        <v>87</v>
      </c>
      <c r="E1270" s="33" t="s">
        <v>1276</v>
      </c>
      <c r="F1270" s="34">
        <v>44197</v>
      </c>
      <c r="G1270" s="34">
        <v>44531</v>
      </c>
      <c r="H1270" s="33" t="s">
        <v>2666</v>
      </c>
      <c r="I1270" s="33" t="s">
        <v>3351</v>
      </c>
      <c r="J1270" s="48">
        <v>29.52</v>
      </c>
      <c r="K1270" s="33"/>
      <c r="L1270" s="48">
        <v>29.52</v>
      </c>
      <c r="M1270" s="33"/>
      <c r="N1270" s="33"/>
      <c r="O1270" s="33">
        <v>1</v>
      </c>
      <c r="P1270" s="33"/>
      <c r="Q1270" s="33">
        <v>326</v>
      </c>
      <c r="R1270" s="33">
        <v>1</v>
      </c>
      <c r="S1270" s="33"/>
      <c r="T1270" s="33"/>
      <c r="U1270" s="33" t="s">
        <v>3352</v>
      </c>
      <c r="V1270" s="33" t="s">
        <v>39</v>
      </c>
      <c r="W1270" s="33" t="s">
        <v>54</v>
      </c>
    </row>
    <row r="1271" s="6" customFormat="1" ht="24" spans="1:23">
      <c r="A1271" s="32">
        <v>1262</v>
      </c>
      <c r="B1271" s="33" t="s">
        <v>2741</v>
      </c>
      <c r="C1271" s="33" t="s">
        <v>31</v>
      </c>
      <c r="D1271" s="33" t="s">
        <v>87</v>
      </c>
      <c r="E1271" s="33" t="s">
        <v>1279</v>
      </c>
      <c r="F1271" s="34">
        <v>44197</v>
      </c>
      <c r="G1271" s="34">
        <v>44531</v>
      </c>
      <c r="H1271" s="33" t="s">
        <v>2666</v>
      </c>
      <c r="I1271" s="33" t="s">
        <v>3353</v>
      </c>
      <c r="J1271" s="48">
        <v>1600</v>
      </c>
      <c r="K1271" s="33"/>
      <c r="L1271" s="48">
        <v>1600</v>
      </c>
      <c r="M1271" s="33"/>
      <c r="N1271" s="33"/>
      <c r="O1271" s="33">
        <v>1</v>
      </c>
      <c r="P1271" s="33"/>
      <c r="Q1271" s="33">
        <v>450</v>
      </c>
      <c r="R1271" s="33">
        <v>1</v>
      </c>
      <c r="S1271" s="33"/>
      <c r="T1271" s="33"/>
      <c r="U1271" s="33" t="s">
        <v>3354</v>
      </c>
      <c r="V1271" s="33" t="s">
        <v>39</v>
      </c>
      <c r="W1271" s="33" t="s">
        <v>54</v>
      </c>
    </row>
    <row r="1272" s="6" customFormat="1" ht="24" spans="1:23">
      <c r="A1272" s="32">
        <v>1263</v>
      </c>
      <c r="B1272" s="33" t="s">
        <v>2689</v>
      </c>
      <c r="C1272" s="33" t="s">
        <v>31</v>
      </c>
      <c r="D1272" s="33" t="s">
        <v>92</v>
      </c>
      <c r="E1272" s="33" t="s">
        <v>3355</v>
      </c>
      <c r="F1272" s="34">
        <v>44197</v>
      </c>
      <c r="G1272" s="34">
        <v>44531</v>
      </c>
      <c r="H1272" s="33" t="s">
        <v>2666</v>
      </c>
      <c r="I1272" s="42" t="s">
        <v>3356</v>
      </c>
      <c r="J1272" s="48">
        <v>80</v>
      </c>
      <c r="K1272" s="33"/>
      <c r="L1272" s="48">
        <v>80</v>
      </c>
      <c r="M1272" s="33"/>
      <c r="N1272" s="33"/>
      <c r="O1272" s="33">
        <v>1</v>
      </c>
      <c r="P1272" s="33"/>
      <c r="Q1272" s="33">
        <v>120</v>
      </c>
      <c r="R1272" s="33">
        <v>1</v>
      </c>
      <c r="S1272" s="33"/>
      <c r="T1272" s="33"/>
      <c r="U1272" s="42" t="s">
        <v>3357</v>
      </c>
      <c r="V1272" s="33" t="s">
        <v>39</v>
      </c>
      <c r="W1272" s="33" t="s">
        <v>54</v>
      </c>
    </row>
    <row r="1273" s="6" customFormat="1" ht="24" spans="1:23">
      <c r="A1273" s="32">
        <v>1264</v>
      </c>
      <c r="B1273" s="33" t="s">
        <v>2689</v>
      </c>
      <c r="C1273" s="33" t="s">
        <v>31</v>
      </c>
      <c r="D1273" s="33" t="s">
        <v>92</v>
      </c>
      <c r="E1273" s="33" t="s">
        <v>189</v>
      </c>
      <c r="F1273" s="34">
        <v>44197</v>
      </c>
      <c r="G1273" s="34">
        <v>44531</v>
      </c>
      <c r="H1273" s="33" t="s">
        <v>2666</v>
      </c>
      <c r="I1273" s="42" t="s">
        <v>3358</v>
      </c>
      <c r="J1273" s="48">
        <v>97.99</v>
      </c>
      <c r="K1273" s="33"/>
      <c r="L1273" s="48">
        <v>97.99</v>
      </c>
      <c r="M1273" s="33"/>
      <c r="N1273" s="33"/>
      <c r="O1273" s="33">
        <v>1</v>
      </c>
      <c r="P1273" s="33"/>
      <c r="Q1273" s="33">
        <v>136</v>
      </c>
      <c r="R1273" s="33">
        <v>1</v>
      </c>
      <c r="S1273" s="33"/>
      <c r="T1273" s="33"/>
      <c r="U1273" s="42" t="s">
        <v>3359</v>
      </c>
      <c r="V1273" s="33" t="s">
        <v>39</v>
      </c>
      <c r="W1273" s="33" t="s">
        <v>54</v>
      </c>
    </row>
    <row r="1274" s="6" customFormat="1" ht="24" spans="1:23">
      <c r="A1274" s="32">
        <v>1265</v>
      </c>
      <c r="B1274" s="33" t="s">
        <v>2689</v>
      </c>
      <c r="C1274" s="33" t="s">
        <v>31</v>
      </c>
      <c r="D1274" s="33" t="s">
        <v>92</v>
      </c>
      <c r="E1274" s="33" t="s">
        <v>1401</v>
      </c>
      <c r="F1274" s="34">
        <v>44197</v>
      </c>
      <c r="G1274" s="34">
        <v>44531</v>
      </c>
      <c r="H1274" s="33" t="s">
        <v>2666</v>
      </c>
      <c r="I1274" s="33" t="s">
        <v>3360</v>
      </c>
      <c r="J1274" s="48">
        <v>39.16</v>
      </c>
      <c r="K1274" s="33"/>
      <c r="L1274" s="48">
        <v>39.16</v>
      </c>
      <c r="M1274" s="33"/>
      <c r="N1274" s="33"/>
      <c r="O1274" s="33">
        <v>1</v>
      </c>
      <c r="P1274" s="33"/>
      <c r="Q1274" s="33">
        <v>117</v>
      </c>
      <c r="R1274" s="33"/>
      <c r="S1274" s="33"/>
      <c r="T1274" s="33"/>
      <c r="U1274" s="33" t="s">
        <v>3361</v>
      </c>
      <c r="V1274" s="33" t="s">
        <v>39</v>
      </c>
      <c r="W1274" s="33" t="s">
        <v>54</v>
      </c>
    </row>
    <row r="1275" s="6" customFormat="1" ht="24" spans="1:23">
      <c r="A1275" s="32">
        <v>1266</v>
      </c>
      <c r="B1275" s="33" t="s">
        <v>2689</v>
      </c>
      <c r="C1275" s="33" t="s">
        <v>31</v>
      </c>
      <c r="D1275" s="33" t="s">
        <v>92</v>
      </c>
      <c r="E1275" s="33" t="s">
        <v>296</v>
      </c>
      <c r="F1275" s="34">
        <v>44197</v>
      </c>
      <c r="G1275" s="34">
        <v>44531</v>
      </c>
      <c r="H1275" s="33" t="s">
        <v>2666</v>
      </c>
      <c r="I1275" s="33" t="s">
        <v>3362</v>
      </c>
      <c r="J1275" s="48">
        <v>50.38</v>
      </c>
      <c r="K1275" s="33"/>
      <c r="L1275" s="48">
        <v>50.38</v>
      </c>
      <c r="M1275" s="33"/>
      <c r="N1275" s="33"/>
      <c r="O1275" s="33">
        <v>1</v>
      </c>
      <c r="P1275" s="33"/>
      <c r="Q1275" s="33">
        <v>107</v>
      </c>
      <c r="R1275" s="33"/>
      <c r="S1275" s="33"/>
      <c r="T1275" s="33"/>
      <c r="U1275" s="33" t="s">
        <v>3363</v>
      </c>
      <c r="V1275" s="33" t="s">
        <v>39</v>
      </c>
      <c r="W1275" s="33" t="s">
        <v>54</v>
      </c>
    </row>
    <row r="1276" s="6" customFormat="1" ht="24" spans="1:23">
      <c r="A1276" s="32">
        <v>1267</v>
      </c>
      <c r="B1276" s="33" t="s">
        <v>2665</v>
      </c>
      <c r="C1276" s="33" t="s">
        <v>31</v>
      </c>
      <c r="D1276" s="33" t="s">
        <v>87</v>
      </c>
      <c r="E1276" s="33" t="s">
        <v>590</v>
      </c>
      <c r="F1276" s="34">
        <v>44197</v>
      </c>
      <c r="G1276" s="34">
        <v>44531</v>
      </c>
      <c r="H1276" s="33" t="s">
        <v>2666</v>
      </c>
      <c r="I1276" s="39" t="s">
        <v>3364</v>
      </c>
      <c r="J1276" s="48">
        <v>300</v>
      </c>
      <c r="K1276" s="33"/>
      <c r="L1276" s="48">
        <v>300</v>
      </c>
      <c r="M1276" s="33"/>
      <c r="N1276" s="33"/>
      <c r="O1276" s="33">
        <v>1</v>
      </c>
      <c r="P1276" s="33"/>
      <c r="Q1276" s="33">
        <v>520</v>
      </c>
      <c r="R1276" s="33">
        <v>1</v>
      </c>
      <c r="S1276" s="33"/>
      <c r="T1276" s="33"/>
      <c r="U1276" s="33" t="s">
        <v>3365</v>
      </c>
      <c r="V1276" s="33" t="s">
        <v>39</v>
      </c>
      <c r="W1276" s="33" t="s">
        <v>54</v>
      </c>
    </row>
    <row r="1277" s="6" customFormat="1" ht="24" spans="1:23">
      <c r="A1277" s="32">
        <v>1268</v>
      </c>
      <c r="B1277" s="33" t="s">
        <v>2689</v>
      </c>
      <c r="C1277" s="33" t="s">
        <v>31</v>
      </c>
      <c r="D1277" s="33" t="s">
        <v>92</v>
      </c>
      <c r="E1277" s="33" t="s">
        <v>3366</v>
      </c>
      <c r="F1277" s="34">
        <v>44197</v>
      </c>
      <c r="G1277" s="34">
        <v>44531</v>
      </c>
      <c r="H1277" s="33" t="s">
        <v>2666</v>
      </c>
      <c r="I1277" s="39" t="s">
        <v>3367</v>
      </c>
      <c r="J1277" s="48">
        <v>30</v>
      </c>
      <c r="K1277" s="33"/>
      <c r="L1277" s="48">
        <v>30</v>
      </c>
      <c r="M1277" s="33"/>
      <c r="N1277" s="33"/>
      <c r="O1277" s="33">
        <v>1</v>
      </c>
      <c r="P1277" s="33"/>
      <c r="Q1277" s="33">
        <v>145</v>
      </c>
      <c r="R1277" s="33"/>
      <c r="S1277" s="33"/>
      <c r="T1277" s="33"/>
      <c r="U1277" s="33" t="s">
        <v>3368</v>
      </c>
      <c r="V1277" s="33" t="s">
        <v>39</v>
      </c>
      <c r="W1277" s="33" t="s">
        <v>54</v>
      </c>
    </row>
    <row r="1278" s="6" customFormat="1" ht="24" spans="1:23">
      <c r="A1278" s="32">
        <v>1269</v>
      </c>
      <c r="B1278" s="33" t="s">
        <v>2689</v>
      </c>
      <c r="C1278" s="33" t="s">
        <v>31</v>
      </c>
      <c r="D1278" s="33" t="s">
        <v>92</v>
      </c>
      <c r="E1278" s="33" t="s">
        <v>1141</v>
      </c>
      <c r="F1278" s="34">
        <v>44197</v>
      </c>
      <c r="G1278" s="34">
        <v>44531</v>
      </c>
      <c r="H1278" s="33" t="s">
        <v>2666</v>
      </c>
      <c r="I1278" s="39" t="s">
        <v>3369</v>
      </c>
      <c r="J1278" s="48">
        <v>33</v>
      </c>
      <c r="K1278" s="33"/>
      <c r="L1278" s="48">
        <v>33</v>
      </c>
      <c r="M1278" s="33"/>
      <c r="N1278" s="33"/>
      <c r="O1278" s="33">
        <v>1</v>
      </c>
      <c r="P1278" s="33"/>
      <c r="Q1278" s="33">
        <v>135</v>
      </c>
      <c r="R1278" s="33">
        <v>1</v>
      </c>
      <c r="S1278" s="33"/>
      <c r="T1278" s="33"/>
      <c r="U1278" s="33" t="s">
        <v>3370</v>
      </c>
      <c r="V1278" s="33" t="s">
        <v>39</v>
      </c>
      <c r="W1278" s="33" t="s">
        <v>54</v>
      </c>
    </row>
    <row r="1279" s="6" customFormat="1" ht="24" spans="1:23">
      <c r="A1279" s="32">
        <v>1270</v>
      </c>
      <c r="B1279" s="33" t="s">
        <v>2689</v>
      </c>
      <c r="C1279" s="33" t="s">
        <v>31</v>
      </c>
      <c r="D1279" s="33" t="s">
        <v>92</v>
      </c>
      <c r="E1279" s="33" t="s">
        <v>1141</v>
      </c>
      <c r="F1279" s="34">
        <v>44197</v>
      </c>
      <c r="G1279" s="34">
        <v>44531</v>
      </c>
      <c r="H1279" s="33" t="s">
        <v>2666</v>
      </c>
      <c r="I1279" s="39" t="s">
        <v>3371</v>
      </c>
      <c r="J1279" s="48">
        <v>70</v>
      </c>
      <c r="K1279" s="33"/>
      <c r="L1279" s="48">
        <v>70</v>
      </c>
      <c r="M1279" s="33"/>
      <c r="N1279" s="33"/>
      <c r="O1279" s="33">
        <v>1</v>
      </c>
      <c r="P1279" s="33"/>
      <c r="Q1279" s="33">
        <v>135</v>
      </c>
      <c r="R1279" s="33">
        <v>1</v>
      </c>
      <c r="S1279" s="33"/>
      <c r="T1279" s="33"/>
      <c r="U1279" s="33" t="s">
        <v>3370</v>
      </c>
      <c r="V1279" s="33" t="s">
        <v>39</v>
      </c>
      <c r="W1279" s="33" t="s">
        <v>54</v>
      </c>
    </row>
    <row r="1280" s="6" customFormat="1" ht="24" spans="1:23">
      <c r="A1280" s="32">
        <v>1271</v>
      </c>
      <c r="B1280" s="33" t="s">
        <v>2689</v>
      </c>
      <c r="C1280" s="33" t="s">
        <v>31</v>
      </c>
      <c r="D1280" s="33" t="s">
        <v>92</v>
      </c>
      <c r="E1280" s="33" t="s">
        <v>96</v>
      </c>
      <c r="F1280" s="34">
        <v>44197</v>
      </c>
      <c r="G1280" s="34">
        <v>44531</v>
      </c>
      <c r="H1280" s="33" t="s">
        <v>2666</v>
      </c>
      <c r="I1280" s="39" t="s">
        <v>3372</v>
      </c>
      <c r="J1280" s="48">
        <v>49</v>
      </c>
      <c r="K1280" s="33"/>
      <c r="L1280" s="48">
        <v>49</v>
      </c>
      <c r="M1280" s="33"/>
      <c r="N1280" s="33"/>
      <c r="O1280" s="33">
        <v>1</v>
      </c>
      <c r="P1280" s="33"/>
      <c r="Q1280" s="33">
        <v>234</v>
      </c>
      <c r="R1280" s="33">
        <v>1</v>
      </c>
      <c r="S1280" s="33"/>
      <c r="T1280" s="33"/>
      <c r="U1280" s="33" t="s">
        <v>3373</v>
      </c>
      <c r="V1280" s="33" t="s">
        <v>39</v>
      </c>
      <c r="W1280" s="33" t="s">
        <v>54</v>
      </c>
    </row>
    <row r="1281" s="6" customFormat="1" ht="24" spans="1:23">
      <c r="A1281" s="32">
        <v>1272</v>
      </c>
      <c r="B1281" s="33" t="s">
        <v>2689</v>
      </c>
      <c r="C1281" s="33" t="s">
        <v>31</v>
      </c>
      <c r="D1281" s="33" t="s">
        <v>92</v>
      </c>
      <c r="E1281" s="33" t="s">
        <v>88</v>
      </c>
      <c r="F1281" s="34">
        <v>44197</v>
      </c>
      <c r="G1281" s="34">
        <v>44531</v>
      </c>
      <c r="H1281" s="33" t="s">
        <v>2666</v>
      </c>
      <c r="I1281" s="39" t="s">
        <v>3374</v>
      </c>
      <c r="J1281" s="48">
        <v>40</v>
      </c>
      <c r="K1281" s="33"/>
      <c r="L1281" s="48">
        <v>40</v>
      </c>
      <c r="M1281" s="33"/>
      <c r="N1281" s="33"/>
      <c r="O1281" s="33">
        <v>1</v>
      </c>
      <c r="P1281" s="33"/>
      <c r="Q1281" s="33">
        <v>234</v>
      </c>
      <c r="R1281" s="33">
        <v>1</v>
      </c>
      <c r="S1281" s="33"/>
      <c r="T1281" s="33"/>
      <c r="U1281" s="33" t="s">
        <v>3373</v>
      </c>
      <c r="V1281" s="33" t="s">
        <v>39</v>
      </c>
      <c r="W1281" s="33" t="s">
        <v>54</v>
      </c>
    </row>
    <row r="1282" s="6" customFormat="1" ht="24" spans="1:23">
      <c r="A1282" s="32">
        <v>1273</v>
      </c>
      <c r="B1282" s="33" t="s">
        <v>2689</v>
      </c>
      <c r="C1282" s="33" t="s">
        <v>31</v>
      </c>
      <c r="D1282" s="33" t="s">
        <v>92</v>
      </c>
      <c r="E1282" s="33" t="s">
        <v>330</v>
      </c>
      <c r="F1282" s="34">
        <v>44197</v>
      </c>
      <c r="G1282" s="34">
        <v>44531</v>
      </c>
      <c r="H1282" s="33" t="s">
        <v>2666</v>
      </c>
      <c r="I1282" s="39" t="s">
        <v>3375</v>
      </c>
      <c r="J1282" s="48">
        <v>87</v>
      </c>
      <c r="K1282" s="33"/>
      <c r="L1282" s="48">
        <v>87</v>
      </c>
      <c r="M1282" s="33"/>
      <c r="N1282" s="33"/>
      <c r="O1282" s="33">
        <v>1</v>
      </c>
      <c r="P1282" s="33"/>
      <c r="Q1282" s="33">
        <v>420</v>
      </c>
      <c r="R1282" s="33">
        <v>1</v>
      </c>
      <c r="S1282" s="33"/>
      <c r="T1282" s="33"/>
      <c r="U1282" s="33" t="s">
        <v>3376</v>
      </c>
      <c r="V1282" s="33" t="s">
        <v>39</v>
      </c>
      <c r="W1282" s="33" t="s">
        <v>54</v>
      </c>
    </row>
    <row r="1283" s="6" customFormat="1" ht="24" spans="1:23">
      <c r="A1283" s="32">
        <v>1274</v>
      </c>
      <c r="B1283" s="33" t="s">
        <v>2744</v>
      </c>
      <c r="C1283" s="33" t="s">
        <v>31</v>
      </c>
      <c r="D1283" s="33" t="s">
        <v>87</v>
      </c>
      <c r="E1283" s="39" t="s">
        <v>1503</v>
      </c>
      <c r="F1283" s="34">
        <v>44197</v>
      </c>
      <c r="G1283" s="34">
        <v>44531</v>
      </c>
      <c r="H1283" s="33" t="s">
        <v>2666</v>
      </c>
      <c r="I1283" s="39" t="s">
        <v>3377</v>
      </c>
      <c r="J1283" s="48">
        <v>109</v>
      </c>
      <c r="K1283" s="33"/>
      <c r="L1283" s="48">
        <v>109</v>
      </c>
      <c r="M1283" s="33"/>
      <c r="N1283" s="33"/>
      <c r="O1283" s="33">
        <v>1</v>
      </c>
      <c r="P1283" s="33"/>
      <c r="Q1283" s="33">
        <v>340</v>
      </c>
      <c r="R1283" s="33">
        <v>1</v>
      </c>
      <c r="S1283" s="33"/>
      <c r="T1283" s="33"/>
      <c r="U1283" s="33" t="s">
        <v>3378</v>
      </c>
      <c r="V1283" s="33" t="s">
        <v>39</v>
      </c>
      <c r="W1283" s="33" t="s">
        <v>54</v>
      </c>
    </row>
    <row r="1284" s="6" customFormat="1" ht="24" spans="1:23">
      <c r="A1284" s="32">
        <v>1275</v>
      </c>
      <c r="B1284" s="33" t="s">
        <v>2744</v>
      </c>
      <c r="C1284" s="33" t="s">
        <v>31</v>
      </c>
      <c r="D1284" s="33" t="s">
        <v>87</v>
      </c>
      <c r="E1284" s="39" t="s">
        <v>88</v>
      </c>
      <c r="F1284" s="34">
        <v>44197</v>
      </c>
      <c r="G1284" s="34">
        <v>44531</v>
      </c>
      <c r="H1284" s="33" t="s">
        <v>2666</v>
      </c>
      <c r="I1284" s="39" t="s">
        <v>3379</v>
      </c>
      <c r="J1284" s="48">
        <v>36</v>
      </c>
      <c r="K1284" s="33"/>
      <c r="L1284" s="48">
        <v>36</v>
      </c>
      <c r="M1284" s="33"/>
      <c r="N1284" s="33"/>
      <c r="O1284" s="33">
        <v>1</v>
      </c>
      <c r="P1284" s="33"/>
      <c r="Q1284" s="33">
        <v>280</v>
      </c>
      <c r="R1284" s="33">
        <v>1</v>
      </c>
      <c r="S1284" s="33"/>
      <c r="T1284" s="33"/>
      <c r="U1284" s="33" t="s">
        <v>3380</v>
      </c>
      <c r="V1284" s="33" t="s">
        <v>39</v>
      </c>
      <c r="W1284" s="33" t="s">
        <v>54</v>
      </c>
    </row>
    <row r="1285" s="6" customFormat="1" ht="24" spans="1:23">
      <c r="A1285" s="32">
        <v>1276</v>
      </c>
      <c r="B1285" s="33" t="s">
        <v>2744</v>
      </c>
      <c r="C1285" s="33" t="s">
        <v>31</v>
      </c>
      <c r="D1285" s="33" t="s">
        <v>87</v>
      </c>
      <c r="E1285" s="39" t="s">
        <v>1436</v>
      </c>
      <c r="F1285" s="34">
        <v>44197</v>
      </c>
      <c r="G1285" s="34">
        <v>44531</v>
      </c>
      <c r="H1285" s="33" t="s">
        <v>2666</v>
      </c>
      <c r="I1285" s="33" t="s">
        <v>3381</v>
      </c>
      <c r="J1285" s="154">
        <v>77</v>
      </c>
      <c r="K1285" s="33"/>
      <c r="L1285" s="154">
        <v>77</v>
      </c>
      <c r="M1285" s="33"/>
      <c r="N1285" s="33"/>
      <c r="O1285" s="33">
        <v>1</v>
      </c>
      <c r="P1285" s="33"/>
      <c r="Q1285" s="33">
        <v>260</v>
      </c>
      <c r="R1285" s="33">
        <v>1</v>
      </c>
      <c r="S1285" s="33"/>
      <c r="T1285" s="33"/>
      <c r="U1285" s="33" t="s">
        <v>3382</v>
      </c>
      <c r="V1285" s="33" t="s">
        <v>39</v>
      </c>
      <c r="W1285" s="33" t="s">
        <v>54</v>
      </c>
    </row>
    <row r="1286" s="6" customFormat="1" ht="24" spans="1:23">
      <c r="A1286" s="32">
        <v>1277</v>
      </c>
      <c r="B1286" s="33" t="s">
        <v>2744</v>
      </c>
      <c r="C1286" s="33" t="s">
        <v>31</v>
      </c>
      <c r="D1286" s="33" t="s">
        <v>87</v>
      </c>
      <c r="E1286" s="39" t="s">
        <v>2717</v>
      </c>
      <c r="F1286" s="34">
        <v>44197</v>
      </c>
      <c r="G1286" s="34">
        <v>44531</v>
      </c>
      <c r="H1286" s="33" t="s">
        <v>2666</v>
      </c>
      <c r="I1286" s="33" t="s">
        <v>3383</v>
      </c>
      <c r="J1286" s="48">
        <v>12</v>
      </c>
      <c r="K1286" s="33"/>
      <c r="L1286" s="48">
        <v>12</v>
      </c>
      <c r="M1286" s="33"/>
      <c r="N1286" s="33"/>
      <c r="O1286" s="33">
        <v>1</v>
      </c>
      <c r="P1286" s="33"/>
      <c r="Q1286" s="33">
        <v>120</v>
      </c>
      <c r="R1286" s="33"/>
      <c r="S1286" s="33"/>
      <c r="T1286" s="33"/>
      <c r="U1286" s="33" t="s">
        <v>3384</v>
      </c>
      <c r="V1286" s="33" t="s">
        <v>39</v>
      </c>
      <c r="W1286" s="33" t="s">
        <v>54</v>
      </c>
    </row>
    <row r="1287" s="6" customFormat="1" ht="24" spans="1:23">
      <c r="A1287" s="32">
        <v>1278</v>
      </c>
      <c r="B1287" s="33" t="s">
        <v>2744</v>
      </c>
      <c r="C1287" s="33" t="s">
        <v>31</v>
      </c>
      <c r="D1287" s="33" t="s">
        <v>87</v>
      </c>
      <c r="E1287" s="39" t="s">
        <v>296</v>
      </c>
      <c r="F1287" s="34">
        <v>44197</v>
      </c>
      <c r="G1287" s="34">
        <v>44531</v>
      </c>
      <c r="H1287" s="33" t="s">
        <v>2666</v>
      </c>
      <c r="I1287" s="33" t="s">
        <v>3385</v>
      </c>
      <c r="J1287" s="48">
        <v>37</v>
      </c>
      <c r="K1287" s="33"/>
      <c r="L1287" s="48">
        <v>37</v>
      </c>
      <c r="M1287" s="33"/>
      <c r="N1287" s="33"/>
      <c r="O1287" s="33">
        <v>1</v>
      </c>
      <c r="P1287" s="33"/>
      <c r="Q1287" s="33">
        <v>110</v>
      </c>
      <c r="R1287" s="33"/>
      <c r="S1287" s="33"/>
      <c r="T1287" s="33"/>
      <c r="U1287" s="33" t="s">
        <v>3386</v>
      </c>
      <c r="V1287" s="33" t="s">
        <v>39</v>
      </c>
      <c r="W1287" s="33" t="s">
        <v>54</v>
      </c>
    </row>
    <row r="1288" s="6" customFormat="1" ht="24" spans="1:23">
      <c r="A1288" s="32">
        <v>1279</v>
      </c>
      <c r="B1288" s="33" t="s">
        <v>2744</v>
      </c>
      <c r="C1288" s="33" t="s">
        <v>31</v>
      </c>
      <c r="D1288" s="33" t="s">
        <v>87</v>
      </c>
      <c r="E1288" s="39" t="s">
        <v>1899</v>
      </c>
      <c r="F1288" s="34">
        <v>44197</v>
      </c>
      <c r="G1288" s="34">
        <v>44531</v>
      </c>
      <c r="H1288" s="33" t="s">
        <v>2666</v>
      </c>
      <c r="I1288" s="34" t="s">
        <v>3387</v>
      </c>
      <c r="J1288" s="33">
        <v>121</v>
      </c>
      <c r="K1288" s="33"/>
      <c r="L1288" s="33">
        <v>121</v>
      </c>
      <c r="M1288" s="33"/>
      <c r="N1288" s="33"/>
      <c r="O1288" s="33">
        <v>1</v>
      </c>
      <c r="P1288" s="33"/>
      <c r="Q1288" s="33">
        <v>121</v>
      </c>
      <c r="R1288" s="33">
        <v>1</v>
      </c>
      <c r="S1288" s="33"/>
      <c r="T1288" s="33"/>
      <c r="U1288" s="33" t="s">
        <v>3388</v>
      </c>
      <c r="V1288" s="33" t="s">
        <v>39</v>
      </c>
      <c r="W1288" s="33" t="s">
        <v>54</v>
      </c>
    </row>
    <row r="1289" s="6" customFormat="1" ht="24" spans="1:23">
      <c r="A1289" s="32">
        <v>1280</v>
      </c>
      <c r="B1289" s="33" t="s">
        <v>2744</v>
      </c>
      <c r="C1289" s="33" t="s">
        <v>31</v>
      </c>
      <c r="D1289" s="33" t="s">
        <v>87</v>
      </c>
      <c r="E1289" s="39" t="s">
        <v>323</v>
      </c>
      <c r="F1289" s="34">
        <v>44197</v>
      </c>
      <c r="G1289" s="34">
        <v>44531</v>
      </c>
      <c r="H1289" s="33" t="s">
        <v>2666</v>
      </c>
      <c r="I1289" s="34" t="s">
        <v>3389</v>
      </c>
      <c r="J1289" s="33">
        <v>108</v>
      </c>
      <c r="K1289" s="33"/>
      <c r="L1289" s="33">
        <v>108</v>
      </c>
      <c r="M1289" s="33"/>
      <c r="N1289" s="33"/>
      <c r="O1289" s="33">
        <v>1</v>
      </c>
      <c r="P1289" s="33"/>
      <c r="Q1289" s="33">
        <v>108</v>
      </c>
      <c r="R1289" s="33">
        <v>1</v>
      </c>
      <c r="S1289" s="33"/>
      <c r="T1289" s="33"/>
      <c r="U1289" s="33" t="s">
        <v>3181</v>
      </c>
      <c r="V1289" s="33" t="s">
        <v>39</v>
      </c>
      <c r="W1289" s="33" t="s">
        <v>54</v>
      </c>
    </row>
    <row r="1290" s="6" customFormat="1" ht="24" spans="1:23">
      <c r="A1290" s="32">
        <v>1281</v>
      </c>
      <c r="B1290" s="33" t="s">
        <v>2744</v>
      </c>
      <c r="C1290" s="33" t="s">
        <v>31</v>
      </c>
      <c r="D1290" s="33" t="s">
        <v>87</v>
      </c>
      <c r="E1290" s="39" t="s">
        <v>453</v>
      </c>
      <c r="F1290" s="34">
        <v>44197</v>
      </c>
      <c r="G1290" s="34">
        <v>44531</v>
      </c>
      <c r="H1290" s="33" t="s">
        <v>2666</v>
      </c>
      <c r="I1290" s="34" t="s">
        <v>3390</v>
      </c>
      <c r="J1290" s="33">
        <v>120</v>
      </c>
      <c r="K1290" s="33"/>
      <c r="L1290" s="33">
        <v>120</v>
      </c>
      <c r="M1290" s="33"/>
      <c r="N1290" s="33"/>
      <c r="O1290" s="33">
        <v>1</v>
      </c>
      <c r="P1290" s="33"/>
      <c r="Q1290" s="33">
        <v>120</v>
      </c>
      <c r="R1290" s="33"/>
      <c r="S1290" s="33"/>
      <c r="T1290" s="33"/>
      <c r="U1290" s="33" t="s">
        <v>2759</v>
      </c>
      <c r="V1290" s="33" t="s">
        <v>39</v>
      </c>
      <c r="W1290" s="33" t="s">
        <v>54</v>
      </c>
    </row>
    <row r="1291" s="6" customFormat="1" ht="24" spans="1:23">
      <c r="A1291" s="32">
        <v>1282</v>
      </c>
      <c r="B1291" s="33" t="s">
        <v>2744</v>
      </c>
      <c r="C1291" s="33" t="s">
        <v>31</v>
      </c>
      <c r="D1291" s="33" t="s">
        <v>87</v>
      </c>
      <c r="E1291" s="39" t="s">
        <v>425</v>
      </c>
      <c r="F1291" s="34">
        <v>44197</v>
      </c>
      <c r="G1291" s="34">
        <v>44531</v>
      </c>
      <c r="H1291" s="33" t="s">
        <v>2666</v>
      </c>
      <c r="I1291" s="34" t="s">
        <v>3391</v>
      </c>
      <c r="J1291" s="48">
        <v>3</v>
      </c>
      <c r="K1291" s="33"/>
      <c r="L1291" s="48">
        <v>3</v>
      </c>
      <c r="M1291" s="33"/>
      <c r="N1291" s="33"/>
      <c r="O1291" s="33">
        <v>1</v>
      </c>
      <c r="P1291" s="33"/>
      <c r="Q1291" s="33">
        <v>145</v>
      </c>
      <c r="R1291" s="33">
        <v>1</v>
      </c>
      <c r="S1291" s="33"/>
      <c r="T1291" s="33"/>
      <c r="U1291" s="33" t="s">
        <v>2756</v>
      </c>
      <c r="V1291" s="33" t="s">
        <v>39</v>
      </c>
      <c r="W1291" s="33" t="s">
        <v>54</v>
      </c>
    </row>
    <row r="1292" s="6" customFormat="1" ht="24" spans="1:23">
      <c r="A1292" s="32">
        <v>1283</v>
      </c>
      <c r="B1292" s="33" t="s">
        <v>2744</v>
      </c>
      <c r="C1292" s="33" t="s">
        <v>31</v>
      </c>
      <c r="D1292" s="33" t="s">
        <v>87</v>
      </c>
      <c r="E1292" s="39" t="s">
        <v>425</v>
      </c>
      <c r="F1292" s="34">
        <v>44197</v>
      </c>
      <c r="G1292" s="34">
        <v>44531</v>
      </c>
      <c r="H1292" s="33" t="s">
        <v>2666</v>
      </c>
      <c r="I1292" s="34" t="s">
        <v>3392</v>
      </c>
      <c r="J1292" s="48">
        <v>16</v>
      </c>
      <c r="K1292" s="33"/>
      <c r="L1292" s="48">
        <v>16</v>
      </c>
      <c r="M1292" s="33"/>
      <c r="N1292" s="33"/>
      <c r="O1292" s="33">
        <v>1</v>
      </c>
      <c r="P1292" s="33"/>
      <c r="Q1292" s="33">
        <v>166</v>
      </c>
      <c r="R1292" s="33">
        <v>1</v>
      </c>
      <c r="S1292" s="33"/>
      <c r="T1292" s="33"/>
      <c r="U1292" s="33" t="s">
        <v>3169</v>
      </c>
      <c r="V1292" s="33" t="s">
        <v>39</v>
      </c>
      <c r="W1292" s="33" t="s">
        <v>54</v>
      </c>
    </row>
    <row r="1293" ht="36" spans="1:23">
      <c r="A1293" s="32">
        <v>1284</v>
      </c>
      <c r="B1293" s="39" t="s">
        <v>3393</v>
      </c>
      <c r="C1293" s="39" t="s">
        <v>31</v>
      </c>
      <c r="D1293" s="39" t="s">
        <v>34</v>
      </c>
      <c r="E1293" s="39" t="s">
        <v>83</v>
      </c>
      <c r="F1293" s="64">
        <v>44348</v>
      </c>
      <c r="G1293" s="64">
        <v>44531</v>
      </c>
      <c r="H1293" s="39" t="s">
        <v>3394</v>
      </c>
      <c r="I1293" s="39" t="s">
        <v>3395</v>
      </c>
      <c r="J1293" s="39">
        <v>18</v>
      </c>
      <c r="K1293" s="39"/>
      <c r="L1293" s="39">
        <v>18</v>
      </c>
      <c r="M1293" s="39"/>
      <c r="N1293" s="39"/>
      <c r="O1293" s="39"/>
      <c r="P1293" s="39"/>
      <c r="Q1293" s="39"/>
      <c r="R1293" s="58">
        <v>1</v>
      </c>
      <c r="S1293" s="39">
        <v>22</v>
      </c>
      <c r="T1293" s="39">
        <v>77</v>
      </c>
      <c r="U1293" s="33" t="s">
        <v>3396</v>
      </c>
      <c r="V1293" s="39" t="s">
        <v>39</v>
      </c>
      <c r="W1293" s="33" t="s">
        <v>179</v>
      </c>
    </row>
    <row r="1294" ht="36" spans="1:23">
      <c r="A1294" s="32">
        <v>1285</v>
      </c>
      <c r="B1294" s="39" t="s">
        <v>3393</v>
      </c>
      <c r="C1294" s="39" t="s">
        <v>31</v>
      </c>
      <c r="D1294" s="39" t="s">
        <v>34</v>
      </c>
      <c r="E1294" s="39" t="s">
        <v>83</v>
      </c>
      <c r="F1294" s="64">
        <v>44348</v>
      </c>
      <c r="G1294" s="64">
        <v>44531</v>
      </c>
      <c r="H1294" s="39" t="s">
        <v>3394</v>
      </c>
      <c r="I1294" s="39" t="s">
        <v>3397</v>
      </c>
      <c r="J1294" s="39">
        <v>27</v>
      </c>
      <c r="K1294" s="39"/>
      <c r="L1294" s="39">
        <v>27</v>
      </c>
      <c r="M1294" s="39"/>
      <c r="N1294" s="39"/>
      <c r="O1294" s="39"/>
      <c r="P1294" s="39"/>
      <c r="Q1294" s="39"/>
      <c r="R1294" s="58">
        <v>1</v>
      </c>
      <c r="S1294" s="39">
        <v>35</v>
      </c>
      <c r="T1294" s="39">
        <v>105</v>
      </c>
      <c r="U1294" s="33" t="s">
        <v>3396</v>
      </c>
      <c r="V1294" s="39" t="s">
        <v>39</v>
      </c>
      <c r="W1294" s="33" t="s">
        <v>179</v>
      </c>
    </row>
    <row r="1295" ht="36" spans="1:23">
      <c r="A1295" s="32">
        <v>1286</v>
      </c>
      <c r="B1295" s="39" t="s">
        <v>3393</v>
      </c>
      <c r="C1295" s="39" t="s">
        <v>31</v>
      </c>
      <c r="D1295" s="39" t="s">
        <v>34</v>
      </c>
      <c r="E1295" s="39" t="s">
        <v>83</v>
      </c>
      <c r="F1295" s="64">
        <v>44348</v>
      </c>
      <c r="G1295" s="64">
        <v>44531</v>
      </c>
      <c r="H1295" s="39" t="s">
        <v>3394</v>
      </c>
      <c r="I1295" s="39" t="s">
        <v>3398</v>
      </c>
      <c r="J1295" s="39">
        <v>12</v>
      </c>
      <c r="K1295" s="39"/>
      <c r="L1295" s="39">
        <v>12</v>
      </c>
      <c r="M1295" s="39"/>
      <c r="N1295" s="39"/>
      <c r="O1295" s="39"/>
      <c r="P1295" s="39"/>
      <c r="Q1295" s="39"/>
      <c r="R1295" s="58">
        <v>1</v>
      </c>
      <c r="S1295" s="39">
        <v>16</v>
      </c>
      <c r="T1295" s="39">
        <v>53</v>
      </c>
      <c r="U1295" s="33" t="s">
        <v>3396</v>
      </c>
      <c r="V1295" s="39" t="s">
        <v>39</v>
      </c>
      <c r="W1295" s="33" t="s">
        <v>179</v>
      </c>
    </row>
    <row r="1296" ht="24" spans="1:23">
      <c r="A1296" s="32">
        <v>1287</v>
      </c>
      <c r="B1296" s="39" t="s">
        <v>3393</v>
      </c>
      <c r="C1296" s="39" t="s">
        <v>31</v>
      </c>
      <c r="D1296" s="39" t="s">
        <v>34</v>
      </c>
      <c r="E1296" s="33" t="s">
        <v>1648</v>
      </c>
      <c r="F1296" s="64">
        <v>44228</v>
      </c>
      <c r="G1296" s="64">
        <v>44531</v>
      </c>
      <c r="H1296" s="39" t="s">
        <v>3394</v>
      </c>
      <c r="I1296" s="39" t="s">
        <v>3399</v>
      </c>
      <c r="J1296" s="39">
        <v>20</v>
      </c>
      <c r="K1296" s="39"/>
      <c r="L1296" s="39">
        <v>20</v>
      </c>
      <c r="M1296" s="39"/>
      <c r="N1296" s="39"/>
      <c r="O1296" s="39"/>
      <c r="P1296" s="39"/>
      <c r="Q1296" s="39"/>
      <c r="R1296" s="58">
        <v>1</v>
      </c>
      <c r="S1296" s="39">
        <v>89</v>
      </c>
      <c r="T1296" s="39">
        <v>339</v>
      </c>
      <c r="U1296" s="33" t="s">
        <v>3400</v>
      </c>
      <c r="V1296" s="39" t="s">
        <v>39</v>
      </c>
      <c r="W1296" s="33" t="s">
        <v>179</v>
      </c>
    </row>
    <row r="1297" ht="24" spans="1:23">
      <c r="A1297" s="32">
        <v>1288</v>
      </c>
      <c r="B1297" s="39" t="s">
        <v>3393</v>
      </c>
      <c r="C1297" s="39" t="s">
        <v>31</v>
      </c>
      <c r="D1297" s="39" t="s">
        <v>34</v>
      </c>
      <c r="E1297" s="33" t="s">
        <v>1326</v>
      </c>
      <c r="F1297" s="64">
        <v>44197</v>
      </c>
      <c r="G1297" s="64">
        <v>44531</v>
      </c>
      <c r="H1297" s="39" t="s">
        <v>3394</v>
      </c>
      <c r="I1297" s="39" t="s">
        <v>3401</v>
      </c>
      <c r="J1297" s="39">
        <v>64</v>
      </c>
      <c r="K1297" s="39"/>
      <c r="L1297" s="39">
        <v>64</v>
      </c>
      <c r="M1297" s="39"/>
      <c r="N1297" s="39"/>
      <c r="O1297" s="39"/>
      <c r="P1297" s="39"/>
      <c r="Q1297" s="39"/>
      <c r="R1297" s="39"/>
      <c r="S1297" s="39">
        <v>18</v>
      </c>
      <c r="T1297" s="39">
        <v>54</v>
      </c>
      <c r="U1297" s="33" t="s">
        <v>3402</v>
      </c>
      <c r="V1297" s="39" t="s">
        <v>39</v>
      </c>
      <c r="W1297" s="33" t="s">
        <v>179</v>
      </c>
    </row>
    <row r="1298" ht="24" spans="1:23">
      <c r="A1298" s="32">
        <v>1289</v>
      </c>
      <c r="B1298" s="39" t="s">
        <v>3393</v>
      </c>
      <c r="C1298" s="39" t="s">
        <v>31</v>
      </c>
      <c r="D1298" s="39" t="s">
        <v>34</v>
      </c>
      <c r="E1298" s="33" t="s">
        <v>75</v>
      </c>
      <c r="F1298" s="64">
        <v>44228</v>
      </c>
      <c r="G1298" s="64">
        <v>44531</v>
      </c>
      <c r="H1298" s="39" t="s">
        <v>3394</v>
      </c>
      <c r="I1298" s="39" t="s">
        <v>3403</v>
      </c>
      <c r="J1298" s="39">
        <v>20</v>
      </c>
      <c r="K1298" s="39"/>
      <c r="L1298" s="39">
        <v>20</v>
      </c>
      <c r="M1298" s="39"/>
      <c r="N1298" s="39"/>
      <c r="O1298" s="39"/>
      <c r="P1298" s="39"/>
      <c r="Q1298" s="39"/>
      <c r="R1298" s="39"/>
      <c r="S1298" s="39">
        <v>103</v>
      </c>
      <c r="T1298" s="39">
        <v>342</v>
      </c>
      <c r="U1298" s="33" t="s">
        <v>3404</v>
      </c>
      <c r="V1298" s="39" t="s">
        <v>39</v>
      </c>
      <c r="W1298" s="33" t="s">
        <v>179</v>
      </c>
    </row>
    <row r="1299" ht="24" spans="1:23">
      <c r="A1299" s="32">
        <v>1290</v>
      </c>
      <c r="B1299" s="39" t="s">
        <v>3393</v>
      </c>
      <c r="C1299" s="39" t="s">
        <v>31</v>
      </c>
      <c r="D1299" s="39" t="s">
        <v>34</v>
      </c>
      <c r="E1299" s="33" t="s">
        <v>496</v>
      </c>
      <c r="F1299" s="64">
        <v>44228</v>
      </c>
      <c r="G1299" s="64">
        <v>44531</v>
      </c>
      <c r="H1299" s="39" t="s">
        <v>3394</v>
      </c>
      <c r="I1299" s="39" t="s">
        <v>3405</v>
      </c>
      <c r="J1299" s="39">
        <v>30</v>
      </c>
      <c r="K1299" s="39"/>
      <c r="L1299" s="39">
        <v>30</v>
      </c>
      <c r="M1299" s="39"/>
      <c r="N1299" s="39"/>
      <c r="O1299" s="39"/>
      <c r="P1299" s="39"/>
      <c r="Q1299" s="39"/>
      <c r="R1299" s="39"/>
      <c r="S1299" s="39">
        <v>65</v>
      </c>
      <c r="T1299" s="39">
        <v>206</v>
      </c>
      <c r="U1299" s="33" t="s">
        <v>3406</v>
      </c>
      <c r="V1299" s="39" t="s">
        <v>39</v>
      </c>
      <c r="W1299" s="33" t="s">
        <v>179</v>
      </c>
    </row>
    <row r="1300" ht="24" spans="1:23">
      <c r="A1300" s="32">
        <v>1291</v>
      </c>
      <c r="B1300" s="39" t="s">
        <v>3393</v>
      </c>
      <c r="C1300" s="39" t="s">
        <v>31</v>
      </c>
      <c r="D1300" s="39" t="s">
        <v>34</v>
      </c>
      <c r="E1300" s="33" t="s">
        <v>219</v>
      </c>
      <c r="F1300" s="64">
        <v>44378</v>
      </c>
      <c r="G1300" s="64">
        <v>44531</v>
      </c>
      <c r="H1300" s="39" t="s">
        <v>3394</v>
      </c>
      <c r="I1300" s="39" t="s">
        <v>3407</v>
      </c>
      <c r="J1300" s="39">
        <v>28</v>
      </c>
      <c r="K1300" s="39"/>
      <c r="L1300" s="39">
        <v>28</v>
      </c>
      <c r="M1300" s="39"/>
      <c r="N1300" s="39"/>
      <c r="O1300" s="39"/>
      <c r="P1300" s="39"/>
      <c r="Q1300" s="39"/>
      <c r="R1300" s="58">
        <v>1</v>
      </c>
      <c r="S1300" s="39">
        <v>93</v>
      </c>
      <c r="T1300" s="39">
        <v>385</v>
      </c>
      <c r="U1300" s="33" t="s">
        <v>3408</v>
      </c>
      <c r="V1300" s="39" t="s">
        <v>39</v>
      </c>
      <c r="W1300" s="33" t="s">
        <v>179</v>
      </c>
    </row>
    <row r="1301" ht="24" spans="1:23">
      <c r="A1301" s="32">
        <v>1292</v>
      </c>
      <c r="B1301" s="39" t="s">
        <v>3393</v>
      </c>
      <c r="C1301" s="39" t="s">
        <v>31</v>
      </c>
      <c r="D1301" s="39" t="s">
        <v>34</v>
      </c>
      <c r="E1301" s="33" t="s">
        <v>385</v>
      </c>
      <c r="F1301" s="64">
        <v>44348</v>
      </c>
      <c r="G1301" s="64">
        <v>44501</v>
      </c>
      <c r="H1301" s="39" t="s">
        <v>3394</v>
      </c>
      <c r="I1301" s="39" t="s">
        <v>3409</v>
      </c>
      <c r="J1301" s="39">
        <v>40</v>
      </c>
      <c r="K1301" s="39"/>
      <c r="L1301" s="39">
        <v>40</v>
      </c>
      <c r="M1301" s="39"/>
      <c r="N1301" s="39"/>
      <c r="O1301" s="39"/>
      <c r="P1301" s="39"/>
      <c r="Q1301" s="39"/>
      <c r="R1301" s="39"/>
      <c r="S1301" s="39">
        <v>64</v>
      </c>
      <c r="T1301" s="39">
        <v>239</v>
      </c>
      <c r="U1301" s="33" t="s">
        <v>3410</v>
      </c>
      <c r="V1301" s="39" t="s">
        <v>39</v>
      </c>
      <c r="W1301" s="33" t="s">
        <v>179</v>
      </c>
    </row>
    <row r="1302" ht="24" spans="1:23">
      <c r="A1302" s="32">
        <v>1293</v>
      </c>
      <c r="B1302" s="39" t="s">
        <v>3393</v>
      </c>
      <c r="C1302" s="39" t="s">
        <v>31</v>
      </c>
      <c r="D1302" s="39" t="s">
        <v>3411</v>
      </c>
      <c r="E1302" s="33" t="s">
        <v>385</v>
      </c>
      <c r="F1302" s="64">
        <v>44348</v>
      </c>
      <c r="G1302" s="64">
        <v>44501</v>
      </c>
      <c r="H1302" s="39" t="s">
        <v>3394</v>
      </c>
      <c r="I1302" s="39" t="s">
        <v>3412</v>
      </c>
      <c r="J1302" s="39">
        <v>25</v>
      </c>
      <c r="K1302" s="39"/>
      <c r="L1302" s="39">
        <v>25</v>
      </c>
      <c r="M1302" s="39"/>
      <c r="N1302" s="39"/>
      <c r="O1302" s="39"/>
      <c r="P1302" s="39"/>
      <c r="Q1302" s="39"/>
      <c r="R1302" s="39"/>
      <c r="S1302" s="39">
        <v>64</v>
      </c>
      <c r="T1302" s="39">
        <v>239</v>
      </c>
      <c r="U1302" s="33" t="s">
        <v>3410</v>
      </c>
      <c r="V1302" s="39" t="s">
        <v>39</v>
      </c>
      <c r="W1302" s="33" t="s">
        <v>179</v>
      </c>
    </row>
    <row r="1303" ht="24" spans="1:23">
      <c r="A1303" s="32">
        <v>1294</v>
      </c>
      <c r="B1303" s="39" t="s">
        <v>3393</v>
      </c>
      <c r="C1303" s="39" t="s">
        <v>31</v>
      </c>
      <c r="D1303" s="39" t="s">
        <v>34</v>
      </c>
      <c r="E1303" s="33" t="s">
        <v>551</v>
      </c>
      <c r="F1303" s="64">
        <v>44197</v>
      </c>
      <c r="G1303" s="64">
        <v>44531</v>
      </c>
      <c r="H1303" s="39" t="s">
        <v>3394</v>
      </c>
      <c r="I1303" s="39" t="s">
        <v>3413</v>
      </c>
      <c r="J1303" s="39">
        <v>24</v>
      </c>
      <c r="K1303" s="39"/>
      <c r="L1303" s="39">
        <v>24</v>
      </c>
      <c r="M1303" s="39"/>
      <c r="N1303" s="39"/>
      <c r="O1303" s="39"/>
      <c r="P1303" s="39"/>
      <c r="Q1303" s="39"/>
      <c r="R1303" s="58">
        <v>1</v>
      </c>
      <c r="S1303" s="39">
        <v>30</v>
      </c>
      <c r="T1303" s="39">
        <v>120</v>
      </c>
      <c r="U1303" s="33" t="s">
        <v>3414</v>
      </c>
      <c r="V1303" s="39" t="s">
        <v>39</v>
      </c>
      <c r="W1303" s="33" t="s">
        <v>179</v>
      </c>
    </row>
    <row r="1304" ht="24" spans="1:23">
      <c r="A1304" s="32">
        <v>1295</v>
      </c>
      <c r="B1304" s="39" t="s">
        <v>3393</v>
      </c>
      <c r="C1304" s="39" t="s">
        <v>31</v>
      </c>
      <c r="D1304" s="39" t="s">
        <v>34</v>
      </c>
      <c r="E1304" s="33" t="s">
        <v>551</v>
      </c>
      <c r="F1304" s="64">
        <v>44197</v>
      </c>
      <c r="G1304" s="64">
        <v>44531</v>
      </c>
      <c r="H1304" s="39" t="s">
        <v>3394</v>
      </c>
      <c r="I1304" s="39" t="s">
        <v>3415</v>
      </c>
      <c r="J1304" s="39">
        <v>24</v>
      </c>
      <c r="K1304" s="39"/>
      <c r="L1304" s="39">
        <v>24</v>
      </c>
      <c r="M1304" s="39"/>
      <c r="N1304" s="39"/>
      <c r="O1304" s="39"/>
      <c r="P1304" s="39"/>
      <c r="Q1304" s="39"/>
      <c r="R1304" s="58">
        <v>1</v>
      </c>
      <c r="S1304" s="39">
        <v>40</v>
      </c>
      <c r="T1304" s="39">
        <v>160</v>
      </c>
      <c r="U1304" s="33" t="s">
        <v>3416</v>
      </c>
      <c r="V1304" s="39" t="s">
        <v>39</v>
      </c>
      <c r="W1304" s="33" t="s">
        <v>179</v>
      </c>
    </row>
    <row r="1305" ht="24" spans="1:23">
      <c r="A1305" s="32">
        <v>1296</v>
      </c>
      <c r="B1305" s="39" t="s">
        <v>3393</v>
      </c>
      <c r="C1305" s="39" t="s">
        <v>31</v>
      </c>
      <c r="D1305" s="39" t="s">
        <v>34</v>
      </c>
      <c r="E1305" s="33" t="s">
        <v>551</v>
      </c>
      <c r="F1305" s="64">
        <v>44197</v>
      </c>
      <c r="G1305" s="64">
        <v>44531</v>
      </c>
      <c r="H1305" s="39" t="s">
        <v>3394</v>
      </c>
      <c r="I1305" s="39" t="s">
        <v>3417</v>
      </c>
      <c r="J1305" s="39">
        <v>24</v>
      </c>
      <c r="K1305" s="39"/>
      <c r="L1305" s="39">
        <v>24</v>
      </c>
      <c r="M1305" s="39"/>
      <c r="N1305" s="39"/>
      <c r="O1305" s="39"/>
      <c r="P1305" s="39"/>
      <c r="Q1305" s="39"/>
      <c r="R1305" s="58">
        <v>1</v>
      </c>
      <c r="S1305" s="39">
        <v>28</v>
      </c>
      <c r="T1305" s="39">
        <v>117</v>
      </c>
      <c r="U1305" s="33" t="s">
        <v>3418</v>
      </c>
      <c r="V1305" s="39" t="s">
        <v>39</v>
      </c>
      <c r="W1305" s="33" t="s">
        <v>179</v>
      </c>
    </row>
    <row r="1306" ht="24" spans="1:23">
      <c r="A1306" s="32">
        <v>1297</v>
      </c>
      <c r="B1306" s="39" t="s">
        <v>3393</v>
      </c>
      <c r="C1306" s="39" t="s">
        <v>31</v>
      </c>
      <c r="D1306" s="39" t="s">
        <v>34</v>
      </c>
      <c r="E1306" s="33" t="s">
        <v>551</v>
      </c>
      <c r="F1306" s="64">
        <v>44197</v>
      </c>
      <c r="G1306" s="64">
        <v>44531</v>
      </c>
      <c r="H1306" s="39" t="s">
        <v>3394</v>
      </c>
      <c r="I1306" s="39" t="s">
        <v>3419</v>
      </c>
      <c r="J1306" s="39">
        <v>32</v>
      </c>
      <c r="K1306" s="39"/>
      <c r="L1306" s="39">
        <v>32</v>
      </c>
      <c r="M1306" s="39"/>
      <c r="N1306" s="39"/>
      <c r="O1306" s="39"/>
      <c r="P1306" s="39"/>
      <c r="Q1306" s="39"/>
      <c r="R1306" s="58">
        <v>1</v>
      </c>
      <c r="S1306" s="39">
        <v>30</v>
      </c>
      <c r="T1306" s="39">
        <v>120</v>
      </c>
      <c r="U1306" s="33" t="s">
        <v>3414</v>
      </c>
      <c r="V1306" s="39" t="s">
        <v>39</v>
      </c>
      <c r="W1306" s="33" t="s">
        <v>179</v>
      </c>
    </row>
    <row r="1307" ht="24" spans="1:23">
      <c r="A1307" s="32">
        <v>1298</v>
      </c>
      <c r="B1307" s="39" t="s">
        <v>3393</v>
      </c>
      <c r="C1307" s="39" t="s">
        <v>31</v>
      </c>
      <c r="D1307" s="39" t="s">
        <v>34</v>
      </c>
      <c r="E1307" s="33" t="s">
        <v>551</v>
      </c>
      <c r="F1307" s="64">
        <v>44197</v>
      </c>
      <c r="G1307" s="64">
        <v>44531</v>
      </c>
      <c r="H1307" s="39" t="s">
        <v>3394</v>
      </c>
      <c r="I1307" s="39" t="s">
        <v>3419</v>
      </c>
      <c r="J1307" s="39">
        <v>24</v>
      </c>
      <c r="K1307" s="39"/>
      <c r="L1307" s="39">
        <v>24</v>
      </c>
      <c r="M1307" s="39"/>
      <c r="N1307" s="39"/>
      <c r="O1307" s="39"/>
      <c r="P1307" s="39"/>
      <c r="Q1307" s="39"/>
      <c r="R1307" s="58">
        <v>1</v>
      </c>
      <c r="S1307" s="39">
        <v>35</v>
      </c>
      <c r="T1307" s="39">
        <v>126</v>
      </c>
      <c r="U1307" s="33" t="s">
        <v>3420</v>
      </c>
      <c r="V1307" s="39" t="s">
        <v>39</v>
      </c>
      <c r="W1307" s="33" t="s">
        <v>179</v>
      </c>
    </row>
    <row r="1308" ht="24" spans="1:23">
      <c r="A1308" s="32">
        <v>1299</v>
      </c>
      <c r="B1308" s="39" t="s">
        <v>3393</v>
      </c>
      <c r="C1308" s="39" t="s">
        <v>31</v>
      </c>
      <c r="D1308" s="39" t="s">
        <v>34</v>
      </c>
      <c r="E1308" s="33" t="s">
        <v>551</v>
      </c>
      <c r="F1308" s="64">
        <v>44197</v>
      </c>
      <c r="G1308" s="64">
        <v>44531</v>
      </c>
      <c r="H1308" s="39" t="s">
        <v>3394</v>
      </c>
      <c r="I1308" s="39" t="s">
        <v>3421</v>
      </c>
      <c r="J1308" s="39">
        <v>24</v>
      </c>
      <c r="K1308" s="39"/>
      <c r="L1308" s="39">
        <v>24</v>
      </c>
      <c r="M1308" s="39"/>
      <c r="N1308" s="39"/>
      <c r="O1308" s="39"/>
      <c r="P1308" s="39"/>
      <c r="Q1308" s="39"/>
      <c r="R1308" s="58">
        <v>1</v>
      </c>
      <c r="S1308" s="39">
        <v>18</v>
      </c>
      <c r="T1308" s="39">
        <v>89</v>
      </c>
      <c r="U1308" s="33" t="s">
        <v>3422</v>
      </c>
      <c r="V1308" s="39" t="s">
        <v>39</v>
      </c>
      <c r="W1308" s="33" t="s">
        <v>179</v>
      </c>
    </row>
    <row r="1309" ht="24" spans="1:23">
      <c r="A1309" s="32">
        <v>1300</v>
      </c>
      <c r="B1309" s="39" t="s">
        <v>3393</v>
      </c>
      <c r="C1309" s="39" t="s">
        <v>31</v>
      </c>
      <c r="D1309" s="39" t="s">
        <v>34</v>
      </c>
      <c r="E1309" s="33" t="s">
        <v>551</v>
      </c>
      <c r="F1309" s="64">
        <v>44197</v>
      </c>
      <c r="G1309" s="64">
        <v>44531</v>
      </c>
      <c r="H1309" s="39" t="s">
        <v>3394</v>
      </c>
      <c r="I1309" s="39" t="s">
        <v>3423</v>
      </c>
      <c r="J1309" s="39">
        <v>32</v>
      </c>
      <c r="K1309" s="39"/>
      <c r="L1309" s="39">
        <v>32</v>
      </c>
      <c r="M1309" s="39"/>
      <c r="N1309" s="39"/>
      <c r="O1309" s="39"/>
      <c r="P1309" s="39"/>
      <c r="Q1309" s="39"/>
      <c r="R1309" s="58">
        <v>1</v>
      </c>
      <c r="S1309" s="39">
        <v>33</v>
      </c>
      <c r="T1309" s="39">
        <v>173</v>
      </c>
      <c r="U1309" s="33" t="s">
        <v>3424</v>
      </c>
      <c r="V1309" s="39" t="s">
        <v>39</v>
      </c>
      <c r="W1309" s="33" t="s">
        <v>179</v>
      </c>
    </row>
    <row r="1310" ht="24" spans="1:23">
      <c r="A1310" s="32">
        <v>1301</v>
      </c>
      <c r="B1310" s="39" t="s">
        <v>3393</v>
      </c>
      <c r="C1310" s="39" t="s">
        <v>31</v>
      </c>
      <c r="D1310" s="39" t="s">
        <v>34</v>
      </c>
      <c r="E1310" s="33" t="s">
        <v>551</v>
      </c>
      <c r="F1310" s="64">
        <v>44197</v>
      </c>
      <c r="G1310" s="64">
        <v>44531</v>
      </c>
      <c r="H1310" s="39" t="s">
        <v>3394</v>
      </c>
      <c r="I1310" s="39" t="s">
        <v>3425</v>
      </c>
      <c r="J1310" s="39">
        <v>32</v>
      </c>
      <c r="K1310" s="39"/>
      <c r="L1310" s="39">
        <v>32</v>
      </c>
      <c r="M1310" s="39"/>
      <c r="N1310" s="39"/>
      <c r="O1310" s="39"/>
      <c r="P1310" s="39"/>
      <c r="Q1310" s="39"/>
      <c r="R1310" s="58">
        <v>1</v>
      </c>
      <c r="S1310" s="39">
        <v>23</v>
      </c>
      <c r="T1310" s="39">
        <v>110</v>
      </c>
      <c r="U1310" s="33" t="s">
        <v>3426</v>
      </c>
      <c r="V1310" s="39" t="s">
        <v>39</v>
      </c>
      <c r="W1310" s="33" t="s">
        <v>179</v>
      </c>
    </row>
    <row r="1311" ht="24" spans="1:23">
      <c r="A1311" s="32">
        <v>1302</v>
      </c>
      <c r="B1311" s="39" t="s">
        <v>3393</v>
      </c>
      <c r="C1311" s="39" t="s">
        <v>31</v>
      </c>
      <c r="D1311" s="39" t="s">
        <v>34</v>
      </c>
      <c r="E1311" s="33" t="s">
        <v>551</v>
      </c>
      <c r="F1311" s="64">
        <v>44197</v>
      </c>
      <c r="G1311" s="64">
        <v>44531</v>
      </c>
      <c r="H1311" s="39" t="s">
        <v>3394</v>
      </c>
      <c r="I1311" s="39" t="s">
        <v>3427</v>
      </c>
      <c r="J1311" s="39">
        <v>16</v>
      </c>
      <c r="K1311" s="39"/>
      <c r="L1311" s="39">
        <v>16</v>
      </c>
      <c r="M1311" s="39"/>
      <c r="N1311" s="39"/>
      <c r="O1311" s="39"/>
      <c r="P1311" s="39"/>
      <c r="Q1311" s="39"/>
      <c r="R1311" s="58">
        <v>1</v>
      </c>
      <c r="S1311" s="39">
        <v>18</v>
      </c>
      <c r="T1311" s="39">
        <v>90</v>
      </c>
      <c r="U1311" s="33" t="s">
        <v>3428</v>
      </c>
      <c r="V1311" s="39" t="s">
        <v>39</v>
      </c>
      <c r="W1311" s="33" t="s">
        <v>179</v>
      </c>
    </row>
    <row r="1312" ht="24" spans="1:23">
      <c r="A1312" s="32">
        <v>1303</v>
      </c>
      <c r="B1312" s="39" t="s">
        <v>3393</v>
      </c>
      <c r="C1312" s="39" t="s">
        <v>31</v>
      </c>
      <c r="D1312" s="39" t="s">
        <v>34</v>
      </c>
      <c r="E1312" s="33" t="s">
        <v>551</v>
      </c>
      <c r="F1312" s="64">
        <v>44197</v>
      </c>
      <c r="G1312" s="64">
        <v>44531</v>
      </c>
      <c r="H1312" s="39" t="s">
        <v>3394</v>
      </c>
      <c r="I1312" s="39" t="s">
        <v>3429</v>
      </c>
      <c r="J1312" s="39">
        <v>32</v>
      </c>
      <c r="K1312" s="39"/>
      <c r="L1312" s="39">
        <v>32</v>
      </c>
      <c r="M1312" s="39"/>
      <c r="N1312" s="39"/>
      <c r="O1312" s="39"/>
      <c r="P1312" s="39"/>
      <c r="Q1312" s="39"/>
      <c r="R1312" s="58">
        <v>1</v>
      </c>
      <c r="S1312" s="39">
        <v>23</v>
      </c>
      <c r="T1312" s="39">
        <v>116</v>
      </c>
      <c r="U1312" s="33" t="s">
        <v>3430</v>
      </c>
      <c r="V1312" s="39" t="s">
        <v>39</v>
      </c>
      <c r="W1312" s="33" t="s">
        <v>179</v>
      </c>
    </row>
    <row r="1313" ht="24" spans="1:23">
      <c r="A1313" s="32">
        <v>1304</v>
      </c>
      <c r="B1313" s="39" t="s">
        <v>3393</v>
      </c>
      <c r="C1313" s="39" t="s">
        <v>31</v>
      </c>
      <c r="D1313" s="39" t="s">
        <v>34</v>
      </c>
      <c r="E1313" s="33" t="s">
        <v>551</v>
      </c>
      <c r="F1313" s="64">
        <v>44197</v>
      </c>
      <c r="G1313" s="64">
        <v>44531</v>
      </c>
      <c r="H1313" s="39" t="s">
        <v>3394</v>
      </c>
      <c r="I1313" s="39" t="s">
        <v>3431</v>
      </c>
      <c r="J1313" s="39">
        <v>24</v>
      </c>
      <c r="K1313" s="39"/>
      <c r="L1313" s="39">
        <v>24</v>
      </c>
      <c r="M1313" s="39"/>
      <c r="N1313" s="39"/>
      <c r="O1313" s="39"/>
      <c r="P1313" s="39"/>
      <c r="Q1313" s="39"/>
      <c r="R1313" s="58">
        <v>1</v>
      </c>
      <c r="S1313" s="39">
        <v>15</v>
      </c>
      <c r="T1313" s="39">
        <v>80</v>
      </c>
      <c r="U1313" s="33" t="s">
        <v>3432</v>
      </c>
      <c r="V1313" s="39" t="s">
        <v>39</v>
      </c>
      <c r="W1313" s="33" t="s">
        <v>179</v>
      </c>
    </row>
    <row r="1314" ht="24" spans="1:23">
      <c r="A1314" s="32">
        <v>1305</v>
      </c>
      <c r="B1314" s="39" t="s">
        <v>3393</v>
      </c>
      <c r="C1314" s="39" t="s">
        <v>31</v>
      </c>
      <c r="D1314" s="39" t="s">
        <v>34</v>
      </c>
      <c r="E1314" s="33" t="s">
        <v>551</v>
      </c>
      <c r="F1314" s="64">
        <v>44197</v>
      </c>
      <c r="G1314" s="64">
        <v>44531</v>
      </c>
      <c r="H1314" s="39" t="s">
        <v>3394</v>
      </c>
      <c r="I1314" s="39" t="s">
        <v>3433</v>
      </c>
      <c r="J1314" s="39">
        <v>24</v>
      </c>
      <c r="K1314" s="39"/>
      <c r="L1314" s="39">
        <v>24</v>
      </c>
      <c r="M1314" s="39"/>
      <c r="N1314" s="39"/>
      <c r="O1314" s="39"/>
      <c r="P1314" s="39"/>
      <c r="Q1314" s="39"/>
      <c r="R1314" s="58">
        <v>1</v>
      </c>
      <c r="S1314" s="39">
        <v>20</v>
      </c>
      <c r="T1314" s="39">
        <v>90</v>
      </c>
      <c r="U1314" s="33" t="s">
        <v>3434</v>
      </c>
      <c r="V1314" s="39" t="s">
        <v>39</v>
      </c>
      <c r="W1314" s="33" t="s">
        <v>179</v>
      </c>
    </row>
    <row r="1315" ht="24" spans="1:23">
      <c r="A1315" s="32">
        <v>1306</v>
      </c>
      <c r="B1315" s="39" t="s">
        <v>3393</v>
      </c>
      <c r="C1315" s="39" t="s">
        <v>31</v>
      </c>
      <c r="D1315" s="39" t="s">
        <v>34</v>
      </c>
      <c r="E1315" s="33" t="s">
        <v>551</v>
      </c>
      <c r="F1315" s="64">
        <v>44197</v>
      </c>
      <c r="G1315" s="64">
        <v>44531</v>
      </c>
      <c r="H1315" s="39" t="s">
        <v>3394</v>
      </c>
      <c r="I1315" s="39" t="s">
        <v>3435</v>
      </c>
      <c r="J1315" s="39">
        <v>24</v>
      </c>
      <c r="K1315" s="39"/>
      <c r="L1315" s="39">
        <v>24</v>
      </c>
      <c r="M1315" s="39"/>
      <c r="N1315" s="39"/>
      <c r="O1315" s="39"/>
      <c r="P1315" s="39"/>
      <c r="Q1315" s="39"/>
      <c r="R1315" s="58">
        <v>1</v>
      </c>
      <c r="S1315" s="39">
        <v>14</v>
      </c>
      <c r="T1315" s="39">
        <v>54</v>
      </c>
      <c r="U1315" s="33" t="s">
        <v>3436</v>
      </c>
      <c r="V1315" s="39" t="s">
        <v>39</v>
      </c>
      <c r="W1315" s="33" t="s">
        <v>179</v>
      </c>
    </row>
    <row r="1316" ht="24" spans="1:23">
      <c r="A1316" s="32">
        <v>1307</v>
      </c>
      <c r="B1316" s="39" t="s">
        <v>3393</v>
      </c>
      <c r="C1316" s="39" t="s">
        <v>31</v>
      </c>
      <c r="D1316" s="39" t="s">
        <v>34</v>
      </c>
      <c r="E1316" s="33" t="s">
        <v>453</v>
      </c>
      <c r="F1316" s="64">
        <v>44378</v>
      </c>
      <c r="G1316" s="64">
        <v>44531</v>
      </c>
      <c r="H1316" s="39" t="s">
        <v>3394</v>
      </c>
      <c r="I1316" s="39" t="s">
        <v>3437</v>
      </c>
      <c r="J1316" s="39">
        <v>50</v>
      </c>
      <c r="K1316" s="39"/>
      <c r="L1316" s="39">
        <v>50</v>
      </c>
      <c r="M1316" s="39"/>
      <c r="N1316" s="39"/>
      <c r="O1316" s="39"/>
      <c r="P1316" s="39"/>
      <c r="Q1316" s="39"/>
      <c r="R1316" s="39"/>
      <c r="S1316" s="39">
        <v>102</v>
      </c>
      <c r="T1316" s="39">
        <v>371</v>
      </c>
      <c r="U1316" s="33" t="s">
        <v>3438</v>
      </c>
      <c r="V1316" s="39" t="s">
        <v>39</v>
      </c>
      <c r="W1316" s="33" t="s">
        <v>179</v>
      </c>
    </row>
    <row r="1317" ht="24" spans="1:23">
      <c r="A1317" s="32">
        <v>1308</v>
      </c>
      <c r="B1317" s="39" t="s">
        <v>3393</v>
      </c>
      <c r="C1317" s="39" t="s">
        <v>31</v>
      </c>
      <c r="D1317" s="33" t="s">
        <v>34</v>
      </c>
      <c r="E1317" s="33" t="s">
        <v>2239</v>
      </c>
      <c r="F1317" s="64">
        <v>44317</v>
      </c>
      <c r="G1317" s="64">
        <v>44409</v>
      </c>
      <c r="H1317" s="39" t="s">
        <v>3394</v>
      </c>
      <c r="I1317" s="33" t="s">
        <v>3439</v>
      </c>
      <c r="J1317" s="33">
        <v>38</v>
      </c>
      <c r="K1317" s="33"/>
      <c r="L1317" s="33">
        <v>38</v>
      </c>
      <c r="M1317" s="33"/>
      <c r="N1317" s="33"/>
      <c r="O1317" s="33"/>
      <c r="P1317" s="33"/>
      <c r="Q1317" s="33"/>
      <c r="R1317" s="33"/>
      <c r="S1317" s="33">
        <v>12</v>
      </c>
      <c r="T1317" s="33">
        <v>65</v>
      </c>
      <c r="U1317" s="33" t="s">
        <v>3440</v>
      </c>
      <c r="V1317" s="39" t="s">
        <v>39</v>
      </c>
      <c r="W1317" s="33" t="s">
        <v>179</v>
      </c>
    </row>
    <row r="1318" ht="24" spans="1:23">
      <c r="A1318" s="32">
        <v>1309</v>
      </c>
      <c r="B1318" s="39" t="s">
        <v>3393</v>
      </c>
      <c r="C1318" s="39" t="s">
        <v>31</v>
      </c>
      <c r="D1318" s="33" t="s">
        <v>34</v>
      </c>
      <c r="E1318" s="33" t="s">
        <v>2239</v>
      </c>
      <c r="F1318" s="64">
        <v>44317</v>
      </c>
      <c r="G1318" s="64">
        <v>44378</v>
      </c>
      <c r="H1318" s="39" t="s">
        <v>3394</v>
      </c>
      <c r="I1318" s="33" t="s">
        <v>3441</v>
      </c>
      <c r="J1318" s="33">
        <v>22.5</v>
      </c>
      <c r="K1318" s="33"/>
      <c r="L1318" s="33">
        <v>22.5</v>
      </c>
      <c r="M1318" s="33"/>
      <c r="N1318" s="33"/>
      <c r="O1318" s="33"/>
      <c r="P1318" s="33"/>
      <c r="Q1318" s="33"/>
      <c r="R1318" s="33"/>
      <c r="S1318" s="33">
        <v>15</v>
      </c>
      <c r="T1318" s="33">
        <v>62</v>
      </c>
      <c r="U1318" s="33" t="s">
        <v>3442</v>
      </c>
      <c r="V1318" s="39" t="s">
        <v>39</v>
      </c>
      <c r="W1318" s="33" t="s">
        <v>179</v>
      </c>
    </row>
    <row r="1319" ht="24" spans="1:23">
      <c r="A1319" s="32">
        <v>1310</v>
      </c>
      <c r="B1319" s="39" t="s">
        <v>3393</v>
      </c>
      <c r="C1319" s="39" t="s">
        <v>31</v>
      </c>
      <c r="D1319" s="33" t="s">
        <v>34</v>
      </c>
      <c r="E1319" s="33" t="s">
        <v>2239</v>
      </c>
      <c r="F1319" s="64">
        <v>44317</v>
      </c>
      <c r="G1319" s="64">
        <v>44409</v>
      </c>
      <c r="H1319" s="39" t="s">
        <v>3394</v>
      </c>
      <c r="I1319" s="33" t="s">
        <v>3443</v>
      </c>
      <c r="J1319" s="33">
        <v>43.2</v>
      </c>
      <c r="K1319" s="33"/>
      <c r="L1319" s="33">
        <v>43.2</v>
      </c>
      <c r="M1319" s="33"/>
      <c r="N1319" s="33"/>
      <c r="O1319" s="33"/>
      <c r="P1319" s="33"/>
      <c r="Q1319" s="33"/>
      <c r="R1319" s="33"/>
      <c r="S1319" s="33">
        <v>30</v>
      </c>
      <c r="T1319" s="33">
        <v>131</v>
      </c>
      <c r="U1319" s="33" t="s">
        <v>3444</v>
      </c>
      <c r="V1319" s="39" t="s">
        <v>39</v>
      </c>
      <c r="W1319" s="33" t="s">
        <v>179</v>
      </c>
    </row>
    <row r="1320" ht="24" spans="1:23">
      <c r="A1320" s="32">
        <v>1311</v>
      </c>
      <c r="B1320" s="39" t="s">
        <v>3393</v>
      </c>
      <c r="C1320" s="39" t="s">
        <v>31</v>
      </c>
      <c r="D1320" s="33" t="s">
        <v>34</v>
      </c>
      <c r="E1320" s="33" t="s">
        <v>2239</v>
      </c>
      <c r="F1320" s="64">
        <v>44317</v>
      </c>
      <c r="G1320" s="64">
        <v>44409</v>
      </c>
      <c r="H1320" s="39" t="s">
        <v>3394</v>
      </c>
      <c r="I1320" s="33" t="s">
        <v>3445</v>
      </c>
      <c r="J1320" s="33">
        <v>13.5</v>
      </c>
      <c r="K1320" s="33"/>
      <c r="L1320" s="33">
        <v>13.5</v>
      </c>
      <c r="M1320" s="33"/>
      <c r="N1320" s="33"/>
      <c r="O1320" s="33"/>
      <c r="P1320" s="33"/>
      <c r="Q1320" s="33"/>
      <c r="R1320" s="33"/>
      <c r="S1320" s="33">
        <v>9</v>
      </c>
      <c r="T1320" s="33">
        <v>40</v>
      </c>
      <c r="U1320" s="33" t="s">
        <v>3446</v>
      </c>
      <c r="V1320" s="39" t="s">
        <v>39</v>
      </c>
      <c r="W1320" s="33" t="s">
        <v>179</v>
      </c>
    </row>
    <row r="1321" ht="24" spans="1:23">
      <c r="A1321" s="32">
        <v>1312</v>
      </c>
      <c r="B1321" s="39" t="s">
        <v>3393</v>
      </c>
      <c r="C1321" s="39" t="s">
        <v>31</v>
      </c>
      <c r="D1321" s="33" t="s">
        <v>34</v>
      </c>
      <c r="E1321" s="33" t="s">
        <v>931</v>
      </c>
      <c r="F1321" s="64">
        <v>44197</v>
      </c>
      <c r="G1321" s="64">
        <v>44531</v>
      </c>
      <c r="H1321" s="39" t="s">
        <v>3394</v>
      </c>
      <c r="I1321" s="33" t="s">
        <v>3447</v>
      </c>
      <c r="J1321" s="33">
        <v>50</v>
      </c>
      <c r="K1321" s="33"/>
      <c r="L1321" s="33">
        <v>50</v>
      </c>
      <c r="M1321" s="33"/>
      <c r="N1321" s="33"/>
      <c r="O1321" s="33"/>
      <c r="P1321" s="33"/>
      <c r="Q1321" s="33"/>
      <c r="R1321" s="33"/>
      <c r="S1321" s="33">
        <v>73</v>
      </c>
      <c r="T1321" s="33">
        <v>291</v>
      </c>
      <c r="U1321" s="33" t="s">
        <v>3448</v>
      </c>
      <c r="V1321" s="39" t="s">
        <v>39</v>
      </c>
      <c r="W1321" s="33" t="s">
        <v>179</v>
      </c>
    </row>
    <row r="1322" ht="24" spans="1:23">
      <c r="A1322" s="32">
        <v>1313</v>
      </c>
      <c r="B1322" s="39" t="s">
        <v>3393</v>
      </c>
      <c r="C1322" s="39" t="s">
        <v>31</v>
      </c>
      <c r="D1322" s="33" t="s">
        <v>34</v>
      </c>
      <c r="E1322" s="33" t="s">
        <v>474</v>
      </c>
      <c r="F1322" s="64">
        <v>44197</v>
      </c>
      <c r="G1322" s="64">
        <v>44531</v>
      </c>
      <c r="H1322" s="39" t="s">
        <v>3394</v>
      </c>
      <c r="I1322" s="33" t="s">
        <v>3449</v>
      </c>
      <c r="J1322" s="33">
        <v>50</v>
      </c>
      <c r="K1322" s="33"/>
      <c r="L1322" s="33">
        <v>50</v>
      </c>
      <c r="M1322" s="33"/>
      <c r="N1322" s="33"/>
      <c r="O1322" s="33"/>
      <c r="P1322" s="33"/>
      <c r="Q1322" s="33"/>
      <c r="R1322" s="33"/>
      <c r="S1322" s="33">
        <v>94</v>
      </c>
      <c r="T1322" s="33">
        <v>324</v>
      </c>
      <c r="U1322" s="33" t="s">
        <v>3450</v>
      </c>
      <c r="V1322" s="39" t="s">
        <v>39</v>
      </c>
      <c r="W1322" s="33" t="s">
        <v>179</v>
      </c>
    </row>
    <row r="1323" ht="24" spans="1:23">
      <c r="A1323" s="32">
        <v>1314</v>
      </c>
      <c r="B1323" s="39" t="s">
        <v>3393</v>
      </c>
      <c r="C1323" s="39" t="s">
        <v>31</v>
      </c>
      <c r="D1323" s="33" t="s">
        <v>34</v>
      </c>
      <c r="E1323" s="33" t="s">
        <v>474</v>
      </c>
      <c r="F1323" s="64">
        <v>44197</v>
      </c>
      <c r="G1323" s="64">
        <v>44531</v>
      </c>
      <c r="H1323" s="39" t="s">
        <v>3394</v>
      </c>
      <c r="I1323" s="33" t="s">
        <v>3451</v>
      </c>
      <c r="J1323" s="33">
        <v>8</v>
      </c>
      <c r="K1323" s="33"/>
      <c r="L1323" s="33">
        <v>8</v>
      </c>
      <c r="M1323" s="33"/>
      <c r="N1323" s="33"/>
      <c r="O1323" s="33"/>
      <c r="P1323" s="33"/>
      <c r="Q1323" s="33"/>
      <c r="R1323" s="33"/>
      <c r="S1323" s="33">
        <v>33</v>
      </c>
      <c r="T1323" s="33">
        <v>114</v>
      </c>
      <c r="U1323" s="33" t="s">
        <v>3452</v>
      </c>
      <c r="V1323" s="39" t="s">
        <v>39</v>
      </c>
      <c r="W1323" s="33" t="s">
        <v>179</v>
      </c>
    </row>
    <row r="1324" ht="24" spans="1:23">
      <c r="A1324" s="32">
        <v>1315</v>
      </c>
      <c r="B1324" s="39" t="s">
        <v>3393</v>
      </c>
      <c r="C1324" s="39" t="s">
        <v>31</v>
      </c>
      <c r="D1324" s="33" t="s">
        <v>34</v>
      </c>
      <c r="E1324" s="33" t="s">
        <v>474</v>
      </c>
      <c r="F1324" s="64">
        <v>44197</v>
      </c>
      <c r="G1324" s="64">
        <v>44531</v>
      </c>
      <c r="H1324" s="39" t="s">
        <v>3394</v>
      </c>
      <c r="I1324" s="33" t="s">
        <v>3453</v>
      </c>
      <c r="J1324" s="33">
        <v>18</v>
      </c>
      <c r="K1324" s="33"/>
      <c r="L1324" s="33">
        <v>18</v>
      </c>
      <c r="M1324" s="33"/>
      <c r="N1324" s="33"/>
      <c r="O1324" s="33"/>
      <c r="P1324" s="33"/>
      <c r="Q1324" s="33"/>
      <c r="R1324" s="33"/>
      <c r="S1324" s="33">
        <v>33</v>
      </c>
      <c r="T1324" s="33">
        <v>114</v>
      </c>
      <c r="U1324" s="33" t="s">
        <v>3452</v>
      </c>
      <c r="V1324" s="39" t="s">
        <v>39</v>
      </c>
      <c r="W1324" s="33" t="s">
        <v>179</v>
      </c>
    </row>
    <row r="1325" ht="24" spans="1:23">
      <c r="A1325" s="32">
        <v>1316</v>
      </c>
      <c r="B1325" s="39" t="s">
        <v>3393</v>
      </c>
      <c r="C1325" s="39" t="s">
        <v>31</v>
      </c>
      <c r="D1325" s="33" t="s">
        <v>34</v>
      </c>
      <c r="E1325" s="33" t="s">
        <v>474</v>
      </c>
      <c r="F1325" s="64">
        <v>44197</v>
      </c>
      <c r="G1325" s="64">
        <v>44531</v>
      </c>
      <c r="H1325" s="39" t="s">
        <v>3394</v>
      </c>
      <c r="I1325" s="33" t="s">
        <v>3454</v>
      </c>
      <c r="J1325" s="33">
        <v>24</v>
      </c>
      <c r="K1325" s="33"/>
      <c r="L1325" s="33">
        <v>24</v>
      </c>
      <c r="M1325" s="33"/>
      <c r="N1325" s="33"/>
      <c r="O1325" s="33"/>
      <c r="P1325" s="33"/>
      <c r="Q1325" s="33"/>
      <c r="R1325" s="33"/>
      <c r="S1325" s="33">
        <v>22</v>
      </c>
      <c r="T1325" s="33">
        <v>102</v>
      </c>
      <c r="U1325" s="33" t="s">
        <v>3455</v>
      </c>
      <c r="V1325" s="39" t="s">
        <v>39</v>
      </c>
      <c r="W1325" s="33" t="s">
        <v>179</v>
      </c>
    </row>
    <row r="1326" ht="24" spans="1:23">
      <c r="A1326" s="32">
        <v>1317</v>
      </c>
      <c r="B1326" s="39" t="s">
        <v>3393</v>
      </c>
      <c r="C1326" s="39" t="s">
        <v>31</v>
      </c>
      <c r="D1326" s="33" t="s">
        <v>34</v>
      </c>
      <c r="E1326" s="33" t="s">
        <v>1392</v>
      </c>
      <c r="F1326" s="64">
        <v>44197</v>
      </c>
      <c r="G1326" s="64">
        <v>44531</v>
      </c>
      <c r="H1326" s="39" t="s">
        <v>3394</v>
      </c>
      <c r="I1326" s="33" t="s">
        <v>3456</v>
      </c>
      <c r="J1326" s="33">
        <v>16</v>
      </c>
      <c r="K1326" s="33"/>
      <c r="L1326" s="33">
        <v>16</v>
      </c>
      <c r="M1326" s="33"/>
      <c r="N1326" s="33"/>
      <c r="O1326" s="33"/>
      <c r="P1326" s="33"/>
      <c r="Q1326" s="33"/>
      <c r="R1326" s="58">
        <v>1</v>
      </c>
      <c r="S1326" s="33">
        <v>20</v>
      </c>
      <c r="T1326" s="33">
        <v>65</v>
      </c>
      <c r="U1326" s="33" t="s">
        <v>3457</v>
      </c>
      <c r="V1326" s="39" t="s">
        <v>39</v>
      </c>
      <c r="W1326" s="33" t="s">
        <v>179</v>
      </c>
    </row>
    <row r="1327" ht="24" spans="1:23">
      <c r="A1327" s="32">
        <v>1318</v>
      </c>
      <c r="B1327" s="39" t="s">
        <v>3393</v>
      </c>
      <c r="C1327" s="39" t="s">
        <v>31</v>
      </c>
      <c r="D1327" s="33" t="s">
        <v>34</v>
      </c>
      <c r="E1327" s="33" t="s">
        <v>1392</v>
      </c>
      <c r="F1327" s="64">
        <v>44197</v>
      </c>
      <c r="G1327" s="64">
        <v>44531</v>
      </c>
      <c r="H1327" s="39" t="s">
        <v>3394</v>
      </c>
      <c r="I1327" s="33" t="s">
        <v>3458</v>
      </c>
      <c r="J1327" s="33">
        <v>16</v>
      </c>
      <c r="K1327" s="33"/>
      <c r="L1327" s="33">
        <v>16</v>
      </c>
      <c r="M1327" s="33"/>
      <c r="N1327" s="33"/>
      <c r="O1327" s="33"/>
      <c r="P1327" s="33"/>
      <c r="Q1327" s="33"/>
      <c r="R1327" s="58">
        <v>1</v>
      </c>
      <c r="S1327" s="33">
        <v>30</v>
      </c>
      <c r="T1327" s="33">
        <v>117</v>
      </c>
      <c r="U1327" s="33" t="s">
        <v>3459</v>
      </c>
      <c r="V1327" s="39" t="s">
        <v>39</v>
      </c>
      <c r="W1327" s="33" t="s">
        <v>179</v>
      </c>
    </row>
    <row r="1328" ht="24" spans="1:23">
      <c r="A1328" s="32">
        <v>1319</v>
      </c>
      <c r="B1328" s="39" t="s">
        <v>3393</v>
      </c>
      <c r="C1328" s="39" t="s">
        <v>31</v>
      </c>
      <c r="D1328" s="33" t="s">
        <v>34</v>
      </c>
      <c r="E1328" s="33" t="s">
        <v>1392</v>
      </c>
      <c r="F1328" s="64">
        <v>44197</v>
      </c>
      <c r="G1328" s="64">
        <v>44531</v>
      </c>
      <c r="H1328" s="39" t="s">
        <v>3394</v>
      </c>
      <c r="I1328" s="33" t="s">
        <v>3460</v>
      </c>
      <c r="J1328" s="33">
        <v>20</v>
      </c>
      <c r="K1328" s="33"/>
      <c r="L1328" s="33">
        <v>20</v>
      </c>
      <c r="M1328" s="33"/>
      <c r="N1328" s="33"/>
      <c r="O1328" s="33"/>
      <c r="P1328" s="33"/>
      <c r="Q1328" s="33"/>
      <c r="R1328" s="58">
        <v>1</v>
      </c>
      <c r="S1328" s="33">
        <v>32</v>
      </c>
      <c r="T1328" s="33">
        <v>150</v>
      </c>
      <c r="U1328" s="33" t="s">
        <v>3461</v>
      </c>
      <c r="V1328" s="39" t="s">
        <v>39</v>
      </c>
      <c r="W1328" s="33" t="s">
        <v>179</v>
      </c>
    </row>
    <row r="1329" ht="24" spans="1:23">
      <c r="A1329" s="32">
        <v>1320</v>
      </c>
      <c r="B1329" s="39" t="s">
        <v>3393</v>
      </c>
      <c r="C1329" s="39" t="s">
        <v>31</v>
      </c>
      <c r="D1329" s="33" t="s">
        <v>34</v>
      </c>
      <c r="E1329" s="33" t="s">
        <v>1935</v>
      </c>
      <c r="F1329" s="64">
        <v>44228</v>
      </c>
      <c r="G1329" s="64">
        <v>44531</v>
      </c>
      <c r="H1329" s="39" t="s">
        <v>3394</v>
      </c>
      <c r="I1329" s="33" t="s">
        <v>3462</v>
      </c>
      <c r="J1329" s="33">
        <v>28</v>
      </c>
      <c r="K1329" s="33"/>
      <c r="L1329" s="33">
        <v>28</v>
      </c>
      <c r="M1329" s="33"/>
      <c r="N1329" s="33"/>
      <c r="O1329" s="33"/>
      <c r="P1329" s="33"/>
      <c r="Q1329" s="33"/>
      <c r="R1329" s="33"/>
      <c r="S1329" s="33">
        <v>168</v>
      </c>
      <c r="T1329" s="33">
        <v>712</v>
      </c>
      <c r="U1329" s="33" t="s">
        <v>3463</v>
      </c>
      <c r="V1329" s="39" t="s">
        <v>39</v>
      </c>
      <c r="W1329" s="33" t="s">
        <v>179</v>
      </c>
    </row>
    <row r="1330" ht="24" spans="1:23">
      <c r="A1330" s="32">
        <v>1321</v>
      </c>
      <c r="B1330" s="39" t="s">
        <v>3393</v>
      </c>
      <c r="C1330" s="39" t="s">
        <v>31</v>
      </c>
      <c r="D1330" s="33" t="s">
        <v>34</v>
      </c>
      <c r="E1330" s="33" t="s">
        <v>1935</v>
      </c>
      <c r="F1330" s="64">
        <v>44228</v>
      </c>
      <c r="G1330" s="64">
        <v>44531</v>
      </c>
      <c r="H1330" s="39" t="s">
        <v>3394</v>
      </c>
      <c r="I1330" s="33" t="s">
        <v>3464</v>
      </c>
      <c r="J1330" s="33">
        <v>20</v>
      </c>
      <c r="K1330" s="33"/>
      <c r="L1330" s="33">
        <v>20</v>
      </c>
      <c r="M1330" s="33"/>
      <c r="N1330" s="33"/>
      <c r="O1330" s="33"/>
      <c r="P1330" s="33"/>
      <c r="Q1330" s="33"/>
      <c r="R1330" s="33"/>
      <c r="S1330" s="33">
        <v>126</v>
      </c>
      <c r="T1330" s="33">
        <v>679</v>
      </c>
      <c r="U1330" s="33" t="s">
        <v>3465</v>
      </c>
      <c r="V1330" s="39" t="s">
        <v>39</v>
      </c>
      <c r="W1330" s="33" t="s">
        <v>179</v>
      </c>
    </row>
    <row r="1331" ht="24" spans="1:23">
      <c r="A1331" s="32">
        <v>1322</v>
      </c>
      <c r="B1331" s="39" t="s">
        <v>3393</v>
      </c>
      <c r="C1331" s="39" t="s">
        <v>31</v>
      </c>
      <c r="D1331" s="33" t="s">
        <v>34</v>
      </c>
      <c r="E1331" s="33" t="s">
        <v>1935</v>
      </c>
      <c r="F1331" s="64">
        <v>44228</v>
      </c>
      <c r="G1331" s="64">
        <v>44531</v>
      </c>
      <c r="H1331" s="39" t="s">
        <v>3394</v>
      </c>
      <c r="I1331" s="33" t="s">
        <v>3466</v>
      </c>
      <c r="J1331" s="33">
        <v>28</v>
      </c>
      <c r="K1331" s="33"/>
      <c r="L1331" s="33">
        <v>28</v>
      </c>
      <c r="M1331" s="33"/>
      <c r="N1331" s="33"/>
      <c r="O1331" s="33"/>
      <c r="P1331" s="33"/>
      <c r="Q1331" s="33"/>
      <c r="R1331" s="33"/>
      <c r="S1331" s="33">
        <v>109</v>
      </c>
      <c r="T1331" s="33">
        <v>712</v>
      </c>
      <c r="U1331" s="33" t="s">
        <v>3467</v>
      </c>
      <c r="V1331" s="39" t="s">
        <v>39</v>
      </c>
      <c r="W1331" s="33" t="s">
        <v>179</v>
      </c>
    </row>
    <row r="1332" ht="24" spans="1:23">
      <c r="A1332" s="32">
        <v>1323</v>
      </c>
      <c r="B1332" s="39" t="s">
        <v>3393</v>
      </c>
      <c r="C1332" s="39" t="s">
        <v>31</v>
      </c>
      <c r="D1332" s="33" t="s">
        <v>34</v>
      </c>
      <c r="E1332" s="33" t="s">
        <v>1451</v>
      </c>
      <c r="F1332" s="64">
        <v>44197</v>
      </c>
      <c r="G1332" s="64">
        <v>44531</v>
      </c>
      <c r="H1332" s="39" t="s">
        <v>3394</v>
      </c>
      <c r="I1332" s="33" t="s">
        <v>3468</v>
      </c>
      <c r="J1332" s="33">
        <v>64</v>
      </c>
      <c r="K1332" s="33"/>
      <c r="L1332" s="33">
        <v>64</v>
      </c>
      <c r="M1332" s="33"/>
      <c r="N1332" s="33"/>
      <c r="O1332" s="33"/>
      <c r="P1332" s="33"/>
      <c r="Q1332" s="33"/>
      <c r="R1332" s="33"/>
      <c r="S1332" s="33">
        <v>72</v>
      </c>
      <c r="T1332" s="33">
        <v>271</v>
      </c>
      <c r="U1332" s="33" t="s">
        <v>3469</v>
      </c>
      <c r="V1332" s="39" t="s">
        <v>39</v>
      </c>
      <c r="W1332" s="33" t="s">
        <v>179</v>
      </c>
    </row>
    <row r="1333" ht="24" spans="1:23">
      <c r="A1333" s="32">
        <v>1324</v>
      </c>
      <c r="B1333" s="39" t="s">
        <v>3393</v>
      </c>
      <c r="C1333" s="39" t="s">
        <v>31</v>
      </c>
      <c r="D1333" s="33" t="s">
        <v>34</v>
      </c>
      <c r="E1333" s="33" t="s">
        <v>1288</v>
      </c>
      <c r="F1333" s="64">
        <v>44197</v>
      </c>
      <c r="G1333" s="64">
        <v>44531</v>
      </c>
      <c r="H1333" s="39" t="s">
        <v>3394</v>
      </c>
      <c r="I1333" s="33" t="s">
        <v>3470</v>
      </c>
      <c r="J1333" s="33">
        <v>64</v>
      </c>
      <c r="K1333" s="33"/>
      <c r="L1333" s="33">
        <v>64</v>
      </c>
      <c r="M1333" s="33"/>
      <c r="N1333" s="33"/>
      <c r="O1333" s="33"/>
      <c r="P1333" s="33"/>
      <c r="Q1333" s="33"/>
      <c r="R1333" s="33"/>
      <c r="S1333" s="33">
        <v>217</v>
      </c>
      <c r="T1333" s="33">
        <v>759</v>
      </c>
      <c r="U1333" s="33" t="s">
        <v>3471</v>
      </c>
      <c r="V1333" s="39" t="s">
        <v>39</v>
      </c>
      <c r="W1333" s="33" t="s">
        <v>179</v>
      </c>
    </row>
    <row r="1334" ht="24" spans="1:23">
      <c r="A1334" s="32">
        <v>1325</v>
      </c>
      <c r="B1334" s="39" t="s">
        <v>3393</v>
      </c>
      <c r="C1334" s="39" t="s">
        <v>31</v>
      </c>
      <c r="D1334" s="33" t="s">
        <v>34</v>
      </c>
      <c r="E1334" s="33" t="s">
        <v>535</v>
      </c>
      <c r="F1334" s="64">
        <v>44197</v>
      </c>
      <c r="G1334" s="64">
        <v>44531</v>
      </c>
      <c r="H1334" s="39" t="s">
        <v>3394</v>
      </c>
      <c r="I1334" s="33" t="s">
        <v>3472</v>
      </c>
      <c r="J1334" s="33">
        <v>30</v>
      </c>
      <c r="K1334" s="33"/>
      <c r="L1334" s="33">
        <v>30</v>
      </c>
      <c r="M1334" s="33"/>
      <c r="N1334" s="33"/>
      <c r="O1334" s="33"/>
      <c r="P1334" s="33"/>
      <c r="Q1334" s="33"/>
      <c r="R1334" s="33"/>
      <c r="S1334" s="33">
        <v>16</v>
      </c>
      <c r="T1334" s="33">
        <v>63</v>
      </c>
      <c r="U1334" s="33" t="s">
        <v>3473</v>
      </c>
      <c r="V1334" s="39" t="s">
        <v>39</v>
      </c>
      <c r="W1334" s="33" t="s">
        <v>179</v>
      </c>
    </row>
    <row r="1335" ht="24" spans="1:23">
      <c r="A1335" s="32">
        <v>1326</v>
      </c>
      <c r="B1335" s="39" t="s">
        <v>3393</v>
      </c>
      <c r="C1335" s="39" t="s">
        <v>31</v>
      </c>
      <c r="D1335" s="33" t="s">
        <v>3411</v>
      </c>
      <c r="E1335" s="33" t="s">
        <v>1623</v>
      </c>
      <c r="F1335" s="64">
        <v>44197</v>
      </c>
      <c r="G1335" s="64">
        <v>44531</v>
      </c>
      <c r="H1335" s="39" t="s">
        <v>3394</v>
      </c>
      <c r="I1335" s="33" t="s">
        <v>3474</v>
      </c>
      <c r="J1335" s="33">
        <v>25</v>
      </c>
      <c r="K1335" s="33"/>
      <c r="L1335" s="33">
        <v>25</v>
      </c>
      <c r="M1335" s="33"/>
      <c r="N1335" s="33"/>
      <c r="O1335" s="33"/>
      <c r="P1335" s="33"/>
      <c r="Q1335" s="33"/>
      <c r="R1335" s="33"/>
      <c r="S1335" s="33">
        <v>42</v>
      </c>
      <c r="T1335" s="33">
        <v>150</v>
      </c>
      <c r="U1335" s="33" t="s">
        <v>3475</v>
      </c>
      <c r="V1335" s="39" t="s">
        <v>39</v>
      </c>
      <c r="W1335" s="33" t="s">
        <v>179</v>
      </c>
    </row>
    <row r="1336" ht="24" spans="1:23">
      <c r="A1336" s="32">
        <v>1327</v>
      </c>
      <c r="B1336" s="39" t="s">
        <v>3393</v>
      </c>
      <c r="C1336" s="39" t="s">
        <v>31</v>
      </c>
      <c r="D1336" s="33" t="s">
        <v>3411</v>
      </c>
      <c r="E1336" s="33" t="s">
        <v>461</v>
      </c>
      <c r="F1336" s="64">
        <v>44197</v>
      </c>
      <c r="G1336" s="64">
        <v>44531</v>
      </c>
      <c r="H1336" s="39" t="s">
        <v>3394</v>
      </c>
      <c r="I1336" s="33" t="s">
        <v>3476</v>
      </c>
      <c r="J1336" s="33">
        <v>25</v>
      </c>
      <c r="K1336" s="33"/>
      <c r="L1336" s="33">
        <v>25</v>
      </c>
      <c r="M1336" s="33"/>
      <c r="N1336" s="33"/>
      <c r="O1336" s="33"/>
      <c r="P1336" s="33"/>
      <c r="Q1336" s="33"/>
      <c r="R1336" s="33"/>
      <c r="S1336" s="33">
        <v>34</v>
      </c>
      <c r="T1336" s="33">
        <v>104</v>
      </c>
      <c r="U1336" s="33" t="s">
        <v>3477</v>
      </c>
      <c r="V1336" s="39" t="s">
        <v>39</v>
      </c>
      <c r="W1336" s="33" t="s">
        <v>179</v>
      </c>
    </row>
    <row r="1337" ht="24" spans="1:23">
      <c r="A1337" s="32">
        <v>1328</v>
      </c>
      <c r="B1337" s="39" t="s">
        <v>3393</v>
      </c>
      <c r="C1337" s="39" t="s">
        <v>31</v>
      </c>
      <c r="D1337" s="33" t="s">
        <v>34</v>
      </c>
      <c r="E1337" s="33" t="s">
        <v>1545</v>
      </c>
      <c r="F1337" s="64">
        <v>44197</v>
      </c>
      <c r="G1337" s="64">
        <v>44531</v>
      </c>
      <c r="H1337" s="39" t="s">
        <v>3394</v>
      </c>
      <c r="I1337" s="33" t="s">
        <v>3478</v>
      </c>
      <c r="J1337" s="33">
        <v>50</v>
      </c>
      <c r="K1337" s="33"/>
      <c r="L1337" s="33">
        <v>50</v>
      </c>
      <c r="M1337" s="33"/>
      <c r="N1337" s="33"/>
      <c r="O1337" s="33"/>
      <c r="P1337" s="33"/>
      <c r="Q1337" s="33"/>
      <c r="R1337" s="33"/>
      <c r="S1337" s="33">
        <v>60</v>
      </c>
      <c r="T1337" s="33">
        <v>220</v>
      </c>
      <c r="U1337" s="33" t="s">
        <v>3479</v>
      </c>
      <c r="V1337" s="39" t="s">
        <v>39</v>
      </c>
      <c r="W1337" s="33" t="s">
        <v>179</v>
      </c>
    </row>
    <row r="1338" ht="24" spans="1:23">
      <c r="A1338" s="32">
        <v>1329</v>
      </c>
      <c r="B1338" s="39" t="s">
        <v>3393</v>
      </c>
      <c r="C1338" s="39" t="s">
        <v>31</v>
      </c>
      <c r="D1338" s="33" t="s">
        <v>34</v>
      </c>
      <c r="E1338" s="33" t="s">
        <v>1545</v>
      </c>
      <c r="F1338" s="64">
        <v>44197</v>
      </c>
      <c r="G1338" s="64">
        <v>44531</v>
      </c>
      <c r="H1338" s="39" t="s">
        <v>3394</v>
      </c>
      <c r="I1338" s="33" t="s">
        <v>3480</v>
      </c>
      <c r="J1338" s="33">
        <v>30</v>
      </c>
      <c r="K1338" s="33"/>
      <c r="L1338" s="33">
        <v>30</v>
      </c>
      <c r="M1338" s="33"/>
      <c r="N1338" s="33"/>
      <c r="O1338" s="33"/>
      <c r="P1338" s="33"/>
      <c r="Q1338" s="33"/>
      <c r="R1338" s="33"/>
      <c r="S1338" s="33">
        <v>45</v>
      </c>
      <c r="T1338" s="33">
        <v>132</v>
      </c>
      <c r="U1338" s="33" t="s">
        <v>3481</v>
      </c>
      <c r="V1338" s="39" t="s">
        <v>39</v>
      </c>
      <c r="W1338" s="33" t="s">
        <v>179</v>
      </c>
    </row>
    <row r="1339" ht="24" spans="1:23">
      <c r="A1339" s="32">
        <v>1330</v>
      </c>
      <c r="B1339" s="39" t="s">
        <v>3393</v>
      </c>
      <c r="C1339" s="39" t="s">
        <v>31</v>
      </c>
      <c r="D1339" s="33" t="s">
        <v>34</v>
      </c>
      <c r="E1339" s="33" t="s">
        <v>1545</v>
      </c>
      <c r="F1339" s="64">
        <v>44197</v>
      </c>
      <c r="G1339" s="64">
        <v>44531</v>
      </c>
      <c r="H1339" s="39" t="s">
        <v>3394</v>
      </c>
      <c r="I1339" s="33" t="s">
        <v>3482</v>
      </c>
      <c r="J1339" s="33">
        <v>50</v>
      </c>
      <c r="K1339" s="33"/>
      <c r="L1339" s="33">
        <v>50</v>
      </c>
      <c r="M1339" s="33"/>
      <c r="N1339" s="33"/>
      <c r="O1339" s="33"/>
      <c r="P1339" s="33"/>
      <c r="Q1339" s="33"/>
      <c r="R1339" s="33"/>
      <c r="S1339" s="33">
        <v>45</v>
      </c>
      <c r="T1339" s="33">
        <v>132</v>
      </c>
      <c r="U1339" s="33" t="s">
        <v>3481</v>
      </c>
      <c r="V1339" s="39" t="s">
        <v>39</v>
      </c>
      <c r="W1339" s="33" t="s">
        <v>179</v>
      </c>
    </row>
    <row r="1340" ht="24" spans="1:23">
      <c r="A1340" s="32">
        <v>1331</v>
      </c>
      <c r="B1340" s="39" t="s">
        <v>3393</v>
      </c>
      <c r="C1340" s="39" t="s">
        <v>31</v>
      </c>
      <c r="D1340" s="33" t="s">
        <v>34</v>
      </c>
      <c r="E1340" s="33" t="s">
        <v>1392</v>
      </c>
      <c r="F1340" s="64">
        <v>44197</v>
      </c>
      <c r="G1340" s="64">
        <v>44531</v>
      </c>
      <c r="H1340" s="39" t="s">
        <v>3394</v>
      </c>
      <c r="I1340" s="33" t="s">
        <v>3483</v>
      </c>
      <c r="J1340" s="33">
        <v>30</v>
      </c>
      <c r="K1340" s="33"/>
      <c r="L1340" s="33">
        <v>30</v>
      </c>
      <c r="M1340" s="33"/>
      <c r="N1340" s="33"/>
      <c r="O1340" s="33"/>
      <c r="P1340" s="33"/>
      <c r="Q1340" s="33"/>
      <c r="R1340" s="58">
        <v>1</v>
      </c>
      <c r="S1340" s="33">
        <v>45</v>
      </c>
      <c r="T1340" s="33">
        <v>160</v>
      </c>
      <c r="U1340" s="33" t="s">
        <v>3484</v>
      </c>
      <c r="V1340" s="39" t="s">
        <v>39</v>
      </c>
      <c r="W1340" s="33" t="s">
        <v>179</v>
      </c>
    </row>
    <row r="1341" ht="24" spans="1:23">
      <c r="A1341" s="32">
        <v>1332</v>
      </c>
      <c r="B1341" s="39" t="s">
        <v>3393</v>
      </c>
      <c r="C1341" s="39" t="s">
        <v>31</v>
      </c>
      <c r="D1341" s="33" t="s">
        <v>34</v>
      </c>
      <c r="E1341" s="33" t="s">
        <v>544</v>
      </c>
      <c r="F1341" s="64">
        <v>44197</v>
      </c>
      <c r="G1341" s="64">
        <v>44531</v>
      </c>
      <c r="H1341" s="39" t="s">
        <v>3394</v>
      </c>
      <c r="I1341" s="33" t="s">
        <v>3485</v>
      </c>
      <c r="J1341" s="33">
        <v>32</v>
      </c>
      <c r="K1341" s="33"/>
      <c r="L1341" s="33">
        <v>32</v>
      </c>
      <c r="M1341" s="33"/>
      <c r="N1341" s="33"/>
      <c r="O1341" s="33"/>
      <c r="P1341" s="33"/>
      <c r="Q1341" s="33"/>
      <c r="R1341" s="33"/>
      <c r="S1341" s="33">
        <v>60</v>
      </c>
      <c r="T1341" s="33">
        <v>200</v>
      </c>
      <c r="U1341" s="33" t="s">
        <v>3486</v>
      </c>
      <c r="V1341" s="39" t="s">
        <v>39</v>
      </c>
      <c r="W1341" s="33" t="s">
        <v>179</v>
      </c>
    </row>
    <row r="1342" ht="24" spans="1:23">
      <c r="A1342" s="32">
        <v>1333</v>
      </c>
      <c r="B1342" s="39" t="s">
        <v>3393</v>
      </c>
      <c r="C1342" s="39" t="s">
        <v>31</v>
      </c>
      <c r="D1342" s="33" t="s">
        <v>34</v>
      </c>
      <c r="E1342" s="33" t="s">
        <v>709</v>
      </c>
      <c r="F1342" s="64">
        <v>44197</v>
      </c>
      <c r="G1342" s="64">
        <v>44531</v>
      </c>
      <c r="H1342" s="39" t="s">
        <v>3394</v>
      </c>
      <c r="I1342" s="33" t="s">
        <v>3487</v>
      </c>
      <c r="J1342" s="33">
        <v>32</v>
      </c>
      <c r="K1342" s="33"/>
      <c r="L1342" s="33">
        <v>32</v>
      </c>
      <c r="M1342" s="33"/>
      <c r="N1342" s="33"/>
      <c r="O1342" s="33"/>
      <c r="P1342" s="33"/>
      <c r="Q1342" s="33"/>
      <c r="R1342" s="33"/>
      <c r="S1342" s="33">
        <v>50</v>
      </c>
      <c r="T1342" s="33">
        <v>213</v>
      </c>
      <c r="U1342" s="33" t="s">
        <v>3488</v>
      </c>
      <c r="V1342" s="39" t="s">
        <v>39</v>
      </c>
      <c r="W1342" s="33" t="s">
        <v>179</v>
      </c>
    </row>
    <row r="1343" ht="24" spans="1:23">
      <c r="A1343" s="32">
        <v>1334</v>
      </c>
      <c r="B1343" s="39" t="s">
        <v>3393</v>
      </c>
      <c r="C1343" s="39" t="s">
        <v>31</v>
      </c>
      <c r="D1343" s="33" t="s">
        <v>34</v>
      </c>
      <c r="E1343" s="33" t="s">
        <v>709</v>
      </c>
      <c r="F1343" s="64">
        <v>44197</v>
      </c>
      <c r="G1343" s="64">
        <v>44531</v>
      </c>
      <c r="H1343" s="39" t="s">
        <v>3394</v>
      </c>
      <c r="I1343" s="33" t="s">
        <v>3487</v>
      </c>
      <c r="J1343" s="33">
        <v>54</v>
      </c>
      <c r="K1343" s="33"/>
      <c r="L1343" s="33">
        <v>54</v>
      </c>
      <c r="M1343" s="33"/>
      <c r="N1343" s="33"/>
      <c r="O1343" s="33"/>
      <c r="P1343" s="33"/>
      <c r="Q1343" s="33"/>
      <c r="R1343" s="33"/>
      <c r="S1343" s="33">
        <v>79</v>
      </c>
      <c r="T1343" s="33">
        <v>346</v>
      </c>
      <c r="U1343" s="33" t="s">
        <v>3489</v>
      </c>
      <c r="V1343" s="39" t="s">
        <v>39</v>
      </c>
      <c r="W1343" s="33" t="s">
        <v>179</v>
      </c>
    </row>
    <row r="1344" ht="24" spans="1:23">
      <c r="A1344" s="32">
        <v>1335</v>
      </c>
      <c r="B1344" s="127" t="s">
        <v>3393</v>
      </c>
      <c r="C1344" s="127" t="s">
        <v>31</v>
      </c>
      <c r="D1344" s="128" t="s">
        <v>34</v>
      </c>
      <c r="E1344" s="128" t="s">
        <v>1459</v>
      </c>
      <c r="F1344" s="153">
        <v>44197</v>
      </c>
      <c r="G1344" s="153">
        <v>44531</v>
      </c>
      <c r="H1344" s="127" t="s">
        <v>3394</v>
      </c>
      <c r="I1344" s="128" t="s">
        <v>3490</v>
      </c>
      <c r="J1344" s="128">
        <v>16</v>
      </c>
      <c r="K1344" s="128"/>
      <c r="L1344" s="128">
        <v>16</v>
      </c>
      <c r="M1344" s="128"/>
      <c r="N1344" s="128"/>
      <c r="O1344" s="128"/>
      <c r="P1344" s="128"/>
      <c r="Q1344" s="128"/>
      <c r="R1344" s="128"/>
      <c r="S1344" s="128">
        <v>6</v>
      </c>
      <c r="T1344" s="128">
        <v>24</v>
      </c>
      <c r="U1344" s="128" t="s">
        <v>3491</v>
      </c>
      <c r="V1344" s="39" t="s">
        <v>39</v>
      </c>
      <c r="W1344" s="33" t="s">
        <v>179</v>
      </c>
    </row>
    <row r="1345" ht="24" spans="1:23">
      <c r="A1345" s="32">
        <v>1336</v>
      </c>
      <c r="B1345" s="39" t="s">
        <v>3393</v>
      </c>
      <c r="C1345" s="39" t="s">
        <v>31</v>
      </c>
      <c r="D1345" s="39" t="s">
        <v>34</v>
      </c>
      <c r="E1345" s="128" t="s">
        <v>1459</v>
      </c>
      <c r="F1345" s="64">
        <v>44197</v>
      </c>
      <c r="G1345" s="64">
        <v>44531</v>
      </c>
      <c r="H1345" s="39" t="s">
        <v>3394</v>
      </c>
      <c r="I1345" s="39" t="s">
        <v>3492</v>
      </c>
      <c r="J1345" s="39">
        <v>28</v>
      </c>
      <c r="K1345" s="39"/>
      <c r="L1345" s="39">
        <v>28</v>
      </c>
      <c r="M1345" s="39"/>
      <c r="N1345" s="39"/>
      <c r="O1345" s="39"/>
      <c r="P1345" s="39"/>
      <c r="Q1345" s="39"/>
      <c r="R1345" s="39"/>
      <c r="S1345" s="39">
        <v>7</v>
      </c>
      <c r="T1345" s="39">
        <v>24</v>
      </c>
      <c r="U1345" s="39" t="s">
        <v>3493</v>
      </c>
      <c r="V1345" s="39" t="s">
        <v>39</v>
      </c>
      <c r="W1345" s="33" t="s">
        <v>179</v>
      </c>
    </row>
    <row r="1346" ht="24" spans="1:23">
      <c r="A1346" s="32">
        <v>1337</v>
      </c>
      <c r="B1346" s="39" t="s">
        <v>3393</v>
      </c>
      <c r="C1346" s="39" t="s">
        <v>31</v>
      </c>
      <c r="D1346" s="39" t="s">
        <v>34</v>
      </c>
      <c r="E1346" s="33" t="s">
        <v>359</v>
      </c>
      <c r="F1346" s="64">
        <v>44197</v>
      </c>
      <c r="G1346" s="64">
        <v>44531</v>
      </c>
      <c r="H1346" s="39" t="s">
        <v>3394</v>
      </c>
      <c r="I1346" s="39" t="s">
        <v>3494</v>
      </c>
      <c r="J1346" s="39">
        <v>30</v>
      </c>
      <c r="K1346" s="39"/>
      <c r="L1346" s="39">
        <v>30</v>
      </c>
      <c r="M1346" s="39"/>
      <c r="N1346" s="39"/>
      <c r="O1346" s="39"/>
      <c r="P1346" s="39"/>
      <c r="Q1346" s="39"/>
      <c r="R1346" s="39"/>
      <c r="S1346" s="39">
        <v>38</v>
      </c>
      <c r="T1346" s="39">
        <v>148</v>
      </c>
      <c r="U1346" s="39" t="s">
        <v>3495</v>
      </c>
      <c r="V1346" s="39" t="s">
        <v>39</v>
      </c>
      <c r="W1346" s="33" t="s">
        <v>179</v>
      </c>
    </row>
    <row r="1347" ht="24" spans="1:23">
      <c r="A1347" s="32">
        <v>1338</v>
      </c>
      <c r="B1347" s="155" t="s">
        <v>3393</v>
      </c>
      <c r="C1347" s="155" t="s">
        <v>31</v>
      </c>
      <c r="D1347" s="70" t="s">
        <v>34</v>
      </c>
      <c r="E1347" s="33" t="s">
        <v>359</v>
      </c>
      <c r="F1347" s="156">
        <v>44197</v>
      </c>
      <c r="G1347" s="156">
        <v>44531</v>
      </c>
      <c r="H1347" s="155" t="s">
        <v>3394</v>
      </c>
      <c r="I1347" s="155" t="s">
        <v>3496</v>
      </c>
      <c r="J1347" s="70">
        <v>30</v>
      </c>
      <c r="K1347" s="70"/>
      <c r="L1347" s="70">
        <v>30</v>
      </c>
      <c r="M1347" s="70"/>
      <c r="N1347" s="70"/>
      <c r="O1347" s="70"/>
      <c r="P1347" s="70"/>
      <c r="Q1347" s="70"/>
      <c r="R1347" s="70"/>
      <c r="S1347" s="70">
        <v>30</v>
      </c>
      <c r="T1347" s="70">
        <v>120</v>
      </c>
      <c r="U1347" s="70" t="s">
        <v>3414</v>
      </c>
      <c r="V1347" s="39" t="s">
        <v>39</v>
      </c>
      <c r="W1347" s="33" t="s">
        <v>179</v>
      </c>
    </row>
    <row r="1348" ht="24" spans="1:23">
      <c r="A1348" s="32">
        <v>1339</v>
      </c>
      <c r="B1348" s="39" t="s">
        <v>3393</v>
      </c>
      <c r="C1348" s="39" t="s">
        <v>31</v>
      </c>
      <c r="D1348" s="33" t="s">
        <v>34</v>
      </c>
      <c r="E1348" s="33" t="s">
        <v>474</v>
      </c>
      <c r="F1348" s="64">
        <v>44197</v>
      </c>
      <c r="G1348" s="64">
        <v>44531</v>
      </c>
      <c r="H1348" s="39" t="s">
        <v>3394</v>
      </c>
      <c r="I1348" s="33" t="s">
        <v>3497</v>
      </c>
      <c r="J1348" s="33">
        <v>50</v>
      </c>
      <c r="K1348" s="33"/>
      <c r="L1348" s="33">
        <v>50</v>
      </c>
      <c r="M1348" s="33"/>
      <c r="N1348" s="33"/>
      <c r="O1348" s="33"/>
      <c r="P1348" s="33"/>
      <c r="Q1348" s="33"/>
      <c r="R1348" s="33"/>
      <c r="S1348" s="33">
        <v>56</v>
      </c>
      <c r="T1348" s="33">
        <v>237</v>
      </c>
      <c r="U1348" s="33" t="s">
        <v>3498</v>
      </c>
      <c r="V1348" s="39" t="s">
        <v>39</v>
      </c>
      <c r="W1348" s="33" t="s">
        <v>179</v>
      </c>
    </row>
    <row r="1349" ht="24" spans="1:23">
      <c r="A1349" s="32">
        <v>1340</v>
      </c>
      <c r="B1349" s="39" t="s">
        <v>3393</v>
      </c>
      <c r="C1349" s="39" t="s">
        <v>31</v>
      </c>
      <c r="D1349" s="33" t="s">
        <v>3411</v>
      </c>
      <c r="E1349" s="33" t="s">
        <v>474</v>
      </c>
      <c r="F1349" s="64">
        <v>44197</v>
      </c>
      <c r="G1349" s="64">
        <v>44531</v>
      </c>
      <c r="H1349" s="39" t="s">
        <v>3394</v>
      </c>
      <c r="I1349" s="33" t="s">
        <v>3499</v>
      </c>
      <c r="J1349" s="33">
        <v>13</v>
      </c>
      <c r="K1349" s="33"/>
      <c r="L1349" s="33">
        <v>13</v>
      </c>
      <c r="M1349" s="33"/>
      <c r="N1349" s="33"/>
      <c r="O1349" s="33"/>
      <c r="P1349" s="33"/>
      <c r="Q1349" s="33"/>
      <c r="R1349" s="33"/>
      <c r="S1349" s="33">
        <v>33</v>
      </c>
      <c r="T1349" s="33">
        <v>102</v>
      </c>
      <c r="U1349" s="33" t="s">
        <v>3500</v>
      </c>
      <c r="V1349" s="39" t="s">
        <v>39</v>
      </c>
      <c r="W1349" s="33" t="s">
        <v>179</v>
      </c>
    </row>
    <row r="1350" ht="24" spans="1:23">
      <c r="A1350" s="32">
        <v>1341</v>
      </c>
      <c r="B1350" s="39" t="s">
        <v>3393</v>
      </c>
      <c r="C1350" s="39" t="s">
        <v>31</v>
      </c>
      <c r="D1350" s="33" t="s">
        <v>3411</v>
      </c>
      <c r="E1350" s="33" t="s">
        <v>474</v>
      </c>
      <c r="F1350" s="64">
        <v>44197</v>
      </c>
      <c r="G1350" s="64">
        <v>44531</v>
      </c>
      <c r="H1350" s="39" t="s">
        <v>3394</v>
      </c>
      <c r="I1350" s="33" t="s">
        <v>3501</v>
      </c>
      <c r="J1350" s="33">
        <v>27</v>
      </c>
      <c r="K1350" s="33"/>
      <c r="L1350" s="33">
        <v>27</v>
      </c>
      <c r="M1350" s="33"/>
      <c r="N1350" s="33"/>
      <c r="O1350" s="33"/>
      <c r="P1350" s="33"/>
      <c r="Q1350" s="33"/>
      <c r="R1350" s="33"/>
      <c r="S1350" s="33">
        <v>31</v>
      </c>
      <c r="T1350" s="33">
        <v>92</v>
      </c>
      <c r="U1350" s="33" t="s">
        <v>3502</v>
      </c>
      <c r="V1350" s="39" t="s">
        <v>39</v>
      </c>
      <c r="W1350" s="33" t="s">
        <v>179</v>
      </c>
    </row>
    <row r="1351" ht="24" spans="1:23">
      <c r="A1351" s="32">
        <v>1342</v>
      </c>
      <c r="B1351" s="39" t="s">
        <v>3393</v>
      </c>
      <c r="C1351" s="39" t="s">
        <v>31</v>
      </c>
      <c r="D1351" s="33" t="s">
        <v>34</v>
      </c>
      <c r="E1351" s="33" t="s">
        <v>3503</v>
      </c>
      <c r="F1351" s="64">
        <v>44197</v>
      </c>
      <c r="G1351" s="64">
        <v>44531</v>
      </c>
      <c r="H1351" s="39" t="s">
        <v>3394</v>
      </c>
      <c r="I1351" s="33" t="s">
        <v>3504</v>
      </c>
      <c r="J1351" s="33">
        <v>50</v>
      </c>
      <c r="K1351" s="33"/>
      <c r="L1351" s="33">
        <v>50</v>
      </c>
      <c r="M1351" s="33"/>
      <c r="N1351" s="33"/>
      <c r="O1351" s="33"/>
      <c r="P1351" s="33"/>
      <c r="Q1351" s="33"/>
      <c r="R1351" s="33"/>
      <c r="S1351" s="33">
        <v>57</v>
      </c>
      <c r="T1351" s="33">
        <v>218</v>
      </c>
      <c r="U1351" s="33" t="s">
        <v>3505</v>
      </c>
      <c r="V1351" s="39" t="s">
        <v>39</v>
      </c>
      <c r="W1351" s="33" t="s">
        <v>179</v>
      </c>
    </row>
    <row r="1352" ht="24" spans="1:23">
      <c r="A1352" s="32">
        <v>1343</v>
      </c>
      <c r="B1352" s="39" t="s">
        <v>3393</v>
      </c>
      <c r="C1352" s="39" t="s">
        <v>31</v>
      </c>
      <c r="D1352" s="33" t="s">
        <v>34</v>
      </c>
      <c r="E1352" s="33" t="s">
        <v>1339</v>
      </c>
      <c r="F1352" s="64">
        <v>44197</v>
      </c>
      <c r="G1352" s="64">
        <v>44531</v>
      </c>
      <c r="H1352" s="39" t="s">
        <v>3394</v>
      </c>
      <c r="I1352" s="33" t="s">
        <v>3506</v>
      </c>
      <c r="J1352" s="33">
        <v>30</v>
      </c>
      <c r="K1352" s="33"/>
      <c r="L1352" s="33">
        <v>30</v>
      </c>
      <c r="M1352" s="33"/>
      <c r="N1352" s="33"/>
      <c r="O1352" s="33"/>
      <c r="P1352" s="33"/>
      <c r="Q1352" s="33"/>
      <c r="R1352" s="58">
        <v>1</v>
      </c>
      <c r="S1352" s="33">
        <v>116</v>
      </c>
      <c r="T1352" s="33">
        <v>457</v>
      </c>
      <c r="U1352" s="33" t="s">
        <v>3507</v>
      </c>
      <c r="V1352" s="39" t="s">
        <v>39</v>
      </c>
      <c r="W1352" s="33" t="s">
        <v>179</v>
      </c>
    </row>
    <row r="1353" ht="24" spans="1:23">
      <c r="A1353" s="32">
        <v>1344</v>
      </c>
      <c r="B1353" s="39" t="s">
        <v>3393</v>
      </c>
      <c r="C1353" s="39" t="s">
        <v>31</v>
      </c>
      <c r="D1353" s="33" t="s">
        <v>34</v>
      </c>
      <c r="E1353" s="33" t="s">
        <v>2200</v>
      </c>
      <c r="F1353" s="64">
        <v>44197</v>
      </c>
      <c r="G1353" s="64">
        <v>44531</v>
      </c>
      <c r="H1353" s="39" t="s">
        <v>3394</v>
      </c>
      <c r="I1353" s="33" t="s">
        <v>3508</v>
      </c>
      <c r="J1353" s="33">
        <v>45</v>
      </c>
      <c r="K1353" s="33"/>
      <c r="L1353" s="33">
        <v>45</v>
      </c>
      <c r="M1353" s="33"/>
      <c r="N1353" s="33"/>
      <c r="O1353" s="33"/>
      <c r="P1353" s="33"/>
      <c r="Q1353" s="33"/>
      <c r="R1353" s="58">
        <v>1</v>
      </c>
      <c r="S1353" s="33">
        <v>78</v>
      </c>
      <c r="T1353" s="33">
        <v>340</v>
      </c>
      <c r="U1353" s="33" t="s">
        <v>3509</v>
      </c>
      <c r="V1353" s="39" t="s">
        <v>39</v>
      </c>
      <c r="W1353" s="33" t="s">
        <v>179</v>
      </c>
    </row>
    <row r="1354" ht="24" spans="1:23">
      <c r="A1354" s="32">
        <v>1345</v>
      </c>
      <c r="B1354" s="39" t="s">
        <v>3393</v>
      </c>
      <c r="C1354" s="39" t="s">
        <v>31</v>
      </c>
      <c r="D1354" s="33" t="s">
        <v>34</v>
      </c>
      <c r="E1354" s="33" t="s">
        <v>2200</v>
      </c>
      <c r="F1354" s="64">
        <v>44197</v>
      </c>
      <c r="G1354" s="64">
        <v>44531</v>
      </c>
      <c r="H1354" s="39" t="s">
        <v>3394</v>
      </c>
      <c r="I1354" s="33" t="s">
        <v>3510</v>
      </c>
      <c r="J1354" s="33">
        <v>46</v>
      </c>
      <c r="K1354" s="33"/>
      <c r="L1354" s="33">
        <v>46</v>
      </c>
      <c r="M1354" s="33"/>
      <c r="N1354" s="33"/>
      <c r="O1354" s="33"/>
      <c r="P1354" s="33"/>
      <c r="Q1354" s="33"/>
      <c r="R1354" s="58">
        <v>1</v>
      </c>
      <c r="S1354" s="33">
        <v>55</v>
      </c>
      <c r="T1354" s="33">
        <v>220</v>
      </c>
      <c r="U1354" s="33" t="s">
        <v>3511</v>
      </c>
      <c r="V1354" s="39" t="s">
        <v>39</v>
      </c>
      <c r="W1354" s="33" t="s">
        <v>179</v>
      </c>
    </row>
    <row r="1355" ht="24" spans="1:23">
      <c r="A1355" s="32">
        <v>1346</v>
      </c>
      <c r="B1355" s="39" t="s">
        <v>3393</v>
      </c>
      <c r="C1355" s="39" t="s">
        <v>31</v>
      </c>
      <c r="D1355" s="33" t="s">
        <v>34</v>
      </c>
      <c r="E1355" s="33" t="s">
        <v>2200</v>
      </c>
      <c r="F1355" s="64">
        <v>44197</v>
      </c>
      <c r="G1355" s="64">
        <v>44531</v>
      </c>
      <c r="H1355" s="39" t="s">
        <v>3394</v>
      </c>
      <c r="I1355" s="33" t="s">
        <v>3512</v>
      </c>
      <c r="J1355" s="33">
        <v>65</v>
      </c>
      <c r="K1355" s="33"/>
      <c r="L1355" s="33">
        <v>65</v>
      </c>
      <c r="M1355" s="33"/>
      <c r="N1355" s="33"/>
      <c r="O1355" s="33"/>
      <c r="P1355" s="33"/>
      <c r="Q1355" s="33"/>
      <c r="R1355" s="58">
        <v>1</v>
      </c>
      <c r="S1355" s="33">
        <v>65</v>
      </c>
      <c r="T1355" s="33">
        <v>270</v>
      </c>
      <c r="U1355" s="33" t="s">
        <v>3513</v>
      </c>
      <c r="V1355" s="39" t="s">
        <v>39</v>
      </c>
      <c r="W1355" s="33" t="s">
        <v>179</v>
      </c>
    </row>
    <row r="1356" ht="24" spans="1:23">
      <c r="A1356" s="32">
        <v>1347</v>
      </c>
      <c r="B1356" s="39" t="s">
        <v>3393</v>
      </c>
      <c r="C1356" s="39" t="s">
        <v>31</v>
      </c>
      <c r="D1356" s="33" t="s">
        <v>34</v>
      </c>
      <c r="E1356" s="33" t="s">
        <v>3514</v>
      </c>
      <c r="F1356" s="64">
        <v>44197</v>
      </c>
      <c r="G1356" s="64">
        <v>44531</v>
      </c>
      <c r="H1356" s="39" t="s">
        <v>3394</v>
      </c>
      <c r="I1356" s="33" t="s">
        <v>3515</v>
      </c>
      <c r="J1356" s="33">
        <v>32</v>
      </c>
      <c r="K1356" s="33"/>
      <c r="L1356" s="33">
        <v>32</v>
      </c>
      <c r="M1356" s="33"/>
      <c r="N1356" s="33"/>
      <c r="O1356" s="33"/>
      <c r="P1356" s="33"/>
      <c r="Q1356" s="33"/>
      <c r="R1356" s="33"/>
      <c r="S1356" s="33">
        <v>235</v>
      </c>
      <c r="T1356" s="33">
        <v>1035</v>
      </c>
      <c r="U1356" s="33" t="s">
        <v>3516</v>
      </c>
      <c r="V1356" s="39" t="s">
        <v>39</v>
      </c>
      <c r="W1356" s="33" t="s">
        <v>179</v>
      </c>
    </row>
    <row r="1357" ht="24" spans="1:23">
      <c r="A1357" s="32">
        <v>1348</v>
      </c>
      <c r="B1357" s="39" t="s">
        <v>3393</v>
      </c>
      <c r="C1357" s="39" t="s">
        <v>31</v>
      </c>
      <c r="D1357" s="33" t="s">
        <v>34</v>
      </c>
      <c r="E1357" s="33" t="s">
        <v>219</v>
      </c>
      <c r="F1357" s="64">
        <v>44378</v>
      </c>
      <c r="G1357" s="64">
        <v>44531</v>
      </c>
      <c r="H1357" s="39" t="s">
        <v>3394</v>
      </c>
      <c r="I1357" s="33" t="s">
        <v>3517</v>
      </c>
      <c r="J1357" s="33">
        <v>18</v>
      </c>
      <c r="K1357" s="33"/>
      <c r="L1357" s="33">
        <v>18</v>
      </c>
      <c r="M1357" s="33"/>
      <c r="N1357" s="33"/>
      <c r="O1357" s="33"/>
      <c r="P1357" s="33"/>
      <c r="Q1357" s="33"/>
      <c r="R1357" s="58">
        <v>1</v>
      </c>
      <c r="S1357" s="33">
        <v>93</v>
      </c>
      <c r="T1357" s="33">
        <v>390</v>
      </c>
      <c r="U1357" s="33" t="s">
        <v>3518</v>
      </c>
      <c r="V1357" s="39" t="s">
        <v>39</v>
      </c>
      <c r="W1357" s="33" t="s">
        <v>179</v>
      </c>
    </row>
    <row r="1358" ht="24" spans="1:23">
      <c r="A1358" s="32">
        <v>1349</v>
      </c>
      <c r="B1358" s="39" t="s">
        <v>3393</v>
      </c>
      <c r="C1358" s="39" t="s">
        <v>31</v>
      </c>
      <c r="D1358" s="33" t="s">
        <v>34</v>
      </c>
      <c r="E1358" s="33" t="s">
        <v>219</v>
      </c>
      <c r="F1358" s="64">
        <v>44378</v>
      </c>
      <c r="G1358" s="64">
        <v>44531</v>
      </c>
      <c r="H1358" s="39" t="s">
        <v>3394</v>
      </c>
      <c r="I1358" s="33" t="s">
        <v>3519</v>
      </c>
      <c r="J1358" s="33">
        <v>16</v>
      </c>
      <c r="K1358" s="33"/>
      <c r="L1358" s="33">
        <v>16</v>
      </c>
      <c r="M1358" s="33"/>
      <c r="N1358" s="33"/>
      <c r="O1358" s="33"/>
      <c r="P1358" s="33"/>
      <c r="Q1358" s="33"/>
      <c r="R1358" s="58">
        <v>1</v>
      </c>
      <c r="S1358" s="33">
        <v>67</v>
      </c>
      <c r="T1358" s="33">
        <v>258</v>
      </c>
      <c r="U1358" s="33" t="s">
        <v>3520</v>
      </c>
      <c r="V1358" s="39" t="s">
        <v>39</v>
      </c>
      <c r="W1358" s="33" t="s">
        <v>179</v>
      </c>
    </row>
    <row r="1359" ht="24" spans="1:23">
      <c r="A1359" s="32">
        <v>1350</v>
      </c>
      <c r="B1359" s="39" t="s">
        <v>3393</v>
      </c>
      <c r="C1359" s="39" t="s">
        <v>31</v>
      </c>
      <c r="D1359" s="33" t="s">
        <v>34</v>
      </c>
      <c r="E1359" s="33" t="s">
        <v>219</v>
      </c>
      <c r="F1359" s="64">
        <v>44378</v>
      </c>
      <c r="G1359" s="64">
        <v>44531</v>
      </c>
      <c r="H1359" s="39" t="s">
        <v>3394</v>
      </c>
      <c r="I1359" s="33" t="s">
        <v>3521</v>
      </c>
      <c r="J1359" s="33">
        <v>25</v>
      </c>
      <c r="K1359" s="33"/>
      <c r="L1359" s="33">
        <v>25</v>
      </c>
      <c r="M1359" s="33"/>
      <c r="N1359" s="33"/>
      <c r="O1359" s="33"/>
      <c r="P1359" s="33"/>
      <c r="Q1359" s="33"/>
      <c r="R1359" s="58">
        <v>1</v>
      </c>
      <c r="S1359" s="33">
        <v>64</v>
      </c>
      <c r="T1359" s="33">
        <v>289</v>
      </c>
      <c r="U1359" s="33" t="s">
        <v>3522</v>
      </c>
      <c r="V1359" s="39" t="s">
        <v>39</v>
      </c>
      <c r="W1359" s="33" t="s">
        <v>179</v>
      </c>
    </row>
    <row r="1360" ht="24" spans="1:23">
      <c r="A1360" s="32">
        <v>1351</v>
      </c>
      <c r="B1360" s="39" t="s">
        <v>3393</v>
      </c>
      <c r="C1360" s="39" t="s">
        <v>31</v>
      </c>
      <c r="D1360" s="33" t="s">
        <v>34</v>
      </c>
      <c r="E1360" s="33" t="s">
        <v>219</v>
      </c>
      <c r="F1360" s="64">
        <v>44378</v>
      </c>
      <c r="G1360" s="64">
        <v>44531</v>
      </c>
      <c r="H1360" s="39" t="s">
        <v>3394</v>
      </c>
      <c r="I1360" s="33" t="s">
        <v>3523</v>
      </c>
      <c r="J1360" s="33">
        <v>12</v>
      </c>
      <c r="K1360" s="33"/>
      <c r="L1360" s="33">
        <v>12</v>
      </c>
      <c r="M1360" s="33"/>
      <c r="N1360" s="33"/>
      <c r="O1360" s="33"/>
      <c r="P1360" s="33"/>
      <c r="Q1360" s="33"/>
      <c r="R1360" s="58">
        <v>1</v>
      </c>
      <c r="S1360" s="33">
        <v>75</v>
      </c>
      <c r="T1360" s="33">
        <v>301</v>
      </c>
      <c r="U1360" s="33" t="s">
        <v>3524</v>
      </c>
      <c r="V1360" s="39" t="s">
        <v>39</v>
      </c>
      <c r="W1360" s="33" t="s">
        <v>179</v>
      </c>
    </row>
    <row r="1361" ht="24" spans="1:23">
      <c r="A1361" s="32">
        <v>1352</v>
      </c>
      <c r="B1361" s="39" t="s">
        <v>3393</v>
      </c>
      <c r="C1361" s="39" t="s">
        <v>31</v>
      </c>
      <c r="D1361" s="33" t="s">
        <v>34</v>
      </c>
      <c r="E1361" s="33" t="s">
        <v>219</v>
      </c>
      <c r="F1361" s="64">
        <v>44378</v>
      </c>
      <c r="G1361" s="64">
        <v>44531</v>
      </c>
      <c r="H1361" s="39" t="s">
        <v>3394</v>
      </c>
      <c r="I1361" s="33" t="s">
        <v>3525</v>
      </c>
      <c r="J1361" s="33">
        <v>15</v>
      </c>
      <c r="K1361" s="33"/>
      <c r="L1361" s="33">
        <v>15</v>
      </c>
      <c r="M1361" s="33"/>
      <c r="N1361" s="33"/>
      <c r="O1361" s="33"/>
      <c r="P1361" s="33"/>
      <c r="Q1361" s="33"/>
      <c r="R1361" s="58">
        <v>1</v>
      </c>
      <c r="S1361" s="33">
        <v>73</v>
      </c>
      <c r="T1361" s="33">
        <v>300</v>
      </c>
      <c r="U1361" s="33" t="s">
        <v>3526</v>
      </c>
      <c r="V1361" s="39" t="s">
        <v>39</v>
      </c>
      <c r="W1361" s="33" t="s">
        <v>179</v>
      </c>
    </row>
    <row r="1362" ht="24" spans="1:23">
      <c r="A1362" s="32">
        <v>1353</v>
      </c>
      <c r="B1362" s="39" t="s">
        <v>3393</v>
      </c>
      <c r="C1362" s="39" t="s">
        <v>31</v>
      </c>
      <c r="D1362" s="33" t="s">
        <v>34</v>
      </c>
      <c r="E1362" s="33" t="s">
        <v>83</v>
      </c>
      <c r="F1362" s="64">
        <v>44409</v>
      </c>
      <c r="G1362" s="64">
        <v>44501</v>
      </c>
      <c r="H1362" s="39" t="s">
        <v>3394</v>
      </c>
      <c r="I1362" s="33" t="s">
        <v>3527</v>
      </c>
      <c r="J1362" s="33">
        <v>12</v>
      </c>
      <c r="K1362" s="33"/>
      <c r="L1362" s="33">
        <v>12</v>
      </c>
      <c r="M1362" s="33"/>
      <c r="N1362" s="33"/>
      <c r="O1362" s="33"/>
      <c r="P1362" s="33"/>
      <c r="Q1362" s="33"/>
      <c r="R1362" s="58">
        <v>1</v>
      </c>
      <c r="S1362" s="33">
        <v>21</v>
      </c>
      <c r="T1362" s="33">
        <v>82</v>
      </c>
      <c r="U1362" s="33" t="s">
        <v>3528</v>
      </c>
      <c r="V1362" s="39" t="s">
        <v>39</v>
      </c>
      <c r="W1362" s="33" t="s">
        <v>179</v>
      </c>
    </row>
    <row r="1363" ht="24" spans="1:23">
      <c r="A1363" s="32">
        <v>1354</v>
      </c>
      <c r="B1363" s="39" t="s">
        <v>3393</v>
      </c>
      <c r="C1363" s="39" t="s">
        <v>31</v>
      </c>
      <c r="D1363" s="33" t="s">
        <v>34</v>
      </c>
      <c r="E1363" s="33" t="s">
        <v>1142</v>
      </c>
      <c r="F1363" s="64">
        <v>44197</v>
      </c>
      <c r="G1363" s="64">
        <v>44531</v>
      </c>
      <c r="H1363" s="39" t="s">
        <v>3394</v>
      </c>
      <c r="I1363" s="33" t="s">
        <v>3529</v>
      </c>
      <c r="J1363" s="33">
        <v>30.5</v>
      </c>
      <c r="K1363" s="33"/>
      <c r="L1363" s="33">
        <v>30.5</v>
      </c>
      <c r="M1363" s="33"/>
      <c r="N1363" s="33"/>
      <c r="O1363" s="33"/>
      <c r="P1363" s="33"/>
      <c r="Q1363" s="33"/>
      <c r="R1363" s="33"/>
      <c r="S1363" s="33">
        <v>19</v>
      </c>
      <c r="T1363" s="33">
        <v>92</v>
      </c>
      <c r="U1363" s="33" t="s">
        <v>3530</v>
      </c>
      <c r="V1363" s="39" t="s">
        <v>39</v>
      </c>
      <c r="W1363" s="33" t="s">
        <v>179</v>
      </c>
    </row>
    <row r="1364" ht="24" spans="1:23">
      <c r="A1364" s="32">
        <v>1355</v>
      </c>
      <c r="B1364" s="127" t="s">
        <v>3393</v>
      </c>
      <c r="C1364" s="127" t="s">
        <v>31</v>
      </c>
      <c r="D1364" s="128" t="s">
        <v>34</v>
      </c>
      <c r="E1364" s="33" t="s">
        <v>1142</v>
      </c>
      <c r="F1364" s="153">
        <v>44197</v>
      </c>
      <c r="G1364" s="153">
        <v>44531</v>
      </c>
      <c r="H1364" s="127" t="s">
        <v>3394</v>
      </c>
      <c r="I1364" s="128" t="s">
        <v>3531</v>
      </c>
      <c r="J1364" s="128">
        <v>18.1</v>
      </c>
      <c r="K1364" s="128"/>
      <c r="L1364" s="128">
        <v>18.1</v>
      </c>
      <c r="M1364" s="128"/>
      <c r="N1364" s="128"/>
      <c r="O1364" s="128"/>
      <c r="P1364" s="128"/>
      <c r="Q1364" s="128"/>
      <c r="R1364" s="128"/>
      <c r="S1364" s="128">
        <v>34</v>
      </c>
      <c r="T1364" s="128">
        <v>130</v>
      </c>
      <c r="U1364" s="128" t="s">
        <v>3532</v>
      </c>
      <c r="V1364" s="39" t="s">
        <v>39</v>
      </c>
      <c r="W1364" s="33" t="s">
        <v>179</v>
      </c>
    </row>
    <row r="1365" ht="24" spans="1:23">
      <c r="A1365" s="32">
        <v>1356</v>
      </c>
      <c r="B1365" s="39" t="s">
        <v>3393</v>
      </c>
      <c r="C1365" s="39" t="s">
        <v>31</v>
      </c>
      <c r="D1365" s="33" t="s">
        <v>34</v>
      </c>
      <c r="E1365" s="33" t="s">
        <v>1141</v>
      </c>
      <c r="F1365" s="64">
        <v>44197</v>
      </c>
      <c r="G1365" s="64">
        <v>44531</v>
      </c>
      <c r="H1365" s="39" t="s">
        <v>3394</v>
      </c>
      <c r="I1365" s="33" t="s">
        <v>3533</v>
      </c>
      <c r="J1365" s="33">
        <v>10</v>
      </c>
      <c r="K1365" s="33"/>
      <c r="L1365" s="33">
        <v>10</v>
      </c>
      <c r="M1365" s="33"/>
      <c r="N1365" s="33"/>
      <c r="O1365" s="33"/>
      <c r="P1365" s="33"/>
      <c r="Q1365" s="33"/>
      <c r="R1365" s="58">
        <v>1</v>
      </c>
      <c r="S1365" s="33">
        <v>12</v>
      </c>
      <c r="T1365" s="33">
        <v>46</v>
      </c>
      <c r="U1365" s="33" t="s">
        <v>3534</v>
      </c>
      <c r="V1365" s="39" t="s">
        <v>39</v>
      </c>
      <c r="W1365" s="33" t="s">
        <v>179</v>
      </c>
    </row>
    <row r="1366" ht="24" spans="1:23">
      <c r="A1366" s="32">
        <v>1357</v>
      </c>
      <c r="B1366" s="39" t="s">
        <v>3393</v>
      </c>
      <c r="C1366" s="39" t="s">
        <v>31</v>
      </c>
      <c r="D1366" s="33" t="s">
        <v>34</v>
      </c>
      <c r="E1366" s="33" t="s">
        <v>1268</v>
      </c>
      <c r="F1366" s="64">
        <v>44348</v>
      </c>
      <c r="G1366" s="64">
        <v>44531</v>
      </c>
      <c r="H1366" s="39" t="s">
        <v>3394</v>
      </c>
      <c r="I1366" s="33" t="s">
        <v>3535</v>
      </c>
      <c r="J1366" s="33">
        <v>14</v>
      </c>
      <c r="K1366" s="33"/>
      <c r="L1366" s="33">
        <v>14</v>
      </c>
      <c r="M1366" s="33"/>
      <c r="N1366" s="33"/>
      <c r="O1366" s="33"/>
      <c r="P1366" s="33"/>
      <c r="Q1366" s="33"/>
      <c r="R1366" s="33"/>
      <c r="S1366" s="33">
        <v>11</v>
      </c>
      <c r="T1366" s="33">
        <v>40</v>
      </c>
      <c r="U1366" s="33" t="s">
        <v>3536</v>
      </c>
      <c r="V1366" s="39" t="s">
        <v>39</v>
      </c>
      <c r="W1366" s="33" t="s">
        <v>179</v>
      </c>
    </row>
    <row r="1367" ht="24" spans="1:23">
      <c r="A1367" s="32">
        <v>1358</v>
      </c>
      <c r="B1367" s="39" t="s">
        <v>3393</v>
      </c>
      <c r="C1367" s="39" t="s">
        <v>31</v>
      </c>
      <c r="D1367" s="33" t="s">
        <v>34</v>
      </c>
      <c r="E1367" s="33" t="s">
        <v>237</v>
      </c>
      <c r="F1367" s="64">
        <v>44348</v>
      </c>
      <c r="G1367" s="64">
        <v>44409</v>
      </c>
      <c r="H1367" s="39" t="s">
        <v>3394</v>
      </c>
      <c r="I1367" s="33" t="s">
        <v>3537</v>
      </c>
      <c r="J1367" s="33">
        <v>75</v>
      </c>
      <c r="K1367" s="33"/>
      <c r="L1367" s="33">
        <v>75</v>
      </c>
      <c r="M1367" s="33"/>
      <c r="N1367" s="33"/>
      <c r="O1367" s="33"/>
      <c r="P1367" s="33"/>
      <c r="Q1367" s="33"/>
      <c r="R1367" s="33"/>
      <c r="S1367" s="33">
        <v>60</v>
      </c>
      <c r="T1367" s="33">
        <v>211</v>
      </c>
      <c r="U1367" s="33" t="s">
        <v>3538</v>
      </c>
      <c r="V1367" s="39" t="s">
        <v>39</v>
      </c>
      <c r="W1367" s="33" t="s">
        <v>179</v>
      </c>
    </row>
    <row r="1368" ht="24" spans="1:23">
      <c r="A1368" s="32">
        <v>1359</v>
      </c>
      <c r="B1368" s="39" t="s">
        <v>3393</v>
      </c>
      <c r="C1368" s="39" t="s">
        <v>31</v>
      </c>
      <c r="D1368" s="33" t="s">
        <v>34</v>
      </c>
      <c r="E1368" s="33" t="s">
        <v>237</v>
      </c>
      <c r="F1368" s="64">
        <v>44348</v>
      </c>
      <c r="G1368" s="64">
        <v>44409</v>
      </c>
      <c r="H1368" s="39" t="s">
        <v>3394</v>
      </c>
      <c r="I1368" s="33" t="s">
        <v>3539</v>
      </c>
      <c r="J1368" s="33">
        <v>38</v>
      </c>
      <c r="K1368" s="33"/>
      <c r="L1368" s="33">
        <v>38</v>
      </c>
      <c r="M1368" s="33"/>
      <c r="N1368" s="33"/>
      <c r="O1368" s="33"/>
      <c r="P1368" s="33"/>
      <c r="Q1368" s="33"/>
      <c r="R1368" s="33"/>
      <c r="S1368" s="33">
        <v>60</v>
      </c>
      <c r="T1368" s="33">
        <v>211</v>
      </c>
      <c r="U1368" s="33" t="s">
        <v>3538</v>
      </c>
      <c r="V1368" s="39" t="s">
        <v>39</v>
      </c>
      <c r="W1368" s="33" t="s">
        <v>179</v>
      </c>
    </row>
    <row r="1369" ht="24" spans="1:23">
      <c r="A1369" s="32">
        <v>1360</v>
      </c>
      <c r="B1369" s="39" t="s">
        <v>3393</v>
      </c>
      <c r="C1369" s="39" t="s">
        <v>31</v>
      </c>
      <c r="D1369" s="33" t="s">
        <v>34</v>
      </c>
      <c r="E1369" s="33" t="s">
        <v>1346</v>
      </c>
      <c r="F1369" s="64">
        <v>44348</v>
      </c>
      <c r="G1369" s="64">
        <v>44440</v>
      </c>
      <c r="H1369" s="39" t="s">
        <v>3394</v>
      </c>
      <c r="I1369" s="33" t="s">
        <v>3540</v>
      </c>
      <c r="J1369" s="33">
        <v>20</v>
      </c>
      <c r="K1369" s="33"/>
      <c r="L1369" s="33">
        <v>20</v>
      </c>
      <c r="M1369" s="33"/>
      <c r="N1369" s="33"/>
      <c r="O1369" s="33"/>
      <c r="P1369" s="33"/>
      <c r="Q1369" s="33"/>
      <c r="R1369" s="58">
        <v>1</v>
      </c>
      <c r="S1369" s="33">
        <v>17</v>
      </c>
      <c r="T1369" s="33">
        <v>65</v>
      </c>
      <c r="U1369" s="33" t="s">
        <v>3541</v>
      </c>
      <c r="V1369" s="39" t="s">
        <v>39</v>
      </c>
      <c r="W1369" s="33" t="s">
        <v>179</v>
      </c>
    </row>
    <row r="1370" ht="24" spans="1:23">
      <c r="A1370" s="32">
        <v>1361</v>
      </c>
      <c r="B1370" s="39" t="s">
        <v>3393</v>
      </c>
      <c r="C1370" s="39" t="s">
        <v>31</v>
      </c>
      <c r="D1370" s="33" t="s">
        <v>34</v>
      </c>
      <c r="E1370" s="33" t="s">
        <v>2798</v>
      </c>
      <c r="F1370" s="64">
        <v>44348</v>
      </c>
      <c r="G1370" s="64">
        <v>44531</v>
      </c>
      <c r="H1370" s="39" t="s">
        <v>3394</v>
      </c>
      <c r="I1370" s="33" t="s">
        <v>3542</v>
      </c>
      <c r="J1370" s="33">
        <v>120</v>
      </c>
      <c r="K1370" s="33"/>
      <c r="L1370" s="33">
        <v>120</v>
      </c>
      <c r="M1370" s="33"/>
      <c r="N1370" s="33"/>
      <c r="O1370" s="33"/>
      <c r="P1370" s="33"/>
      <c r="Q1370" s="33"/>
      <c r="R1370" s="58">
        <v>1</v>
      </c>
      <c r="S1370" s="33">
        <v>129</v>
      </c>
      <c r="T1370" s="33">
        <v>465</v>
      </c>
      <c r="U1370" s="33" t="s">
        <v>3543</v>
      </c>
      <c r="V1370" s="39" t="s">
        <v>39</v>
      </c>
      <c r="W1370" s="33" t="s">
        <v>179</v>
      </c>
    </row>
    <row r="1371" ht="24" spans="1:23">
      <c r="A1371" s="32">
        <v>1362</v>
      </c>
      <c r="B1371" s="39" t="s">
        <v>3393</v>
      </c>
      <c r="C1371" s="39" t="s">
        <v>31</v>
      </c>
      <c r="D1371" s="33" t="s">
        <v>34</v>
      </c>
      <c r="E1371" s="33" t="s">
        <v>1156</v>
      </c>
      <c r="F1371" s="64">
        <v>44197</v>
      </c>
      <c r="G1371" s="64">
        <v>44531</v>
      </c>
      <c r="H1371" s="39" t="s">
        <v>3394</v>
      </c>
      <c r="I1371" s="33" t="s">
        <v>3544</v>
      </c>
      <c r="J1371" s="33">
        <v>20</v>
      </c>
      <c r="K1371" s="33"/>
      <c r="L1371" s="33">
        <v>20</v>
      </c>
      <c r="M1371" s="33"/>
      <c r="N1371" s="33"/>
      <c r="O1371" s="33"/>
      <c r="P1371" s="33"/>
      <c r="Q1371" s="33"/>
      <c r="R1371" s="33"/>
      <c r="S1371" s="33">
        <v>31</v>
      </c>
      <c r="T1371" s="33">
        <v>105</v>
      </c>
      <c r="U1371" s="33" t="s">
        <v>3545</v>
      </c>
      <c r="V1371" s="39" t="s">
        <v>39</v>
      </c>
      <c r="W1371" s="33" t="s">
        <v>179</v>
      </c>
    </row>
    <row r="1372" ht="24" spans="1:23">
      <c r="A1372" s="32">
        <v>1363</v>
      </c>
      <c r="B1372" s="39" t="s">
        <v>3393</v>
      </c>
      <c r="C1372" s="39" t="s">
        <v>31</v>
      </c>
      <c r="D1372" s="33" t="s">
        <v>34</v>
      </c>
      <c r="E1372" s="33" t="s">
        <v>901</v>
      </c>
      <c r="F1372" s="64">
        <v>44409</v>
      </c>
      <c r="G1372" s="64">
        <v>44470</v>
      </c>
      <c r="H1372" s="39" t="s">
        <v>3394</v>
      </c>
      <c r="I1372" s="33" t="s">
        <v>3546</v>
      </c>
      <c r="J1372" s="33">
        <v>24</v>
      </c>
      <c r="K1372" s="33"/>
      <c r="L1372" s="33">
        <v>24</v>
      </c>
      <c r="M1372" s="33"/>
      <c r="N1372" s="33"/>
      <c r="O1372" s="33"/>
      <c r="P1372" s="33"/>
      <c r="Q1372" s="33"/>
      <c r="R1372" s="33"/>
      <c r="S1372" s="33">
        <v>12</v>
      </c>
      <c r="T1372" s="33">
        <v>56</v>
      </c>
      <c r="U1372" s="33" t="s">
        <v>3547</v>
      </c>
      <c r="V1372" s="39" t="s">
        <v>39</v>
      </c>
      <c r="W1372" s="33" t="s">
        <v>179</v>
      </c>
    </row>
    <row r="1373" ht="24" spans="1:23">
      <c r="A1373" s="32">
        <v>1364</v>
      </c>
      <c r="B1373" s="39" t="s">
        <v>3393</v>
      </c>
      <c r="C1373" s="39" t="s">
        <v>31</v>
      </c>
      <c r="D1373" s="33" t="s">
        <v>34</v>
      </c>
      <c r="E1373" s="33" t="s">
        <v>901</v>
      </c>
      <c r="F1373" s="64">
        <v>44409</v>
      </c>
      <c r="G1373" s="64">
        <v>44470</v>
      </c>
      <c r="H1373" s="39" t="s">
        <v>3394</v>
      </c>
      <c r="I1373" s="33" t="s">
        <v>3548</v>
      </c>
      <c r="J1373" s="33">
        <v>18</v>
      </c>
      <c r="K1373" s="33"/>
      <c r="L1373" s="33">
        <v>18</v>
      </c>
      <c r="M1373" s="33"/>
      <c r="N1373" s="33"/>
      <c r="O1373" s="33"/>
      <c r="P1373" s="33"/>
      <c r="Q1373" s="33"/>
      <c r="R1373" s="33"/>
      <c r="S1373" s="33">
        <v>18</v>
      </c>
      <c r="T1373" s="33">
        <v>81</v>
      </c>
      <c r="U1373" s="33" t="s">
        <v>3549</v>
      </c>
      <c r="V1373" s="39" t="s">
        <v>39</v>
      </c>
      <c r="W1373" s="33" t="s">
        <v>179</v>
      </c>
    </row>
    <row r="1374" ht="24" spans="1:23">
      <c r="A1374" s="32">
        <v>1365</v>
      </c>
      <c r="B1374" s="39" t="s">
        <v>3393</v>
      </c>
      <c r="C1374" s="39" t="s">
        <v>31</v>
      </c>
      <c r="D1374" s="33" t="s">
        <v>34</v>
      </c>
      <c r="E1374" s="33" t="s">
        <v>1588</v>
      </c>
      <c r="F1374" s="64">
        <v>44197</v>
      </c>
      <c r="G1374" s="64">
        <v>44531</v>
      </c>
      <c r="H1374" s="39" t="s">
        <v>3394</v>
      </c>
      <c r="I1374" s="33" t="s">
        <v>3550</v>
      </c>
      <c r="J1374" s="33">
        <v>52</v>
      </c>
      <c r="K1374" s="33"/>
      <c r="L1374" s="33">
        <v>52</v>
      </c>
      <c r="M1374" s="33"/>
      <c r="N1374" s="33"/>
      <c r="O1374" s="33"/>
      <c r="P1374" s="33"/>
      <c r="Q1374" s="33"/>
      <c r="R1374" s="33"/>
      <c r="S1374" s="33">
        <v>15</v>
      </c>
      <c r="T1374" s="33">
        <v>71</v>
      </c>
      <c r="U1374" s="33" t="s">
        <v>3551</v>
      </c>
      <c r="V1374" s="39" t="s">
        <v>39</v>
      </c>
      <c r="W1374" s="33" t="s">
        <v>179</v>
      </c>
    </row>
    <row r="1375" ht="24" spans="1:23">
      <c r="A1375" s="32">
        <v>1366</v>
      </c>
      <c r="B1375" s="39" t="s">
        <v>3393</v>
      </c>
      <c r="C1375" s="39" t="s">
        <v>31</v>
      </c>
      <c r="D1375" s="33" t="s">
        <v>34</v>
      </c>
      <c r="E1375" s="33" t="s">
        <v>1588</v>
      </c>
      <c r="F1375" s="64">
        <v>44197</v>
      </c>
      <c r="G1375" s="64">
        <v>44531</v>
      </c>
      <c r="H1375" s="39" t="s">
        <v>3394</v>
      </c>
      <c r="I1375" s="33" t="s">
        <v>3552</v>
      </c>
      <c r="J1375" s="33">
        <v>45</v>
      </c>
      <c r="K1375" s="33"/>
      <c r="L1375" s="33">
        <v>45</v>
      </c>
      <c r="M1375" s="33"/>
      <c r="N1375" s="33"/>
      <c r="O1375" s="33"/>
      <c r="P1375" s="33"/>
      <c r="Q1375" s="33"/>
      <c r="R1375" s="33"/>
      <c r="S1375" s="33">
        <v>16</v>
      </c>
      <c r="T1375" s="33">
        <v>74</v>
      </c>
      <c r="U1375" s="33" t="s">
        <v>3553</v>
      </c>
      <c r="V1375" s="39" t="s">
        <v>39</v>
      </c>
      <c r="W1375" s="33" t="s">
        <v>179</v>
      </c>
    </row>
    <row r="1376" ht="24" spans="1:23">
      <c r="A1376" s="32">
        <v>1367</v>
      </c>
      <c r="B1376" s="39" t="s">
        <v>3393</v>
      </c>
      <c r="C1376" s="39" t="s">
        <v>31</v>
      </c>
      <c r="D1376" s="33" t="s">
        <v>3411</v>
      </c>
      <c r="E1376" s="33" t="s">
        <v>1355</v>
      </c>
      <c r="F1376" s="64">
        <v>44197</v>
      </c>
      <c r="G1376" s="64">
        <v>44531</v>
      </c>
      <c r="H1376" s="39" t="s">
        <v>3394</v>
      </c>
      <c r="I1376" s="33" t="s">
        <v>3554</v>
      </c>
      <c r="J1376" s="33">
        <v>50</v>
      </c>
      <c r="K1376" s="33"/>
      <c r="L1376" s="33">
        <v>50</v>
      </c>
      <c r="M1376" s="33"/>
      <c r="N1376" s="33"/>
      <c r="O1376" s="33"/>
      <c r="P1376" s="33"/>
      <c r="Q1376" s="33"/>
      <c r="R1376" s="33"/>
      <c r="S1376" s="33">
        <v>66</v>
      </c>
      <c r="T1376" s="33">
        <v>226</v>
      </c>
      <c r="U1376" s="33" t="s">
        <v>3555</v>
      </c>
      <c r="V1376" s="39" t="s">
        <v>39</v>
      </c>
      <c r="W1376" s="33" t="s">
        <v>179</v>
      </c>
    </row>
    <row r="1377" ht="24" spans="1:23">
      <c r="A1377" s="32">
        <v>1368</v>
      </c>
      <c r="B1377" s="39" t="s">
        <v>3393</v>
      </c>
      <c r="C1377" s="39" t="s">
        <v>31</v>
      </c>
      <c r="D1377" s="33" t="s">
        <v>34</v>
      </c>
      <c r="E1377" s="33" t="s">
        <v>1265</v>
      </c>
      <c r="F1377" s="64">
        <v>44317</v>
      </c>
      <c r="G1377" s="64">
        <v>44409</v>
      </c>
      <c r="H1377" s="39" t="s">
        <v>3394</v>
      </c>
      <c r="I1377" s="33" t="s">
        <v>3556</v>
      </c>
      <c r="J1377" s="33">
        <v>65</v>
      </c>
      <c r="K1377" s="33"/>
      <c r="L1377" s="33">
        <v>65</v>
      </c>
      <c r="M1377" s="33"/>
      <c r="N1377" s="33"/>
      <c r="O1377" s="33"/>
      <c r="P1377" s="33"/>
      <c r="Q1377" s="33"/>
      <c r="R1377" s="33"/>
      <c r="S1377" s="33">
        <v>62</v>
      </c>
      <c r="T1377" s="33">
        <v>213</v>
      </c>
      <c r="U1377" s="33" t="s">
        <v>3557</v>
      </c>
      <c r="V1377" s="39" t="s">
        <v>39</v>
      </c>
      <c r="W1377" s="33" t="s">
        <v>179</v>
      </c>
    </row>
    <row r="1378" ht="24" spans="1:23">
      <c r="A1378" s="32">
        <v>1369</v>
      </c>
      <c r="B1378" s="39" t="s">
        <v>3393</v>
      </c>
      <c r="C1378" s="39" t="s">
        <v>31</v>
      </c>
      <c r="D1378" s="33" t="s">
        <v>34</v>
      </c>
      <c r="E1378" s="33" t="s">
        <v>1411</v>
      </c>
      <c r="F1378" s="64">
        <v>44197</v>
      </c>
      <c r="G1378" s="64">
        <v>44531</v>
      </c>
      <c r="H1378" s="39" t="s">
        <v>3394</v>
      </c>
      <c r="I1378" s="33" t="s">
        <v>3558</v>
      </c>
      <c r="J1378" s="33">
        <v>16</v>
      </c>
      <c r="K1378" s="33"/>
      <c r="L1378" s="33">
        <v>16</v>
      </c>
      <c r="M1378" s="33"/>
      <c r="N1378" s="33"/>
      <c r="O1378" s="33"/>
      <c r="P1378" s="33"/>
      <c r="Q1378" s="33"/>
      <c r="R1378" s="33"/>
      <c r="S1378" s="33">
        <v>15</v>
      </c>
      <c r="T1378" s="33">
        <v>64</v>
      </c>
      <c r="U1378" s="33" t="s">
        <v>3559</v>
      </c>
      <c r="V1378" s="39" t="s">
        <v>39</v>
      </c>
      <c r="W1378" s="33" t="s">
        <v>179</v>
      </c>
    </row>
    <row r="1379" ht="24" spans="1:23">
      <c r="A1379" s="32">
        <v>1370</v>
      </c>
      <c r="B1379" s="39" t="s">
        <v>3393</v>
      </c>
      <c r="C1379" s="39" t="s">
        <v>31</v>
      </c>
      <c r="D1379" s="33" t="s">
        <v>34</v>
      </c>
      <c r="E1379" s="33" t="s">
        <v>1411</v>
      </c>
      <c r="F1379" s="64">
        <v>44197</v>
      </c>
      <c r="G1379" s="64">
        <v>44531</v>
      </c>
      <c r="H1379" s="39" t="s">
        <v>3394</v>
      </c>
      <c r="I1379" s="33" t="s">
        <v>3560</v>
      </c>
      <c r="J1379" s="33">
        <v>24</v>
      </c>
      <c r="K1379" s="33"/>
      <c r="L1379" s="33">
        <v>24</v>
      </c>
      <c r="M1379" s="33"/>
      <c r="N1379" s="33"/>
      <c r="O1379" s="33"/>
      <c r="P1379" s="33"/>
      <c r="Q1379" s="33"/>
      <c r="R1379" s="33"/>
      <c r="S1379" s="33">
        <v>18</v>
      </c>
      <c r="T1379" s="33">
        <v>78</v>
      </c>
      <c r="U1379" s="33" t="s">
        <v>3561</v>
      </c>
      <c r="V1379" s="39" t="s">
        <v>39</v>
      </c>
      <c r="W1379" s="33" t="s">
        <v>179</v>
      </c>
    </row>
    <row r="1380" ht="24" spans="1:23">
      <c r="A1380" s="32">
        <v>1371</v>
      </c>
      <c r="B1380" s="39" t="s">
        <v>3393</v>
      </c>
      <c r="C1380" s="39" t="s">
        <v>31</v>
      </c>
      <c r="D1380" s="33" t="s">
        <v>34</v>
      </c>
      <c r="E1380" s="33" t="s">
        <v>1524</v>
      </c>
      <c r="F1380" s="64">
        <v>44197</v>
      </c>
      <c r="G1380" s="64">
        <v>44531</v>
      </c>
      <c r="H1380" s="39" t="s">
        <v>3394</v>
      </c>
      <c r="I1380" s="33" t="s">
        <v>3562</v>
      </c>
      <c r="J1380" s="33">
        <v>24</v>
      </c>
      <c r="K1380" s="33"/>
      <c r="L1380" s="33">
        <v>24</v>
      </c>
      <c r="M1380" s="33"/>
      <c r="N1380" s="33"/>
      <c r="O1380" s="33"/>
      <c r="P1380" s="33"/>
      <c r="Q1380" s="33"/>
      <c r="R1380" s="33"/>
      <c r="S1380" s="33">
        <v>47</v>
      </c>
      <c r="T1380" s="33">
        <v>186</v>
      </c>
      <c r="U1380" s="33" t="s">
        <v>3563</v>
      </c>
      <c r="V1380" s="39" t="s">
        <v>39</v>
      </c>
      <c r="W1380" s="33" t="s">
        <v>179</v>
      </c>
    </row>
    <row r="1381" ht="24" spans="1:23">
      <c r="A1381" s="32">
        <v>1372</v>
      </c>
      <c r="B1381" s="39" t="s">
        <v>3393</v>
      </c>
      <c r="C1381" s="39" t="s">
        <v>31</v>
      </c>
      <c r="D1381" s="33" t="s">
        <v>34</v>
      </c>
      <c r="E1381" s="33" t="s">
        <v>2239</v>
      </c>
      <c r="F1381" s="64">
        <v>44197</v>
      </c>
      <c r="G1381" s="64">
        <v>44531</v>
      </c>
      <c r="H1381" s="39" t="s">
        <v>3394</v>
      </c>
      <c r="I1381" s="33" t="s">
        <v>3564</v>
      </c>
      <c r="J1381" s="33">
        <v>58</v>
      </c>
      <c r="K1381" s="33"/>
      <c r="L1381" s="33">
        <v>58</v>
      </c>
      <c r="M1381" s="33"/>
      <c r="N1381" s="33"/>
      <c r="O1381" s="33"/>
      <c r="P1381" s="33"/>
      <c r="Q1381" s="33"/>
      <c r="R1381" s="33"/>
      <c r="S1381" s="33">
        <v>7</v>
      </c>
      <c r="T1381" s="33">
        <v>35</v>
      </c>
      <c r="U1381" s="33" t="s">
        <v>3565</v>
      </c>
      <c r="V1381" s="39" t="s">
        <v>39</v>
      </c>
      <c r="W1381" s="33" t="s">
        <v>179</v>
      </c>
    </row>
    <row r="1382" ht="24" spans="1:23">
      <c r="A1382" s="32">
        <v>1373</v>
      </c>
      <c r="B1382" s="39" t="s">
        <v>3393</v>
      </c>
      <c r="C1382" s="39" t="s">
        <v>31</v>
      </c>
      <c r="D1382" s="33" t="s">
        <v>34</v>
      </c>
      <c r="E1382" s="33" t="s">
        <v>1273</v>
      </c>
      <c r="F1382" s="64">
        <v>44197</v>
      </c>
      <c r="G1382" s="64">
        <v>44531</v>
      </c>
      <c r="H1382" s="39" t="s">
        <v>3394</v>
      </c>
      <c r="I1382" s="33" t="s">
        <v>3566</v>
      </c>
      <c r="J1382" s="33">
        <v>56</v>
      </c>
      <c r="K1382" s="33"/>
      <c r="L1382" s="33">
        <v>56</v>
      </c>
      <c r="M1382" s="33"/>
      <c r="N1382" s="33"/>
      <c r="O1382" s="33"/>
      <c r="P1382" s="33"/>
      <c r="Q1382" s="33"/>
      <c r="R1382" s="33"/>
      <c r="S1382" s="33">
        <v>41</v>
      </c>
      <c r="T1382" s="33">
        <v>153</v>
      </c>
      <c r="U1382" s="33" t="s">
        <v>3567</v>
      </c>
      <c r="V1382" s="39" t="s">
        <v>39</v>
      </c>
      <c r="W1382" s="33" t="s">
        <v>179</v>
      </c>
    </row>
    <row r="1383" ht="24" spans="1:23">
      <c r="A1383" s="32">
        <v>1374</v>
      </c>
      <c r="B1383" s="39" t="s">
        <v>3393</v>
      </c>
      <c r="C1383" s="39" t="s">
        <v>31</v>
      </c>
      <c r="D1383" s="33" t="s">
        <v>34</v>
      </c>
      <c r="E1383" s="33" t="s">
        <v>88</v>
      </c>
      <c r="F1383" s="64">
        <v>44197</v>
      </c>
      <c r="G1383" s="64">
        <v>44531</v>
      </c>
      <c r="H1383" s="39" t="s">
        <v>3394</v>
      </c>
      <c r="I1383" s="33" t="s">
        <v>3568</v>
      </c>
      <c r="J1383" s="33">
        <v>30</v>
      </c>
      <c r="K1383" s="33"/>
      <c r="L1383" s="33">
        <v>30</v>
      </c>
      <c r="M1383" s="33"/>
      <c r="N1383" s="33"/>
      <c r="O1383" s="33"/>
      <c r="P1383" s="33"/>
      <c r="Q1383" s="33"/>
      <c r="R1383" s="58">
        <v>1</v>
      </c>
      <c r="S1383" s="33">
        <v>124</v>
      </c>
      <c r="T1383" s="33">
        <v>456</v>
      </c>
      <c r="U1383" s="33" t="s">
        <v>3569</v>
      </c>
      <c r="V1383" s="39" t="s">
        <v>39</v>
      </c>
      <c r="W1383" s="33" t="s">
        <v>179</v>
      </c>
    </row>
    <row r="1384" ht="24" spans="1:23">
      <c r="A1384" s="32">
        <v>1375</v>
      </c>
      <c r="B1384" s="39" t="s">
        <v>3393</v>
      </c>
      <c r="C1384" s="39" t="s">
        <v>31</v>
      </c>
      <c r="D1384" s="33" t="s">
        <v>34</v>
      </c>
      <c r="E1384" s="33" t="s">
        <v>1316</v>
      </c>
      <c r="F1384" s="64">
        <v>44197</v>
      </c>
      <c r="G1384" s="64">
        <v>44531</v>
      </c>
      <c r="H1384" s="39" t="s">
        <v>3394</v>
      </c>
      <c r="I1384" s="33" t="s">
        <v>3570</v>
      </c>
      <c r="J1384" s="33">
        <v>40</v>
      </c>
      <c r="K1384" s="33"/>
      <c r="L1384" s="33">
        <v>40</v>
      </c>
      <c r="M1384" s="33"/>
      <c r="N1384" s="33"/>
      <c r="O1384" s="33"/>
      <c r="P1384" s="33"/>
      <c r="Q1384" s="33"/>
      <c r="R1384" s="33"/>
      <c r="S1384" s="33">
        <v>89</v>
      </c>
      <c r="T1384" s="33">
        <v>365</v>
      </c>
      <c r="U1384" s="33" t="s">
        <v>3571</v>
      </c>
      <c r="V1384" s="39" t="s">
        <v>39</v>
      </c>
      <c r="W1384" s="33" t="s">
        <v>179</v>
      </c>
    </row>
    <row r="1385" ht="24" spans="1:23">
      <c r="A1385" s="32">
        <v>1376</v>
      </c>
      <c r="B1385" s="39" t="s">
        <v>3393</v>
      </c>
      <c r="C1385" s="39" t="s">
        <v>31</v>
      </c>
      <c r="D1385" s="33" t="s">
        <v>34</v>
      </c>
      <c r="E1385" s="33" t="s">
        <v>486</v>
      </c>
      <c r="F1385" s="64">
        <v>44197</v>
      </c>
      <c r="G1385" s="64">
        <v>44531</v>
      </c>
      <c r="H1385" s="39" t="s">
        <v>3394</v>
      </c>
      <c r="I1385" s="33" t="s">
        <v>3572</v>
      </c>
      <c r="J1385" s="33">
        <v>40</v>
      </c>
      <c r="K1385" s="33"/>
      <c r="L1385" s="33">
        <v>40</v>
      </c>
      <c r="M1385" s="33"/>
      <c r="N1385" s="33"/>
      <c r="O1385" s="33"/>
      <c r="P1385" s="33"/>
      <c r="Q1385" s="33"/>
      <c r="R1385" s="33"/>
      <c r="S1385" s="33">
        <v>62</v>
      </c>
      <c r="T1385" s="33">
        <v>251</v>
      </c>
      <c r="U1385" s="33" t="s">
        <v>3573</v>
      </c>
      <c r="V1385" s="39" t="s">
        <v>39</v>
      </c>
      <c r="W1385" s="33" t="s">
        <v>179</v>
      </c>
    </row>
    <row r="1386" ht="24" spans="1:23">
      <c r="A1386" s="32">
        <v>1377</v>
      </c>
      <c r="B1386" s="39" t="s">
        <v>3393</v>
      </c>
      <c r="C1386" s="39" t="s">
        <v>31</v>
      </c>
      <c r="D1386" s="33" t="s">
        <v>34</v>
      </c>
      <c r="E1386" s="33" t="s">
        <v>228</v>
      </c>
      <c r="F1386" s="64">
        <v>44197</v>
      </c>
      <c r="G1386" s="64">
        <v>44531</v>
      </c>
      <c r="H1386" s="39" t="s">
        <v>3394</v>
      </c>
      <c r="I1386" s="33" t="s">
        <v>3574</v>
      </c>
      <c r="J1386" s="33">
        <v>12</v>
      </c>
      <c r="K1386" s="33"/>
      <c r="L1386" s="33">
        <v>12</v>
      </c>
      <c r="M1386" s="33"/>
      <c r="N1386" s="33"/>
      <c r="O1386" s="33"/>
      <c r="P1386" s="33"/>
      <c r="Q1386" s="33"/>
      <c r="R1386" s="58">
        <v>1</v>
      </c>
      <c r="S1386" s="33">
        <v>217</v>
      </c>
      <c r="T1386" s="33">
        <v>432</v>
      </c>
      <c r="U1386" s="33" t="s">
        <v>3575</v>
      </c>
      <c r="V1386" s="39" t="s">
        <v>39</v>
      </c>
      <c r="W1386" s="33" t="s">
        <v>179</v>
      </c>
    </row>
    <row r="1387" ht="24" spans="1:23">
      <c r="A1387" s="32">
        <v>1378</v>
      </c>
      <c r="B1387" s="39" t="s">
        <v>3393</v>
      </c>
      <c r="C1387" s="39" t="s">
        <v>31</v>
      </c>
      <c r="D1387" s="33" t="s">
        <v>34</v>
      </c>
      <c r="E1387" s="33" t="s">
        <v>228</v>
      </c>
      <c r="F1387" s="64">
        <v>44197</v>
      </c>
      <c r="G1387" s="64">
        <v>44531</v>
      </c>
      <c r="H1387" s="39" t="s">
        <v>3394</v>
      </c>
      <c r="I1387" s="33" t="s">
        <v>3576</v>
      </c>
      <c r="J1387" s="33">
        <v>24</v>
      </c>
      <c r="K1387" s="33"/>
      <c r="L1387" s="33">
        <v>24</v>
      </c>
      <c r="M1387" s="33"/>
      <c r="N1387" s="33"/>
      <c r="O1387" s="33"/>
      <c r="P1387" s="33"/>
      <c r="Q1387" s="33"/>
      <c r="R1387" s="58">
        <v>1</v>
      </c>
      <c r="S1387" s="33">
        <v>147</v>
      </c>
      <c r="T1387" s="33">
        <v>352</v>
      </c>
      <c r="U1387" s="33" t="s">
        <v>3577</v>
      </c>
      <c r="V1387" s="39" t="s">
        <v>39</v>
      </c>
      <c r="W1387" s="33" t="s">
        <v>179</v>
      </c>
    </row>
    <row r="1388" ht="24" spans="1:23">
      <c r="A1388" s="32">
        <v>1379</v>
      </c>
      <c r="B1388" s="39" t="s">
        <v>3393</v>
      </c>
      <c r="C1388" s="39" t="s">
        <v>31</v>
      </c>
      <c r="D1388" s="33" t="s">
        <v>34</v>
      </c>
      <c r="E1388" s="33" t="s">
        <v>228</v>
      </c>
      <c r="F1388" s="64">
        <v>44348</v>
      </c>
      <c r="G1388" s="64">
        <v>44409</v>
      </c>
      <c r="H1388" s="39" t="s">
        <v>3394</v>
      </c>
      <c r="I1388" s="33" t="s">
        <v>3578</v>
      </c>
      <c r="J1388" s="33">
        <v>36</v>
      </c>
      <c r="K1388" s="33"/>
      <c r="L1388" s="33">
        <v>36</v>
      </c>
      <c r="M1388" s="33"/>
      <c r="N1388" s="33"/>
      <c r="O1388" s="33"/>
      <c r="P1388" s="33"/>
      <c r="Q1388" s="33"/>
      <c r="R1388" s="58">
        <v>1</v>
      </c>
      <c r="S1388" s="33">
        <v>168</v>
      </c>
      <c r="T1388" s="33">
        <v>565</v>
      </c>
      <c r="U1388" s="33" t="s">
        <v>3579</v>
      </c>
      <c r="V1388" s="39" t="s">
        <v>39</v>
      </c>
      <c r="W1388" s="33" t="s">
        <v>179</v>
      </c>
    </row>
    <row r="1389" ht="24" spans="1:23">
      <c r="A1389" s="32">
        <v>1380</v>
      </c>
      <c r="B1389" s="39" t="s">
        <v>3393</v>
      </c>
      <c r="C1389" s="39" t="s">
        <v>31</v>
      </c>
      <c r="D1389" s="33" t="s">
        <v>34</v>
      </c>
      <c r="E1389" s="33" t="s">
        <v>228</v>
      </c>
      <c r="F1389" s="64">
        <v>44348</v>
      </c>
      <c r="G1389" s="64">
        <v>44409</v>
      </c>
      <c r="H1389" s="39" t="s">
        <v>3394</v>
      </c>
      <c r="I1389" s="33" t="s">
        <v>3580</v>
      </c>
      <c r="J1389" s="33">
        <v>28</v>
      </c>
      <c r="K1389" s="33"/>
      <c r="L1389" s="33">
        <v>28</v>
      </c>
      <c r="M1389" s="33"/>
      <c r="N1389" s="33"/>
      <c r="O1389" s="33"/>
      <c r="P1389" s="33"/>
      <c r="Q1389" s="33"/>
      <c r="R1389" s="58">
        <v>1</v>
      </c>
      <c r="S1389" s="33">
        <v>168</v>
      </c>
      <c r="T1389" s="33">
        <v>565</v>
      </c>
      <c r="U1389" s="33" t="s">
        <v>3579</v>
      </c>
      <c r="V1389" s="39" t="s">
        <v>39</v>
      </c>
      <c r="W1389" s="33" t="s">
        <v>179</v>
      </c>
    </row>
    <row r="1390" ht="24" spans="1:23">
      <c r="A1390" s="32">
        <v>1381</v>
      </c>
      <c r="B1390" s="39" t="s">
        <v>3393</v>
      </c>
      <c r="C1390" s="39" t="s">
        <v>31</v>
      </c>
      <c r="D1390" s="33" t="s">
        <v>34</v>
      </c>
      <c r="E1390" s="33" t="s">
        <v>228</v>
      </c>
      <c r="F1390" s="64">
        <v>44349</v>
      </c>
      <c r="G1390" s="64">
        <v>44410</v>
      </c>
      <c r="H1390" s="39" t="s">
        <v>3394</v>
      </c>
      <c r="I1390" s="33" t="s">
        <v>3581</v>
      </c>
      <c r="J1390" s="33">
        <v>29</v>
      </c>
      <c r="K1390" s="33"/>
      <c r="L1390" s="33">
        <v>29</v>
      </c>
      <c r="M1390" s="33"/>
      <c r="N1390" s="33"/>
      <c r="O1390" s="33"/>
      <c r="P1390" s="33"/>
      <c r="Q1390" s="33"/>
      <c r="R1390" s="58">
        <v>1</v>
      </c>
      <c r="S1390" s="33">
        <v>168</v>
      </c>
      <c r="T1390" s="33">
        <v>566</v>
      </c>
      <c r="U1390" s="33" t="s">
        <v>3582</v>
      </c>
      <c r="V1390" s="39" t="s">
        <v>39</v>
      </c>
      <c r="W1390" s="33" t="s">
        <v>179</v>
      </c>
    </row>
    <row r="1391" ht="24" spans="1:23">
      <c r="A1391" s="32">
        <v>1382</v>
      </c>
      <c r="B1391" s="39" t="s">
        <v>3393</v>
      </c>
      <c r="C1391" s="39" t="s">
        <v>31</v>
      </c>
      <c r="D1391" s="33" t="s">
        <v>34</v>
      </c>
      <c r="E1391" s="33" t="s">
        <v>228</v>
      </c>
      <c r="F1391" s="64">
        <v>44348</v>
      </c>
      <c r="G1391" s="64">
        <v>44501</v>
      </c>
      <c r="H1391" s="39" t="s">
        <v>3394</v>
      </c>
      <c r="I1391" s="33" t="s">
        <v>3583</v>
      </c>
      <c r="J1391" s="33">
        <v>16</v>
      </c>
      <c r="K1391" s="33"/>
      <c r="L1391" s="33">
        <v>16</v>
      </c>
      <c r="M1391" s="33"/>
      <c r="N1391" s="33"/>
      <c r="O1391" s="33"/>
      <c r="P1391" s="33"/>
      <c r="Q1391" s="33"/>
      <c r="R1391" s="58">
        <v>1</v>
      </c>
      <c r="S1391" s="33">
        <v>227</v>
      </c>
      <c r="T1391" s="33">
        <v>452</v>
      </c>
      <c r="U1391" s="33" t="s">
        <v>3584</v>
      </c>
      <c r="V1391" s="39" t="s">
        <v>39</v>
      </c>
      <c r="W1391" s="33" t="s">
        <v>179</v>
      </c>
    </row>
    <row r="1392" ht="24" spans="1:23">
      <c r="A1392" s="32">
        <v>1383</v>
      </c>
      <c r="B1392" s="39" t="s">
        <v>3393</v>
      </c>
      <c r="C1392" s="39" t="s">
        <v>31</v>
      </c>
      <c r="D1392" s="33" t="s">
        <v>34</v>
      </c>
      <c r="E1392" s="33" t="s">
        <v>228</v>
      </c>
      <c r="F1392" s="64">
        <v>44197</v>
      </c>
      <c r="G1392" s="64">
        <v>44531</v>
      </c>
      <c r="H1392" s="39" t="s">
        <v>3394</v>
      </c>
      <c r="I1392" s="33" t="s">
        <v>3585</v>
      </c>
      <c r="J1392" s="33">
        <v>44</v>
      </c>
      <c r="K1392" s="33"/>
      <c r="L1392" s="33">
        <v>44</v>
      </c>
      <c r="M1392" s="33"/>
      <c r="N1392" s="33"/>
      <c r="O1392" s="33"/>
      <c r="P1392" s="33"/>
      <c r="Q1392" s="33"/>
      <c r="R1392" s="58">
        <v>1</v>
      </c>
      <c r="S1392" s="33">
        <v>258</v>
      </c>
      <c r="T1392" s="33">
        <v>685</v>
      </c>
      <c r="U1392" s="33" t="s">
        <v>3586</v>
      </c>
      <c r="V1392" s="39" t="s">
        <v>39</v>
      </c>
      <c r="W1392" s="33" t="s">
        <v>179</v>
      </c>
    </row>
    <row r="1393" ht="24" spans="1:23">
      <c r="A1393" s="32">
        <v>1384</v>
      </c>
      <c r="B1393" s="39" t="s">
        <v>3393</v>
      </c>
      <c r="C1393" s="39" t="s">
        <v>31</v>
      </c>
      <c r="D1393" s="33" t="s">
        <v>34</v>
      </c>
      <c r="E1393" s="33" t="s">
        <v>228</v>
      </c>
      <c r="F1393" s="64">
        <v>44348</v>
      </c>
      <c r="G1393" s="64">
        <v>44409</v>
      </c>
      <c r="H1393" s="39" t="s">
        <v>3394</v>
      </c>
      <c r="I1393" s="33" t="s">
        <v>3587</v>
      </c>
      <c r="J1393" s="33">
        <v>24</v>
      </c>
      <c r="K1393" s="33"/>
      <c r="L1393" s="33">
        <v>24</v>
      </c>
      <c r="M1393" s="33"/>
      <c r="N1393" s="33"/>
      <c r="O1393" s="33"/>
      <c r="P1393" s="33"/>
      <c r="Q1393" s="33"/>
      <c r="R1393" s="58">
        <v>1</v>
      </c>
      <c r="S1393" s="33">
        <v>168</v>
      </c>
      <c r="T1393" s="33">
        <v>565</v>
      </c>
      <c r="U1393" s="33" t="s">
        <v>3579</v>
      </c>
      <c r="V1393" s="39" t="s">
        <v>39</v>
      </c>
      <c r="W1393" s="33" t="s">
        <v>179</v>
      </c>
    </row>
    <row r="1394" ht="24" spans="1:23">
      <c r="A1394" s="32">
        <v>1385</v>
      </c>
      <c r="B1394" s="39" t="s">
        <v>3393</v>
      </c>
      <c r="C1394" s="39" t="s">
        <v>31</v>
      </c>
      <c r="D1394" s="33" t="s">
        <v>34</v>
      </c>
      <c r="E1394" s="33" t="s">
        <v>228</v>
      </c>
      <c r="F1394" s="64">
        <v>44348</v>
      </c>
      <c r="G1394" s="64">
        <v>44409</v>
      </c>
      <c r="H1394" s="39" t="s">
        <v>3394</v>
      </c>
      <c r="I1394" s="33" t="s">
        <v>3588</v>
      </c>
      <c r="J1394" s="33">
        <v>40</v>
      </c>
      <c r="K1394" s="33"/>
      <c r="L1394" s="33">
        <v>40</v>
      </c>
      <c r="M1394" s="33"/>
      <c r="N1394" s="33"/>
      <c r="O1394" s="33"/>
      <c r="P1394" s="33"/>
      <c r="Q1394" s="33"/>
      <c r="R1394" s="58">
        <v>1</v>
      </c>
      <c r="S1394" s="33">
        <v>268</v>
      </c>
      <c r="T1394" s="33">
        <v>786</v>
      </c>
      <c r="U1394" s="33" t="s">
        <v>3589</v>
      </c>
      <c r="V1394" s="39" t="s">
        <v>39</v>
      </c>
      <c r="W1394" s="33" t="s">
        <v>179</v>
      </c>
    </row>
    <row r="1395" ht="24" spans="1:23">
      <c r="A1395" s="32">
        <v>1386</v>
      </c>
      <c r="B1395" s="39" t="s">
        <v>3393</v>
      </c>
      <c r="C1395" s="39" t="s">
        <v>31</v>
      </c>
      <c r="D1395" s="33" t="s">
        <v>34</v>
      </c>
      <c r="E1395" s="33" t="s">
        <v>228</v>
      </c>
      <c r="F1395" s="64">
        <v>44348</v>
      </c>
      <c r="G1395" s="64">
        <v>44409</v>
      </c>
      <c r="H1395" s="39" t="s">
        <v>3394</v>
      </c>
      <c r="I1395" s="33" t="s">
        <v>3590</v>
      </c>
      <c r="J1395" s="33">
        <v>16</v>
      </c>
      <c r="K1395" s="33"/>
      <c r="L1395" s="33">
        <v>16</v>
      </c>
      <c r="M1395" s="33"/>
      <c r="N1395" s="33"/>
      <c r="O1395" s="33"/>
      <c r="P1395" s="33"/>
      <c r="Q1395" s="33"/>
      <c r="R1395" s="58">
        <v>1</v>
      </c>
      <c r="S1395" s="33">
        <v>168</v>
      </c>
      <c r="T1395" s="33">
        <v>565</v>
      </c>
      <c r="U1395" s="33" t="s">
        <v>3591</v>
      </c>
      <c r="V1395" s="39" t="s">
        <v>39</v>
      </c>
      <c r="W1395" s="33" t="s">
        <v>179</v>
      </c>
    </row>
    <row r="1396" ht="24" spans="1:23">
      <c r="A1396" s="32">
        <v>1387</v>
      </c>
      <c r="B1396" s="39" t="s">
        <v>3393</v>
      </c>
      <c r="C1396" s="39" t="s">
        <v>31</v>
      </c>
      <c r="D1396" s="33" t="s">
        <v>34</v>
      </c>
      <c r="E1396" s="33" t="s">
        <v>228</v>
      </c>
      <c r="F1396" s="64">
        <v>44348</v>
      </c>
      <c r="G1396" s="64">
        <v>44409</v>
      </c>
      <c r="H1396" s="39" t="s">
        <v>3394</v>
      </c>
      <c r="I1396" s="33" t="s">
        <v>3592</v>
      </c>
      <c r="J1396" s="33">
        <v>24</v>
      </c>
      <c r="K1396" s="33"/>
      <c r="L1396" s="33">
        <v>24</v>
      </c>
      <c r="M1396" s="33"/>
      <c r="N1396" s="33"/>
      <c r="O1396" s="33"/>
      <c r="P1396" s="33"/>
      <c r="Q1396" s="33"/>
      <c r="R1396" s="58">
        <v>1</v>
      </c>
      <c r="S1396" s="33">
        <v>110</v>
      </c>
      <c r="T1396" s="33">
        <v>363</v>
      </c>
      <c r="U1396" s="33" t="s">
        <v>3593</v>
      </c>
      <c r="V1396" s="39" t="s">
        <v>39</v>
      </c>
      <c r="W1396" s="33" t="s">
        <v>179</v>
      </c>
    </row>
    <row r="1397" ht="24" spans="1:23">
      <c r="A1397" s="32">
        <v>1388</v>
      </c>
      <c r="B1397" s="39" t="s">
        <v>3393</v>
      </c>
      <c r="C1397" s="39" t="s">
        <v>31</v>
      </c>
      <c r="D1397" s="33" t="s">
        <v>34</v>
      </c>
      <c r="E1397" s="33" t="s">
        <v>3594</v>
      </c>
      <c r="F1397" s="64">
        <v>44197</v>
      </c>
      <c r="G1397" s="64">
        <v>44531</v>
      </c>
      <c r="H1397" s="39" t="s">
        <v>3394</v>
      </c>
      <c r="I1397" s="33" t="s">
        <v>3595</v>
      </c>
      <c r="J1397" s="33">
        <v>46</v>
      </c>
      <c r="K1397" s="33"/>
      <c r="L1397" s="33">
        <v>46</v>
      </c>
      <c r="M1397" s="33"/>
      <c r="N1397" s="33"/>
      <c r="O1397" s="33"/>
      <c r="P1397" s="33"/>
      <c r="Q1397" s="33"/>
      <c r="R1397" s="33"/>
      <c r="S1397" s="33">
        <v>17</v>
      </c>
      <c r="T1397" s="33">
        <v>63</v>
      </c>
      <c r="U1397" s="33" t="s">
        <v>3596</v>
      </c>
      <c r="V1397" s="39" t="s">
        <v>39</v>
      </c>
      <c r="W1397" s="33" t="s">
        <v>179</v>
      </c>
    </row>
    <row r="1398" ht="24" spans="1:23">
      <c r="A1398" s="32">
        <v>1389</v>
      </c>
      <c r="B1398" s="39" t="s">
        <v>3393</v>
      </c>
      <c r="C1398" s="39" t="s">
        <v>31</v>
      </c>
      <c r="D1398" s="33" t="s">
        <v>34</v>
      </c>
      <c r="E1398" s="33" t="s">
        <v>3594</v>
      </c>
      <c r="F1398" s="64">
        <v>44197</v>
      </c>
      <c r="G1398" s="64">
        <v>44531</v>
      </c>
      <c r="H1398" s="39" t="s">
        <v>3394</v>
      </c>
      <c r="I1398" s="33" t="s">
        <v>3597</v>
      </c>
      <c r="J1398" s="33">
        <v>26</v>
      </c>
      <c r="K1398" s="33"/>
      <c r="L1398" s="33">
        <v>26</v>
      </c>
      <c r="M1398" s="33"/>
      <c r="N1398" s="33"/>
      <c r="O1398" s="33"/>
      <c r="P1398" s="33"/>
      <c r="Q1398" s="33"/>
      <c r="R1398" s="33"/>
      <c r="S1398" s="33">
        <v>9</v>
      </c>
      <c r="T1398" s="33">
        <v>63</v>
      </c>
      <c r="U1398" s="33" t="s">
        <v>3598</v>
      </c>
      <c r="V1398" s="39" t="s">
        <v>39</v>
      </c>
      <c r="W1398" s="33" t="s">
        <v>179</v>
      </c>
    </row>
    <row r="1399" ht="24" spans="1:23">
      <c r="A1399" s="32">
        <v>1390</v>
      </c>
      <c r="B1399" s="39" t="s">
        <v>3393</v>
      </c>
      <c r="C1399" s="39" t="s">
        <v>31</v>
      </c>
      <c r="D1399" s="33" t="s">
        <v>34</v>
      </c>
      <c r="E1399" s="33" t="s">
        <v>3594</v>
      </c>
      <c r="F1399" s="64">
        <v>44348</v>
      </c>
      <c r="G1399" s="64">
        <v>44440</v>
      </c>
      <c r="H1399" s="39" t="s">
        <v>3394</v>
      </c>
      <c r="I1399" s="33" t="s">
        <v>3599</v>
      </c>
      <c r="J1399" s="33">
        <v>21</v>
      </c>
      <c r="K1399" s="33"/>
      <c r="L1399" s="33">
        <v>21</v>
      </c>
      <c r="M1399" s="33"/>
      <c r="N1399" s="33"/>
      <c r="O1399" s="33"/>
      <c r="P1399" s="33"/>
      <c r="Q1399" s="33"/>
      <c r="R1399" s="33"/>
      <c r="S1399" s="33">
        <v>8</v>
      </c>
      <c r="T1399" s="33">
        <v>30</v>
      </c>
      <c r="U1399" s="33" t="s">
        <v>3600</v>
      </c>
      <c r="V1399" s="39" t="s">
        <v>39</v>
      </c>
      <c r="W1399" s="33" t="s">
        <v>179</v>
      </c>
    </row>
    <row r="1400" ht="24" spans="1:23">
      <c r="A1400" s="32">
        <v>1391</v>
      </c>
      <c r="B1400" s="39" t="s">
        <v>3393</v>
      </c>
      <c r="C1400" s="39" t="s">
        <v>31</v>
      </c>
      <c r="D1400" s="33" t="s">
        <v>34</v>
      </c>
      <c r="E1400" s="33" t="s">
        <v>3594</v>
      </c>
      <c r="F1400" s="64">
        <v>44348</v>
      </c>
      <c r="G1400" s="64">
        <v>44440</v>
      </c>
      <c r="H1400" s="39" t="s">
        <v>3394</v>
      </c>
      <c r="I1400" s="33" t="s">
        <v>3601</v>
      </c>
      <c r="J1400" s="33">
        <v>21</v>
      </c>
      <c r="K1400" s="33"/>
      <c r="L1400" s="33">
        <v>21</v>
      </c>
      <c r="M1400" s="33"/>
      <c r="N1400" s="33"/>
      <c r="O1400" s="33"/>
      <c r="P1400" s="33"/>
      <c r="Q1400" s="33"/>
      <c r="R1400" s="33"/>
      <c r="S1400" s="33">
        <v>12</v>
      </c>
      <c r="T1400" s="33">
        <v>40</v>
      </c>
      <c r="U1400" s="33" t="s">
        <v>3602</v>
      </c>
      <c r="V1400" s="39" t="s">
        <v>39</v>
      </c>
      <c r="W1400" s="33" t="s">
        <v>179</v>
      </c>
    </row>
    <row r="1401" ht="24" spans="1:23">
      <c r="A1401" s="32">
        <v>1392</v>
      </c>
      <c r="B1401" s="39" t="s">
        <v>3393</v>
      </c>
      <c r="C1401" s="39" t="s">
        <v>31</v>
      </c>
      <c r="D1401" s="33" t="s">
        <v>34</v>
      </c>
      <c r="E1401" s="33" t="s">
        <v>3594</v>
      </c>
      <c r="F1401" s="64">
        <v>44348</v>
      </c>
      <c r="G1401" s="64">
        <v>44409</v>
      </c>
      <c r="H1401" s="39" t="s">
        <v>3394</v>
      </c>
      <c r="I1401" s="33" t="s">
        <v>3603</v>
      </c>
      <c r="J1401" s="33">
        <v>21</v>
      </c>
      <c r="K1401" s="33"/>
      <c r="L1401" s="33">
        <v>21</v>
      </c>
      <c r="M1401" s="33"/>
      <c r="N1401" s="33"/>
      <c r="O1401" s="33"/>
      <c r="P1401" s="33"/>
      <c r="Q1401" s="33"/>
      <c r="R1401" s="33"/>
      <c r="S1401" s="33">
        <v>11</v>
      </c>
      <c r="T1401" s="33">
        <v>35</v>
      </c>
      <c r="U1401" s="33" t="s">
        <v>3604</v>
      </c>
      <c r="V1401" s="39" t="s">
        <v>39</v>
      </c>
      <c r="W1401" s="33" t="s">
        <v>179</v>
      </c>
    </row>
    <row r="1402" ht="24" spans="1:23">
      <c r="A1402" s="32">
        <v>1393</v>
      </c>
      <c r="B1402" s="39" t="s">
        <v>3393</v>
      </c>
      <c r="C1402" s="39" t="s">
        <v>31</v>
      </c>
      <c r="D1402" s="33" t="s">
        <v>34</v>
      </c>
      <c r="E1402" s="33" t="s">
        <v>507</v>
      </c>
      <c r="F1402" s="64">
        <v>44197</v>
      </c>
      <c r="G1402" s="64">
        <v>44409</v>
      </c>
      <c r="H1402" s="39" t="s">
        <v>3394</v>
      </c>
      <c r="I1402" s="33" t="s">
        <v>3605</v>
      </c>
      <c r="J1402" s="33">
        <v>20</v>
      </c>
      <c r="K1402" s="33"/>
      <c r="L1402" s="33">
        <v>20</v>
      </c>
      <c r="M1402" s="33"/>
      <c r="N1402" s="33"/>
      <c r="O1402" s="33"/>
      <c r="P1402" s="33"/>
      <c r="Q1402" s="33"/>
      <c r="R1402" s="33"/>
      <c r="S1402" s="33">
        <v>35</v>
      </c>
      <c r="T1402" s="33">
        <v>92</v>
      </c>
      <c r="U1402" s="33" t="s">
        <v>3606</v>
      </c>
      <c r="V1402" s="39" t="s">
        <v>39</v>
      </c>
      <c r="W1402" s="33" t="s">
        <v>179</v>
      </c>
    </row>
    <row r="1403" ht="24" spans="1:23">
      <c r="A1403" s="32">
        <v>1394</v>
      </c>
      <c r="B1403" s="39" t="s">
        <v>3393</v>
      </c>
      <c r="C1403" s="39" t="s">
        <v>31</v>
      </c>
      <c r="D1403" s="33" t="s">
        <v>34</v>
      </c>
      <c r="E1403" s="33" t="s">
        <v>259</v>
      </c>
      <c r="F1403" s="64">
        <v>44197</v>
      </c>
      <c r="G1403" s="64">
        <v>44531</v>
      </c>
      <c r="H1403" s="39" t="s">
        <v>3394</v>
      </c>
      <c r="I1403" s="33" t="s">
        <v>3607</v>
      </c>
      <c r="J1403" s="33">
        <v>50</v>
      </c>
      <c r="K1403" s="33"/>
      <c r="L1403" s="33">
        <v>50</v>
      </c>
      <c r="M1403" s="33"/>
      <c r="N1403" s="33"/>
      <c r="O1403" s="33"/>
      <c r="P1403" s="33"/>
      <c r="Q1403" s="33"/>
      <c r="R1403" s="58">
        <v>1</v>
      </c>
      <c r="S1403" s="33">
        <v>106</v>
      </c>
      <c r="T1403" s="33">
        <v>386</v>
      </c>
      <c r="U1403" s="33" t="s">
        <v>3608</v>
      </c>
      <c r="V1403" s="39" t="s">
        <v>39</v>
      </c>
      <c r="W1403" s="33" t="s">
        <v>179</v>
      </c>
    </row>
    <row r="1404" ht="24" spans="1:23">
      <c r="A1404" s="32">
        <v>1395</v>
      </c>
      <c r="B1404" s="39" t="s">
        <v>3393</v>
      </c>
      <c r="C1404" s="39" t="s">
        <v>31</v>
      </c>
      <c r="D1404" s="33" t="s">
        <v>34</v>
      </c>
      <c r="E1404" s="33" t="s">
        <v>259</v>
      </c>
      <c r="F1404" s="64">
        <v>44197</v>
      </c>
      <c r="G1404" s="64">
        <v>44531</v>
      </c>
      <c r="H1404" s="39" t="s">
        <v>3394</v>
      </c>
      <c r="I1404" s="33" t="s">
        <v>3609</v>
      </c>
      <c r="J1404" s="33">
        <v>30</v>
      </c>
      <c r="K1404" s="33"/>
      <c r="L1404" s="33">
        <v>30</v>
      </c>
      <c r="M1404" s="33"/>
      <c r="N1404" s="33"/>
      <c r="O1404" s="33"/>
      <c r="P1404" s="33"/>
      <c r="Q1404" s="33"/>
      <c r="R1404" s="58">
        <v>1</v>
      </c>
      <c r="S1404" s="33">
        <v>106</v>
      </c>
      <c r="T1404" s="33">
        <v>386</v>
      </c>
      <c r="U1404" s="33" t="s">
        <v>3608</v>
      </c>
      <c r="V1404" s="39" t="s">
        <v>39</v>
      </c>
      <c r="W1404" s="33" t="s">
        <v>179</v>
      </c>
    </row>
    <row r="1405" ht="24" spans="1:23">
      <c r="A1405" s="32">
        <v>1396</v>
      </c>
      <c r="B1405" s="39" t="s">
        <v>3393</v>
      </c>
      <c r="C1405" s="39" t="s">
        <v>31</v>
      </c>
      <c r="D1405" s="33" t="s">
        <v>34</v>
      </c>
      <c r="E1405" s="33" t="s">
        <v>259</v>
      </c>
      <c r="F1405" s="64">
        <v>44470</v>
      </c>
      <c r="G1405" s="64">
        <v>44531</v>
      </c>
      <c r="H1405" s="39" t="s">
        <v>3394</v>
      </c>
      <c r="I1405" s="33" t="s">
        <v>3610</v>
      </c>
      <c r="J1405" s="33">
        <v>24</v>
      </c>
      <c r="K1405" s="33"/>
      <c r="L1405" s="33">
        <v>24</v>
      </c>
      <c r="M1405" s="33"/>
      <c r="N1405" s="33"/>
      <c r="O1405" s="33"/>
      <c r="P1405" s="33"/>
      <c r="Q1405" s="33"/>
      <c r="R1405" s="58">
        <v>1</v>
      </c>
      <c r="S1405" s="33">
        <v>30</v>
      </c>
      <c r="T1405" s="33">
        <v>126</v>
      </c>
      <c r="U1405" s="33" t="s">
        <v>3611</v>
      </c>
      <c r="V1405" s="39" t="s">
        <v>39</v>
      </c>
      <c r="W1405" s="33" t="s">
        <v>179</v>
      </c>
    </row>
    <row r="1406" ht="24" spans="1:23">
      <c r="A1406" s="32">
        <v>1397</v>
      </c>
      <c r="B1406" s="39" t="s">
        <v>3393</v>
      </c>
      <c r="C1406" s="39" t="s">
        <v>31</v>
      </c>
      <c r="D1406" s="33" t="s">
        <v>34</v>
      </c>
      <c r="E1406" s="33" t="s">
        <v>614</v>
      </c>
      <c r="F1406" s="64">
        <v>44317</v>
      </c>
      <c r="G1406" s="64">
        <v>44409</v>
      </c>
      <c r="H1406" s="39" t="s">
        <v>3394</v>
      </c>
      <c r="I1406" s="33" t="s">
        <v>3612</v>
      </c>
      <c r="J1406" s="33">
        <v>40.5</v>
      </c>
      <c r="K1406" s="33"/>
      <c r="L1406" s="33">
        <v>40.5</v>
      </c>
      <c r="M1406" s="33"/>
      <c r="N1406" s="33"/>
      <c r="O1406" s="33"/>
      <c r="P1406" s="33"/>
      <c r="Q1406" s="33"/>
      <c r="R1406" s="33"/>
      <c r="S1406" s="33">
        <v>34</v>
      </c>
      <c r="T1406" s="33">
        <v>100</v>
      </c>
      <c r="U1406" s="33" t="s">
        <v>3613</v>
      </c>
      <c r="V1406" s="39" t="s">
        <v>39</v>
      </c>
      <c r="W1406" s="33" t="s">
        <v>179</v>
      </c>
    </row>
    <row r="1407" ht="24" spans="1:23">
      <c r="A1407" s="32">
        <v>1398</v>
      </c>
      <c r="B1407" s="39" t="s">
        <v>3393</v>
      </c>
      <c r="C1407" s="39" t="s">
        <v>31</v>
      </c>
      <c r="D1407" s="33" t="s">
        <v>34</v>
      </c>
      <c r="E1407" s="33" t="s">
        <v>1757</v>
      </c>
      <c r="F1407" s="64">
        <v>44348</v>
      </c>
      <c r="G1407" s="64">
        <v>44531</v>
      </c>
      <c r="H1407" s="39" t="s">
        <v>3394</v>
      </c>
      <c r="I1407" s="33" t="s">
        <v>3614</v>
      </c>
      <c r="J1407" s="33">
        <v>8</v>
      </c>
      <c r="K1407" s="33"/>
      <c r="L1407" s="33">
        <v>8</v>
      </c>
      <c r="M1407" s="33"/>
      <c r="N1407" s="33"/>
      <c r="O1407" s="33"/>
      <c r="P1407" s="33"/>
      <c r="Q1407" s="33"/>
      <c r="R1407" s="33"/>
      <c r="S1407" s="33">
        <v>35</v>
      </c>
      <c r="T1407" s="33">
        <v>102</v>
      </c>
      <c r="U1407" s="33" t="s">
        <v>3615</v>
      </c>
      <c r="V1407" s="39" t="s">
        <v>39</v>
      </c>
      <c r="W1407" s="33" t="s">
        <v>179</v>
      </c>
    </row>
    <row r="1408" ht="24" spans="1:23">
      <c r="A1408" s="32">
        <v>1399</v>
      </c>
      <c r="B1408" s="39" t="s">
        <v>3393</v>
      </c>
      <c r="C1408" s="39" t="s">
        <v>31</v>
      </c>
      <c r="D1408" s="33" t="s">
        <v>34</v>
      </c>
      <c r="E1408" s="33" t="s">
        <v>1757</v>
      </c>
      <c r="F1408" s="64">
        <v>44348</v>
      </c>
      <c r="G1408" s="64">
        <v>44531</v>
      </c>
      <c r="H1408" s="39" t="s">
        <v>3394</v>
      </c>
      <c r="I1408" s="33" t="s">
        <v>3616</v>
      </c>
      <c r="J1408" s="33">
        <v>10</v>
      </c>
      <c r="K1408" s="33"/>
      <c r="L1408" s="33">
        <v>10</v>
      </c>
      <c r="M1408" s="33"/>
      <c r="N1408" s="33"/>
      <c r="O1408" s="33"/>
      <c r="P1408" s="33"/>
      <c r="Q1408" s="33"/>
      <c r="R1408" s="33"/>
      <c r="S1408" s="33">
        <v>32</v>
      </c>
      <c r="T1408" s="33">
        <v>96</v>
      </c>
      <c r="U1408" s="33" t="s">
        <v>3617</v>
      </c>
      <c r="V1408" s="39" t="s">
        <v>39</v>
      </c>
      <c r="W1408" s="33" t="s">
        <v>179</v>
      </c>
    </row>
    <row r="1409" ht="24" spans="1:23">
      <c r="A1409" s="32">
        <v>1400</v>
      </c>
      <c r="B1409" s="39" t="s">
        <v>3393</v>
      </c>
      <c r="C1409" s="39" t="s">
        <v>31</v>
      </c>
      <c r="D1409" s="33" t="s">
        <v>34</v>
      </c>
      <c r="E1409" s="33" t="s">
        <v>1757</v>
      </c>
      <c r="F1409" s="64">
        <v>44197</v>
      </c>
      <c r="G1409" s="64">
        <v>44531</v>
      </c>
      <c r="H1409" s="39" t="s">
        <v>3394</v>
      </c>
      <c r="I1409" s="33" t="s">
        <v>3618</v>
      </c>
      <c r="J1409" s="33">
        <v>8</v>
      </c>
      <c r="K1409" s="33"/>
      <c r="L1409" s="33">
        <v>8</v>
      </c>
      <c r="M1409" s="33"/>
      <c r="N1409" s="33"/>
      <c r="O1409" s="33"/>
      <c r="P1409" s="33"/>
      <c r="Q1409" s="33"/>
      <c r="R1409" s="33"/>
      <c r="S1409" s="33">
        <v>40</v>
      </c>
      <c r="T1409" s="33">
        <v>119</v>
      </c>
      <c r="U1409" s="33" t="s">
        <v>3619</v>
      </c>
      <c r="V1409" s="39" t="s">
        <v>39</v>
      </c>
      <c r="W1409" s="33" t="s">
        <v>179</v>
      </c>
    </row>
    <row r="1410" ht="24" spans="1:23">
      <c r="A1410" s="32">
        <v>1401</v>
      </c>
      <c r="B1410" s="39" t="s">
        <v>3393</v>
      </c>
      <c r="C1410" s="39" t="s">
        <v>31</v>
      </c>
      <c r="D1410" s="33" t="s">
        <v>34</v>
      </c>
      <c r="E1410" s="33" t="s">
        <v>3620</v>
      </c>
      <c r="F1410" s="64">
        <v>44197</v>
      </c>
      <c r="G1410" s="64">
        <v>44531</v>
      </c>
      <c r="H1410" s="39" t="s">
        <v>3394</v>
      </c>
      <c r="I1410" s="33" t="s">
        <v>3621</v>
      </c>
      <c r="J1410" s="33">
        <v>28</v>
      </c>
      <c r="K1410" s="33"/>
      <c r="L1410" s="33">
        <v>28</v>
      </c>
      <c r="M1410" s="33"/>
      <c r="N1410" s="33"/>
      <c r="O1410" s="33"/>
      <c r="P1410" s="33"/>
      <c r="Q1410" s="33"/>
      <c r="R1410" s="33"/>
      <c r="S1410" s="33">
        <v>30</v>
      </c>
      <c r="T1410" s="33">
        <v>111</v>
      </c>
      <c r="U1410" s="33" t="s">
        <v>3622</v>
      </c>
      <c r="V1410" s="39" t="s">
        <v>39</v>
      </c>
      <c r="W1410" s="33" t="s">
        <v>179</v>
      </c>
    </row>
    <row r="1411" ht="24" spans="1:23">
      <c r="A1411" s="32">
        <v>1402</v>
      </c>
      <c r="B1411" s="39" t="s">
        <v>3393</v>
      </c>
      <c r="C1411" s="39" t="s">
        <v>31</v>
      </c>
      <c r="D1411" s="33" t="s">
        <v>34</v>
      </c>
      <c r="E1411" s="33" t="s">
        <v>2239</v>
      </c>
      <c r="F1411" s="64">
        <v>44317</v>
      </c>
      <c r="G1411" s="64">
        <v>44531</v>
      </c>
      <c r="H1411" s="39" t="s">
        <v>3394</v>
      </c>
      <c r="I1411" s="33" t="s">
        <v>3623</v>
      </c>
      <c r="J1411" s="33">
        <v>32</v>
      </c>
      <c r="K1411" s="33"/>
      <c r="L1411" s="33">
        <v>32</v>
      </c>
      <c r="M1411" s="33"/>
      <c r="N1411" s="33"/>
      <c r="O1411" s="33"/>
      <c r="P1411" s="33"/>
      <c r="Q1411" s="33"/>
      <c r="R1411" s="33"/>
      <c r="S1411" s="33">
        <v>12</v>
      </c>
      <c r="T1411" s="33">
        <v>68</v>
      </c>
      <c r="U1411" s="33" t="s">
        <v>3624</v>
      </c>
      <c r="V1411" s="39" t="s">
        <v>39</v>
      </c>
      <c r="W1411" s="33" t="s">
        <v>179</v>
      </c>
    </row>
    <row r="1412" ht="24" spans="1:23">
      <c r="A1412" s="32">
        <v>1403</v>
      </c>
      <c r="B1412" s="39" t="s">
        <v>3393</v>
      </c>
      <c r="C1412" s="39" t="s">
        <v>31</v>
      </c>
      <c r="D1412" s="33" t="s">
        <v>34</v>
      </c>
      <c r="E1412" s="33" t="s">
        <v>842</v>
      </c>
      <c r="F1412" s="64">
        <v>44197</v>
      </c>
      <c r="G1412" s="64">
        <v>44531</v>
      </c>
      <c r="H1412" s="39" t="s">
        <v>3394</v>
      </c>
      <c r="I1412" s="33" t="s">
        <v>3625</v>
      </c>
      <c r="J1412" s="33">
        <v>30</v>
      </c>
      <c r="K1412" s="33"/>
      <c r="L1412" s="33">
        <v>30</v>
      </c>
      <c r="M1412" s="33"/>
      <c r="N1412" s="33"/>
      <c r="O1412" s="33">
        <v>1</v>
      </c>
      <c r="P1412" s="33"/>
      <c r="Q1412" s="33"/>
      <c r="R1412" s="58">
        <v>1</v>
      </c>
      <c r="S1412" s="33">
        <v>41</v>
      </c>
      <c r="T1412" s="33">
        <v>132</v>
      </c>
      <c r="U1412" s="33" t="s">
        <v>3626</v>
      </c>
      <c r="V1412" s="39" t="s">
        <v>39</v>
      </c>
      <c r="W1412" s="33" t="s">
        <v>179</v>
      </c>
    </row>
    <row r="1413" ht="24" spans="1:23">
      <c r="A1413" s="32">
        <v>1404</v>
      </c>
      <c r="B1413" s="39" t="s">
        <v>3393</v>
      </c>
      <c r="C1413" s="39" t="s">
        <v>31</v>
      </c>
      <c r="D1413" s="33" t="s">
        <v>34</v>
      </c>
      <c r="E1413" s="33" t="s">
        <v>2239</v>
      </c>
      <c r="F1413" s="64">
        <v>44317</v>
      </c>
      <c r="G1413" s="64">
        <v>44531</v>
      </c>
      <c r="H1413" s="39" t="s">
        <v>3394</v>
      </c>
      <c r="I1413" s="33" t="s">
        <v>3627</v>
      </c>
      <c r="J1413" s="33">
        <v>24</v>
      </c>
      <c r="K1413" s="33"/>
      <c r="L1413" s="33">
        <v>24</v>
      </c>
      <c r="M1413" s="33"/>
      <c r="N1413" s="33"/>
      <c r="O1413" s="33"/>
      <c r="P1413" s="33"/>
      <c r="Q1413" s="33"/>
      <c r="R1413" s="33"/>
      <c r="S1413" s="33">
        <v>13</v>
      </c>
      <c r="T1413" s="33">
        <v>57</v>
      </c>
      <c r="U1413" s="33" t="s">
        <v>3628</v>
      </c>
      <c r="V1413" s="39" t="s">
        <v>39</v>
      </c>
      <c r="W1413" s="33" t="s">
        <v>179</v>
      </c>
    </row>
    <row r="1414" ht="24" spans="1:23">
      <c r="A1414" s="32">
        <v>1405</v>
      </c>
      <c r="B1414" s="39" t="s">
        <v>3393</v>
      </c>
      <c r="C1414" s="39" t="s">
        <v>31</v>
      </c>
      <c r="D1414" s="33" t="s">
        <v>34</v>
      </c>
      <c r="E1414" s="33" t="s">
        <v>1401</v>
      </c>
      <c r="F1414" s="64">
        <v>44317</v>
      </c>
      <c r="G1414" s="64">
        <v>44531</v>
      </c>
      <c r="H1414" s="39" t="s">
        <v>3394</v>
      </c>
      <c r="I1414" s="33" t="s">
        <v>3629</v>
      </c>
      <c r="J1414" s="33">
        <v>30</v>
      </c>
      <c r="K1414" s="33"/>
      <c r="L1414" s="33">
        <v>30</v>
      </c>
      <c r="M1414" s="33"/>
      <c r="N1414" s="33"/>
      <c r="O1414" s="33"/>
      <c r="P1414" s="33"/>
      <c r="Q1414" s="33"/>
      <c r="R1414" s="33"/>
      <c r="S1414" s="33">
        <v>13</v>
      </c>
      <c r="T1414" s="33">
        <v>59</v>
      </c>
      <c r="U1414" s="33" t="s">
        <v>3630</v>
      </c>
      <c r="V1414" s="39" t="s">
        <v>39</v>
      </c>
      <c r="W1414" s="33" t="s">
        <v>179</v>
      </c>
    </row>
    <row r="1415" ht="24" spans="1:23">
      <c r="A1415" s="32">
        <v>1406</v>
      </c>
      <c r="B1415" s="39" t="s">
        <v>3393</v>
      </c>
      <c r="C1415" s="39" t="s">
        <v>31</v>
      </c>
      <c r="D1415" s="33" t="s">
        <v>34</v>
      </c>
      <c r="E1415" s="33" t="s">
        <v>821</v>
      </c>
      <c r="F1415" s="64">
        <v>44378</v>
      </c>
      <c r="G1415" s="64">
        <v>44531</v>
      </c>
      <c r="H1415" s="39" t="s">
        <v>3394</v>
      </c>
      <c r="I1415" s="33" t="s">
        <v>3631</v>
      </c>
      <c r="J1415" s="33">
        <v>36</v>
      </c>
      <c r="K1415" s="33"/>
      <c r="L1415" s="33">
        <v>36</v>
      </c>
      <c r="M1415" s="33"/>
      <c r="N1415" s="33"/>
      <c r="O1415" s="33"/>
      <c r="P1415" s="33"/>
      <c r="Q1415" s="33"/>
      <c r="R1415" s="58">
        <v>1</v>
      </c>
      <c r="S1415" s="33">
        <v>108</v>
      </c>
      <c r="T1415" s="33">
        <v>326</v>
      </c>
      <c r="U1415" s="33" t="s">
        <v>3632</v>
      </c>
      <c r="V1415" s="39" t="s">
        <v>39</v>
      </c>
      <c r="W1415" s="33" t="s">
        <v>179</v>
      </c>
    </row>
    <row r="1416" ht="24" spans="1:23">
      <c r="A1416" s="32">
        <v>1407</v>
      </c>
      <c r="B1416" s="39" t="s">
        <v>3393</v>
      </c>
      <c r="C1416" s="39" t="s">
        <v>31</v>
      </c>
      <c r="D1416" s="33" t="s">
        <v>34</v>
      </c>
      <c r="E1416" s="33" t="s">
        <v>821</v>
      </c>
      <c r="F1416" s="64">
        <v>44378</v>
      </c>
      <c r="G1416" s="64">
        <v>44531</v>
      </c>
      <c r="H1416" s="39" t="s">
        <v>3394</v>
      </c>
      <c r="I1416" s="33" t="s">
        <v>3633</v>
      </c>
      <c r="J1416" s="33">
        <v>20</v>
      </c>
      <c r="K1416" s="33"/>
      <c r="L1416" s="33">
        <v>20</v>
      </c>
      <c r="M1416" s="33"/>
      <c r="N1416" s="33"/>
      <c r="O1416" s="33"/>
      <c r="P1416" s="33"/>
      <c r="Q1416" s="33"/>
      <c r="R1416" s="58">
        <v>1</v>
      </c>
      <c r="S1416" s="33">
        <v>21</v>
      </c>
      <c r="T1416" s="33">
        <v>79</v>
      </c>
      <c r="U1416" s="33" t="s">
        <v>3634</v>
      </c>
      <c r="V1416" s="39" t="s">
        <v>39</v>
      </c>
      <c r="W1416" s="33" t="s">
        <v>179</v>
      </c>
    </row>
    <row r="1417" ht="24" spans="1:23">
      <c r="A1417" s="32">
        <v>1408</v>
      </c>
      <c r="B1417" s="39" t="s">
        <v>3393</v>
      </c>
      <c r="C1417" s="39" t="s">
        <v>31</v>
      </c>
      <c r="D1417" s="33" t="s">
        <v>34</v>
      </c>
      <c r="E1417" s="33" t="s">
        <v>1726</v>
      </c>
      <c r="F1417" s="64">
        <v>44197</v>
      </c>
      <c r="G1417" s="64">
        <v>44531</v>
      </c>
      <c r="H1417" s="39" t="s">
        <v>3394</v>
      </c>
      <c r="I1417" s="33" t="s">
        <v>3635</v>
      </c>
      <c r="J1417" s="33">
        <v>50</v>
      </c>
      <c r="K1417" s="33"/>
      <c r="L1417" s="33">
        <v>50</v>
      </c>
      <c r="M1417" s="33"/>
      <c r="N1417" s="33"/>
      <c r="O1417" s="33"/>
      <c r="P1417" s="33"/>
      <c r="Q1417" s="33"/>
      <c r="R1417" s="33"/>
      <c r="S1417" s="33">
        <v>40</v>
      </c>
      <c r="T1417" s="33">
        <v>150</v>
      </c>
      <c r="U1417" s="33" t="s">
        <v>3636</v>
      </c>
      <c r="V1417" s="39" t="s">
        <v>39</v>
      </c>
      <c r="W1417" s="33" t="s">
        <v>179</v>
      </c>
    </row>
    <row r="1418" ht="24" spans="1:23">
      <c r="A1418" s="32">
        <v>1409</v>
      </c>
      <c r="B1418" s="39" t="s">
        <v>3393</v>
      </c>
      <c r="C1418" s="39" t="s">
        <v>31</v>
      </c>
      <c r="D1418" s="33" t="s">
        <v>34</v>
      </c>
      <c r="E1418" s="33" t="s">
        <v>83</v>
      </c>
      <c r="F1418" s="64">
        <v>44197</v>
      </c>
      <c r="G1418" s="64">
        <v>44531</v>
      </c>
      <c r="H1418" s="39" t="s">
        <v>3394</v>
      </c>
      <c r="I1418" s="33" t="s">
        <v>3637</v>
      </c>
      <c r="J1418" s="33">
        <v>30</v>
      </c>
      <c r="K1418" s="33"/>
      <c r="L1418" s="33">
        <v>30</v>
      </c>
      <c r="M1418" s="33"/>
      <c r="N1418" s="33"/>
      <c r="O1418" s="33"/>
      <c r="P1418" s="33"/>
      <c r="Q1418" s="33"/>
      <c r="R1418" s="58">
        <v>1</v>
      </c>
      <c r="S1418" s="33">
        <v>122</v>
      </c>
      <c r="T1418" s="33">
        <v>476</v>
      </c>
      <c r="U1418" s="33" t="s">
        <v>3638</v>
      </c>
      <c r="V1418" s="39" t="s">
        <v>39</v>
      </c>
      <c r="W1418" s="33" t="s">
        <v>179</v>
      </c>
    </row>
    <row r="1419" ht="24" spans="1:23">
      <c r="A1419" s="32">
        <v>1410</v>
      </c>
      <c r="B1419" s="39" t="s">
        <v>3393</v>
      </c>
      <c r="C1419" s="39" t="s">
        <v>31</v>
      </c>
      <c r="D1419" s="33" t="s">
        <v>34</v>
      </c>
      <c r="E1419" s="33" t="s">
        <v>83</v>
      </c>
      <c r="F1419" s="64">
        <v>44197</v>
      </c>
      <c r="G1419" s="64">
        <v>44531</v>
      </c>
      <c r="H1419" s="39" t="s">
        <v>3394</v>
      </c>
      <c r="I1419" s="33" t="s">
        <v>3639</v>
      </c>
      <c r="J1419" s="33">
        <v>30</v>
      </c>
      <c r="K1419" s="33"/>
      <c r="L1419" s="33">
        <v>30</v>
      </c>
      <c r="M1419" s="33"/>
      <c r="N1419" s="33"/>
      <c r="O1419" s="33"/>
      <c r="P1419" s="33"/>
      <c r="Q1419" s="33"/>
      <c r="R1419" s="58">
        <v>1</v>
      </c>
      <c r="S1419" s="33">
        <v>122</v>
      </c>
      <c r="T1419" s="33">
        <v>476</v>
      </c>
      <c r="U1419" s="33" t="s">
        <v>3638</v>
      </c>
      <c r="V1419" s="39" t="s">
        <v>39</v>
      </c>
      <c r="W1419" s="33" t="s">
        <v>179</v>
      </c>
    </row>
    <row r="1420" ht="24" spans="1:23">
      <c r="A1420" s="32">
        <v>1411</v>
      </c>
      <c r="B1420" s="39" t="s">
        <v>3393</v>
      </c>
      <c r="C1420" s="39" t="s">
        <v>31</v>
      </c>
      <c r="D1420" s="33" t="s">
        <v>34</v>
      </c>
      <c r="E1420" s="33" t="s">
        <v>279</v>
      </c>
      <c r="F1420" s="64">
        <v>44197</v>
      </c>
      <c r="G1420" s="64">
        <v>44531</v>
      </c>
      <c r="H1420" s="39" t="s">
        <v>3394</v>
      </c>
      <c r="I1420" s="33" t="s">
        <v>3640</v>
      </c>
      <c r="J1420" s="33">
        <v>15</v>
      </c>
      <c r="K1420" s="33"/>
      <c r="L1420" s="33">
        <v>15</v>
      </c>
      <c r="M1420" s="33"/>
      <c r="N1420" s="33"/>
      <c r="O1420" s="33"/>
      <c r="P1420" s="33"/>
      <c r="Q1420" s="33"/>
      <c r="R1420" s="58">
        <v>1</v>
      </c>
      <c r="S1420" s="33">
        <v>31</v>
      </c>
      <c r="T1420" s="33">
        <v>68</v>
      </c>
      <c r="U1420" s="33" t="s">
        <v>3641</v>
      </c>
      <c r="V1420" s="39" t="s">
        <v>39</v>
      </c>
      <c r="W1420" s="33" t="s">
        <v>179</v>
      </c>
    </row>
    <row r="1421" ht="24" spans="1:23">
      <c r="A1421" s="32">
        <v>1412</v>
      </c>
      <c r="B1421" s="39" t="s">
        <v>3393</v>
      </c>
      <c r="C1421" s="39" t="s">
        <v>31</v>
      </c>
      <c r="D1421" s="33" t="s">
        <v>34</v>
      </c>
      <c r="E1421" s="33" t="s">
        <v>279</v>
      </c>
      <c r="F1421" s="64">
        <v>44197</v>
      </c>
      <c r="G1421" s="64">
        <v>44531</v>
      </c>
      <c r="H1421" s="39" t="s">
        <v>3394</v>
      </c>
      <c r="I1421" s="33" t="s">
        <v>3642</v>
      </c>
      <c r="J1421" s="33">
        <v>40</v>
      </c>
      <c r="K1421" s="33"/>
      <c r="L1421" s="33">
        <v>40</v>
      </c>
      <c r="M1421" s="33"/>
      <c r="N1421" s="33"/>
      <c r="O1421" s="33"/>
      <c r="P1421" s="33"/>
      <c r="Q1421" s="33"/>
      <c r="R1421" s="58">
        <v>1</v>
      </c>
      <c r="S1421" s="33">
        <v>29</v>
      </c>
      <c r="T1421" s="33">
        <v>87</v>
      </c>
      <c r="U1421" s="33" t="s">
        <v>3643</v>
      </c>
      <c r="V1421" s="39" t="s">
        <v>39</v>
      </c>
      <c r="W1421" s="33" t="s">
        <v>179</v>
      </c>
    </row>
    <row r="1422" ht="24" spans="1:23">
      <c r="A1422" s="32">
        <v>1413</v>
      </c>
      <c r="B1422" s="39" t="s">
        <v>3393</v>
      </c>
      <c r="C1422" s="39" t="s">
        <v>31</v>
      </c>
      <c r="D1422" s="33" t="s">
        <v>34</v>
      </c>
      <c r="E1422" s="33" t="s">
        <v>279</v>
      </c>
      <c r="F1422" s="64">
        <v>44197</v>
      </c>
      <c r="G1422" s="64">
        <v>44531</v>
      </c>
      <c r="H1422" s="39" t="s">
        <v>3394</v>
      </c>
      <c r="I1422" s="33" t="s">
        <v>3644</v>
      </c>
      <c r="J1422" s="33">
        <v>20</v>
      </c>
      <c r="K1422" s="33"/>
      <c r="L1422" s="33">
        <v>20</v>
      </c>
      <c r="M1422" s="33"/>
      <c r="N1422" s="33"/>
      <c r="O1422" s="33"/>
      <c r="P1422" s="33"/>
      <c r="Q1422" s="33"/>
      <c r="R1422" s="58">
        <v>1</v>
      </c>
      <c r="S1422" s="33">
        <v>28</v>
      </c>
      <c r="T1422" s="33">
        <v>67</v>
      </c>
      <c r="U1422" s="33" t="s">
        <v>3645</v>
      </c>
      <c r="V1422" s="39" t="s">
        <v>39</v>
      </c>
      <c r="W1422" s="33" t="s">
        <v>179</v>
      </c>
    </row>
    <row r="1423" ht="24" spans="1:23">
      <c r="A1423" s="32">
        <v>1414</v>
      </c>
      <c r="B1423" s="39" t="s">
        <v>3393</v>
      </c>
      <c r="C1423" s="39" t="s">
        <v>31</v>
      </c>
      <c r="D1423" s="33" t="s">
        <v>34</v>
      </c>
      <c r="E1423" s="33" t="s">
        <v>279</v>
      </c>
      <c r="F1423" s="64">
        <v>44197</v>
      </c>
      <c r="G1423" s="64">
        <v>44531</v>
      </c>
      <c r="H1423" s="39" t="s">
        <v>3394</v>
      </c>
      <c r="I1423" s="33" t="s">
        <v>3646</v>
      </c>
      <c r="J1423" s="33">
        <v>30</v>
      </c>
      <c r="K1423" s="33"/>
      <c r="L1423" s="33">
        <v>30</v>
      </c>
      <c r="M1423" s="33"/>
      <c r="N1423" s="33"/>
      <c r="O1423" s="33"/>
      <c r="P1423" s="33"/>
      <c r="Q1423" s="33"/>
      <c r="R1423" s="58">
        <v>1</v>
      </c>
      <c r="S1423" s="33">
        <v>63</v>
      </c>
      <c r="T1423" s="33">
        <v>108</v>
      </c>
      <c r="U1423" s="33" t="s">
        <v>3647</v>
      </c>
      <c r="V1423" s="39" t="s">
        <v>39</v>
      </c>
      <c r="W1423" s="33" t="s">
        <v>179</v>
      </c>
    </row>
    <row r="1424" ht="24" spans="1:23">
      <c r="A1424" s="32">
        <v>1415</v>
      </c>
      <c r="B1424" s="39" t="s">
        <v>3393</v>
      </c>
      <c r="C1424" s="39" t="s">
        <v>31</v>
      </c>
      <c r="D1424" s="33" t="s">
        <v>34</v>
      </c>
      <c r="E1424" s="33" t="s">
        <v>279</v>
      </c>
      <c r="F1424" s="64">
        <v>44197</v>
      </c>
      <c r="G1424" s="64">
        <v>44531</v>
      </c>
      <c r="H1424" s="39" t="s">
        <v>3394</v>
      </c>
      <c r="I1424" s="33" t="s">
        <v>3648</v>
      </c>
      <c r="J1424" s="33">
        <v>25</v>
      </c>
      <c r="K1424" s="33"/>
      <c r="L1424" s="33">
        <v>25</v>
      </c>
      <c r="M1424" s="33"/>
      <c r="N1424" s="33"/>
      <c r="O1424" s="33"/>
      <c r="P1424" s="33"/>
      <c r="Q1424" s="33"/>
      <c r="R1424" s="58">
        <v>1</v>
      </c>
      <c r="S1424" s="33">
        <v>35</v>
      </c>
      <c r="T1424" s="33">
        <v>82</v>
      </c>
      <c r="U1424" s="33" t="s">
        <v>3649</v>
      </c>
      <c r="V1424" s="39" t="s">
        <v>39</v>
      </c>
      <c r="W1424" s="33" t="s">
        <v>179</v>
      </c>
    </row>
    <row r="1425" ht="24" spans="1:23">
      <c r="A1425" s="32">
        <v>1416</v>
      </c>
      <c r="B1425" s="39" t="s">
        <v>3393</v>
      </c>
      <c r="C1425" s="39" t="s">
        <v>31</v>
      </c>
      <c r="D1425" s="33" t="s">
        <v>34</v>
      </c>
      <c r="E1425" s="33" t="s">
        <v>279</v>
      </c>
      <c r="F1425" s="64">
        <v>44197</v>
      </c>
      <c r="G1425" s="64">
        <v>44531</v>
      </c>
      <c r="H1425" s="39" t="s">
        <v>3394</v>
      </c>
      <c r="I1425" s="33" t="s">
        <v>3650</v>
      </c>
      <c r="J1425" s="33">
        <v>25</v>
      </c>
      <c r="K1425" s="33"/>
      <c r="L1425" s="33">
        <v>25</v>
      </c>
      <c r="M1425" s="33"/>
      <c r="N1425" s="33"/>
      <c r="O1425" s="33"/>
      <c r="P1425" s="33"/>
      <c r="Q1425" s="33"/>
      <c r="R1425" s="58">
        <v>1</v>
      </c>
      <c r="S1425" s="33">
        <v>38</v>
      </c>
      <c r="T1425" s="33">
        <v>88</v>
      </c>
      <c r="U1425" s="33" t="s">
        <v>3651</v>
      </c>
      <c r="V1425" s="39" t="s">
        <v>39</v>
      </c>
      <c r="W1425" s="33" t="s">
        <v>179</v>
      </c>
    </row>
    <row r="1426" ht="24" spans="1:23">
      <c r="A1426" s="32">
        <v>1417</v>
      </c>
      <c r="B1426" s="39" t="s">
        <v>3393</v>
      </c>
      <c r="C1426" s="39" t="s">
        <v>31</v>
      </c>
      <c r="D1426" s="33" t="s">
        <v>34</v>
      </c>
      <c r="E1426" s="33" t="s">
        <v>279</v>
      </c>
      <c r="F1426" s="64">
        <v>44197</v>
      </c>
      <c r="G1426" s="64">
        <v>44531</v>
      </c>
      <c r="H1426" s="39" t="s">
        <v>3394</v>
      </c>
      <c r="I1426" s="33" t="s">
        <v>3652</v>
      </c>
      <c r="J1426" s="33">
        <v>70</v>
      </c>
      <c r="K1426" s="33"/>
      <c r="L1426" s="33">
        <v>70</v>
      </c>
      <c r="M1426" s="33"/>
      <c r="N1426" s="33"/>
      <c r="O1426" s="33"/>
      <c r="P1426" s="33"/>
      <c r="Q1426" s="33"/>
      <c r="R1426" s="58">
        <v>1</v>
      </c>
      <c r="S1426" s="33">
        <v>31</v>
      </c>
      <c r="T1426" s="33">
        <v>126</v>
      </c>
      <c r="U1426" s="33" t="s">
        <v>3653</v>
      </c>
      <c r="V1426" s="39" t="s">
        <v>39</v>
      </c>
      <c r="W1426" s="33" t="s">
        <v>179</v>
      </c>
    </row>
    <row r="1427" ht="24" spans="1:23">
      <c r="A1427" s="32">
        <v>1418</v>
      </c>
      <c r="B1427" s="39" t="s">
        <v>3393</v>
      </c>
      <c r="C1427" s="39" t="s">
        <v>31</v>
      </c>
      <c r="D1427" s="33" t="s">
        <v>34</v>
      </c>
      <c r="E1427" s="33" t="s">
        <v>279</v>
      </c>
      <c r="F1427" s="64">
        <v>44197</v>
      </c>
      <c r="G1427" s="64">
        <v>44531</v>
      </c>
      <c r="H1427" s="39" t="s">
        <v>3394</v>
      </c>
      <c r="I1427" s="33" t="s">
        <v>3654</v>
      </c>
      <c r="J1427" s="33">
        <v>20</v>
      </c>
      <c r="K1427" s="33"/>
      <c r="L1427" s="33">
        <v>20</v>
      </c>
      <c r="M1427" s="33"/>
      <c r="N1427" s="33"/>
      <c r="O1427" s="33"/>
      <c r="P1427" s="33"/>
      <c r="Q1427" s="33"/>
      <c r="R1427" s="58">
        <v>1</v>
      </c>
      <c r="S1427" s="33">
        <v>31</v>
      </c>
      <c r="T1427" s="33">
        <v>97</v>
      </c>
      <c r="U1427" s="33" t="s">
        <v>3655</v>
      </c>
      <c r="V1427" s="39" t="s">
        <v>39</v>
      </c>
      <c r="W1427" s="33" t="s">
        <v>179</v>
      </c>
    </row>
    <row r="1428" ht="24" spans="1:23">
      <c r="A1428" s="32">
        <v>1419</v>
      </c>
      <c r="B1428" s="39" t="s">
        <v>3393</v>
      </c>
      <c r="C1428" s="39" t="s">
        <v>31</v>
      </c>
      <c r="D1428" s="33" t="s">
        <v>3411</v>
      </c>
      <c r="E1428" s="33" t="s">
        <v>1268</v>
      </c>
      <c r="F1428" s="64">
        <v>44197</v>
      </c>
      <c r="G1428" s="64">
        <v>44531</v>
      </c>
      <c r="H1428" s="39" t="s">
        <v>3394</v>
      </c>
      <c r="I1428" s="33" t="s">
        <v>3656</v>
      </c>
      <c r="J1428" s="33">
        <v>10</v>
      </c>
      <c r="K1428" s="33"/>
      <c r="L1428" s="33">
        <v>10</v>
      </c>
      <c r="M1428" s="33"/>
      <c r="N1428" s="33"/>
      <c r="O1428" s="33"/>
      <c r="P1428" s="33"/>
      <c r="Q1428" s="33"/>
      <c r="R1428" s="33"/>
      <c r="S1428" s="33">
        <v>12</v>
      </c>
      <c r="T1428" s="33">
        <v>21</v>
      </c>
      <c r="U1428" s="33" t="s">
        <v>3657</v>
      </c>
      <c r="V1428" s="39" t="s">
        <v>39</v>
      </c>
      <c r="W1428" s="33" t="s">
        <v>179</v>
      </c>
    </row>
    <row r="1429" ht="24" spans="1:23">
      <c r="A1429" s="32">
        <v>1420</v>
      </c>
      <c r="B1429" s="39" t="s">
        <v>3393</v>
      </c>
      <c r="C1429" s="39" t="s">
        <v>31</v>
      </c>
      <c r="D1429" s="33" t="s">
        <v>34</v>
      </c>
      <c r="E1429" s="33" t="s">
        <v>1880</v>
      </c>
      <c r="F1429" s="64">
        <v>44197</v>
      </c>
      <c r="G1429" s="64">
        <v>44531</v>
      </c>
      <c r="H1429" s="39" t="s">
        <v>3394</v>
      </c>
      <c r="I1429" s="33" t="s">
        <v>3658</v>
      </c>
      <c r="J1429" s="33">
        <v>48</v>
      </c>
      <c r="K1429" s="33"/>
      <c r="L1429" s="33">
        <v>48</v>
      </c>
      <c r="M1429" s="33"/>
      <c r="N1429" s="33"/>
      <c r="O1429" s="33"/>
      <c r="P1429" s="33"/>
      <c r="Q1429" s="33"/>
      <c r="R1429" s="33"/>
      <c r="S1429" s="33">
        <v>54</v>
      </c>
      <c r="T1429" s="33">
        <v>179</v>
      </c>
      <c r="U1429" s="33" t="s">
        <v>3659</v>
      </c>
      <c r="V1429" s="39" t="s">
        <v>39</v>
      </c>
      <c r="W1429" s="33" t="s">
        <v>179</v>
      </c>
    </row>
    <row r="1430" ht="24" spans="1:23">
      <c r="A1430" s="32">
        <v>1421</v>
      </c>
      <c r="B1430" s="39" t="s">
        <v>3393</v>
      </c>
      <c r="C1430" s="39" t="s">
        <v>31</v>
      </c>
      <c r="D1430" s="33" t="s">
        <v>34</v>
      </c>
      <c r="E1430" s="33" t="s">
        <v>149</v>
      </c>
      <c r="F1430" s="64">
        <v>44197</v>
      </c>
      <c r="G1430" s="64">
        <v>44531</v>
      </c>
      <c r="H1430" s="39" t="s">
        <v>3394</v>
      </c>
      <c r="I1430" s="33" t="s">
        <v>3660</v>
      </c>
      <c r="J1430" s="33">
        <v>60</v>
      </c>
      <c r="K1430" s="33"/>
      <c r="L1430" s="33">
        <v>60</v>
      </c>
      <c r="M1430" s="33"/>
      <c r="N1430" s="33"/>
      <c r="O1430" s="33"/>
      <c r="P1430" s="33"/>
      <c r="Q1430" s="33"/>
      <c r="R1430" s="33"/>
      <c r="S1430" s="33">
        <v>75</v>
      </c>
      <c r="T1430" s="33">
        <v>286</v>
      </c>
      <c r="U1430" s="33" t="s">
        <v>3661</v>
      </c>
      <c r="V1430" s="39" t="s">
        <v>39</v>
      </c>
      <c r="W1430" s="33" t="s">
        <v>179</v>
      </c>
    </row>
    <row r="1431" ht="24" spans="1:23">
      <c r="A1431" s="32">
        <v>1422</v>
      </c>
      <c r="B1431" s="39" t="s">
        <v>3393</v>
      </c>
      <c r="C1431" s="39" t="s">
        <v>31</v>
      </c>
      <c r="D1431" s="33" t="s">
        <v>3411</v>
      </c>
      <c r="E1431" s="33" t="s">
        <v>1436</v>
      </c>
      <c r="F1431" s="64">
        <v>44197</v>
      </c>
      <c r="G1431" s="64">
        <v>44531</v>
      </c>
      <c r="H1431" s="39" t="s">
        <v>3394</v>
      </c>
      <c r="I1431" s="33" t="s">
        <v>3662</v>
      </c>
      <c r="J1431" s="33">
        <v>50</v>
      </c>
      <c r="K1431" s="33"/>
      <c r="L1431" s="33">
        <v>50</v>
      </c>
      <c r="M1431" s="33"/>
      <c r="N1431" s="33"/>
      <c r="O1431" s="33"/>
      <c r="P1431" s="33"/>
      <c r="Q1431" s="33"/>
      <c r="R1431" s="58">
        <v>1</v>
      </c>
      <c r="S1431" s="33">
        <v>350</v>
      </c>
      <c r="T1431" s="33">
        <v>395</v>
      </c>
      <c r="U1431" s="33" t="s">
        <v>3663</v>
      </c>
      <c r="V1431" s="39" t="s">
        <v>39</v>
      </c>
      <c r="W1431" s="33" t="s">
        <v>179</v>
      </c>
    </row>
    <row r="1432" ht="24" spans="1:23">
      <c r="A1432" s="32">
        <v>1423</v>
      </c>
      <c r="B1432" s="39" t="s">
        <v>3393</v>
      </c>
      <c r="C1432" s="39" t="s">
        <v>31</v>
      </c>
      <c r="D1432" s="33" t="s">
        <v>3411</v>
      </c>
      <c r="E1432" s="33" t="s">
        <v>1854</v>
      </c>
      <c r="F1432" s="64">
        <v>44197</v>
      </c>
      <c r="G1432" s="64">
        <v>44531</v>
      </c>
      <c r="H1432" s="39" t="s">
        <v>3394</v>
      </c>
      <c r="I1432" s="33" t="s">
        <v>3664</v>
      </c>
      <c r="J1432" s="33">
        <v>30</v>
      </c>
      <c r="K1432" s="33"/>
      <c r="L1432" s="33">
        <v>30</v>
      </c>
      <c r="M1432" s="33"/>
      <c r="N1432" s="33"/>
      <c r="O1432" s="33"/>
      <c r="P1432" s="33"/>
      <c r="Q1432" s="33"/>
      <c r="R1432" s="58">
        <v>1</v>
      </c>
      <c r="S1432" s="33">
        <v>96</v>
      </c>
      <c r="T1432" s="33">
        <v>377</v>
      </c>
      <c r="U1432" s="33" t="s">
        <v>3665</v>
      </c>
      <c r="V1432" s="39" t="s">
        <v>39</v>
      </c>
      <c r="W1432" s="33" t="s">
        <v>179</v>
      </c>
    </row>
    <row r="1433" ht="24" spans="1:23">
      <c r="A1433" s="32">
        <v>1424</v>
      </c>
      <c r="B1433" s="39" t="s">
        <v>3393</v>
      </c>
      <c r="C1433" s="39" t="s">
        <v>31</v>
      </c>
      <c r="D1433" s="33" t="s">
        <v>34</v>
      </c>
      <c r="E1433" s="33" t="s">
        <v>2775</v>
      </c>
      <c r="F1433" s="64">
        <v>44197</v>
      </c>
      <c r="G1433" s="64">
        <v>44531</v>
      </c>
      <c r="H1433" s="39" t="s">
        <v>3394</v>
      </c>
      <c r="I1433" s="33" t="s">
        <v>3666</v>
      </c>
      <c r="J1433" s="33">
        <v>30</v>
      </c>
      <c r="K1433" s="33"/>
      <c r="L1433" s="33">
        <v>30</v>
      </c>
      <c r="M1433" s="33"/>
      <c r="N1433" s="33"/>
      <c r="O1433" s="33"/>
      <c r="P1433" s="33"/>
      <c r="Q1433" s="33"/>
      <c r="R1433" s="58">
        <v>1</v>
      </c>
      <c r="S1433" s="33">
        <v>99</v>
      </c>
      <c r="T1433" s="33">
        <v>373</v>
      </c>
      <c r="U1433" s="33" t="s">
        <v>3667</v>
      </c>
      <c r="V1433" s="39" t="s">
        <v>39</v>
      </c>
      <c r="W1433" s="33" t="s">
        <v>179</v>
      </c>
    </row>
    <row r="1434" ht="24" spans="1:23">
      <c r="A1434" s="32">
        <v>1425</v>
      </c>
      <c r="B1434" s="39" t="s">
        <v>3393</v>
      </c>
      <c r="C1434" s="39" t="s">
        <v>31</v>
      </c>
      <c r="D1434" s="33" t="s">
        <v>34</v>
      </c>
      <c r="E1434" s="33" t="s">
        <v>118</v>
      </c>
      <c r="F1434" s="64">
        <v>44197</v>
      </c>
      <c r="G1434" s="64">
        <v>44531</v>
      </c>
      <c r="H1434" s="39" t="s">
        <v>3394</v>
      </c>
      <c r="I1434" s="33" t="s">
        <v>3668</v>
      </c>
      <c r="J1434" s="33">
        <v>60</v>
      </c>
      <c r="K1434" s="33"/>
      <c r="L1434" s="33">
        <v>60</v>
      </c>
      <c r="M1434" s="33"/>
      <c r="N1434" s="33"/>
      <c r="O1434" s="33"/>
      <c r="P1434" s="33"/>
      <c r="Q1434" s="33"/>
      <c r="R1434" s="33"/>
      <c r="S1434" s="33">
        <v>48</v>
      </c>
      <c r="T1434" s="33">
        <v>167</v>
      </c>
      <c r="U1434" s="33" t="s">
        <v>3669</v>
      </c>
      <c r="V1434" s="39" t="s">
        <v>39</v>
      </c>
      <c r="W1434" s="33" t="s">
        <v>179</v>
      </c>
    </row>
    <row r="1435" ht="24" spans="1:23">
      <c r="A1435" s="32">
        <v>1426</v>
      </c>
      <c r="B1435" s="39" t="s">
        <v>3393</v>
      </c>
      <c r="C1435" s="39" t="s">
        <v>31</v>
      </c>
      <c r="D1435" s="33" t="s">
        <v>34</v>
      </c>
      <c r="E1435" s="33" t="s">
        <v>425</v>
      </c>
      <c r="F1435" s="64">
        <v>44197</v>
      </c>
      <c r="G1435" s="64">
        <v>44531</v>
      </c>
      <c r="H1435" s="39" t="s">
        <v>3394</v>
      </c>
      <c r="I1435" s="33" t="s">
        <v>3670</v>
      </c>
      <c r="J1435" s="33">
        <v>60</v>
      </c>
      <c r="K1435" s="33"/>
      <c r="L1435" s="33">
        <v>60</v>
      </c>
      <c r="M1435" s="33"/>
      <c r="N1435" s="33"/>
      <c r="O1435" s="33"/>
      <c r="P1435" s="33"/>
      <c r="Q1435" s="33"/>
      <c r="R1435" s="58">
        <v>1</v>
      </c>
      <c r="S1435" s="33">
        <v>150</v>
      </c>
      <c r="T1435" s="33">
        <v>567</v>
      </c>
      <c r="U1435" s="33" t="s">
        <v>3671</v>
      </c>
      <c r="V1435" s="39" t="s">
        <v>39</v>
      </c>
      <c r="W1435" s="33" t="s">
        <v>179</v>
      </c>
    </row>
    <row r="1436" ht="24" spans="1:23">
      <c r="A1436" s="32">
        <v>1427</v>
      </c>
      <c r="B1436" s="39" t="s">
        <v>3393</v>
      </c>
      <c r="C1436" s="39" t="s">
        <v>31</v>
      </c>
      <c r="D1436" s="33" t="s">
        <v>34</v>
      </c>
      <c r="E1436" s="33" t="s">
        <v>185</v>
      </c>
      <c r="F1436" s="64">
        <v>44197</v>
      </c>
      <c r="G1436" s="64">
        <v>44531</v>
      </c>
      <c r="H1436" s="39" t="s">
        <v>3394</v>
      </c>
      <c r="I1436" s="33" t="s">
        <v>3672</v>
      </c>
      <c r="J1436" s="33">
        <v>50</v>
      </c>
      <c r="K1436" s="33"/>
      <c r="L1436" s="33">
        <v>50</v>
      </c>
      <c r="M1436" s="33"/>
      <c r="N1436" s="33"/>
      <c r="O1436" s="33"/>
      <c r="P1436" s="33"/>
      <c r="Q1436" s="33"/>
      <c r="R1436" s="58">
        <v>1</v>
      </c>
      <c r="S1436" s="33">
        <v>134</v>
      </c>
      <c r="T1436" s="33">
        <v>501</v>
      </c>
      <c r="U1436" s="33" t="s">
        <v>3673</v>
      </c>
      <c r="V1436" s="39" t="s">
        <v>39</v>
      </c>
      <c r="W1436" s="33" t="s">
        <v>179</v>
      </c>
    </row>
    <row r="1437" ht="24" spans="1:23">
      <c r="A1437" s="32">
        <v>1428</v>
      </c>
      <c r="B1437" s="39" t="s">
        <v>3393</v>
      </c>
      <c r="C1437" s="39" t="s">
        <v>31</v>
      </c>
      <c r="D1437" s="33" t="s">
        <v>34</v>
      </c>
      <c r="E1437" s="33" t="s">
        <v>1503</v>
      </c>
      <c r="F1437" s="64">
        <v>44470</v>
      </c>
      <c r="G1437" s="64">
        <v>44531</v>
      </c>
      <c r="H1437" s="39" t="s">
        <v>3394</v>
      </c>
      <c r="I1437" s="33" t="s">
        <v>3674</v>
      </c>
      <c r="J1437" s="33">
        <v>30</v>
      </c>
      <c r="K1437" s="33"/>
      <c r="L1437" s="33">
        <v>30</v>
      </c>
      <c r="M1437" s="33"/>
      <c r="N1437" s="33"/>
      <c r="O1437" s="33"/>
      <c r="P1437" s="33"/>
      <c r="Q1437" s="33"/>
      <c r="R1437" s="58">
        <v>1</v>
      </c>
      <c r="S1437" s="33">
        <v>81</v>
      </c>
      <c r="T1437" s="33">
        <v>291</v>
      </c>
      <c r="U1437" s="33" t="s">
        <v>3675</v>
      </c>
      <c r="V1437" s="39" t="s">
        <v>39</v>
      </c>
      <c r="W1437" s="33" t="s">
        <v>179</v>
      </c>
    </row>
    <row r="1438" ht="24" spans="1:23">
      <c r="A1438" s="32">
        <v>1429</v>
      </c>
      <c r="B1438" s="39" t="s">
        <v>3393</v>
      </c>
      <c r="C1438" s="39" t="s">
        <v>31</v>
      </c>
      <c r="D1438" s="33" t="s">
        <v>34</v>
      </c>
      <c r="E1438" s="33" t="s">
        <v>259</v>
      </c>
      <c r="F1438" s="64">
        <v>44197</v>
      </c>
      <c r="G1438" s="64">
        <v>44531</v>
      </c>
      <c r="H1438" s="39" t="s">
        <v>3394</v>
      </c>
      <c r="I1438" s="33" t="s">
        <v>3676</v>
      </c>
      <c r="J1438" s="33">
        <v>30</v>
      </c>
      <c r="K1438" s="33"/>
      <c r="L1438" s="33">
        <v>30</v>
      </c>
      <c r="M1438" s="33"/>
      <c r="N1438" s="33"/>
      <c r="O1438" s="33"/>
      <c r="P1438" s="33"/>
      <c r="Q1438" s="33"/>
      <c r="R1438" s="58">
        <v>1</v>
      </c>
      <c r="S1438" s="33">
        <v>58</v>
      </c>
      <c r="T1438" s="33">
        <v>216</v>
      </c>
      <c r="U1438" s="33" t="s">
        <v>3677</v>
      </c>
      <c r="V1438" s="39" t="s">
        <v>39</v>
      </c>
      <c r="W1438" s="33" t="s">
        <v>179</v>
      </c>
    </row>
    <row r="1439" ht="24" spans="1:23">
      <c r="A1439" s="32">
        <v>1430</v>
      </c>
      <c r="B1439" s="39" t="s">
        <v>3393</v>
      </c>
      <c r="C1439" s="39" t="s">
        <v>31</v>
      </c>
      <c r="D1439" s="33" t="s">
        <v>34</v>
      </c>
      <c r="E1439" s="33" t="s">
        <v>275</v>
      </c>
      <c r="F1439" s="64">
        <v>44197</v>
      </c>
      <c r="G1439" s="64">
        <v>44531</v>
      </c>
      <c r="H1439" s="39" t="s">
        <v>3394</v>
      </c>
      <c r="I1439" s="33" t="s">
        <v>3678</v>
      </c>
      <c r="J1439" s="33">
        <v>20</v>
      </c>
      <c r="K1439" s="33"/>
      <c r="L1439" s="33">
        <v>20</v>
      </c>
      <c r="M1439" s="33"/>
      <c r="N1439" s="33"/>
      <c r="O1439" s="33"/>
      <c r="P1439" s="33"/>
      <c r="Q1439" s="33"/>
      <c r="R1439" s="58">
        <v>1</v>
      </c>
      <c r="S1439" s="33">
        <v>72</v>
      </c>
      <c r="T1439" s="33">
        <v>280</v>
      </c>
      <c r="U1439" s="33" t="s">
        <v>3679</v>
      </c>
      <c r="V1439" s="39" t="s">
        <v>39</v>
      </c>
      <c r="W1439" s="33" t="s">
        <v>179</v>
      </c>
    </row>
    <row r="1440" ht="24" spans="1:23">
      <c r="A1440" s="32">
        <v>1431</v>
      </c>
      <c r="B1440" s="39" t="s">
        <v>3393</v>
      </c>
      <c r="C1440" s="39" t="s">
        <v>31</v>
      </c>
      <c r="D1440" s="33" t="s">
        <v>34</v>
      </c>
      <c r="E1440" s="33" t="s">
        <v>275</v>
      </c>
      <c r="F1440" s="64">
        <v>44197</v>
      </c>
      <c r="G1440" s="64">
        <v>44531</v>
      </c>
      <c r="H1440" s="39" t="s">
        <v>3394</v>
      </c>
      <c r="I1440" s="33" t="s">
        <v>3680</v>
      </c>
      <c r="J1440" s="33">
        <v>38</v>
      </c>
      <c r="K1440" s="33"/>
      <c r="L1440" s="33">
        <v>38</v>
      </c>
      <c r="M1440" s="33"/>
      <c r="N1440" s="33"/>
      <c r="O1440" s="33"/>
      <c r="P1440" s="33"/>
      <c r="Q1440" s="33"/>
      <c r="R1440" s="58">
        <v>1</v>
      </c>
      <c r="S1440" s="33">
        <v>103</v>
      </c>
      <c r="T1440" s="33">
        <v>25</v>
      </c>
      <c r="U1440" s="33" t="s">
        <v>3681</v>
      </c>
      <c r="V1440" s="39" t="s">
        <v>39</v>
      </c>
      <c r="W1440" s="33" t="s">
        <v>179</v>
      </c>
    </row>
    <row r="1441" ht="24" spans="1:23">
      <c r="A1441" s="32">
        <v>1432</v>
      </c>
      <c r="B1441" s="39" t="s">
        <v>3393</v>
      </c>
      <c r="C1441" s="39" t="s">
        <v>31</v>
      </c>
      <c r="D1441" s="33" t="s">
        <v>34</v>
      </c>
      <c r="E1441" s="33" t="s">
        <v>275</v>
      </c>
      <c r="F1441" s="64">
        <v>44197</v>
      </c>
      <c r="G1441" s="64">
        <v>44531</v>
      </c>
      <c r="H1441" s="39" t="s">
        <v>3394</v>
      </c>
      <c r="I1441" s="33" t="s">
        <v>3682</v>
      </c>
      <c r="J1441" s="33">
        <v>25</v>
      </c>
      <c r="K1441" s="33"/>
      <c r="L1441" s="33">
        <v>25</v>
      </c>
      <c r="M1441" s="33"/>
      <c r="N1441" s="33"/>
      <c r="O1441" s="33"/>
      <c r="P1441" s="33"/>
      <c r="Q1441" s="33"/>
      <c r="R1441" s="58">
        <v>1</v>
      </c>
      <c r="S1441" s="33">
        <v>23</v>
      </c>
      <c r="T1441" s="33">
        <v>110</v>
      </c>
      <c r="U1441" s="33" t="s">
        <v>3426</v>
      </c>
      <c r="V1441" s="39" t="s">
        <v>39</v>
      </c>
      <c r="W1441" s="33" t="s">
        <v>179</v>
      </c>
    </row>
    <row r="1442" ht="24" spans="1:23">
      <c r="A1442" s="32">
        <v>1433</v>
      </c>
      <c r="B1442" s="39" t="s">
        <v>3393</v>
      </c>
      <c r="C1442" s="39" t="s">
        <v>31</v>
      </c>
      <c r="D1442" s="33" t="s">
        <v>34</v>
      </c>
      <c r="E1442" s="33" t="s">
        <v>275</v>
      </c>
      <c r="F1442" s="64">
        <v>44197</v>
      </c>
      <c r="G1442" s="64">
        <v>44531</v>
      </c>
      <c r="H1442" s="39" t="s">
        <v>3394</v>
      </c>
      <c r="I1442" s="33" t="s">
        <v>3683</v>
      </c>
      <c r="J1442" s="33">
        <v>30</v>
      </c>
      <c r="K1442" s="33"/>
      <c r="L1442" s="33">
        <v>30</v>
      </c>
      <c r="M1442" s="33"/>
      <c r="N1442" s="33"/>
      <c r="O1442" s="33"/>
      <c r="P1442" s="33"/>
      <c r="Q1442" s="33"/>
      <c r="R1442" s="58">
        <v>1</v>
      </c>
      <c r="S1442" s="33">
        <v>40</v>
      </c>
      <c r="T1442" s="33">
        <v>125</v>
      </c>
      <c r="U1442" s="33" t="s">
        <v>3684</v>
      </c>
      <c r="V1442" s="39" t="s">
        <v>39</v>
      </c>
      <c r="W1442" s="33" t="s">
        <v>179</v>
      </c>
    </row>
    <row r="1443" ht="24" spans="1:23">
      <c r="A1443" s="32">
        <v>1434</v>
      </c>
      <c r="B1443" s="39" t="s">
        <v>3393</v>
      </c>
      <c r="C1443" s="39" t="s">
        <v>31</v>
      </c>
      <c r="D1443" s="33" t="s">
        <v>34</v>
      </c>
      <c r="E1443" s="33" t="s">
        <v>275</v>
      </c>
      <c r="F1443" s="64">
        <v>44197</v>
      </c>
      <c r="G1443" s="64">
        <v>44531</v>
      </c>
      <c r="H1443" s="39" t="s">
        <v>3394</v>
      </c>
      <c r="I1443" s="33" t="s">
        <v>3685</v>
      </c>
      <c r="J1443" s="33">
        <v>25</v>
      </c>
      <c r="K1443" s="33"/>
      <c r="L1443" s="33">
        <v>25</v>
      </c>
      <c r="M1443" s="33"/>
      <c r="N1443" s="33"/>
      <c r="O1443" s="33"/>
      <c r="P1443" s="33"/>
      <c r="Q1443" s="33"/>
      <c r="R1443" s="58">
        <v>1</v>
      </c>
      <c r="S1443" s="33">
        <v>22</v>
      </c>
      <c r="T1443" s="33">
        <v>85</v>
      </c>
      <c r="U1443" s="33" t="s">
        <v>3686</v>
      </c>
      <c r="V1443" s="39" t="s">
        <v>39</v>
      </c>
      <c r="W1443" s="33" t="s">
        <v>179</v>
      </c>
    </row>
    <row r="1444" ht="24" spans="1:23">
      <c r="A1444" s="32">
        <v>1435</v>
      </c>
      <c r="B1444" s="39" t="s">
        <v>3393</v>
      </c>
      <c r="C1444" s="39" t="s">
        <v>31</v>
      </c>
      <c r="D1444" s="33" t="s">
        <v>34</v>
      </c>
      <c r="E1444" s="33" t="s">
        <v>598</v>
      </c>
      <c r="F1444" s="64">
        <v>44378</v>
      </c>
      <c r="G1444" s="64">
        <v>44531</v>
      </c>
      <c r="H1444" s="39" t="s">
        <v>3394</v>
      </c>
      <c r="I1444" s="33" t="s">
        <v>3687</v>
      </c>
      <c r="J1444" s="33">
        <v>30</v>
      </c>
      <c r="K1444" s="33"/>
      <c r="L1444" s="33">
        <v>30</v>
      </c>
      <c r="M1444" s="33"/>
      <c r="N1444" s="33"/>
      <c r="O1444" s="33"/>
      <c r="P1444" s="33"/>
      <c r="Q1444" s="33"/>
      <c r="R1444" s="58">
        <v>1</v>
      </c>
      <c r="S1444" s="33">
        <v>19</v>
      </c>
      <c r="T1444" s="33">
        <v>34</v>
      </c>
      <c r="U1444" s="33" t="s">
        <v>3688</v>
      </c>
      <c r="V1444" s="39" t="s">
        <v>39</v>
      </c>
      <c r="W1444" s="33" t="s">
        <v>179</v>
      </c>
    </row>
    <row r="1445" ht="24" spans="1:23">
      <c r="A1445" s="32">
        <v>1436</v>
      </c>
      <c r="B1445" s="39" t="s">
        <v>3393</v>
      </c>
      <c r="C1445" s="39" t="s">
        <v>31</v>
      </c>
      <c r="D1445" s="33" t="s">
        <v>34</v>
      </c>
      <c r="E1445" s="33" t="s">
        <v>598</v>
      </c>
      <c r="F1445" s="64">
        <v>44378</v>
      </c>
      <c r="G1445" s="64">
        <v>44531</v>
      </c>
      <c r="H1445" s="39" t="s">
        <v>3394</v>
      </c>
      <c r="I1445" s="33" t="s">
        <v>3689</v>
      </c>
      <c r="J1445" s="33">
        <v>25</v>
      </c>
      <c r="K1445" s="33"/>
      <c r="L1445" s="33">
        <v>25</v>
      </c>
      <c r="M1445" s="33"/>
      <c r="N1445" s="33"/>
      <c r="O1445" s="33"/>
      <c r="P1445" s="33"/>
      <c r="Q1445" s="33"/>
      <c r="R1445" s="58">
        <v>1</v>
      </c>
      <c r="S1445" s="33">
        <v>14</v>
      </c>
      <c r="T1445" s="33">
        <v>48</v>
      </c>
      <c r="U1445" s="33" t="s">
        <v>3690</v>
      </c>
      <c r="V1445" s="39" t="s">
        <v>39</v>
      </c>
      <c r="W1445" s="33" t="s">
        <v>179</v>
      </c>
    </row>
    <row r="1446" ht="24" spans="1:23">
      <c r="A1446" s="32">
        <v>1437</v>
      </c>
      <c r="B1446" s="39" t="s">
        <v>3393</v>
      </c>
      <c r="C1446" s="39" t="s">
        <v>31</v>
      </c>
      <c r="D1446" s="33" t="s">
        <v>34</v>
      </c>
      <c r="E1446" s="33" t="s">
        <v>598</v>
      </c>
      <c r="F1446" s="64">
        <v>44378</v>
      </c>
      <c r="G1446" s="64">
        <v>44531</v>
      </c>
      <c r="H1446" s="39" t="s">
        <v>3394</v>
      </c>
      <c r="I1446" s="33" t="s">
        <v>3691</v>
      </c>
      <c r="J1446" s="33">
        <v>28</v>
      </c>
      <c r="K1446" s="33"/>
      <c r="L1446" s="33">
        <v>28</v>
      </c>
      <c r="M1446" s="33"/>
      <c r="N1446" s="33"/>
      <c r="O1446" s="33"/>
      <c r="P1446" s="33"/>
      <c r="Q1446" s="33"/>
      <c r="R1446" s="58">
        <v>1</v>
      </c>
      <c r="S1446" s="33">
        <v>21</v>
      </c>
      <c r="T1446" s="33">
        <v>68</v>
      </c>
      <c r="U1446" s="33" t="s">
        <v>3692</v>
      </c>
      <c r="V1446" s="39" t="s">
        <v>39</v>
      </c>
      <c r="W1446" s="33" t="s">
        <v>179</v>
      </c>
    </row>
    <row r="1447" ht="24" spans="1:23">
      <c r="A1447" s="32">
        <v>1438</v>
      </c>
      <c r="B1447" s="39" t="s">
        <v>3393</v>
      </c>
      <c r="C1447" s="39" t="s">
        <v>31</v>
      </c>
      <c r="D1447" s="33" t="s">
        <v>34</v>
      </c>
      <c r="E1447" s="33" t="s">
        <v>598</v>
      </c>
      <c r="F1447" s="64">
        <v>44378</v>
      </c>
      <c r="G1447" s="64">
        <v>44531</v>
      </c>
      <c r="H1447" s="39" t="s">
        <v>3394</v>
      </c>
      <c r="I1447" s="33" t="s">
        <v>3693</v>
      </c>
      <c r="J1447" s="33">
        <v>32</v>
      </c>
      <c r="K1447" s="33"/>
      <c r="L1447" s="33">
        <v>32</v>
      </c>
      <c r="M1447" s="33"/>
      <c r="N1447" s="33"/>
      <c r="O1447" s="33"/>
      <c r="P1447" s="33"/>
      <c r="Q1447" s="33"/>
      <c r="R1447" s="58">
        <v>1</v>
      </c>
      <c r="S1447" s="33">
        <v>23</v>
      </c>
      <c r="T1447" s="33">
        <v>72</v>
      </c>
      <c r="U1447" s="33" t="s">
        <v>3694</v>
      </c>
      <c r="V1447" s="39" t="s">
        <v>39</v>
      </c>
      <c r="W1447" s="33" t="s">
        <v>179</v>
      </c>
    </row>
    <row r="1448" ht="24" spans="1:23">
      <c r="A1448" s="32">
        <v>1439</v>
      </c>
      <c r="B1448" s="39" t="s">
        <v>3393</v>
      </c>
      <c r="C1448" s="39" t="s">
        <v>31</v>
      </c>
      <c r="D1448" s="33" t="s">
        <v>34</v>
      </c>
      <c r="E1448" s="33" t="s">
        <v>271</v>
      </c>
      <c r="F1448" s="64">
        <v>44409</v>
      </c>
      <c r="G1448" s="64">
        <v>44531</v>
      </c>
      <c r="H1448" s="39" t="s">
        <v>3394</v>
      </c>
      <c r="I1448" s="33" t="s">
        <v>3695</v>
      </c>
      <c r="J1448" s="33">
        <v>60</v>
      </c>
      <c r="K1448" s="33"/>
      <c r="L1448" s="33">
        <v>60</v>
      </c>
      <c r="M1448" s="33"/>
      <c r="N1448" s="33"/>
      <c r="O1448" s="33"/>
      <c r="P1448" s="33"/>
      <c r="Q1448" s="33"/>
      <c r="R1448" s="58">
        <v>1</v>
      </c>
      <c r="S1448" s="33">
        <v>70</v>
      </c>
      <c r="T1448" s="33">
        <v>382</v>
      </c>
      <c r="U1448" s="33" t="s">
        <v>3696</v>
      </c>
      <c r="V1448" s="39" t="s">
        <v>39</v>
      </c>
      <c r="W1448" s="33" t="s">
        <v>179</v>
      </c>
    </row>
    <row r="1449" ht="24" spans="1:23">
      <c r="A1449" s="32">
        <v>1440</v>
      </c>
      <c r="B1449" s="39" t="s">
        <v>3393</v>
      </c>
      <c r="C1449" s="39" t="s">
        <v>31</v>
      </c>
      <c r="D1449" s="33" t="s">
        <v>34</v>
      </c>
      <c r="E1449" s="33" t="s">
        <v>271</v>
      </c>
      <c r="F1449" s="64">
        <v>44409</v>
      </c>
      <c r="G1449" s="64">
        <v>44531</v>
      </c>
      <c r="H1449" s="39" t="s">
        <v>3394</v>
      </c>
      <c r="I1449" s="33" t="s">
        <v>3697</v>
      </c>
      <c r="J1449" s="33">
        <v>35</v>
      </c>
      <c r="K1449" s="33"/>
      <c r="L1449" s="33">
        <v>35</v>
      </c>
      <c r="M1449" s="33"/>
      <c r="N1449" s="33"/>
      <c r="O1449" s="33"/>
      <c r="P1449" s="33"/>
      <c r="Q1449" s="33"/>
      <c r="R1449" s="58">
        <v>1</v>
      </c>
      <c r="S1449" s="33">
        <v>34</v>
      </c>
      <c r="T1449" s="33">
        <v>140</v>
      </c>
      <c r="U1449" s="33" t="s">
        <v>3698</v>
      </c>
      <c r="V1449" s="39" t="s">
        <v>39</v>
      </c>
      <c r="W1449" s="33" t="s">
        <v>179</v>
      </c>
    </row>
    <row r="1450" ht="24" spans="1:23">
      <c r="A1450" s="32">
        <v>1441</v>
      </c>
      <c r="B1450" s="39" t="s">
        <v>3393</v>
      </c>
      <c r="C1450" s="39" t="s">
        <v>31</v>
      </c>
      <c r="D1450" s="33" t="s">
        <v>34</v>
      </c>
      <c r="E1450" s="33" t="s">
        <v>3699</v>
      </c>
      <c r="F1450" s="64">
        <v>44409</v>
      </c>
      <c r="G1450" s="64">
        <v>44531</v>
      </c>
      <c r="H1450" s="39" t="s">
        <v>3394</v>
      </c>
      <c r="I1450" s="33" t="s">
        <v>3700</v>
      </c>
      <c r="J1450" s="33">
        <v>48</v>
      </c>
      <c r="K1450" s="33"/>
      <c r="L1450" s="33">
        <v>48</v>
      </c>
      <c r="M1450" s="33"/>
      <c r="N1450" s="33"/>
      <c r="O1450" s="33"/>
      <c r="P1450" s="33"/>
      <c r="Q1450" s="33"/>
      <c r="R1450" s="58">
        <v>1</v>
      </c>
      <c r="S1450" s="33">
        <v>45</v>
      </c>
      <c r="T1450" s="33">
        <v>186</v>
      </c>
      <c r="U1450" s="33" t="s">
        <v>3701</v>
      </c>
      <c r="V1450" s="39" t="s">
        <v>39</v>
      </c>
      <c r="W1450" s="33" t="s">
        <v>179</v>
      </c>
    </row>
    <row r="1451" ht="24" spans="1:23">
      <c r="A1451" s="32">
        <v>1442</v>
      </c>
      <c r="B1451" s="39" t="s">
        <v>3393</v>
      </c>
      <c r="C1451" s="39" t="s">
        <v>31</v>
      </c>
      <c r="D1451" s="33" t="s">
        <v>34</v>
      </c>
      <c r="E1451" s="33" t="s">
        <v>3699</v>
      </c>
      <c r="F1451" s="64">
        <v>44409</v>
      </c>
      <c r="G1451" s="64">
        <v>44531</v>
      </c>
      <c r="H1451" s="39" t="s">
        <v>3394</v>
      </c>
      <c r="I1451" s="33" t="s">
        <v>3702</v>
      </c>
      <c r="J1451" s="33">
        <v>40</v>
      </c>
      <c r="K1451" s="33"/>
      <c r="L1451" s="33">
        <v>40</v>
      </c>
      <c r="M1451" s="33"/>
      <c r="N1451" s="33"/>
      <c r="O1451" s="33"/>
      <c r="P1451" s="33"/>
      <c r="Q1451" s="33"/>
      <c r="R1451" s="58">
        <v>1</v>
      </c>
      <c r="S1451" s="33">
        <v>48</v>
      </c>
      <c r="T1451" s="33">
        <v>157</v>
      </c>
      <c r="U1451" s="33" t="s">
        <v>3703</v>
      </c>
      <c r="V1451" s="39" t="s">
        <v>39</v>
      </c>
      <c r="W1451" s="33" t="s">
        <v>179</v>
      </c>
    </row>
    <row r="1452" ht="24" spans="1:23">
      <c r="A1452" s="32">
        <v>1443</v>
      </c>
      <c r="B1452" s="39" t="s">
        <v>3393</v>
      </c>
      <c r="C1452" s="39" t="s">
        <v>31</v>
      </c>
      <c r="D1452" s="33" t="s">
        <v>34</v>
      </c>
      <c r="E1452" s="33" t="s">
        <v>3699</v>
      </c>
      <c r="F1452" s="64">
        <v>44409</v>
      </c>
      <c r="G1452" s="64">
        <v>44531</v>
      </c>
      <c r="H1452" s="39" t="s">
        <v>3394</v>
      </c>
      <c r="I1452" s="33" t="s">
        <v>3704</v>
      </c>
      <c r="J1452" s="33">
        <v>16</v>
      </c>
      <c r="K1452" s="33"/>
      <c r="L1452" s="33">
        <v>16</v>
      </c>
      <c r="M1452" s="33"/>
      <c r="N1452" s="33"/>
      <c r="O1452" s="33"/>
      <c r="P1452" s="33"/>
      <c r="Q1452" s="33"/>
      <c r="R1452" s="58">
        <v>1</v>
      </c>
      <c r="S1452" s="33">
        <v>31</v>
      </c>
      <c r="T1452" s="33">
        <v>96</v>
      </c>
      <c r="U1452" s="33" t="s">
        <v>3705</v>
      </c>
      <c r="V1452" s="39" t="s">
        <v>39</v>
      </c>
      <c r="W1452" s="33" t="s">
        <v>179</v>
      </c>
    </row>
    <row r="1453" ht="24" spans="1:23">
      <c r="A1453" s="32">
        <v>1444</v>
      </c>
      <c r="B1453" s="39" t="s">
        <v>3393</v>
      </c>
      <c r="C1453" s="39" t="s">
        <v>31</v>
      </c>
      <c r="D1453" s="33" t="s">
        <v>34</v>
      </c>
      <c r="E1453" s="33" t="s">
        <v>3699</v>
      </c>
      <c r="F1453" s="64">
        <v>44409</v>
      </c>
      <c r="G1453" s="64">
        <v>44531</v>
      </c>
      <c r="H1453" s="39" t="s">
        <v>3394</v>
      </c>
      <c r="I1453" s="33" t="s">
        <v>3706</v>
      </c>
      <c r="J1453" s="33">
        <v>21</v>
      </c>
      <c r="K1453" s="33"/>
      <c r="L1453" s="33">
        <v>21</v>
      </c>
      <c r="M1453" s="33"/>
      <c r="N1453" s="33"/>
      <c r="O1453" s="33"/>
      <c r="P1453" s="33"/>
      <c r="Q1453" s="33"/>
      <c r="R1453" s="58">
        <v>1</v>
      </c>
      <c r="S1453" s="33">
        <v>43</v>
      </c>
      <c r="T1453" s="33">
        <v>186</v>
      </c>
      <c r="U1453" s="33" t="s">
        <v>3707</v>
      </c>
      <c r="V1453" s="39" t="s">
        <v>39</v>
      </c>
      <c r="W1453" s="33" t="s">
        <v>179</v>
      </c>
    </row>
    <row r="1454" ht="24" spans="1:23">
      <c r="A1454" s="32">
        <v>1445</v>
      </c>
      <c r="B1454" s="39" t="s">
        <v>3393</v>
      </c>
      <c r="C1454" s="39" t="s">
        <v>31</v>
      </c>
      <c r="D1454" s="33" t="s">
        <v>34</v>
      </c>
      <c r="E1454" s="33" t="s">
        <v>3699</v>
      </c>
      <c r="F1454" s="64">
        <v>44409</v>
      </c>
      <c r="G1454" s="64">
        <v>44531</v>
      </c>
      <c r="H1454" s="39" t="s">
        <v>3394</v>
      </c>
      <c r="I1454" s="33" t="s">
        <v>3708</v>
      </c>
      <c r="J1454" s="33">
        <v>28</v>
      </c>
      <c r="K1454" s="33"/>
      <c r="L1454" s="33">
        <v>28</v>
      </c>
      <c r="M1454" s="33"/>
      <c r="N1454" s="33"/>
      <c r="O1454" s="33"/>
      <c r="P1454" s="33"/>
      <c r="Q1454" s="33"/>
      <c r="R1454" s="58">
        <v>1</v>
      </c>
      <c r="S1454" s="33">
        <v>58</v>
      </c>
      <c r="T1454" s="33">
        <v>228</v>
      </c>
      <c r="U1454" s="33" t="s">
        <v>3709</v>
      </c>
      <c r="V1454" s="39" t="s">
        <v>39</v>
      </c>
      <c r="W1454" s="33" t="s">
        <v>179</v>
      </c>
    </row>
    <row r="1455" ht="24" spans="1:23">
      <c r="A1455" s="32">
        <v>1446</v>
      </c>
      <c r="B1455" s="39" t="s">
        <v>3393</v>
      </c>
      <c r="C1455" s="39" t="s">
        <v>31</v>
      </c>
      <c r="D1455" s="33" t="s">
        <v>34</v>
      </c>
      <c r="E1455" s="33" t="s">
        <v>96</v>
      </c>
      <c r="F1455" s="64">
        <v>44348</v>
      </c>
      <c r="G1455" s="64">
        <v>44531</v>
      </c>
      <c r="H1455" s="39" t="s">
        <v>3394</v>
      </c>
      <c r="I1455" s="33" t="s">
        <v>3710</v>
      </c>
      <c r="J1455" s="33">
        <v>42</v>
      </c>
      <c r="K1455" s="33"/>
      <c r="L1455" s="33">
        <v>42</v>
      </c>
      <c r="M1455" s="33"/>
      <c r="N1455" s="33"/>
      <c r="O1455" s="33"/>
      <c r="P1455" s="33"/>
      <c r="Q1455" s="33"/>
      <c r="R1455" s="33"/>
      <c r="S1455" s="33">
        <v>87</v>
      </c>
      <c r="T1455" s="33">
        <v>319</v>
      </c>
      <c r="U1455" s="33" t="s">
        <v>3711</v>
      </c>
      <c r="V1455" s="39" t="s">
        <v>39</v>
      </c>
      <c r="W1455" s="33" t="s">
        <v>179</v>
      </c>
    </row>
    <row r="1456" ht="24" spans="1:23">
      <c r="A1456" s="32">
        <v>1447</v>
      </c>
      <c r="B1456" s="39" t="s">
        <v>3393</v>
      </c>
      <c r="C1456" s="39" t="s">
        <v>31</v>
      </c>
      <c r="D1456" s="33" t="s">
        <v>34</v>
      </c>
      <c r="E1456" s="33" t="s">
        <v>96</v>
      </c>
      <c r="F1456" s="64">
        <v>44348</v>
      </c>
      <c r="G1456" s="64">
        <v>44531</v>
      </c>
      <c r="H1456" s="39" t="s">
        <v>3394</v>
      </c>
      <c r="I1456" s="33" t="s">
        <v>3712</v>
      </c>
      <c r="J1456" s="33">
        <v>49</v>
      </c>
      <c r="K1456" s="33"/>
      <c r="L1456" s="33">
        <v>49</v>
      </c>
      <c r="M1456" s="33"/>
      <c r="N1456" s="33"/>
      <c r="O1456" s="33"/>
      <c r="P1456" s="33"/>
      <c r="Q1456" s="33"/>
      <c r="R1456" s="33"/>
      <c r="S1456" s="33">
        <v>87</v>
      </c>
      <c r="T1456" s="33">
        <v>319</v>
      </c>
      <c r="U1456" s="33" t="s">
        <v>3711</v>
      </c>
      <c r="V1456" s="39" t="s">
        <v>39</v>
      </c>
      <c r="W1456" s="33" t="s">
        <v>179</v>
      </c>
    </row>
    <row r="1457" ht="24" spans="1:23">
      <c r="A1457" s="32">
        <v>1448</v>
      </c>
      <c r="B1457" s="39" t="s">
        <v>3393</v>
      </c>
      <c r="C1457" s="39" t="s">
        <v>31</v>
      </c>
      <c r="D1457" s="33" t="s">
        <v>34</v>
      </c>
      <c r="E1457" s="33" t="s">
        <v>96</v>
      </c>
      <c r="F1457" s="64">
        <v>44348</v>
      </c>
      <c r="G1457" s="64">
        <v>44531</v>
      </c>
      <c r="H1457" s="39" t="s">
        <v>3394</v>
      </c>
      <c r="I1457" s="33" t="s">
        <v>3713</v>
      </c>
      <c r="J1457" s="33">
        <v>84</v>
      </c>
      <c r="K1457" s="33"/>
      <c r="L1457" s="33">
        <v>84</v>
      </c>
      <c r="M1457" s="33"/>
      <c r="N1457" s="33"/>
      <c r="O1457" s="33"/>
      <c r="P1457" s="33"/>
      <c r="Q1457" s="33"/>
      <c r="R1457" s="33"/>
      <c r="S1457" s="33">
        <v>87</v>
      </c>
      <c r="T1457" s="33">
        <v>319</v>
      </c>
      <c r="U1457" s="33" t="s">
        <v>3711</v>
      </c>
      <c r="V1457" s="39" t="s">
        <v>39</v>
      </c>
      <c r="W1457" s="33" t="s">
        <v>179</v>
      </c>
    </row>
    <row r="1458" ht="24" spans="1:23">
      <c r="A1458" s="32">
        <v>1449</v>
      </c>
      <c r="B1458" s="39" t="s">
        <v>3393</v>
      </c>
      <c r="C1458" s="39" t="s">
        <v>31</v>
      </c>
      <c r="D1458" s="33" t="s">
        <v>34</v>
      </c>
      <c r="E1458" s="33" t="s">
        <v>100</v>
      </c>
      <c r="F1458" s="64">
        <v>44197</v>
      </c>
      <c r="G1458" s="64">
        <v>44531</v>
      </c>
      <c r="H1458" s="39" t="s">
        <v>3394</v>
      </c>
      <c r="I1458" s="33" t="s">
        <v>3714</v>
      </c>
      <c r="J1458" s="33">
        <v>40</v>
      </c>
      <c r="K1458" s="33"/>
      <c r="L1458" s="33">
        <v>40</v>
      </c>
      <c r="M1458" s="33"/>
      <c r="N1458" s="33"/>
      <c r="O1458" s="33"/>
      <c r="P1458" s="33"/>
      <c r="Q1458" s="33"/>
      <c r="R1458" s="58">
        <v>1</v>
      </c>
      <c r="S1458" s="33">
        <v>52</v>
      </c>
      <c r="T1458" s="33">
        <v>289</v>
      </c>
      <c r="U1458" s="33" t="s">
        <v>3715</v>
      </c>
      <c r="V1458" s="39" t="s">
        <v>39</v>
      </c>
      <c r="W1458" s="33" t="s">
        <v>179</v>
      </c>
    </row>
    <row r="1459" ht="24" spans="1:23">
      <c r="A1459" s="32">
        <v>1450</v>
      </c>
      <c r="B1459" s="39" t="s">
        <v>3393</v>
      </c>
      <c r="C1459" s="39" t="s">
        <v>31</v>
      </c>
      <c r="D1459" s="33" t="s">
        <v>34</v>
      </c>
      <c r="E1459" s="33" t="s">
        <v>100</v>
      </c>
      <c r="F1459" s="64">
        <v>44197</v>
      </c>
      <c r="G1459" s="64">
        <v>44531</v>
      </c>
      <c r="H1459" s="39" t="s">
        <v>3394</v>
      </c>
      <c r="I1459" s="33" t="s">
        <v>3716</v>
      </c>
      <c r="J1459" s="33">
        <v>100</v>
      </c>
      <c r="K1459" s="33"/>
      <c r="L1459" s="33">
        <v>100</v>
      </c>
      <c r="M1459" s="33"/>
      <c r="N1459" s="33"/>
      <c r="O1459" s="33"/>
      <c r="P1459" s="33"/>
      <c r="Q1459" s="33"/>
      <c r="R1459" s="58">
        <v>1</v>
      </c>
      <c r="S1459" s="33">
        <v>47</v>
      </c>
      <c r="T1459" s="33">
        <v>273</v>
      </c>
      <c r="U1459" s="33" t="s">
        <v>3717</v>
      </c>
      <c r="V1459" s="39" t="s">
        <v>39</v>
      </c>
      <c r="W1459" s="33" t="s">
        <v>179</v>
      </c>
    </row>
    <row r="1460" ht="24" spans="1:23">
      <c r="A1460" s="32">
        <v>1451</v>
      </c>
      <c r="B1460" s="39" t="s">
        <v>3393</v>
      </c>
      <c r="C1460" s="39" t="s">
        <v>31</v>
      </c>
      <c r="D1460" s="33" t="s">
        <v>34</v>
      </c>
      <c r="E1460" s="33" t="s">
        <v>100</v>
      </c>
      <c r="F1460" s="64">
        <v>44197</v>
      </c>
      <c r="G1460" s="64">
        <v>44531</v>
      </c>
      <c r="H1460" s="39" t="s">
        <v>3394</v>
      </c>
      <c r="I1460" s="33" t="s">
        <v>3718</v>
      </c>
      <c r="J1460" s="33">
        <v>100</v>
      </c>
      <c r="K1460" s="33"/>
      <c r="L1460" s="33">
        <v>100</v>
      </c>
      <c r="M1460" s="33"/>
      <c r="N1460" s="33"/>
      <c r="O1460" s="33"/>
      <c r="P1460" s="33"/>
      <c r="Q1460" s="33"/>
      <c r="R1460" s="58">
        <v>1</v>
      </c>
      <c r="S1460" s="33">
        <v>61</v>
      </c>
      <c r="T1460" s="33">
        <v>351</v>
      </c>
      <c r="U1460" s="33" t="s">
        <v>3719</v>
      </c>
      <c r="V1460" s="39" t="s">
        <v>39</v>
      </c>
      <c r="W1460" s="33" t="s">
        <v>179</v>
      </c>
    </row>
    <row r="1461" ht="24" spans="1:23">
      <c r="A1461" s="32">
        <v>1452</v>
      </c>
      <c r="B1461" s="39" t="s">
        <v>3393</v>
      </c>
      <c r="C1461" s="39" t="s">
        <v>31</v>
      </c>
      <c r="D1461" s="33" t="s">
        <v>34</v>
      </c>
      <c r="E1461" s="33" t="s">
        <v>100</v>
      </c>
      <c r="F1461" s="64">
        <v>44197</v>
      </c>
      <c r="G1461" s="64">
        <v>44531</v>
      </c>
      <c r="H1461" s="39" t="s">
        <v>3394</v>
      </c>
      <c r="I1461" s="33" t="s">
        <v>3720</v>
      </c>
      <c r="J1461" s="33">
        <v>40</v>
      </c>
      <c r="K1461" s="33"/>
      <c r="L1461" s="33">
        <v>40</v>
      </c>
      <c r="M1461" s="33"/>
      <c r="N1461" s="33"/>
      <c r="O1461" s="33"/>
      <c r="P1461" s="33"/>
      <c r="Q1461" s="33"/>
      <c r="R1461" s="58">
        <v>1</v>
      </c>
      <c r="S1461" s="33">
        <v>52</v>
      </c>
      <c r="T1461" s="33">
        <v>256</v>
      </c>
      <c r="U1461" s="33" t="s">
        <v>3721</v>
      </c>
      <c r="V1461" s="39" t="s">
        <v>39</v>
      </c>
      <c r="W1461" s="33" t="s">
        <v>179</v>
      </c>
    </row>
    <row r="1462" ht="24" spans="1:23">
      <c r="A1462" s="32">
        <v>1453</v>
      </c>
      <c r="B1462" s="39" t="s">
        <v>3393</v>
      </c>
      <c r="C1462" s="39" t="s">
        <v>31</v>
      </c>
      <c r="D1462" s="33" t="s">
        <v>34</v>
      </c>
      <c r="E1462" s="33" t="s">
        <v>1730</v>
      </c>
      <c r="F1462" s="64">
        <v>44409</v>
      </c>
      <c r="G1462" s="64">
        <v>44531</v>
      </c>
      <c r="H1462" s="39" t="s">
        <v>3394</v>
      </c>
      <c r="I1462" s="33" t="s">
        <v>3722</v>
      </c>
      <c r="J1462" s="33">
        <v>28</v>
      </c>
      <c r="K1462" s="33"/>
      <c r="L1462" s="33">
        <v>28</v>
      </c>
      <c r="M1462" s="33"/>
      <c r="N1462" s="33"/>
      <c r="O1462" s="33"/>
      <c r="P1462" s="33"/>
      <c r="Q1462" s="33"/>
      <c r="R1462" s="33"/>
      <c r="S1462" s="33">
        <v>95</v>
      </c>
      <c r="T1462" s="33">
        <v>353</v>
      </c>
      <c r="U1462" s="33" t="s">
        <v>3723</v>
      </c>
      <c r="V1462" s="39" t="s">
        <v>39</v>
      </c>
      <c r="W1462" s="33" t="s">
        <v>179</v>
      </c>
    </row>
    <row r="1463" ht="24" spans="1:23">
      <c r="A1463" s="32">
        <v>1454</v>
      </c>
      <c r="B1463" s="39" t="s">
        <v>3393</v>
      </c>
      <c r="C1463" s="39" t="s">
        <v>31</v>
      </c>
      <c r="D1463" s="33" t="s">
        <v>34</v>
      </c>
      <c r="E1463" s="33" t="s">
        <v>1730</v>
      </c>
      <c r="F1463" s="64">
        <v>44409</v>
      </c>
      <c r="G1463" s="64">
        <v>44531</v>
      </c>
      <c r="H1463" s="39" t="s">
        <v>3394</v>
      </c>
      <c r="I1463" s="33" t="s">
        <v>3724</v>
      </c>
      <c r="J1463" s="33">
        <v>70</v>
      </c>
      <c r="K1463" s="33"/>
      <c r="L1463" s="33">
        <v>70</v>
      </c>
      <c r="M1463" s="33"/>
      <c r="N1463" s="33"/>
      <c r="O1463" s="33"/>
      <c r="P1463" s="33"/>
      <c r="Q1463" s="33"/>
      <c r="R1463" s="33"/>
      <c r="S1463" s="33">
        <v>95</v>
      </c>
      <c r="T1463" s="33">
        <v>353</v>
      </c>
      <c r="U1463" s="33" t="s">
        <v>3723</v>
      </c>
      <c r="V1463" s="39" t="s">
        <v>39</v>
      </c>
      <c r="W1463" s="33" t="s">
        <v>179</v>
      </c>
    </row>
    <row r="1464" ht="24" spans="1:23">
      <c r="A1464" s="32">
        <v>1455</v>
      </c>
      <c r="B1464" s="39" t="s">
        <v>3393</v>
      </c>
      <c r="C1464" s="39" t="s">
        <v>31</v>
      </c>
      <c r="D1464" s="33" t="s">
        <v>34</v>
      </c>
      <c r="E1464" s="33" t="s">
        <v>1730</v>
      </c>
      <c r="F1464" s="64">
        <v>44409</v>
      </c>
      <c r="G1464" s="64">
        <v>44531</v>
      </c>
      <c r="H1464" s="39" t="s">
        <v>3394</v>
      </c>
      <c r="I1464" s="33" t="s">
        <v>3725</v>
      </c>
      <c r="J1464" s="33">
        <v>35</v>
      </c>
      <c r="K1464" s="33"/>
      <c r="L1464" s="33">
        <v>35</v>
      </c>
      <c r="M1464" s="33"/>
      <c r="N1464" s="33"/>
      <c r="O1464" s="33"/>
      <c r="P1464" s="33"/>
      <c r="Q1464" s="33"/>
      <c r="R1464" s="33"/>
      <c r="S1464" s="33">
        <v>95</v>
      </c>
      <c r="T1464" s="33">
        <v>353</v>
      </c>
      <c r="U1464" s="33" t="s">
        <v>3723</v>
      </c>
      <c r="V1464" s="39" t="s">
        <v>39</v>
      </c>
      <c r="W1464" s="33" t="s">
        <v>179</v>
      </c>
    </row>
    <row r="1465" ht="24" spans="1:23">
      <c r="A1465" s="32">
        <v>1456</v>
      </c>
      <c r="B1465" s="39" t="s">
        <v>3393</v>
      </c>
      <c r="C1465" s="39" t="s">
        <v>31</v>
      </c>
      <c r="D1465" s="33" t="s">
        <v>34</v>
      </c>
      <c r="E1465" s="33" t="s">
        <v>1730</v>
      </c>
      <c r="F1465" s="64">
        <v>44409</v>
      </c>
      <c r="G1465" s="64">
        <v>44531</v>
      </c>
      <c r="H1465" s="39" t="s">
        <v>3394</v>
      </c>
      <c r="I1465" s="33" t="s">
        <v>3726</v>
      </c>
      <c r="J1465" s="33">
        <v>35</v>
      </c>
      <c r="K1465" s="33"/>
      <c r="L1465" s="33">
        <v>35</v>
      </c>
      <c r="M1465" s="33"/>
      <c r="N1465" s="33"/>
      <c r="O1465" s="33"/>
      <c r="P1465" s="33"/>
      <c r="Q1465" s="33"/>
      <c r="R1465" s="33"/>
      <c r="S1465" s="33">
        <v>95</v>
      </c>
      <c r="T1465" s="33">
        <v>353</v>
      </c>
      <c r="U1465" s="33" t="s">
        <v>3723</v>
      </c>
      <c r="V1465" s="39" t="s">
        <v>39</v>
      </c>
      <c r="W1465" s="33" t="s">
        <v>179</v>
      </c>
    </row>
    <row r="1466" ht="24" spans="1:23">
      <c r="A1466" s="32">
        <v>1457</v>
      </c>
      <c r="B1466" s="39" t="s">
        <v>3393</v>
      </c>
      <c r="C1466" s="39" t="s">
        <v>31</v>
      </c>
      <c r="D1466" s="33" t="s">
        <v>34</v>
      </c>
      <c r="E1466" s="33" t="s">
        <v>104</v>
      </c>
      <c r="F1466" s="64">
        <v>44348</v>
      </c>
      <c r="G1466" s="64">
        <v>44531</v>
      </c>
      <c r="H1466" s="39" t="s">
        <v>3394</v>
      </c>
      <c r="I1466" s="33" t="s">
        <v>3727</v>
      </c>
      <c r="J1466" s="33">
        <v>18</v>
      </c>
      <c r="K1466" s="33"/>
      <c r="L1466" s="33">
        <v>18</v>
      </c>
      <c r="M1466" s="33"/>
      <c r="N1466" s="33"/>
      <c r="O1466" s="33"/>
      <c r="P1466" s="33"/>
      <c r="Q1466" s="33"/>
      <c r="R1466" s="33"/>
      <c r="S1466" s="33">
        <v>46</v>
      </c>
      <c r="T1466" s="33">
        <v>205</v>
      </c>
      <c r="U1466" s="33" t="s">
        <v>3728</v>
      </c>
      <c r="V1466" s="39" t="s">
        <v>39</v>
      </c>
      <c r="W1466" s="33" t="s">
        <v>179</v>
      </c>
    </row>
    <row r="1467" ht="24" spans="1:23">
      <c r="A1467" s="32">
        <v>1458</v>
      </c>
      <c r="B1467" s="39" t="s">
        <v>3393</v>
      </c>
      <c r="C1467" s="39" t="s">
        <v>31</v>
      </c>
      <c r="D1467" s="33" t="s">
        <v>34</v>
      </c>
      <c r="E1467" s="33" t="s">
        <v>104</v>
      </c>
      <c r="F1467" s="64">
        <v>44348</v>
      </c>
      <c r="G1467" s="64">
        <v>44531</v>
      </c>
      <c r="H1467" s="39" t="s">
        <v>3394</v>
      </c>
      <c r="I1467" s="33" t="s">
        <v>3729</v>
      </c>
      <c r="J1467" s="33">
        <v>60</v>
      </c>
      <c r="K1467" s="33"/>
      <c r="L1467" s="33">
        <v>60</v>
      </c>
      <c r="M1467" s="33"/>
      <c r="N1467" s="33"/>
      <c r="O1467" s="33"/>
      <c r="P1467" s="33"/>
      <c r="Q1467" s="33"/>
      <c r="R1467" s="33"/>
      <c r="S1467" s="33">
        <v>28</v>
      </c>
      <c r="T1467" s="33">
        <v>122</v>
      </c>
      <c r="U1467" s="33" t="s">
        <v>3730</v>
      </c>
      <c r="V1467" s="39" t="s">
        <v>39</v>
      </c>
      <c r="W1467" s="33" t="s">
        <v>179</v>
      </c>
    </row>
    <row r="1468" ht="24" spans="1:23">
      <c r="A1468" s="32">
        <v>1459</v>
      </c>
      <c r="B1468" s="39" t="s">
        <v>3393</v>
      </c>
      <c r="C1468" s="39" t="s">
        <v>31</v>
      </c>
      <c r="D1468" s="33" t="s">
        <v>34</v>
      </c>
      <c r="E1468" s="33" t="s">
        <v>104</v>
      </c>
      <c r="F1468" s="64">
        <v>44348</v>
      </c>
      <c r="G1468" s="64">
        <v>44531</v>
      </c>
      <c r="H1468" s="39" t="s">
        <v>3394</v>
      </c>
      <c r="I1468" s="33" t="s">
        <v>3731</v>
      </c>
      <c r="J1468" s="33">
        <v>40</v>
      </c>
      <c r="K1468" s="33"/>
      <c r="L1468" s="33">
        <v>40</v>
      </c>
      <c r="M1468" s="33"/>
      <c r="N1468" s="33"/>
      <c r="O1468" s="33"/>
      <c r="P1468" s="33"/>
      <c r="Q1468" s="33"/>
      <c r="R1468" s="33"/>
      <c r="S1468" s="33">
        <v>28</v>
      </c>
      <c r="T1468" s="33">
        <v>122</v>
      </c>
      <c r="U1468" s="33" t="s">
        <v>3730</v>
      </c>
      <c r="V1468" s="39" t="s">
        <v>39</v>
      </c>
      <c r="W1468" s="33" t="s">
        <v>179</v>
      </c>
    </row>
    <row r="1469" ht="24" spans="1:23">
      <c r="A1469" s="32">
        <v>1460</v>
      </c>
      <c r="B1469" s="39" t="s">
        <v>3393</v>
      </c>
      <c r="C1469" s="39" t="s">
        <v>31</v>
      </c>
      <c r="D1469" s="33" t="s">
        <v>34</v>
      </c>
      <c r="E1469" s="33" t="s">
        <v>104</v>
      </c>
      <c r="F1469" s="64">
        <v>44348</v>
      </c>
      <c r="G1469" s="64">
        <v>44531</v>
      </c>
      <c r="H1469" s="39" t="s">
        <v>3394</v>
      </c>
      <c r="I1469" s="33" t="s">
        <v>3732</v>
      </c>
      <c r="J1469" s="33">
        <v>50</v>
      </c>
      <c r="K1469" s="33"/>
      <c r="L1469" s="33">
        <v>50</v>
      </c>
      <c r="M1469" s="33"/>
      <c r="N1469" s="33"/>
      <c r="O1469" s="33"/>
      <c r="P1469" s="33"/>
      <c r="Q1469" s="33"/>
      <c r="R1469" s="33"/>
      <c r="S1469" s="33">
        <v>21</v>
      </c>
      <c r="T1469" s="33">
        <v>102</v>
      </c>
      <c r="U1469" s="33" t="s">
        <v>3733</v>
      </c>
      <c r="V1469" s="39" t="s">
        <v>39</v>
      </c>
      <c r="W1469" s="33" t="s">
        <v>179</v>
      </c>
    </row>
    <row r="1470" ht="24" spans="1:23">
      <c r="A1470" s="32">
        <v>1461</v>
      </c>
      <c r="B1470" s="39" t="s">
        <v>3393</v>
      </c>
      <c r="C1470" s="39" t="s">
        <v>31</v>
      </c>
      <c r="D1470" s="33" t="s">
        <v>34</v>
      </c>
      <c r="E1470" s="33" t="s">
        <v>1520</v>
      </c>
      <c r="F1470" s="64">
        <v>44197</v>
      </c>
      <c r="G1470" s="64">
        <v>44531</v>
      </c>
      <c r="H1470" s="39" t="s">
        <v>3394</v>
      </c>
      <c r="I1470" s="33" t="s">
        <v>3734</v>
      </c>
      <c r="J1470" s="33">
        <v>40</v>
      </c>
      <c r="K1470" s="33"/>
      <c r="L1470" s="33">
        <v>40</v>
      </c>
      <c r="M1470" s="33"/>
      <c r="N1470" s="33"/>
      <c r="O1470" s="33"/>
      <c r="P1470" s="33"/>
      <c r="Q1470" s="33"/>
      <c r="R1470" s="58">
        <v>1</v>
      </c>
      <c r="S1470" s="33">
        <v>63</v>
      </c>
      <c r="T1470" s="33">
        <v>247</v>
      </c>
      <c r="U1470" s="33" t="s">
        <v>3735</v>
      </c>
      <c r="V1470" s="39" t="s">
        <v>39</v>
      </c>
      <c r="W1470" s="33" t="s">
        <v>179</v>
      </c>
    </row>
    <row r="1471" ht="24" spans="1:23">
      <c r="A1471" s="32">
        <v>1462</v>
      </c>
      <c r="B1471" s="39" t="s">
        <v>3393</v>
      </c>
      <c r="C1471" s="39" t="s">
        <v>31</v>
      </c>
      <c r="D1471" s="33" t="s">
        <v>34</v>
      </c>
      <c r="E1471" s="33" t="s">
        <v>193</v>
      </c>
      <c r="F1471" s="64">
        <v>44197</v>
      </c>
      <c r="G1471" s="64">
        <v>44531</v>
      </c>
      <c r="H1471" s="39" t="s">
        <v>3394</v>
      </c>
      <c r="I1471" s="33" t="s">
        <v>3736</v>
      </c>
      <c r="J1471" s="33">
        <v>30</v>
      </c>
      <c r="K1471" s="33"/>
      <c r="L1471" s="33">
        <v>30</v>
      </c>
      <c r="M1471" s="33"/>
      <c r="N1471" s="33"/>
      <c r="O1471" s="33"/>
      <c r="P1471" s="33"/>
      <c r="Q1471" s="33"/>
      <c r="R1471" s="33"/>
      <c r="S1471" s="33">
        <v>63</v>
      </c>
      <c r="T1471" s="33">
        <v>470</v>
      </c>
      <c r="U1471" s="33" t="s">
        <v>3737</v>
      </c>
      <c r="V1471" s="39" t="s">
        <v>39</v>
      </c>
      <c r="W1471" s="33" t="s">
        <v>179</v>
      </c>
    </row>
    <row r="1472" ht="24" spans="1:23">
      <c r="A1472" s="32">
        <v>1463</v>
      </c>
      <c r="B1472" s="39" t="s">
        <v>3393</v>
      </c>
      <c r="C1472" s="39" t="s">
        <v>31</v>
      </c>
      <c r="D1472" s="33" t="s">
        <v>34</v>
      </c>
      <c r="E1472" s="33" t="s">
        <v>2732</v>
      </c>
      <c r="F1472" s="64">
        <v>44197</v>
      </c>
      <c r="G1472" s="64">
        <v>44531</v>
      </c>
      <c r="H1472" s="39" t="s">
        <v>3394</v>
      </c>
      <c r="I1472" s="33" t="s">
        <v>3738</v>
      </c>
      <c r="J1472" s="33">
        <v>56</v>
      </c>
      <c r="K1472" s="33"/>
      <c r="L1472" s="33">
        <v>56</v>
      </c>
      <c r="M1472" s="33"/>
      <c r="N1472" s="33"/>
      <c r="O1472" s="33"/>
      <c r="P1472" s="33"/>
      <c r="Q1472" s="33"/>
      <c r="R1472" s="33"/>
      <c r="S1472" s="33">
        <v>65</v>
      </c>
      <c r="T1472" s="33">
        <v>205</v>
      </c>
      <c r="U1472" s="33" t="s">
        <v>3739</v>
      </c>
      <c r="V1472" s="39" t="s">
        <v>39</v>
      </c>
      <c r="W1472" s="33" t="s">
        <v>179</v>
      </c>
    </row>
    <row r="1473" ht="24" spans="1:23">
      <c r="A1473" s="32">
        <v>1464</v>
      </c>
      <c r="B1473" s="39" t="s">
        <v>3393</v>
      </c>
      <c r="C1473" s="39" t="s">
        <v>31</v>
      </c>
      <c r="D1473" s="33" t="s">
        <v>34</v>
      </c>
      <c r="E1473" s="33" t="s">
        <v>1279</v>
      </c>
      <c r="F1473" s="64">
        <v>44287</v>
      </c>
      <c r="G1473" s="64">
        <v>44531</v>
      </c>
      <c r="H1473" s="39" t="s">
        <v>3394</v>
      </c>
      <c r="I1473" s="33" t="s">
        <v>3740</v>
      </c>
      <c r="J1473" s="33">
        <v>30</v>
      </c>
      <c r="K1473" s="33"/>
      <c r="L1473" s="33">
        <v>30</v>
      </c>
      <c r="M1473" s="33"/>
      <c r="N1473" s="33"/>
      <c r="O1473" s="33"/>
      <c r="P1473" s="33"/>
      <c r="Q1473" s="33"/>
      <c r="R1473" s="33"/>
      <c r="S1473" s="33">
        <v>68</v>
      </c>
      <c r="T1473" s="33">
        <v>293</v>
      </c>
      <c r="U1473" s="33" t="s">
        <v>3741</v>
      </c>
      <c r="V1473" s="39" t="s">
        <v>39</v>
      </c>
      <c r="W1473" s="33" t="s">
        <v>179</v>
      </c>
    </row>
    <row r="1474" ht="24" spans="1:23">
      <c r="A1474" s="32">
        <v>1465</v>
      </c>
      <c r="B1474" s="39" t="s">
        <v>3393</v>
      </c>
      <c r="C1474" s="39" t="s">
        <v>31</v>
      </c>
      <c r="D1474" s="33" t="s">
        <v>3411</v>
      </c>
      <c r="E1474" s="33" t="s">
        <v>3742</v>
      </c>
      <c r="F1474" s="64">
        <v>44228</v>
      </c>
      <c r="G1474" s="64">
        <v>44531</v>
      </c>
      <c r="H1474" s="39" t="s">
        <v>3394</v>
      </c>
      <c r="I1474" s="33" t="s">
        <v>3743</v>
      </c>
      <c r="J1474" s="33">
        <v>42</v>
      </c>
      <c r="K1474" s="33"/>
      <c r="L1474" s="33">
        <v>42</v>
      </c>
      <c r="M1474" s="33"/>
      <c r="N1474" s="33"/>
      <c r="O1474" s="33"/>
      <c r="P1474" s="33"/>
      <c r="Q1474" s="33"/>
      <c r="R1474" s="33"/>
      <c r="S1474" s="33">
        <v>34</v>
      </c>
      <c r="T1474" s="33">
        <v>122</v>
      </c>
      <c r="U1474" s="33" t="s">
        <v>3744</v>
      </c>
      <c r="V1474" s="39" t="s">
        <v>39</v>
      </c>
      <c r="W1474" s="33" t="s">
        <v>179</v>
      </c>
    </row>
    <row r="1475" ht="24" spans="1:23">
      <c r="A1475" s="32">
        <v>1466</v>
      </c>
      <c r="B1475" s="39" t="s">
        <v>3393</v>
      </c>
      <c r="C1475" s="39" t="s">
        <v>31</v>
      </c>
      <c r="D1475" s="33" t="s">
        <v>3411</v>
      </c>
      <c r="E1475" s="33" t="s">
        <v>565</v>
      </c>
      <c r="F1475" s="64">
        <v>44317</v>
      </c>
      <c r="G1475" s="64">
        <v>44440</v>
      </c>
      <c r="H1475" s="39" t="s">
        <v>3394</v>
      </c>
      <c r="I1475" s="33" t="s">
        <v>3745</v>
      </c>
      <c r="J1475" s="33">
        <v>27.5</v>
      </c>
      <c r="K1475" s="33"/>
      <c r="L1475" s="33">
        <v>27.5</v>
      </c>
      <c r="M1475" s="33"/>
      <c r="N1475" s="33"/>
      <c r="O1475" s="33"/>
      <c r="P1475" s="33"/>
      <c r="Q1475" s="33"/>
      <c r="R1475" s="33"/>
      <c r="S1475" s="33">
        <v>55</v>
      </c>
      <c r="T1475" s="33">
        <v>180</v>
      </c>
      <c r="U1475" s="33" t="s">
        <v>3746</v>
      </c>
      <c r="V1475" s="39" t="s">
        <v>39</v>
      </c>
      <c r="W1475" s="33" t="s">
        <v>179</v>
      </c>
    </row>
    <row r="1476" ht="24" spans="1:23">
      <c r="A1476" s="32">
        <v>1467</v>
      </c>
      <c r="B1476" s="39" t="s">
        <v>3393</v>
      </c>
      <c r="C1476" s="39" t="s">
        <v>31</v>
      </c>
      <c r="D1476" s="33" t="s">
        <v>34</v>
      </c>
      <c r="E1476" s="33" t="s">
        <v>1333</v>
      </c>
      <c r="F1476" s="64">
        <v>44197</v>
      </c>
      <c r="G1476" s="64">
        <v>44531</v>
      </c>
      <c r="H1476" s="39" t="s">
        <v>3394</v>
      </c>
      <c r="I1476" s="33" t="s">
        <v>3747</v>
      </c>
      <c r="J1476" s="33">
        <v>40</v>
      </c>
      <c r="K1476" s="33"/>
      <c r="L1476" s="33">
        <v>40</v>
      </c>
      <c r="M1476" s="33"/>
      <c r="N1476" s="33"/>
      <c r="O1476" s="33"/>
      <c r="P1476" s="33"/>
      <c r="Q1476" s="33"/>
      <c r="R1476" s="33"/>
      <c r="S1476" s="33">
        <v>41</v>
      </c>
      <c r="T1476" s="33">
        <v>126</v>
      </c>
      <c r="U1476" s="33" t="s">
        <v>3748</v>
      </c>
      <c r="V1476" s="39" t="s">
        <v>39</v>
      </c>
      <c r="W1476" s="33" t="s">
        <v>179</v>
      </c>
    </row>
    <row r="1477" ht="24" spans="1:23">
      <c r="A1477" s="32">
        <v>1468</v>
      </c>
      <c r="B1477" s="127" t="s">
        <v>3393</v>
      </c>
      <c r="C1477" s="127" t="s">
        <v>31</v>
      </c>
      <c r="D1477" s="128" t="s">
        <v>34</v>
      </c>
      <c r="E1477" s="128" t="s">
        <v>2032</v>
      </c>
      <c r="F1477" s="153">
        <v>44197</v>
      </c>
      <c r="G1477" s="153">
        <v>44531</v>
      </c>
      <c r="H1477" s="127" t="s">
        <v>3394</v>
      </c>
      <c r="I1477" s="128" t="s">
        <v>3749</v>
      </c>
      <c r="J1477" s="128">
        <v>32</v>
      </c>
      <c r="K1477" s="128"/>
      <c r="L1477" s="128">
        <v>32</v>
      </c>
      <c r="M1477" s="128"/>
      <c r="N1477" s="128"/>
      <c r="O1477" s="128"/>
      <c r="P1477" s="128"/>
      <c r="Q1477" s="128"/>
      <c r="R1477" s="128"/>
      <c r="S1477" s="128">
        <v>8</v>
      </c>
      <c r="T1477" s="128">
        <v>30</v>
      </c>
      <c r="U1477" s="128" t="s">
        <v>3600</v>
      </c>
      <c r="V1477" s="39" t="s">
        <v>39</v>
      </c>
      <c r="W1477" s="33" t="s">
        <v>179</v>
      </c>
    </row>
    <row r="1478" ht="24" spans="1:23">
      <c r="A1478" s="32">
        <v>1469</v>
      </c>
      <c r="B1478" s="39" t="s">
        <v>3393</v>
      </c>
      <c r="C1478" s="39" t="s">
        <v>31</v>
      </c>
      <c r="D1478" s="39" t="s">
        <v>34</v>
      </c>
      <c r="E1478" s="33" t="s">
        <v>1401</v>
      </c>
      <c r="F1478" s="64">
        <v>44197</v>
      </c>
      <c r="G1478" s="64">
        <v>44531</v>
      </c>
      <c r="H1478" s="39" t="s">
        <v>3394</v>
      </c>
      <c r="I1478" s="39" t="s">
        <v>3750</v>
      </c>
      <c r="J1478" s="39">
        <v>30</v>
      </c>
      <c r="K1478" s="39"/>
      <c r="L1478" s="39">
        <v>30</v>
      </c>
      <c r="M1478" s="39"/>
      <c r="N1478" s="39"/>
      <c r="O1478" s="39"/>
      <c r="P1478" s="39"/>
      <c r="Q1478" s="39"/>
      <c r="R1478" s="39"/>
      <c r="S1478" s="39">
        <v>28</v>
      </c>
      <c r="T1478" s="39">
        <v>116</v>
      </c>
      <c r="U1478" s="39" t="s">
        <v>3751</v>
      </c>
      <c r="V1478" s="39" t="s">
        <v>39</v>
      </c>
      <c r="W1478" s="33" t="s">
        <v>179</v>
      </c>
    </row>
    <row r="1479" ht="24" spans="1:23">
      <c r="A1479" s="32">
        <v>1470</v>
      </c>
      <c r="B1479" s="155" t="s">
        <v>3393</v>
      </c>
      <c r="C1479" s="155" t="s">
        <v>31</v>
      </c>
      <c r="D1479" s="155" t="s">
        <v>34</v>
      </c>
      <c r="E1479" s="70" t="s">
        <v>2159</v>
      </c>
      <c r="F1479" s="156">
        <v>44317</v>
      </c>
      <c r="G1479" s="156">
        <v>44531</v>
      </c>
      <c r="H1479" s="155" t="s">
        <v>3394</v>
      </c>
      <c r="I1479" s="155" t="s">
        <v>3752</v>
      </c>
      <c r="J1479" s="155">
        <v>8</v>
      </c>
      <c r="K1479" s="155"/>
      <c r="L1479" s="155">
        <v>8</v>
      </c>
      <c r="M1479" s="155"/>
      <c r="N1479" s="155"/>
      <c r="O1479" s="155"/>
      <c r="P1479" s="155"/>
      <c r="Q1479" s="155"/>
      <c r="R1479" s="155"/>
      <c r="S1479" s="155">
        <v>54</v>
      </c>
      <c r="T1479" s="155">
        <v>196</v>
      </c>
      <c r="U1479" s="155" t="s">
        <v>3753</v>
      </c>
      <c r="V1479" s="39" t="s">
        <v>39</v>
      </c>
      <c r="W1479" s="33" t="s">
        <v>179</v>
      </c>
    </row>
    <row r="1480" ht="36" spans="1:23">
      <c r="A1480" s="32">
        <v>1471</v>
      </c>
      <c r="B1480" s="39" t="s">
        <v>3393</v>
      </c>
      <c r="C1480" s="39" t="s">
        <v>31</v>
      </c>
      <c r="D1480" s="39" t="s">
        <v>34</v>
      </c>
      <c r="E1480" s="33" t="s">
        <v>83</v>
      </c>
      <c r="F1480" s="64">
        <v>44317</v>
      </c>
      <c r="G1480" s="64">
        <v>44531</v>
      </c>
      <c r="H1480" s="39" t="s">
        <v>3394</v>
      </c>
      <c r="I1480" s="39" t="s">
        <v>3754</v>
      </c>
      <c r="J1480" s="39">
        <v>12</v>
      </c>
      <c r="K1480" s="39"/>
      <c r="L1480" s="39">
        <v>12</v>
      </c>
      <c r="M1480" s="39"/>
      <c r="N1480" s="39"/>
      <c r="O1480" s="39"/>
      <c r="P1480" s="39"/>
      <c r="Q1480" s="39"/>
      <c r="R1480" s="58">
        <v>1</v>
      </c>
      <c r="S1480" s="39">
        <v>22</v>
      </c>
      <c r="T1480" s="39">
        <v>80</v>
      </c>
      <c r="U1480" s="39" t="s">
        <v>3755</v>
      </c>
      <c r="V1480" s="39" t="s">
        <v>39</v>
      </c>
      <c r="W1480" s="33" t="s">
        <v>3756</v>
      </c>
    </row>
    <row r="1481" ht="36" spans="1:23">
      <c r="A1481" s="32">
        <v>1472</v>
      </c>
      <c r="B1481" s="39" t="s">
        <v>3393</v>
      </c>
      <c r="C1481" s="39" t="s">
        <v>31</v>
      </c>
      <c r="D1481" s="39" t="s">
        <v>34</v>
      </c>
      <c r="E1481" s="33" t="s">
        <v>1357</v>
      </c>
      <c r="F1481" s="64">
        <v>44317</v>
      </c>
      <c r="G1481" s="64">
        <v>44531</v>
      </c>
      <c r="H1481" s="39" t="s">
        <v>3394</v>
      </c>
      <c r="I1481" s="39" t="s">
        <v>3757</v>
      </c>
      <c r="J1481" s="39">
        <v>12</v>
      </c>
      <c r="K1481" s="39"/>
      <c r="L1481" s="39">
        <v>12</v>
      </c>
      <c r="M1481" s="39"/>
      <c r="N1481" s="39"/>
      <c r="O1481" s="39"/>
      <c r="P1481" s="39"/>
      <c r="Q1481" s="39"/>
      <c r="R1481" s="58">
        <v>1</v>
      </c>
      <c r="S1481" s="39">
        <v>67</v>
      </c>
      <c r="T1481" s="39">
        <v>207</v>
      </c>
      <c r="U1481" s="39" t="s">
        <v>3758</v>
      </c>
      <c r="V1481" s="39" t="s">
        <v>39</v>
      </c>
      <c r="W1481" s="33" t="s">
        <v>3756</v>
      </c>
    </row>
    <row r="1482" ht="36" spans="1:23">
      <c r="A1482" s="32">
        <v>1473</v>
      </c>
      <c r="B1482" s="39" t="s">
        <v>3393</v>
      </c>
      <c r="C1482" s="39" t="s">
        <v>31</v>
      </c>
      <c r="D1482" s="39" t="s">
        <v>34</v>
      </c>
      <c r="E1482" s="33" t="s">
        <v>1935</v>
      </c>
      <c r="F1482" s="64">
        <v>44317</v>
      </c>
      <c r="G1482" s="64">
        <v>44531</v>
      </c>
      <c r="H1482" s="39" t="s">
        <v>3394</v>
      </c>
      <c r="I1482" s="39" t="s">
        <v>3759</v>
      </c>
      <c r="J1482" s="39">
        <v>12</v>
      </c>
      <c r="K1482" s="39"/>
      <c r="L1482" s="39">
        <v>12</v>
      </c>
      <c r="M1482" s="39"/>
      <c r="N1482" s="39"/>
      <c r="O1482" s="39"/>
      <c r="P1482" s="39"/>
      <c r="Q1482" s="39"/>
      <c r="R1482" s="39"/>
      <c r="S1482" s="39">
        <v>42</v>
      </c>
      <c r="T1482" s="39">
        <v>163</v>
      </c>
      <c r="U1482" s="39" t="s">
        <v>3760</v>
      </c>
      <c r="V1482" s="39" t="s">
        <v>39</v>
      </c>
      <c r="W1482" s="33" t="s">
        <v>3756</v>
      </c>
    </row>
    <row r="1483" ht="36" spans="1:23">
      <c r="A1483" s="32">
        <v>1474</v>
      </c>
      <c r="B1483" s="39" t="s">
        <v>3393</v>
      </c>
      <c r="C1483" s="39" t="s">
        <v>31</v>
      </c>
      <c r="D1483" s="39" t="s">
        <v>34</v>
      </c>
      <c r="E1483" s="33" t="s">
        <v>275</v>
      </c>
      <c r="F1483" s="64">
        <v>44317</v>
      </c>
      <c r="G1483" s="64">
        <v>44531</v>
      </c>
      <c r="H1483" s="39" t="s">
        <v>3394</v>
      </c>
      <c r="I1483" s="39" t="s">
        <v>3761</v>
      </c>
      <c r="J1483" s="39">
        <v>12</v>
      </c>
      <c r="K1483" s="39"/>
      <c r="L1483" s="39">
        <v>12</v>
      </c>
      <c r="M1483" s="39"/>
      <c r="N1483" s="39"/>
      <c r="O1483" s="39"/>
      <c r="P1483" s="39"/>
      <c r="Q1483" s="39"/>
      <c r="R1483" s="58">
        <v>1</v>
      </c>
      <c r="S1483" s="39">
        <v>175</v>
      </c>
      <c r="T1483" s="39">
        <v>365</v>
      </c>
      <c r="U1483" s="39" t="s">
        <v>3762</v>
      </c>
      <c r="V1483" s="39" t="s">
        <v>39</v>
      </c>
      <c r="W1483" s="33" t="s">
        <v>3756</v>
      </c>
    </row>
    <row r="1484" ht="36" spans="1:23">
      <c r="A1484" s="32">
        <v>1475</v>
      </c>
      <c r="B1484" s="39" t="s">
        <v>3393</v>
      </c>
      <c r="C1484" s="39" t="s">
        <v>31</v>
      </c>
      <c r="D1484" s="39" t="s">
        <v>34</v>
      </c>
      <c r="E1484" s="33" t="s">
        <v>251</v>
      </c>
      <c r="F1484" s="64">
        <v>44317</v>
      </c>
      <c r="G1484" s="64">
        <v>44531</v>
      </c>
      <c r="H1484" s="39" t="s">
        <v>3394</v>
      </c>
      <c r="I1484" s="39" t="s">
        <v>3763</v>
      </c>
      <c r="J1484" s="39">
        <v>4</v>
      </c>
      <c r="K1484" s="39"/>
      <c r="L1484" s="39">
        <v>4</v>
      </c>
      <c r="M1484" s="39"/>
      <c r="N1484" s="39"/>
      <c r="O1484" s="39"/>
      <c r="P1484" s="39"/>
      <c r="Q1484" s="39"/>
      <c r="R1484" s="39"/>
      <c r="S1484" s="39">
        <v>54</v>
      </c>
      <c r="T1484" s="39">
        <v>168</v>
      </c>
      <c r="U1484" s="39" t="s">
        <v>3764</v>
      </c>
      <c r="V1484" s="39" t="s">
        <v>39</v>
      </c>
      <c r="W1484" s="33" t="s">
        <v>3756</v>
      </c>
    </row>
    <row r="1485" ht="36" spans="1:23">
      <c r="A1485" s="32">
        <v>1476</v>
      </c>
      <c r="B1485" s="39" t="s">
        <v>3393</v>
      </c>
      <c r="C1485" s="39" t="s">
        <v>31</v>
      </c>
      <c r="D1485" s="39" t="s">
        <v>34</v>
      </c>
      <c r="E1485" s="33" t="s">
        <v>1757</v>
      </c>
      <c r="F1485" s="64">
        <v>44317</v>
      </c>
      <c r="G1485" s="64">
        <v>44531</v>
      </c>
      <c r="H1485" s="39" t="s">
        <v>3394</v>
      </c>
      <c r="I1485" s="39" t="s">
        <v>3759</v>
      </c>
      <c r="J1485" s="39">
        <v>12</v>
      </c>
      <c r="K1485" s="39"/>
      <c r="L1485" s="39">
        <v>12</v>
      </c>
      <c r="M1485" s="39"/>
      <c r="N1485" s="39"/>
      <c r="O1485" s="39"/>
      <c r="P1485" s="39"/>
      <c r="Q1485" s="39"/>
      <c r="R1485" s="39"/>
      <c r="S1485" s="39">
        <v>30</v>
      </c>
      <c r="T1485" s="39">
        <v>105</v>
      </c>
      <c r="U1485" s="39" t="s">
        <v>3765</v>
      </c>
      <c r="V1485" s="39" t="s">
        <v>39</v>
      </c>
      <c r="W1485" s="33" t="s">
        <v>3756</v>
      </c>
    </row>
    <row r="1486" ht="36" spans="1:23">
      <c r="A1486" s="32">
        <v>1477</v>
      </c>
      <c r="B1486" s="39" t="s">
        <v>3393</v>
      </c>
      <c r="C1486" s="39" t="s">
        <v>31</v>
      </c>
      <c r="D1486" s="39" t="s">
        <v>34</v>
      </c>
      <c r="E1486" s="33" t="s">
        <v>1459</v>
      </c>
      <c r="F1486" s="64">
        <v>44317</v>
      </c>
      <c r="G1486" s="64">
        <v>44531</v>
      </c>
      <c r="H1486" s="39" t="s">
        <v>3394</v>
      </c>
      <c r="I1486" s="39" t="s">
        <v>3759</v>
      </c>
      <c r="J1486" s="39">
        <v>12</v>
      </c>
      <c r="K1486" s="39"/>
      <c r="L1486" s="39">
        <v>12</v>
      </c>
      <c r="M1486" s="39"/>
      <c r="N1486" s="39"/>
      <c r="O1486" s="39"/>
      <c r="P1486" s="39"/>
      <c r="Q1486" s="39"/>
      <c r="R1486" s="39"/>
      <c r="S1486" s="39">
        <v>12</v>
      </c>
      <c r="T1486" s="39">
        <v>40</v>
      </c>
      <c r="U1486" s="39" t="s">
        <v>3602</v>
      </c>
      <c r="V1486" s="39" t="s">
        <v>39</v>
      </c>
      <c r="W1486" s="33" t="s">
        <v>3756</v>
      </c>
    </row>
    <row r="1487" ht="36" spans="1:23">
      <c r="A1487" s="32">
        <v>1478</v>
      </c>
      <c r="B1487" s="39" t="s">
        <v>3393</v>
      </c>
      <c r="C1487" s="39" t="s">
        <v>31</v>
      </c>
      <c r="D1487" s="39" t="s">
        <v>3411</v>
      </c>
      <c r="E1487" s="33" t="s">
        <v>1623</v>
      </c>
      <c r="F1487" s="64">
        <v>44317</v>
      </c>
      <c r="G1487" s="64">
        <v>44531</v>
      </c>
      <c r="H1487" s="39" t="s">
        <v>3394</v>
      </c>
      <c r="I1487" s="39" t="s">
        <v>3766</v>
      </c>
      <c r="J1487" s="39">
        <v>12</v>
      </c>
      <c r="K1487" s="39"/>
      <c r="L1487" s="39">
        <v>12</v>
      </c>
      <c r="M1487" s="39"/>
      <c r="N1487" s="39"/>
      <c r="O1487" s="39"/>
      <c r="P1487" s="39"/>
      <c r="Q1487" s="39"/>
      <c r="R1487" s="39"/>
      <c r="S1487" s="39">
        <v>41</v>
      </c>
      <c r="T1487" s="39">
        <v>150</v>
      </c>
      <c r="U1487" s="39" t="s">
        <v>3767</v>
      </c>
      <c r="V1487" s="39" t="s">
        <v>39</v>
      </c>
      <c r="W1487" s="33" t="s">
        <v>3756</v>
      </c>
    </row>
    <row r="1488" ht="36" spans="1:23">
      <c r="A1488" s="32">
        <v>1479</v>
      </c>
      <c r="B1488" s="39" t="s">
        <v>3393</v>
      </c>
      <c r="C1488" s="39" t="s">
        <v>31</v>
      </c>
      <c r="D1488" s="39" t="s">
        <v>34</v>
      </c>
      <c r="E1488" s="33" t="s">
        <v>1141</v>
      </c>
      <c r="F1488" s="64">
        <v>44317</v>
      </c>
      <c r="G1488" s="64">
        <v>44531</v>
      </c>
      <c r="H1488" s="39" t="s">
        <v>3394</v>
      </c>
      <c r="I1488" s="39" t="s">
        <v>3768</v>
      </c>
      <c r="J1488" s="39">
        <v>6</v>
      </c>
      <c r="K1488" s="39"/>
      <c r="L1488" s="39">
        <v>6</v>
      </c>
      <c r="M1488" s="39"/>
      <c r="N1488" s="39"/>
      <c r="O1488" s="39"/>
      <c r="P1488" s="39"/>
      <c r="Q1488" s="39"/>
      <c r="R1488" s="58">
        <v>1</v>
      </c>
      <c r="S1488" s="39">
        <v>10</v>
      </c>
      <c r="T1488" s="39">
        <v>42</v>
      </c>
      <c r="U1488" s="39" t="s">
        <v>3769</v>
      </c>
      <c r="V1488" s="39" t="s">
        <v>39</v>
      </c>
      <c r="W1488" s="33" t="s">
        <v>3756</v>
      </c>
    </row>
    <row r="1489" ht="36" spans="1:23">
      <c r="A1489" s="32">
        <v>1480</v>
      </c>
      <c r="B1489" s="39" t="s">
        <v>3393</v>
      </c>
      <c r="C1489" s="39" t="s">
        <v>31</v>
      </c>
      <c r="D1489" s="39" t="s">
        <v>34</v>
      </c>
      <c r="E1489" s="33" t="s">
        <v>2239</v>
      </c>
      <c r="F1489" s="64">
        <v>44317</v>
      </c>
      <c r="G1489" s="64">
        <v>44531</v>
      </c>
      <c r="H1489" s="39" t="s">
        <v>3394</v>
      </c>
      <c r="I1489" s="39" t="s">
        <v>3770</v>
      </c>
      <c r="J1489" s="39">
        <v>12</v>
      </c>
      <c r="K1489" s="39"/>
      <c r="L1489" s="39">
        <v>12</v>
      </c>
      <c r="M1489" s="39"/>
      <c r="N1489" s="39"/>
      <c r="O1489" s="39"/>
      <c r="P1489" s="39"/>
      <c r="Q1489" s="39"/>
      <c r="R1489" s="39"/>
      <c r="S1489" s="39">
        <v>20</v>
      </c>
      <c r="T1489" s="39">
        <v>80</v>
      </c>
      <c r="U1489" s="39" t="s">
        <v>3771</v>
      </c>
      <c r="V1489" s="39" t="s">
        <v>39</v>
      </c>
      <c r="W1489" s="33" t="s">
        <v>3756</v>
      </c>
    </row>
    <row r="1490" ht="36" spans="1:23">
      <c r="A1490" s="32">
        <v>1481</v>
      </c>
      <c r="B1490" s="39" t="s">
        <v>3393</v>
      </c>
      <c r="C1490" s="39" t="s">
        <v>31</v>
      </c>
      <c r="D1490" s="39" t="s">
        <v>34</v>
      </c>
      <c r="E1490" s="33" t="s">
        <v>1915</v>
      </c>
      <c r="F1490" s="64">
        <v>44317</v>
      </c>
      <c r="G1490" s="64">
        <v>44531</v>
      </c>
      <c r="H1490" s="39" t="s">
        <v>3394</v>
      </c>
      <c r="I1490" s="39" t="s">
        <v>3772</v>
      </c>
      <c r="J1490" s="39">
        <v>6</v>
      </c>
      <c r="K1490" s="39"/>
      <c r="L1490" s="39">
        <v>6</v>
      </c>
      <c r="M1490" s="39"/>
      <c r="N1490" s="39"/>
      <c r="O1490" s="39"/>
      <c r="P1490" s="39"/>
      <c r="Q1490" s="39"/>
      <c r="R1490" s="39"/>
      <c r="S1490" s="39">
        <v>44</v>
      </c>
      <c r="T1490" s="39">
        <v>154</v>
      </c>
      <c r="U1490" s="39" t="s">
        <v>3773</v>
      </c>
      <c r="V1490" s="39" t="s">
        <v>39</v>
      </c>
      <c r="W1490" s="33" t="s">
        <v>3756</v>
      </c>
    </row>
    <row r="1491" ht="36" spans="1:23">
      <c r="A1491" s="32">
        <v>1482</v>
      </c>
      <c r="B1491" s="39" t="s">
        <v>3393</v>
      </c>
      <c r="C1491" s="39" t="s">
        <v>31</v>
      </c>
      <c r="D1491" s="39" t="s">
        <v>34</v>
      </c>
      <c r="E1491" s="33" t="s">
        <v>1077</v>
      </c>
      <c r="F1491" s="64">
        <v>44317</v>
      </c>
      <c r="G1491" s="64">
        <v>44531</v>
      </c>
      <c r="H1491" s="39" t="s">
        <v>3394</v>
      </c>
      <c r="I1491" s="39" t="s">
        <v>3770</v>
      </c>
      <c r="J1491" s="39">
        <v>12</v>
      </c>
      <c r="K1491" s="39"/>
      <c r="L1491" s="39">
        <v>12</v>
      </c>
      <c r="M1491" s="39"/>
      <c r="N1491" s="39"/>
      <c r="O1491" s="39"/>
      <c r="P1491" s="39"/>
      <c r="Q1491" s="39"/>
      <c r="R1491" s="39"/>
      <c r="S1491" s="39">
        <v>45</v>
      </c>
      <c r="T1491" s="39">
        <v>195</v>
      </c>
      <c r="U1491" s="39" t="s">
        <v>3774</v>
      </c>
      <c r="V1491" s="39" t="s">
        <v>39</v>
      </c>
      <c r="W1491" s="33" t="s">
        <v>3756</v>
      </c>
    </row>
    <row r="1492" ht="36" spans="1:23">
      <c r="A1492" s="32">
        <v>1483</v>
      </c>
      <c r="B1492" s="39" t="s">
        <v>3393</v>
      </c>
      <c r="C1492" s="39" t="s">
        <v>31</v>
      </c>
      <c r="D1492" s="39" t="s">
        <v>34</v>
      </c>
      <c r="E1492" s="33" t="s">
        <v>1279</v>
      </c>
      <c r="F1492" s="64">
        <v>44317</v>
      </c>
      <c r="G1492" s="64">
        <v>44531</v>
      </c>
      <c r="H1492" s="39" t="s">
        <v>3394</v>
      </c>
      <c r="I1492" s="39" t="s">
        <v>3775</v>
      </c>
      <c r="J1492" s="39">
        <v>18</v>
      </c>
      <c r="K1492" s="39"/>
      <c r="L1492" s="39">
        <v>18</v>
      </c>
      <c r="M1492" s="39"/>
      <c r="N1492" s="39"/>
      <c r="O1492" s="39"/>
      <c r="P1492" s="39"/>
      <c r="Q1492" s="39"/>
      <c r="R1492" s="39"/>
      <c r="S1492" s="39">
        <v>101</v>
      </c>
      <c r="T1492" s="39">
        <v>443</v>
      </c>
      <c r="U1492" s="39" t="s">
        <v>3776</v>
      </c>
      <c r="V1492" s="39" t="s">
        <v>39</v>
      </c>
      <c r="W1492" s="33" t="s">
        <v>3756</v>
      </c>
    </row>
    <row r="1493" ht="36" spans="1:23">
      <c r="A1493" s="32">
        <v>1484</v>
      </c>
      <c r="B1493" s="39" t="s">
        <v>3393</v>
      </c>
      <c r="C1493" s="39" t="s">
        <v>31</v>
      </c>
      <c r="D1493" s="39" t="s">
        <v>34</v>
      </c>
      <c r="E1493" s="33" t="s">
        <v>1134</v>
      </c>
      <c r="F1493" s="64">
        <v>44317</v>
      </c>
      <c r="G1493" s="64">
        <v>44531</v>
      </c>
      <c r="H1493" s="39" t="s">
        <v>3394</v>
      </c>
      <c r="I1493" s="39" t="s">
        <v>3775</v>
      </c>
      <c r="J1493" s="39">
        <v>18</v>
      </c>
      <c r="K1493" s="39"/>
      <c r="L1493" s="39">
        <v>18</v>
      </c>
      <c r="M1493" s="39"/>
      <c r="N1493" s="39"/>
      <c r="O1493" s="39"/>
      <c r="P1493" s="39"/>
      <c r="Q1493" s="39"/>
      <c r="R1493" s="58">
        <v>1</v>
      </c>
      <c r="S1493" s="39">
        <v>40</v>
      </c>
      <c r="T1493" s="39">
        <v>141</v>
      </c>
      <c r="U1493" s="39" t="s">
        <v>3777</v>
      </c>
      <c r="V1493" s="39" t="s">
        <v>39</v>
      </c>
      <c r="W1493" s="33" t="s">
        <v>3756</v>
      </c>
    </row>
    <row r="1494" ht="36" spans="1:23">
      <c r="A1494" s="32">
        <v>1485</v>
      </c>
      <c r="B1494" s="39" t="s">
        <v>3393</v>
      </c>
      <c r="C1494" s="39" t="s">
        <v>31</v>
      </c>
      <c r="D1494" s="39" t="s">
        <v>34</v>
      </c>
      <c r="E1494" s="33" t="s">
        <v>3197</v>
      </c>
      <c r="F1494" s="64">
        <v>44317</v>
      </c>
      <c r="G1494" s="64">
        <v>44531</v>
      </c>
      <c r="H1494" s="39" t="s">
        <v>3394</v>
      </c>
      <c r="I1494" s="39" t="s">
        <v>3775</v>
      </c>
      <c r="J1494" s="39">
        <v>18</v>
      </c>
      <c r="K1494" s="39"/>
      <c r="L1494" s="39">
        <v>18</v>
      </c>
      <c r="M1494" s="39"/>
      <c r="N1494" s="39"/>
      <c r="O1494" s="39"/>
      <c r="P1494" s="39"/>
      <c r="Q1494" s="39"/>
      <c r="R1494" s="39"/>
      <c r="S1494" s="39">
        <v>23</v>
      </c>
      <c r="T1494" s="39">
        <v>118</v>
      </c>
      <c r="U1494" s="39" t="s">
        <v>3778</v>
      </c>
      <c r="V1494" s="39" t="s">
        <v>39</v>
      </c>
      <c r="W1494" s="33" t="s">
        <v>3756</v>
      </c>
    </row>
    <row r="1495" ht="36" spans="1:23">
      <c r="A1495" s="32">
        <v>1486</v>
      </c>
      <c r="B1495" s="39" t="s">
        <v>3393</v>
      </c>
      <c r="C1495" s="39" t="s">
        <v>31</v>
      </c>
      <c r="D1495" s="39" t="s">
        <v>34</v>
      </c>
      <c r="E1495" s="33" t="s">
        <v>1675</v>
      </c>
      <c r="F1495" s="64">
        <v>44317</v>
      </c>
      <c r="G1495" s="64">
        <v>44531</v>
      </c>
      <c r="H1495" s="39" t="s">
        <v>3394</v>
      </c>
      <c r="I1495" s="39" t="s">
        <v>3775</v>
      </c>
      <c r="J1495" s="39">
        <v>18</v>
      </c>
      <c r="K1495" s="39"/>
      <c r="L1495" s="39">
        <v>18</v>
      </c>
      <c r="M1495" s="39"/>
      <c r="N1495" s="39"/>
      <c r="O1495" s="39"/>
      <c r="P1495" s="39"/>
      <c r="Q1495" s="39"/>
      <c r="R1495" s="39"/>
      <c r="S1495" s="39">
        <v>97</v>
      </c>
      <c r="T1495" s="39">
        <v>354</v>
      </c>
      <c r="U1495" s="39" t="s">
        <v>3779</v>
      </c>
      <c r="V1495" s="39" t="s">
        <v>39</v>
      </c>
      <c r="W1495" s="33" t="s">
        <v>3756</v>
      </c>
    </row>
    <row r="1496" ht="36" spans="1:23">
      <c r="A1496" s="32">
        <v>1487</v>
      </c>
      <c r="B1496" s="39" t="s">
        <v>3393</v>
      </c>
      <c r="C1496" s="39" t="s">
        <v>31</v>
      </c>
      <c r="D1496" s="39" t="s">
        <v>3411</v>
      </c>
      <c r="E1496" s="33" t="s">
        <v>1288</v>
      </c>
      <c r="F1496" s="64">
        <v>44317</v>
      </c>
      <c r="G1496" s="64">
        <v>44531</v>
      </c>
      <c r="H1496" s="39" t="s">
        <v>3394</v>
      </c>
      <c r="I1496" s="39" t="s">
        <v>3770</v>
      </c>
      <c r="J1496" s="39">
        <v>8</v>
      </c>
      <c r="K1496" s="39"/>
      <c r="L1496" s="39">
        <v>8</v>
      </c>
      <c r="M1496" s="39"/>
      <c r="N1496" s="39"/>
      <c r="O1496" s="39"/>
      <c r="P1496" s="39"/>
      <c r="Q1496" s="39"/>
      <c r="R1496" s="39"/>
      <c r="S1496" s="39">
        <v>45</v>
      </c>
      <c r="T1496" s="39">
        <v>45</v>
      </c>
      <c r="U1496" s="39" t="s">
        <v>3780</v>
      </c>
      <c r="V1496" s="39" t="s">
        <v>39</v>
      </c>
      <c r="W1496" s="33" t="s">
        <v>3756</v>
      </c>
    </row>
    <row r="1497" ht="36" spans="1:23">
      <c r="A1497" s="32">
        <v>1488</v>
      </c>
      <c r="B1497" s="39" t="s">
        <v>3393</v>
      </c>
      <c r="C1497" s="39" t="s">
        <v>31</v>
      </c>
      <c r="D1497" s="39" t="s">
        <v>3781</v>
      </c>
      <c r="E1497" s="33" t="s">
        <v>132</v>
      </c>
      <c r="F1497" s="64">
        <v>44317</v>
      </c>
      <c r="G1497" s="64">
        <v>44531</v>
      </c>
      <c r="H1497" s="39" t="s">
        <v>3394</v>
      </c>
      <c r="I1497" s="39" t="s">
        <v>3782</v>
      </c>
      <c r="J1497" s="39">
        <v>6</v>
      </c>
      <c r="K1497" s="39"/>
      <c r="L1497" s="39">
        <v>6</v>
      </c>
      <c r="M1497" s="39"/>
      <c r="N1497" s="39"/>
      <c r="O1497" s="39"/>
      <c r="P1497" s="39"/>
      <c r="Q1497" s="39"/>
      <c r="R1497" s="58">
        <v>1</v>
      </c>
      <c r="S1497" s="39">
        <v>32</v>
      </c>
      <c r="T1497" s="39">
        <v>145</v>
      </c>
      <c r="U1497" s="39" t="s">
        <v>3783</v>
      </c>
      <c r="V1497" s="39" t="s">
        <v>39</v>
      </c>
      <c r="W1497" s="33" t="s">
        <v>3756</v>
      </c>
    </row>
    <row r="1498" ht="36" spans="1:23">
      <c r="A1498" s="32">
        <v>1489</v>
      </c>
      <c r="B1498" s="33" t="s">
        <v>3784</v>
      </c>
      <c r="C1498" s="33" t="s">
        <v>31</v>
      </c>
      <c r="D1498" s="57" t="s">
        <v>34</v>
      </c>
      <c r="E1498" s="33" t="s">
        <v>565</v>
      </c>
      <c r="F1498" s="34">
        <v>44287</v>
      </c>
      <c r="G1498" s="34">
        <v>44501</v>
      </c>
      <c r="H1498" s="33" t="s">
        <v>3394</v>
      </c>
      <c r="I1498" s="33" t="s">
        <v>3785</v>
      </c>
      <c r="J1498" s="48">
        <v>20</v>
      </c>
      <c r="K1498" s="48"/>
      <c r="L1498" s="48">
        <v>20</v>
      </c>
      <c r="M1498" s="48"/>
      <c r="N1498" s="48"/>
      <c r="O1498" s="48"/>
      <c r="P1498" s="48"/>
      <c r="Q1498" s="48"/>
      <c r="R1498" s="48"/>
      <c r="S1498" s="33">
        <v>25</v>
      </c>
      <c r="T1498" s="33">
        <v>68</v>
      </c>
      <c r="U1498" s="33" t="s">
        <v>3786</v>
      </c>
      <c r="V1498" s="37" t="s">
        <v>39</v>
      </c>
      <c r="W1498" s="33" t="s">
        <v>54</v>
      </c>
    </row>
    <row r="1499" ht="36" spans="1:23">
      <c r="A1499" s="32">
        <v>1490</v>
      </c>
      <c r="B1499" s="33" t="s">
        <v>3787</v>
      </c>
      <c r="C1499" s="33" t="s">
        <v>31</v>
      </c>
      <c r="D1499" s="57" t="s">
        <v>34</v>
      </c>
      <c r="E1499" s="33" t="s">
        <v>219</v>
      </c>
      <c r="F1499" s="34">
        <v>44287</v>
      </c>
      <c r="G1499" s="34">
        <v>44501</v>
      </c>
      <c r="H1499" s="33" t="s">
        <v>3394</v>
      </c>
      <c r="I1499" s="33" t="s">
        <v>3788</v>
      </c>
      <c r="J1499" s="48">
        <v>20</v>
      </c>
      <c r="K1499" s="48"/>
      <c r="L1499" s="48">
        <v>20</v>
      </c>
      <c r="M1499" s="48"/>
      <c r="N1499" s="48"/>
      <c r="O1499" s="48"/>
      <c r="P1499" s="48"/>
      <c r="Q1499" s="48"/>
      <c r="R1499" s="58">
        <v>1</v>
      </c>
      <c r="S1499" s="33">
        <v>57</v>
      </c>
      <c r="T1499" s="33">
        <v>249</v>
      </c>
      <c r="U1499" s="33" t="s">
        <v>3789</v>
      </c>
      <c r="V1499" s="37" t="s">
        <v>39</v>
      </c>
      <c r="W1499" s="33" t="s">
        <v>54</v>
      </c>
    </row>
    <row r="1500" ht="36" spans="1:23">
      <c r="A1500" s="32">
        <v>1491</v>
      </c>
      <c r="B1500" s="33" t="s">
        <v>3787</v>
      </c>
      <c r="C1500" s="33" t="s">
        <v>31</v>
      </c>
      <c r="D1500" s="57" t="s">
        <v>34</v>
      </c>
      <c r="E1500" s="33" t="s">
        <v>219</v>
      </c>
      <c r="F1500" s="34">
        <v>44287</v>
      </c>
      <c r="G1500" s="34">
        <v>44501</v>
      </c>
      <c r="H1500" s="33" t="s">
        <v>3394</v>
      </c>
      <c r="I1500" s="33" t="s">
        <v>3790</v>
      </c>
      <c r="J1500" s="48">
        <v>18</v>
      </c>
      <c r="K1500" s="48"/>
      <c r="L1500" s="48">
        <v>18</v>
      </c>
      <c r="M1500" s="48"/>
      <c r="N1500" s="48"/>
      <c r="O1500" s="48"/>
      <c r="P1500" s="48"/>
      <c r="Q1500" s="48"/>
      <c r="R1500" s="58">
        <v>1</v>
      </c>
      <c r="S1500" s="33">
        <v>46</v>
      </c>
      <c r="T1500" s="33">
        <v>138</v>
      </c>
      <c r="U1500" s="33" t="s">
        <v>3791</v>
      </c>
      <c r="V1500" s="37" t="s">
        <v>39</v>
      </c>
      <c r="W1500" s="33" t="s">
        <v>54</v>
      </c>
    </row>
    <row r="1501" ht="36" spans="1:23">
      <c r="A1501" s="32">
        <v>1492</v>
      </c>
      <c r="B1501" s="33" t="s">
        <v>3792</v>
      </c>
      <c r="C1501" s="33" t="s">
        <v>31</v>
      </c>
      <c r="D1501" s="57" t="s">
        <v>34</v>
      </c>
      <c r="E1501" s="33" t="s">
        <v>83</v>
      </c>
      <c r="F1501" s="34">
        <v>44287</v>
      </c>
      <c r="G1501" s="34">
        <v>44501</v>
      </c>
      <c r="H1501" s="33" t="s">
        <v>3394</v>
      </c>
      <c r="I1501" s="33" t="s">
        <v>3793</v>
      </c>
      <c r="J1501" s="48">
        <v>28</v>
      </c>
      <c r="K1501" s="48"/>
      <c r="L1501" s="48">
        <v>28</v>
      </c>
      <c r="M1501" s="48"/>
      <c r="N1501" s="48"/>
      <c r="O1501" s="48"/>
      <c r="P1501" s="48"/>
      <c r="Q1501" s="48"/>
      <c r="R1501" s="58">
        <v>1</v>
      </c>
      <c r="S1501" s="33">
        <v>21</v>
      </c>
      <c r="T1501" s="33">
        <v>78</v>
      </c>
      <c r="U1501" s="33" t="s">
        <v>3794</v>
      </c>
      <c r="V1501" s="37" t="s">
        <v>39</v>
      </c>
      <c r="W1501" s="33" t="s">
        <v>54</v>
      </c>
    </row>
    <row r="1502" ht="36" spans="1:23">
      <c r="A1502" s="32">
        <v>1493</v>
      </c>
      <c r="B1502" s="33" t="s">
        <v>3795</v>
      </c>
      <c r="C1502" s="33" t="s">
        <v>31</v>
      </c>
      <c r="D1502" s="57" t="s">
        <v>34</v>
      </c>
      <c r="E1502" s="33" t="s">
        <v>1459</v>
      </c>
      <c r="F1502" s="34">
        <v>44287</v>
      </c>
      <c r="G1502" s="34">
        <v>44501</v>
      </c>
      <c r="H1502" s="33" t="s">
        <v>3394</v>
      </c>
      <c r="I1502" s="33" t="s">
        <v>3796</v>
      </c>
      <c r="J1502" s="48">
        <v>15</v>
      </c>
      <c r="K1502" s="48"/>
      <c r="L1502" s="48">
        <v>15</v>
      </c>
      <c r="M1502" s="48"/>
      <c r="N1502" s="48"/>
      <c r="O1502" s="48"/>
      <c r="P1502" s="48"/>
      <c r="Q1502" s="48"/>
      <c r="R1502" s="48"/>
      <c r="S1502" s="33">
        <v>90</v>
      </c>
      <c r="T1502" s="33">
        <v>346</v>
      </c>
      <c r="U1502" s="33" t="s">
        <v>3791</v>
      </c>
      <c r="V1502" s="37" t="s">
        <v>39</v>
      </c>
      <c r="W1502" s="33" t="s">
        <v>54</v>
      </c>
    </row>
    <row r="1503" ht="36" spans="1:23">
      <c r="A1503" s="32">
        <v>1494</v>
      </c>
      <c r="B1503" s="33" t="s">
        <v>3795</v>
      </c>
      <c r="C1503" s="33" t="s">
        <v>31</v>
      </c>
      <c r="D1503" s="57" t="s">
        <v>34</v>
      </c>
      <c r="E1503" s="33" t="s">
        <v>1459</v>
      </c>
      <c r="F1503" s="34">
        <v>44287</v>
      </c>
      <c r="G1503" s="34">
        <v>44501</v>
      </c>
      <c r="H1503" s="33" t="s">
        <v>3394</v>
      </c>
      <c r="I1503" s="33" t="s">
        <v>3797</v>
      </c>
      <c r="J1503" s="48">
        <v>15</v>
      </c>
      <c r="K1503" s="48"/>
      <c r="L1503" s="48">
        <v>15</v>
      </c>
      <c r="M1503" s="48"/>
      <c r="N1503" s="48"/>
      <c r="O1503" s="48"/>
      <c r="P1503" s="48"/>
      <c r="Q1503" s="48"/>
      <c r="R1503" s="48"/>
      <c r="S1503" s="33">
        <v>90</v>
      </c>
      <c r="T1503" s="33">
        <v>346</v>
      </c>
      <c r="U1503" s="33" t="s">
        <v>3791</v>
      </c>
      <c r="V1503" s="37" t="s">
        <v>39</v>
      </c>
      <c r="W1503" s="33" t="s">
        <v>54</v>
      </c>
    </row>
    <row r="1504" ht="36" spans="1:23">
      <c r="A1504" s="32">
        <v>1495</v>
      </c>
      <c r="B1504" s="33" t="s">
        <v>3795</v>
      </c>
      <c r="C1504" s="33" t="s">
        <v>31</v>
      </c>
      <c r="D1504" s="57" t="s">
        <v>34</v>
      </c>
      <c r="E1504" s="33" t="s">
        <v>1459</v>
      </c>
      <c r="F1504" s="34">
        <v>44287</v>
      </c>
      <c r="G1504" s="34">
        <v>44501</v>
      </c>
      <c r="H1504" s="33" t="s">
        <v>3394</v>
      </c>
      <c r="I1504" s="33" t="s">
        <v>3798</v>
      </c>
      <c r="J1504" s="48">
        <v>32</v>
      </c>
      <c r="K1504" s="48"/>
      <c r="L1504" s="48">
        <v>32</v>
      </c>
      <c r="M1504" s="48"/>
      <c r="N1504" s="48"/>
      <c r="O1504" s="48"/>
      <c r="P1504" s="48"/>
      <c r="Q1504" s="48"/>
      <c r="R1504" s="48"/>
      <c r="S1504" s="33">
        <v>8</v>
      </c>
      <c r="T1504" s="33">
        <v>34</v>
      </c>
      <c r="U1504" s="33" t="s">
        <v>3799</v>
      </c>
      <c r="V1504" s="37" t="s">
        <v>39</v>
      </c>
      <c r="W1504" s="33" t="s">
        <v>54</v>
      </c>
    </row>
    <row r="1505" ht="36" spans="1:23">
      <c r="A1505" s="32">
        <v>1496</v>
      </c>
      <c r="B1505" s="33" t="s">
        <v>3800</v>
      </c>
      <c r="C1505" s="33" t="s">
        <v>31</v>
      </c>
      <c r="D1505" s="57" t="s">
        <v>34</v>
      </c>
      <c r="E1505" s="33" t="s">
        <v>3801</v>
      </c>
      <c r="F1505" s="34">
        <v>44287</v>
      </c>
      <c r="G1505" s="34">
        <v>44501</v>
      </c>
      <c r="H1505" s="33" t="s">
        <v>3394</v>
      </c>
      <c r="I1505" s="33" t="s">
        <v>3802</v>
      </c>
      <c r="J1505" s="48">
        <v>80</v>
      </c>
      <c r="K1505" s="48"/>
      <c r="L1505" s="48">
        <v>80</v>
      </c>
      <c r="M1505" s="48"/>
      <c r="N1505" s="48"/>
      <c r="O1505" s="48"/>
      <c r="P1505" s="48"/>
      <c r="Q1505" s="48"/>
      <c r="R1505" s="48"/>
      <c r="S1505" s="33">
        <v>48</v>
      </c>
      <c r="T1505" s="33">
        <v>168</v>
      </c>
      <c r="U1505" s="33" t="s">
        <v>3803</v>
      </c>
      <c r="V1505" s="37" t="s">
        <v>39</v>
      </c>
      <c r="W1505" s="33" t="s">
        <v>54</v>
      </c>
    </row>
    <row r="1506" ht="36" spans="1:23">
      <c r="A1506" s="32">
        <v>1497</v>
      </c>
      <c r="B1506" s="33" t="s">
        <v>3804</v>
      </c>
      <c r="C1506" s="33" t="s">
        <v>31</v>
      </c>
      <c r="D1506" s="57" t="s">
        <v>34</v>
      </c>
      <c r="E1506" s="33" t="s">
        <v>1159</v>
      </c>
      <c r="F1506" s="34">
        <v>44287</v>
      </c>
      <c r="G1506" s="34">
        <v>44501</v>
      </c>
      <c r="H1506" s="33" t="s">
        <v>3394</v>
      </c>
      <c r="I1506" s="33" t="s">
        <v>3805</v>
      </c>
      <c r="J1506" s="48">
        <v>50</v>
      </c>
      <c r="K1506" s="48"/>
      <c r="L1506" s="48">
        <v>50</v>
      </c>
      <c r="M1506" s="48"/>
      <c r="N1506" s="48"/>
      <c r="O1506" s="48"/>
      <c r="P1506" s="48"/>
      <c r="Q1506" s="48"/>
      <c r="R1506" s="48"/>
      <c r="S1506" s="33">
        <v>68</v>
      </c>
      <c r="T1506" s="33">
        <v>203</v>
      </c>
      <c r="U1506" s="33" t="s">
        <v>3806</v>
      </c>
      <c r="V1506" s="37" t="s">
        <v>39</v>
      </c>
      <c r="W1506" s="33" t="s">
        <v>54</v>
      </c>
    </row>
    <row r="1507" ht="36" spans="1:23">
      <c r="A1507" s="32">
        <v>1498</v>
      </c>
      <c r="B1507" s="33" t="s">
        <v>3807</v>
      </c>
      <c r="C1507" s="33" t="s">
        <v>31</v>
      </c>
      <c r="D1507" s="57" t="s">
        <v>34</v>
      </c>
      <c r="E1507" s="33" t="s">
        <v>1730</v>
      </c>
      <c r="F1507" s="34">
        <v>44287</v>
      </c>
      <c r="G1507" s="34">
        <v>44501</v>
      </c>
      <c r="H1507" s="33" t="s">
        <v>3394</v>
      </c>
      <c r="I1507" s="33" t="s">
        <v>3808</v>
      </c>
      <c r="J1507" s="48">
        <v>70</v>
      </c>
      <c r="K1507" s="48"/>
      <c r="L1507" s="48">
        <v>70</v>
      </c>
      <c r="M1507" s="48"/>
      <c r="N1507" s="48"/>
      <c r="O1507" s="48"/>
      <c r="P1507" s="48"/>
      <c r="Q1507" s="48"/>
      <c r="R1507" s="48"/>
      <c r="S1507" s="33">
        <v>95</v>
      </c>
      <c r="T1507" s="33">
        <v>384</v>
      </c>
      <c r="U1507" s="33" t="s">
        <v>3809</v>
      </c>
      <c r="V1507" s="37" t="s">
        <v>39</v>
      </c>
      <c r="W1507" s="33" t="s">
        <v>54</v>
      </c>
    </row>
    <row r="1508" ht="36" spans="1:23">
      <c r="A1508" s="32">
        <v>1499</v>
      </c>
      <c r="B1508" s="33" t="s">
        <v>3807</v>
      </c>
      <c r="C1508" s="33" t="s">
        <v>31</v>
      </c>
      <c r="D1508" s="57" t="s">
        <v>34</v>
      </c>
      <c r="E1508" s="33" t="s">
        <v>1730</v>
      </c>
      <c r="F1508" s="34">
        <v>44287</v>
      </c>
      <c r="G1508" s="34">
        <v>44501</v>
      </c>
      <c r="H1508" s="33" t="s">
        <v>3394</v>
      </c>
      <c r="I1508" s="33" t="s">
        <v>3810</v>
      </c>
      <c r="J1508" s="48">
        <v>42</v>
      </c>
      <c r="K1508" s="48"/>
      <c r="L1508" s="48">
        <v>42</v>
      </c>
      <c r="M1508" s="48"/>
      <c r="N1508" s="48"/>
      <c r="O1508" s="48"/>
      <c r="P1508" s="48"/>
      <c r="Q1508" s="48"/>
      <c r="R1508" s="48"/>
      <c r="S1508" s="33">
        <v>95</v>
      </c>
      <c r="T1508" s="33">
        <v>384</v>
      </c>
      <c r="U1508" s="33" t="s">
        <v>3809</v>
      </c>
      <c r="V1508" s="37" t="s">
        <v>39</v>
      </c>
      <c r="W1508" s="33" t="s">
        <v>54</v>
      </c>
    </row>
    <row r="1509" ht="36" spans="1:23">
      <c r="A1509" s="32">
        <v>1500</v>
      </c>
      <c r="B1509" s="33" t="s">
        <v>3811</v>
      </c>
      <c r="C1509" s="33" t="s">
        <v>31</v>
      </c>
      <c r="D1509" s="57" t="s">
        <v>34</v>
      </c>
      <c r="E1509" s="33" t="s">
        <v>100</v>
      </c>
      <c r="F1509" s="34">
        <v>44287</v>
      </c>
      <c r="G1509" s="34">
        <v>44501</v>
      </c>
      <c r="H1509" s="33" t="s">
        <v>3394</v>
      </c>
      <c r="I1509" s="33" t="s">
        <v>3812</v>
      </c>
      <c r="J1509" s="48">
        <v>18</v>
      </c>
      <c r="K1509" s="48"/>
      <c r="L1509" s="48">
        <v>18</v>
      </c>
      <c r="M1509" s="48"/>
      <c r="N1509" s="48"/>
      <c r="O1509" s="48"/>
      <c r="P1509" s="48"/>
      <c r="Q1509" s="48"/>
      <c r="R1509" s="58">
        <v>1</v>
      </c>
      <c r="S1509" s="33">
        <v>93</v>
      </c>
      <c r="T1509" s="33">
        <v>315</v>
      </c>
      <c r="U1509" s="33" t="s">
        <v>3813</v>
      </c>
      <c r="V1509" s="37" t="s">
        <v>39</v>
      </c>
      <c r="W1509" s="33" t="s">
        <v>54</v>
      </c>
    </row>
    <row r="1510" ht="36" spans="1:23">
      <c r="A1510" s="32">
        <v>1501</v>
      </c>
      <c r="B1510" s="33" t="s">
        <v>3814</v>
      </c>
      <c r="C1510" s="33" t="s">
        <v>31</v>
      </c>
      <c r="D1510" s="57" t="s">
        <v>34</v>
      </c>
      <c r="E1510" s="33" t="s">
        <v>60</v>
      </c>
      <c r="F1510" s="34">
        <v>44287</v>
      </c>
      <c r="G1510" s="34">
        <v>44501</v>
      </c>
      <c r="H1510" s="33" t="s">
        <v>3394</v>
      </c>
      <c r="I1510" s="33" t="s">
        <v>3815</v>
      </c>
      <c r="J1510" s="48">
        <v>25</v>
      </c>
      <c r="K1510" s="48"/>
      <c r="L1510" s="48">
        <v>25</v>
      </c>
      <c r="M1510" s="48"/>
      <c r="N1510" s="48"/>
      <c r="O1510" s="48"/>
      <c r="P1510" s="48"/>
      <c r="Q1510" s="48"/>
      <c r="R1510" s="58">
        <v>1</v>
      </c>
      <c r="S1510" s="33">
        <v>30</v>
      </c>
      <c r="T1510" s="33">
        <v>117</v>
      </c>
      <c r="U1510" s="33" t="s">
        <v>3816</v>
      </c>
      <c r="V1510" s="37" t="s">
        <v>39</v>
      </c>
      <c r="W1510" s="33" t="s">
        <v>54</v>
      </c>
    </row>
    <row r="1511" ht="36" spans="1:23">
      <c r="A1511" s="32">
        <v>1502</v>
      </c>
      <c r="B1511" s="33" t="s">
        <v>3817</v>
      </c>
      <c r="C1511" s="33" t="s">
        <v>31</v>
      </c>
      <c r="D1511" s="57" t="s">
        <v>34</v>
      </c>
      <c r="E1511" s="33" t="s">
        <v>75</v>
      </c>
      <c r="F1511" s="34">
        <v>44287</v>
      </c>
      <c r="G1511" s="34">
        <v>44501</v>
      </c>
      <c r="H1511" s="33" t="s">
        <v>3394</v>
      </c>
      <c r="I1511" s="33" t="s">
        <v>3818</v>
      </c>
      <c r="J1511" s="48">
        <v>10</v>
      </c>
      <c r="K1511" s="48"/>
      <c r="L1511" s="48">
        <v>10</v>
      </c>
      <c r="M1511" s="48"/>
      <c r="N1511" s="48"/>
      <c r="O1511" s="48"/>
      <c r="P1511" s="48"/>
      <c r="Q1511" s="48"/>
      <c r="R1511" s="48"/>
      <c r="S1511" s="33">
        <v>103</v>
      </c>
      <c r="T1511" s="33">
        <v>341</v>
      </c>
      <c r="U1511" s="33" t="s">
        <v>3819</v>
      </c>
      <c r="V1511" s="37" t="s">
        <v>39</v>
      </c>
      <c r="W1511" s="33" t="s">
        <v>54</v>
      </c>
    </row>
    <row r="1512" ht="36" spans="1:23">
      <c r="A1512" s="32">
        <v>1503</v>
      </c>
      <c r="B1512" s="33" t="s">
        <v>3820</v>
      </c>
      <c r="C1512" s="33" t="s">
        <v>31</v>
      </c>
      <c r="D1512" s="57" t="s">
        <v>34</v>
      </c>
      <c r="E1512" s="33" t="s">
        <v>544</v>
      </c>
      <c r="F1512" s="34">
        <v>44287</v>
      </c>
      <c r="G1512" s="34">
        <v>44501</v>
      </c>
      <c r="H1512" s="33" t="s">
        <v>3394</v>
      </c>
      <c r="I1512" s="33" t="s">
        <v>3821</v>
      </c>
      <c r="J1512" s="48">
        <v>29</v>
      </c>
      <c r="K1512" s="48"/>
      <c r="L1512" s="48">
        <v>29</v>
      </c>
      <c r="M1512" s="48"/>
      <c r="N1512" s="48"/>
      <c r="O1512" s="48"/>
      <c r="P1512" s="48"/>
      <c r="Q1512" s="48"/>
      <c r="R1512" s="48"/>
      <c r="S1512" s="33">
        <v>22</v>
      </c>
      <c r="T1512" s="33">
        <v>81</v>
      </c>
      <c r="U1512" s="33" t="s">
        <v>3822</v>
      </c>
      <c r="V1512" s="37" t="s">
        <v>39</v>
      </c>
      <c r="W1512" s="33" t="s">
        <v>54</v>
      </c>
    </row>
    <row r="1513" ht="36" spans="1:23">
      <c r="A1513" s="32">
        <v>1504</v>
      </c>
      <c r="B1513" s="33" t="s">
        <v>3823</v>
      </c>
      <c r="C1513" s="33" t="s">
        <v>31</v>
      </c>
      <c r="D1513" s="57" t="s">
        <v>34</v>
      </c>
      <c r="E1513" s="33" t="s">
        <v>1333</v>
      </c>
      <c r="F1513" s="34">
        <v>44287</v>
      </c>
      <c r="G1513" s="34">
        <v>44501</v>
      </c>
      <c r="H1513" s="33" t="s">
        <v>3394</v>
      </c>
      <c r="I1513" s="33" t="s">
        <v>3824</v>
      </c>
      <c r="J1513" s="48">
        <v>48</v>
      </c>
      <c r="K1513" s="48"/>
      <c r="L1513" s="48">
        <v>48</v>
      </c>
      <c r="M1513" s="48"/>
      <c r="N1513" s="48"/>
      <c r="O1513" s="48"/>
      <c r="P1513" s="48"/>
      <c r="Q1513" s="48"/>
      <c r="R1513" s="48"/>
      <c r="S1513" s="33">
        <v>41</v>
      </c>
      <c r="T1513" s="33">
        <v>126</v>
      </c>
      <c r="U1513" s="33" t="s">
        <v>3825</v>
      </c>
      <c r="V1513" s="37" t="s">
        <v>39</v>
      </c>
      <c r="W1513" s="33" t="s">
        <v>54</v>
      </c>
    </row>
    <row r="1514" ht="36" spans="1:23">
      <c r="A1514" s="32">
        <v>1505</v>
      </c>
      <c r="B1514" s="33" t="s">
        <v>3826</v>
      </c>
      <c r="C1514" s="33" t="s">
        <v>31</v>
      </c>
      <c r="D1514" s="57" t="s">
        <v>34</v>
      </c>
      <c r="E1514" s="33" t="s">
        <v>668</v>
      </c>
      <c r="F1514" s="34">
        <v>44287</v>
      </c>
      <c r="G1514" s="34">
        <v>44501</v>
      </c>
      <c r="H1514" s="33" t="s">
        <v>3394</v>
      </c>
      <c r="I1514" s="33" t="s">
        <v>3827</v>
      </c>
      <c r="J1514" s="48">
        <v>15</v>
      </c>
      <c r="K1514" s="48"/>
      <c r="L1514" s="48">
        <v>15</v>
      </c>
      <c r="M1514" s="48"/>
      <c r="N1514" s="48"/>
      <c r="O1514" s="48"/>
      <c r="P1514" s="48"/>
      <c r="Q1514" s="48"/>
      <c r="R1514" s="58">
        <v>1</v>
      </c>
      <c r="S1514" s="33">
        <v>68</v>
      </c>
      <c r="T1514" s="33">
        <v>290</v>
      </c>
      <c r="U1514" s="33" t="s">
        <v>3828</v>
      </c>
      <c r="V1514" s="37" t="s">
        <v>39</v>
      </c>
      <c r="W1514" s="33" t="s">
        <v>54</v>
      </c>
    </row>
    <row r="1515" ht="36" spans="1:23">
      <c r="A1515" s="32">
        <v>1506</v>
      </c>
      <c r="B1515" s="33" t="s">
        <v>3829</v>
      </c>
      <c r="C1515" s="33" t="s">
        <v>31</v>
      </c>
      <c r="D1515" s="57" t="s">
        <v>34</v>
      </c>
      <c r="E1515" s="33" t="s">
        <v>1069</v>
      </c>
      <c r="F1515" s="34">
        <v>44287</v>
      </c>
      <c r="G1515" s="34">
        <v>44501</v>
      </c>
      <c r="H1515" s="33" t="s">
        <v>3394</v>
      </c>
      <c r="I1515" s="33" t="s">
        <v>3830</v>
      </c>
      <c r="J1515" s="48">
        <v>12</v>
      </c>
      <c r="K1515" s="48"/>
      <c r="L1515" s="48">
        <v>12</v>
      </c>
      <c r="M1515" s="48"/>
      <c r="N1515" s="48"/>
      <c r="O1515" s="48"/>
      <c r="P1515" s="48"/>
      <c r="Q1515" s="48"/>
      <c r="R1515" s="48"/>
      <c r="S1515" s="33">
        <v>15</v>
      </c>
      <c r="T1515" s="33">
        <v>60</v>
      </c>
      <c r="U1515" s="33" t="s">
        <v>3831</v>
      </c>
      <c r="V1515" s="37" t="s">
        <v>39</v>
      </c>
      <c r="W1515" s="33" t="s">
        <v>54</v>
      </c>
    </row>
    <row r="1516" ht="36" spans="1:23">
      <c r="A1516" s="32">
        <v>1507</v>
      </c>
      <c r="B1516" s="33" t="s">
        <v>3832</v>
      </c>
      <c r="C1516" s="33" t="s">
        <v>31</v>
      </c>
      <c r="D1516" s="57" t="s">
        <v>34</v>
      </c>
      <c r="E1516" s="33" t="s">
        <v>1392</v>
      </c>
      <c r="F1516" s="34">
        <v>44287</v>
      </c>
      <c r="G1516" s="34">
        <v>44501</v>
      </c>
      <c r="H1516" s="33" t="s">
        <v>3394</v>
      </c>
      <c r="I1516" s="33" t="s">
        <v>3833</v>
      </c>
      <c r="J1516" s="48">
        <v>20</v>
      </c>
      <c r="K1516" s="48"/>
      <c r="L1516" s="48">
        <v>15</v>
      </c>
      <c r="M1516" s="48"/>
      <c r="N1516" s="48">
        <v>5</v>
      </c>
      <c r="O1516" s="48"/>
      <c r="P1516" s="48"/>
      <c r="Q1516" s="48"/>
      <c r="R1516" s="58">
        <v>1</v>
      </c>
      <c r="S1516" s="33">
        <v>28</v>
      </c>
      <c r="T1516" s="33">
        <v>128</v>
      </c>
      <c r="U1516" s="33" t="s">
        <v>3834</v>
      </c>
      <c r="V1516" s="37" t="s">
        <v>39</v>
      </c>
      <c r="W1516" s="33" t="s">
        <v>54</v>
      </c>
    </row>
    <row r="1517" ht="36" spans="1:23">
      <c r="A1517" s="32">
        <v>1508</v>
      </c>
      <c r="B1517" s="33" t="s">
        <v>3832</v>
      </c>
      <c r="C1517" s="33" t="s">
        <v>31</v>
      </c>
      <c r="D1517" s="57" t="s">
        <v>34</v>
      </c>
      <c r="E1517" s="33" t="s">
        <v>1392</v>
      </c>
      <c r="F1517" s="34">
        <v>44287</v>
      </c>
      <c r="G1517" s="34">
        <v>44501</v>
      </c>
      <c r="H1517" s="33" t="s">
        <v>3394</v>
      </c>
      <c r="I1517" s="33" t="s">
        <v>3835</v>
      </c>
      <c r="J1517" s="48">
        <v>17</v>
      </c>
      <c r="K1517" s="48"/>
      <c r="L1517" s="48">
        <v>10</v>
      </c>
      <c r="M1517" s="48"/>
      <c r="N1517" s="48">
        <v>7</v>
      </c>
      <c r="O1517" s="48"/>
      <c r="P1517" s="48"/>
      <c r="Q1517" s="48"/>
      <c r="R1517" s="58">
        <v>1</v>
      </c>
      <c r="S1517" s="33">
        <v>33</v>
      </c>
      <c r="T1517" s="33">
        <v>126</v>
      </c>
      <c r="U1517" s="33" t="s">
        <v>3836</v>
      </c>
      <c r="V1517" s="37" t="s">
        <v>39</v>
      </c>
      <c r="W1517" s="33" t="s">
        <v>54</v>
      </c>
    </row>
    <row r="1518" ht="36" spans="1:23">
      <c r="A1518" s="32">
        <v>1509</v>
      </c>
      <c r="B1518" s="33" t="s">
        <v>3832</v>
      </c>
      <c r="C1518" s="33" t="s">
        <v>31</v>
      </c>
      <c r="D1518" s="57" t="s">
        <v>34</v>
      </c>
      <c r="E1518" s="33" t="s">
        <v>1392</v>
      </c>
      <c r="F1518" s="34">
        <v>44287</v>
      </c>
      <c r="G1518" s="34">
        <v>44501</v>
      </c>
      <c r="H1518" s="33" t="s">
        <v>3394</v>
      </c>
      <c r="I1518" s="33" t="s">
        <v>3837</v>
      </c>
      <c r="J1518" s="48">
        <v>50</v>
      </c>
      <c r="K1518" s="48"/>
      <c r="L1518" s="48">
        <v>50</v>
      </c>
      <c r="M1518" s="48"/>
      <c r="N1518" s="48"/>
      <c r="O1518" s="48"/>
      <c r="P1518" s="48"/>
      <c r="Q1518" s="48"/>
      <c r="R1518" s="58">
        <v>1</v>
      </c>
      <c r="S1518" s="33">
        <v>65</v>
      </c>
      <c r="T1518" s="33">
        <v>400</v>
      </c>
      <c r="U1518" s="33" t="s">
        <v>3838</v>
      </c>
      <c r="V1518" s="37" t="s">
        <v>39</v>
      </c>
      <c r="W1518" s="33" t="s">
        <v>54</v>
      </c>
    </row>
    <row r="1519" ht="36" spans="1:23">
      <c r="A1519" s="32">
        <v>1510</v>
      </c>
      <c r="B1519" s="33" t="s">
        <v>3839</v>
      </c>
      <c r="C1519" s="33" t="s">
        <v>31</v>
      </c>
      <c r="D1519" s="57" t="s">
        <v>34</v>
      </c>
      <c r="E1519" s="33" t="s">
        <v>3840</v>
      </c>
      <c r="F1519" s="34">
        <v>44287</v>
      </c>
      <c r="G1519" s="34">
        <v>44501</v>
      </c>
      <c r="H1519" s="33" t="s">
        <v>3394</v>
      </c>
      <c r="I1519" s="33" t="s">
        <v>3841</v>
      </c>
      <c r="J1519" s="48">
        <v>20</v>
      </c>
      <c r="K1519" s="48"/>
      <c r="L1519" s="48">
        <v>20</v>
      </c>
      <c r="M1519" s="48"/>
      <c r="N1519" s="48"/>
      <c r="O1519" s="48"/>
      <c r="P1519" s="48"/>
      <c r="Q1519" s="48"/>
      <c r="R1519" s="48"/>
      <c r="S1519" s="33">
        <v>12</v>
      </c>
      <c r="T1519" s="33">
        <v>36</v>
      </c>
      <c r="U1519" s="33" t="s">
        <v>3842</v>
      </c>
      <c r="V1519" s="37" t="s">
        <v>39</v>
      </c>
      <c r="W1519" s="33" t="s">
        <v>54</v>
      </c>
    </row>
    <row r="1520" ht="36" spans="1:23">
      <c r="A1520" s="32">
        <v>1511</v>
      </c>
      <c r="B1520" s="33" t="s">
        <v>3839</v>
      </c>
      <c r="C1520" s="33" t="s">
        <v>31</v>
      </c>
      <c r="D1520" s="57" t="s">
        <v>34</v>
      </c>
      <c r="E1520" s="33" t="s">
        <v>3840</v>
      </c>
      <c r="F1520" s="34">
        <v>44287</v>
      </c>
      <c r="G1520" s="34">
        <v>44501</v>
      </c>
      <c r="H1520" s="33" t="s">
        <v>3394</v>
      </c>
      <c r="I1520" s="33" t="s">
        <v>3843</v>
      </c>
      <c r="J1520" s="48">
        <v>28</v>
      </c>
      <c r="K1520" s="48"/>
      <c r="L1520" s="48">
        <v>28</v>
      </c>
      <c r="M1520" s="48"/>
      <c r="N1520" s="48"/>
      <c r="O1520" s="48"/>
      <c r="P1520" s="48"/>
      <c r="Q1520" s="48"/>
      <c r="R1520" s="48"/>
      <c r="S1520" s="33">
        <v>45</v>
      </c>
      <c r="T1520" s="33">
        <v>170</v>
      </c>
      <c r="U1520" s="33" t="s">
        <v>3844</v>
      </c>
      <c r="V1520" s="37" t="s">
        <v>39</v>
      </c>
      <c r="W1520" s="33" t="s">
        <v>54</v>
      </c>
    </row>
    <row r="1521" ht="36" spans="1:23">
      <c r="A1521" s="32">
        <v>1512</v>
      </c>
      <c r="B1521" s="33" t="s">
        <v>3845</v>
      </c>
      <c r="C1521" s="33" t="s">
        <v>31</v>
      </c>
      <c r="D1521" s="57" t="s">
        <v>34</v>
      </c>
      <c r="E1521" s="33" t="s">
        <v>1935</v>
      </c>
      <c r="F1521" s="34">
        <v>44287</v>
      </c>
      <c r="G1521" s="34">
        <v>44501</v>
      </c>
      <c r="H1521" s="33" t="s">
        <v>3394</v>
      </c>
      <c r="I1521" s="33" t="s">
        <v>3846</v>
      </c>
      <c r="J1521" s="48">
        <v>22</v>
      </c>
      <c r="K1521" s="48"/>
      <c r="L1521" s="48">
        <v>22</v>
      </c>
      <c r="M1521" s="48"/>
      <c r="N1521" s="48"/>
      <c r="O1521" s="48"/>
      <c r="P1521" s="48"/>
      <c r="Q1521" s="48"/>
      <c r="R1521" s="48"/>
      <c r="S1521" s="33">
        <v>8</v>
      </c>
      <c r="T1521" s="33">
        <v>23</v>
      </c>
      <c r="U1521" s="33" t="s">
        <v>3847</v>
      </c>
      <c r="V1521" s="37" t="s">
        <v>39</v>
      </c>
      <c r="W1521" s="33" t="s">
        <v>54</v>
      </c>
    </row>
    <row r="1522" ht="36" spans="1:23">
      <c r="A1522" s="32">
        <v>1513</v>
      </c>
      <c r="B1522" s="33" t="s">
        <v>3845</v>
      </c>
      <c r="C1522" s="33" t="s">
        <v>31</v>
      </c>
      <c r="D1522" s="57" t="s">
        <v>34</v>
      </c>
      <c r="E1522" s="33" t="s">
        <v>1935</v>
      </c>
      <c r="F1522" s="34">
        <v>44287</v>
      </c>
      <c r="G1522" s="34">
        <v>44501</v>
      </c>
      <c r="H1522" s="33" t="s">
        <v>3394</v>
      </c>
      <c r="I1522" s="33" t="s">
        <v>3848</v>
      </c>
      <c r="J1522" s="48">
        <v>28</v>
      </c>
      <c r="K1522" s="48"/>
      <c r="L1522" s="48">
        <v>28</v>
      </c>
      <c r="M1522" s="48"/>
      <c r="N1522" s="48"/>
      <c r="O1522" s="48"/>
      <c r="P1522" s="48"/>
      <c r="Q1522" s="48"/>
      <c r="R1522" s="48"/>
      <c r="S1522" s="33">
        <v>25</v>
      </c>
      <c r="T1522" s="33">
        <v>78</v>
      </c>
      <c r="U1522" s="33" t="s">
        <v>3849</v>
      </c>
      <c r="V1522" s="37" t="s">
        <v>39</v>
      </c>
      <c r="W1522" s="33" t="s">
        <v>54</v>
      </c>
    </row>
    <row r="1523" ht="36" spans="1:23">
      <c r="A1523" s="32">
        <v>1514</v>
      </c>
      <c r="B1523" s="33" t="s">
        <v>3845</v>
      </c>
      <c r="C1523" s="33" t="s">
        <v>31</v>
      </c>
      <c r="D1523" s="57" t="s">
        <v>34</v>
      </c>
      <c r="E1523" s="33" t="s">
        <v>1935</v>
      </c>
      <c r="F1523" s="34">
        <v>44287</v>
      </c>
      <c r="G1523" s="34">
        <v>44501</v>
      </c>
      <c r="H1523" s="33" t="s">
        <v>3394</v>
      </c>
      <c r="I1523" s="33" t="s">
        <v>3850</v>
      </c>
      <c r="J1523" s="48">
        <v>28</v>
      </c>
      <c r="K1523" s="48"/>
      <c r="L1523" s="48">
        <v>28</v>
      </c>
      <c r="M1523" s="48"/>
      <c r="N1523" s="48"/>
      <c r="O1523" s="48"/>
      <c r="P1523" s="48"/>
      <c r="Q1523" s="48"/>
      <c r="R1523" s="48"/>
      <c r="S1523" s="33">
        <v>26</v>
      </c>
      <c r="T1523" s="33">
        <v>75</v>
      </c>
      <c r="U1523" s="33" t="s">
        <v>3851</v>
      </c>
      <c r="V1523" s="37" t="s">
        <v>39</v>
      </c>
      <c r="W1523" s="33" t="s">
        <v>54</v>
      </c>
    </row>
    <row r="1524" ht="36" spans="1:23">
      <c r="A1524" s="32">
        <v>1515</v>
      </c>
      <c r="B1524" s="33" t="s">
        <v>3845</v>
      </c>
      <c r="C1524" s="33" t="s">
        <v>31</v>
      </c>
      <c r="D1524" s="57" t="s">
        <v>34</v>
      </c>
      <c r="E1524" s="33" t="s">
        <v>1935</v>
      </c>
      <c r="F1524" s="34">
        <v>44287</v>
      </c>
      <c r="G1524" s="34">
        <v>44501</v>
      </c>
      <c r="H1524" s="33" t="s">
        <v>3394</v>
      </c>
      <c r="I1524" s="33" t="s">
        <v>3852</v>
      </c>
      <c r="J1524" s="48">
        <v>22</v>
      </c>
      <c r="K1524" s="48"/>
      <c r="L1524" s="48">
        <v>22</v>
      </c>
      <c r="M1524" s="48"/>
      <c r="N1524" s="48"/>
      <c r="O1524" s="48"/>
      <c r="P1524" s="48"/>
      <c r="Q1524" s="48"/>
      <c r="R1524" s="48"/>
      <c r="S1524" s="33">
        <v>27</v>
      </c>
      <c r="T1524" s="33">
        <v>95</v>
      </c>
      <c r="U1524" s="33" t="s">
        <v>3853</v>
      </c>
      <c r="V1524" s="37" t="s">
        <v>39</v>
      </c>
      <c r="W1524" s="33" t="s">
        <v>54</v>
      </c>
    </row>
    <row r="1525" ht="36" spans="1:23">
      <c r="A1525" s="32">
        <v>1516</v>
      </c>
      <c r="B1525" s="33" t="s">
        <v>3854</v>
      </c>
      <c r="C1525" s="33" t="s">
        <v>31</v>
      </c>
      <c r="D1525" s="57" t="s">
        <v>34</v>
      </c>
      <c r="E1525" s="33" t="s">
        <v>474</v>
      </c>
      <c r="F1525" s="34">
        <v>44287</v>
      </c>
      <c r="G1525" s="34">
        <v>44501</v>
      </c>
      <c r="H1525" s="33" t="s">
        <v>3394</v>
      </c>
      <c r="I1525" s="33" t="s">
        <v>3855</v>
      </c>
      <c r="J1525" s="48">
        <v>50</v>
      </c>
      <c r="K1525" s="48"/>
      <c r="L1525" s="48">
        <v>50</v>
      </c>
      <c r="M1525" s="48"/>
      <c r="N1525" s="48"/>
      <c r="O1525" s="48"/>
      <c r="P1525" s="48"/>
      <c r="Q1525" s="48"/>
      <c r="R1525" s="48"/>
      <c r="S1525" s="33">
        <v>56</v>
      </c>
      <c r="T1525" s="33">
        <v>237</v>
      </c>
      <c r="U1525" s="33" t="s">
        <v>3856</v>
      </c>
      <c r="V1525" s="37" t="s">
        <v>39</v>
      </c>
      <c r="W1525" s="33" t="s">
        <v>54</v>
      </c>
    </row>
    <row r="1526" ht="36" spans="1:23">
      <c r="A1526" s="32">
        <v>1517</v>
      </c>
      <c r="B1526" s="33" t="s">
        <v>3857</v>
      </c>
      <c r="C1526" s="33" t="s">
        <v>31</v>
      </c>
      <c r="D1526" s="57" t="s">
        <v>34</v>
      </c>
      <c r="E1526" s="33" t="s">
        <v>56</v>
      </c>
      <c r="F1526" s="34">
        <v>44287</v>
      </c>
      <c r="G1526" s="34">
        <v>44501</v>
      </c>
      <c r="H1526" s="33" t="s">
        <v>3394</v>
      </c>
      <c r="I1526" s="33" t="s">
        <v>3858</v>
      </c>
      <c r="J1526" s="48">
        <v>20</v>
      </c>
      <c r="K1526" s="48"/>
      <c r="L1526" s="48">
        <v>20</v>
      </c>
      <c r="M1526" s="48"/>
      <c r="N1526" s="48"/>
      <c r="O1526" s="48"/>
      <c r="P1526" s="48"/>
      <c r="Q1526" s="48"/>
      <c r="R1526" s="58">
        <v>1</v>
      </c>
      <c r="S1526" s="33">
        <v>6</v>
      </c>
      <c r="T1526" s="33">
        <v>24</v>
      </c>
      <c r="U1526" s="33" t="s">
        <v>3859</v>
      </c>
      <c r="V1526" s="37" t="s">
        <v>39</v>
      </c>
      <c r="W1526" s="33" t="s">
        <v>54</v>
      </c>
    </row>
    <row r="1527" ht="36" spans="1:23">
      <c r="A1527" s="32">
        <v>1518</v>
      </c>
      <c r="B1527" s="33" t="s">
        <v>3860</v>
      </c>
      <c r="C1527" s="33" t="s">
        <v>31</v>
      </c>
      <c r="D1527" s="57" t="s">
        <v>34</v>
      </c>
      <c r="E1527" s="33" t="s">
        <v>359</v>
      </c>
      <c r="F1527" s="34">
        <v>44287</v>
      </c>
      <c r="G1527" s="34">
        <v>44501</v>
      </c>
      <c r="H1527" s="33" t="s">
        <v>3394</v>
      </c>
      <c r="I1527" s="33" t="s">
        <v>3861</v>
      </c>
      <c r="J1527" s="48">
        <v>60</v>
      </c>
      <c r="K1527" s="48"/>
      <c r="L1527" s="48">
        <v>60</v>
      </c>
      <c r="M1527" s="48"/>
      <c r="N1527" s="48"/>
      <c r="O1527" s="48"/>
      <c r="P1527" s="48"/>
      <c r="Q1527" s="48"/>
      <c r="R1527" s="48"/>
      <c r="S1527" s="33">
        <v>68</v>
      </c>
      <c r="T1527" s="33">
        <v>268</v>
      </c>
      <c r="U1527" s="33" t="s">
        <v>3862</v>
      </c>
      <c r="V1527" s="37" t="s">
        <v>39</v>
      </c>
      <c r="W1527" s="33" t="s">
        <v>54</v>
      </c>
    </row>
    <row r="1528" ht="36" spans="1:23">
      <c r="A1528" s="32">
        <v>1519</v>
      </c>
      <c r="B1528" s="33" t="s">
        <v>3863</v>
      </c>
      <c r="C1528" s="33" t="s">
        <v>31</v>
      </c>
      <c r="D1528" s="57" t="s">
        <v>34</v>
      </c>
      <c r="E1528" s="33" t="s">
        <v>51</v>
      </c>
      <c r="F1528" s="34">
        <v>44287</v>
      </c>
      <c r="G1528" s="34">
        <v>44501</v>
      </c>
      <c r="H1528" s="33" t="s">
        <v>3394</v>
      </c>
      <c r="I1528" s="33" t="s">
        <v>3864</v>
      </c>
      <c r="J1528" s="48">
        <v>30</v>
      </c>
      <c r="K1528" s="48"/>
      <c r="L1528" s="48">
        <v>30</v>
      </c>
      <c r="M1528" s="48"/>
      <c r="N1528" s="48"/>
      <c r="O1528" s="48"/>
      <c r="P1528" s="48"/>
      <c r="Q1528" s="48"/>
      <c r="R1528" s="48"/>
      <c r="S1528" s="33">
        <v>13</v>
      </c>
      <c r="T1528" s="33">
        <v>52</v>
      </c>
      <c r="U1528" s="33" t="s">
        <v>3865</v>
      </c>
      <c r="V1528" s="37" t="s">
        <v>39</v>
      </c>
      <c r="W1528" s="33" t="s">
        <v>54</v>
      </c>
    </row>
    <row r="1529" ht="36" spans="1:23">
      <c r="A1529" s="32">
        <v>1520</v>
      </c>
      <c r="B1529" s="33" t="s">
        <v>3863</v>
      </c>
      <c r="C1529" s="33" t="s">
        <v>31</v>
      </c>
      <c r="D1529" s="57" t="s">
        <v>34</v>
      </c>
      <c r="E1529" s="33" t="s">
        <v>51</v>
      </c>
      <c r="F1529" s="34">
        <v>44287</v>
      </c>
      <c r="G1529" s="34">
        <v>44501</v>
      </c>
      <c r="H1529" s="33" t="s">
        <v>3394</v>
      </c>
      <c r="I1529" s="33" t="s">
        <v>3866</v>
      </c>
      <c r="J1529" s="48">
        <v>21</v>
      </c>
      <c r="K1529" s="48"/>
      <c r="L1529" s="48">
        <v>21</v>
      </c>
      <c r="M1529" s="48"/>
      <c r="N1529" s="48"/>
      <c r="O1529" s="48"/>
      <c r="P1529" s="48"/>
      <c r="Q1529" s="48"/>
      <c r="R1529" s="48"/>
      <c r="S1529" s="33">
        <v>16</v>
      </c>
      <c r="T1529" s="33">
        <v>75</v>
      </c>
      <c r="U1529" s="33" t="s">
        <v>3867</v>
      </c>
      <c r="V1529" s="37" t="s">
        <v>39</v>
      </c>
      <c r="W1529" s="33" t="s">
        <v>54</v>
      </c>
    </row>
    <row r="1530" ht="36" spans="1:23">
      <c r="A1530" s="32">
        <v>1521</v>
      </c>
      <c r="B1530" s="33" t="s">
        <v>3868</v>
      </c>
      <c r="C1530" s="33" t="s">
        <v>31</v>
      </c>
      <c r="D1530" s="57" t="s">
        <v>34</v>
      </c>
      <c r="E1530" s="33" t="s">
        <v>901</v>
      </c>
      <c r="F1530" s="34">
        <v>44287</v>
      </c>
      <c r="G1530" s="34">
        <v>44501</v>
      </c>
      <c r="H1530" s="33" t="s">
        <v>3394</v>
      </c>
      <c r="I1530" s="33" t="s">
        <v>3869</v>
      </c>
      <c r="J1530" s="48">
        <v>27</v>
      </c>
      <c r="K1530" s="48"/>
      <c r="L1530" s="48">
        <v>27</v>
      </c>
      <c r="M1530" s="48"/>
      <c r="N1530" s="48"/>
      <c r="O1530" s="48"/>
      <c r="P1530" s="48"/>
      <c r="Q1530" s="48"/>
      <c r="R1530" s="48"/>
      <c r="S1530" s="33">
        <v>23</v>
      </c>
      <c r="T1530" s="33">
        <v>89</v>
      </c>
      <c r="U1530" s="33" t="s">
        <v>3870</v>
      </c>
      <c r="V1530" s="37" t="s">
        <v>39</v>
      </c>
      <c r="W1530" s="33" t="s">
        <v>54</v>
      </c>
    </row>
    <row r="1531" ht="36" spans="1:23">
      <c r="A1531" s="32">
        <v>1522</v>
      </c>
      <c r="B1531" s="33" t="s">
        <v>3871</v>
      </c>
      <c r="C1531" s="33" t="s">
        <v>31</v>
      </c>
      <c r="D1531" s="57" t="s">
        <v>34</v>
      </c>
      <c r="E1531" s="33" t="s">
        <v>1268</v>
      </c>
      <c r="F1531" s="34">
        <v>44287</v>
      </c>
      <c r="G1531" s="34">
        <v>44501</v>
      </c>
      <c r="H1531" s="33" t="s">
        <v>3394</v>
      </c>
      <c r="I1531" s="33" t="s">
        <v>3872</v>
      </c>
      <c r="J1531" s="48">
        <v>10</v>
      </c>
      <c r="K1531" s="48"/>
      <c r="L1531" s="48">
        <v>10</v>
      </c>
      <c r="M1531" s="48"/>
      <c r="N1531" s="48"/>
      <c r="O1531" s="48"/>
      <c r="P1531" s="48"/>
      <c r="Q1531" s="48"/>
      <c r="R1531" s="48"/>
      <c r="S1531" s="33">
        <v>6</v>
      </c>
      <c r="T1531" s="33">
        <v>18</v>
      </c>
      <c r="U1531" s="33" t="s">
        <v>3873</v>
      </c>
      <c r="V1531" s="37" t="s">
        <v>39</v>
      </c>
      <c r="W1531" s="33" t="s">
        <v>54</v>
      </c>
    </row>
    <row r="1532" ht="36" spans="1:23">
      <c r="A1532" s="32">
        <v>1523</v>
      </c>
      <c r="B1532" s="33" t="s">
        <v>3874</v>
      </c>
      <c r="C1532" s="33" t="s">
        <v>31</v>
      </c>
      <c r="D1532" s="57" t="s">
        <v>34</v>
      </c>
      <c r="E1532" s="33" t="s">
        <v>938</v>
      </c>
      <c r="F1532" s="34">
        <v>44287</v>
      </c>
      <c r="G1532" s="34">
        <v>44501</v>
      </c>
      <c r="H1532" s="33" t="s">
        <v>3394</v>
      </c>
      <c r="I1532" s="33" t="s">
        <v>3875</v>
      </c>
      <c r="J1532" s="48">
        <v>70</v>
      </c>
      <c r="K1532" s="48"/>
      <c r="L1532" s="48">
        <v>70</v>
      </c>
      <c r="M1532" s="48"/>
      <c r="N1532" s="48"/>
      <c r="O1532" s="48"/>
      <c r="P1532" s="48"/>
      <c r="Q1532" s="48"/>
      <c r="R1532" s="58">
        <v>1</v>
      </c>
      <c r="S1532" s="33">
        <v>198</v>
      </c>
      <c r="T1532" s="33">
        <v>753</v>
      </c>
      <c r="U1532" s="33" t="s">
        <v>3876</v>
      </c>
      <c r="V1532" s="37" t="s">
        <v>39</v>
      </c>
      <c r="W1532" s="33" t="s">
        <v>54</v>
      </c>
    </row>
    <row r="1533" ht="36" spans="1:23">
      <c r="A1533" s="32">
        <v>1524</v>
      </c>
      <c r="B1533" s="33" t="s">
        <v>3877</v>
      </c>
      <c r="C1533" s="33" t="s">
        <v>31</v>
      </c>
      <c r="D1533" s="57" t="s">
        <v>34</v>
      </c>
      <c r="E1533" s="33" t="s">
        <v>3878</v>
      </c>
      <c r="F1533" s="34">
        <v>44287</v>
      </c>
      <c r="G1533" s="34">
        <v>44501</v>
      </c>
      <c r="H1533" s="33" t="s">
        <v>3394</v>
      </c>
      <c r="I1533" s="33" t="s">
        <v>3879</v>
      </c>
      <c r="J1533" s="48">
        <v>6</v>
      </c>
      <c r="K1533" s="48"/>
      <c r="L1533" s="48">
        <v>6</v>
      </c>
      <c r="M1533" s="48"/>
      <c r="N1533" s="48"/>
      <c r="O1533" s="48"/>
      <c r="P1533" s="48"/>
      <c r="Q1533" s="48"/>
      <c r="R1533" s="48"/>
      <c r="S1533" s="33">
        <v>20</v>
      </c>
      <c r="T1533" s="33">
        <v>68</v>
      </c>
      <c r="U1533" s="33" t="s">
        <v>3880</v>
      </c>
      <c r="V1533" s="37" t="s">
        <v>39</v>
      </c>
      <c r="W1533" s="33" t="s">
        <v>54</v>
      </c>
    </row>
    <row r="1534" ht="36" spans="1:23">
      <c r="A1534" s="32">
        <v>1525</v>
      </c>
      <c r="B1534" s="33" t="s">
        <v>3881</v>
      </c>
      <c r="C1534" s="33" t="s">
        <v>31</v>
      </c>
      <c r="D1534" s="57" t="s">
        <v>34</v>
      </c>
      <c r="E1534" s="33" t="s">
        <v>1255</v>
      </c>
      <c r="F1534" s="34">
        <v>44287</v>
      </c>
      <c r="G1534" s="34">
        <v>44501</v>
      </c>
      <c r="H1534" s="33" t="s">
        <v>3394</v>
      </c>
      <c r="I1534" s="33" t="s">
        <v>3882</v>
      </c>
      <c r="J1534" s="48">
        <v>60</v>
      </c>
      <c r="K1534" s="48"/>
      <c r="L1534" s="48">
        <v>60</v>
      </c>
      <c r="M1534" s="48"/>
      <c r="N1534" s="48"/>
      <c r="O1534" s="48"/>
      <c r="P1534" s="48"/>
      <c r="Q1534" s="48"/>
      <c r="R1534" s="48"/>
      <c r="S1534" s="33">
        <v>93</v>
      </c>
      <c r="T1534" s="33">
        <v>368</v>
      </c>
      <c r="U1534" s="33" t="s">
        <v>3883</v>
      </c>
      <c r="V1534" s="37" t="s">
        <v>39</v>
      </c>
      <c r="W1534" s="33" t="s">
        <v>54</v>
      </c>
    </row>
    <row r="1535" ht="36" spans="1:23">
      <c r="A1535" s="32">
        <v>1526</v>
      </c>
      <c r="B1535" s="33" t="s">
        <v>3884</v>
      </c>
      <c r="C1535" s="33" t="s">
        <v>31</v>
      </c>
      <c r="D1535" s="57" t="s">
        <v>34</v>
      </c>
      <c r="E1535" s="33" t="s">
        <v>443</v>
      </c>
      <c r="F1535" s="34">
        <v>44287</v>
      </c>
      <c r="G1535" s="34">
        <v>44501</v>
      </c>
      <c r="H1535" s="33" t="s">
        <v>3394</v>
      </c>
      <c r="I1535" s="33" t="s">
        <v>3885</v>
      </c>
      <c r="J1535" s="48">
        <v>40</v>
      </c>
      <c r="K1535" s="48"/>
      <c r="L1535" s="48">
        <v>40</v>
      </c>
      <c r="M1535" s="48"/>
      <c r="N1535" s="48"/>
      <c r="O1535" s="48"/>
      <c r="P1535" s="48"/>
      <c r="Q1535" s="48"/>
      <c r="R1535" s="48"/>
      <c r="S1535" s="33">
        <v>30</v>
      </c>
      <c r="T1535" s="33">
        <v>128</v>
      </c>
      <c r="U1535" s="33" t="s">
        <v>3886</v>
      </c>
      <c r="V1535" s="37" t="s">
        <v>39</v>
      </c>
      <c r="W1535" s="33" t="s">
        <v>54</v>
      </c>
    </row>
    <row r="1536" ht="36" spans="1:23">
      <c r="A1536" s="32">
        <v>1527</v>
      </c>
      <c r="B1536" s="33" t="s">
        <v>3887</v>
      </c>
      <c r="C1536" s="33" t="s">
        <v>31</v>
      </c>
      <c r="D1536" s="57" t="s">
        <v>34</v>
      </c>
      <c r="E1536" s="33" t="s">
        <v>2239</v>
      </c>
      <c r="F1536" s="34">
        <v>44287</v>
      </c>
      <c r="G1536" s="34">
        <v>44501</v>
      </c>
      <c r="H1536" s="33" t="s">
        <v>3394</v>
      </c>
      <c r="I1536" s="33" t="s">
        <v>3888</v>
      </c>
      <c r="J1536" s="48">
        <v>30</v>
      </c>
      <c r="K1536" s="48"/>
      <c r="L1536" s="48">
        <v>30</v>
      </c>
      <c r="M1536" s="48"/>
      <c r="N1536" s="48"/>
      <c r="O1536" s="48"/>
      <c r="P1536" s="48"/>
      <c r="Q1536" s="48"/>
      <c r="R1536" s="48"/>
      <c r="S1536" s="33">
        <v>45</v>
      </c>
      <c r="T1536" s="33">
        <v>128</v>
      </c>
      <c r="U1536" s="33" t="s">
        <v>3889</v>
      </c>
      <c r="V1536" s="37" t="s">
        <v>39</v>
      </c>
      <c r="W1536" s="33" t="s">
        <v>54</v>
      </c>
    </row>
    <row r="1537" ht="36" spans="1:23">
      <c r="A1537" s="32">
        <v>1528</v>
      </c>
      <c r="B1537" s="33" t="s">
        <v>3890</v>
      </c>
      <c r="C1537" s="33" t="s">
        <v>31</v>
      </c>
      <c r="D1537" s="57" t="s">
        <v>34</v>
      </c>
      <c r="E1537" s="33" t="s">
        <v>1524</v>
      </c>
      <c r="F1537" s="34">
        <v>44287</v>
      </c>
      <c r="G1537" s="34">
        <v>44501</v>
      </c>
      <c r="H1537" s="33" t="s">
        <v>3394</v>
      </c>
      <c r="I1537" s="33" t="s">
        <v>3891</v>
      </c>
      <c r="J1537" s="48">
        <v>20</v>
      </c>
      <c r="K1537" s="48"/>
      <c r="L1537" s="48">
        <v>20</v>
      </c>
      <c r="M1537" s="48"/>
      <c r="N1537" s="48"/>
      <c r="O1537" s="48"/>
      <c r="P1537" s="48"/>
      <c r="Q1537" s="48"/>
      <c r="R1537" s="48"/>
      <c r="S1537" s="33">
        <v>47</v>
      </c>
      <c r="T1537" s="33">
        <v>180</v>
      </c>
      <c r="U1537" s="33" t="s">
        <v>3892</v>
      </c>
      <c r="V1537" s="37" t="s">
        <v>39</v>
      </c>
      <c r="W1537" s="33" t="s">
        <v>54</v>
      </c>
    </row>
    <row r="1538" ht="36" spans="1:23">
      <c r="A1538" s="32">
        <v>1529</v>
      </c>
      <c r="B1538" s="33" t="s">
        <v>3893</v>
      </c>
      <c r="C1538" s="33" t="s">
        <v>31</v>
      </c>
      <c r="D1538" s="57" t="s">
        <v>34</v>
      </c>
      <c r="E1538" s="33" t="s">
        <v>296</v>
      </c>
      <c r="F1538" s="34">
        <v>44287</v>
      </c>
      <c r="G1538" s="34">
        <v>44501</v>
      </c>
      <c r="H1538" s="33" t="s">
        <v>3394</v>
      </c>
      <c r="I1538" s="33" t="s">
        <v>3894</v>
      </c>
      <c r="J1538" s="48">
        <v>35</v>
      </c>
      <c r="K1538" s="48"/>
      <c r="L1538" s="48">
        <v>27</v>
      </c>
      <c r="M1538" s="48"/>
      <c r="N1538" s="48">
        <v>8</v>
      </c>
      <c r="O1538" s="48"/>
      <c r="P1538" s="48"/>
      <c r="Q1538" s="48"/>
      <c r="R1538" s="48"/>
      <c r="S1538" s="33">
        <v>45</v>
      </c>
      <c r="T1538" s="33">
        <v>180</v>
      </c>
      <c r="U1538" s="33" t="s">
        <v>3895</v>
      </c>
      <c r="V1538" s="37" t="s">
        <v>39</v>
      </c>
      <c r="W1538" s="33" t="s">
        <v>54</v>
      </c>
    </row>
    <row r="1539" ht="36" spans="1:23">
      <c r="A1539" s="32">
        <v>1530</v>
      </c>
      <c r="B1539" s="44" t="s">
        <v>3896</v>
      </c>
      <c r="C1539" s="86" t="s">
        <v>31</v>
      </c>
      <c r="D1539" s="57" t="s">
        <v>34</v>
      </c>
      <c r="E1539" s="44" t="s">
        <v>551</v>
      </c>
      <c r="F1539" s="34">
        <v>44287</v>
      </c>
      <c r="G1539" s="34">
        <v>44501</v>
      </c>
      <c r="H1539" s="86" t="s">
        <v>3394</v>
      </c>
      <c r="I1539" s="86" t="s">
        <v>3897</v>
      </c>
      <c r="J1539" s="164">
        <v>60</v>
      </c>
      <c r="K1539" s="164"/>
      <c r="L1539" s="164">
        <v>60</v>
      </c>
      <c r="M1539" s="164"/>
      <c r="N1539" s="164"/>
      <c r="O1539" s="164"/>
      <c r="P1539" s="164"/>
      <c r="Q1539" s="164"/>
      <c r="R1539" s="58">
        <v>1</v>
      </c>
      <c r="S1539" s="164">
        <v>28</v>
      </c>
      <c r="T1539" s="164">
        <v>156</v>
      </c>
      <c r="U1539" s="86" t="s">
        <v>3898</v>
      </c>
      <c r="V1539" s="37" t="s">
        <v>39</v>
      </c>
      <c r="W1539" s="33" t="s">
        <v>54</v>
      </c>
    </row>
    <row r="1540" ht="36" spans="1:23">
      <c r="A1540" s="32">
        <v>1531</v>
      </c>
      <c r="B1540" s="44" t="s">
        <v>3896</v>
      </c>
      <c r="C1540" s="86" t="s">
        <v>31</v>
      </c>
      <c r="D1540" s="57" t="s">
        <v>34</v>
      </c>
      <c r="E1540" s="86" t="s">
        <v>551</v>
      </c>
      <c r="F1540" s="34">
        <v>44287</v>
      </c>
      <c r="G1540" s="34">
        <v>44501</v>
      </c>
      <c r="H1540" s="86" t="s">
        <v>3394</v>
      </c>
      <c r="I1540" s="86" t="s">
        <v>3899</v>
      </c>
      <c r="J1540" s="164">
        <v>12</v>
      </c>
      <c r="K1540" s="164"/>
      <c r="L1540" s="164">
        <v>12</v>
      </c>
      <c r="M1540" s="164"/>
      <c r="N1540" s="164"/>
      <c r="O1540" s="164"/>
      <c r="P1540" s="164"/>
      <c r="Q1540" s="164"/>
      <c r="R1540" s="58">
        <v>1</v>
      </c>
      <c r="S1540" s="164">
        <v>8</v>
      </c>
      <c r="T1540" s="164">
        <v>41</v>
      </c>
      <c r="U1540" s="86" t="s">
        <v>3900</v>
      </c>
      <c r="V1540" s="37" t="s">
        <v>39</v>
      </c>
      <c r="W1540" s="33" t="s">
        <v>54</v>
      </c>
    </row>
    <row r="1541" ht="36" spans="1:23">
      <c r="A1541" s="32">
        <v>1532</v>
      </c>
      <c r="B1541" s="44" t="s">
        <v>3832</v>
      </c>
      <c r="C1541" s="86" t="s">
        <v>31</v>
      </c>
      <c r="D1541" s="57" t="s">
        <v>34</v>
      </c>
      <c r="E1541" s="86" t="s">
        <v>1392</v>
      </c>
      <c r="F1541" s="34">
        <v>44287</v>
      </c>
      <c r="G1541" s="34">
        <v>44501</v>
      </c>
      <c r="H1541" s="86" t="s">
        <v>3394</v>
      </c>
      <c r="I1541" s="86" t="s">
        <v>3901</v>
      </c>
      <c r="J1541" s="164">
        <v>30</v>
      </c>
      <c r="K1541" s="164"/>
      <c r="L1541" s="164">
        <v>30</v>
      </c>
      <c r="M1541" s="31"/>
      <c r="N1541" s="31"/>
      <c r="O1541" s="31"/>
      <c r="P1541" s="31"/>
      <c r="Q1541" s="31"/>
      <c r="R1541" s="58">
        <v>1</v>
      </c>
      <c r="S1541" s="164">
        <v>27</v>
      </c>
      <c r="T1541" s="164">
        <v>109</v>
      </c>
      <c r="U1541" s="86" t="s">
        <v>3902</v>
      </c>
      <c r="V1541" s="37" t="s">
        <v>39</v>
      </c>
      <c r="W1541" s="33" t="s">
        <v>54</v>
      </c>
    </row>
    <row r="1542" ht="36" spans="1:23">
      <c r="A1542" s="32">
        <v>1533</v>
      </c>
      <c r="B1542" s="44" t="s">
        <v>3832</v>
      </c>
      <c r="C1542" s="86" t="s">
        <v>31</v>
      </c>
      <c r="D1542" s="57" t="s">
        <v>34</v>
      </c>
      <c r="E1542" s="86" t="s">
        <v>1392</v>
      </c>
      <c r="F1542" s="34">
        <v>44287</v>
      </c>
      <c r="G1542" s="34">
        <v>44501</v>
      </c>
      <c r="H1542" s="86" t="s">
        <v>3394</v>
      </c>
      <c r="I1542" s="86" t="s">
        <v>3903</v>
      </c>
      <c r="J1542" s="164">
        <v>22</v>
      </c>
      <c r="K1542" s="164"/>
      <c r="L1542" s="164">
        <v>22</v>
      </c>
      <c r="M1542" s="164"/>
      <c r="N1542" s="164"/>
      <c r="O1542" s="164"/>
      <c r="P1542" s="164"/>
      <c r="Q1542" s="164"/>
      <c r="R1542" s="58">
        <v>1</v>
      </c>
      <c r="S1542" s="164">
        <v>13</v>
      </c>
      <c r="T1542" s="164">
        <v>42</v>
      </c>
      <c r="U1542" s="86" t="s">
        <v>3904</v>
      </c>
      <c r="V1542" s="37" t="s">
        <v>39</v>
      </c>
      <c r="W1542" s="33" t="s">
        <v>54</v>
      </c>
    </row>
    <row r="1543" ht="36" spans="1:23">
      <c r="A1543" s="32">
        <v>1534</v>
      </c>
      <c r="B1543" s="44" t="s">
        <v>3832</v>
      </c>
      <c r="C1543" s="86" t="s">
        <v>31</v>
      </c>
      <c r="D1543" s="57" t="s">
        <v>34</v>
      </c>
      <c r="E1543" s="86" t="s">
        <v>1392</v>
      </c>
      <c r="F1543" s="34">
        <v>44287</v>
      </c>
      <c r="G1543" s="34">
        <v>44501</v>
      </c>
      <c r="H1543" s="86" t="s">
        <v>3394</v>
      </c>
      <c r="I1543" s="86" t="s">
        <v>3905</v>
      </c>
      <c r="J1543" s="164">
        <v>50</v>
      </c>
      <c r="K1543" s="164"/>
      <c r="L1543" s="164">
        <v>50</v>
      </c>
      <c r="M1543" s="164"/>
      <c r="N1543" s="164"/>
      <c r="O1543" s="164"/>
      <c r="P1543" s="164"/>
      <c r="Q1543" s="164"/>
      <c r="R1543" s="58">
        <v>1</v>
      </c>
      <c r="S1543" s="164">
        <v>56</v>
      </c>
      <c r="T1543" s="164">
        <v>126</v>
      </c>
      <c r="U1543" s="86" t="s">
        <v>3906</v>
      </c>
      <c r="V1543" s="37" t="s">
        <v>39</v>
      </c>
      <c r="W1543" s="33" t="s">
        <v>54</v>
      </c>
    </row>
    <row r="1544" ht="36" spans="1:23">
      <c r="A1544" s="32">
        <v>1535</v>
      </c>
      <c r="B1544" s="44" t="s">
        <v>3832</v>
      </c>
      <c r="C1544" s="86" t="s">
        <v>31</v>
      </c>
      <c r="D1544" s="57" t="s">
        <v>34</v>
      </c>
      <c r="E1544" s="86" t="s">
        <v>1392</v>
      </c>
      <c r="F1544" s="34">
        <v>44287</v>
      </c>
      <c r="G1544" s="34">
        <v>44501</v>
      </c>
      <c r="H1544" s="86" t="s">
        <v>3394</v>
      </c>
      <c r="I1544" s="86" t="s">
        <v>3907</v>
      </c>
      <c r="J1544" s="164">
        <v>20</v>
      </c>
      <c r="K1544" s="164"/>
      <c r="L1544" s="164">
        <v>20</v>
      </c>
      <c r="M1544" s="164"/>
      <c r="N1544" s="164"/>
      <c r="O1544" s="164"/>
      <c r="P1544" s="164"/>
      <c r="Q1544" s="164"/>
      <c r="R1544" s="58">
        <v>1</v>
      </c>
      <c r="S1544" s="164">
        <v>20</v>
      </c>
      <c r="T1544" s="164">
        <v>78</v>
      </c>
      <c r="U1544" s="86" t="s">
        <v>3908</v>
      </c>
      <c r="V1544" s="37" t="s">
        <v>39</v>
      </c>
      <c r="W1544" s="33" t="s">
        <v>54</v>
      </c>
    </row>
    <row r="1545" ht="36" spans="1:23">
      <c r="A1545" s="32">
        <v>1536</v>
      </c>
      <c r="B1545" s="44" t="s">
        <v>3792</v>
      </c>
      <c r="C1545" s="86" t="s">
        <v>31</v>
      </c>
      <c r="D1545" s="57" t="s">
        <v>34</v>
      </c>
      <c r="E1545" s="86" t="s">
        <v>83</v>
      </c>
      <c r="F1545" s="34">
        <v>44287</v>
      </c>
      <c r="G1545" s="34">
        <v>44501</v>
      </c>
      <c r="H1545" s="86" t="s">
        <v>3394</v>
      </c>
      <c r="I1545" s="86" t="s">
        <v>3909</v>
      </c>
      <c r="J1545" s="164">
        <v>12</v>
      </c>
      <c r="K1545" s="164"/>
      <c r="L1545" s="164">
        <v>12</v>
      </c>
      <c r="M1545" s="164"/>
      <c r="N1545" s="164"/>
      <c r="O1545" s="164"/>
      <c r="P1545" s="164"/>
      <c r="Q1545" s="164"/>
      <c r="R1545" s="58">
        <v>1</v>
      </c>
      <c r="S1545" s="164">
        <v>29</v>
      </c>
      <c r="T1545" s="164">
        <v>91</v>
      </c>
      <c r="U1545" s="86" t="s">
        <v>3910</v>
      </c>
      <c r="V1545" s="37" t="s">
        <v>39</v>
      </c>
      <c r="W1545" s="33" t="s">
        <v>54</v>
      </c>
    </row>
    <row r="1546" ht="36" spans="1:23">
      <c r="A1546" s="32">
        <v>1537</v>
      </c>
      <c r="B1546" s="44" t="s">
        <v>3911</v>
      </c>
      <c r="C1546" s="86" t="s">
        <v>31</v>
      </c>
      <c r="D1546" s="57" t="s">
        <v>34</v>
      </c>
      <c r="E1546" s="86" t="s">
        <v>1357</v>
      </c>
      <c r="F1546" s="34">
        <v>44287</v>
      </c>
      <c r="G1546" s="34">
        <v>44501</v>
      </c>
      <c r="H1546" s="86" t="s">
        <v>3394</v>
      </c>
      <c r="I1546" s="86" t="s">
        <v>3912</v>
      </c>
      <c r="J1546" s="164">
        <v>12</v>
      </c>
      <c r="K1546" s="164"/>
      <c r="L1546" s="164">
        <v>12</v>
      </c>
      <c r="M1546" s="164"/>
      <c r="N1546" s="164"/>
      <c r="O1546" s="164"/>
      <c r="P1546" s="164"/>
      <c r="Q1546" s="164"/>
      <c r="R1546" s="58">
        <v>1</v>
      </c>
      <c r="S1546" s="164">
        <v>66</v>
      </c>
      <c r="T1546" s="164">
        <v>240</v>
      </c>
      <c r="U1546" s="86" t="s">
        <v>3913</v>
      </c>
      <c r="V1546" s="37" t="s">
        <v>39</v>
      </c>
      <c r="W1546" s="33" t="s">
        <v>54</v>
      </c>
    </row>
    <row r="1547" ht="36" spans="1:23">
      <c r="A1547" s="32">
        <v>1538</v>
      </c>
      <c r="B1547" s="44" t="s">
        <v>3911</v>
      </c>
      <c r="C1547" s="86" t="s">
        <v>31</v>
      </c>
      <c r="D1547" s="57" t="s">
        <v>34</v>
      </c>
      <c r="E1547" s="86" t="s">
        <v>1357</v>
      </c>
      <c r="F1547" s="34">
        <v>44287</v>
      </c>
      <c r="G1547" s="34">
        <v>44501</v>
      </c>
      <c r="H1547" s="86" t="s">
        <v>3394</v>
      </c>
      <c r="I1547" s="86" t="s">
        <v>3914</v>
      </c>
      <c r="J1547" s="164">
        <v>18</v>
      </c>
      <c r="K1547" s="164"/>
      <c r="L1547" s="164">
        <v>18</v>
      </c>
      <c r="M1547" s="164"/>
      <c r="N1547" s="164"/>
      <c r="O1547" s="164"/>
      <c r="P1547" s="164"/>
      <c r="Q1547" s="164"/>
      <c r="R1547" s="58">
        <v>1</v>
      </c>
      <c r="S1547" s="164">
        <v>61</v>
      </c>
      <c r="T1547" s="164">
        <v>257</v>
      </c>
      <c r="U1547" s="86" t="s">
        <v>3915</v>
      </c>
      <c r="V1547" s="37" t="s">
        <v>39</v>
      </c>
      <c r="W1547" s="33" t="s">
        <v>54</v>
      </c>
    </row>
    <row r="1548" ht="36" spans="1:23">
      <c r="A1548" s="32">
        <v>1539</v>
      </c>
      <c r="B1548" s="44" t="s">
        <v>3792</v>
      </c>
      <c r="C1548" s="86" t="s">
        <v>31</v>
      </c>
      <c r="D1548" s="57" t="s">
        <v>34</v>
      </c>
      <c r="E1548" s="86" t="s">
        <v>83</v>
      </c>
      <c r="F1548" s="34">
        <v>44287</v>
      </c>
      <c r="G1548" s="34">
        <v>44501</v>
      </c>
      <c r="H1548" s="86" t="s">
        <v>3394</v>
      </c>
      <c r="I1548" s="86" t="s">
        <v>3916</v>
      </c>
      <c r="J1548" s="164">
        <v>27</v>
      </c>
      <c r="K1548" s="164"/>
      <c r="L1548" s="164">
        <v>27</v>
      </c>
      <c r="M1548" s="164"/>
      <c r="N1548" s="164"/>
      <c r="O1548" s="164"/>
      <c r="P1548" s="164"/>
      <c r="Q1548" s="164"/>
      <c r="R1548" s="58">
        <v>1</v>
      </c>
      <c r="S1548" s="164">
        <v>33</v>
      </c>
      <c r="T1548" s="164">
        <v>131</v>
      </c>
      <c r="U1548" s="86" t="s">
        <v>3917</v>
      </c>
      <c r="V1548" s="37" t="s">
        <v>39</v>
      </c>
      <c r="W1548" s="33" t="s">
        <v>54</v>
      </c>
    </row>
    <row r="1549" ht="36" spans="1:23">
      <c r="A1549" s="32">
        <v>1540</v>
      </c>
      <c r="B1549" s="44" t="s">
        <v>3918</v>
      </c>
      <c r="C1549" s="86" t="s">
        <v>31</v>
      </c>
      <c r="D1549" s="57" t="s">
        <v>34</v>
      </c>
      <c r="E1549" s="86" t="s">
        <v>410</v>
      </c>
      <c r="F1549" s="34">
        <v>44287</v>
      </c>
      <c r="G1549" s="34">
        <v>44501</v>
      </c>
      <c r="H1549" s="86" t="s">
        <v>3394</v>
      </c>
      <c r="I1549" s="86" t="s">
        <v>3919</v>
      </c>
      <c r="J1549" s="164">
        <v>90</v>
      </c>
      <c r="K1549" s="164"/>
      <c r="L1549" s="164">
        <v>90</v>
      </c>
      <c r="M1549" s="164"/>
      <c r="N1549" s="164"/>
      <c r="O1549" s="164"/>
      <c r="P1549" s="164"/>
      <c r="Q1549" s="164"/>
      <c r="R1549" s="164"/>
      <c r="S1549" s="164">
        <v>107</v>
      </c>
      <c r="T1549" s="164">
        <v>391</v>
      </c>
      <c r="U1549" s="86" t="s">
        <v>3920</v>
      </c>
      <c r="V1549" s="37" t="s">
        <v>39</v>
      </c>
      <c r="W1549" s="33" t="s">
        <v>54</v>
      </c>
    </row>
    <row r="1550" ht="36" spans="1:23">
      <c r="A1550" s="32">
        <v>1541</v>
      </c>
      <c r="B1550" s="44" t="s">
        <v>3921</v>
      </c>
      <c r="C1550" s="86" t="s">
        <v>31</v>
      </c>
      <c r="D1550" s="57" t="s">
        <v>34</v>
      </c>
      <c r="E1550" s="86" t="s">
        <v>228</v>
      </c>
      <c r="F1550" s="34">
        <v>44287</v>
      </c>
      <c r="G1550" s="34">
        <v>44501</v>
      </c>
      <c r="H1550" s="86" t="s">
        <v>3394</v>
      </c>
      <c r="I1550" s="86" t="s">
        <v>3922</v>
      </c>
      <c r="J1550" s="164">
        <v>30</v>
      </c>
      <c r="K1550" s="164"/>
      <c r="L1550" s="164">
        <v>30</v>
      </c>
      <c r="M1550" s="164"/>
      <c r="N1550" s="164"/>
      <c r="O1550" s="164"/>
      <c r="P1550" s="164"/>
      <c r="Q1550" s="164"/>
      <c r="R1550" s="58">
        <v>1</v>
      </c>
      <c r="S1550" s="164">
        <v>185</v>
      </c>
      <c r="T1550" s="164">
        <v>658</v>
      </c>
      <c r="U1550" s="86" t="s">
        <v>3923</v>
      </c>
      <c r="V1550" s="37" t="s">
        <v>39</v>
      </c>
      <c r="W1550" s="33" t="s">
        <v>54</v>
      </c>
    </row>
    <row r="1551" ht="36" spans="1:23">
      <c r="A1551" s="32">
        <v>1542</v>
      </c>
      <c r="B1551" s="44" t="s">
        <v>3795</v>
      </c>
      <c r="C1551" s="86" t="s">
        <v>31</v>
      </c>
      <c r="D1551" s="57" t="s">
        <v>34</v>
      </c>
      <c r="E1551" s="157" t="s">
        <v>1459</v>
      </c>
      <c r="F1551" s="34">
        <v>44287</v>
      </c>
      <c r="G1551" s="34">
        <v>44501</v>
      </c>
      <c r="H1551" s="86" t="s">
        <v>3394</v>
      </c>
      <c r="I1551" s="157" t="s">
        <v>3924</v>
      </c>
      <c r="J1551" s="164">
        <v>20</v>
      </c>
      <c r="K1551" s="164"/>
      <c r="L1551" s="164">
        <v>20</v>
      </c>
      <c r="M1551" s="164"/>
      <c r="N1551" s="164"/>
      <c r="O1551" s="164"/>
      <c r="P1551" s="164"/>
      <c r="Q1551" s="164"/>
      <c r="R1551" s="164"/>
      <c r="S1551" s="157">
        <v>10</v>
      </c>
      <c r="T1551" s="157">
        <v>50</v>
      </c>
      <c r="U1551" s="86" t="s">
        <v>3925</v>
      </c>
      <c r="V1551" s="37" t="s">
        <v>39</v>
      </c>
      <c r="W1551" s="33" t="s">
        <v>54</v>
      </c>
    </row>
    <row r="1552" ht="36" spans="1:23">
      <c r="A1552" s="32">
        <v>1543</v>
      </c>
      <c r="B1552" s="85" t="s">
        <v>3926</v>
      </c>
      <c r="C1552" s="86" t="s">
        <v>31</v>
      </c>
      <c r="D1552" s="57" t="s">
        <v>34</v>
      </c>
      <c r="E1552" s="85" t="s">
        <v>842</v>
      </c>
      <c r="F1552" s="34">
        <v>44287</v>
      </c>
      <c r="G1552" s="34">
        <v>44501</v>
      </c>
      <c r="H1552" s="85" t="s">
        <v>3394</v>
      </c>
      <c r="I1552" s="85" t="s">
        <v>3927</v>
      </c>
      <c r="J1552" s="91">
        <v>32</v>
      </c>
      <c r="K1552" s="91"/>
      <c r="L1552" s="91">
        <v>32</v>
      </c>
      <c r="M1552" s="91"/>
      <c r="N1552" s="91"/>
      <c r="O1552" s="91"/>
      <c r="P1552" s="91"/>
      <c r="Q1552" s="91"/>
      <c r="R1552" s="58">
        <v>1</v>
      </c>
      <c r="S1552" s="85">
        <v>38</v>
      </c>
      <c r="T1552" s="85">
        <v>145</v>
      </c>
      <c r="U1552" s="85" t="s">
        <v>3928</v>
      </c>
      <c r="V1552" s="37" t="s">
        <v>39</v>
      </c>
      <c r="W1552" s="33" t="s">
        <v>54</v>
      </c>
    </row>
    <row r="1553" ht="36" spans="1:23">
      <c r="A1553" s="32">
        <v>1544</v>
      </c>
      <c r="B1553" s="85" t="s">
        <v>3926</v>
      </c>
      <c r="C1553" s="86" t="s">
        <v>31</v>
      </c>
      <c r="D1553" s="57" t="s">
        <v>34</v>
      </c>
      <c r="E1553" s="85" t="s">
        <v>842</v>
      </c>
      <c r="F1553" s="34">
        <v>44287</v>
      </c>
      <c r="G1553" s="34">
        <v>44501</v>
      </c>
      <c r="H1553" s="85" t="s">
        <v>3394</v>
      </c>
      <c r="I1553" s="85" t="s">
        <v>3929</v>
      </c>
      <c r="J1553" s="91">
        <v>24</v>
      </c>
      <c r="K1553" s="91"/>
      <c r="L1553" s="91">
        <v>24</v>
      </c>
      <c r="M1553" s="91"/>
      <c r="N1553" s="91"/>
      <c r="O1553" s="91"/>
      <c r="P1553" s="91"/>
      <c r="Q1553" s="91"/>
      <c r="R1553" s="58">
        <v>1</v>
      </c>
      <c r="S1553" s="85">
        <v>79</v>
      </c>
      <c r="T1553" s="85">
        <v>287</v>
      </c>
      <c r="U1553" s="85" t="s">
        <v>3930</v>
      </c>
      <c r="V1553" s="37" t="s">
        <v>39</v>
      </c>
      <c r="W1553" s="33" t="s">
        <v>54</v>
      </c>
    </row>
    <row r="1554" ht="36" spans="1:23">
      <c r="A1554" s="32">
        <v>1545</v>
      </c>
      <c r="B1554" s="85" t="s">
        <v>3931</v>
      </c>
      <c r="C1554" s="86" t="s">
        <v>31</v>
      </c>
      <c r="D1554" s="57" t="s">
        <v>34</v>
      </c>
      <c r="E1554" s="85" t="s">
        <v>118</v>
      </c>
      <c r="F1554" s="34">
        <v>44287</v>
      </c>
      <c r="G1554" s="34">
        <v>44501</v>
      </c>
      <c r="H1554" s="85" t="s">
        <v>3394</v>
      </c>
      <c r="I1554" s="85" t="s">
        <v>3932</v>
      </c>
      <c r="J1554" s="91">
        <v>24</v>
      </c>
      <c r="K1554" s="91"/>
      <c r="L1554" s="91">
        <v>24</v>
      </c>
      <c r="M1554" s="91"/>
      <c r="N1554" s="91"/>
      <c r="O1554" s="91"/>
      <c r="P1554" s="91"/>
      <c r="Q1554" s="91"/>
      <c r="R1554" s="91"/>
      <c r="S1554" s="85">
        <v>27</v>
      </c>
      <c r="T1554" s="85">
        <v>76</v>
      </c>
      <c r="U1554" s="85" t="s">
        <v>3933</v>
      </c>
      <c r="V1554" s="37" t="s">
        <v>39</v>
      </c>
      <c r="W1554" s="33" t="s">
        <v>54</v>
      </c>
    </row>
    <row r="1555" ht="36" spans="1:23">
      <c r="A1555" s="32">
        <v>1546</v>
      </c>
      <c r="B1555" s="85" t="s">
        <v>3931</v>
      </c>
      <c r="C1555" s="86" t="s">
        <v>31</v>
      </c>
      <c r="D1555" s="57" t="s">
        <v>34</v>
      </c>
      <c r="E1555" s="85" t="s">
        <v>118</v>
      </c>
      <c r="F1555" s="34">
        <v>44287</v>
      </c>
      <c r="G1555" s="34">
        <v>44501</v>
      </c>
      <c r="H1555" s="85" t="s">
        <v>3394</v>
      </c>
      <c r="I1555" s="85" t="s">
        <v>3934</v>
      </c>
      <c r="J1555" s="91">
        <v>15</v>
      </c>
      <c r="K1555" s="91"/>
      <c r="L1555" s="91">
        <v>15</v>
      </c>
      <c r="M1555" s="91"/>
      <c r="N1555" s="91"/>
      <c r="O1555" s="91"/>
      <c r="P1555" s="91"/>
      <c r="Q1555" s="91"/>
      <c r="R1555" s="91"/>
      <c r="S1555" s="85">
        <v>24</v>
      </c>
      <c r="T1555" s="85">
        <v>61</v>
      </c>
      <c r="U1555" s="85" t="s">
        <v>3935</v>
      </c>
      <c r="V1555" s="37" t="s">
        <v>39</v>
      </c>
      <c r="W1555" s="33" t="s">
        <v>54</v>
      </c>
    </row>
    <row r="1556" ht="36" spans="1:23">
      <c r="A1556" s="32">
        <v>1547</v>
      </c>
      <c r="B1556" s="85" t="s">
        <v>3936</v>
      </c>
      <c r="C1556" s="86" t="s">
        <v>31</v>
      </c>
      <c r="D1556" s="57" t="s">
        <v>34</v>
      </c>
      <c r="E1556" s="85" t="s">
        <v>1588</v>
      </c>
      <c r="F1556" s="34">
        <v>44287</v>
      </c>
      <c r="G1556" s="34">
        <v>44501</v>
      </c>
      <c r="H1556" s="85" t="s">
        <v>3394</v>
      </c>
      <c r="I1556" s="85" t="s">
        <v>3937</v>
      </c>
      <c r="J1556" s="91">
        <v>40</v>
      </c>
      <c r="K1556" s="91"/>
      <c r="L1556" s="91">
        <v>40</v>
      </c>
      <c r="M1556" s="91"/>
      <c r="N1556" s="91"/>
      <c r="O1556" s="91"/>
      <c r="P1556" s="91"/>
      <c r="Q1556" s="91"/>
      <c r="R1556" s="91"/>
      <c r="S1556" s="85">
        <v>67</v>
      </c>
      <c r="T1556" s="85">
        <v>243</v>
      </c>
      <c r="U1556" s="85" t="s">
        <v>3938</v>
      </c>
      <c r="V1556" s="37" t="s">
        <v>39</v>
      </c>
      <c r="W1556" s="33" t="s">
        <v>54</v>
      </c>
    </row>
    <row r="1557" ht="36" spans="1:23">
      <c r="A1557" s="32">
        <v>1548</v>
      </c>
      <c r="B1557" s="85" t="s">
        <v>3939</v>
      </c>
      <c r="C1557" s="86" t="s">
        <v>31</v>
      </c>
      <c r="D1557" s="57" t="s">
        <v>34</v>
      </c>
      <c r="E1557" s="85" t="s">
        <v>2159</v>
      </c>
      <c r="F1557" s="34">
        <v>44287</v>
      </c>
      <c r="G1557" s="34">
        <v>44501</v>
      </c>
      <c r="H1557" s="85" t="s">
        <v>3394</v>
      </c>
      <c r="I1557" s="85" t="s">
        <v>3940</v>
      </c>
      <c r="J1557" s="91">
        <v>20</v>
      </c>
      <c r="K1557" s="91"/>
      <c r="L1557" s="91">
        <v>20</v>
      </c>
      <c r="M1557" s="91"/>
      <c r="N1557" s="91"/>
      <c r="O1557" s="91"/>
      <c r="P1557" s="91"/>
      <c r="Q1557" s="91"/>
      <c r="R1557" s="91"/>
      <c r="S1557" s="85">
        <v>21</v>
      </c>
      <c r="T1557" s="85">
        <v>73</v>
      </c>
      <c r="U1557" s="85" t="s">
        <v>3941</v>
      </c>
      <c r="V1557" s="37" t="s">
        <v>39</v>
      </c>
      <c r="W1557" s="33" t="s">
        <v>54</v>
      </c>
    </row>
    <row r="1558" ht="36" spans="1:23">
      <c r="A1558" s="32">
        <v>1549</v>
      </c>
      <c r="B1558" s="85" t="s">
        <v>3942</v>
      </c>
      <c r="C1558" s="86" t="s">
        <v>31</v>
      </c>
      <c r="D1558" s="57" t="s">
        <v>34</v>
      </c>
      <c r="E1558" s="85" t="s">
        <v>468</v>
      </c>
      <c r="F1558" s="34">
        <v>44287</v>
      </c>
      <c r="G1558" s="34">
        <v>44501</v>
      </c>
      <c r="H1558" s="85" t="s">
        <v>3394</v>
      </c>
      <c r="I1558" s="85" t="s">
        <v>3943</v>
      </c>
      <c r="J1558" s="91">
        <v>24</v>
      </c>
      <c r="K1558" s="91"/>
      <c r="L1558" s="91">
        <v>24</v>
      </c>
      <c r="M1558" s="91"/>
      <c r="N1558" s="91"/>
      <c r="O1558" s="91"/>
      <c r="P1558" s="91"/>
      <c r="Q1558" s="91"/>
      <c r="R1558" s="91"/>
      <c r="S1558" s="85">
        <v>50</v>
      </c>
      <c r="T1558" s="85">
        <v>210</v>
      </c>
      <c r="U1558" s="85" t="s">
        <v>3944</v>
      </c>
      <c r="V1558" s="37" t="s">
        <v>39</v>
      </c>
      <c r="W1558" s="33" t="s">
        <v>54</v>
      </c>
    </row>
    <row r="1559" ht="36" spans="1:23">
      <c r="A1559" s="32">
        <v>1550</v>
      </c>
      <c r="B1559" s="85" t="s">
        <v>3945</v>
      </c>
      <c r="C1559" s="86" t="s">
        <v>31</v>
      </c>
      <c r="D1559" s="57" t="s">
        <v>34</v>
      </c>
      <c r="E1559" s="85" t="s">
        <v>1648</v>
      </c>
      <c r="F1559" s="34">
        <v>44287</v>
      </c>
      <c r="G1559" s="34">
        <v>44501</v>
      </c>
      <c r="H1559" s="85" t="s">
        <v>3394</v>
      </c>
      <c r="I1559" s="85" t="s">
        <v>3946</v>
      </c>
      <c r="J1559" s="91">
        <v>57</v>
      </c>
      <c r="K1559" s="91"/>
      <c r="L1559" s="91">
        <v>57</v>
      </c>
      <c r="M1559" s="91"/>
      <c r="N1559" s="91"/>
      <c r="O1559" s="91"/>
      <c r="P1559" s="91"/>
      <c r="Q1559" s="91"/>
      <c r="R1559" s="58">
        <v>1</v>
      </c>
      <c r="S1559" s="85">
        <v>58</v>
      </c>
      <c r="T1559" s="85">
        <v>225</v>
      </c>
      <c r="U1559" s="85" t="s">
        <v>3947</v>
      </c>
      <c r="V1559" s="37" t="s">
        <v>39</v>
      </c>
      <c r="W1559" s="33" t="s">
        <v>54</v>
      </c>
    </row>
    <row r="1560" ht="36" spans="1:23">
      <c r="A1560" s="32">
        <v>1551</v>
      </c>
      <c r="B1560" s="85" t="s">
        <v>3948</v>
      </c>
      <c r="C1560" s="86" t="s">
        <v>31</v>
      </c>
      <c r="D1560" s="57" t="s">
        <v>34</v>
      </c>
      <c r="E1560" s="85" t="s">
        <v>255</v>
      </c>
      <c r="F1560" s="34">
        <v>44287</v>
      </c>
      <c r="G1560" s="34">
        <v>44501</v>
      </c>
      <c r="H1560" s="85" t="s">
        <v>3394</v>
      </c>
      <c r="I1560" s="85" t="s">
        <v>3949</v>
      </c>
      <c r="J1560" s="91">
        <v>30</v>
      </c>
      <c r="K1560" s="91"/>
      <c r="L1560" s="91">
        <v>30</v>
      </c>
      <c r="M1560" s="91"/>
      <c r="N1560" s="91"/>
      <c r="O1560" s="91"/>
      <c r="P1560" s="91"/>
      <c r="Q1560" s="91"/>
      <c r="R1560" s="91"/>
      <c r="S1560" s="85">
        <v>56</v>
      </c>
      <c r="T1560" s="85">
        <v>183</v>
      </c>
      <c r="U1560" s="85" t="s">
        <v>3950</v>
      </c>
      <c r="V1560" s="37" t="s">
        <v>39</v>
      </c>
      <c r="W1560" s="33" t="s">
        <v>54</v>
      </c>
    </row>
    <row r="1561" ht="36" spans="1:23">
      <c r="A1561" s="32">
        <v>1552</v>
      </c>
      <c r="B1561" s="85" t="s">
        <v>3951</v>
      </c>
      <c r="C1561" s="86" t="s">
        <v>31</v>
      </c>
      <c r="D1561" s="57" t="s">
        <v>34</v>
      </c>
      <c r="E1561" s="85" t="s">
        <v>237</v>
      </c>
      <c r="F1561" s="34">
        <v>44287</v>
      </c>
      <c r="G1561" s="34">
        <v>44501</v>
      </c>
      <c r="H1561" s="85" t="s">
        <v>3394</v>
      </c>
      <c r="I1561" s="85" t="s">
        <v>3952</v>
      </c>
      <c r="J1561" s="91">
        <v>40</v>
      </c>
      <c r="K1561" s="91"/>
      <c r="L1561" s="91">
        <v>40</v>
      </c>
      <c r="M1561" s="91"/>
      <c r="N1561" s="91"/>
      <c r="O1561" s="91"/>
      <c r="P1561" s="91"/>
      <c r="Q1561" s="91"/>
      <c r="R1561" s="91"/>
      <c r="S1561" s="85">
        <v>60</v>
      </c>
      <c r="T1561" s="85">
        <v>213</v>
      </c>
      <c r="U1561" s="85" t="s">
        <v>3953</v>
      </c>
      <c r="V1561" s="37" t="s">
        <v>39</v>
      </c>
      <c r="W1561" s="33" t="s">
        <v>54</v>
      </c>
    </row>
    <row r="1562" ht="36" spans="1:23">
      <c r="A1562" s="32">
        <v>1553</v>
      </c>
      <c r="B1562" s="158" t="s">
        <v>3954</v>
      </c>
      <c r="C1562" s="86" t="s">
        <v>31</v>
      </c>
      <c r="D1562" s="57" t="s">
        <v>34</v>
      </c>
      <c r="E1562" s="158" t="s">
        <v>1401</v>
      </c>
      <c r="F1562" s="34">
        <v>44287</v>
      </c>
      <c r="G1562" s="34">
        <v>44501</v>
      </c>
      <c r="H1562" s="158" t="s">
        <v>3394</v>
      </c>
      <c r="I1562" s="158" t="s">
        <v>3955</v>
      </c>
      <c r="J1562" s="165">
        <v>29</v>
      </c>
      <c r="K1562" s="165"/>
      <c r="L1562" s="165">
        <v>29</v>
      </c>
      <c r="M1562" s="165"/>
      <c r="N1562" s="165"/>
      <c r="O1562" s="165"/>
      <c r="P1562" s="165"/>
      <c r="Q1562" s="165"/>
      <c r="R1562" s="165"/>
      <c r="S1562" s="158">
        <v>20</v>
      </c>
      <c r="T1562" s="158">
        <v>56</v>
      </c>
      <c r="U1562" s="158" t="s">
        <v>3956</v>
      </c>
      <c r="V1562" s="37" t="s">
        <v>39</v>
      </c>
      <c r="W1562" s="33" t="s">
        <v>54</v>
      </c>
    </row>
    <row r="1563" ht="36" spans="1:23">
      <c r="A1563" s="32">
        <v>1554</v>
      </c>
      <c r="B1563" s="158" t="s">
        <v>3954</v>
      </c>
      <c r="C1563" s="86" t="s">
        <v>31</v>
      </c>
      <c r="D1563" s="57" t="s">
        <v>34</v>
      </c>
      <c r="E1563" s="158" t="s">
        <v>1401</v>
      </c>
      <c r="F1563" s="34">
        <v>44287</v>
      </c>
      <c r="G1563" s="34">
        <v>44501</v>
      </c>
      <c r="H1563" s="158" t="s">
        <v>3394</v>
      </c>
      <c r="I1563" s="158" t="s">
        <v>3957</v>
      </c>
      <c r="J1563" s="165">
        <v>24</v>
      </c>
      <c r="K1563" s="165"/>
      <c r="L1563" s="165">
        <v>24</v>
      </c>
      <c r="M1563" s="165"/>
      <c r="N1563" s="165"/>
      <c r="O1563" s="165"/>
      <c r="P1563" s="165"/>
      <c r="Q1563" s="165"/>
      <c r="R1563" s="165"/>
      <c r="S1563" s="158">
        <v>8</v>
      </c>
      <c r="T1563" s="158">
        <v>23</v>
      </c>
      <c r="U1563" s="158" t="s">
        <v>3847</v>
      </c>
      <c r="V1563" s="37" t="s">
        <v>39</v>
      </c>
      <c r="W1563" s="33" t="s">
        <v>54</v>
      </c>
    </row>
    <row r="1564" ht="48" spans="1:23">
      <c r="A1564" s="32">
        <v>1555</v>
      </c>
      <c r="B1564" s="33" t="s">
        <v>401</v>
      </c>
      <c r="C1564" s="33" t="s">
        <v>31</v>
      </c>
      <c r="D1564" s="33" t="s">
        <v>34</v>
      </c>
      <c r="E1564" s="33" t="s">
        <v>3958</v>
      </c>
      <c r="F1564" s="34">
        <v>44256</v>
      </c>
      <c r="G1564" s="34">
        <v>44317</v>
      </c>
      <c r="H1564" s="33" t="s">
        <v>3959</v>
      </c>
      <c r="I1564" s="33" t="s">
        <v>3960</v>
      </c>
      <c r="J1564" s="48">
        <v>5</v>
      </c>
      <c r="K1564" s="48"/>
      <c r="L1564" s="48">
        <v>5</v>
      </c>
      <c r="M1564" s="48"/>
      <c r="N1564" s="48"/>
      <c r="O1564" s="48"/>
      <c r="P1564" s="48"/>
      <c r="Q1564" s="48"/>
      <c r="R1564" s="58">
        <v>1</v>
      </c>
      <c r="S1564" s="33">
        <v>31</v>
      </c>
      <c r="T1564" s="33">
        <v>102</v>
      </c>
      <c r="U1564" s="33" t="s">
        <v>3961</v>
      </c>
      <c r="V1564" s="37" t="s">
        <v>39</v>
      </c>
      <c r="W1564" s="33" t="s">
        <v>200</v>
      </c>
    </row>
    <row r="1565" ht="36" spans="1:23">
      <c r="A1565" s="32">
        <v>1556</v>
      </c>
      <c r="B1565" s="33" t="s">
        <v>3962</v>
      </c>
      <c r="C1565" s="33" t="s">
        <v>31</v>
      </c>
      <c r="D1565" s="33" t="s">
        <v>34</v>
      </c>
      <c r="E1565" s="33" t="s">
        <v>3963</v>
      </c>
      <c r="F1565" s="34">
        <v>44256</v>
      </c>
      <c r="G1565" s="34">
        <v>44317</v>
      </c>
      <c r="H1565" s="33" t="s">
        <v>3959</v>
      </c>
      <c r="I1565" s="33" t="s">
        <v>3964</v>
      </c>
      <c r="J1565" s="48">
        <v>5</v>
      </c>
      <c r="K1565" s="48"/>
      <c r="L1565" s="48">
        <v>5</v>
      </c>
      <c r="M1565" s="48"/>
      <c r="N1565" s="48"/>
      <c r="O1565" s="48"/>
      <c r="P1565" s="48"/>
      <c r="Q1565" s="48"/>
      <c r="R1565" s="48"/>
      <c r="S1565" s="33">
        <v>20</v>
      </c>
      <c r="T1565" s="33">
        <v>80</v>
      </c>
      <c r="U1565" s="33" t="s">
        <v>3965</v>
      </c>
      <c r="V1565" s="37" t="s">
        <v>39</v>
      </c>
      <c r="W1565" s="33" t="s">
        <v>200</v>
      </c>
    </row>
    <row r="1566" s="1" customFormat="1" ht="25" customHeight="1" spans="1:23">
      <c r="A1566" s="32">
        <v>1557</v>
      </c>
      <c r="B1566" s="159" t="s">
        <v>3966</v>
      </c>
      <c r="C1566" s="159" t="s">
        <v>31</v>
      </c>
      <c r="D1566" s="160" t="s">
        <v>34</v>
      </c>
      <c r="E1566" s="159" t="s">
        <v>46</v>
      </c>
      <c r="F1566" s="161" t="s">
        <v>3967</v>
      </c>
      <c r="G1566" s="162">
        <v>44531</v>
      </c>
      <c r="H1566" s="159" t="s">
        <v>3968</v>
      </c>
      <c r="I1566" s="159" t="s">
        <v>3969</v>
      </c>
      <c r="J1566" s="166">
        <v>15</v>
      </c>
      <c r="K1566" s="166">
        <v>15</v>
      </c>
      <c r="L1566" s="43"/>
      <c r="M1566" s="43"/>
      <c r="N1566" s="43"/>
      <c r="O1566" s="32">
        <v>1</v>
      </c>
      <c r="P1566" s="160">
        <v>50</v>
      </c>
      <c r="Q1566" s="160">
        <v>198</v>
      </c>
      <c r="R1566" s="43"/>
      <c r="S1566" s="55"/>
      <c r="T1566" s="55"/>
      <c r="U1566" s="92" t="s">
        <v>3970</v>
      </c>
      <c r="V1566" s="32" t="s">
        <v>39</v>
      </c>
      <c r="W1566" s="92" t="s">
        <v>54</v>
      </c>
    </row>
    <row r="1567" s="1" customFormat="1" ht="25" customHeight="1" spans="1:23">
      <c r="A1567" s="32">
        <v>1558</v>
      </c>
      <c r="B1567" s="159" t="s">
        <v>3971</v>
      </c>
      <c r="C1567" s="159" t="s">
        <v>31</v>
      </c>
      <c r="D1567" s="159" t="s">
        <v>34</v>
      </c>
      <c r="E1567" s="159" t="s">
        <v>739</v>
      </c>
      <c r="F1567" s="161" t="s">
        <v>336</v>
      </c>
      <c r="G1567" s="162">
        <v>44531</v>
      </c>
      <c r="H1567" s="159" t="s">
        <v>3968</v>
      </c>
      <c r="I1567" s="159" t="s">
        <v>3972</v>
      </c>
      <c r="J1567" s="167">
        <v>23</v>
      </c>
      <c r="K1567" s="167">
        <v>23</v>
      </c>
      <c r="L1567" s="43"/>
      <c r="M1567" s="43"/>
      <c r="N1567" s="43"/>
      <c r="O1567" s="32">
        <v>1</v>
      </c>
      <c r="P1567" s="159">
        <v>40</v>
      </c>
      <c r="Q1567" s="159">
        <v>162</v>
      </c>
      <c r="R1567" s="43"/>
      <c r="S1567" s="55"/>
      <c r="T1567" s="55"/>
      <c r="U1567" s="92" t="s">
        <v>3973</v>
      </c>
      <c r="V1567" s="32" t="s">
        <v>39</v>
      </c>
      <c r="W1567" s="92" t="s">
        <v>54</v>
      </c>
    </row>
    <row r="1568" s="1" customFormat="1" ht="25" customHeight="1" spans="1:23">
      <c r="A1568" s="32">
        <v>1559</v>
      </c>
      <c r="B1568" s="92" t="s">
        <v>3974</v>
      </c>
      <c r="C1568" s="92" t="s">
        <v>31</v>
      </c>
      <c r="D1568" s="92" t="s">
        <v>34</v>
      </c>
      <c r="E1568" s="92" t="s">
        <v>1193</v>
      </c>
      <c r="F1568" s="161" t="s">
        <v>336</v>
      </c>
      <c r="G1568" s="162">
        <v>44531</v>
      </c>
      <c r="H1568" s="163" t="s">
        <v>3968</v>
      </c>
      <c r="I1568" s="92" t="s">
        <v>3975</v>
      </c>
      <c r="J1568" s="168">
        <v>10</v>
      </c>
      <c r="K1568" s="168">
        <v>10</v>
      </c>
      <c r="L1568" s="43"/>
      <c r="M1568" s="43"/>
      <c r="N1568" s="43"/>
      <c r="O1568" s="32">
        <v>1</v>
      </c>
      <c r="P1568" s="92">
        <v>15</v>
      </c>
      <c r="Q1568" s="92">
        <v>62</v>
      </c>
      <c r="R1568" s="43"/>
      <c r="S1568" s="55"/>
      <c r="T1568" s="55"/>
      <c r="U1568" s="92" t="s">
        <v>3976</v>
      </c>
      <c r="V1568" s="32" t="s">
        <v>39</v>
      </c>
      <c r="W1568" s="92" t="s">
        <v>54</v>
      </c>
    </row>
    <row r="1569" s="1" customFormat="1" ht="25" customHeight="1" spans="1:23">
      <c r="A1569" s="32">
        <v>1560</v>
      </c>
      <c r="B1569" s="92" t="s">
        <v>3977</v>
      </c>
      <c r="C1569" s="92" t="s">
        <v>31</v>
      </c>
      <c r="D1569" s="92" t="s">
        <v>34</v>
      </c>
      <c r="E1569" s="92" t="s">
        <v>1193</v>
      </c>
      <c r="F1569" s="161" t="s">
        <v>336</v>
      </c>
      <c r="G1569" s="162">
        <v>44531</v>
      </c>
      <c r="H1569" s="163" t="s">
        <v>3968</v>
      </c>
      <c r="I1569" s="92" t="s">
        <v>3978</v>
      </c>
      <c r="J1569" s="168">
        <v>20</v>
      </c>
      <c r="K1569" s="168">
        <v>20</v>
      </c>
      <c r="L1569" s="43"/>
      <c r="M1569" s="43"/>
      <c r="N1569" s="43"/>
      <c r="O1569" s="32">
        <v>1</v>
      </c>
      <c r="P1569" s="92">
        <v>46</v>
      </c>
      <c r="Q1569" s="92">
        <v>161</v>
      </c>
      <c r="R1569" s="43"/>
      <c r="S1569" s="55"/>
      <c r="T1569" s="55"/>
      <c r="U1569" s="92" t="s">
        <v>3979</v>
      </c>
      <c r="V1569" s="32" t="s">
        <v>39</v>
      </c>
      <c r="W1569" s="92" t="s">
        <v>54</v>
      </c>
    </row>
    <row r="1570" s="1" customFormat="1" ht="25" customHeight="1" spans="1:23">
      <c r="A1570" s="32">
        <v>1561</v>
      </c>
      <c r="B1570" s="92" t="s">
        <v>3980</v>
      </c>
      <c r="C1570" s="92" t="s">
        <v>31</v>
      </c>
      <c r="D1570" s="92" t="s">
        <v>34</v>
      </c>
      <c r="E1570" s="92" t="s">
        <v>1193</v>
      </c>
      <c r="F1570" s="161" t="s">
        <v>336</v>
      </c>
      <c r="G1570" s="162">
        <v>44531</v>
      </c>
      <c r="H1570" s="163" t="s">
        <v>3968</v>
      </c>
      <c r="I1570" s="92" t="s">
        <v>3981</v>
      </c>
      <c r="J1570" s="168">
        <v>60</v>
      </c>
      <c r="K1570" s="168">
        <v>60</v>
      </c>
      <c r="L1570" s="43"/>
      <c r="M1570" s="43"/>
      <c r="N1570" s="43"/>
      <c r="O1570" s="32">
        <v>1</v>
      </c>
      <c r="P1570" s="92">
        <v>46</v>
      </c>
      <c r="Q1570" s="92">
        <v>161</v>
      </c>
      <c r="R1570" s="43"/>
      <c r="S1570" s="55"/>
      <c r="T1570" s="55"/>
      <c r="U1570" s="92" t="s">
        <v>3979</v>
      </c>
      <c r="V1570" s="32" t="s">
        <v>39</v>
      </c>
      <c r="W1570" s="92" t="s">
        <v>54</v>
      </c>
    </row>
    <row r="1571" s="1" customFormat="1" ht="25" customHeight="1" spans="1:23">
      <c r="A1571" s="32">
        <v>1562</v>
      </c>
      <c r="B1571" s="92" t="s">
        <v>3982</v>
      </c>
      <c r="C1571" s="92" t="s">
        <v>31</v>
      </c>
      <c r="D1571" s="92" t="s">
        <v>34</v>
      </c>
      <c r="E1571" s="92" t="s">
        <v>1503</v>
      </c>
      <c r="F1571" s="161" t="s">
        <v>336</v>
      </c>
      <c r="G1571" s="162">
        <v>44531</v>
      </c>
      <c r="H1571" s="163" t="s">
        <v>3968</v>
      </c>
      <c r="I1571" s="92" t="s">
        <v>3983</v>
      </c>
      <c r="J1571" s="168">
        <v>12</v>
      </c>
      <c r="K1571" s="168">
        <v>12</v>
      </c>
      <c r="L1571" s="43"/>
      <c r="M1571" s="43"/>
      <c r="N1571" s="43"/>
      <c r="O1571" s="32">
        <v>1</v>
      </c>
      <c r="P1571" s="92">
        <v>81</v>
      </c>
      <c r="Q1571" s="92">
        <v>295</v>
      </c>
      <c r="R1571" s="43"/>
      <c r="S1571" s="55"/>
      <c r="T1571" s="55"/>
      <c r="U1571" s="92" t="s">
        <v>3984</v>
      </c>
      <c r="V1571" s="32" t="s">
        <v>39</v>
      </c>
      <c r="W1571" s="92" t="s">
        <v>54</v>
      </c>
    </row>
    <row r="1572" s="1" customFormat="1" ht="25" customHeight="1" spans="1:23">
      <c r="A1572" s="32">
        <v>1563</v>
      </c>
      <c r="B1572" s="92" t="s">
        <v>3985</v>
      </c>
      <c r="C1572" s="92" t="s">
        <v>31</v>
      </c>
      <c r="D1572" s="92" t="s">
        <v>1770</v>
      </c>
      <c r="E1572" s="92" t="s">
        <v>3699</v>
      </c>
      <c r="F1572" s="161" t="s">
        <v>336</v>
      </c>
      <c r="G1572" s="162">
        <v>44531</v>
      </c>
      <c r="H1572" s="163" t="s">
        <v>3968</v>
      </c>
      <c r="I1572" s="92" t="s">
        <v>3986</v>
      </c>
      <c r="J1572" s="168">
        <v>24</v>
      </c>
      <c r="K1572" s="168">
        <v>24</v>
      </c>
      <c r="L1572" s="43"/>
      <c r="M1572" s="43"/>
      <c r="N1572" s="43"/>
      <c r="O1572" s="32">
        <v>1</v>
      </c>
      <c r="P1572" s="92">
        <v>76</v>
      </c>
      <c r="Q1572" s="92">
        <v>278</v>
      </c>
      <c r="R1572" s="43"/>
      <c r="S1572" s="55"/>
      <c r="T1572" s="55"/>
      <c r="U1572" s="92" t="s">
        <v>3987</v>
      </c>
      <c r="V1572" s="32" t="s">
        <v>39</v>
      </c>
      <c r="W1572" s="92" t="s">
        <v>54</v>
      </c>
    </row>
    <row r="1573" s="1" customFormat="1" ht="25" customHeight="1" spans="1:23">
      <c r="A1573" s="32">
        <v>1564</v>
      </c>
      <c r="B1573" s="92" t="s">
        <v>3988</v>
      </c>
      <c r="C1573" s="92" t="s">
        <v>31</v>
      </c>
      <c r="D1573" s="92" t="s">
        <v>1770</v>
      </c>
      <c r="E1573" s="92" t="s">
        <v>3699</v>
      </c>
      <c r="F1573" s="161" t="s">
        <v>336</v>
      </c>
      <c r="G1573" s="162">
        <v>44531</v>
      </c>
      <c r="H1573" s="163" t="s">
        <v>3968</v>
      </c>
      <c r="I1573" s="92" t="s">
        <v>3989</v>
      </c>
      <c r="J1573" s="168">
        <v>15</v>
      </c>
      <c r="K1573" s="168">
        <v>15</v>
      </c>
      <c r="L1573" s="43"/>
      <c r="M1573" s="43"/>
      <c r="N1573" s="43"/>
      <c r="O1573" s="32">
        <v>1</v>
      </c>
      <c r="P1573" s="92">
        <v>76</v>
      </c>
      <c r="Q1573" s="92">
        <v>278</v>
      </c>
      <c r="R1573" s="43"/>
      <c r="S1573" s="55"/>
      <c r="T1573" s="55"/>
      <c r="U1573" s="92" t="s">
        <v>3987</v>
      </c>
      <c r="V1573" s="32" t="s">
        <v>39</v>
      </c>
      <c r="W1573" s="92" t="s">
        <v>54</v>
      </c>
    </row>
    <row r="1574" s="1" customFormat="1" ht="25" customHeight="1" spans="1:23">
      <c r="A1574" s="32">
        <v>1565</v>
      </c>
      <c r="B1574" s="92" t="s">
        <v>3990</v>
      </c>
      <c r="C1574" s="92" t="s">
        <v>31</v>
      </c>
      <c r="D1574" s="92" t="s">
        <v>1770</v>
      </c>
      <c r="E1574" s="92" t="s">
        <v>259</v>
      </c>
      <c r="F1574" s="161" t="s">
        <v>336</v>
      </c>
      <c r="G1574" s="162">
        <v>44531</v>
      </c>
      <c r="H1574" s="163" t="s">
        <v>3968</v>
      </c>
      <c r="I1574" s="92" t="s">
        <v>3991</v>
      </c>
      <c r="J1574" s="168">
        <v>10</v>
      </c>
      <c r="K1574" s="168">
        <v>10</v>
      </c>
      <c r="L1574" s="43"/>
      <c r="M1574" s="43"/>
      <c r="N1574" s="43"/>
      <c r="O1574" s="32">
        <v>1</v>
      </c>
      <c r="P1574" s="92">
        <v>27</v>
      </c>
      <c r="Q1574" s="92">
        <v>65</v>
      </c>
      <c r="R1574" s="43"/>
      <c r="S1574" s="55"/>
      <c r="T1574" s="55"/>
      <c r="U1574" s="92" t="s">
        <v>3992</v>
      </c>
      <c r="V1574" s="32" t="s">
        <v>39</v>
      </c>
      <c r="W1574" s="92" t="s">
        <v>54</v>
      </c>
    </row>
    <row r="1575" s="1" customFormat="1" ht="25" customHeight="1" spans="1:23">
      <c r="A1575" s="32">
        <v>1566</v>
      </c>
      <c r="B1575" s="92" t="s">
        <v>3993</v>
      </c>
      <c r="C1575" s="92" t="s">
        <v>31</v>
      </c>
      <c r="D1575" s="92" t="s">
        <v>1770</v>
      </c>
      <c r="E1575" s="92" t="s">
        <v>3994</v>
      </c>
      <c r="F1575" s="161" t="s">
        <v>336</v>
      </c>
      <c r="G1575" s="162">
        <v>44531</v>
      </c>
      <c r="H1575" s="163" t="s">
        <v>3968</v>
      </c>
      <c r="I1575" s="92" t="s">
        <v>3991</v>
      </c>
      <c r="J1575" s="168">
        <v>20</v>
      </c>
      <c r="K1575" s="168">
        <v>20</v>
      </c>
      <c r="L1575" s="43"/>
      <c r="M1575" s="43"/>
      <c r="N1575" s="43"/>
      <c r="O1575" s="32">
        <v>1</v>
      </c>
      <c r="P1575" s="92">
        <v>30</v>
      </c>
      <c r="Q1575" s="92">
        <v>119</v>
      </c>
      <c r="R1575" s="43"/>
      <c r="S1575" s="55"/>
      <c r="T1575" s="55"/>
      <c r="U1575" s="92" t="s">
        <v>3995</v>
      </c>
      <c r="V1575" s="32" t="s">
        <v>39</v>
      </c>
      <c r="W1575" s="92" t="s">
        <v>54</v>
      </c>
    </row>
    <row r="1576" s="1" customFormat="1" ht="25" customHeight="1" spans="1:23">
      <c r="A1576" s="32">
        <v>1567</v>
      </c>
      <c r="B1576" s="92" t="s">
        <v>3996</v>
      </c>
      <c r="C1576" s="92" t="s">
        <v>31</v>
      </c>
      <c r="D1576" s="92" t="s">
        <v>1770</v>
      </c>
      <c r="E1576" s="92" t="s">
        <v>3994</v>
      </c>
      <c r="F1576" s="161" t="s">
        <v>336</v>
      </c>
      <c r="G1576" s="162">
        <v>44531</v>
      </c>
      <c r="H1576" s="163" t="s">
        <v>3968</v>
      </c>
      <c r="I1576" s="92" t="s">
        <v>3997</v>
      </c>
      <c r="J1576" s="168">
        <v>20</v>
      </c>
      <c r="K1576" s="168">
        <v>20</v>
      </c>
      <c r="L1576" s="43"/>
      <c r="M1576" s="43"/>
      <c r="N1576" s="43"/>
      <c r="O1576" s="32">
        <v>1</v>
      </c>
      <c r="P1576" s="92">
        <v>30</v>
      </c>
      <c r="Q1576" s="92">
        <v>120</v>
      </c>
      <c r="R1576" s="43"/>
      <c r="S1576" s="55"/>
      <c r="T1576" s="55"/>
      <c r="U1576" s="92" t="s">
        <v>3998</v>
      </c>
      <c r="V1576" s="32" t="s">
        <v>39</v>
      </c>
      <c r="W1576" s="92" t="s">
        <v>54</v>
      </c>
    </row>
    <row r="1577" s="1" customFormat="1" ht="25" customHeight="1" spans="1:23">
      <c r="A1577" s="32">
        <v>1568</v>
      </c>
      <c r="B1577" s="92" t="s">
        <v>3999</v>
      </c>
      <c r="C1577" s="92" t="s">
        <v>31</v>
      </c>
      <c r="D1577" s="92" t="s">
        <v>34</v>
      </c>
      <c r="E1577" s="92" t="s">
        <v>598</v>
      </c>
      <c r="F1577" s="161" t="s">
        <v>336</v>
      </c>
      <c r="G1577" s="162">
        <v>44531</v>
      </c>
      <c r="H1577" s="163" t="s">
        <v>3968</v>
      </c>
      <c r="I1577" s="92" t="s">
        <v>4000</v>
      </c>
      <c r="J1577" s="168">
        <v>40</v>
      </c>
      <c r="K1577" s="168">
        <v>40</v>
      </c>
      <c r="L1577" s="43"/>
      <c r="M1577" s="43"/>
      <c r="N1577" s="43"/>
      <c r="O1577" s="32">
        <v>1</v>
      </c>
      <c r="P1577" s="92">
        <v>33</v>
      </c>
      <c r="Q1577" s="92">
        <v>96</v>
      </c>
      <c r="R1577" s="43"/>
      <c r="S1577" s="55"/>
      <c r="T1577" s="55"/>
      <c r="U1577" s="92" t="s">
        <v>4001</v>
      </c>
      <c r="V1577" s="32" t="s">
        <v>39</v>
      </c>
      <c r="W1577" s="92" t="s">
        <v>54</v>
      </c>
    </row>
    <row r="1578" s="1" customFormat="1" ht="25" customHeight="1" spans="1:23">
      <c r="A1578" s="32">
        <v>1569</v>
      </c>
      <c r="B1578" s="92" t="s">
        <v>4002</v>
      </c>
      <c r="C1578" s="92" t="s">
        <v>31</v>
      </c>
      <c r="D1578" s="92" t="s">
        <v>34</v>
      </c>
      <c r="E1578" s="92" t="s">
        <v>598</v>
      </c>
      <c r="F1578" s="161" t="s">
        <v>336</v>
      </c>
      <c r="G1578" s="162">
        <v>44531</v>
      </c>
      <c r="H1578" s="163" t="s">
        <v>3968</v>
      </c>
      <c r="I1578" s="92" t="s">
        <v>4003</v>
      </c>
      <c r="J1578" s="168">
        <v>20</v>
      </c>
      <c r="K1578" s="168">
        <v>20</v>
      </c>
      <c r="L1578" s="43"/>
      <c r="M1578" s="43"/>
      <c r="N1578" s="43"/>
      <c r="O1578" s="32">
        <v>1</v>
      </c>
      <c r="P1578" s="92">
        <v>34</v>
      </c>
      <c r="Q1578" s="92">
        <v>126</v>
      </c>
      <c r="R1578" s="43"/>
      <c r="S1578" s="55"/>
      <c r="T1578" s="55"/>
      <c r="U1578" s="92" t="s">
        <v>4004</v>
      </c>
      <c r="V1578" s="32" t="s">
        <v>39</v>
      </c>
      <c r="W1578" s="92" t="s">
        <v>54</v>
      </c>
    </row>
    <row r="1579" s="1" customFormat="1" ht="25" customHeight="1" spans="1:23">
      <c r="A1579" s="32">
        <v>1570</v>
      </c>
      <c r="B1579" s="92" t="s">
        <v>4005</v>
      </c>
      <c r="C1579" s="92" t="s">
        <v>31</v>
      </c>
      <c r="D1579" s="92" t="s">
        <v>1770</v>
      </c>
      <c r="E1579" s="92" t="s">
        <v>271</v>
      </c>
      <c r="F1579" s="161" t="s">
        <v>336</v>
      </c>
      <c r="G1579" s="162">
        <v>44531</v>
      </c>
      <c r="H1579" s="163" t="s">
        <v>3968</v>
      </c>
      <c r="I1579" s="92" t="s">
        <v>4006</v>
      </c>
      <c r="J1579" s="168">
        <v>20</v>
      </c>
      <c r="K1579" s="168">
        <v>20</v>
      </c>
      <c r="L1579" s="43"/>
      <c r="M1579" s="43"/>
      <c r="N1579" s="43"/>
      <c r="O1579" s="32">
        <v>1</v>
      </c>
      <c r="P1579" s="92">
        <v>42</v>
      </c>
      <c r="Q1579" s="92">
        <v>203</v>
      </c>
      <c r="R1579" s="43"/>
      <c r="S1579" s="55"/>
      <c r="T1579" s="55"/>
      <c r="U1579" s="92" t="s">
        <v>4007</v>
      </c>
      <c r="V1579" s="32" t="s">
        <v>39</v>
      </c>
      <c r="W1579" s="92" t="s">
        <v>54</v>
      </c>
    </row>
    <row r="1580" s="1" customFormat="1" ht="25" customHeight="1" spans="1:23">
      <c r="A1580" s="32">
        <v>1571</v>
      </c>
      <c r="B1580" s="92" t="s">
        <v>4008</v>
      </c>
      <c r="C1580" s="92" t="s">
        <v>31</v>
      </c>
      <c r="D1580" s="92" t="s">
        <v>34</v>
      </c>
      <c r="E1580" s="92" t="s">
        <v>531</v>
      </c>
      <c r="F1580" s="161" t="s">
        <v>336</v>
      </c>
      <c r="G1580" s="162">
        <v>44531</v>
      </c>
      <c r="H1580" s="163" t="s">
        <v>3968</v>
      </c>
      <c r="I1580" s="92" t="s">
        <v>4009</v>
      </c>
      <c r="J1580" s="168">
        <v>12</v>
      </c>
      <c r="K1580" s="168">
        <v>12</v>
      </c>
      <c r="L1580" s="43"/>
      <c r="M1580" s="43"/>
      <c r="N1580" s="43"/>
      <c r="O1580" s="32">
        <v>1</v>
      </c>
      <c r="P1580" s="92">
        <v>122</v>
      </c>
      <c r="Q1580" s="92">
        <v>435</v>
      </c>
      <c r="R1580" s="43"/>
      <c r="S1580" s="55"/>
      <c r="T1580" s="55"/>
      <c r="U1580" s="92" t="s">
        <v>4010</v>
      </c>
      <c r="V1580" s="32" t="s">
        <v>39</v>
      </c>
      <c r="W1580" s="92" t="s">
        <v>54</v>
      </c>
    </row>
    <row r="1581" s="1" customFormat="1" ht="25" customHeight="1" spans="1:23">
      <c r="A1581" s="32">
        <v>1572</v>
      </c>
      <c r="B1581" s="92" t="s">
        <v>4011</v>
      </c>
      <c r="C1581" s="92" t="s">
        <v>31</v>
      </c>
      <c r="D1581" s="92" t="s">
        <v>34</v>
      </c>
      <c r="E1581" s="92" t="s">
        <v>535</v>
      </c>
      <c r="F1581" s="161" t="s">
        <v>336</v>
      </c>
      <c r="G1581" s="162">
        <v>44531</v>
      </c>
      <c r="H1581" s="163" t="s">
        <v>3968</v>
      </c>
      <c r="I1581" s="92" t="s">
        <v>4012</v>
      </c>
      <c r="J1581" s="168">
        <v>25</v>
      </c>
      <c r="K1581" s="168">
        <v>25</v>
      </c>
      <c r="L1581" s="43"/>
      <c r="M1581" s="43"/>
      <c r="N1581" s="43"/>
      <c r="O1581" s="32">
        <v>1</v>
      </c>
      <c r="P1581" s="92">
        <v>189</v>
      </c>
      <c r="Q1581" s="92">
        <v>720</v>
      </c>
      <c r="R1581" s="43"/>
      <c r="S1581" s="55"/>
      <c r="T1581" s="55"/>
      <c r="U1581" s="92" t="s">
        <v>4013</v>
      </c>
      <c r="V1581" s="32" t="s">
        <v>39</v>
      </c>
      <c r="W1581" s="92" t="s">
        <v>54</v>
      </c>
    </row>
    <row r="1582" s="1" customFormat="1" ht="25" customHeight="1" spans="1:23">
      <c r="A1582" s="32">
        <v>1573</v>
      </c>
      <c r="B1582" s="92" t="s">
        <v>4014</v>
      </c>
      <c r="C1582" s="92" t="s">
        <v>31</v>
      </c>
      <c r="D1582" s="92" t="s">
        <v>34</v>
      </c>
      <c r="E1582" s="92" t="s">
        <v>1252</v>
      </c>
      <c r="F1582" s="161" t="s">
        <v>336</v>
      </c>
      <c r="G1582" s="162">
        <v>44531</v>
      </c>
      <c r="H1582" s="163" t="s">
        <v>3968</v>
      </c>
      <c r="I1582" s="92" t="s">
        <v>4015</v>
      </c>
      <c r="J1582" s="168">
        <v>28</v>
      </c>
      <c r="K1582" s="168">
        <v>28</v>
      </c>
      <c r="L1582" s="43"/>
      <c r="M1582" s="43"/>
      <c r="N1582" s="43"/>
      <c r="O1582" s="32">
        <v>1</v>
      </c>
      <c r="P1582" s="92">
        <v>68</v>
      </c>
      <c r="Q1582" s="92">
        <v>285</v>
      </c>
      <c r="R1582" s="43"/>
      <c r="S1582" s="55"/>
      <c r="T1582" s="55"/>
      <c r="U1582" s="92" t="s">
        <v>4016</v>
      </c>
      <c r="V1582" s="32" t="s">
        <v>39</v>
      </c>
      <c r="W1582" s="92" t="s">
        <v>54</v>
      </c>
    </row>
    <row r="1583" s="1" customFormat="1" ht="25" customHeight="1" spans="1:23">
      <c r="A1583" s="32">
        <v>1574</v>
      </c>
      <c r="B1583" s="92" t="s">
        <v>4017</v>
      </c>
      <c r="C1583" s="92" t="s">
        <v>31</v>
      </c>
      <c r="D1583" s="92" t="s">
        <v>34</v>
      </c>
      <c r="E1583" s="92" t="s">
        <v>1037</v>
      </c>
      <c r="F1583" s="161" t="s">
        <v>336</v>
      </c>
      <c r="G1583" s="162">
        <v>44531</v>
      </c>
      <c r="H1583" s="163" t="s">
        <v>3968</v>
      </c>
      <c r="I1583" s="92" t="s">
        <v>4018</v>
      </c>
      <c r="J1583" s="168">
        <v>28</v>
      </c>
      <c r="K1583" s="168">
        <v>28</v>
      </c>
      <c r="L1583" s="43"/>
      <c r="M1583" s="43"/>
      <c r="N1583" s="43"/>
      <c r="O1583" s="32">
        <v>1</v>
      </c>
      <c r="P1583" s="92">
        <v>135</v>
      </c>
      <c r="Q1583" s="92">
        <v>523</v>
      </c>
      <c r="R1583" s="43"/>
      <c r="S1583" s="55"/>
      <c r="T1583" s="55"/>
      <c r="U1583" s="92" t="s">
        <v>4019</v>
      </c>
      <c r="V1583" s="32" t="s">
        <v>39</v>
      </c>
      <c r="W1583" s="92" t="s">
        <v>54</v>
      </c>
    </row>
    <row r="1584" s="1" customFormat="1" ht="25" customHeight="1" spans="1:23">
      <c r="A1584" s="32">
        <v>1575</v>
      </c>
      <c r="B1584" s="92" t="s">
        <v>4020</v>
      </c>
      <c r="C1584" s="92" t="s">
        <v>31</v>
      </c>
      <c r="D1584" s="92" t="s">
        <v>34</v>
      </c>
      <c r="E1584" s="92" t="s">
        <v>385</v>
      </c>
      <c r="F1584" s="161" t="s">
        <v>336</v>
      </c>
      <c r="G1584" s="162">
        <v>44531</v>
      </c>
      <c r="H1584" s="163" t="s">
        <v>3968</v>
      </c>
      <c r="I1584" s="92" t="s">
        <v>4021</v>
      </c>
      <c r="J1584" s="168">
        <v>28</v>
      </c>
      <c r="K1584" s="168">
        <v>28</v>
      </c>
      <c r="L1584" s="43"/>
      <c r="M1584" s="43"/>
      <c r="N1584" s="43"/>
      <c r="O1584" s="32">
        <v>1</v>
      </c>
      <c r="P1584" s="92">
        <v>64</v>
      </c>
      <c r="Q1584" s="92">
        <v>239</v>
      </c>
      <c r="R1584" s="43"/>
      <c r="S1584" s="55"/>
      <c r="T1584" s="55"/>
      <c r="U1584" s="92" t="s">
        <v>4022</v>
      </c>
      <c r="V1584" s="32" t="s">
        <v>39</v>
      </c>
      <c r="W1584" s="92" t="s">
        <v>54</v>
      </c>
    </row>
    <row r="1585" s="1" customFormat="1" ht="25" customHeight="1" spans="1:23">
      <c r="A1585" s="32">
        <v>1576</v>
      </c>
      <c r="B1585" s="92" t="s">
        <v>4023</v>
      </c>
      <c r="C1585" s="92" t="s">
        <v>31</v>
      </c>
      <c r="D1585" s="92" t="s">
        <v>34</v>
      </c>
      <c r="E1585" s="92" t="s">
        <v>205</v>
      </c>
      <c r="F1585" s="161" t="s">
        <v>336</v>
      </c>
      <c r="G1585" s="162">
        <v>44531</v>
      </c>
      <c r="H1585" s="163" t="s">
        <v>3968</v>
      </c>
      <c r="I1585" s="92" t="s">
        <v>4024</v>
      </c>
      <c r="J1585" s="168">
        <v>34</v>
      </c>
      <c r="K1585" s="168">
        <v>34</v>
      </c>
      <c r="L1585" s="43"/>
      <c r="M1585" s="43"/>
      <c r="N1585" s="43"/>
      <c r="O1585" s="32">
        <v>1</v>
      </c>
      <c r="P1585" s="92">
        <v>78</v>
      </c>
      <c r="Q1585" s="92">
        <v>352</v>
      </c>
      <c r="R1585" s="43"/>
      <c r="S1585" s="55"/>
      <c r="T1585" s="55"/>
      <c r="U1585" s="92" t="s">
        <v>4025</v>
      </c>
      <c r="V1585" s="32" t="s">
        <v>39</v>
      </c>
      <c r="W1585" s="92" t="s">
        <v>54</v>
      </c>
    </row>
    <row r="1586" s="1" customFormat="1" ht="25" customHeight="1" spans="1:23">
      <c r="A1586" s="32">
        <v>1577</v>
      </c>
      <c r="B1586" s="92" t="s">
        <v>4014</v>
      </c>
      <c r="C1586" s="92" t="s">
        <v>31</v>
      </c>
      <c r="D1586" s="92" t="s">
        <v>34</v>
      </c>
      <c r="E1586" s="92" t="s">
        <v>1252</v>
      </c>
      <c r="F1586" s="161" t="s">
        <v>336</v>
      </c>
      <c r="G1586" s="162">
        <v>44531</v>
      </c>
      <c r="H1586" s="163" t="s">
        <v>3968</v>
      </c>
      <c r="I1586" s="92" t="s">
        <v>4026</v>
      </c>
      <c r="J1586" s="168">
        <v>28</v>
      </c>
      <c r="K1586" s="168">
        <v>28</v>
      </c>
      <c r="L1586" s="43"/>
      <c r="M1586" s="43"/>
      <c r="N1586" s="43"/>
      <c r="O1586" s="32">
        <v>1</v>
      </c>
      <c r="P1586" s="92">
        <v>103</v>
      </c>
      <c r="Q1586" s="92">
        <v>486</v>
      </c>
      <c r="R1586" s="43"/>
      <c r="S1586" s="55"/>
      <c r="T1586" s="55"/>
      <c r="U1586" s="92" t="s">
        <v>4027</v>
      </c>
      <c r="V1586" s="32" t="s">
        <v>39</v>
      </c>
      <c r="W1586" s="92" t="s">
        <v>54</v>
      </c>
    </row>
    <row r="1587" s="1" customFormat="1" ht="25" customHeight="1" spans="1:23">
      <c r="A1587" s="32">
        <v>1578</v>
      </c>
      <c r="B1587" s="92" t="s">
        <v>4028</v>
      </c>
      <c r="C1587" s="92" t="s">
        <v>31</v>
      </c>
      <c r="D1587" s="92" t="s">
        <v>34</v>
      </c>
      <c r="E1587" s="92" t="s">
        <v>425</v>
      </c>
      <c r="F1587" s="161" t="s">
        <v>336</v>
      </c>
      <c r="G1587" s="162">
        <v>44531</v>
      </c>
      <c r="H1587" s="163" t="s">
        <v>3968</v>
      </c>
      <c r="I1587" s="92" t="s">
        <v>4029</v>
      </c>
      <c r="J1587" s="168">
        <v>30</v>
      </c>
      <c r="K1587" s="168">
        <v>30</v>
      </c>
      <c r="L1587" s="43"/>
      <c r="M1587" s="43"/>
      <c r="N1587" s="43"/>
      <c r="O1587" s="32">
        <v>1</v>
      </c>
      <c r="P1587" s="92">
        <v>50</v>
      </c>
      <c r="Q1587" s="92">
        <v>201</v>
      </c>
      <c r="R1587" s="43"/>
      <c r="S1587" s="55"/>
      <c r="T1587" s="55"/>
      <c r="U1587" s="92" t="s">
        <v>4030</v>
      </c>
      <c r="V1587" s="32" t="s">
        <v>39</v>
      </c>
      <c r="W1587" s="92" t="s">
        <v>54</v>
      </c>
    </row>
    <row r="1588" s="1" customFormat="1" ht="25" customHeight="1" spans="1:23">
      <c r="A1588" s="32">
        <v>1579</v>
      </c>
      <c r="B1588" s="92" t="s">
        <v>4031</v>
      </c>
      <c r="C1588" s="92" t="s">
        <v>31</v>
      </c>
      <c r="D1588" s="92" t="s">
        <v>34</v>
      </c>
      <c r="E1588" s="92" t="s">
        <v>1873</v>
      </c>
      <c r="F1588" s="161" t="s">
        <v>336</v>
      </c>
      <c r="G1588" s="162">
        <v>44531</v>
      </c>
      <c r="H1588" s="163" t="s">
        <v>3968</v>
      </c>
      <c r="I1588" s="92" t="s">
        <v>4032</v>
      </c>
      <c r="J1588" s="168">
        <v>20</v>
      </c>
      <c r="K1588" s="168">
        <v>20</v>
      </c>
      <c r="L1588" s="43"/>
      <c r="M1588" s="43"/>
      <c r="N1588" s="43"/>
      <c r="O1588" s="32">
        <v>1</v>
      </c>
      <c r="P1588" s="92">
        <v>20</v>
      </c>
      <c r="Q1588" s="92">
        <v>85</v>
      </c>
      <c r="R1588" s="43"/>
      <c r="S1588" s="55"/>
      <c r="T1588" s="55"/>
      <c r="U1588" s="92" t="s">
        <v>4033</v>
      </c>
      <c r="V1588" s="32" t="s">
        <v>39</v>
      </c>
      <c r="W1588" s="92" t="s">
        <v>54</v>
      </c>
    </row>
    <row r="1589" s="1" customFormat="1" ht="25" customHeight="1" spans="1:23">
      <c r="A1589" s="32">
        <v>1580</v>
      </c>
      <c r="B1589" s="92" t="s">
        <v>4034</v>
      </c>
      <c r="C1589" s="92" t="s">
        <v>31</v>
      </c>
      <c r="D1589" s="92" t="s">
        <v>34</v>
      </c>
      <c r="E1589" s="92" t="s">
        <v>1291</v>
      </c>
      <c r="F1589" s="161" t="s">
        <v>336</v>
      </c>
      <c r="G1589" s="162">
        <v>44531</v>
      </c>
      <c r="H1589" s="163" t="s">
        <v>3968</v>
      </c>
      <c r="I1589" s="92" t="s">
        <v>4035</v>
      </c>
      <c r="J1589" s="168">
        <v>27</v>
      </c>
      <c r="K1589" s="168">
        <v>27</v>
      </c>
      <c r="L1589" s="43"/>
      <c r="M1589" s="43"/>
      <c r="N1589" s="43"/>
      <c r="O1589" s="32">
        <v>1</v>
      </c>
      <c r="P1589" s="92">
        <v>29</v>
      </c>
      <c r="Q1589" s="92">
        <v>86</v>
      </c>
      <c r="R1589" s="43"/>
      <c r="S1589" s="55"/>
      <c r="T1589" s="55"/>
      <c r="U1589" s="92" t="s">
        <v>4036</v>
      </c>
      <c r="V1589" s="32" t="s">
        <v>39</v>
      </c>
      <c r="W1589" s="92" t="s">
        <v>54</v>
      </c>
    </row>
    <row r="1590" s="1" customFormat="1" ht="25" customHeight="1" spans="1:23">
      <c r="A1590" s="32">
        <v>1581</v>
      </c>
      <c r="B1590" s="92" t="s">
        <v>4037</v>
      </c>
      <c r="C1590" s="92" t="s">
        <v>31</v>
      </c>
      <c r="D1590" s="92" t="s">
        <v>34</v>
      </c>
      <c r="E1590" s="92" t="s">
        <v>1545</v>
      </c>
      <c r="F1590" s="161" t="s">
        <v>3967</v>
      </c>
      <c r="G1590" s="162">
        <v>44531</v>
      </c>
      <c r="H1590" s="163" t="s">
        <v>3968</v>
      </c>
      <c r="I1590" s="92" t="s">
        <v>1502</v>
      </c>
      <c r="J1590" s="168">
        <v>4.8</v>
      </c>
      <c r="K1590" s="168">
        <v>4.8</v>
      </c>
      <c r="L1590" s="43"/>
      <c r="M1590" s="43"/>
      <c r="N1590" s="43"/>
      <c r="O1590" s="32">
        <v>1</v>
      </c>
      <c r="P1590" s="92">
        <v>421</v>
      </c>
      <c r="Q1590" s="92">
        <v>1873</v>
      </c>
      <c r="R1590" s="43"/>
      <c r="S1590" s="55"/>
      <c r="T1590" s="55"/>
      <c r="U1590" s="92" t="s">
        <v>4038</v>
      </c>
      <c r="V1590" s="32" t="s">
        <v>39</v>
      </c>
      <c r="W1590" s="92" t="s">
        <v>54</v>
      </c>
    </row>
    <row r="1591" s="1" customFormat="1" ht="25" customHeight="1" spans="1:23">
      <c r="A1591" s="32">
        <v>1582</v>
      </c>
      <c r="B1591" s="92" t="s">
        <v>4039</v>
      </c>
      <c r="C1591" s="92" t="s">
        <v>31</v>
      </c>
      <c r="D1591" s="92" t="s">
        <v>34</v>
      </c>
      <c r="E1591" s="92" t="s">
        <v>1730</v>
      </c>
      <c r="F1591" s="161" t="s">
        <v>3967</v>
      </c>
      <c r="G1591" s="162">
        <v>44531</v>
      </c>
      <c r="H1591" s="163" t="s">
        <v>3968</v>
      </c>
      <c r="I1591" s="92" t="s">
        <v>4040</v>
      </c>
      <c r="J1591" s="92">
        <v>10</v>
      </c>
      <c r="K1591" s="92">
        <v>10</v>
      </c>
      <c r="L1591" s="43"/>
      <c r="M1591" s="43"/>
      <c r="N1591" s="43"/>
      <c r="O1591" s="32">
        <v>1</v>
      </c>
      <c r="P1591" s="92">
        <v>33</v>
      </c>
      <c r="Q1591" s="92">
        <v>132</v>
      </c>
      <c r="R1591" s="43"/>
      <c r="S1591" s="55"/>
      <c r="T1591" s="55"/>
      <c r="U1591" s="92" t="s">
        <v>4041</v>
      </c>
      <c r="V1591" s="32" t="s">
        <v>39</v>
      </c>
      <c r="W1591" s="92" t="s">
        <v>54</v>
      </c>
    </row>
    <row r="1592" s="1" customFormat="1" ht="25" customHeight="1" spans="1:23">
      <c r="A1592" s="32">
        <v>1583</v>
      </c>
      <c r="B1592" s="92" t="s">
        <v>4042</v>
      </c>
      <c r="C1592" s="92" t="s">
        <v>31</v>
      </c>
      <c r="D1592" s="92" t="s">
        <v>34</v>
      </c>
      <c r="E1592" s="92" t="s">
        <v>1193</v>
      </c>
      <c r="F1592" s="161" t="s">
        <v>3967</v>
      </c>
      <c r="G1592" s="162">
        <v>44531</v>
      </c>
      <c r="H1592" s="163" t="s">
        <v>3968</v>
      </c>
      <c r="I1592" s="92" t="s">
        <v>4043</v>
      </c>
      <c r="J1592" s="92">
        <v>22</v>
      </c>
      <c r="K1592" s="92">
        <v>22</v>
      </c>
      <c r="L1592" s="43"/>
      <c r="M1592" s="43"/>
      <c r="N1592" s="43"/>
      <c r="O1592" s="32">
        <v>1</v>
      </c>
      <c r="P1592" s="92">
        <v>45</v>
      </c>
      <c r="Q1592" s="92">
        <v>161</v>
      </c>
      <c r="R1592" s="43"/>
      <c r="S1592" s="55"/>
      <c r="T1592" s="55"/>
      <c r="U1592" s="92" t="s">
        <v>4044</v>
      </c>
      <c r="V1592" s="32" t="s">
        <v>39</v>
      </c>
      <c r="W1592" s="92" t="s">
        <v>54</v>
      </c>
    </row>
    <row r="1593" s="1" customFormat="1" ht="25" customHeight="1" spans="1:23">
      <c r="A1593" s="32">
        <v>1584</v>
      </c>
      <c r="B1593" s="92" t="s">
        <v>4045</v>
      </c>
      <c r="C1593" s="92" t="s">
        <v>31</v>
      </c>
      <c r="D1593" s="92" t="s">
        <v>34</v>
      </c>
      <c r="E1593" s="92" t="s">
        <v>2010</v>
      </c>
      <c r="F1593" s="161" t="s">
        <v>336</v>
      </c>
      <c r="G1593" s="162">
        <v>44531</v>
      </c>
      <c r="H1593" s="163" t="s">
        <v>3968</v>
      </c>
      <c r="I1593" s="92" t="s">
        <v>4046</v>
      </c>
      <c r="J1593" s="168">
        <v>20</v>
      </c>
      <c r="K1593" s="168">
        <v>20</v>
      </c>
      <c r="L1593" s="43"/>
      <c r="M1593" s="43"/>
      <c r="N1593" s="43"/>
      <c r="O1593" s="32">
        <v>1</v>
      </c>
      <c r="P1593" s="92">
        <v>53</v>
      </c>
      <c r="Q1593" s="92">
        <v>214</v>
      </c>
      <c r="R1593" s="43"/>
      <c r="S1593" s="55"/>
      <c r="T1593" s="55"/>
      <c r="U1593" s="92" t="s">
        <v>4047</v>
      </c>
      <c r="V1593" s="32" t="s">
        <v>39</v>
      </c>
      <c r="W1593" s="92" t="s">
        <v>4048</v>
      </c>
    </row>
    <row r="1594" s="1" customFormat="1" ht="25" customHeight="1" spans="1:23">
      <c r="A1594" s="32">
        <v>1585</v>
      </c>
      <c r="B1594" s="92" t="s">
        <v>4049</v>
      </c>
      <c r="C1594" s="92" t="s">
        <v>31</v>
      </c>
      <c r="D1594" s="92" t="s">
        <v>34</v>
      </c>
      <c r="E1594" s="92" t="s">
        <v>443</v>
      </c>
      <c r="F1594" s="161" t="s">
        <v>336</v>
      </c>
      <c r="G1594" s="162">
        <v>44531</v>
      </c>
      <c r="H1594" s="163" t="s">
        <v>3968</v>
      </c>
      <c r="I1594" s="92" t="s">
        <v>4050</v>
      </c>
      <c r="J1594" s="168">
        <v>25</v>
      </c>
      <c r="K1594" s="168">
        <v>25</v>
      </c>
      <c r="L1594" s="43"/>
      <c r="M1594" s="43"/>
      <c r="N1594" s="43"/>
      <c r="O1594" s="32">
        <v>1</v>
      </c>
      <c r="P1594" s="92">
        <v>45</v>
      </c>
      <c r="Q1594" s="92">
        <v>165</v>
      </c>
      <c r="R1594" s="43"/>
      <c r="S1594" s="55"/>
      <c r="T1594" s="55"/>
      <c r="U1594" s="92" t="s">
        <v>4051</v>
      </c>
      <c r="V1594" s="32" t="s">
        <v>39</v>
      </c>
      <c r="W1594" s="92" t="s">
        <v>4048</v>
      </c>
    </row>
    <row r="1595" s="1" customFormat="1" ht="25" customHeight="1" spans="1:23">
      <c r="A1595" s="32">
        <v>1586</v>
      </c>
      <c r="B1595" s="92" t="s">
        <v>4052</v>
      </c>
      <c r="C1595" s="92" t="s">
        <v>31</v>
      </c>
      <c r="D1595" s="92" t="s">
        <v>34</v>
      </c>
      <c r="E1595" s="92" t="s">
        <v>474</v>
      </c>
      <c r="F1595" s="161" t="s">
        <v>336</v>
      </c>
      <c r="G1595" s="162">
        <v>44531</v>
      </c>
      <c r="H1595" s="163" t="s">
        <v>3968</v>
      </c>
      <c r="I1595" s="92" t="s">
        <v>4053</v>
      </c>
      <c r="J1595" s="168">
        <v>5</v>
      </c>
      <c r="K1595" s="168">
        <v>5</v>
      </c>
      <c r="L1595" s="43"/>
      <c r="M1595" s="43"/>
      <c r="N1595" s="43"/>
      <c r="O1595" s="32">
        <v>1</v>
      </c>
      <c r="P1595" s="92">
        <v>173</v>
      </c>
      <c r="Q1595" s="92">
        <v>687</v>
      </c>
      <c r="R1595" s="43"/>
      <c r="S1595" s="55"/>
      <c r="T1595" s="55"/>
      <c r="U1595" s="92" t="s">
        <v>4054</v>
      </c>
      <c r="V1595" s="32" t="s">
        <v>39</v>
      </c>
      <c r="W1595" s="92" t="s">
        <v>54</v>
      </c>
    </row>
    <row r="1596" s="1" customFormat="1" ht="25" customHeight="1" spans="1:23">
      <c r="A1596" s="32">
        <v>1587</v>
      </c>
      <c r="B1596" s="92" t="s">
        <v>4055</v>
      </c>
      <c r="C1596" s="92" t="s">
        <v>31</v>
      </c>
      <c r="D1596" s="92" t="s">
        <v>34</v>
      </c>
      <c r="E1596" s="92" t="s">
        <v>279</v>
      </c>
      <c r="F1596" s="161" t="s">
        <v>336</v>
      </c>
      <c r="G1596" s="162">
        <v>44531</v>
      </c>
      <c r="H1596" s="163" t="s">
        <v>3968</v>
      </c>
      <c r="I1596" s="92" t="s">
        <v>4056</v>
      </c>
      <c r="J1596" s="168">
        <v>20</v>
      </c>
      <c r="K1596" s="168">
        <v>20</v>
      </c>
      <c r="L1596" s="43"/>
      <c r="M1596" s="43"/>
      <c r="N1596" s="43"/>
      <c r="O1596" s="32">
        <v>1</v>
      </c>
      <c r="P1596" s="92">
        <v>19</v>
      </c>
      <c r="Q1596" s="92">
        <v>95</v>
      </c>
      <c r="R1596" s="43"/>
      <c r="S1596" s="55"/>
      <c r="T1596" s="55"/>
      <c r="U1596" s="92" t="s">
        <v>4057</v>
      </c>
      <c r="V1596" s="32" t="s">
        <v>39</v>
      </c>
      <c r="W1596" s="92" t="s">
        <v>54</v>
      </c>
    </row>
    <row r="1597" s="1" customFormat="1" ht="25" customHeight="1" spans="1:23">
      <c r="A1597" s="32">
        <v>1588</v>
      </c>
      <c r="B1597" s="92" t="s">
        <v>4058</v>
      </c>
      <c r="C1597" s="159" t="s">
        <v>31</v>
      </c>
      <c r="D1597" s="159" t="s">
        <v>34</v>
      </c>
      <c r="E1597" s="159" t="s">
        <v>551</v>
      </c>
      <c r="F1597" s="161" t="s">
        <v>336</v>
      </c>
      <c r="G1597" s="162">
        <v>44531</v>
      </c>
      <c r="H1597" s="159" t="s">
        <v>3968</v>
      </c>
      <c r="I1597" s="159" t="s">
        <v>4059</v>
      </c>
      <c r="J1597" s="167">
        <v>24</v>
      </c>
      <c r="K1597" s="167">
        <v>24</v>
      </c>
      <c r="L1597" s="43"/>
      <c r="M1597" s="43"/>
      <c r="N1597" s="43"/>
      <c r="O1597" s="32">
        <v>1</v>
      </c>
      <c r="P1597" s="159">
        <v>40</v>
      </c>
      <c r="Q1597" s="159">
        <v>178</v>
      </c>
      <c r="R1597" s="43"/>
      <c r="S1597" s="55"/>
      <c r="T1597" s="55"/>
      <c r="U1597" s="163" t="s">
        <v>4060</v>
      </c>
      <c r="V1597" s="32" t="s">
        <v>39</v>
      </c>
      <c r="W1597" s="92" t="s">
        <v>54</v>
      </c>
    </row>
    <row r="1598" s="1" customFormat="1" ht="25" customHeight="1" spans="1:23">
      <c r="A1598" s="32">
        <v>1589</v>
      </c>
      <c r="B1598" s="92" t="s">
        <v>4061</v>
      </c>
      <c r="C1598" s="159" t="s">
        <v>31</v>
      </c>
      <c r="D1598" s="160" t="s">
        <v>34</v>
      </c>
      <c r="E1598" s="159" t="s">
        <v>2661</v>
      </c>
      <c r="F1598" s="161" t="s">
        <v>336</v>
      </c>
      <c r="G1598" s="162">
        <v>44531</v>
      </c>
      <c r="H1598" s="159" t="s">
        <v>3968</v>
      </c>
      <c r="I1598" s="159" t="s">
        <v>4062</v>
      </c>
      <c r="J1598" s="166">
        <v>24</v>
      </c>
      <c r="K1598" s="166">
        <v>24</v>
      </c>
      <c r="L1598" s="43"/>
      <c r="M1598" s="43"/>
      <c r="N1598" s="43"/>
      <c r="O1598" s="32">
        <v>1</v>
      </c>
      <c r="P1598" s="160">
        <v>66</v>
      </c>
      <c r="Q1598" s="160">
        <v>269</v>
      </c>
      <c r="R1598" s="43"/>
      <c r="S1598" s="55"/>
      <c r="T1598" s="55"/>
      <c r="U1598" s="163" t="s">
        <v>4063</v>
      </c>
      <c r="V1598" s="32" t="s">
        <v>39</v>
      </c>
      <c r="W1598" s="92" t="s">
        <v>54</v>
      </c>
    </row>
    <row r="1599" s="1" customFormat="1" ht="25" customHeight="1" spans="1:23">
      <c r="A1599" s="32">
        <v>1590</v>
      </c>
      <c r="B1599" s="92" t="s">
        <v>4064</v>
      </c>
      <c r="C1599" s="92" t="s">
        <v>31</v>
      </c>
      <c r="D1599" s="92" t="s">
        <v>34</v>
      </c>
      <c r="E1599" s="92" t="s">
        <v>732</v>
      </c>
      <c r="F1599" s="161" t="s">
        <v>336</v>
      </c>
      <c r="G1599" s="162">
        <v>44531</v>
      </c>
      <c r="H1599" s="92" t="s">
        <v>3968</v>
      </c>
      <c r="I1599" s="92" t="s">
        <v>4065</v>
      </c>
      <c r="J1599" s="168">
        <v>25</v>
      </c>
      <c r="K1599" s="168">
        <v>25</v>
      </c>
      <c r="L1599" s="43"/>
      <c r="M1599" s="43"/>
      <c r="N1599" s="43"/>
      <c r="O1599" s="32">
        <v>1</v>
      </c>
      <c r="P1599" s="92">
        <v>78</v>
      </c>
      <c r="Q1599" s="92">
        <v>246</v>
      </c>
      <c r="R1599" s="43"/>
      <c r="S1599" s="55"/>
      <c r="T1599" s="55"/>
      <c r="U1599" s="163" t="s">
        <v>4066</v>
      </c>
      <c r="V1599" s="32" t="s">
        <v>39</v>
      </c>
      <c r="W1599" s="92" t="s">
        <v>54</v>
      </c>
    </row>
    <row r="1600" s="1" customFormat="1" ht="25" customHeight="1" spans="1:23">
      <c r="A1600" s="32">
        <v>1591</v>
      </c>
      <c r="B1600" s="92" t="s">
        <v>4067</v>
      </c>
      <c r="C1600" s="159" t="s">
        <v>31</v>
      </c>
      <c r="D1600" s="159" t="s">
        <v>34</v>
      </c>
      <c r="E1600" s="159" t="s">
        <v>132</v>
      </c>
      <c r="F1600" s="161" t="s">
        <v>336</v>
      </c>
      <c r="G1600" s="162">
        <v>44531</v>
      </c>
      <c r="H1600" s="159" t="s">
        <v>3968</v>
      </c>
      <c r="I1600" s="159" t="s">
        <v>4068</v>
      </c>
      <c r="J1600" s="167">
        <v>20</v>
      </c>
      <c r="K1600" s="167">
        <v>20</v>
      </c>
      <c r="L1600" s="43"/>
      <c r="M1600" s="43"/>
      <c r="N1600" s="43"/>
      <c r="O1600" s="32">
        <v>1</v>
      </c>
      <c r="P1600" s="159">
        <v>32</v>
      </c>
      <c r="Q1600" s="159">
        <v>148</v>
      </c>
      <c r="R1600" s="43"/>
      <c r="S1600" s="55"/>
      <c r="T1600" s="55"/>
      <c r="U1600" s="159" t="s">
        <v>4069</v>
      </c>
      <c r="V1600" s="32" t="s">
        <v>39</v>
      </c>
      <c r="W1600" s="92" t="s">
        <v>54</v>
      </c>
    </row>
    <row r="1601" s="1" customFormat="1" ht="25" customHeight="1" spans="1:23">
      <c r="A1601" s="32">
        <v>1592</v>
      </c>
      <c r="B1601" s="92" t="s">
        <v>4070</v>
      </c>
      <c r="C1601" s="92" t="s">
        <v>31</v>
      </c>
      <c r="D1601" s="169" t="s">
        <v>34</v>
      </c>
      <c r="E1601" s="163" t="s">
        <v>544</v>
      </c>
      <c r="F1601" s="161" t="s">
        <v>336</v>
      </c>
      <c r="G1601" s="162">
        <v>44531</v>
      </c>
      <c r="H1601" s="163" t="s">
        <v>3968</v>
      </c>
      <c r="I1601" s="163" t="s">
        <v>4071</v>
      </c>
      <c r="J1601" s="170" t="s">
        <v>4072</v>
      </c>
      <c r="K1601" s="170" t="s">
        <v>4072</v>
      </c>
      <c r="L1601" s="43"/>
      <c r="M1601" s="43"/>
      <c r="N1601" s="43"/>
      <c r="O1601" s="32">
        <v>1</v>
      </c>
      <c r="P1601" s="169">
        <v>60</v>
      </c>
      <c r="Q1601" s="169">
        <v>250</v>
      </c>
      <c r="R1601" s="43"/>
      <c r="S1601" s="55"/>
      <c r="T1601" s="55"/>
      <c r="U1601" s="163" t="s">
        <v>4073</v>
      </c>
      <c r="V1601" s="32" t="s">
        <v>39</v>
      </c>
      <c r="W1601" s="92" t="s">
        <v>54</v>
      </c>
    </row>
    <row r="1602" s="1" customFormat="1" ht="25" customHeight="1" spans="1:23">
      <c r="A1602" s="32">
        <v>1593</v>
      </c>
      <c r="B1602" s="92" t="s">
        <v>4074</v>
      </c>
      <c r="C1602" s="92" t="s">
        <v>31</v>
      </c>
      <c r="D1602" s="169" t="s">
        <v>34</v>
      </c>
      <c r="E1602" s="92" t="s">
        <v>323</v>
      </c>
      <c r="F1602" s="161" t="s">
        <v>3967</v>
      </c>
      <c r="G1602" s="162">
        <v>44531</v>
      </c>
      <c r="H1602" s="163" t="s">
        <v>3968</v>
      </c>
      <c r="I1602" s="92" t="s">
        <v>4075</v>
      </c>
      <c r="J1602" s="168">
        <v>28</v>
      </c>
      <c r="K1602" s="168">
        <v>28</v>
      </c>
      <c r="L1602" s="43"/>
      <c r="M1602" s="43"/>
      <c r="N1602" s="43"/>
      <c r="O1602" s="32">
        <v>1</v>
      </c>
      <c r="P1602" s="92">
        <v>81</v>
      </c>
      <c r="Q1602" s="92">
        <v>336</v>
      </c>
      <c r="R1602" s="43"/>
      <c r="S1602" s="55"/>
      <c r="T1602" s="55"/>
      <c r="U1602" s="163" t="s">
        <v>4076</v>
      </c>
      <c r="V1602" s="32" t="s">
        <v>39</v>
      </c>
      <c r="W1602" s="92" t="s">
        <v>54</v>
      </c>
    </row>
    <row r="1603" s="1" customFormat="1" ht="25" customHeight="1" spans="1:23">
      <c r="A1603" s="32">
        <v>1594</v>
      </c>
      <c r="B1603" s="92" t="s">
        <v>4077</v>
      </c>
      <c r="C1603" s="92" t="s">
        <v>31</v>
      </c>
      <c r="D1603" s="169" t="s">
        <v>34</v>
      </c>
      <c r="E1603" s="92" t="s">
        <v>132</v>
      </c>
      <c r="F1603" s="161" t="s">
        <v>3967</v>
      </c>
      <c r="G1603" s="162">
        <v>44531</v>
      </c>
      <c r="H1603" s="163" t="s">
        <v>3968</v>
      </c>
      <c r="I1603" s="92" t="s">
        <v>4078</v>
      </c>
      <c r="J1603" s="168">
        <v>18</v>
      </c>
      <c r="K1603" s="168">
        <v>18</v>
      </c>
      <c r="L1603" s="43"/>
      <c r="M1603" s="43"/>
      <c r="N1603" s="43"/>
      <c r="O1603" s="32">
        <v>1</v>
      </c>
      <c r="P1603" s="159">
        <v>32</v>
      </c>
      <c r="Q1603" s="159">
        <v>148</v>
      </c>
      <c r="R1603" s="43"/>
      <c r="S1603" s="55"/>
      <c r="T1603" s="55"/>
      <c r="U1603" s="159" t="s">
        <v>4079</v>
      </c>
      <c r="V1603" s="32" t="s">
        <v>39</v>
      </c>
      <c r="W1603" s="92" t="s">
        <v>54</v>
      </c>
    </row>
    <row r="1604" s="1" customFormat="1" ht="25" customHeight="1" spans="1:23">
      <c r="A1604" s="32">
        <v>1595</v>
      </c>
      <c r="B1604" s="92" t="s">
        <v>4080</v>
      </c>
      <c r="C1604" s="92" t="s">
        <v>31</v>
      </c>
      <c r="D1604" s="169" t="s">
        <v>34</v>
      </c>
      <c r="E1604" s="92" t="s">
        <v>1333</v>
      </c>
      <c r="F1604" s="161" t="s">
        <v>3967</v>
      </c>
      <c r="G1604" s="162">
        <v>44531</v>
      </c>
      <c r="H1604" s="163" t="s">
        <v>3968</v>
      </c>
      <c r="I1604" s="92" t="s">
        <v>4081</v>
      </c>
      <c r="J1604" s="168">
        <v>10</v>
      </c>
      <c r="K1604" s="168">
        <v>10</v>
      </c>
      <c r="L1604" s="43"/>
      <c r="M1604" s="43"/>
      <c r="N1604" s="43"/>
      <c r="O1604" s="32">
        <v>1</v>
      </c>
      <c r="P1604" s="92">
        <v>28</v>
      </c>
      <c r="Q1604" s="92">
        <v>121</v>
      </c>
      <c r="R1604" s="43"/>
      <c r="S1604" s="55"/>
      <c r="T1604" s="55"/>
      <c r="U1604" s="159" t="s">
        <v>4082</v>
      </c>
      <c r="V1604" s="32" t="s">
        <v>39</v>
      </c>
      <c r="W1604" s="92" t="s">
        <v>54</v>
      </c>
    </row>
    <row r="1605" s="1" customFormat="1" ht="25" customHeight="1" spans="1:23">
      <c r="A1605" s="32">
        <v>1596</v>
      </c>
      <c r="B1605" s="92" t="s">
        <v>4083</v>
      </c>
      <c r="C1605" s="92" t="s">
        <v>31</v>
      </c>
      <c r="D1605" s="169" t="s">
        <v>34</v>
      </c>
      <c r="E1605" s="92" t="s">
        <v>1333</v>
      </c>
      <c r="F1605" s="161" t="s">
        <v>336</v>
      </c>
      <c r="G1605" s="162">
        <v>44531</v>
      </c>
      <c r="H1605" s="163" t="s">
        <v>3968</v>
      </c>
      <c r="I1605" s="92" t="s">
        <v>4084</v>
      </c>
      <c r="J1605" s="168">
        <v>25</v>
      </c>
      <c r="K1605" s="168">
        <v>25</v>
      </c>
      <c r="L1605" s="43"/>
      <c r="M1605" s="43"/>
      <c r="N1605" s="43"/>
      <c r="O1605" s="32">
        <v>1</v>
      </c>
      <c r="P1605" s="92">
        <v>28</v>
      </c>
      <c r="Q1605" s="92">
        <v>121</v>
      </c>
      <c r="R1605" s="43"/>
      <c r="S1605" s="55"/>
      <c r="T1605" s="55"/>
      <c r="U1605" s="159" t="s">
        <v>4082</v>
      </c>
      <c r="V1605" s="32" t="s">
        <v>39</v>
      </c>
      <c r="W1605" s="92" t="s">
        <v>4048</v>
      </c>
    </row>
    <row r="1606" s="1" customFormat="1" ht="25" customHeight="1" spans="1:23">
      <c r="A1606" s="32">
        <v>1597</v>
      </c>
      <c r="B1606" s="92" t="s">
        <v>4085</v>
      </c>
      <c r="C1606" s="92" t="s">
        <v>31</v>
      </c>
      <c r="D1606" s="169" t="s">
        <v>34</v>
      </c>
      <c r="E1606" s="92" t="s">
        <v>1873</v>
      </c>
      <c r="F1606" s="161" t="s">
        <v>336</v>
      </c>
      <c r="G1606" s="162">
        <v>44531</v>
      </c>
      <c r="H1606" s="163" t="s">
        <v>3968</v>
      </c>
      <c r="I1606" s="92" t="s">
        <v>4086</v>
      </c>
      <c r="J1606" s="168">
        <v>15</v>
      </c>
      <c r="K1606" s="168">
        <v>15</v>
      </c>
      <c r="L1606" s="43"/>
      <c r="M1606" s="43"/>
      <c r="N1606" s="43"/>
      <c r="O1606" s="32">
        <v>1</v>
      </c>
      <c r="P1606" s="92">
        <v>57</v>
      </c>
      <c r="Q1606" s="92">
        <v>231</v>
      </c>
      <c r="R1606" s="43"/>
      <c r="S1606" s="55"/>
      <c r="T1606" s="55"/>
      <c r="U1606" s="159" t="s">
        <v>4087</v>
      </c>
      <c r="V1606" s="32" t="s">
        <v>39</v>
      </c>
      <c r="W1606" s="92" t="s">
        <v>4048</v>
      </c>
    </row>
    <row r="1607" s="1" customFormat="1" ht="25" customHeight="1" spans="1:23">
      <c r="A1607" s="32">
        <v>1598</v>
      </c>
      <c r="B1607" s="92" t="s">
        <v>4088</v>
      </c>
      <c r="C1607" s="92" t="s">
        <v>31</v>
      </c>
      <c r="D1607" s="169" t="s">
        <v>34</v>
      </c>
      <c r="E1607" s="92" t="s">
        <v>46</v>
      </c>
      <c r="F1607" s="161" t="s">
        <v>336</v>
      </c>
      <c r="G1607" s="162">
        <v>44531</v>
      </c>
      <c r="H1607" s="163" t="s">
        <v>3968</v>
      </c>
      <c r="I1607" s="92" t="s">
        <v>4089</v>
      </c>
      <c r="J1607" s="168">
        <v>20</v>
      </c>
      <c r="K1607" s="168">
        <v>20</v>
      </c>
      <c r="L1607" s="43"/>
      <c r="M1607" s="43"/>
      <c r="N1607" s="43"/>
      <c r="O1607" s="32">
        <v>1</v>
      </c>
      <c r="P1607" s="92">
        <v>30</v>
      </c>
      <c r="Q1607" s="92">
        <v>157</v>
      </c>
      <c r="R1607" s="43"/>
      <c r="S1607" s="55"/>
      <c r="T1607" s="55"/>
      <c r="U1607" s="159" t="s">
        <v>4090</v>
      </c>
      <c r="V1607" s="32" t="s">
        <v>39</v>
      </c>
      <c r="W1607" s="92" t="s">
        <v>4048</v>
      </c>
    </row>
    <row r="1608" s="1" customFormat="1" ht="25" customHeight="1" spans="1:23">
      <c r="A1608" s="32">
        <v>1599</v>
      </c>
      <c r="B1608" s="92" t="s">
        <v>4091</v>
      </c>
      <c r="C1608" s="92" t="s">
        <v>31</v>
      </c>
      <c r="D1608" s="169" t="s">
        <v>34</v>
      </c>
      <c r="E1608" s="92" t="s">
        <v>46</v>
      </c>
      <c r="F1608" s="161" t="s">
        <v>336</v>
      </c>
      <c r="G1608" s="162">
        <v>44531</v>
      </c>
      <c r="H1608" s="163" t="s">
        <v>3968</v>
      </c>
      <c r="I1608" s="92" t="s">
        <v>4092</v>
      </c>
      <c r="J1608" s="168">
        <v>15</v>
      </c>
      <c r="K1608" s="168">
        <v>15</v>
      </c>
      <c r="L1608" s="43"/>
      <c r="M1608" s="43"/>
      <c r="N1608" s="43"/>
      <c r="O1608" s="32">
        <v>1</v>
      </c>
      <c r="P1608" s="92">
        <v>30</v>
      </c>
      <c r="Q1608" s="92">
        <v>157</v>
      </c>
      <c r="R1608" s="43"/>
      <c r="S1608" s="55"/>
      <c r="T1608" s="55"/>
      <c r="U1608" s="159" t="s">
        <v>4090</v>
      </c>
      <c r="V1608" s="32" t="s">
        <v>39</v>
      </c>
      <c r="W1608" s="92" t="s">
        <v>4048</v>
      </c>
    </row>
    <row r="1609" s="1" customFormat="1" ht="25" customHeight="1" spans="1:23">
      <c r="A1609" s="32">
        <v>1600</v>
      </c>
      <c r="B1609" s="92" t="s">
        <v>4093</v>
      </c>
      <c r="C1609" s="92" t="s">
        <v>31</v>
      </c>
      <c r="D1609" s="169" t="s">
        <v>34</v>
      </c>
      <c r="E1609" s="92" t="s">
        <v>245</v>
      </c>
      <c r="F1609" s="161" t="s">
        <v>336</v>
      </c>
      <c r="G1609" s="162">
        <v>44531</v>
      </c>
      <c r="H1609" s="163" t="s">
        <v>3968</v>
      </c>
      <c r="I1609" s="92" t="s">
        <v>4094</v>
      </c>
      <c r="J1609" s="168">
        <v>20</v>
      </c>
      <c r="K1609" s="168">
        <v>20</v>
      </c>
      <c r="L1609" s="43"/>
      <c r="M1609" s="43"/>
      <c r="N1609" s="43"/>
      <c r="O1609" s="32">
        <v>1</v>
      </c>
      <c r="P1609" s="92">
        <v>36</v>
      </c>
      <c r="Q1609" s="92">
        <v>152</v>
      </c>
      <c r="R1609" s="43"/>
      <c r="S1609" s="55"/>
      <c r="T1609" s="55"/>
      <c r="U1609" s="159" t="s">
        <v>4095</v>
      </c>
      <c r="V1609" s="32" t="s">
        <v>39</v>
      </c>
      <c r="W1609" s="92" t="s">
        <v>4048</v>
      </c>
    </row>
    <row r="1610" s="1" customFormat="1" ht="25" customHeight="1" spans="1:23">
      <c r="A1610" s="32">
        <v>1601</v>
      </c>
      <c r="B1610" s="92" t="s">
        <v>4096</v>
      </c>
      <c r="C1610" s="92" t="s">
        <v>31</v>
      </c>
      <c r="D1610" s="169" t="s">
        <v>34</v>
      </c>
      <c r="E1610" s="92" t="s">
        <v>4097</v>
      </c>
      <c r="F1610" s="161" t="s">
        <v>336</v>
      </c>
      <c r="G1610" s="162">
        <v>44531</v>
      </c>
      <c r="H1610" s="163" t="s">
        <v>3968</v>
      </c>
      <c r="I1610" s="92" t="s">
        <v>4098</v>
      </c>
      <c r="J1610" s="168">
        <v>20</v>
      </c>
      <c r="K1610" s="168">
        <v>20</v>
      </c>
      <c r="L1610" s="43"/>
      <c r="M1610" s="43"/>
      <c r="N1610" s="43"/>
      <c r="O1610" s="32">
        <v>1</v>
      </c>
      <c r="P1610" s="92">
        <v>43</v>
      </c>
      <c r="Q1610" s="92">
        <v>167</v>
      </c>
      <c r="R1610" s="43"/>
      <c r="S1610" s="55"/>
      <c r="T1610" s="55"/>
      <c r="U1610" s="159" t="s">
        <v>4099</v>
      </c>
      <c r="V1610" s="32" t="s">
        <v>39</v>
      </c>
      <c r="W1610" s="92" t="s">
        <v>4048</v>
      </c>
    </row>
    <row r="1611" s="1" customFormat="1" ht="25" customHeight="1" spans="1:23">
      <c r="A1611" s="32">
        <v>1602</v>
      </c>
      <c r="B1611" s="92" t="s">
        <v>4100</v>
      </c>
      <c r="C1611" s="92" t="s">
        <v>31</v>
      </c>
      <c r="D1611" s="169" t="s">
        <v>34</v>
      </c>
      <c r="E1611" s="92" t="s">
        <v>3366</v>
      </c>
      <c r="F1611" s="161" t="s">
        <v>336</v>
      </c>
      <c r="G1611" s="162">
        <v>44531</v>
      </c>
      <c r="H1611" s="163" t="s">
        <v>3968</v>
      </c>
      <c r="I1611" s="92" t="s">
        <v>4101</v>
      </c>
      <c r="J1611" s="168">
        <v>20</v>
      </c>
      <c r="K1611" s="168">
        <v>20</v>
      </c>
      <c r="L1611" s="43"/>
      <c r="M1611" s="43"/>
      <c r="N1611" s="43"/>
      <c r="O1611" s="32">
        <v>1</v>
      </c>
      <c r="P1611" s="92">
        <v>29</v>
      </c>
      <c r="Q1611" s="92">
        <v>130</v>
      </c>
      <c r="R1611" s="43"/>
      <c r="S1611" s="55"/>
      <c r="T1611" s="55"/>
      <c r="U1611" s="159" t="s">
        <v>4102</v>
      </c>
      <c r="V1611" s="32" t="s">
        <v>39</v>
      </c>
      <c r="W1611" s="92" t="s">
        <v>4048</v>
      </c>
    </row>
    <row r="1612" s="1" customFormat="1" ht="25" customHeight="1" spans="1:23">
      <c r="A1612" s="32">
        <v>1603</v>
      </c>
      <c r="B1612" s="92" t="s">
        <v>4103</v>
      </c>
      <c r="C1612" s="92" t="s">
        <v>31</v>
      </c>
      <c r="D1612" s="169" t="s">
        <v>34</v>
      </c>
      <c r="E1612" s="92" t="s">
        <v>1333</v>
      </c>
      <c r="F1612" s="161" t="s">
        <v>336</v>
      </c>
      <c r="G1612" s="162">
        <v>44531</v>
      </c>
      <c r="H1612" s="163" t="s">
        <v>3968</v>
      </c>
      <c r="I1612" s="92" t="s">
        <v>4104</v>
      </c>
      <c r="J1612" s="168">
        <v>15</v>
      </c>
      <c r="K1612" s="168">
        <v>15</v>
      </c>
      <c r="L1612" s="43"/>
      <c r="M1612" s="43"/>
      <c r="N1612" s="43"/>
      <c r="O1612" s="32">
        <v>1</v>
      </c>
      <c r="P1612" s="92">
        <v>32</v>
      </c>
      <c r="Q1612" s="92">
        <v>139</v>
      </c>
      <c r="R1612" s="43"/>
      <c r="S1612" s="55"/>
      <c r="T1612" s="55"/>
      <c r="U1612" s="159" t="s">
        <v>4105</v>
      </c>
      <c r="V1612" s="32" t="s">
        <v>39</v>
      </c>
      <c r="W1612" s="92" t="s">
        <v>4048</v>
      </c>
    </row>
    <row r="1613" s="1" customFormat="1" ht="25" customHeight="1" spans="1:23">
      <c r="A1613" s="32">
        <v>1604</v>
      </c>
      <c r="B1613" s="92" t="s">
        <v>4106</v>
      </c>
      <c r="C1613" s="92" t="s">
        <v>31</v>
      </c>
      <c r="D1613" s="169" t="s">
        <v>34</v>
      </c>
      <c r="E1613" s="92" t="s">
        <v>1291</v>
      </c>
      <c r="F1613" s="161" t="s">
        <v>3967</v>
      </c>
      <c r="G1613" s="162">
        <v>44531</v>
      </c>
      <c r="H1613" s="163" t="s">
        <v>3968</v>
      </c>
      <c r="I1613" s="92" t="s">
        <v>4107</v>
      </c>
      <c r="J1613" s="168">
        <v>18</v>
      </c>
      <c r="K1613" s="168">
        <v>18</v>
      </c>
      <c r="L1613" s="43"/>
      <c r="M1613" s="43"/>
      <c r="N1613" s="43"/>
      <c r="O1613" s="32">
        <v>1</v>
      </c>
      <c r="P1613" s="92">
        <v>29</v>
      </c>
      <c r="Q1613" s="92">
        <v>86</v>
      </c>
      <c r="R1613" s="43"/>
      <c r="S1613" s="55"/>
      <c r="T1613" s="55"/>
      <c r="U1613" s="92" t="s">
        <v>4036</v>
      </c>
      <c r="V1613" s="32" t="s">
        <v>39</v>
      </c>
      <c r="W1613" s="92" t="s">
        <v>4048</v>
      </c>
    </row>
    <row r="1614" s="1" customFormat="1" ht="25" customHeight="1" spans="1:23">
      <c r="A1614" s="32">
        <v>1605</v>
      </c>
      <c r="B1614" s="92" t="s">
        <v>4108</v>
      </c>
      <c r="C1614" s="92" t="s">
        <v>31</v>
      </c>
      <c r="D1614" s="169" t="s">
        <v>34</v>
      </c>
      <c r="E1614" s="92" t="s">
        <v>1236</v>
      </c>
      <c r="F1614" s="161" t="s">
        <v>336</v>
      </c>
      <c r="G1614" s="162">
        <v>44531</v>
      </c>
      <c r="H1614" s="163" t="s">
        <v>3968</v>
      </c>
      <c r="I1614" s="92" t="s">
        <v>4109</v>
      </c>
      <c r="J1614" s="168">
        <v>28</v>
      </c>
      <c r="K1614" s="168">
        <v>28</v>
      </c>
      <c r="L1614" s="43"/>
      <c r="M1614" s="43"/>
      <c r="N1614" s="43"/>
      <c r="O1614" s="32">
        <v>1</v>
      </c>
      <c r="P1614" s="92">
        <v>50</v>
      </c>
      <c r="Q1614" s="92">
        <v>182</v>
      </c>
      <c r="R1614" s="43"/>
      <c r="S1614" s="55"/>
      <c r="T1614" s="55"/>
      <c r="U1614" s="159" t="s">
        <v>4110</v>
      </c>
      <c r="V1614" s="32" t="s">
        <v>39</v>
      </c>
      <c r="W1614" s="92" t="s">
        <v>4048</v>
      </c>
    </row>
    <row r="1615" s="1" customFormat="1" ht="25" customHeight="1" spans="1:23">
      <c r="A1615" s="32">
        <v>1606</v>
      </c>
      <c r="B1615" s="92" t="s">
        <v>4111</v>
      </c>
      <c r="C1615" s="92" t="s">
        <v>31</v>
      </c>
      <c r="D1615" s="169" t="s">
        <v>34</v>
      </c>
      <c r="E1615" s="92" t="s">
        <v>821</v>
      </c>
      <c r="F1615" s="161" t="s">
        <v>3967</v>
      </c>
      <c r="G1615" s="162">
        <v>44531</v>
      </c>
      <c r="H1615" s="163" t="s">
        <v>3968</v>
      </c>
      <c r="I1615" s="92" t="s">
        <v>4112</v>
      </c>
      <c r="J1615" s="168">
        <v>25</v>
      </c>
      <c r="K1615" s="168">
        <v>25</v>
      </c>
      <c r="L1615" s="43"/>
      <c r="M1615" s="43"/>
      <c r="N1615" s="43"/>
      <c r="O1615" s="32">
        <v>1</v>
      </c>
      <c r="P1615" s="92">
        <v>41</v>
      </c>
      <c r="Q1615" s="92">
        <v>173</v>
      </c>
      <c r="R1615" s="43"/>
      <c r="S1615" s="55"/>
      <c r="T1615" s="55"/>
      <c r="U1615" s="159" t="s">
        <v>4113</v>
      </c>
      <c r="V1615" s="32" t="s">
        <v>39</v>
      </c>
      <c r="W1615" s="92" t="s">
        <v>4048</v>
      </c>
    </row>
    <row r="1616" s="1" customFormat="1" ht="25" customHeight="1" spans="1:23">
      <c r="A1616" s="32">
        <v>1607</v>
      </c>
      <c r="B1616" s="92" t="s">
        <v>4114</v>
      </c>
      <c r="C1616" s="92" t="s">
        <v>31</v>
      </c>
      <c r="D1616" s="169" t="s">
        <v>34</v>
      </c>
      <c r="E1616" s="92" t="s">
        <v>1236</v>
      </c>
      <c r="F1616" s="161" t="s">
        <v>336</v>
      </c>
      <c r="G1616" s="162">
        <v>44531</v>
      </c>
      <c r="H1616" s="163" t="s">
        <v>3968</v>
      </c>
      <c r="I1616" s="92" t="s">
        <v>4115</v>
      </c>
      <c r="J1616" s="168">
        <v>23</v>
      </c>
      <c r="K1616" s="168">
        <v>23</v>
      </c>
      <c r="L1616" s="43"/>
      <c r="M1616" s="43"/>
      <c r="N1616" s="43"/>
      <c r="O1616" s="32">
        <v>1</v>
      </c>
      <c r="P1616" s="92">
        <v>50</v>
      </c>
      <c r="Q1616" s="92">
        <v>182</v>
      </c>
      <c r="R1616" s="43"/>
      <c r="S1616" s="55"/>
      <c r="T1616" s="55"/>
      <c r="U1616" s="159" t="s">
        <v>4110</v>
      </c>
      <c r="V1616" s="32" t="s">
        <v>39</v>
      </c>
      <c r="W1616" s="92" t="s">
        <v>4048</v>
      </c>
    </row>
    <row r="1617" s="1" customFormat="1" ht="25" customHeight="1" spans="1:23">
      <c r="A1617" s="32">
        <v>1608</v>
      </c>
      <c r="B1617" s="92" t="s">
        <v>4116</v>
      </c>
      <c r="C1617" s="92" t="s">
        <v>31</v>
      </c>
      <c r="D1617" s="169" t="s">
        <v>34</v>
      </c>
      <c r="E1617" s="92" t="s">
        <v>739</v>
      </c>
      <c r="F1617" s="161" t="s">
        <v>4117</v>
      </c>
      <c r="G1617" s="162">
        <v>44532</v>
      </c>
      <c r="H1617" s="163" t="s">
        <v>3968</v>
      </c>
      <c r="I1617" s="92" t="s">
        <v>4118</v>
      </c>
      <c r="J1617" s="168">
        <v>28</v>
      </c>
      <c r="K1617" s="168">
        <v>28</v>
      </c>
      <c r="L1617" s="43"/>
      <c r="M1617" s="43"/>
      <c r="N1617" s="43"/>
      <c r="O1617" s="32">
        <v>1</v>
      </c>
      <c r="P1617" s="92">
        <v>29</v>
      </c>
      <c r="Q1617" s="92">
        <v>114</v>
      </c>
      <c r="R1617" s="43"/>
      <c r="S1617" s="55"/>
      <c r="T1617" s="55"/>
      <c r="U1617" s="159" t="s">
        <v>4119</v>
      </c>
      <c r="V1617" s="32" t="s">
        <v>39</v>
      </c>
      <c r="W1617" s="92" t="s">
        <v>4048</v>
      </c>
    </row>
    <row r="1618" s="1" customFormat="1" ht="25" customHeight="1" spans="1:23">
      <c r="A1618" s="32">
        <v>1609</v>
      </c>
      <c r="B1618" s="92" t="s">
        <v>4120</v>
      </c>
      <c r="C1618" s="92" t="s">
        <v>31</v>
      </c>
      <c r="D1618" s="169" t="s">
        <v>34</v>
      </c>
      <c r="E1618" s="92" t="s">
        <v>4121</v>
      </c>
      <c r="F1618" s="161" t="s">
        <v>4117</v>
      </c>
      <c r="G1618" s="162">
        <v>44532</v>
      </c>
      <c r="H1618" s="163" t="s">
        <v>3968</v>
      </c>
      <c r="I1618" s="92" t="s">
        <v>4122</v>
      </c>
      <c r="J1618" s="168">
        <v>68</v>
      </c>
      <c r="K1618" s="168">
        <v>68</v>
      </c>
      <c r="L1618" s="43"/>
      <c r="M1618" s="43"/>
      <c r="N1618" s="43"/>
      <c r="O1618" s="32">
        <v>1</v>
      </c>
      <c r="P1618" s="92">
        <v>27</v>
      </c>
      <c r="Q1618" s="92">
        <v>88</v>
      </c>
      <c r="R1618" s="43"/>
      <c r="S1618" s="55"/>
      <c r="T1618" s="55"/>
      <c r="U1618" s="159" t="s">
        <v>4123</v>
      </c>
      <c r="V1618" s="32" t="s">
        <v>39</v>
      </c>
      <c r="W1618" s="92" t="s">
        <v>4048</v>
      </c>
    </row>
    <row r="1619" s="1" customFormat="1" ht="25" customHeight="1" spans="1:23">
      <c r="A1619" s="32">
        <v>1610</v>
      </c>
      <c r="B1619" s="92" t="s">
        <v>4124</v>
      </c>
      <c r="C1619" s="92" t="s">
        <v>31</v>
      </c>
      <c r="D1619" s="169" t="s">
        <v>34</v>
      </c>
      <c r="E1619" s="92" t="s">
        <v>173</v>
      </c>
      <c r="F1619" s="161" t="s">
        <v>4125</v>
      </c>
      <c r="G1619" s="162">
        <v>44533</v>
      </c>
      <c r="H1619" s="163" t="s">
        <v>3968</v>
      </c>
      <c r="I1619" s="92" t="s">
        <v>4126</v>
      </c>
      <c r="J1619" s="168">
        <v>26</v>
      </c>
      <c r="K1619" s="168">
        <v>26</v>
      </c>
      <c r="L1619" s="43"/>
      <c r="M1619" s="43"/>
      <c r="N1619" s="43"/>
      <c r="O1619" s="32">
        <v>1</v>
      </c>
      <c r="P1619" s="92">
        <v>33</v>
      </c>
      <c r="Q1619" s="92">
        <v>80</v>
      </c>
      <c r="R1619" s="43"/>
      <c r="S1619" s="55"/>
      <c r="T1619" s="55"/>
      <c r="U1619" s="159" t="s">
        <v>4127</v>
      </c>
      <c r="V1619" s="32" t="s">
        <v>39</v>
      </c>
      <c r="W1619" s="92" t="s">
        <v>4048</v>
      </c>
    </row>
    <row r="1620" s="1" customFormat="1" ht="25" customHeight="1" spans="1:23">
      <c r="A1620" s="32">
        <v>1611</v>
      </c>
      <c r="B1620" s="92" t="s">
        <v>4128</v>
      </c>
      <c r="C1620" s="92" t="s">
        <v>31</v>
      </c>
      <c r="D1620" s="169" t="s">
        <v>34</v>
      </c>
      <c r="E1620" s="92" t="s">
        <v>173</v>
      </c>
      <c r="F1620" s="161" t="s">
        <v>3967</v>
      </c>
      <c r="G1620" s="162">
        <v>44534</v>
      </c>
      <c r="H1620" s="163" t="s">
        <v>3968</v>
      </c>
      <c r="I1620" s="92" t="s">
        <v>4129</v>
      </c>
      <c r="J1620" s="168">
        <v>50</v>
      </c>
      <c r="K1620" s="168">
        <v>50</v>
      </c>
      <c r="L1620" s="43"/>
      <c r="M1620" s="43"/>
      <c r="N1620" s="43"/>
      <c r="O1620" s="32">
        <v>1</v>
      </c>
      <c r="P1620" s="92">
        <v>33</v>
      </c>
      <c r="Q1620" s="92">
        <v>80</v>
      </c>
      <c r="R1620" s="43"/>
      <c r="S1620" s="55"/>
      <c r="T1620" s="55"/>
      <c r="U1620" s="159" t="s">
        <v>4130</v>
      </c>
      <c r="V1620" s="32" t="s">
        <v>39</v>
      </c>
      <c r="W1620" s="92" t="s">
        <v>4048</v>
      </c>
    </row>
    <row r="1621" s="1" customFormat="1" ht="25" customHeight="1" spans="1:23">
      <c r="A1621" s="32">
        <v>1612</v>
      </c>
      <c r="B1621" s="92" t="s">
        <v>4131</v>
      </c>
      <c r="C1621" s="92" t="s">
        <v>31</v>
      </c>
      <c r="D1621" s="169" t="s">
        <v>34</v>
      </c>
      <c r="E1621" s="92" t="s">
        <v>352</v>
      </c>
      <c r="F1621" s="161" t="s">
        <v>3967</v>
      </c>
      <c r="G1621" s="162">
        <v>44535</v>
      </c>
      <c r="H1621" s="163" t="s">
        <v>3968</v>
      </c>
      <c r="I1621" s="92" t="s">
        <v>4132</v>
      </c>
      <c r="J1621" s="168">
        <v>18</v>
      </c>
      <c r="K1621" s="168">
        <v>18</v>
      </c>
      <c r="L1621" s="43"/>
      <c r="M1621" s="43"/>
      <c r="N1621" s="43"/>
      <c r="O1621" s="32">
        <v>1</v>
      </c>
      <c r="P1621" s="92">
        <v>35</v>
      </c>
      <c r="Q1621" s="92">
        <v>95</v>
      </c>
      <c r="R1621" s="43"/>
      <c r="S1621" s="55"/>
      <c r="T1621" s="55"/>
      <c r="U1621" s="159" t="s">
        <v>4133</v>
      </c>
      <c r="V1621" s="32" t="s">
        <v>39</v>
      </c>
      <c r="W1621" s="92" t="s">
        <v>4048</v>
      </c>
    </row>
    <row r="1622" s="1" customFormat="1" ht="25" customHeight="1" spans="1:23">
      <c r="A1622" s="32">
        <v>1613</v>
      </c>
      <c r="B1622" s="92" t="s">
        <v>4134</v>
      </c>
      <c r="C1622" s="92" t="s">
        <v>31</v>
      </c>
      <c r="D1622" s="169" t="s">
        <v>34</v>
      </c>
      <c r="E1622" s="92" t="s">
        <v>1458</v>
      </c>
      <c r="F1622" s="161" t="s">
        <v>4135</v>
      </c>
      <c r="G1622" s="162">
        <v>44536</v>
      </c>
      <c r="H1622" s="163" t="s">
        <v>3968</v>
      </c>
      <c r="I1622" s="92" t="s">
        <v>4046</v>
      </c>
      <c r="J1622" s="168">
        <v>20</v>
      </c>
      <c r="K1622" s="168">
        <v>20</v>
      </c>
      <c r="L1622" s="43"/>
      <c r="M1622" s="43"/>
      <c r="N1622" s="43"/>
      <c r="O1622" s="32">
        <v>1</v>
      </c>
      <c r="P1622" s="92">
        <v>22</v>
      </c>
      <c r="Q1622" s="92">
        <v>78</v>
      </c>
      <c r="R1622" s="43"/>
      <c r="S1622" s="55"/>
      <c r="T1622" s="55"/>
      <c r="U1622" s="159" t="s">
        <v>4136</v>
      </c>
      <c r="V1622" s="32" t="s">
        <v>39</v>
      </c>
      <c r="W1622" s="92" t="s">
        <v>4048</v>
      </c>
    </row>
    <row r="1623" s="1" customFormat="1" ht="25" customHeight="1" spans="1:23">
      <c r="A1623" s="32">
        <v>1614</v>
      </c>
      <c r="B1623" s="92" t="s">
        <v>4137</v>
      </c>
      <c r="C1623" s="92" t="s">
        <v>31</v>
      </c>
      <c r="D1623" s="169" t="s">
        <v>34</v>
      </c>
      <c r="E1623" s="92" t="s">
        <v>1458</v>
      </c>
      <c r="F1623" s="161" t="s">
        <v>3967</v>
      </c>
      <c r="G1623" s="162">
        <v>44537</v>
      </c>
      <c r="H1623" s="163" t="s">
        <v>3968</v>
      </c>
      <c r="I1623" s="92" t="s">
        <v>4138</v>
      </c>
      <c r="J1623" s="168">
        <v>18</v>
      </c>
      <c r="K1623" s="168">
        <v>18</v>
      </c>
      <c r="L1623" s="43"/>
      <c r="M1623" s="43"/>
      <c r="N1623" s="43"/>
      <c r="O1623" s="32">
        <v>1</v>
      </c>
      <c r="P1623" s="92">
        <v>24</v>
      </c>
      <c r="Q1623" s="92">
        <v>68</v>
      </c>
      <c r="R1623" s="43"/>
      <c r="S1623" s="55"/>
      <c r="T1623" s="55"/>
      <c r="U1623" s="159" t="s">
        <v>4139</v>
      </c>
      <c r="V1623" s="32" t="s">
        <v>39</v>
      </c>
      <c r="W1623" s="92" t="s">
        <v>4048</v>
      </c>
    </row>
    <row r="1624" s="1" customFormat="1" ht="25" customHeight="1" spans="1:23">
      <c r="A1624" s="32">
        <v>1615</v>
      </c>
      <c r="B1624" s="92" t="s">
        <v>4140</v>
      </c>
      <c r="C1624" s="92" t="s">
        <v>31</v>
      </c>
      <c r="D1624" s="169" t="s">
        <v>34</v>
      </c>
      <c r="E1624" s="92" t="s">
        <v>369</v>
      </c>
      <c r="F1624" s="161" t="s">
        <v>949</v>
      </c>
      <c r="G1624" s="162">
        <v>44538</v>
      </c>
      <c r="H1624" s="163" t="s">
        <v>3968</v>
      </c>
      <c r="I1624" s="92" t="s">
        <v>4141</v>
      </c>
      <c r="J1624" s="168">
        <v>15</v>
      </c>
      <c r="K1624" s="168">
        <v>15</v>
      </c>
      <c r="L1624" s="43"/>
      <c r="M1624" s="43"/>
      <c r="N1624" s="43"/>
      <c r="O1624" s="32">
        <v>1</v>
      </c>
      <c r="P1624" s="92">
        <v>53</v>
      </c>
      <c r="Q1624" s="92">
        <v>175</v>
      </c>
      <c r="R1624" s="43"/>
      <c r="S1624" s="55"/>
      <c r="T1624" s="55"/>
      <c r="U1624" s="159" t="s">
        <v>4142</v>
      </c>
      <c r="V1624" s="32" t="s">
        <v>39</v>
      </c>
      <c r="W1624" s="92" t="s">
        <v>4048</v>
      </c>
    </row>
    <row r="1625" s="1" customFormat="1" ht="25" customHeight="1" spans="1:23">
      <c r="A1625" s="32">
        <v>1616</v>
      </c>
      <c r="B1625" s="92" t="s">
        <v>4143</v>
      </c>
      <c r="C1625" s="92" t="s">
        <v>31</v>
      </c>
      <c r="D1625" s="92" t="s">
        <v>34</v>
      </c>
      <c r="E1625" s="92" t="s">
        <v>1069</v>
      </c>
      <c r="F1625" s="161" t="s">
        <v>4125</v>
      </c>
      <c r="G1625" s="162">
        <v>44533</v>
      </c>
      <c r="H1625" s="163" t="s">
        <v>3968</v>
      </c>
      <c r="I1625" s="92" t="s">
        <v>4144</v>
      </c>
      <c r="J1625" s="168">
        <v>28</v>
      </c>
      <c r="K1625" s="168">
        <v>28</v>
      </c>
      <c r="L1625" s="43"/>
      <c r="M1625" s="43"/>
      <c r="N1625" s="43"/>
      <c r="O1625" s="32">
        <v>1</v>
      </c>
      <c r="P1625" s="92">
        <v>69</v>
      </c>
      <c r="Q1625" s="92">
        <v>232</v>
      </c>
      <c r="R1625" s="43"/>
      <c r="S1625" s="55"/>
      <c r="T1625" s="55"/>
      <c r="U1625" s="159" t="s">
        <v>4145</v>
      </c>
      <c r="V1625" s="32" t="s">
        <v>39</v>
      </c>
      <c r="W1625" s="92" t="s">
        <v>4048</v>
      </c>
    </row>
    <row r="1626" s="1" customFormat="1" ht="25" customHeight="1" spans="1:23">
      <c r="A1626" s="32">
        <v>1617</v>
      </c>
      <c r="B1626" s="92" t="s">
        <v>4146</v>
      </c>
      <c r="C1626" s="92" t="s">
        <v>31</v>
      </c>
      <c r="D1626" s="169" t="s">
        <v>34</v>
      </c>
      <c r="E1626" s="92" t="s">
        <v>1167</v>
      </c>
      <c r="F1626" s="161" t="s">
        <v>4125</v>
      </c>
      <c r="G1626" s="162">
        <v>44533</v>
      </c>
      <c r="H1626" s="163" t="s">
        <v>3968</v>
      </c>
      <c r="I1626" s="92" t="s">
        <v>4147</v>
      </c>
      <c r="J1626" s="168">
        <v>40</v>
      </c>
      <c r="K1626" s="168">
        <v>40</v>
      </c>
      <c r="L1626" s="43"/>
      <c r="M1626" s="43"/>
      <c r="N1626" s="43"/>
      <c r="O1626" s="32">
        <v>1</v>
      </c>
      <c r="P1626" s="92">
        <v>19</v>
      </c>
      <c r="Q1626" s="92">
        <v>75</v>
      </c>
      <c r="R1626" s="43"/>
      <c r="S1626" s="55"/>
      <c r="T1626" s="55"/>
      <c r="U1626" s="159" t="s">
        <v>4148</v>
      </c>
      <c r="V1626" s="32" t="s">
        <v>39</v>
      </c>
      <c r="W1626" s="92" t="s">
        <v>4048</v>
      </c>
    </row>
    <row r="1627" s="1" customFormat="1" ht="25" customHeight="1" spans="1:23">
      <c r="A1627" s="32">
        <v>1618</v>
      </c>
      <c r="B1627" s="92" t="s">
        <v>4083</v>
      </c>
      <c r="C1627" s="92" t="s">
        <v>31</v>
      </c>
      <c r="D1627" s="169" t="s">
        <v>34</v>
      </c>
      <c r="E1627" s="92" t="s">
        <v>1333</v>
      </c>
      <c r="F1627" s="161" t="s">
        <v>3967</v>
      </c>
      <c r="G1627" s="162">
        <v>44533</v>
      </c>
      <c r="H1627" s="163" t="s">
        <v>3968</v>
      </c>
      <c r="I1627" s="92" t="s">
        <v>4149</v>
      </c>
      <c r="J1627" s="168">
        <v>18</v>
      </c>
      <c r="K1627" s="168">
        <v>18</v>
      </c>
      <c r="L1627" s="43"/>
      <c r="M1627" s="43"/>
      <c r="N1627" s="43"/>
      <c r="O1627" s="32">
        <v>1</v>
      </c>
      <c r="P1627" s="92">
        <v>41</v>
      </c>
      <c r="Q1627" s="92">
        <v>124</v>
      </c>
      <c r="R1627" s="43"/>
      <c r="S1627" s="55"/>
      <c r="T1627" s="55"/>
      <c r="U1627" s="159" t="s">
        <v>4150</v>
      </c>
      <c r="V1627" s="32" t="s">
        <v>39</v>
      </c>
      <c r="W1627" s="92" t="s">
        <v>4048</v>
      </c>
    </row>
    <row r="1628" s="1" customFormat="1" ht="25" customHeight="1" spans="1:23">
      <c r="A1628" s="32">
        <v>1619</v>
      </c>
      <c r="B1628" s="92" t="s">
        <v>4151</v>
      </c>
      <c r="C1628" s="92" t="s">
        <v>31</v>
      </c>
      <c r="D1628" s="169" t="s">
        <v>34</v>
      </c>
      <c r="E1628" s="92" t="s">
        <v>4152</v>
      </c>
      <c r="F1628" s="161" t="s">
        <v>3967</v>
      </c>
      <c r="G1628" s="162">
        <v>44533</v>
      </c>
      <c r="H1628" s="163" t="s">
        <v>3968</v>
      </c>
      <c r="I1628" s="92" t="s">
        <v>4153</v>
      </c>
      <c r="J1628" s="168">
        <v>10</v>
      </c>
      <c r="K1628" s="168">
        <v>10</v>
      </c>
      <c r="L1628" s="43"/>
      <c r="M1628" s="43"/>
      <c r="N1628" s="43"/>
      <c r="O1628" s="32">
        <v>1</v>
      </c>
      <c r="P1628" s="92">
        <v>33</v>
      </c>
      <c r="Q1628" s="92">
        <v>80</v>
      </c>
      <c r="R1628" s="43"/>
      <c r="S1628" s="55"/>
      <c r="T1628" s="55"/>
      <c r="U1628" s="159" t="s">
        <v>4127</v>
      </c>
      <c r="V1628" s="32" t="s">
        <v>39</v>
      </c>
      <c r="W1628" s="92" t="s">
        <v>4048</v>
      </c>
    </row>
    <row r="1629" s="1" customFormat="1" ht="25" customHeight="1" spans="1:23">
      <c r="A1629" s="32">
        <v>1620</v>
      </c>
      <c r="B1629" s="92" t="s">
        <v>4008</v>
      </c>
      <c r="C1629" s="92" t="s">
        <v>31</v>
      </c>
      <c r="D1629" s="92" t="s">
        <v>34</v>
      </c>
      <c r="E1629" s="92" t="s">
        <v>531</v>
      </c>
      <c r="F1629" s="161" t="s">
        <v>4125</v>
      </c>
      <c r="G1629" s="162">
        <v>44531</v>
      </c>
      <c r="H1629" s="163" t="s">
        <v>3968</v>
      </c>
      <c r="I1629" s="92" t="s">
        <v>4154</v>
      </c>
      <c r="J1629" s="168">
        <v>36</v>
      </c>
      <c r="K1629" s="168">
        <v>36</v>
      </c>
      <c r="L1629" s="43"/>
      <c r="M1629" s="43"/>
      <c r="N1629" s="43"/>
      <c r="O1629" s="32">
        <v>1</v>
      </c>
      <c r="P1629" s="92">
        <v>64</v>
      </c>
      <c r="Q1629" s="92">
        <v>237</v>
      </c>
      <c r="R1629" s="43"/>
      <c r="S1629" s="55"/>
      <c r="T1629" s="55"/>
      <c r="U1629" s="92" t="s">
        <v>4155</v>
      </c>
      <c r="V1629" s="32" t="s">
        <v>39</v>
      </c>
      <c r="W1629" s="92" t="s">
        <v>4048</v>
      </c>
    </row>
    <row r="1630" s="1" customFormat="1" ht="25" customHeight="1" spans="1:23">
      <c r="A1630" s="32">
        <v>1621</v>
      </c>
      <c r="B1630" s="92" t="s">
        <v>4156</v>
      </c>
      <c r="C1630" s="92" t="s">
        <v>31</v>
      </c>
      <c r="D1630" s="92" t="s">
        <v>34</v>
      </c>
      <c r="E1630" s="92" t="s">
        <v>104</v>
      </c>
      <c r="F1630" s="161" t="s">
        <v>4117</v>
      </c>
      <c r="G1630" s="162">
        <v>44532</v>
      </c>
      <c r="H1630" s="163" t="s">
        <v>3968</v>
      </c>
      <c r="I1630" s="92" t="s">
        <v>4157</v>
      </c>
      <c r="J1630" s="52">
        <v>38</v>
      </c>
      <c r="K1630" s="52">
        <v>38</v>
      </c>
      <c r="L1630" s="43"/>
      <c r="M1630" s="43"/>
      <c r="N1630" s="43"/>
      <c r="O1630" s="32">
        <v>1</v>
      </c>
      <c r="P1630" s="52">
        <v>176</v>
      </c>
      <c r="Q1630" s="52">
        <v>620</v>
      </c>
      <c r="R1630" s="43"/>
      <c r="S1630" s="55"/>
      <c r="T1630" s="55"/>
      <c r="U1630" s="159" t="s">
        <v>4158</v>
      </c>
      <c r="V1630" s="32" t="s">
        <v>39</v>
      </c>
      <c r="W1630" s="92" t="s">
        <v>4048</v>
      </c>
    </row>
    <row r="1631" s="1" customFormat="1" ht="25" customHeight="1" spans="1:23">
      <c r="A1631" s="32">
        <v>1622</v>
      </c>
      <c r="B1631" s="92" t="s">
        <v>4159</v>
      </c>
      <c r="C1631" s="92" t="s">
        <v>31</v>
      </c>
      <c r="D1631" s="92" t="s">
        <v>34</v>
      </c>
      <c r="E1631" s="92" t="s">
        <v>255</v>
      </c>
      <c r="F1631" s="161" t="s">
        <v>4117</v>
      </c>
      <c r="G1631" s="162">
        <v>44532</v>
      </c>
      <c r="H1631" s="163" t="s">
        <v>3968</v>
      </c>
      <c r="I1631" s="92" t="s">
        <v>4160</v>
      </c>
      <c r="J1631" s="168">
        <v>28</v>
      </c>
      <c r="K1631" s="168">
        <v>28</v>
      </c>
      <c r="L1631" s="43"/>
      <c r="M1631" s="43"/>
      <c r="N1631" s="43"/>
      <c r="O1631" s="32">
        <v>1</v>
      </c>
      <c r="P1631" s="169">
        <v>50</v>
      </c>
      <c r="Q1631" s="169">
        <v>200</v>
      </c>
      <c r="R1631" s="43"/>
      <c r="S1631" s="55"/>
      <c r="T1631" s="55"/>
      <c r="U1631" s="92" t="s">
        <v>4161</v>
      </c>
      <c r="V1631" s="32" t="s">
        <v>39</v>
      </c>
      <c r="W1631" s="92" t="s">
        <v>4048</v>
      </c>
    </row>
    <row r="1632" s="1" customFormat="1" ht="25" customHeight="1" spans="1:23">
      <c r="A1632" s="32">
        <v>1623</v>
      </c>
      <c r="B1632" s="92" t="s">
        <v>4162</v>
      </c>
      <c r="C1632" s="92" t="s">
        <v>31</v>
      </c>
      <c r="D1632" s="92" t="s">
        <v>34</v>
      </c>
      <c r="E1632" s="92" t="s">
        <v>352</v>
      </c>
      <c r="F1632" s="161" t="s">
        <v>4117</v>
      </c>
      <c r="G1632" s="162">
        <v>44532</v>
      </c>
      <c r="H1632" s="163" t="s">
        <v>3968</v>
      </c>
      <c r="I1632" s="92" t="s">
        <v>4163</v>
      </c>
      <c r="J1632" s="168">
        <v>25</v>
      </c>
      <c r="K1632" s="168">
        <v>25</v>
      </c>
      <c r="L1632" s="43"/>
      <c r="M1632" s="43"/>
      <c r="N1632" s="43"/>
      <c r="O1632" s="32">
        <v>1</v>
      </c>
      <c r="P1632" s="169">
        <v>145</v>
      </c>
      <c r="Q1632" s="169">
        <v>514</v>
      </c>
      <c r="R1632" s="43"/>
      <c r="S1632" s="55"/>
      <c r="T1632" s="55"/>
      <c r="U1632" s="92" t="s">
        <v>4164</v>
      </c>
      <c r="V1632" s="32" t="s">
        <v>39</v>
      </c>
      <c r="W1632" s="92" t="s">
        <v>4048</v>
      </c>
    </row>
    <row r="1633" s="1" customFormat="1" ht="25" customHeight="1" spans="1:23">
      <c r="A1633" s="32">
        <v>1624</v>
      </c>
      <c r="B1633" s="92" t="s">
        <v>4165</v>
      </c>
      <c r="C1633" s="92" t="s">
        <v>31</v>
      </c>
      <c r="D1633" s="169" t="s">
        <v>34</v>
      </c>
      <c r="E1633" s="92" t="s">
        <v>1459</v>
      </c>
      <c r="F1633" s="161" t="s">
        <v>3967</v>
      </c>
      <c r="G1633" s="162">
        <v>44531</v>
      </c>
      <c r="H1633" s="163" t="s">
        <v>3968</v>
      </c>
      <c r="I1633" s="92" t="s">
        <v>4166</v>
      </c>
      <c r="J1633" s="168">
        <v>18</v>
      </c>
      <c r="K1633" s="168">
        <v>18</v>
      </c>
      <c r="L1633" s="43"/>
      <c r="M1633" s="43"/>
      <c r="N1633" s="43"/>
      <c r="O1633" s="32">
        <v>1</v>
      </c>
      <c r="P1633" s="92">
        <v>90</v>
      </c>
      <c r="Q1633" s="92">
        <v>347</v>
      </c>
      <c r="R1633" s="43"/>
      <c r="S1633" s="55"/>
      <c r="T1633" s="55"/>
      <c r="U1633" s="92" t="s">
        <v>4167</v>
      </c>
      <c r="V1633" s="32" t="s">
        <v>39</v>
      </c>
      <c r="W1633" s="92" t="s">
        <v>4048</v>
      </c>
    </row>
    <row r="1634" s="1" customFormat="1" ht="25" customHeight="1" spans="1:23">
      <c r="A1634" s="32">
        <v>1625</v>
      </c>
      <c r="B1634" s="92" t="s">
        <v>4168</v>
      </c>
      <c r="C1634" s="92" t="s">
        <v>31</v>
      </c>
      <c r="D1634" s="92" t="s">
        <v>1770</v>
      </c>
      <c r="E1634" s="92" t="s">
        <v>271</v>
      </c>
      <c r="F1634" s="161" t="s">
        <v>4125</v>
      </c>
      <c r="G1634" s="162">
        <v>44531</v>
      </c>
      <c r="H1634" s="163" t="s">
        <v>3968</v>
      </c>
      <c r="I1634" s="92" t="s">
        <v>4169</v>
      </c>
      <c r="J1634" s="168">
        <v>25</v>
      </c>
      <c r="K1634" s="168">
        <v>25</v>
      </c>
      <c r="L1634" s="43"/>
      <c r="M1634" s="43"/>
      <c r="N1634" s="43"/>
      <c r="O1634" s="32">
        <v>1</v>
      </c>
      <c r="P1634" s="169">
        <v>29</v>
      </c>
      <c r="Q1634" s="169">
        <v>125</v>
      </c>
      <c r="R1634" s="43"/>
      <c r="S1634" s="55"/>
      <c r="T1634" s="55"/>
      <c r="U1634" s="92" t="s">
        <v>4170</v>
      </c>
      <c r="V1634" s="32" t="s">
        <v>39</v>
      </c>
      <c r="W1634" s="92" t="s">
        <v>4048</v>
      </c>
    </row>
    <row r="1635" s="1" customFormat="1" ht="25" customHeight="1" spans="1:23">
      <c r="A1635" s="32">
        <v>1626</v>
      </c>
      <c r="B1635" s="159" t="s">
        <v>4171</v>
      </c>
      <c r="C1635" s="92" t="s">
        <v>31</v>
      </c>
      <c r="D1635" s="169" t="s">
        <v>34</v>
      </c>
      <c r="E1635" s="92" t="s">
        <v>46</v>
      </c>
      <c r="F1635" s="161" t="s">
        <v>3967</v>
      </c>
      <c r="G1635" s="162">
        <v>44531</v>
      </c>
      <c r="H1635" s="163" t="s">
        <v>3968</v>
      </c>
      <c r="I1635" s="92" t="s">
        <v>4172</v>
      </c>
      <c r="J1635" s="168">
        <v>25</v>
      </c>
      <c r="K1635" s="168">
        <v>25</v>
      </c>
      <c r="L1635" s="43"/>
      <c r="M1635" s="43"/>
      <c r="N1635" s="43"/>
      <c r="O1635" s="32">
        <v>1</v>
      </c>
      <c r="P1635" s="169">
        <v>56</v>
      </c>
      <c r="Q1635" s="169">
        <v>213</v>
      </c>
      <c r="R1635" s="43"/>
      <c r="S1635" s="55"/>
      <c r="T1635" s="55"/>
      <c r="U1635" s="92" t="s">
        <v>4173</v>
      </c>
      <c r="V1635" s="32" t="s">
        <v>39</v>
      </c>
      <c r="W1635" s="92" t="s">
        <v>4048</v>
      </c>
    </row>
    <row r="1636" s="1" customFormat="1" ht="25" customHeight="1" spans="1:23">
      <c r="A1636" s="32">
        <v>1627</v>
      </c>
      <c r="B1636" s="159" t="s">
        <v>4174</v>
      </c>
      <c r="C1636" s="92" t="s">
        <v>31</v>
      </c>
      <c r="D1636" s="169" t="s">
        <v>34</v>
      </c>
      <c r="E1636" s="92" t="s">
        <v>128</v>
      </c>
      <c r="F1636" s="161" t="s">
        <v>3967</v>
      </c>
      <c r="G1636" s="162">
        <v>44531</v>
      </c>
      <c r="H1636" s="163" t="s">
        <v>3968</v>
      </c>
      <c r="I1636" s="92" t="s">
        <v>4175</v>
      </c>
      <c r="J1636" s="168">
        <v>25</v>
      </c>
      <c r="K1636" s="168">
        <v>25</v>
      </c>
      <c r="L1636" s="43"/>
      <c r="M1636" s="43"/>
      <c r="N1636" s="43"/>
      <c r="O1636" s="32">
        <v>1</v>
      </c>
      <c r="P1636" s="169">
        <v>64</v>
      </c>
      <c r="Q1636" s="169">
        <v>260</v>
      </c>
      <c r="R1636" s="43"/>
      <c r="S1636" s="55"/>
      <c r="T1636" s="55"/>
      <c r="U1636" s="92" t="s">
        <v>4176</v>
      </c>
      <c r="V1636" s="32" t="s">
        <v>39</v>
      </c>
      <c r="W1636" s="92" t="s">
        <v>4048</v>
      </c>
    </row>
    <row r="1637" s="1" customFormat="1" ht="25" customHeight="1" spans="1:23">
      <c r="A1637" s="32">
        <v>1628</v>
      </c>
      <c r="B1637" s="92" t="s">
        <v>4177</v>
      </c>
      <c r="C1637" s="92" t="s">
        <v>31</v>
      </c>
      <c r="D1637" s="169" t="s">
        <v>34</v>
      </c>
      <c r="E1637" s="92" t="s">
        <v>436</v>
      </c>
      <c r="F1637" s="161" t="s">
        <v>4125</v>
      </c>
      <c r="G1637" s="162">
        <v>44531</v>
      </c>
      <c r="H1637" s="163" t="s">
        <v>3968</v>
      </c>
      <c r="I1637" s="92" t="s">
        <v>4178</v>
      </c>
      <c r="J1637" s="168">
        <v>45</v>
      </c>
      <c r="K1637" s="168">
        <v>45</v>
      </c>
      <c r="L1637" s="43"/>
      <c r="M1637" s="43"/>
      <c r="N1637" s="43"/>
      <c r="O1637" s="32">
        <v>1</v>
      </c>
      <c r="P1637" s="169">
        <v>31</v>
      </c>
      <c r="Q1637" s="169">
        <v>138</v>
      </c>
      <c r="R1637" s="43"/>
      <c r="S1637" s="55"/>
      <c r="T1637" s="55"/>
      <c r="U1637" s="92" t="s">
        <v>4179</v>
      </c>
      <c r="V1637" s="32" t="s">
        <v>39</v>
      </c>
      <c r="W1637" s="92" t="s">
        <v>4048</v>
      </c>
    </row>
    <row r="1638" s="1" customFormat="1" ht="25" customHeight="1" spans="1:23">
      <c r="A1638" s="32">
        <v>1629</v>
      </c>
      <c r="B1638" s="159" t="s">
        <v>4180</v>
      </c>
      <c r="C1638" s="92" t="s">
        <v>31</v>
      </c>
      <c r="D1638" s="169" t="s">
        <v>34</v>
      </c>
      <c r="E1638" s="92" t="s">
        <v>46</v>
      </c>
      <c r="F1638" s="161" t="s">
        <v>4125</v>
      </c>
      <c r="G1638" s="162">
        <v>44531</v>
      </c>
      <c r="H1638" s="163" t="s">
        <v>3968</v>
      </c>
      <c r="I1638" s="92" t="s">
        <v>4181</v>
      </c>
      <c r="J1638" s="168">
        <v>58</v>
      </c>
      <c r="K1638" s="168">
        <v>58</v>
      </c>
      <c r="L1638" s="43"/>
      <c r="M1638" s="43"/>
      <c r="N1638" s="43"/>
      <c r="O1638" s="32">
        <v>1</v>
      </c>
      <c r="P1638" s="169">
        <v>56</v>
      </c>
      <c r="Q1638" s="169">
        <v>213</v>
      </c>
      <c r="R1638" s="43"/>
      <c r="S1638" s="55"/>
      <c r="T1638" s="55"/>
      <c r="U1638" s="92" t="s">
        <v>4173</v>
      </c>
      <c r="V1638" s="32" t="s">
        <v>39</v>
      </c>
      <c r="W1638" s="92" t="s">
        <v>4048</v>
      </c>
    </row>
    <row r="1639" s="1" customFormat="1" ht="25" customHeight="1" spans="1:23">
      <c r="A1639" s="32">
        <v>1630</v>
      </c>
      <c r="B1639" s="159" t="s">
        <v>4182</v>
      </c>
      <c r="C1639" s="92" t="s">
        <v>31</v>
      </c>
      <c r="D1639" s="169" t="s">
        <v>34</v>
      </c>
      <c r="E1639" s="92" t="s">
        <v>60</v>
      </c>
      <c r="F1639" s="161" t="s">
        <v>4125</v>
      </c>
      <c r="G1639" s="162">
        <v>44531</v>
      </c>
      <c r="H1639" s="163" t="s">
        <v>3968</v>
      </c>
      <c r="I1639" s="92" t="s">
        <v>4183</v>
      </c>
      <c r="J1639" s="168">
        <v>15</v>
      </c>
      <c r="K1639" s="168">
        <v>15</v>
      </c>
      <c r="L1639" s="43"/>
      <c r="M1639" s="43"/>
      <c r="N1639" s="43"/>
      <c r="O1639" s="32">
        <v>1</v>
      </c>
      <c r="P1639" s="169">
        <v>86</v>
      </c>
      <c r="Q1639" s="169">
        <v>332</v>
      </c>
      <c r="R1639" s="43"/>
      <c r="S1639" s="55"/>
      <c r="T1639" s="55"/>
      <c r="U1639" s="92" t="s">
        <v>4184</v>
      </c>
      <c r="V1639" s="32" t="s">
        <v>39</v>
      </c>
      <c r="W1639" s="92" t="s">
        <v>4048</v>
      </c>
    </row>
    <row r="1640" s="1" customFormat="1" ht="25" customHeight="1" spans="1:23">
      <c r="A1640" s="32">
        <v>1631</v>
      </c>
      <c r="B1640" s="159" t="s">
        <v>4185</v>
      </c>
      <c r="C1640" s="92" t="s">
        <v>31</v>
      </c>
      <c r="D1640" s="169" t="s">
        <v>34</v>
      </c>
      <c r="E1640" s="92" t="s">
        <v>60</v>
      </c>
      <c r="F1640" s="161" t="s">
        <v>4125</v>
      </c>
      <c r="G1640" s="162">
        <v>44531</v>
      </c>
      <c r="H1640" s="163" t="s">
        <v>3968</v>
      </c>
      <c r="I1640" s="92" t="s">
        <v>4186</v>
      </c>
      <c r="J1640" s="168">
        <v>32</v>
      </c>
      <c r="K1640" s="168">
        <v>32</v>
      </c>
      <c r="L1640" s="43"/>
      <c r="M1640" s="43"/>
      <c r="N1640" s="43"/>
      <c r="O1640" s="32">
        <v>1</v>
      </c>
      <c r="P1640" s="169">
        <v>48</v>
      </c>
      <c r="Q1640" s="169">
        <v>200</v>
      </c>
      <c r="R1640" s="43"/>
      <c r="S1640" s="55"/>
      <c r="T1640" s="55"/>
      <c r="U1640" s="92" t="s">
        <v>4187</v>
      </c>
      <c r="V1640" s="32" t="s">
        <v>39</v>
      </c>
      <c r="W1640" s="92" t="s">
        <v>4048</v>
      </c>
    </row>
    <row r="1641" s="1" customFormat="1" ht="25" customHeight="1" spans="1:23">
      <c r="A1641" s="32">
        <v>1632</v>
      </c>
      <c r="B1641" s="159" t="s">
        <v>4188</v>
      </c>
      <c r="C1641" s="92" t="s">
        <v>31</v>
      </c>
      <c r="D1641" s="169" t="s">
        <v>1770</v>
      </c>
      <c r="E1641" s="92" t="s">
        <v>385</v>
      </c>
      <c r="F1641" s="161" t="s">
        <v>4125</v>
      </c>
      <c r="G1641" s="162">
        <v>44531</v>
      </c>
      <c r="H1641" s="163" t="s">
        <v>3968</v>
      </c>
      <c r="I1641" s="92" t="s">
        <v>4189</v>
      </c>
      <c r="J1641" s="168">
        <v>15</v>
      </c>
      <c r="K1641" s="168">
        <v>15</v>
      </c>
      <c r="L1641" s="43"/>
      <c r="M1641" s="43"/>
      <c r="N1641" s="43"/>
      <c r="O1641" s="32">
        <v>1</v>
      </c>
      <c r="P1641" s="169">
        <v>64</v>
      </c>
      <c r="Q1641" s="169">
        <v>273</v>
      </c>
      <c r="R1641" s="43"/>
      <c r="S1641" s="55"/>
      <c r="T1641" s="55"/>
      <c r="U1641" s="92" t="s">
        <v>4190</v>
      </c>
      <c r="V1641" s="32" t="s">
        <v>39</v>
      </c>
      <c r="W1641" s="92" t="s">
        <v>4048</v>
      </c>
    </row>
    <row r="1642" s="1" customFormat="1" ht="25" customHeight="1" spans="1:23">
      <c r="A1642" s="32">
        <v>1633</v>
      </c>
      <c r="B1642" s="159" t="s">
        <v>4191</v>
      </c>
      <c r="C1642" s="92" t="s">
        <v>31</v>
      </c>
      <c r="D1642" s="169" t="s">
        <v>34</v>
      </c>
      <c r="E1642" s="92" t="s">
        <v>1644</v>
      </c>
      <c r="F1642" s="161" t="s">
        <v>4125</v>
      </c>
      <c r="G1642" s="162">
        <v>44531</v>
      </c>
      <c r="H1642" s="163" t="s">
        <v>3968</v>
      </c>
      <c r="I1642" s="92" t="s">
        <v>4192</v>
      </c>
      <c r="J1642" s="168">
        <v>45</v>
      </c>
      <c r="K1642" s="168">
        <v>45</v>
      </c>
      <c r="L1642" s="43"/>
      <c r="M1642" s="43"/>
      <c r="N1642" s="43"/>
      <c r="O1642" s="32">
        <v>1</v>
      </c>
      <c r="P1642" s="169">
        <v>97</v>
      </c>
      <c r="Q1642" s="169">
        <v>411</v>
      </c>
      <c r="R1642" s="43"/>
      <c r="S1642" s="55"/>
      <c r="T1642" s="55"/>
      <c r="U1642" s="92" t="s">
        <v>4193</v>
      </c>
      <c r="V1642" s="32" t="s">
        <v>39</v>
      </c>
      <c r="W1642" s="92" t="s">
        <v>4048</v>
      </c>
    </row>
    <row r="1643" s="1" customFormat="1" ht="25" customHeight="1" spans="1:23">
      <c r="A1643" s="32">
        <v>1634</v>
      </c>
      <c r="B1643" s="159" t="s">
        <v>4194</v>
      </c>
      <c r="C1643" s="92" t="s">
        <v>31</v>
      </c>
      <c r="D1643" s="169" t="s">
        <v>34</v>
      </c>
      <c r="E1643" s="92" t="s">
        <v>496</v>
      </c>
      <c r="F1643" s="161" t="s">
        <v>4125</v>
      </c>
      <c r="G1643" s="162">
        <v>44531</v>
      </c>
      <c r="H1643" s="163" t="s">
        <v>3968</v>
      </c>
      <c r="I1643" s="92" t="s">
        <v>4195</v>
      </c>
      <c r="J1643" s="168">
        <v>80</v>
      </c>
      <c r="K1643" s="168">
        <v>80</v>
      </c>
      <c r="L1643" s="43"/>
      <c r="M1643" s="43"/>
      <c r="N1643" s="43"/>
      <c r="O1643" s="32">
        <v>1</v>
      </c>
      <c r="P1643" s="169">
        <v>49</v>
      </c>
      <c r="Q1643" s="169">
        <v>190</v>
      </c>
      <c r="R1643" s="43"/>
      <c r="S1643" s="55"/>
      <c r="T1643" s="55"/>
      <c r="U1643" s="92" t="s">
        <v>4196</v>
      </c>
      <c r="V1643" s="32" t="s">
        <v>39</v>
      </c>
      <c r="W1643" s="92" t="s">
        <v>4048</v>
      </c>
    </row>
    <row r="1644" s="1" customFormat="1" ht="25" customHeight="1" spans="1:23">
      <c r="A1644" s="32">
        <v>1635</v>
      </c>
      <c r="B1644" s="92" t="s">
        <v>4197</v>
      </c>
      <c r="C1644" s="92" t="s">
        <v>31</v>
      </c>
      <c r="D1644" s="169" t="s">
        <v>34</v>
      </c>
      <c r="E1644" s="92" t="s">
        <v>181</v>
      </c>
      <c r="F1644" s="161" t="s">
        <v>3967</v>
      </c>
      <c r="G1644" s="162">
        <v>44531</v>
      </c>
      <c r="H1644" s="163" t="s">
        <v>3968</v>
      </c>
      <c r="I1644" s="92" t="s">
        <v>4198</v>
      </c>
      <c r="J1644" s="168">
        <v>12</v>
      </c>
      <c r="K1644" s="168">
        <v>12</v>
      </c>
      <c r="L1644" s="43"/>
      <c r="M1644" s="43"/>
      <c r="N1644" s="43"/>
      <c r="O1644" s="32">
        <v>1</v>
      </c>
      <c r="P1644" s="92">
        <v>32</v>
      </c>
      <c r="Q1644" s="92">
        <v>137</v>
      </c>
      <c r="R1644" s="43"/>
      <c r="S1644" s="55"/>
      <c r="T1644" s="55"/>
      <c r="U1644" s="163" t="s">
        <v>4199</v>
      </c>
      <c r="V1644" s="32" t="s">
        <v>39</v>
      </c>
      <c r="W1644" s="92" t="s">
        <v>4048</v>
      </c>
    </row>
    <row r="1645" s="1" customFormat="1" ht="25" customHeight="1" spans="1:23">
      <c r="A1645" s="32">
        <v>1636</v>
      </c>
      <c r="B1645" s="92" t="s">
        <v>4200</v>
      </c>
      <c r="C1645" s="92" t="s">
        <v>31</v>
      </c>
      <c r="D1645" s="169" t="s">
        <v>34</v>
      </c>
      <c r="E1645" s="92" t="s">
        <v>181</v>
      </c>
      <c r="F1645" s="161" t="s">
        <v>4125</v>
      </c>
      <c r="G1645" s="162">
        <v>44531</v>
      </c>
      <c r="H1645" s="163" t="s">
        <v>3968</v>
      </c>
      <c r="I1645" s="92" t="s">
        <v>4201</v>
      </c>
      <c r="J1645" s="168">
        <v>21</v>
      </c>
      <c r="K1645" s="168">
        <v>21</v>
      </c>
      <c r="L1645" s="43"/>
      <c r="M1645" s="43"/>
      <c r="N1645" s="43"/>
      <c r="O1645" s="32">
        <v>1</v>
      </c>
      <c r="P1645" s="92">
        <v>32</v>
      </c>
      <c r="Q1645" s="92">
        <v>137</v>
      </c>
      <c r="R1645" s="43"/>
      <c r="S1645" s="55"/>
      <c r="T1645" s="55"/>
      <c r="U1645" s="163" t="s">
        <v>4199</v>
      </c>
      <c r="V1645" s="32" t="s">
        <v>39</v>
      </c>
      <c r="W1645" s="92" t="s">
        <v>4048</v>
      </c>
    </row>
    <row r="1646" s="1" customFormat="1" ht="25" customHeight="1" spans="1:23">
      <c r="A1646" s="32">
        <v>1637</v>
      </c>
      <c r="B1646" s="159" t="s">
        <v>4202</v>
      </c>
      <c r="C1646" s="92" t="s">
        <v>31</v>
      </c>
      <c r="D1646" s="169" t="s">
        <v>34</v>
      </c>
      <c r="E1646" s="92" t="s">
        <v>385</v>
      </c>
      <c r="F1646" s="161" t="s">
        <v>4125</v>
      </c>
      <c r="G1646" s="162">
        <v>44531</v>
      </c>
      <c r="H1646" s="163" t="s">
        <v>3968</v>
      </c>
      <c r="I1646" s="92" t="s">
        <v>4203</v>
      </c>
      <c r="J1646" s="168">
        <v>20</v>
      </c>
      <c r="K1646" s="168">
        <v>20</v>
      </c>
      <c r="L1646" s="43"/>
      <c r="M1646" s="43"/>
      <c r="N1646" s="43"/>
      <c r="O1646" s="32">
        <v>1</v>
      </c>
      <c r="P1646" s="92">
        <v>154</v>
      </c>
      <c r="Q1646" s="92">
        <v>607</v>
      </c>
      <c r="R1646" s="43"/>
      <c r="S1646" s="55"/>
      <c r="T1646" s="55"/>
      <c r="U1646" s="163" t="s">
        <v>4204</v>
      </c>
      <c r="V1646" s="32" t="s">
        <v>39</v>
      </c>
      <c r="W1646" s="92" t="s">
        <v>4048</v>
      </c>
    </row>
    <row r="1647" s="1" customFormat="1" ht="25" customHeight="1" spans="1:23">
      <c r="A1647" s="32">
        <v>1638</v>
      </c>
      <c r="B1647" s="92" t="s">
        <v>4205</v>
      </c>
      <c r="C1647" s="92" t="s">
        <v>31</v>
      </c>
      <c r="D1647" s="169" t="s">
        <v>34</v>
      </c>
      <c r="E1647" s="92" t="s">
        <v>1671</v>
      </c>
      <c r="F1647" s="161" t="s">
        <v>4125</v>
      </c>
      <c r="G1647" s="162">
        <v>44531</v>
      </c>
      <c r="H1647" s="163" t="s">
        <v>3968</v>
      </c>
      <c r="I1647" s="92" t="s">
        <v>4206</v>
      </c>
      <c r="J1647" s="168">
        <v>29.8</v>
      </c>
      <c r="K1647" s="168">
        <v>29.8</v>
      </c>
      <c r="L1647" s="43"/>
      <c r="M1647" s="43"/>
      <c r="N1647" s="43"/>
      <c r="O1647" s="32">
        <v>1</v>
      </c>
      <c r="P1647" s="92">
        <v>92</v>
      </c>
      <c r="Q1647" s="92">
        <v>333</v>
      </c>
      <c r="R1647" s="43"/>
      <c r="S1647" s="55"/>
      <c r="T1647" s="55"/>
      <c r="U1647" s="163" t="s">
        <v>4207</v>
      </c>
      <c r="V1647" s="32" t="s">
        <v>39</v>
      </c>
      <c r="W1647" s="92" t="s">
        <v>4048</v>
      </c>
    </row>
    <row r="1648" s="1" customFormat="1" ht="25" customHeight="1" spans="1:23">
      <c r="A1648" s="32">
        <v>1639</v>
      </c>
      <c r="B1648" s="92" t="s">
        <v>4208</v>
      </c>
      <c r="C1648" s="92" t="s">
        <v>31</v>
      </c>
      <c r="D1648" s="169" t="s">
        <v>34</v>
      </c>
      <c r="E1648" s="92" t="s">
        <v>457</v>
      </c>
      <c r="F1648" s="161" t="s">
        <v>3967</v>
      </c>
      <c r="G1648" s="162">
        <v>44531</v>
      </c>
      <c r="H1648" s="163" t="s">
        <v>3968</v>
      </c>
      <c r="I1648" s="92" t="s">
        <v>4209</v>
      </c>
      <c r="J1648" s="168">
        <v>12</v>
      </c>
      <c r="K1648" s="168">
        <v>12</v>
      </c>
      <c r="L1648" s="43"/>
      <c r="M1648" s="43"/>
      <c r="N1648" s="43"/>
      <c r="O1648" s="32">
        <v>1</v>
      </c>
      <c r="P1648" s="92">
        <v>28</v>
      </c>
      <c r="Q1648" s="92">
        <v>82</v>
      </c>
      <c r="R1648" s="43"/>
      <c r="S1648" s="55"/>
      <c r="T1648" s="55"/>
      <c r="U1648" s="163" t="s">
        <v>4210</v>
      </c>
      <c r="V1648" s="32" t="s">
        <v>39</v>
      </c>
      <c r="W1648" s="92" t="s">
        <v>4048</v>
      </c>
    </row>
    <row r="1649" s="1" customFormat="1" ht="25" customHeight="1" spans="1:23">
      <c r="A1649" s="32">
        <v>1640</v>
      </c>
      <c r="B1649" s="92" t="s">
        <v>4211</v>
      </c>
      <c r="C1649" s="92" t="s">
        <v>31</v>
      </c>
      <c r="D1649" s="169" t="s">
        <v>34</v>
      </c>
      <c r="E1649" s="92" t="s">
        <v>1854</v>
      </c>
      <c r="F1649" s="161" t="s">
        <v>3967</v>
      </c>
      <c r="G1649" s="162">
        <v>44531</v>
      </c>
      <c r="H1649" s="163" t="s">
        <v>3968</v>
      </c>
      <c r="I1649" s="92" t="s">
        <v>4212</v>
      </c>
      <c r="J1649" s="168">
        <v>22</v>
      </c>
      <c r="K1649" s="168">
        <v>22</v>
      </c>
      <c r="L1649" s="43"/>
      <c r="M1649" s="43"/>
      <c r="N1649" s="43"/>
      <c r="O1649" s="32">
        <v>1</v>
      </c>
      <c r="P1649" s="92">
        <v>95</v>
      </c>
      <c r="Q1649" s="92">
        <v>365</v>
      </c>
      <c r="R1649" s="43"/>
      <c r="S1649" s="55"/>
      <c r="T1649" s="55"/>
      <c r="U1649" s="163" t="s">
        <v>4213</v>
      </c>
      <c r="V1649" s="32" t="s">
        <v>39</v>
      </c>
      <c r="W1649" s="92" t="s">
        <v>4048</v>
      </c>
    </row>
    <row r="1650" s="1" customFormat="1" ht="25" customHeight="1" spans="1:23">
      <c r="A1650" s="32">
        <v>1641</v>
      </c>
      <c r="B1650" s="92" t="s">
        <v>4214</v>
      </c>
      <c r="C1650" s="92" t="s">
        <v>31</v>
      </c>
      <c r="D1650" s="169" t="s">
        <v>34</v>
      </c>
      <c r="E1650" s="92" t="s">
        <v>496</v>
      </c>
      <c r="F1650" s="161" t="s">
        <v>4125</v>
      </c>
      <c r="G1650" s="162">
        <v>44531</v>
      </c>
      <c r="H1650" s="163" t="s">
        <v>3968</v>
      </c>
      <c r="I1650" s="92" t="s">
        <v>4215</v>
      </c>
      <c r="J1650" s="168">
        <v>28</v>
      </c>
      <c r="K1650" s="168">
        <v>28</v>
      </c>
      <c r="L1650" s="43"/>
      <c r="M1650" s="43"/>
      <c r="N1650" s="43"/>
      <c r="O1650" s="32">
        <v>1</v>
      </c>
      <c r="P1650" s="92">
        <v>45</v>
      </c>
      <c r="Q1650" s="92">
        <v>134</v>
      </c>
      <c r="R1650" s="43"/>
      <c r="S1650" s="55"/>
      <c r="T1650" s="55"/>
      <c r="U1650" s="163" t="s">
        <v>4216</v>
      </c>
      <c r="V1650" s="32" t="s">
        <v>39</v>
      </c>
      <c r="W1650" s="92" t="s">
        <v>4048</v>
      </c>
    </row>
    <row r="1651" s="1" customFormat="1" ht="25" customHeight="1" spans="1:23">
      <c r="A1651" s="32">
        <v>1642</v>
      </c>
      <c r="B1651" s="92" t="s">
        <v>4217</v>
      </c>
      <c r="C1651" s="92" t="s">
        <v>31</v>
      </c>
      <c r="D1651" s="169" t="s">
        <v>34</v>
      </c>
      <c r="E1651" s="92" t="s">
        <v>496</v>
      </c>
      <c r="F1651" s="161" t="s">
        <v>4125</v>
      </c>
      <c r="G1651" s="162">
        <v>44531</v>
      </c>
      <c r="H1651" s="163" t="s">
        <v>3968</v>
      </c>
      <c r="I1651" s="92" t="s">
        <v>4218</v>
      </c>
      <c r="J1651" s="168">
        <v>28</v>
      </c>
      <c r="K1651" s="168">
        <v>28</v>
      </c>
      <c r="L1651" s="43"/>
      <c r="M1651" s="43"/>
      <c r="N1651" s="43"/>
      <c r="O1651" s="32">
        <v>1</v>
      </c>
      <c r="P1651" s="92">
        <v>36</v>
      </c>
      <c r="Q1651" s="92">
        <v>108</v>
      </c>
      <c r="R1651" s="43"/>
      <c r="S1651" s="55"/>
      <c r="T1651" s="55"/>
      <c r="U1651" s="163" t="s">
        <v>4219</v>
      </c>
      <c r="V1651" s="32" t="s">
        <v>39</v>
      </c>
      <c r="W1651" s="92" t="s">
        <v>4048</v>
      </c>
    </row>
    <row r="1652" s="1" customFormat="1" ht="25" customHeight="1" spans="1:23">
      <c r="A1652" s="32">
        <v>1643</v>
      </c>
      <c r="B1652" s="92" t="s">
        <v>4214</v>
      </c>
      <c r="C1652" s="92" t="s">
        <v>31</v>
      </c>
      <c r="D1652" s="169" t="s">
        <v>34</v>
      </c>
      <c r="E1652" s="92" t="s">
        <v>496</v>
      </c>
      <c r="F1652" s="161" t="s">
        <v>4125</v>
      </c>
      <c r="G1652" s="162">
        <v>44531</v>
      </c>
      <c r="H1652" s="163" t="s">
        <v>3968</v>
      </c>
      <c r="I1652" s="92" t="s">
        <v>4220</v>
      </c>
      <c r="J1652" s="168">
        <v>28</v>
      </c>
      <c r="K1652" s="168">
        <v>28</v>
      </c>
      <c r="L1652" s="43"/>
      <c r="M1652" s="43"/>
      <c r="N1652" s="43"/>
      <c r="O1652" s="32">
        <v>1</v>
      </c>
      <c r="P1652" s="92">
        <v>50</v>
      </c>
      <c r="Q1652" s="92">
        <v>145</v>
      </c>
      <c r="R1652" s="43"/>
      <c r="S1652" s="55"/>
      <c r="T1652" s="55"/>
      <c r="U1652" s="163" t="s">
        <v>4221</v>
      </c>
      <c r="V1652" s="32" t="s">
        <v>39</v>
      </c>
      <c r="W1652" s="92" t="s">
        <v>4048</v>
      </c>
    </row>
    <row r="1653" s="1" customFormat="1" ht="25" customHeight="1" spans="1:23">
      <c r="A1653" s="32">
        <v>1644</v>
      </c>
      <c r="B1653" s="92" t="s">
        <v>4222</v>
      </c>
      <c r="C1653" s="92" t="s">
        <v>31</v>
      </c>
      <c r="D1653" s="169" t="s">
        <v>34</v>
      </c>
      <c r="E1653" s="92" t="s">
        <v>496</v>
      </c>
      <c r="F1653" s="161" t="s">
        <v>4125</v>
      </c>
      <c r="G1653" s="162">
        <v>44531</v>
      </c>
      <c r="H1653" s="163" t="s">
        <v>3968</v>
      </c>
      <c r="I1653" s="92" t="s">
        <v>4223</v>
      </c>
      <c r="J1653" s="168">
        <v>12</v>
      </c>
      <c r="K1653" s="168">
        <v>12</v>
      </c>
      <c r="L1653" s="43"/>
      <c r="M1653" s="43"/>
      <c r="N1653" s="43"/>
      <c r="O1653" s="32">
        <v>1</v>
      </c>
      <c r="P1653" s="92">
        <v>45</v>
      </c>
      <c r="Q1653" s="92">
        <v>120</v>
      </c>
      <c r="R1653" s="43"/>
      <c r="S1653" s="55"/>
      <c r="T1653" s="55"/>
      <c r="U1653" s="163" t="s">
        <v>4224</v>
      </c>
      <c r="V1653" s="32" t="s">
        <v>39</v>
      </c>
      <c r="W1653" s="92" t="s">
        <v>4048</v>
      </c>
    </row>
    <row r="1654" s="1" customFormat="1" ht="25" customHeight="1" spans="1:23">
      <c r="A1654" s="32">
        <v>1645</v>
      </c>
      <c r="B1654" s="92" t="s">
        <v>4217</v>
      </c>
      <c r="C1654" s="92" t="s">
        <v>31</v>
      </c>
      <c r="D1654" s="169" t="s">
        <v>34</v>
      </c>
      <c r="E1654" s="92" t="s">
        <v>496</v>
      </c>
      <c r="F1654" s="161" t="s">
        <v>4125</v>
      </c>
      <c r="G1654" s="162">
        <v>44531</v>
      </c>
      <c r="H1654" s="163" t="s">
        <v>3968</v>
      </c>
      <c r="I1654" s="92" t="s">
        <v>4225</v>
      </c>
      <c r="J1654" s="168">
        <v>30</v>
      </c>
      <c r="K1654" s="168">
        <v>30</v>
      </c>
      <c r="L1654" s="43"/>
      <c r="M1654" s="43"/>
      <c r="N1654" s="43"/>
      <c r="O1654" s="32">
        <v>1</v>
      </c>
      <c r="P1654" s="92">
        <v>65</v>
      </c>
      <c r="Q1654" s="92">
        <v>215</v>
      </c>
      <c r="R1654" s="43"/>
      <c r="S1654" s="55"/>
      <c r="T1654" s="55"/>
      <c r="U1654" s="163" t="s">
        <v>4226</v>
      </c>
      <c r="V1654" s="32" t="s">
        <v>39</v>
      </c>
      <c r="W1654" s="92" t="s">
        <v>4048</v>
      </c>
    </row>
    <row r="1655" s="1" customFormat="1" ht="25" customHeight="1" spans="1:23">
      <c r="A1655" s="32">
        <v>1646</v>
      </c>
      <c r="B1655" s="92" t="s">
        <v>4227</v>
      </c>
      <c r="C1655" s="92" t="s">
        <v>31</v>
      </c>
      <c r="D1655" s="169" t="s">
        <v>34</v>
      </c>
      <c r="E1655" s="92" t="s">
        <v>75</v>
      </c>
      <c r="F1655" s="161" t="s">
        <v>4125</v>
      </c>
      <c r="G1655" s="162">
        <v>44531</v>
      </c>
      <c r="H1655" s="163" t="s">
        <v>3968</v>
      </c>
      <c r="I1655" s="92" t="s">
        <v>4228</v>
      </c>
      <c r="J1655" s="168">
        <v>10</v>
      </c>
      <c r="K1655" s="168">
        <v>10</v>
      </c>
      <c r="L1655" s="43"/>
      <c r="M1655" s="43"/>
      <c r="N1655" s="43"/>
      <c r="O1655" s="32">
        <v>1</v>
      </c>
      <c r="P1655" s="92">
        <v>210</v>
      </c>
      <c r="Q1655" s="92">
        <v>498</v>
      </c>
      <c r="R1655" s="43"/>
      <c r="S1655" s="55"/>
      <c r="T1655" s="55"/>
      <c r="U1655" s="163" t="s">
        <v>4229</v>
      </c>
      <c r="V1655" s="32" t="s">
        <v>39</v>
      </c>
      <c r="W1655" s="92" t="s">
        <v>4048</v>
      </c>
    </row>
    <row r="1656" s="1" customFormat="1" ht="25" customHeight="1" spans="1:23">
      <c r="A1656" s="32">
        <v>1647</v>
      </c>
      <c r="B1656" s="92" t="s">
        <v>4227</v>
      </c>
      <c r="C1656" s="92" t="s">
        <v>31</v>
      </c>
      <c r="D1656" s="169" t="s">
        <v>34</v>
      </c>
      <c r="E1656" s="92" t="s">
        <v>75</v>
      </c>
      <c r="F1656" s="161" t="s">
        <v>4125</v>
      </c>
      <c r="G1656" s="162">
        <v>44531</v>
      </c>
      <c r="H1656" s="163" t="s">
        <v>3968</v>
      </c>
      <c r="I1656" s="92" t="s">
        <v>4230</v>
      </c>
      <c r="J1656" s="168">
        <v>10</v>
      </c>
      <c r="K1656" s="168">
        <v>10</v>
      </c>
      <c r="L1656" s="43"/>
      <c r="M1656" s="43"/>
      <c r="N1656" s="43"/>
      <c r="O1656" s="32">
        <v>1</v>
      </c>
      <c r="P1656" s="92">
        <v>89</v>
      </c>
      <c r="Q1656" s="92">
        <v>172</v>
      </c>
      <c r="R1656" s="43"/>
      <c r="S1656" s="55"/>
      <c r="T1656" s="55"/>
      <c r="U1656" s="163" t="s">
        <v>4231</v>
      </c>
      <c r="V1656" s="32" t="s">
        <v>39</v>
      </c>
      <c r="W1656" s="92" t="s">
        <v>4048</v>
      </c>
    </row>
    <row r="1657" s="1" customFormat="1" ht="25" customHeight="1" spans="1:23">
      <c r="A1657" s="32">
        <v>1648</v>
      </c>
      <c r="B1657" s="92" t="s">
        <v>4232</v>
      </c>
      <c r="C1657" s="92" t="s">
        <v>31</v>
      </c>
      <c r="D1657" s="169" t="s">
        <v>34</v>
      </c>
      <c r="E1657" s="92" t="s">
        <v>75</v>
      </c>
      <c r="F1657" s="161" t="s">
        <v>4125</v>
      </c>
      <c r="G1657" s="162">
        <v>44531</v>
      </c>
      <c r="H1657" s="163" t="s">
        <v>3968</v>
      </c>
      <c r="I1657" s="92" t="s">
        <v>4233</v>
      </c>
      <c r="J1657" s="168">
        <v>10</v>
      </c>
      <c r="K1657" s="168">
        <v>10</v>
      </c>
      <c r="L1657" s="43"/>
      <c r="M1657" s="43"/>
      <c r="N1657" s="43"/>
      <c r="O1657" s="32">
        <v>1</v>
      </c>
      <c r="P1657" s="92">
        <v>324</v>
      </c>
      <c r="Q1657" s="92">
        <v>1120</v>
      </c>
      <c r="R1657" s="43"/>
      <c r="S1657" s="55"/>
      <c r="T1657" s="55"/>
      <c r="U1657" s="163" t="s">
        <v>4234</v>
      </c>
      <c r="V1657" s="32" t="s">
        <v>39</v>
      </c>
      <c r="W1657" s="92" t="s">
        <v>4048</v>
      </c>
    </row>
    <row r="1658" s="1" customFormat="1" ht="25" customHeight="1" spans="1:23">
      <c r="A1658" s="32">
        <v>1649</v>
      </c>
      <c r="B1658" s="92" t="s">
        <v>4235</v>
      </c>
      <c r="C1658" s="92" t="s">
        <v>31</v>
      </c>
      <c r="D1658" s="169" t="s">
        <v>34</v>
      </c>
      <c r="E1658" s="92" t="s">
        <v>75</v>
      </c>
      <c r="F1658" s="161" t="s">
        <v>4125</v>
      </c>
      <c r="G1658" s="162">
        <v>44531</v>
      </c>
      <c r="H1658" s="163" t="s">
        <v>3968</v>
      </c>
      <c r="I1658" s="92" t="s">
        <v>4236</v>
      </c>
      <c r="J1658" s="168">
        <v>10</v>
      </c>
      <c r="K1658" s="168">
        <v>10</v>
      </c>
      <c r="L1658" s="43"/>
      <c r="M1658" s="43"/>
      <c r="N1658" s="43"/>
      <c r="O1658" s="32">
        <v>1</v>
      </c>
      <c r="P1658" s="92">
        <v>415</v>
      </c>
      <c r="Q1658" s="171">
        <v>1680</v>
      </c>
      <c r="R1658" s="43"/>
      <c r="S1658" s="55"/>
      <c r="T1658" s="55"/>
      <c r="U1658" s="163" t="s">
        <v>4237</v>
      </c>
      <c r="V1658" s="32" t="s">
        <v>39</v>
      </c>
      <c r="W1658" s="92" t="s">
        <v>4048</v>
      </c>
    </row>
    <row r="1659" s="1" customFormat="1" ht="25" customHeight="1" spans="1:23">
      <c r="A1659" s="32">
        <v>1650</v>
      </c>
      <c r="B1659" s="92" t="s">
        <v>4238</v>
      </c>
      <c r="C1659" s="92" t="s">
        <v>31</v>
      </c>
      <c r="D1659" s="169" t="s">
        <v>34</v>
      </c>
      <c r="E1659" s="92" t="s">
        <v>75</v>
      </c>
      <c r="F1659" s="161" t="s">
        <v>4125</v>
      </c>
      <c r="G1659" s="162">
        <v>44531</v>
      </c>
      <c r="H1659" s="163" t="s">
        <v>3968</v>
      </c>
      <c r="I1659" s="92" t="s">
        <v>4239</v>
      </c>
      <c r="J1659" s="168">
        <v>24</v>
      </c>
      <c r="K1659" s="168">
        <v>24</v>
      </c>
      <c r="L1659" s="43"/>
      <c r="M1659" s="43"/>
      <c r="N1659" s="43"/>
      <c r="O1659" s="32">
        <v>1</v>
      </c>
      <c r="P1659" s="92">
        <v>70</v>
      </c>
      <c r="Q1659" s="92">
        <v>330</v>
      </c>
      <c r="R1659" s="43"/>
      <c r="S1659" s="55"/>
      <c r="T1659" s="55"/>
      <c r="U1659" s="163" t="s">
        <v>4240</v>
      </c>
      <c r="V1659" s="32" t="s">
        <v>39</v>
      </c>
      <c r="W1659" s="92" t="s">
        <v>4048</v>
      </c>
    </row>
    <row r="1660" s="1" customFormat="1" ht="25" customHeight="1" spans="1:23">
      <c r="A1660" s="32">
        <v>1651</v>
      </c>
      <c r="B1660" s="92" t="s">
        <v>4238</v>
      </c>
      <c r="C1660" s="92" t="s">
        <v>31</v>
      </c>
      <c r="D1660" s="169" t="s">
        <v>34</v>
      </c>
      <c r="E1660" s="92" t="s">
        <v>75</v>
      </c>
      <c r="F1660" s="161" t="s">
        <v>4125</v>
      </c>
      <c r="G1660" s="162">
        <v>44531</v>
      </c>
      <c r="H1660" s="163" t="s">
        <v>3968</v>
      </c>
      <c r="I1660" s="92" t="s">
        <v>4241</v>
      </c>
      <c r="J1660" s="168">
        <v>32</v>
      </c>
      <c r="K1660" s="168">
        <v>32</v>
      </c>
      <c r="L1660" s="43"/>
      <c r="M1660" s="43"/>
      <c r="N1660" s="43"/>
      <c r="O1660" s="32">
        <v>1</v>
      </c>
      <c r="P1660" s="92">
        <v>302</v>
      </c>
      <c r="Q1660" s="92">
        <v>678</v>
      </c>
      <c r="R1660" s="43"/>
      <c r="S1660" s="55"/>
      <c r="T1660" s="55"/>
      <c r="U1660" s="163" t="s">
        <v>4242</v>
      </c>
      <c r="V1660" s="32" t="s">
        <v>39</v>
      </c>
      <c r="W1660" s="92" t="s">
        <v>4048</v>
      </c>
    </row>
    <row r="1661" s="1" customFormat="1" ht="25" customHeight="1" spans="1:23">
      <c r="A1661" s="32">
        <v>1652</v>
      </c>
      <c r="B1661" s="92" t="s">
        <v>4243</v>
      </c>
      <c r="C1661" s="92" t="s">
        <v>31</v>
      </c>
      <c r="D1661" s="169" t="s">
        <v>34</v>
      </c>
      <c r="E1661" s="92" t="s">
        <v>296</v>
      </c>
      <c r="F1661" s="161" t="s">
        <v>3967</v>
      </c>
      <c r="G1661" s="162">
        <v>44531</v>
      </c>
      <c r="H1661" s="163" t="s">
        <v>3968</v>
      </c>
      <c r="I1661" s="92" t="s">
        <v>4244</v>
      </c>
      <c r="J1661" s="168">
        <v>10</v>
      </c>
      <c r="K1661" s="168">
        <v>10</v>
      </c>
      <c r="L1661" s="43"/>
      <c r="M1661" s="43"/>
      <c r="N1661" s="43"/>
      <c r="O1661" s="32">
        <v>1</v>
      </c>
      <c r="P1661" s="92">
        <v>59</v>
      </c>
      <c r="Q1661" s="92">
        <v>237</v>
      </c>
      <c r="R1661" s="43"/>
      <c r="S1661" s="55"/>
      <c r="T1661" s="55"/>
      <c r="U1661" s="163" t="s">
        <v>4245</v>
      </c>
      <c r="V1661" s="32" t="s">
        <v>39</v>
      </c>
      <c r="W1661" s="92" t="s">
        <v>4048</v>
      </c>
    </row>
    <row r="1662" s="1" customFormat="1" ht="25" customHeight="1" spans="1:23">
      <c r="A1662" s="32">
        <v>1653</v>
      </c>
      <c r="B1662" s="92" t="s">
        <v>4246</v>
      </c>
      <c r="C1662" s="92" t="s">
        <v>31</v>
      </c>
      <c r="D1662" s="169" t="s">
        <v>34</v>
      </c>
      <c r="E1662" s="92" t="s">
        <v>323</v>
      </c>
      <c r="F1662" s="161" t="s">
        <v>4125</v>
      </c>
      <c r="G1662" s="162">
        <v>44531</v>
      </c>
      <c r="H1662" s="163" t="s">
        <v>3968</v>
      </c>
      <c r="I1662" s="92" t="s">
        <v>4247</v>
      </c>
      <c r="J1662" s="168">
        <v>35</v>
      </c>
      <c r="K1662" s="168">
        <v>35</v>
      </c>
      <c r="L1662" s="43"/>
      <c r="M1662" s="43"/>
      <c r="N1662" s="43"/>
      <c r="O1662" s="32">
        <v>1</v>
      </c>
      <c r="P1662" s="92">
        <v>157</v>
      </c>
      <c r="Q1662" s="92">
        <v>571</v>
      </c>
      <c r="R1662" s="43"/>
      <c r="S1662" s="55"/>
      <c r="T1662" s="55"/>
      <c r="U1662" s="163" t="s">
        <v>4248</v>
      </c>
      <c r="V1662" s="32" t="s">
        <v>39</v>
      </c>
      <c r="W1662" s="92" t="s">
        <v>4048</v>
      </c>
    </row>
    <row r="1663" s="1" customFormat="1" ht="25" customHeight="1" spans="1:23">
      <c r="A1663" s="32">
        <v>1654</v>
      </c>
      <c r="B1663" s="92" t="s">
        <v>4249</v>
      </c>
      <c r="C1663" s="92" t="s">
        <v>31</v>
      </c>
      <c r="D1663" s="169" t="s">
        <v>34</v>
      </c>
      <c r="E1663" s="92" t="s">
        <v>303</v>
      </c>
      <c r="F1663" s="161" t="s">
        <v>4125</v>
      </c>
      <c r="G1663" s="162">
        <v>44531</v>
      </c>
      <c r="H1663" s="163" t="s">
        <v>3968</v>
      </c>
      <c r="I1663" s="92" t="s">
        <v>4250</v>
      </c>
      <c r="J1663" s="168">
        <v>30</v>
      </c>
      <c r="K1663" s="168">
        <v>30</v>
      </c>
      <c r="L1663" s="43"/>
      <c r="M1663" s="43"/>
      <c r="N1663" s="43"/>
      <c r="O1663" s="32">
        <v>1</v>
      </c>
      <c r="P1663" s="92">
        <v>83</v>
      </c>
      <c r="Q1663" s="92">
        <v>249</v>
      </c>
      <c r="R1663" s="43"/>
      <c r="S1663" s="55"/>
      <c r="T1663" s="55"/>
      <c r="U1663" s="163" t="s">
        <v>4251</v>
      </c>
      <c r="V1663" s="32" t="s">
        <v>39</v>
      </c>
      <c r="W1663" s="92" t="s">
        <v>4048</v>
      </c>
    </row>
    <row r="1664" s="1" customFormat="1" ht="25" customHeight="1" spans="1:23">
      <c r="A1664" s="32">
        <v>1655</v>
      </c>
      <c r="B1664" s="92" t="s">
        <v>4252</v>
      </c>
      <c r="C1664" s="92" t="s">
        <v>31</v>
      </c>
      <c r="D1664" s="169" t="s">
        <v>34</v>
      </c>
      <c r="E1664" s="92" t="s">
        <v>56</v>
      </c>
      <c r="F1664" s="161" t="s">
        <v>3967</v>
      </c>
      <c r="G1664" s="162">
        <v>44531</v>
      </c>
      <c r="H1664" s="163" t="s">
        <v>3968</v>
      </c>
      <c r="I1664" s="92" t="s">
        <v>4253</v>
      </c>
      <c r="J1664" s="168">
        <v>10</v>
      </c>
      <c r="K1664" s="168">
        <v>10</v>
      </c>
      <c r="L1664" s="43"/>
      <c r="M1664" s="43"/>
      <c r="N1664" s="43"/>
      <c r="O1664" s="32">
        <v>1</v>
      </c>
      <c r="P1664" s="92">
        <v>58</v>
      </c>
      <c r="Q1664" s="92">
        <v>237</v>
      </c>
      <c r="R1664" s="43"/>
      <c r="S1664" s="55"/>
      <c r="T1664" s="55"/>
      <c r="U1664" s="163" t="s">
        <v>4254</v>
      </c>
      <c r="V1664" s="32" t="s">
        <v>39</v>
      </c>
      <c r="W1664" s="92" t="s">
        <v>4048</v>
      </c>
    </row>
    <row r="1665" s="1" customFormat="1" ht="25" customHeight="1" spans="1:23">
      <c r="A1665" s="32">
        <v>1656</v>
      </c>
      <c r="B1665" s="92" t="s">
        <v>4255</v>
      </c>
      <c r="C1665" s="92" t="s">
        <v>31</v>
      </c>
      <c r="D1665" s="169" t="s">
        <v>34</v>
      </c>
      <c r="E1665" s="92" t="s">
        <v>4256</v>
      </c>
      <c r="F1665" s="161" t="s">
        <v>4125</v>
      </c>
      <c r="G1665" s="162">
        <v>44531</v>
      </c>
      <c r="H1665" s="163" t="s">
        <v>3968</v>
      </c>
      <c r="I1665" s="92" t="s">
        <v>4166</v>
      </c>
      <c r="J1665" s="168">
        <v>20</v>
      </c>
      <c r="K1665" s="168">
        <v>20</v>
      </c>
      <c r="L1665" s="43"/>
      <c r="M1665" s="43"/>
      <c r="N1665" s="43"/>
      <c r="O1665" s="32">
        <v>1</v>
      </c>
      <c r="P1665" s="92">
        <v>72</v>
      </c>
      <c r="Q1665" s="92">
        <v>263</v>
      </c>
      <c r="R1665" s="43"/>
      <c r="S1665" s="55"/>
      <c r="T1665" s="55"/>
      <c r="U1665" s="163" t="s">
        <v>4257</v>
      </c>
      <c r="V1665" s="32" t="s">
        <v>39</v>
      </c>
      <c r="W1665" s="92" t="s">
        <v>4048</v>
      </c>
    </row>
    <row r="1666" s="1" customFormat="1" ht="25" customHeight="1" spans="1:23">
      <c r="A1666" s="32">
        <v>1657</v>
      </c>
      <c r="B1666" s="159" t="s">
        <v>4258</v>
      </c>
      <c r="C1666" s="92" t="s">
        <v>31</v>
      </c>
      <c r="D1666" s="169" t="s">
        <v>34</v>
      </c>
      <c r="E1666" s="92" t="s">
        <v>1648</v>
      </c>
      <c r="F1666" s="161" t="s">
        <v>3967</v>
      </c>
      <c r="G1666" s="162">
        <v>44531</v>
      </c>
      <c r="H1666" s="163" t="s">
        <v>3968</v>
      </c>
      <c r="I1666" s="92" t="s">
        <v>4259</v>
      </c>
      <c r="J1666" s="168">
        <v>12</v>
      </c>
      <c r="K1666" s="168">
        <v>12</v>
      </c>
      <c r="L1666" s="43"/>
      <c r="M1666" s="43"/>
      <c r="N1666" s="43"/>
      <c r="O1666" s="32">
        <v>1</v>
      </c>
      <c r="P1666" s="92">
        <v>64</v>
      </c>
      <c r="Q1666" s="92">
        <v>237</v>
      </c>
      <c r="R1666" s="43"/>
      <c r="S1666" s="55"/>
      <c r="T1666" s="55"/>
      <c r="U1666" s="163" t="s">
        <v>4260</v>
      </c>
      <c r="V1666" s="32" t="s">
        <v>39</v>
      </c>
      <c r="W1666" s="92" t="s">
        <v>4048</v>
      </c>
    </row>
    <row r="1667" s="1" customFormat="1" ht="25" customHeight="1" spans="1:23">
      <c r="A1667" s="32">
        <v>1658</v>
      </c>
      <c r="B1667" s="92" t="s">
        <v>4014</v>
      </c>
      <c r="C1667" s="92" t="s">
        <v>31</v>
      </c>
      <c r="D1667" s="92" t="s">
        <v>34</v>
      </c>
      <c r="E1667" s="92" t="s">
        <v>1252</v>
      </c>
      <c r="F1667" s="161" t="s">
        <v>3967</v>
      </c>
      <c r="G1667" s="162">
        <v>44531</v>
      </c>
      <c r="H1667" s="163" t="s">
        <v>3968</v>
      </c>
      <c r="I1667" s="92" t="s">
        <v>4261</v>
      </c>
      <c r="J1667" s="168">
        <v>28</v>
      </c>
      <c r="K1667" s="168">
        <v>28</v>
      </c>
      <c r="L1667" s="43"/>
      <c r="M1667" s="43"/>
      <c r="N1667" s="43"/>
      <c r="O1667" s="32">
        <v>1</v>
      </c>
      <c r="P1667" s="92">
        <v>43</v>
      </c>
      <c r="Q1667" s="92">
        <v>157</v>
      </c>
      <c r="R1667" s="43"/>
      <c r="S1667" s="55"/>
      <c r="T1667" s="55"/>
      <c r="U1667" s="92" t="s">
        <v>4262</v>
      </c>
      <c r="V1667" s="32" t="s">
        <v>39</v>
      </c>
      <c r="W1667" s="92" t="s">
        <v>4048</v>
      </c>
    </row>
    <row r="1668" s="1" customFormat="1" ht="25" customHeight="1" spans="1:23">
      <c r="A1668" s="32">
        <v>1659</v>
      </c>
      <c r="B1668" s="92" t="s">
        <v>4263</v>
      </c>
      <c r="C1668" s="92" t="s">
        <v>31</v>
      </c>
      <c r="D1668" s="92" t="s">
        <v>34</v>
      </c>
      <c r="E1668" s="92" t="s">
        <v>1563</v>
      </c>
      <c r="F1668" s="161" t="s">
        <v>3967</v>
      </c>
      <c r="G1668" s="162">
        <v>44531</v>
      </c>
      <c r="H1668" s="163" t="s">
        <v>3968</v>
      </c>
      <c r="I1668" s="92" t="s">
        <v>4264</v>
      </c>
      <c r="J1668" s="168">
        <v>20</v>
      </c>
      <c r="K1668" s="168">
        <v>20</v>
      </c>
      <c r="L1668" s="43"/>
      <c r="M1668" s="43"/>
      <c r="N1668" s="43"/>
      <c r="O1668" s="32">
        <v>1</v>
      </c>
      <c r="P1668" s="92">
        <v>61</v>
      </c>
      <c r="Q1668" s="92">
        <v>214</v>
      </c>
      <c r="R1668" s="43"/>
      <c r="S1668" s="55"/>
      <c r="T1668" s="55"/>
      <c r="U1668" s="92" t="s">
        <v>4265</v>
      </c>
      <c r="V1668" s="32" t="s">
        <v>39</v>
      </c>
      <c r="W1668" s="92" t="s">
        <v>4048</v>
      </c>
    </row>
    <row r="1669" s="1" customFormat="1" ht="25" customHeight="1" spans="1:23">
      <c r="A1669" s="32">
        <v>1660</v>
      </c>
      <c r="B1669" s="159" t="s">
        <v>4266</v>
      </c>
      <c r="C1669" s="92" t="s">
        <v>31</v>
      </c>
      <c r="D1669" s="169" t="s">
        <v>34</v>
      </c>
      <c r="E1669" s="92" t="s">
        <v>1159</v>
      </c>
      <c r="F1669" s="161" t="s">
        <v>3967</v>
      </c>
      <c r="G1669" s="162">
        <v>44531</v>
      </c>
      <c r="H1669" s="163" t="s">
        <v>3968</v>
      </c>
      <c r="I1669" s="92" t="s">
        <v>4267</v>
      </c>
      <c r="J1669" s="168">
        <v>30</v>
      </c>
      <c r="K1669" s="168">
        <v>30</v>
      </c>
      <c r="L1669" s="43"/>
      <c r="M1669" s="43"/>
      <c r="N1669" s="43"/>
      <c r="O1669" s="32">
        <v>1</v>
      </c>
      <c r="P1669" s="92">
        <v>163</v>
      </c>
      <c r="Q1669" s="92">
        <v>654</v>
      </c>
      <c r="R1669" s="43"/>
      <c r="S1669" s="55"/>
      <c r="T1669" s="55"/>
      <c r="U1669" s="92" t="s">
        <v>4268</v>
      </c>
      <c r="V1669" s="32" t="s">
        <v>39</v>
      </c>
      <c r="W1669" s="92" t="s">
        <v>4048</v>
      </c>
    </row>
    <row r="1670" s="1" customFormat="1" ht="25" customHeight="1" spans="1:23">
      <c r="A1670" s="32">
        <v>1661</v>
      </c>
      <c r="B1670" s="159" t="s">
        <v>4269</v>
      </c>
      <c r="C1670" s="92" t="s">
        <v>31</v>
      </c>
      <c r="D1670" s="169" t="s">
        <v>34</v>
      </c>
      <c r="E1670" s="92" t="s">
        <v>1326</v>
      </c>
      <c r="F1670" s="161" t="s">
        <v>3967</v>
      </c>
      <c r="G1670" s="162">
        <v>44531</v>
      </c>
      <c r="H1670" s="163" t="s">
        <v>3968</v>
      </c>
      <c r="I1670" s="92" t="s">
        <v>4270</v>
      </c>
      <c r="J1670" s="168">
        <v>6</v>
      </c>
      <c r="K1670" s="168">
        <v>6</v>
      </c>
      <c r="L1670" s="43"/>
      <c r="M1670" s="43"/>
      <c r="N1670" s="43"/>
      <c r="O1670" s="32">
        <v>1</v>
      </c>
      <c r="P1670" s="92">
        <v>49</v>
      </c>
      <c r="Q1670" s="92">
        <v>175</v>
      </c>
      <c r="R1670" s="43"/>
      <c r="S1670" s="55"/>
      <c r="T1670" s="55"/>
      <c r="U1670" s="92" t="s">
        <v>4271</v>
      </c>
      <c r="V1670" s="32" t="s">
        <v>39</v>
      </c>
      <c r="W1670" s="92" t="s">
        <v>4048</v>
      </c>
    </row>
    <row r="1671" s="1" customFormat="1" ht="25" customHeight="1" spans="1:23">
      <c r="A1671" s="32">
        <v>1662</v>
      </c>
      <c r="B1671" s="92" t="s">
        <v>4272</v>
      </c>
      <c r="C1671" s="92" t="s">
        <v>31</v>
      </c>
      <c r="D1671" s="92" t="s">
        <v>34</v>
      </c>
      <c r="E1671" s="92" t="s">
        <v>292</v>
      </c>
      <c r="F1671" s="161" t="s">
        <v>3967</v>
      </c>
      <c r="G1671" s="162">
        <v>44531</v>
      </c>
      <c r="H1671" s="163" t="s">
        <v>3968</v>
      </c>
      <c r="I1671" s="92" t="s">
        <v>4273</v>
      </c>
      <c r="J1671" s="92">
        <v>9</v>
      </c>
      <c r="K1671" s="92">
        <v>9</v>
      </c>
      <c r="L1671" s="43"/>
      <c r="M1671" s="43"/>
      <c r="N1671" s="43"/>
      <c r="O1671" s="32">
        <v>1</v>
      </c>
      <c r="P1671" s="92">
        <v>43</v>
      </c>
      <c r="Q1671" s="92">
        <v>129</v>
      </c>
      <c r="R1671" s="43"/>
      <c r="S1671" s="55"/>
      <c r="T1671" s="55"/>
      <c r="U1671" s="163" t="s">
        <v>4274</v>
      </c>
      <c r="V1671" s="32" t="s">
        <v>39</v>
      </c>
      <c r="W1671" s="92" t="s">
        <v>4048</v>
      </c>
    </row>
    <row r="1672" s="1" customFormat="1" ht="25" customHeight="1" spans="1:23">
      <c r="A1672" s="32">
        <v>1663</v>
      </c>
      <c r="B1672" s="92" t="s">
        <v>4275</v>
      </c>
      <c r="C1672" s="92" t="s">
        <v>31</v>
      </c>
      <c r="D1672" s="169" t="s">
        <v>34</v>
      </c>
      <c r="E1672" s="92" t="s">
        <v>1458</v>
      </c>
      <c r="F1672" s="161" t="s">
        <v>3967</v>
      </c>
      <c r="G1672" s="162">
        <v>44537</v>
      </c>
      <c r="H1672" s="163" t="s">
        <v>3968</v>
      </c>
      <c r="I1672" s="92" t="s">
        <v>4276</v>
      </c>
      <c r="J1672" s="168">
        <v>4.2</v>
      </c>
      <c r="K1672" s="168">
        <v>4.2</v>
      </c>
      <c r="L1672" s="43"/>
      <c r="M1672" s="43"/>
      <c r="N1672" s="43"/>
      <c r="O1672" s="32">
        <v>1</v>
      </c>
      <c r="P1672" s="92">
        <v>24</v>
      </c>
      <c r="Q1672" s="92">
        <v>68</v>
      </c>
      <c r="R1672" s="43"/>
      <c r="S1672" s="55"/>
      <c r="T1672" s="55"/>
      <c r="U1672" s="159" t="s">
        <v>4139</v>
      </c>
      <c r="V1672" s="32" t="s">
        <v>39</v>
      </c>
      <c r="W1672" s="92" t="s">
        <v>4048</v>
      </c>
    </row>
    <row r="1673" s="1" customFormat="1" ht="25" customHeight="1" spans="1:23">
      <c r="A1673" s="32">
        <v>1664</v>
      </c>
      <c r="B1673" s="92" t="s">
        <v>4277</v>
      </c>
      <c r="C1673" s="92" t="s">
        <v>31</v>
      </c>
      <c r="D1673" s="169" t="s">
        <v>34</v>
      </c>
      <c r="E1673" s="159" t="s">
        <v>881</v>
      </c>
      <c r="F1673" s="161" t="s">
        <v>3967</v>
      </c>
      <c r="G1673" s="162">
        <v>44531</v>
      </c>
      <c r="H1673" s="163" t="s">
        <v>3968</v>
      </c>
      <c r="I1673" s="159" t="s">
        <v>4278</v>
      </c>
      <c r="J1673" s="167">
        <v>10</v>
      </c>
      <c r="K1673" s="167">
        <v>10</v>
      </c>
      <c r="L1673" s="43"/>
      <c r="M1673" s="43"/>
      <c r="N1673" s="43"/>
      <c r="O1673" s="32">
        <v>1</v>
      </c>
      <c r="P1673" s="159">
        <v>51</v>
      </c>
      <c r="Q1673" s="159">
        <v>197</v>
      </c>
      <c r="R1673" s="43"/>
      <c r="S1673" s="55"/>
      <c r="T1673" s="55"/>
      <c r="U1673" s="92" t="s">
        <v>4279</v>
      </c>
      <c r="V1673" s="32" t="s">
        <v>39</v>
      </c>
      <c r="W1673" s="92" t="s">
        <v>4048</v>
      </c>
    </row>
    <row r="1674" s="1" customFormat="1" ht="25" customHeight="1" spans="1:23">
      <c r="A1674" s="32">
        <v>1665</v>
      </c>
      <c r="B1674" s="92" t="s">
        <v>4280</v>
      </c>
      <c r="C1674" s="92" t="s">
        <v>31</v>
      </c>
      <c r="D1674" s="169" t="s">
        <v>34</v>
      </c>
      <c r="E1674" s="92" t="s">
        <v>398</v>
      </c>
      <c r="F1674" s="161" t="s">
        <v>3967</v>
      </c>
      <c r="G1674" s="162">
        <v>44531</v>
      </c>
      <c r="H1674" s="163" t="s">
        <v>3968</v>
      </c>
      <c r="I1674" s="92" t="s">
        <v>4281</v>
      </c>
      <c r="J1674" s="168">
        <v>10</v>
      </c>
      <c r="K1674" s="168">
        <v>10</v>
      </c>
      <c r="L1674" s="43"/>
      <c r="M1674" s="43"/>
      <c r="N1674" s="43"/>
      <c r="O1674" s="32">
        <v>1</v>
      </c>
      <c r="P1674" s="92">
        <v>42</v>
      </c>
      <c r="Q1674" s="92">
        <v>131</v>
      </c>
      <c r="R1674" s="43"/>
      <c r="S1674" s="55"/>
      <c r="T1674" s="55"/>
      <c r="U1674" s="163" t="s">
        <v>4282</v>
      </c>
      <c r="V1674" s="32" t="s">
        <v>39</v>
      </c>
      <c r="W1674" s="92" t="s">
        <v>4048</v>
      </c>
    </row>
    <row r="1675" s="1" customFormat="1" ht="25" customHeight="1" spans="1:23">
      <c r="A1675" s="32">
        <v>1666</v>
      </c>
      <c r="B1675" s="172" t="s">
        <v>4283</v>
      </c>
      <c r="C1675" s="92" t="s">
        <v>31</v>
      </c>
      <c r="D1675" s="169" t="s">
        <v>34</v>
      </c>
      <c r="E1675" s="163" t="s">
        <v>496</v>
      </c>
      <c r="F1675" s="173">
        <v>44166</v>
      </c>
      <c r="G1675" s="173">
        <v>44531</v>
      </c>
      <c r="H1675" s="163" t="s">
        <v>3968</v>
      </c>
      <c r="I1675" s="163" t="s">
        <v>1116</v>
      </c>
      <c r="J1675" s="186">
        <v>20</v>
      </c>
      <c r="K1675" s="186">
        <v>20</v>
      </c>
      <c r="L1675" s="43"/>
      <c r="M1675" s="43"/>
      <c r="N1675" s="43"/>
      <c r="O1675" s="32">
        <v>1</v>
      </c>
      <c r="P1675" s="92">
        <v>83</v>
      </c>
      <c r="Q1675" s="92">
        <v>295</v>
      </c>
      <c r="R1675" s="43"/>
      <c r="S1675" s="55"/>
      <c r="T1675" s="55"/>
      <c r="U1675" s="163" t="s">
        <v>4284</v>
      </c>
      <c r="V1675" s="32" t="s">
        <v>39</v>
      </c>
      <c r="W1675" s="92" t="s">
        <v>54</v>
      </c>
    </row>
    <row r="1676" s="1" customFormat="1" ht="25" customHeight="1" spans="1:23">
      <c r="A1676" s="32">
        <v>1667</v>
      </c>
      <c r="B1676" s="172" t="s">
        <v>4285</v>
      </c>
      <c r="C1676" s="92" t="s">
        <v>31</v>
      </c>
      <c r="D1676" s="169" t="s">
        <v>34</v>
      </c>
      <c r="E1676" s="92" t="s">
        <v>4286</v>
      </c>
      <c r="F1676" s="173">
        <v>44166</v>
      </c>
      <c r="G1676" s="173">
        <v>44531</v>
      </c>
      <c r="H1676" s="163" t="s">
        <v>3968</v>
      </c>
      <c r="I1676" s="163" t="s">
        <v>4287</v>
      </c>
      <c r="J1676" s="186">
        <v>20</v>
      </c>
      <c r="K1676" s="186">
        <v>20</v>
      </c>
      <c r="L1676" s="43"/>
      <c r="M1676" s="43"/>
      <c r="N1676" s="43"/>
      <c r="O1676" s="32">
        <v>1</v>
      </c>
      <c r="P1676" s="92">
        <v>58</v>
      </c>
      <c r="Q1676" s="92">
        <v>238</v>
      </c>
      <c r="R1676" s="43"/>
      <c r="S1676" s="55"/>
      <c r="T1676" s="55"/>
      <c r="U1676" s="163" t="s">
        <v>4288</v>
      </c>
      <c r="V1676" s="32" t="s">
        <v>39</v>
      </c>
      <c r="W1676" s="92" t="s">
        <v>54</v>
      </c>
    </row>
    <row r="1677" s="1" customFormat="1" ht="25" customHeight="1" spans="1:23">
      <c r="A1677" s="32">
        <v>1668</v>
      </c>
      <c r="B1677" s="172" t="s">
        <v>4289</v>
      </c>
      <c r="C1677" s="92" t="s">
        <v>31</v>
      </c>
      <c r="D1677" s="169" t="s">
        <v>34</v>
      </c>
      <c r="E1677" s="163" t="s">
        <v>279</v>
      </c>
      <c r="F1677" s="173">
        <v>44166</v>
      </c>
      <c r="G1677" s="173">
        <v>44531</v>
      </c>
      <c r="H1677" s="163" t="s">
        <v>3968</v>
      </c>
      <c r="I1677" s="163" t="s">
        <v>4290</v>
      </c>
      <c r="J1677" s="186">
        <v>27</v>
      </c>
      <c r="K1677" s="186">
        <v>27</v>
      </c>
      <c r="L1677" s="43"/>
      <c r="M1677" s="43"/>
      <c r="N1677" s="43"/>
      <c r="O1677" s="32">
        <v>1</v>
      </c>
      <c r="P1677" s="92">
        <v>123</v>
      </c>
      <c r="Q1677" s="92">
        <v>434</v>
      </c>
      <c r="R1677" s="43"/>
      <c r="S1677" s="55"/>
      <c r="T1677" s="55"/>
      <c r="U1677" s="163" t="s">
        <v>4291</v>
      </c>
      <c r="V1677" s="32" t="s">
        <v>39</v>
      </c>
      <c r="W1677" s="92" t="s">
        <v>54</v>
      </c>
    </row>
    <row r="1678" s="1" customFormat="1" ht="25" customHeight="1" spans="1:23">
      <c r="A1678" s="32">
        <v>1669</v>
      </c>
      <c r="B1678" s="172" t="s">
        <v>4292</v>
      </c>
      <c r="C1678" s="92" t="s">
        <v>31</v>
      </c>
      <c r="D1678" s="169" t="s">
        <v>34</v>
      </c>
      <c r="E1678" s="163" t="s">
        <v>46</v>
      </c>
      <c r="F1678" s="173">
        <v>44166</v>
      </c>
      <c r="G1678" s="173">
        <v>44531</v>
      </c>
      <c r="H1678" s="163" t="s">
        <v>3968</v>
      </c>
      <c r="I1678" s="163" t="s">
        <v>1443</v>
      </c>
      <c r="J1678" s="186">
        <v>25</v>
      </c>
      <c r="K1678" s="186">
        <v>25</v>
      </c>
      <c r="L1678" s="43"/>
      <c r="M1678" s="43"/>
      <c r="N1678" s="43"/>
      <c r="O1678" s="32">
        <v>1</v>
      </c>
      <c r="P1678" s="92">
        <v>30</v>
      </c>
      <c r="Q1678" s="92">
        <v>157</v>
      </c>
      <c r="R1678" s="43"/>
      <c r="S1678" s="55"/>
      <c r="T1678" s="55"/>
      <c r="U1678" s="163" t="s">
        <v>4293</v>
      </c>
      <c r="V1678" s="32" t="s">
        <v>39</v>
      </c>
      <c r="W1678" s="92" t="s">
        <v>54</v>
      </c>
    </row>
    <row r="1679" s="1" customFormat="1" ht="25" customHeight="1" spans="1:23">
      <c r="A1679" s="32">
        <v>1670</v>
      </c>
      <c r="B1679" s="172" t="s">
        <v>4294</v>
      </c>
      <c r="C1679" s="92" t="s">
        <v>31</v>
      </c>
      <c r="D1679" s="169" t="s">
        <v>34</v>
      </c>
      <c r="E1679" s="92" t="s">
        <v>2200</v>
      </c>
      <c r="F1679" s="173">
        <v>44166</v>
      </c>
      <c r="G1679" s="173">
        <v>44531</v>
      </c>
      <c r="H1679" s="163" t="s">
        <v>3968</v>
      </c>
      <c r="I1679" s="163" t="s">
        <v>1139</v>
      </c>
      <c r="J1679" s="186">
        <v>20</v>
      </c>
      <c r="K1679" s="186">
        <v>20</v>
      </c>
      <c r="L1679" s="43"/>
      <c r="M1679" s="43"/>
      <c r="N1679" s="43"/>
      <c r="O1679" s="32">
        <v>1</v>
      </c>
      <c r="P1679" s="92">
        <v>63</v>
      </c>
      <c r="Q1679" s="92">
        <v>278</v>
      </c>
      <c r="R1679" s="43"/>
      <c r="S1679" s="55"/>
      <c r="T1679" s="55"/>
      <c r="U1679" s="163" t="s">
        <v>4295</v>
      </c>
      <c r="V1679" s="32" t="s">
        <v>39</v>
      </c>
      <c r="W1679" s="92" t="s">
        <v>54</v>
      </c>
    </row>
    <row r="1680" s="1" customFormat="1" ht="25" customHeight="1" spans="1:23">
      <c r="A1680" s="32">
        <v>1671</v>
      </c>
      <c r="B1680" s="172" t="s">
        <v>4296</v>
      </c>
      <c r="C1680" s="92" t="s">
        <v>31</v>
      </c>
      <c r="D1680" s="169" t="s">
        <v>34</v>
      </c>
      <c r="E1680" s="163" t="s">
        <v>4297</v>
      </c>
      <c r="F1680" s="173">
        <v>44166</v>
      </c>
      <c r="G1680" s="173">
        <v>44531</v>
      </c>
      <c r="H1680" s="163" t="s">
        <v>3968</v>
      </c>
      <c r="I1680" s="163" t="s">
        <v>4298</v>
      </c>
      <c r="J1680" s="186">
        <v>10</v>
      </c>
      <c r="K1680" s="186">
        <v>10</v>
      </c>
      <c r="L1680" s="43"/>
      <c r="M1680" s="43"/>
      <c r="N1680" s="43"/>
      <c r="O1680" s="32">
        <v>1</v>
      </c>
      <c r="P1680" s="92">
        <v>92</v>
      </c>
      <c r="Q1680" s="92">
        <v>425</v>
      </c>
      <c r="R1680" s="43"/>
      <c r="S1680" s="55"/>
      <c r="T1680" s="55"/>
      <c r="U1680" s="163" t="s">
        <v>4299</v>
      </c>
      <c r="V1680" s="32" t="s">
        <v>39</v>
      </c>
      <c r="W1680" s="92" t="s">
        <v>54</v>
      </c>
    </row>
    <row r="1681" s="1" customFormat="1" ht="25" customHeight="1" spans="1:23">
      <c r="A1681" s="32">
        <v>1672</v>
      </c>
      <c r="B1681" s="172" t="s">
        <v>4300</v>
      </c>
      <c r="C1681" s="92" t="s">
        <v>31</v>
      </c>
      <c r="D1681" s="169" t="s">
        <v>34</v>
      </c>
      <c r="E1681" s="92" t="s">
        <v>149</v>
      </c>
      <c r="F1681" s="173">
        <v>44166</v>
      </c>
      <c r="G1681" s="173">
        <v>44531</v>
      </c>
      <c r="H1681" s="163" t="s">
        <v>3968</v>
      </c>
      <c r="I1681" s="163" t="s">
        <v>4301</v>
      </c>
      <c r="J1681" s="186">
        <v>13</v>
      </c>
      <c r="K1681" s="186">
        <v>13</v>
      </c>
      <c r="L1681" s="43"/>
      <c r="M1681" s="43"/>
      <c r="N1681" s="43"/>
      <c r="O1681" s="32">
        <v>1</v>
      </c>
      <c r="P1681" s="92">
        <v>75</v>
      </c>
      <c r="Q1681" s="92">
        <v>291</v>
      </c>
      <c r="R1681" s="43"/>
      <c r="S1681" s="55"/>
      <c r="T1681" s="55"/>
      <c r="U1681" s="163" t="s">
        <v>4302</v>
      </c>
      <c r="V1681" s="32" t="s">
        <v>39</v>
      </c>
      <c r="W1681" s="92" t="s">
        <v>54</v>
      </c>
    </row>
    <row r="1682" s="1" customFormat="1" ht="25" customHeight="1" spans="1:23">
      <c r="A1682" s="32">
        <v>1673</v>
      </c>
      <c r="B1682" s="172" t="s">
        <v>4303</v>
      </c>
      <c r="C1682" s="92" t="s">
        <v>31</v>
      </c>
      <c r="D1682" s="169" t="s">
        <v>34</v>
      </c>
      <c r="E1682" s="163" t="s">
        <v>205</v>
      </c>
      <c r="F1682" s="173">
        <v>44166</v>
      </c>
      <c r="G1682" s="173">
        <v>44531</v>
      </c>
      <c r="H1682" s="163" t="s">
        <v>3968</v>
      </c>
      <c r="I1682" s="163" t="s">
        <v>4304</v>
      </c>
      <c r="J1682" s="186">
        <v>20</v>
      </c>
      <c r="K1682" s="186">
        <v>20</v>
      </c>
      <c r="L1682" s="43"/>
      <c r="M1682" s="43"/>
      <c r="N1682" s="43"/>
      <c r="O1682" s="32">
        <v>1</v>
      </c>
      <c r="P1682" s="92">
        <v>15</v>
      </c>
      <c r="Q1682" s="92">
        <v>62</v>
      </c>
      <c r="R1682" s="43"/>
      <c r="S1682" s="55"/>
      <c r="T1682" s="55"/>
      <c r="U1682" s="163" t="s">
        <v>4305</v>
      </c>
      <c r="V1682" s="32" t="s">
        <v>39</v>
      </c>
      <c r="W1682" s="92" t="s">
        <v>54</v>
      </c>
    </row>
    <row r="1683" s="1" customFormat="1" ht="25" customHeight="1" spans="1:23">
      <c r="A1683" s="32">
        <v>1674</v>
      </c>
      <c r="B1683" s="172" t="s">
        <v>4306</v>
      </c>
      <c r="C1683" s="92" t="s">
        <v>31</v>
      </c>
      <c r="D1683" s="169" t="s">
        <v>34</v>
      </c>
      <c r="E1683" s="163" t="s">
        <v>398</v>
      </c>
      <c r="F1683" s="173">
        <v>44166</v>
      </c>
      <c r="G1683" s="173">
        <v>44531</v>
      </c>
      <c r="H1683" s="163" t="s">
        <v>3968</v>
      </c>
      <c r="I1683" s="163" t="s">
        <v>1188</v>
      </c>
      <c r="J1683" s="186">
        <v>14</v>
      </c>
      <c r="K1683" s="186">
        <v>14</v>
      </c>
      <c r="L1683" s="43"/>
      <c r="M1683" s="43"/>
      <c r="N1683" s="43"/>
      <c r="O1683" s="32">
        <v>1</v>
      </c>
      <c r="P1683" s="92">
        <v>40</v>
      </c>
      <c r="Q1683" s="92">
        <v>176</v>
      </c>
      <c r="R1683" s="43"/>
      <c r="S1683" s="55"/>
      <c r="T1683" s="55"/>
      <c r="U1683" s="163" t="s">
        <v>4307</v>
      </c>
      <c r="V1683" s="32" t="s">
        <v>39</v>
      </c>
      <c r="W1683" s="92" t="s">
        <v>54</v>
      </c>
    </row>
    <row r="1684" s="1" customFormat="1" ht="25" customHeight="1" spans="1:23">
      <c r="A1684" s="32">
        <v>1675</v>
      </c>
      <c r="B1684" s="172" t="s">
        <v>4308</v>
      </c>
      <c r="C1684" s="92" t="s">
        <v>31</v>
      </c>
      <c r="D1684" s="169" t="s">
        <v>34</v>
      </c>
      <c r="E1684" s="163" t="s">
        <v>747</v>
      </c>
      <c r="F1684" s="173">
        <v>44166</v>
      </c>
      <c r="G1684" s="173">
        <v>44531</v>
      </c>
      <c r="H1684" s="163" t="s">
        <v>3968</v>
      </c>
      <c r="I1684" s="163" t="s">
        <v>4309</v>
      </c>
      <c r="J1684" s="186">
        <v>28</v>
      </c>
      <c r="K1684" s="186">
        <v>28</v>
      </c>
      <c r="L1684" s="43"/>
      <c r="M1684" s="43"/>
      <c r="N1684" s="43"/>
      <c r="O1684" s="32">
        <v>1</v>
      </c>
      <c r="P1684" s="92">
        <v>410</v>
      </c>
      <c r="Q1684" s="92">
        <v>1378</v>
      </c>
      <c r="R1684" s="43"/>
      <c r="S1684" s="55"/>
      <c r="T1684" s="55"/>
      <c r="U1684" s="163" t="s">
        <v>4310</v>
      </c>
      <c r="V1684" s="32" t="s">
        <v>39</v>
      </c>
      <c r="W1684" s="92" t="s">
        <v>54</v>
      </c>
    </row>
    <row r="1685" s="1" customFormat="1" ht="25" customHeight="1" spans="1:23">
      <c r="A1685" s="32">
        <v>1676</v>
      </c>
      <c r="B1685" s="172" t="s">
        <v>4311</v>
      </c>
      <c r="C1685" s="92" t="s">
        <v>31</v>
      </c>
      <c r="D1685" s="169" t="s">
        <v>34</v>
      </c>
      <c r="E1685" s="163" t="s">
        <v>1156</v>
      </c>
      <c r="F1685" s="173">
        <v>44166</v>
      </c>
      <c r="G1685" s="173">
        <v>44531</v>
      </c>
      <c r="H1685" s="163" t="s">
        <v>3968</v>
      </c>
      <c r="I1685" s="163" t="s">
        <v>4287</v>
      </c>
      <c r="J1685" s="186">
        <v>20</v>
      </c>
      <c r="K1685" s="186">
        <v>20</v>
      </c>
      <c r="L1685" s="43"/>
      <c r="M1685" s="43"/>
      <c r="N1685" s="43"/>
      <c r="O1685" s="32">
        <v>1</v>
      </c>
      <c r="P1685" s="92">
        <v>68</v>
      </c>
      <c r="Q1685" s="92">
        <v>220</v>
      </c>
      <c r="R1685" s="43"/>
      <c r="S1685" s="55"/>
      <c r="T1685" s="55"/>
      <c r="U1685" s="163" t="s">
        <v>4312</v>
      </c>
      <c r="V1685" s="32" t="s">
        <v>39</v>
      </c>
      <c r="W1685" s="92" t="s">
        <v>54</v>
      </c>
    </row>
    <row r="1686" s="1" customFormat="1" ht="25" customHeight="1" spans="1:23">
      <c r="A1686" s="32">
        <v>1677</v>
      </c>
      <c r="B1686" s="172" t="s">
        <v>4313</v>
      </c>
      <c r="C1686" s="92" t="s">
        <v>31</v>
      </c>
      <c r="D1686" s="169" t="s">
        <v>34</v>
      </c>
      <c r="E1686" s="163" t="s">
        <v>1288</v>
      </c>
      <c r="F1686" s="173">
        <v>44166</v>
      </c>
      <c r="G1686" s="173">
        <v>44531</v>
      </c>
      <c r="H1686" s="163" t="s">
        <v>3968</v>
      </c>
      <c r="I1686" s="163" t="s">
        <v>1131</v>
      </c>
      <c r="J1686" s="186">
        <v>28</v>
      </c>
      <c r="K1686" s="186">
        <v>28</v>
      </c>
      <c r="L1686" s="43"/>
      <c r="M1686" s="43"/>
      <c r="N1686" s="43"/>
      <c r="O1686" s="32">
        <v>1</v>
      </c>
      <c r="P1686" s="92">
        <v>21</v>
      </c>
      <c r="Q1686" s="92">
        <v>62</v>
      </c>
      <c r="R1686" s="43"/>
      <c r="S1686" s="55"/>
      <c r="T1686" s="55"/>
      <c r="U1686" s="163" t="s">
        <v>4314</v>
      </c>
      <c r="V1686" s="32" t="s">
        <v>39</v>
      </c>
      <c r="W1686" s="92" t="s">
        <v>54</v>
      </c>
    </row>
    <row r="1687" s="1" customFormat="1" ht="25" customHeight="1" spans="1:23">
      <c r="A1687" s="32">
        <v>1678</v>
      </c>
      <c r="B1687" s="172" t="s">
        <v>4315</v>
      </c>
      <c r="C1687" s="92" t="s">
        <v>31</v>
      </c>
      <c r="D1687" s="169" t="s">
        <v>34</v>
      </c>
      <c r="E1687" s="159" t="s">
        <v>598</v>
      </c>
      <c r="F1687" s="173">
        <v>44166</v>
      </c>
      <c r="G1687" s="173">
        <v>44531</v>
      </c>
      <c r="H1687" s="163" t="s">
        <v>3968</v>
      </c>
      <c r="I1687" s="163" t="s">
        <v>4316</v>
      </c>
      <c r="J1687" s="186">
        <v>20</v>
      </c>
      <c r="K1687" s="186">
        <v>20</v>
      </c>
      <c r="L1687" s="43"/>
      <c r="M1687" s="43"/>
      <c r="N1687" s="43"/>
      <c r="O1687" s="32">
        <v>1</v>
      </c>
      <c r="P1687" s="92">
        <v>29</v>
      </c>
      <c r="Q1687" s="92">
        <v>96</v>
      </c>
      <c r="R1687" s="43"/>
      <c r="S1687" s="55"/>
      <c r="T1687" s="55"/>
      <c r="U1687" s="163" t="s">
        <v>4317</v>
      </c>
      <c r="V1687" s="32" t="s">
        <v>39</v>
      </c>
      <c r="W1687" s="92" t="s">
        <v>54</v>
      </c>
    </row>
    <row r="1688" s="1" customFormat="1" ht="25" customHeight="1" spans="1:23">
      <c r="A1688" s="32">
        <v>1679</v>
      </c>
      <c r="B1688" s="172" t="s">
        <v>4318</v>
      </c>
      <c r="C1688" s="92" t="s">
        <v>31</v>
      </c>
      <c r="D1688" s="169" t="s">
        <v>34</v>
      </c>
      <c r="E1688" s="163" t="s">
        <v>1799</v>
      </c>
      <c r="F1688" s="173">
        <v>44166</v>
      </c>
      <c r="G1688" s="173">
        <v>44531</v>
      </c>
      <c r="H1688" s="163" t="s">
        <v>3968</v>
      </c>
      <c r="I1688" s="163" t="s">
        <v>4319</v>
      </c>
      <c r="J1688" s="186">
        <v>12</v>
      </c>
      <c r="K1688" s="186">
        <v>12</v>
      </c>
      <c r="L1688" s="43"/>
      <c r="M1688" s="43"/>
      <c r="N1688" s="43"/>
      <c r="O1688" s="32">
        <v>1</v>
      </c>
      <c r="P1688" s="92">
        <v>21</v>
      </c>
      <c r="Q1688" s="92">
        <v>86</v>
      </c>
      <c r="R1688" s="43"/>
      <c r="S1688" s="55"/>
      <c r="T1688" s="55"/>
      <c r="U1688" s="163" t="s">
        <v>4320</v>
      </c>
      <c r="V1688" s="32" t="s">
        <v>39</v>
      </c>
      <c r="W1688" s="92" t="s">
        <v>54</v>
      </c>
    </row>
    <row r="1689" s="1" customFormat="1" ht="25" customHeight="1" spans="1:23">
      <c r="A1689" s="32">
        <v>1680</v>
      </c>
      <c r="B1689" s="172" t="s">
        <v>4321</v>
      </c>
      <c r="C1689" s="92" t="s">
        <v>31</v>
      </c>
      <c r="D1689" s="169" t="s">
        <v>34</v>
      </c>
      <c r="E1689" s="92" t="s">
        <v>132</v>
      </c>
      <c r="F1689" s="173">
        <v>44166</v>
      </c>
      <c r="G1689" s="173">
        <v>44531</v>
      </c>
      <c r="H1689" s="163" t="s">
        <v>3968</v>
      </c>
      <c r="I1689" s="163" t="s">
        <v>4322</v>
      </c>
      <c r="J1689" s="186">
        <v>15</v>
      </c>
      <c r="K1689" s="186">
        <v>15</v>
      </c>
      <c r="L1689" s="43"/>
      <c r="M1689" s="43"/>
      <c r="N1689" s="43"/>
      <c r="O1689" s="32">
        <v>1</v>
      </c>
      <c r="P1689" s="92">
        <v>80</v>
      </c>
      <c r="Q1689" s="92">
        <v>335</v>
      </c>
      <c r="R1689" s="43"/>
      <c r="S1689" s="55"/>
      <c r="T1689" s="55"/>
      <c r="U1689" s="163" t="s">
        <v>4323</v>
      </c>
      <c r="V1689" s="32" t="s">
        <v>39</v>
      </c>
      <c r="W1689" s="92" t="s">
        <v>54</v>
      </c>
    </row>
    <row r="1690" s="1" customFormat="1" ht="25" customHeight="1" spans="1:23">
      <c r="A1690" s="32">
        <v>1681</v>
      </c>
      <c r="B1690" s="172" t="s">
        <v>4324</v>
      </c>
      <c r="C1690" s="92" t="s">
        <v>31</v>
      </c>
      <c r="D1690" s="169" t="s">
        <v>34</v>
      </c>
      <c r="E1690" s="163" t="s">
        <v>1563</v>
      </c>
      <c r="F1690" s="173">
        <v>44166</v>
      </c>
      <c r="G1690" s="173">
        <v>44531</v>
      </c>
      <c r="H1690" s="163" t="s">
        <v>3968</v>
      </c>
      <c r="I1690" s="163" t="s">
        <v>4325</v>
      </c>
      <c r="J1690" s="186">
        <v>10</v>
      </c>
      <c r="K1690" s="186">
        <v>10</v>
      </c>
      <c r="L1690" s="43"/>
      <c r="M1690" s="43"/>
      <c r="N1690" s="43"/>
      <c r="O1690" s="32">
        <v>1</v>
      </c>
      <c r="P1690" s="92">
        <v>214</v>
      </c>
      <c r="Q1690" s="92">
        <v>826</v>
      </c>
      <c r="R1690" s="43"/>
      <c r="S1690" s="55"/>
      <c r="T1690" s="55"/>
      <c r="U1690" s="163" t="s">
        <v>4326</v>
      </c>
      <c r="V1690" s="32" t="s">
        <v>39</v>
      </c>
      <c r="W1690" s="92" t="s">
        <v>54</v>
      </c>
    </row>
    <row r="1691" s="1" customFormat="1" ht="25" customHeight="1" spans="1:23">
      <c r="A1691" s="32">
        <v>1682</v>
      </c>
      <c r="B1691" s="172" t="s">
        <v>4327</v>
      </c>
      <c r="C1691" s="92" t="s">
        <v>31</v>
      </c>
      <c r="D1691" s="169" t="s">
        <v>34</v>
      </c>
      <c r="E1691" s="174" t="s">
        <v>565</v>
      </c>
      <c r="F1691" s="173">
        <v>44166</v>
      </c>
      <c r="G1691" s="173">
        <v>44531</v>
      </c>
      <c r="H1691" s="163" t="s">
        <v>3968</v>
      </c>
      <c r="I1691" s="163" t="s">
        <v>1175</v>
      </c>
      <c r="J1691" s="186">
        <v>18</v>
      </c>
      <c r="K1691" s="186">
        <v>18</v>
      </c>
      <c r="L1691" s="43"/>
      <c r="M1691" s="43"/>
      <c r="N1691" s="43"/>
      <c r="O1691" s="32">
        <v>1</v>
      </c>
      <c r="P1691" s="92">
        <v>70</v>
      </c>
      <c r="Q1691" s="92">
        <v>226</v>
      </c>
      <c r="R1691" s="43"/>
      <c r="S1691" s="55"/>
      <c r="T1691" s="55"/>
      <c r="U1691" s="163" t="s">
        <v>4328</v>
      </c>
      <c r="V1691" s="32" t="s">
        <v>39</v>
      </c>
      <c r="W1691" s="92" t="s">
        <v>54</v>
      </c>
    </row>
    <row r="1692" s="1" customFormat="1" ht="25" customHeight="1" spans="1:23">
      <c r="A1692" s="32">
        <v>1683</v>
      </c>
      <c r="B1692" s="172" t="s">
        <v>4329</v>
      </c>
      <c r="C1692" s="92" t="s">
        <v>31</v>
      </c>
      <c r="D1692" s="169" t="s">
        <v>34</v>
      </c>
      <c r="E1692" s="163" t="s">
        <v>323</v>
      </c>
      <c r="F1692" s="173">
        <v>44166</v>
      </c>
      <c r="G1692" s="173">
        <v>44531</v>
      </c>
      <c r="H1692" s="163" t="s">
        <v>3968</v>
      </c>
      <c r="I1692" s="163" t="s">
        <v>1456</v>
      </c>
      <c r="J1692" s="186">
        <v>24</v>
      </c>
      <c r="K1692" s="186">
        <v>24</v>
      </c>
      <c r="L1692" s="43"/>
      <c r="M1692" s="43"/>
      <c r="N1692" s="43"/>
      <c r="O1692" s="32">
        <v>1</v>
      </c>
      <c r="P1692" s="92">
        <v>15</v>
      </c>
      <c r="Q1692" s="92">
        <v>75</v>
      </c>
      <c r="R1692" s="43"/>
      <c r="S1692" s="55"/>
      <c r="T1692" s="55"/>
      <c r="U1692" s="163" t="s">
        <v>4330</v>
      </c>
      <c r="V1692" s="32" t="s">
        <v>39</v>
      </c>
      <c r="W1692" s="92" t="s">
        <v>54</v>
      </c>
    </row>
    <row r="1693" s="1" customFormat="1" ht="25" customHeight="1" spans="1:23">
      <c r="A1693" s="32">
        <v>1684</v>
      </c>
      <c r="B1693" s="172" t="s">
        <v>4331</v>
      </c>
      <c r="C1693" s="92" t="s">
        <v>31</v>
      </c>
      <c r="D1693" s="169" t="s">
        <v>34</v>
      </c>
      <c r="E1693" s="163" t="s">
        <v>1661</v>
      </c>
      <c r="F1693" s="173">
        <v>44166</v>
      </c>
      <c r="G1693" s="173">
        <v>44531</v>
      </c>
      <c r="H1693" s="163" t="s">
        <v>3968</v>
      </c>
      <c r="I1693" s="163" t="s">
        <v>4332</v>
      </c>
      <c r="J1693" s="186">
        <v>10</v>
      </c>
      <c r="K1693" s="186">
        <v>10</v>
      </c>
      <c r="L1693" s="43"/>
      <c r="M1693" s="43"/>
      <c r="N1693" s="43"/>
      <c r="O1693" s="32">
        <v>1</v>
      </c>
      <c r="P1693" s="92">
        <v>30</v>
      </c>
      <c r="Q1693" s="92">
        <v>115</v>
      </c>
      <c r="R1693" s="43"/>
      <c r="S1693" s="55"/>
      <c r="T1693" s="55"/>
      <c r="U1693" s="163" t="s">
        <v>4333</v>
      </c>
      <c r="V1693" s="32" t="s">
        <v>39</v>
      </c>
      <c r="W1693" s="92" t="s">
        <v>54</v>
      </c>
    </row>
    <row r="1694" s="1" customFormat="1" ht="25" customHeight="1" spans="1:23">
      <c r="A1694" s="32">
        <v>1685</v>
      </c>
      <c r="B1694" s="172" t="s">
        <v>4334</v>
      </c>
      <c r="C1694" s="92" t="s">
        <v>31</v>
      </c>
      <c r="D1694" s="169" t="s">
        <v>34</v>
      </c>
      <c r="E1694" s="175" t="s">
        <v>1077</v>
      </c>
      <c r="F1694" s="173">
        <v>44166</v>
      </c>
      <c r="G1694" s="173">
        <v>44531</v>
      </c>
      <c r="H1694" s="163" t="s">
        <v>3968</v>
      </c>
      <c r="I1694" s="163" t="s">
        <v>4335</v>
      </c>
      <c r="J1694" s="186">
        <v>12</v>
      </c>
      <c r="K1694" s="186">
        <v>12</v>
      </c>
      <c r="L1694" s="43"/>
      <c r="M1694" s="43"/>
      <c r="N1694" s="43"/>
      <c r="O1694" s="32">
        <v>1</v>
      </c>
      <c r="P1694" s="92">
        <v>30</v>
      </c>
      <c r="Q1694" s="92">
        <v>103</v>
      </c>
      <c r="R1694" s="43"/>
      <c r="S1694" s="55"/>
      <c r="T1694" s="55"/>
      <c r="U1694" s="163" t="s">
        <v>4336</v>
      </c>
      <c r="V1694" s="32" t="s">
        <v>39</v>
      </c>
      <c r="W1694" s="92" t="s">
        <v>54</v>
      </c>
    </row>
    <row r="1695" s="1" customFormat="1" ht="25" customHeight="1" spans="1:23">
      <c r="A1695" s="32">
        <v>1686</v>
      </c>
      <c r="B1695" s="172" t="s">
        <v>4337</v>
      </c>
      <c r="C1695" s="92" t="s">
        <v>31</v>
      </c>
      <c r="D1695" s="169" t="s">
        <v>34</v>
      </c>
      <c r="E1695" s="163" t="s">
        <v>1373</v>
      </c>
      <c r="F1695" s="173">
        <v>44166</v>
      </c>
      <c r="G1695" s="173">
        <v>44531</v>
      </c>
      <c r="H1695" s="163" t="s">
        <v>3968</v>
      </c>
      <c r="I1695" s="163" t="s">
        <v>4338</v>
      </c>
      <c r="J1695" s="186">
        <v>15</v>
      </c>
      <c r="K1695" s="186">
        <v>15</v>
      </c>
      <c r="L1695" s="43"/>
      <c r="M1695" s="43"/>
      <c r="N1695" s="43"/>
      <c r="O1695" s="32">
        <v>1</v>
      </c>
      <c r="P1695" s="92">
        <v>41</v>
      </c>
      <c r="Q1695" s="92">
        <v>131</v>
      </c>
      <c r="R1695" s="43"/>
      <c r="S1695" s="55"/>
      <c r="T1695" s="55"/>
      <c r="U1695" s="163" t="s">
        <v>4339</v>
      </c>
      <c r="V1695" s="32" t="s">
        <v>39</v>
      </c>
      <c r="W1695" s="92" t="s">
        <v>54</v>
      </c>
    </row>
    <row r="1696" s="1" customFormat="1" ht="25" customHeight="1" spans="1:23">
      <c r="A1696" s="32">
        <v>1687</v>
      </c>
      <c r="B1696" s="172" t="s">
        <v>4340</v>
      </c>
      <c r="C1696" s="92" t="s">
        <v>31</v>
      </c>
      <c r="D1696" s="169" t="s">
        <v>34</v>
      </c>
      <c r="E1696" s="163" t="s">
        <v>381</v>
      </c>
      <c r="F1696" s="173">
        <v>44166</v>
      </c>
      <c r="G1696" s="173">
        <v>44531</v>
      </c>
      <c r="H1696" s="163" t="s">
        <v>3968</v>
      </c>
      <c r="I1696" s="163" t="s">
        <v>1188</v>
      </c>
      <c r="J1696" s="186">
        <v>10</v>
      </c>
      <c r="K1696" s="186">
        <v>10</v>
      </c>
      <c r="L1696" s="43"/>
      <c r="M1696" s="43"/>
      <c r="N1696" s="43"/>
      <c r="O1696" s="32">
        <v>1</v>
      </c>
      <c r="P1696" s="92">
        <v>91</v>
      </c>
      <c r="Q1696" s="92">
        <v>278</v>
      </c>
      <c r="R1696" s="43"/>
      <c r="S1696" s="55"/>
      <c r="T1696" s="55"/>
      <c r="U1696" s="163" t="s">
        <v>4341</v>
      </c>
      <c r="V1696" s="32" t="s">
        <v>39</v>
      </c>
      <c r="W1696" s="92" t="s">
        <v>54</v>
      </c>
    </row>
    <row r="1697" s="1" customFormat="1" ht="25" customHeight="1" spans="1:23">
      <c r="A1697" s="32">
        <v>1688</v>
      </c>
      <c r="B1697" s="172" t="s">
        <v>4342</v>
      </c>
      <c r="C1697" s="92" t="s">
        <v>31</v>
      </c>
      <c r="D1697" s="169" t="s">
        <v>34</v>
      </c>
      <c r="E1697" s="174" t="s">
        <v>185</v>
      </c>
      <c r="F1697" s="173">
        <v>44166</v>
      </c>
      <c r="G1697" s="173">
        <v>44531</v>
      </c>
      <c r="H1697" s="163" t="s">
        <v>3968</v>
      </c>
      <c r="I1697" s="163" t="s">
        <v>4343</v>
      </c>
      <c r="J1697" s="186">
        <v>20</v>
      </c>
      <c r="K1697" s="186">
        <v>20</v>
      </c>
      <c r="L1697" s="43"/>
      <c r="M1697" s="43"/>
      <c r="N1697" s="43"/>
      <c r="O1697" s="32">
        <v>1</v>
      </c>
      <c r="P1697" s="92">
        <v>19</v>
      </c>
      <c r="Q1697" s="92">
        <v>78</v>
      </c>
      <c r="R1697" s="43"/>
      <c r="S1697" s="55"/>
      <c r="T1697" s="55"/>
      <c r="U1697" s="163" t="s">
        <v>4344</v>
      </c>
      <c r="V1697" s="32" t="s">
        <v>39</v>
      </c>
      <c r="W1697" s="92" t="s">
        <v>54</v>
      </c>
    </row>
    <row r="1698" s="1" customFormat="1" ht="25" customHeight="1" spans="1:23">
      <c r="A1698" s="32">
        <v>1689</v>
      </c>
      <c r="B1698" s="172" t="s">
        <v>4345</v>
      </c>
      <c r="C1698" s="92" t="s">
        <v>31</v>
      </c>
      <c r="D1698" s="169" t="s">
        <v>34</v>
      </c>
      <c r="E1698" s="163" t="s">
        <v>938</v>
      </c>
      <c r="F1698" s="173">
        <v>44166</v>
      </c>
      <c r="G1698" s="173">
        <v>44531</v>
      </c>
      <c r="H1698" s="163" t="s">
        <v>3968</v>
      </c>
      <c r="I1698" s="163" t="s">
        <v>4346</v>
      </c>
      <c r="J1698" s="186">
        <v>15</v>
      </c>
      <c r="K1698" s="186">
        <v>15</v>
      </c>
      <c r="L1698" s="43"/>
      <c r="M1698" s="43"/>
      <c r="N1698" s="43"/>
      <c r="O1698" s="32">
        <v>1</v>
      </c>
      <c r="P1698" s="92">
        <v>27</v>
      </c>
      <c r="Q1698" s="92">
        <v>85</v>
      </c>
      <c r="R1698" s="43"/>
      <c r="S1698" s="55"/>
      <c r="T1698" s="55"/>
      <c r="U1698" s="163" t="s">
        <v>4347</v>
      </c>
      <c r="V1698" s="32" t="s">
        <v>39</v>
      </c>
      <c r="W1698" s="92" t="s">
        <v>54</v>
      </c>
    </row>
    <row r="1699" s="1" customFormat="1" ht="25" customHeight="1" spans="1:23">
      <c r="A1699" s="32">
        <v>1690</v>
      </c>
      <c r="B1699" s="172" t="s">
        <v>4348</v>
      </c>
      <c r="C1699" s="92" t="s">
        <v>31</v>
      </c>
      <c r="D1699" s="169" t="s">
        <v>34</v>
      </c>
      <c r="E1699" s="163" t="s">
        <v>3197</v>
      </c>
      <c r="F1699" s="173">
        <v>44166</v>
      </c>
      <c r="G1699" s="173">
        <v>44531</v>
      </c>
      <c r="H1699" s="163" t="s">
        <v>3968</v>
      </c>
      <c r="I1699" s="163" t="s">
        <v>4349</v>
      </c>
      <c r="J1699" s="186">
        <v>10</v>
      </c>
      <c r="K1699" s="186">
        <v>10</v>
      </c>
      <c r="L1699" s="43"/>
      <c r="M1699" s="43"/>
      <c r="N1699" s="43"/>
      <c r="O1699" s="32">
        <v>1</v>
      </c>
      <c r="P1699" s="92">
        <v>10</v>
      </c>
      <c r="Q1699" s="92">
        <v>198</v>
      </c>
      <c r="R1699" s="43"/>
      <c r="S1699" s="55"/>
      <c r="T1699" s="55"/>
      <c r="U1699" s="163" t="s">
        <v>4350</v>
      </c>
      <c r="V1699" s="32" t="s">
        <v>39</v>
      </c>
      <c r="W1699" s="92" t="s">
        <v>54</v>
      </c>
    </row>
    <row r="1700" s="1" customFormat="1" ht="25" customHeight="1" spans="1:23">
      <c r="A1700" s="32">
        <v>1691</v>
      </c>
      <c r="B1700" s="172" t="s">
        <v>4351</v>
      </c>
      <c r="C1700" s="92" t="s">
        <v>31</v>
      </c>
      <c r="D1700" s="169" t="s">
        <v>34</v>
      </c>
      <c r="E1700" s="163" t="s">
        <v>245</v>
      </c>
      <c r="F1700" s="173">
        <v>44166</v>
      </c>
      <c r="G1700" s="173">
        <v>44531</v>
      </c>
      <c r="H1700" s="163" t="s">
        <v>3968</v>
      </c>
      <c r="I1700" s="163" t="s">
        <v>1139</v>
      </c>
      <c r="J1700" s="186">
        <v>22</v>
      </c>
      <c r="K1700" s="186">
        <v>22</v>
      </c>
      <c r="L1700" s="43"/>
      <c r="M1700" s="43"/>
      <c r="N1700" s="43"/>
      <c r="O1700" s="32">
        <v>1</v>
      </c>
      <c r="P1700" s="92">
        <v>40</v>
      </c>
      <c r="Q1700" s="92">
        <v>158</v>
      </c>
      <c r="R1700" s="43"/>
      <c r="S1700" s="55"/>
      <c r="T1700" s="55"/>
      <c r="U1700" s="163" t="s">
        <v>4352</v>
      </c>
      <c r="V1700" s="32" t="s">
        <v>39</v>
      </c>
      <c r="W1700" s="92" t="s">
        <v>54</v>
      </c>
    </row>
    <row r="1701" s="1" customFormat="1" ht="25" customHeight="1" spans="1:23">
      <c r="A1701" s="32">
        <v>1692</v>
      </c>
      <c r="B1701" s="172" t="s">
        <v>4353</v>
      </c>
      <c r="C1701" s="92" t="s">
        <v>31</v>
      </c>
      <c r="D1701" s="169" t="s">
        <v>34</v>
      </c>
      <c r="E1701" s="163" t="s">
        <v>461</v>
      </c>
      <c r="F1701" s="173">
        <v>44166</v>
      </c>
      <c r="G1701" s="173">
        <v>44531</v>
      </c>
      <c r="H1701" s="163" t="s">
        <v>3968</v>
      </c>
      <c r="I1701" s="163" t="s">
        <v>1116</v>
      </c>
      <c r="J1701" s="186">
        <v>20</v>
      </c>
      <c r="K1701" s="186">
        <v>20</v>
      </c>
      <c r="L1701" s="43"/>
      <c r="M1701" s="43"/>
      <c r="N1701" s="43"/>
      <c r="O1701" s="32">
        <v>1</v>
      </c>
      <c r="P1701" s="92">
        <v>32</v>
      </c>
      <c r="Q1701" s="92">
        <v>104</v>
      </c>
      <c r="R1701" s="43"/>
      <c r="S1701" s="55"/>
      <c r="T1701" s="55"/>
      <c r="U1701" s="163" t="s">
        <v>4354</v>
      </c>
      <c r="V1701" s="32" t="s">
        <v>39</v>
      </c>
      <c r="W1701" s="92" t="s">
        <v>54</v>
      </c>
    </row>
    <row r="1702" s="1" customFormat="1" ht="25" customHeight="1" spans="1:23">
      <c r="A1702" s="32">
        <v>1693</v>
      </c>
      <c r="B1702" s="172" t="s">
        <v>4355</v>
      </c>
      <c r="C1702" s="92" t="s">
        <v>31</v>
      </c>
      <c r="D1702" s="169" t="s">
        <v>34</v>
      </c>
      <c r="E1702" s="163" t="s">
        <v>219</v>
      </c>
      <c r="F1702" s="173">
        <v>44166</v>
      </c>
      <c r="G1702" s="173">
        <v>44531</v>
      </c>
      <c r="H1702" s="163" t="s">
        <v>3968</v>
      </c>
      <c r="I1702" s="163" t="s">
        <v>4356</v>
      </c>
      <c r="J1702" s="186">
        <v>19</v>
      </c>
      <c r="K1702" s="186">
        <v>19</v>
      </c>
      <c r="L1702" s="43"/>
      <c r="M1702" s="43"/>
      <c r="N1702" s="43"/>
      <c r="O1702" s="32">
        <v>1</v>
      </c>
      <c r="P1702" s="92">
        <v>6</v>
      </c>
      <c r="Q1702" s="92">
        <v>28</v>
      </c>
      <c r="R1702" s="43"/>
      <c r="S1702" s="55"/>
      <c r="T1702" s="55"/>
      <c r="U1702" s="163" t="s">
        <v>4357</v>
      </c>
      <c r="V1702" s="32" t="s">
        <v>39</v>
      </c>
      <c r="W1702" s="92" t="s">
        <v>54</v>
      </c>
    </row>
    <row r="1703" s="1" customFormat="1" ht="25" customHeight="1" spans="1:23">
      <c r="A1703" s="32">
        <v>1694</v>
      </c>
      <c r="B1703" s="172" t="s">
        <v>4358</v>
      </c>
      <c r="C1703" s="92" t="s">
        <v>31</v>
      </c>
      <c r="D1703" s="169" t="s">
        <v>34</v>
      </c>
      <c r="E1703" s="163" t="s">
        <v>369</v>
      </c>
      <c r="F1703" s="173">
        <v>44166</v>
      </c>
      <c r="G1703" s="173">
        <v>44531</v>
      </c>
      <c r="H1703" s="163" t="s">
        <v>3968</v>
      </c>
      <c r="I1703" s="163" t="s">
        <v>4359</v>
      </c>
      <c r="J1703" s="186">
        <v>10</v>
      </c>
      <c r="K1703" s="186">
        <v>10</v>
      </c>
      <c r="L1703" s="43"/>
      <c r="M1703" s="43"/>
      <c r="N1703" s="43"/>
      <c r="O1703" s="32">
        <v>1</v>
      </c>
      <c r="P1703" s="92">
        <v>37</v>
      </c>
      <c r="Q1703" s="92">
        <v>380</v>
      </c>
      <c r="R1703" s="43"/>
      <c r="S1703" s="55"/>
      <c r="T1703" s="55"/>
      <c r="U1703" s="163" t="s">
        <v>4360</v>
      </c>
      <c r="V1703" s="32" t="s">
        <v>39</v>
      </c>
      <c r="W1703" s="92" t="s">
        <v>54</v>
      </c>
    </row>
    <row r="1704" s="1" customFormat="1" ht="25" customHeight="1" spans="1:23">
      <c r="A1704" s="32">
        <v>1695</v>
      </c>
      <c r="B1704" s="172" t="s">
        <v>4361</v>
      </c>
      <c r="C1704" s="92" t="s">
        <v>31</v>
      </c>
      <c r="D1704" s="169" t="s">
        <v>34</v>
      </c>
      <c r="E1704" s="92" t="s">
        <v>181</v>
      </c>
      <c r="F1704" s="173">
        <v>44166</v>
      </c>
      <c r="G1704" s="173">
        <v>44531</v>
      </c>
      <c r="H1704" s="163" t="s">
        <v>3968</v>
      </c>
      <c r="I1704" s="163" t="s">
        <v>4362</v>
      </c>
      <c r="J1704" s="186">
        <v>15</v>
      </c>
      <c r="K1704" s="186">
        <v>15</v>
      </c>
      <c r="L1704" s="43"/>
      <c r="M1704" s="43"/>
      <c r="N1704" s="43"/>
      <c r="O1704" s="32">
        <v>1</v>
      </c>
      <c r="P1704" s="92">
        <v>11</v>
      </c>
      <c r="Q1704" s="92">
        <v>41</v>
      </c>
      <c r="R1704" s="43"/>
      <c r="S1704" s="55"/>
      <c r="T1704" s="55"/>
      <c r="U1704" s="163" t="s">
        <v>4363</v>
      </c>
      <c r="V1704" s="32" t="s">
        <v>39</v>
      </c>
      <c r="W1704" s="92" t="s">
        <v>54</v>
      </c>
    </row>
    <row r="1705" s="1" customFormat="1" ht="25" customHeight="1" spans="1:23">
      <c r="A1705" s="32">
        <v>1696</v>
      </c>
      <c r="B1705" s="172" t="s">
        <v>4364</v>
      </c>
      <c r="C1705" s="92" t="s">
        <v>31</v>
      </c>
      <c r="D1705" s="169" t="s">
        <v>34</v>
      </c>
      <c r="E1705" s="163" t="s">
        <v>453</v>
      </c>
      <c r="F1705" s="173">
        <v>44166</v>
      </c>
      <c r="G1705" s="173">
        <v>44531</v>
      </c>
      <c r="H1705" s="163" t="s">
        <v>3968</v>
      </c>
      <c r="I1705" s="163" t="s">
        <v>4365</v>
      </c>
      <c r="J1705" s="186">
        <v>14</v>
      </c>
      <c r="K1705" s="186">
        <v>14</v>
      </c>
      <c r="L1705" s="43"/>
      <c r="M1705" s="43"/>
      <c r="N1705" s="43"/>
      <c r="O1705" s="32">
        <v>1</v>
      </c>
      <c r="P1705" s="92">
        <v>24</v>
      </c>
      <c r="Q1705" s="92">
        <v>83</v>
      </c>
      <c r="R1705" s="43"/>
      <c r="S1705" s="55"/>
      <c r="T1705" s="55"/>
      <c r="U1705" s="163" t="s">
        <v>4366</v>
      </c>
      <c r="V1705" s="32" t="s">
        <v>39</v>
      </c>
      <c r="W1705" s="92" t="s">
        <v>54</v>
      </c>
    </row>
    <row r="1706" s="1" customFormat="1" ht="25" customHeight="1" spans="1:23">
      <c r="A1706" s="32">
        <v>1697</v>
      </c>
      <c r="B1706" s="172" t="s">
        <v>4367</v>
      </c>
      <c r="C1706" s="92" t="s">
        <v>31</v>
      </c>
      <c r="D1706" s="169" t="s">
        <v>34</v>
      </c>
      <c r="E1706" s="163" t="s">
        <v>1880</v>
      </c>
      <c r="F1706" s="173">
        <v>44166</v>
      </c>
      <c r="G1706" s="173">
        <v>44531</v>
      </c>
      <c r="H1706" s="163" t="s">
        <v>3968</v>
      </c>
      <c r="I1706" s="163" t="s">
        <v>4368</v>
      </c>
      <c r="J1706" s="186">
        <v>18</v>
      </c>
      <c r="K1706" s="186">
        <v>18</v>
      </c>
      <c r="L1706" s="43"/>
      <c r="M1706" s="43"/>
      <c r="N1706" s="43"/>
      <c r="O1706" s="32">
        <v>1</v>
      </c>
      <c r="P1706" s="92">
        <v>90</v>
      </c>
      <c r="Q1706" s="92">
        <v>350</v>
      </c>
      <c r="R1706" s="43"/>
      <c r="S1706" s="55"/>
      <c r="T1706" s="55"/>
      <c r="U1706" s="163" t="s">
        <v>4369</v>
      </c>
      <c r="V1706" s="32" t="s">
        <v>39</v>
      </c>
      <c r="W1706" s="92" t="s">
        <v>54</v>
      </c>
    </row>
    <row r="1707" s="1" customFormat="1" ht="25" customHeight="1" spans="1:23">
      <c r="A1707" s="32">
        <v>1698</v>
      </c>
      <c r="B1707" s="172" t="s">
        <v>4370</v>
      </c>
      <c r="C1707" s="92" t="s">
        <v>31</v>
      </c>
      <c r="D1707" s="169" t="s">
        <v>34</v>
      </c>
      <c r="E1707" s="163" t="s">
        <v>1563</v>
      </c>
      <c r="F1707" s="173">
        <v>44166</v>
      </c>
      <c r="G1707" s="173">
        <v>44531</v>
      </c>
      <c r="H1707" s="163" t="s">
        <v>3968</v>
      </c>
      <c r="I1707" s="163" t="s">
        <v>4371</v>
      </c>
      <c r="J1707" s="186">
        <v>20</v>
      </c>
      <c r="K1707" s="186">
        <v>20</v>
      </c>
      <c r="L1707" s="43"/>
      <c r="M1707" s="43"/>
      <c r="N1707" s="43"/>
      <c r="O1707" s="32">
        <v>1</v>
      </c>
      <c r="P1707" s="92">
        <v>139</v>
      </c>
      <c r="Q1707" s="92">
        <v>543</v>
      </c>
      <c r="R1707" s="43"/>
      <c r="S1707" s="55"/>
      <c r="T1707" s="55"/>
      <c r="U1707" s="163" t="s">
        <v>4372</v>
      </c>
      <c r="V1707" s="32" t="s">
        <v>39</v>
      </c>
      <c r="W1707" s="92" t="s">
        <v>54</v>
      </c>
    </row>
    <row r="1708" s="1" customFormat="1" ht="25" customHeight="1" spans="1:23">
      <c r="A1708" s="32">
        <v>1699</v>
      </c>
      <c r="B1708" s="172" t="s">
        <v>4373</v>
      </c>
      <c r="C1708" s="92" t="s">
        <v>31</v>
      </c>
      <c r="D1708" s="169" t="s">
        <v>34</v>
      </c>
      <c r="E1708" s="163" t="s">
        <v>1922</v>
      </c>
      <c r="F1708" s="173">
        <v>44166</v>
      </c>
      <c r="G1708" s="173">
        <v>44531</v>
      </c>
      <c r="H1708" s="163" t="s">
        <v>3968</v>
      </c>
      <c r="I1708" s="163" t="s">
        <v>4374</v>
      </c>
      <c r="J1708" s="186">
        <v>28</v>
      </c>
      <c r="K1708" s="186">
        <v>28</v>
      </c>
      <c r="L1708" s="43"/>
      <c r="M1708" s="43"/>
      <c r="N1708" s="43"/>
      <c r="O1708" s="32">
        <v>1</v>
      </c>
      <c r="P1708" s="92">
        <v>23</v>
      </c>
      <c r="Q1708" s="92">
        <v>76</v>
      </c>
      <c r="R1708" s="43"/>
      <c r="S1708" s="55"/>
      <c r="T1708" s="55"/>
      <c r="U1708" s="163" t="s">
        <v>4375</v>
      </c>
      <c r="V1708" s="32" t="s">
        <v>39</v>
      </c>
      <c r="W1708" s="92" t="s">
        <v>54</v>
      </c>
    </row>
    <row r="1709" s="1" customFormat="1" ht="25" customHeight="1" spans="1:23">
      <c r="A1709" s="32">
        <v>1700</v>
      </c>
      <c r="B1709" s="172" t="s">
        <v>4376</v>
      </c>
      <c r="C1709" s="92" t="s">
        <v>31</v>
      </c>
      <c r="D1709" s="169" t="s">
        <v>34</v>
      </c>
      <c r="E1709" s="163" t="s">
        <v>842</v>
      </c>
      <c r="F1709" s="173">
        <v>44166</v>
      </c>
      <c r="G1709" s="173">
        <v>44531</v>
      </c>
      <c r="H1709" s="163" t="s">
        <v>3968</v>
      </c>
      <c r="I1709" s="163" t="s">
        <v>4377</v>
      </c>
      <c r="J1709" s="186">
        <v>20</v>
      </c>
      <c r="K1709" s="186">
        <v>20</v>
      </c>
      <c r="L1709" s="43"/>
      <c r="M1709" s="43"/>
      <c r="N1709" s="43"/>
      <c r="O1709" s="32">
        <v>1</v>
      </c>
      <c r="P1709" s="92">
        <v>35</v>
      </c>
      <c r="Q1709" s="92">
        <v>143</v>
      </c>
      <c r="R1709" s="43"/>
      <c r="S1709" s="55"/>
      <c r="T1709" s="55"/>
      <c r="U1709" s="163" t="s">
        <v>4378</v>
      </c>
      <c r="V1709" s="32" t="s">
        <v>39</v>
      </c>
      <c r="W1709" s="92" t="s">
        <v>54</v>
      </c>
    </row>
    <row r="1710" s="1" customFormat="1" ht="25" customHeight="1" spans="1:23">
      <c r="A1710" s="32">
        <v>1701</v>
      </c>
      <c r="B1710" s="172" t="s">
        <v>4379</v>
      </c>
      <c r="C1710" s="92" t="s">
        <v>31</v>
      </c>
      <c r="D1710" s="169" t="s">
        <v>34</v>
      </c>
      <c r="E1710" s="92" t="s">
        <v>181</v>
      </c>
      <c r="F1710" s="173">
        <v>44166</v>
      </c>
      <c r="G1710" s="173">
        <v>44531</v>
      </c>
      <c r="H1710" s="163" t="s">
        <v>3968</v>
      </c>
      <c r="I1710" s="163" t="s">
        <v>4380</v>
      </c>
      <c r="J1710" s="186">
        <v>25</v>
      </c>
      <c r="K1710" s="186">
        <v>25</v>
      </c>
      <c r="L1710" s="43"/>
      <c r="M1710" s="43"/>
      <c r="N1710" s="43"/>
      <c r="O1710" s="32">
        <v>1</v>
      </c>
      <c r="P1710" s="92">
        <v>28</v>
      </c>
      <c r="Q1710" s="92">
        <v>93</v>
      </c>
      <c r="R1710" s="43"/>
      <c r="S1710" s="55"/>
      <c r="T1710" s="55"/>
      <c r="U1710" s="163" t="s">
        <v>4381</v>
      </c>
      <c r="V1710" s="32" t="s">
        <v>39</v>
      </c>
      <c r="W1710" s="92" t="s">
        <v>54</v>
      </c>
    </row>
    <row r="1711" s="15" customFormat="1" ht="25" customHeight="1" spans="1:23">
      <c r="A1711" s="32">
        <v>1702</v>
      </c>
      <c r="B1711" s="176" t="s">
        <v>4382</v>
      </c>
      <c r="C1711" s="177" t="s">
        <v>31</v>
      </c>
      <c r="D1711" s="178" t="s">
        <v>34</v>
      </c>
      <c r="E1711" s="177" t="s">
        <v>60</v>
      </c>
      <c r="F1711" s="179" t="s">
        <v>331</v>
      </c>
      <c r="G1711" s="180">
        <v>44896</v>
      </c>
      <c r="H1711" s="181" t="s">
        <v>3968</v>
      </c>
      <c r="I1711" s="187" t="s">
        <v>4383</v>
      </c>
      <c r="J1711" s="188">
        <v>20</v>
      </c>
      <c r="K1711" s="188">
        <v>20</v>
      </c>
      <c r="L1711" s="189"/>
      <c r="M1711" s="189"/>
      <c r="N1711" s="189"/>
      <c r="O1711" s="190">
        <v>1</v>
      </c>
      <c r="P1711" s="177">
        <v>55</v>
      </c>
      <c r="Q1711" s="177">
        <v>320</v>
      </c>
      <c r="R1711" s="189"/>
      <c r="S1711" s="195"/>
      <c r="T1711" s="195"/>
      <c r="U1711" s="196" t="s">
        <v>4384</v>
      </c>
      <c r="V1711" s="32" t="s">
        <v>39</v>
      </c>
      <c r="W1711" s="177" t="s">
        <v>1028</v>
      </c>
    </row>
    <row r="1712" s="15" customFormat="1" ht="25" customHeight="1" spans="1:23">
      <c r="A1712" s="32">
        <v>1703</v>
      </c>
      <c r="B1712" s="176" t="s">
        <v>4385</v>
      </c>
      <c r="C1712" s="177" t="s">
        <v>30</v>
      </c>
      <c r="D1712" s="178" t="s">
        <v>34</v>
      </c>
      <c r="E1712" s="177" t="s">
        <v>4386</v>
      </c>
      <c r="F1712" s="179" t="s">
        <v>331</v>
      </c>
      <c r="G1712" s="180">
        <v>44896</v>
      </c>
      <c r="H1712" s="181" t="s">
        <v>3968</v>
      </c>
      <c r="I1712" s="191" t="s">
        <v>4387</v>
      </c>
      <c r="J1712" s="188">
        <v>20</v>
      </c>
      <c r="K1712" s="188">
        <v>20</v>
      </c>
      <c r="L1712" s="189"/>
      <c r="M1712" s="189"/>
      <c r="N1712" s="189"/>
      <c r="O1712" s="190">
        <v>1</v>
      </c>
      <c r="P1712" s="177">
        <v>71</v>
      </c>
      <c r="Q1712" s="177">
        <v>386</v>
      </c>
      <c r="R1712" s="189"/>
      <c r="S1712" s="195"/>
      <c r="T1712" s="195"/>
      <c r="U1712" s="191" t="s">
        <v>4388</v>
      </c>
      <c r="V1712" s="32" t="s">
        <v>39</v>
      </c>
      <c r="W1712" s="177" t="s">
        <v>1028</v>
      </c>
    </row>
    <row r="1713" s="15" customFormat="1" ht="25" customHeight="1" spans="1:23">
      <c r="A1713" s="32">
        <v>1704</v>
      </c>
      <c r="B1713" s="176" t="s">
        <v>4389</v>
      </c>
      <c r="C1713" s="177" t="s">
        <v>30</v>
      </c>
      <c r="D1713" s="178" t="s">
        <v>34</v>
      </c>
      <c r="E1713" s="177" t="s">
        <v>128</v>
      </c>
      <c r="F1713" s="179" t="s">
        <v>331</v>
      </c>
      <c r="G1713" s="180">
        <v>44896</v>
      </c>
      <c r="H1713" s="181" t="s">
        <v>3968</v>
      </c>
      <c r="I1713" s="191" t="s">
        <v>4390</v>
      </c>
      <c r="J1713" s="188">
        <v>21</v>
      </c>
      <c r="K1713" s="188">
        <v>21</v>
      </c>
      <c r="L1713" s="189"/>
      <c r="M1713" s="189"/>
      <c r="N1713" s="189"/>
      <c r="O1713" s="190">
        <v>1</v>
      </c>
      <c r="P1713" s="177">
        <v>67</v>
      </c>
      <c r="Q1713" s="177">
        <v>312</v>
      </c>
      <c r="R1713" s="189"/>
      <c r="S1713" s="195"/>
      <c r="T1713" s="195"/>
      <c r="U1713" s="191" t="s">
        <v>4391</v>
      </c>
      <c r="V1713" s="32" t="s">
        <v>39</v>
      </c>
      <c r="W1713" s="177" t="s">
        <v>1028</v>
      </c>
    </row>
    <row r="1714" s="14" customFormat="1" ht="25" customHeight="1" spans="1:23">
      <c r="A1714" s="32">
        <v>1705</v>
      </c>
      <c r="B1714" s="57" t="s">
        <v>4392</v>
      </c>
      <c r="C1714" s="33" t="s">
        <v>31</v>
      </c>
      <c r="D1714" s="39" t="s">
        <v>3411</v>
      </c>
      <c r="E1714" s="57" t="s">
        <v>1436</v>
      </c>
      <c r="F1714" s="35">
        <v>44317</v>
      </c>
      <c r="G1714" s="35">
        <v>44531</v>
      </c>
      <c r="H1714" s="57" t="s">
        <v>4393</v>
      </c>
      <c r="I1714" s="39" t="s">
        <v>4394</v>
      </c>
      <c r="J1714" s="57">
        <v>40</v>
      </c>
      <c r="K1714" s="57"/>
      <c r="L1714" s="57">
        <v>40</v>
      </c>
      <c r="M1714" s="33"/>
      <c r="N1714" s="33"/>
      <c r="O1714" s="70">
        <v>1</v>
      </c>
      <c r="P1714" s="100">
        <v>39</v>
      </c>
      <c r="Q1714" s="100">
        <f>P1714*3</f>
        <v>117</v>
      </c>
      <c r="R1714" s="33">
        <v>1</v>
      </c>
      <c r="S1714" s="37">
        <v>26</v>
      </c>
      <c r="T1714" s="37">
        <v>109</v>
      </c>
      <c r="U1714" s="57" t="s">
        <v>4395</v>
      </c>
      <c r="V1714" s="70" t="s">
        <v>39</v>
      </c>
      <c r="W1714" s="61" t="s">
        <v>179</v>
      </c>
    </row>
    <row r="1715" s="14" customFormat="1" ht="25" customHeight="1" spans="1:23">
      <c r="A1715" s="32">
        <v>1706</v>
      </c>
      <c r="B1715" s="57" t="s">
        <v>4396</v>
      </c>
      <c r="C1715" s="33" t="s">
        <v>31</v>
      </c>
      <c r="D1715" s="39" t="s">
        <v>3411</v>
      </c>
      <c r="E1715" s="57" t="s">
        <v>1726</v>
      </c>
      <c r="F1715" s="35">
        <v>44317</v>
      </c>
      <c r="G1715" s="35">
        <v>44531</v>
      </c>
      <c r="H1715" s="57" t="s">
        <v>4393</v>
      </c>
      <c r="I1715" s="39" t="s">
        <v>4397</v>
      </c>
      <c r="J1715" s="57">
        <v>15</v>
      </c>
      <c r="K1715" s="57"/>
      <c r="L1715" s="57">
        <v>15</v>
      </c>
      <c r="M1715" s="33"/>
      <c r="N1715" s="33"/>
      <c r="O1715" s="70">
        <v>1</v>
      </c>
      <c r="P1715" s="100">
        <v>9</v>
      </c>
      <c r="Q1715" s="100">
        <f>P1715*3</f>
        <v>27</v>
      </c>
      <c r="R1715" s="33"/>
      <c r="S1715" s="37">
        <v>6</v>
      </c>
      <c r="T1715" s="37">
        <v>21</v>
      </c>
      <c r="U1715" s="57" t="s">
        <v>4398</v>
      </c>
      <c r="V1715" s="70" t="s">
        <v>39</v>
      </c>
      <c r="W1715" s="61" t="s">
        <v>179</v>
      </c>
    </row>
    <row r="1716" s="16" customFormat="1" ht="25" customHeight="1" spans="1:23">
      <c r="A1716" s="32">
        <v>1707</v>
      </c>
      <c r="B1716" s="57" t="s">
        <v>4399</v>
      </c>
      <c r="C1716" s="182" t="s">
        <v>31</v>
      </c>
      <c r="D1716" s="39" t="s">
        <v>34</v>
      </c>
      <c r="E1716" s="183" t="s">
        <v>2775</v>
      </c>
      <c r="F1716" s="34">
        <v>44166</v>
      </c>
      <c r="G1716" s="34">
        <v>44531</v>
      </c>
      <c r="H1716" s="57" t="s">
        <v>4393</v>
      </c>
      <c r="I1716" s="87" t="s">
        <v>4400</v>
      </c>
      <c r="J1716" s="192">
        <v>31.22</v>
      </c>
      <c r="K1716" s="42"/>
      <c r="L1716" s="42">
        <v>31.22</v>
      </c>
      <c r="M1716" s="33"/>
      <c r="N1716" s="33"/>
      <c r="O1716" s="70">
        <v>1</v>
      </c>
      <c r="P1716" s="193">
        <f t="shared" ref="P1716:P1750" si="1">Q1716/4</f>
        <v>181.25</v>
      </c>
      <c r="Q1716" s="39">
        <v>725</v>
      </c>
      <c r="R1716" s="33">
        <v>1</v>
      </c>
      <c r="S1716" s="193">
        <v>64</v>
      </c>
      <c r="T1716" s="39">
        <v>256</v>
      </c>
      <c r="U1716" s="57" t="s">
        <v>4401</v>
      </c>
      <c r="V1716" s="70" t="s">
        <v>39</v>
      </c>
      <c r="W1716" s="61" t="s">
        <v>179</v>
      </c>
    </row>
    <row r="1717" s="16" customFormat="1" ht="25" customHeight="1" spans="1:23">
      <c r="A1717" s="32">
        <v>1708</v>
      </c>
      <c r="B1717" s="57" t="s">
        <v>4402</v>
      </c>
      <c r="C1717" s="182" t="s">
        <v>31</v>
      </c>
      <c r="D1717" s="39" t="s">
        <v>34</v>
      </c>
      <c r="E1717" s="183" t="s">
        <v>1675</v>
      </c>
      <c r="F1717" s="34">
        <v>44166</v>
      </c>
      <c r="G1717" s="34">
        <v>44531</v>
      </c>
      <c r="H1717" s="57" t="s">
        <v>4393</v>
      </c>
      <c r="I1717" s="87" t="s">
        <v>4403</v>
      </c>
      <c r="J1717" s="192">
        <v>65.2</v>
      </c>
      <c r="K1717" s="42"/>
      <c r="L1717" s="42">
        <v>65.2</v>
      </c>
      <c r="M1717" s="33"/>
      <c r="N1717" s="33"/>
      <c r="O1717" s="70">
        <v>1</v>
      </c>
      <c r="P1717" s="193">
        <f t="shared" si="1"/>
        <v>505</v>
      </c>
      <c r="Q1717" s="39">
        <v>2020</v>
      </c>
      <c r="R1717" s="33"/>
      <c r="S1717" s="193">
        <v>88.5</v>
      </c>
      <c r="T1717" s="39">
        <v>354</v>
      </c>
      <c r="U1717" s="57" t="s">
        <v>4404</v>
      </c>
      <c r="V1717" s="70" t="s">
        <v>39</v>
      </c>
      <c r="W1717" s="61" t="s">
        <v>179</v>
      </c>
    </row>
    <row r="1718" s="16" customFormat="1" ht="25" customHeight="1" spans="1:23">
      <c r="A1718" s="32">
        <v>1709</v>
      </c>
      <c r="B1718" s="57" t="s">
        <v>4405</v>
      </c>
      <c r="C1718" s="182" t="s">
        <v>31</v>
      </c>
      <c r="D1718" s="39" t="s">
        <v>34</v>
      </c>
      <c r="E1718" s="183" t="s">
        <v>2074</v>
      </c>
      <c r="F1718" s="34">
        <v>44166</v>
      </c>
      <c r="G1718" s="34">
        <v>44531</v>
      </c>
      <c r="H1718" s="57" t="s">
        <v>4393</v>
      </c>
      <c r="I1718" s="87" t="s">
        <v>4406</v>
      </c>
      <c r="J1718" s="192">
        <v>25.72</v>
      </c>
      <c r="K1718" s="42"/>
      <c r="L1718" s="42">
        <v>25.72</v>
      </c>
      <c r="M1718" s="33"/>
      <c r="N1718" s="33"/>
      <c r="O1718" s="70">
        <v>1</v>
      </c>
      <c r="P1718" s="193">
        <f t="shared" si="1"/>
        <v>155</v>
      </c>
      <c r="Q1718" s="197">
        <v>620</v>
      </c>
      <c r="R1718" s="33"/>
      <c r="S1718" s="193">
        <v>38.5</v>
      </c>
      <c r="T1718" s="197">
        <v>154</v>
      </c>
      <c r="U1718" s="57" t="s">
        <v>4407</v>
      </c>
      <c r="V1718" s="70" t="s">
        <v>39</v>
      </c>
      <c r="W1718" s="61" t="s">
        <v>179</v>
      </c>
    </row>
    <row r="1719" s="16" customFormat="1" ht="25" customHeight="1" spans="1:23">
      <c r="A1719" s="32">
        <v>1710</v>
      </c>
      <c r="B1719" s="57" t="s">
        <v>4408</v>
      </c>
      <c r="C1719" s="182" t="s">
        <v>31</v>
      </c>
      <c r="D1719" s="39" t="s">
        <v>34</v>
      </c>
      <c r="E1719" s="183" t="s">
        <v>1482</v>
      </c>
      <c r="F1719" s="34">
        <v>44166</v>
      </c>
      <c r="G1719" s="34">
        <v>44531</v>
      </c>
      <c r="H1719" s="57" t="s">
        <v>4393</v>
      </c>
      <c r="I1719" s="87" t="s">
        <v>4409</v>
      </c>
      <c r="J1719" s="192">
        <v>8.25</v>
      </c>
      <c r="K1719" s="42"/>
      <c r="L1719" s="42">
        <v>8.25</v>
      </c>
      <c r="M1719" s="33"/>
      <c r="N1719" s="33"/>
      <c r="O1719" s="70">
        <v>1</v>
      </c>
      <c r="P1719" s="193">
        <f t="shared" si="1"/>
        <v>30</v>
      </c>
      <c r="Q1719" s="197">
        <v>120</v>
      </c>
      <c r="R1719" s="33"/>
      <c r="S1719" s="193">
        <v>10.5</v>
      </c>
      <c r="T1719" s="197">
        <v>42</v>
      </c>
      <c r="U1719" s="57" t="s">
        <v>4410</v>
      </c>
      <c r="V1719" s="70" t="s">
        <v>39</v>
      </c>
      <c r="W1719" s="61" t="s">
        <v>179</v>
      </c>
    </row>
    <row r="1720" s="16" customFormat="1" ht="25" customHeight="1" spans="1:23">
      <c r="A1720" s="32">
        <v>1711</v>
      </c>
      <c r="B1720" s="57" t="s">
        <v>4411</v>
      </c>
      <c r="C1720" s="182" t="s">
        <v>31</v>
      </c>
      <c r="D1720" s="39" t="s">
        <v>34</v>
      </c>
      <c r="E1720" s="184" t="s">
        <v>1538</v>
      </c>
      <c r="F1720" s="34">
        <v>44166</v>
      </c>
      <c r="G1720" s="34">
        <v>44531</v>
      </c>
      <c r="H1720" s="57" t="s">
        <v>4393</v>
      </c>
      <c r="I1720" s="87" t="s">
        <v>4412</v>
      </c>
      <c r="J1720" s="192">
        <v>19.83</v>
      </c>
      <c r="K1720" s="42"/>
      <c r="L1720" s="42">
        <v>19.83</v>
      </c>
      <c r="M1720" s="33"/>
      <c r="N1720" s="33"/>
      <c r="O1720" s="70">
        <v>1</v>
      </c>
      <c r="P1720" s="193">
        <f t="shared" si="1"/>
        <v>175</v>
      </c>
      <c r="Q1720" s="37">
        <v>700</v>
      </c>
      <c r="R1720" s="33"/>
      <c r="S1720" s="193">
        <v>75</v>
      </c>
      <c r="T1720" s="37">
        <v>300</v>
      </c>
      <c r="U1720" s="57" t="s">
        <v>4413</v>
      </c>
      <c r="V1720" s="70" t="s">
        <v>39</v>
      </c>
      <c r="W1720" s="61" t="s">
        <v>179</v>
      </c>
    </row>
    <row r="1721" s="16" customFormat="1" ht="25" customHeight="1" spans="1:23">
      <c r="A1721" s="32">
        <v>1712</v>
      </c>
      <c r="B1721" s="57" t="s">
        <v>4414</v>
      </c>
      <c r="C1721" s="182" t="s">
        <v>31</v>
      </c>
      <c r="D1721" s="39" t="s">
        <v>92</v>
      </c>
      <c r="E1721" s="183" t="s">
        <v>193</v>
      </c>
      <c r="F1721" s="34">
        <v>44166</v>
      </c>
      <c r="G1721" s="34">
        <v>44531</v>
      </c>
      <c r="H1721" s="57" t="s">
        <v>4393</v>
      </c>
      <c r="I1721" s="87" t="s">
        <v>4415</v>
      </c>
      <c r="J1721" s="192">
        <v>4.12</v>
      </c>
      <c r="K1721" s="42"/>
      <c r="L1721" s="42">
        <v>4.12</v>
      </c>
      <c r="M1721" s="33"/>
      <c r="N1721" s="33"/>
      <c r="O1721" s="70">
        <v>1</v>
      </c>
      <c r="P1721" s="193">
        <f t="shared" si="1"/>
        <v>146.5</v>
      </c>
      <c r="Q1721" s="37">
        <v>586</v>
      </c>
      <c r="R1721" s="33"/>
      <c r="S1721" s="193">
        <v>43.25</v>
      </c>
      <c r="T1721" s="37">
        <v>173</v>
      </c>
      <c r="U1721" s="57" t="s">
        <v>4416</v>
      </c>
      <c r="V1721" s="70" t="s">
        <v>39</v>
      </c>
      <c r="W1721" s="61" t="s">
        <v>179</v>
      </c>
    </row>
    <row r="1722" s="16" customFormat="1" ht="25" customHeight="1" spans="1:23">
      <c r="A1722" s="32">
        <v>1713</v>
      </c>
      <c r="B1722" s="57" t="s">
        <v>4417</v>
      </c>
      <c r="C1722" s="182" t="s">
        <v>31</v>
      </c>
      <c r="D1722" s="39" t="s">
        <v>87</v>
      </c>
      <c r="E1722" s="185" t="s">
        <v>1279</v>
      </c>
      <c r="F1722" s="34">
        <v>44166</v>
      </c>
      <c r="G1722" s="34">
        <v>44531</v>
      </c>
      <c r="H1722" s="57" t="s">
        <v>4393</v>
      </c>
      <c r="I1722" s="194" t="s">
        <v>4418</v>
      </c>
      <c r="J1722" s="194">
        <v>4</v>
      </c>
      <c r="K1722" s="42"/>
      <c r="L1722" s="42">
        <v>4</v>
      </c>
      <c r="M1722" s="33"/>
      <c r="N1722" s="33"/>
      <c r="O1722" s="70">
        <v>1</v>
      </c>
      <c r="P1722" s="193">
        <f t="shared" si="1"/>
        <v>92.5</v>
      </c>
      <c r="Q1722" s="37">
        <v>370</v>
      </c>
      <c r="R1722" s="33"/>
      <c r="S1722" s="193">
        <v>18.5</v>
      </c>
      <c r="T1722" s="37">
        <v>74</v>
      </c>
      <c r="U1722" s="198" t="s">
        <v>4419</v>
      </c>
      <c r="V1722" s="70" t="s">
        <v>39</v>
      </c>
      <c r="W1722" s="61" t="s">
        <v>179</v>
      </c>
    </row>
    <row r="1723" s="16" customFormat="1" ht="25" customHeight="1" spans="1:23">
      <c r="A1723" s="32">
        <v>1714</v>
      </c>
      <c r="B1723" s="33" t="s">
        <v>4420</v>
      </c>
      <c r="C1723" s="182" t="s">
        <v>31</v>
      </c>
      <c r="D1723" s="39" t="s">
        <v>34</v>
      </c>
      <c r="E1723" s="185" t="s">
        <v>104</v>
      </c>
      <c r="F1723" s="34">
        <v>44166</v>
      </c>
      <c r="G1723" s="34">
        <v>44531</v>
      </c>
      <c r="H1723" s="57" t="s">
        <v>4393</v>
      </c>
      <c r="I1723" s="33" t="s">
        <v>4421</v>
      </c>
      <c r="J1723" s="54">
        <v>15</v>
      </c>
      <c r="K1723" s="42"/>
      <c r="L1723" s="42">
        <v>15</v>
      </c>
      <c r="M1723" s="33"/>
      <c r="N1723" s="33"/>
      <c r="O1723" s="70">
        <v>1</v>
      </c>
      <c r="P1723" s="193">
        <f t="shared" si="1"/>
        <v>52.5</v>
      </c>
      <c r="Q1723" s="37">
        <v>210</v>
      </c>
      <c r="R1723" s="33"/>
      <c r="S1723" s="193">
        <v>11.25</v>
      </c>
      <c r="T1723" s="37">
        <v>45</v>
      </c>
      <c r="U1723" s="198" t="s">
        <v>4422</v>
      </c>
      <c r="V1723" s="70" t="s">
        <v>39</v>
      </c>
      <c r="W1723" s="61" t="s">
        <v>179</v>
      </c>
    </row>
    <row r="1724" s="16" customFormat="1" ht="25" customHeight="1" spans="1:23">
      <c r="A1724" s="32">
        <v>1715</v>
      </c>
      <c r="B1724" s="33" t="s">
        <v>4423</v>
      </c>
      <c r="C1724" s="182" t="s">
        <v>31</v>
      </c>
      <c r="D1724" s="39" t="s">
        <v>34</v>
      </c>
      <c r="E1724" s="185" t="s">
        <v>255</v>
      </c>
      <c r="F1724" s="34">
        <v>44166</v>
      </c>
      <c r="G1724" s="34">
        <v>44531</v>
      </c>
      <c r="H1724" s="57" t="s">
        <v>4393</v>
      </c>
      <c r="I1724" s="62" t="s">
        <v>4424</v>
      </c>
      <c r="J1724" s="54">
        <v>11</v>
      </c>
      <c r="K1724" s="42"/>
      <c r="L1724" s="42">
        <v>11</v>
      </c>
      <c r="M1724" s="33"/>
      <c r="N1724" s="33"/>
      <c r="O1724" s="70">
        <v>1</v>
      </c>
      <c r="P1724" s="193">
        <f t="shared" si="1"/>
        <v>161.25</v>
      </c>
      <c r="Q1724" s="37">
        <v>645</v>
      </c>
      <c r="R1724" s="33">
        <v>1</v>
      </c>
      <c r="S1724" s="193">
        <v>32.25</v>
      </c>
      <c r="T1724" s="37">
        <v>129</v>
      </c>
      <c r="U1724" s="198" t="s">
        <v>4425</v>
      </c>
      <c r="V1724" s="70" t="s">
        <v>39</v>
      </c>
      <c r="W1724" s="61" t="s">
        <v>179</v>
      </c>
    </row>
    <row r="1725" s="16" customFormat="1" ht="25" customHeight="1" spans="1:23">
      <c r="A1725" s="32">
        <v>1716</v>
      </c>
      <c r="B1725" s="33" t="s">
        <v>4426</v>
      </c>
      <c r="C1725" s="182" t="s">
        <v>31</v>
      </c>
      <c r="D1725" s="39" t="s">
        <v>34</v>
      </c>
      <c r="E1725" s="185" t="s">
        <v>75</v>
      </c>
      <c r="F1725" s="34">
        <v>44166</v>
      </c>
      <c r="G1725" s="34">
        <v>44531</v>
      </c>
      <c r="H1725" s="57" t="s">
        <v>4393</v>
      </c>
      <c r="I1725" s="33" t="s">
        <v>4427</v>
      </c>
      <c r="J1725" s="54">
        <v>8.5</v>
      </c>
      <c r="K1725" s="42"/>
      <c r="L1725" s="42">
        <v>8.5</v>
      </c>
      <c r="M1725" s="33"/>
      <c r="N1725" s="33"/>
      <c r="O1725" s="70">
        <v>1</v>
      </c>
      <c r="P1725" s="193">
        <f t="shared" si="1"/>
        <v>35</v>
      </c>
      <c r="Q1725" s="37">
        <v>140</v>
      </c>
      <c r="R1725" s="33"/>
      <c r="S1725" s="193">
        <v>7</v>
      </c>
      <c r="T1725" s="37">
        <v>28</v>
      </c>
      <c r="U1725" s="198" t="s">
        <v>4428</v>
      </c>
      <c r="V1725" s="70" t="s">
        <v>39</v>
      </c>
      <c r="W1725" s="61" t="s">
        <v>179</v>
      </c>
    </row>
    <row r="1726" s="16" customFormat="1" ht="25" customHeight="1" spans="1:23">
      <c r="A1726" s="32">
        <v>1717</v>
      </c>
      <c r="B1726" s="57" t="s">
        <v>4429</v>
      </c>
      <c r="C1726" s="182" t="s">
        <v>31</v>
      </c>
      <c r="D1726" s="39" t="s">
        <v>34</v>
      </c>
      <c r="E1726" s="183" t="s">
        <v>709</v>
      </c>
      <c r="F1726" s="34">
        <v>44166</v>
      </c>
      <c r="G1726" s="34">
        <v>44531</v>
      </c>
      <c r="H1726" s="57" t="s">
        <v>4393</v>
      </c>
      <c r="I1726" s="87" t="s">
        <v>4430</v>
      </c>
      <c r="J1726" s="192">
        <v>22.38</v>
      </c>
      <c r="K1726" s="42"/>
      <c r="L1726" s="42">
        <v>22.38</v>
      </c>
      <c r="M1726" s="33"/>
      <c r="N1726" s="33"/>
      <c r="O1726" s="70">
        <v>1</v>
      </c>
      <c r="P1726" s="193">
        <f t="shared" si="1"/>
        <v>354</v>
      </c>
      <c r="Q1726" s="199">
        <v>1416</v>
      </c>
      <c r="R1726" s="33"/>
      <c r="S1726" s="193">
        <v>62.5</v>
      </c>
      <c r="T1726" s="199">
        <v>250</v>
      </c>
      <c r="U1726" s="57" t="s">
        <v>4431</v>
      </c>
      <c r="V1726" s="70" t="s">
        <v>39</v>
      </c>
      <c r="W1726" s="61" t="s">
        <v>179</v>
      </c>
    </row>
    <row r="1727" s="16" customFormat="1" ht="25" customHeight="1" spans="1:23">
      <c r="A1727" s="32">
        <v>1718</v>
      </c>
      <c r="B1727" s="57" t="s">
        <v>4432</v>
      </c>
      <c r="C1727" s="182" t="s">
        <v>31</v>
      </c>
      <c r="D1727" s="39" t="s">
        <v>34</v>
      </c>
      <c r="E1727" s="184" t="s">
        <v>128</v>
      </c>
      <c r="F1727" s="34">
        <v>44166</v>
      </c>
      <c r="G1727" s="34">
        <v>44531</v>
      </c>
      <c r="H1727" s="57" t="s">
        <v>4393</v>
      </c>
      <c r="I1727" s="87" t="s">
        <v>4433</v>
      </c>
      <c r="J1727" s="192">
        <v>4.32</v>
      </c>
      <c r="K1727" s="42"/>
      <c r="L1727" s="42">
        <v>4.32</v>
      </c>
      <c r="M1727" s="33"/>
      <c r="N1727" s="33"/>
      <c r="O1727" s="70">
        <v>1</v>
      </c>
      <c r="P1727" s="193">
        <f t="shared" si="1"/>
        <v>37.5</v>
      </c>
      <c r="Q1727" s="37">
        <v>150</v>
      </c>
      <c r="R1727" s="33">
        <v>1</v>
      </c>
      <c r="S1727" s="193">
        <v>20</v>
      </c>
      <c r="T1727" s="37">
        <v>80</v>
      </c>
      <c r="U1727" s="57" t="s">
        <v>4434</v>
      </c>
      <c r="V1727" s="70" t="s">
        <v>39</v>
      </c>
      <c r="W1727" s="61" t="s">
        <v>179</v>
      </c>
    </row>
    <row r="1728" s="16" customFormat="1" ht="25" customHeight="1" spans="1:23">
      <c r="A1728" s="32">
        <v>1719</v>
      </c>
      <c r="B1728" s="57" t="s">
        <v>4435</v>
      </c>
      <c r="C1728" s="182" t="s">
        <v>31</v>
      </c>
      <c r="D1728" s="39" t="s">
        <v>34</v>
      </c>
      <c r="E1728" s="184" t="s">
        <v>1202</v>
      </c>
      <c r="F1728" s="34">
        <v>44166</v>
      </c>
      <c r="G1728" s="34">
        <v>44531</v>
      </c>
      <c r="H1728" s="57" t="s">
        <v>4393</v>
      </c>
      <c r="I1728" s="87" t="s">
        <v>4436</v>
      </c>
      <c r="J1728" s="192">
        <v>26.11</v>
      </c>
      <c r="K1728" s="42"/>
      <c r="L1728" s="42">
        <v>26.11</v>
      </c>
      <c r="M1728" s="33"/>
      <c r="N1728" s="33"/>
      <c r="O1728" s="70">
        <v>1</v>
      </c>
      <c r="P1728" s="193">
        <f t="shared" si="1"/>
        <v>262</v>
      </c>
      <c r="Q1728" s="37">
        <v>1048</v>
      </c>
      <c r="R1728" s="33"/>
      <c r="S1728" s="193">
        <v>57.5</v>
      </c>
      <c r="T1728" s="37">
        <v>230</v>
      </c>
      <c r="U1728" s="57" t="s">
        <v>4437</v>
      </c>
      <c r="V1728" s="70" t="s">
        <v>39</v>
      </c>
      <c r="W1728" s="61" t="s">
        <v>179</v>
      </c>
    </row>
    <row r="1729" s="16" customFormat="1" ht="25" customHeight="1" spans="1:23">
      <c r="A1729" s="32">
        <v>1720</v>
      </c>
      <c r="B1729" s="57" t="s">
        <v>4438</v>
      </c>
      <c r="C1729" s="182" t="s">
        <v>31</v>
      </c>
      <c r="D1729" s="39" t="s">
        <v>34</v>
      </c>
      <c r="E1729" s="183" t="s">
        <v>2130</v>
      </c>
      <c r="F1729" s="34">
        <v>44166</v>
      </c>
      <c r="G1729" s="34">
        <v>44531</v>
      </c>
      <c r="H1729" s="57" t="s">
        <v>4393</v>
      </c>
      <c r="I1729" s="87" t="s">
        <v>4439</v>
      </c>
      <c r="J1729" s="192">
        <v>42.61</v>
      </c>
      <c r="K1729" s="42"/>
      <c r="L1729" s="42">
        <v>42.61</v>
      </c>
      <c r="M1729" s="33"/>
      <c r="N1729" s="33"/>
      <c r="O1729" s="70">
        <v>1</v>
      </c>
      <c r="P1729" s="193">
        <f t="shared" si="1"/>
        <v>292</v>
      </c>
      <c r="Q1729" s="197">
        <v>1168</v>
      </c>
      <c r="R1729" s="33"/>
      <c r="S1729" s="193">
        <v>47.75</v>
      </c>
      <c r="T1729" s="197">
        <v>191</v>
      </c>
      <c r="U1729" s="57" t="s">
        <v>4440</v>
      </c>
      <c r="V1729" s="70" t="s">
        <v>39</v>
      </c>
      <c r="W1729" s="61" t="s">
        <v>179</v>
      </c>
    </row>
    <row r="1730" s="16" customFormat="1" ht="25" customHeight="1" spans="1:23">
      <c r="A1730" s="32">
        <v>1721</v>
      </c>
      <c r="B1730" s="57" t="s">
        <v>4441</v>
      </c>
      <c r="C1730" s="182" t="s">
        <v>31</v>
      </c>
      <c r="D1730" s="39" t="s">
        <v>34</v>
      </c>
      <c r="E1730" s="185" t="s">
        <v>1255</v>
      </c>
      <c r="F1730" s="34">
        <v>44166</v>
      </c>
      <c r="G1730" s="34">
        <v>44531</v>
      </c>
      <c r="H1730" s="57" t="s">
        <v>4393</v>
      </c>
      <c r="I1730" s="204" t="s">
        <v>4442</v>
      </c>
      <c r="J1730" s="204">
        <v>21</v>
      </c>
      <c r="K1730" s="42"/>
      <c r="L1730" s="42">
        <v>21</v>
      </c>
      <c r="M1730" s="33"/>
      <c r="N1730" s="33"/>
      <c r="O1730" s="70">
        <v>1</v>
      </c>
      <c r="P1730" s="193">
        <f t="shared" si="1"/>
        <v>175</v>
      </c>
      <c r="Q1730" s="197">
        <v>700</v>
      </c>
      <c r="R1730" s="33"/>
      <c r="S1730" s="193">
        <v>35</v>
      </c>
      <c r="T1730" s="197">
        <v>140</v>
      </c>
      <c r="U1730" s="198" t="s">
        <v>4443</v>
      </c>
      <c r="V1730" s="70" t="s">
        <v>39</v>
      </c>
      <c r="W1730" s="61" t="s">
        <v>4444</v>
      </c>
    </row>
    <row r="1731" s="16" customFormat="1" ht="25" customHeight="1" spans="1:23">
      <c r="A1731" s="32">
        <v>1722</v>
      </c>
      <c r="B1731" s="33" t="s">
        <v>4445</v>
      </c>
      <c r="C1731" s="182" t="s">
        <v>31</v>
      </c>
      <c r="D1731" s="39" t="s">
        <v>34</v>
      </c>
      <c r="E1731" s="185" t="s">
        <v>1675</v>
      </c>
      <c r="F1731" s="34">
        <v>44166</v>
      </c>
      <c r="G1731" s="34">
        <v>44531</v>
      </c>
      <c r="H1731" s="57" t="s">
        <v>4393</v>
      </c>
      <c r="I1731" s="33" t="s">
        <v>4446</v>
      </c>
      <c r="J1731" s="54">
        <v>15</v>
      </c>
      <c r="K1731" s="42"/>
      <c r="L1731" s="42">
        <v>15</v>
      </c>
      <c r="M1731" s="33"/>
      <c r="N1731" s="33"/>
      <c r="O1731" s="70">
        <v>1</v>
      </c>
      <c r="P1731" s="193">
        <f t="shared" si="1"/>
        <v>35</v>
      </c>
      <c r="Q1731" s="199">
        <v>140</v>
      </c>
      <c r="R1731" s="33"/>
      <c r="S1731" s="193">
        <v>7</v>
      </c>
      <c r="T1731" s="199">
        <v>28</v>
      </c>
      <c r="U1731" s="198" t="s">
        <v>4447</v>
      </c>
      <c r="V1731" s="70" t="s">
        <v>39</v>
      </c>
      <c r="W1731" s="61" t="s">
        <v>4444</v>
      </c>
    </row>
    <row r="1732" s="16" customFormat="1" ht="51" customHeight="1" spans="1:23">
      <c r="A1732" s="32">
        <v>1723</v>
      </c>
      <c r="B1732" s="33" t="s">
        <v>4448</v>
      </c>
      <c r="C1732" s="182" t="s">
        <v>31</v>
      </c>
      <c r="D1732" s="39" t="s">
        <v>34</v>
      </c>
      <c r="E1732" s="185" t="s">
        <v>1661</v>
      </c>
      <c r="F1732" s="34">
        <v>44166</v>
      </c>
      <c r="G1732" s="34">
        <v>44531</v>
      </c>
      <c r="H1732" s="57" t="s">
        <v>4393</v>
      </c>
      <c r="I1732" s="62" t="s">
        <v>4449</v>
      </c>
      <c r="J1732" s="54">
        <v>29</v>
      </c>
      <c r="K1732" s="42"/>
      <c r="L1732" s="42">
        <v>29</v>
      </c>
      <c r="M1732" s="33"/>
      <c r="N1732" s="33"/>
      <c r="O1732" s="70">
        <v>1</v>
      </c>
      <c r="P1732" s="193">
        <f t="shared" si="1"/>
        <v>112.5</v>
      </c>
      <c r="Q1732" s="199">
        <v>450</v>
      </c>
      <c r="R1732" s="33"/>
      <c r="S1732" s="193">
        <v>22.5</v>
      </c>
      <c r="T1732" s="199">
        <v>90</v>
      </c>
      <c r="U1732" s="198" t="s">
        <v>4450</v>
      </c>
      <c r="V1732" s="70" t="s">
        <v>39</v>
      </c>
      <c r="W1732" s="61" t="s">
        <v>4444</v>
      </c>
    </row>
    <row r="1733" s="16" customFormat="1" ht="42" customHeight="1" spans="1:23">
      <c r="A1733" s="32">
        <v>1724</v>
      </c>
      <c r="B1733" s="57" t="s">
        <v>4451</v>
      </c>
      <c r="C1733" s="182" t="s">
        <v>31</v>
      </c>
      <c r="D1733" s="39" t="s">
        <v>34</v>
      </c>
      <c r="E1733" s="198" t="s">
        <v>251</v>
      </c>
      <c r="F1733" s="34">
        <v>44166</v>
      </c>
      <c r="G1733" s="34">
        <v>44531</v>
      </c>
      <c r="H1733" s="57" t="s">
        <v>4393</v>
      </c>
      <c r="I1733" s="87" t="s">
        <v>4452</v>
      </c>
      <c r="J1733" s="192">
        <v>11.78</v>
      </c>
      <c r="K1733" s="42"/>
      <c r="L1733" s="42">
        <v>11.78</v>
      </c>
      <c r="M1733" s="33"/>
      <c r="N1733" s="33"/>
      <c r="O1733" s="70">
        <v>1</v>
      </c>
      <c r="P1733" s="193">
        <f t="shared" si="1"/>
        <v>12.5</v>
      </c>
      <c r="Q1733" s="39">
        <v>50</v>
      </c>
      <c r="R1733" s="33"/>
      <c r="S1733" s="193">
        <v>4.5</v>
      </c>
      <c r="T1733" s="39">
        <v>18</v>
      </c>
      <c r="U1733" s="57" t="s">
        <v>4453</v>
      </c>
      <c r="V1733" s="70" t="s">
        <v>39</v>
      </c>
      <c r="W1733" s="61" t="s">
        <v>179</v>
      </c>
    </row>
    <row r="1734" s="16" customFormat="1" ht="25" customHeight="1" spans="1:23">
      <c r="A1734" s="32">
        <v>1725</v>
      </c>
      <c r="B1734" s="33" t="s">
        <v>4454</v>
      </c>
      <c r="C1734" s="182" t="s">
        <v>31</v>
      </c>
      <c r="D1734" s="39" t="s">
        <v>87</v>
      </c>
      <c r="E1734" s="185" t="s">
        <v>1392</v>
      </c>
      <c r="F1734" s="34">
        <v>44166</v>
      </c>
      <c r="G1734" s="34">
        <v>44531</v>
      </c>
      <c r="H1734" s="57" t="s">
        <v>4393</v>
      </c>
      <c r="I1734" s="33" t="s">
        <v>4455</v>
      </c>
      <c r="J1734" s="54">
        <v>3</v>
      </c>
      <c r="K1734" s="42"/>
      <c r="L1734" s="42">
        <v>3</v>
      </c>
      <c r="M1734" s="33"/>
      <c r="N1734" s="33"/>
      <c r="O1734" s="70">
        <v>1</v>
      </c>
      <c r="P1734" s="193">
        <f t="shared" si="1"/>
        <v>750</v>
      </c>
      <c r="Q1734" s="39">
        <v>3000</v>
      </c>
      <c r="R1734" s="33">
        <v>1</v>
      </c>
      <c r="S1734" s="193">
        <v>146.5</v>
      </c>
      <c r="T1734" s="39">
        <v>586</v>
      </c>
      <c r="U1734" s="198" t="s">
        <v>4456</v>
      </c>
      <c r="V1734" s="70" t="s">
        <v>39</v>
      </c>
      <c r="W1734" s="61" t="s">
        <v>179</v>
      </c>
    </row>
    <row r="1735" s="16" customFormat="1" ht="25" customHeight="1" spans="1:23">
      <c r="A1735" s="32">
        <v>1726</v>
      </c>
      <c r="B1735" s="57" t="s">
        <v>4457</v>
      </c>
      <c r="C1735" s="182" t="s">
        <v>31</v>
      </c>
      <c r="D1735" s="39" t="s">
        <v>34</v>
      </c>
      <c r="E1735" s="184" t="s">
        <v>185</v>
      </c>
      <c r="F1735" s="34">
        <v>44166</v>
      </c>
      <c r="G1735" s="34">
        <v>44531</v>
      </c>
      <c r="H1735" s="57" t="s">
        <v>4393</v>
      </c>
      <c r="I1735" s="87" t="s">
        <v>4458</v>
      </c>
      <c r="J1735" s="192">
        <v>169.45</v>
      </c>
      <c r="K1735" s="42"/>
      <c r="L1735" s="42">
        <v>169.45</v>
      </c>
      <c r="M1735" s="33"/>
      <c r="N1735" s="33"/>
      <c r="O1735" s="70">
        <v>1</v>
      </c>
      <c r="P1735" s="193">
        <f t="shared" si="1"/>
        <v>705.75</v>
      </c>
      <c r="Q1735" s="39">
        <v>2823</v>
      </c>
      <c r="R1735" s="33">
        <v>1</v>
      </c>
      <c r="S1735" s="193">
        <v>196.5</v>
      </c>
      <c r="T1735" s="39">
        <v>786</v>
      </c>
      <c r="U1735" s="57" t="s">
        <v>4459</v>
      </c>
      <c r="V1735" s="70" t="s">
        <v>39</v>
      </c>
      <c r="W1735" s="61" t="s">
        <v>179</v>
      </c>
    </row>
    <row r="1736" s="16" customFormat="1" ht="25" customHeight="1" spans="1:23">
      <c r="A1736" s="32">
        <v>1727</v>
      </c>
      <c r="B1736" s="57" t="s">
        <v>4460</v>
      </c>
      <c r="C1736" s="182" t="s">
        <v>31</v>
      </c>
      <c r="D1736" s="39" t="s">
        <v>34</v>
      </c>
      <c r="E1736" s="183" t="s">
        <v>4461</v>
      </c>
      <c r="F1736" s="34">
        <v>44166</v>
      </c>
      <c r="G1736" s="34">
        <v>44531</v>
      </c>
      <c r="H1736" s="57" t="s">
        <v>4393</v>
      </c>
      <c r="I1736" s="87" t="s">
        <v>4462</v>
      </c>
      <c r="J1736" s="192">
        <v>10.4</v>
      </c>
      <c r="K1736" s="42"/>
      <c r="L1736" s="42">
        <v>10.4</v>
      </c>
      <c r="M1736" s="33"/>
      <c r="N1736" s="33"/>
      <c r="O1736" s="70">
        <v>2</v>
      </c>
      <c r="P1736" s="193">
        <f t="shared" si="1"/>
        <v>954.75</v>
      </c>
      <c r="Q1736" s="197">
        <v>3819</v>
      </c>
      <c r="R1736" s="33">
        <v>2</v>
      </c>
      <c r="S1736" s="193">
        <v>249</v>
      </c>
      <c r="T1736" s="197">
        <v>996</v>
      </c>
      <c r="U1736" s="57" t="s">
        <v>4463</v>
      </c>
      <c r="V1736" s="70" t="s">
        <v>39</v>
      </c>
      <c r="W1736" s="61" t="s">
        <v>179</v>
      </c>
    </row>
    <row r="1737" s="16" customFormat="1" ht="25" customHeight="1" spans="1:23">
      <c r="A1737" s="32">
        <v>1728</v>
      </c>
      <c r="B1737" s="42" t="s">
        <v>4464</v>
      </c>
      <c r="C1737" s="182" t="s">
        <v>31</v>
      </c>
      <c r="D1737" s="39" t="s">
        <v>34</v>
      </c>
      <c r="E1737" s="57" t="s">
        <v>1265</v>
      </c>
      <c r="F1737" s="34">
        <v>44166</v>
      </c>
      <c r="G1737" s="34">
        <v>44531</v>
      </c>
      <c r="H1737" s="57" t="s">
        <v>4393</v>
      </c>
      <c r="I1737" s="57" t="s">
        <v>4465</v>
      </c>
      <c r="J1737" s="192">
        <v>21.55</v>
      </c>
      <c r="K1737" s="42"/>
      <c r="L1737" s="42">
        <v>21.55</v>
      </c>
      <c r="M1737" s="33"/>
      <c r="N1737" s="33"/>
      <c r="O1737" s="70">
        <v>1</v>
      </c>
      <c r="P1737" s="193">
        <f t="shared" si="1"/>
        <v>113.25</v>
      </c>
      <c r="Q1737" s="197">
        <v>453</v>
      </c>
      <c r="R1737" s="33"/>
      <c r="S1737" s="193">
        <v>28.75</v>
      </c>
      <c r="T1737" s="197">
        <v>115</v>
      </c>
      <c r="U1737" s="33" t="s">
        <v>4466</v>
      </c>
      <c r="V1737" s="70" t="s">
        <v>39</v>
      </c>
      <c r="W1737" s="61" t="s">
        <v>179</v>
      </c>
    </row>
    <row r="1738" s="16" customFormat="1" ht="25" customHeight="1" spans="1:23">
      <c r="A1738" s="32">
        <v>1729</v>
      </c>
      <c r="B1738" s="33" t="s">
        <v>4467</v>
      </c>
      <c r="C1738" s="182" t="s">
        <v>31</v>
      </c>
      <c r="D1738" s="39" t="s">
        <v>34</v>
      </c>
      <c r="E1738" s="33" t="s">
        <v>68</v>
      </c>
      <c r="F1738" s="34">
        <v>44166</v>
      </c>
      <c r="G1738" s="34">
        <v>44531</v>
      </c>
      <c r="H1738" s="57" t="s">
        <v>4393</v>
      </c>
      <c r="I1738" s="33" t="s">
        <v>4468</v>
      </c>
      <c r="J1738" s="192">
        <v>16.49</v>
      </c>
      <c r="K1738" s="42"/>
      <c r="L1738" s="42">
        <v>16.49</v>
      </c>
      <c r="M1738" s="33"/>
      <c r="N1738" s="33"/>
      <c r="O1738" s="70">
        <v>1</v>
      </c>
      <c r="P1738" s="193">
        <f t="shared" si="1"/>
        <v>85</v>
      </c>
      <c r="Q1738" s="197">
        <v>340</v>
      </c>
      <c r="R1738" s="33"/>
      <c r="S1738" s="193">
        <v>22.5</v>
      </c>
      <c r="T1738" s="197">
        <v>90</v>
      </c>
      <c r="U1738" s="33" t="s">
        <v>4469</v>
      </c>
      <c r="V1738" s="70" t="s">
        <v>39</v>
      </c>
      <c r="W1738" s="61" t="s">
        <v>179</v>
      </c>
    </row>
    <row r="1739" s="16" customFormat="1" ht="25" customHeight="1" spans="1:23">
      <c r="A1739" s="32">
        <v>1730</v>
      </c>
      <c r="B1739" s="33" t="s">
        <v>4470</v>
      </c>
      <c r="C1739" s="182" t="s">
        <v>31</v>
      </c>
      <c r="D1739" s="39" t="s">
        <v>34</v>
      </c>
      <c r="E1739" s="33" t="s">
        <v>104</v>
      </c>
      <c r="F1739" s="34">
        <v>44166</v>
      </c>
      <c r="G1739" s="34">
        <v>44531</v>
      </c>
      <c r="H1739" s="57" t="s">
        <v>4393</v>
      </c>
      <c r="I1739" s="33" t="s">
        <v>4471</v>
      </c>
      <c r="J1739" s="192">
        <v>19.33</v>
      </c>
      <c r="K1739" s="42"/>
      <c r="L1739" s="42">
        <v>19.33</v>
      </c>
      <c r="M1739" s="33"/>
      <c r="N1739" s="33"/>
      <c r="O1739" s="70">
        <v>1</v>
      </c>
      <c r="P1739" s="193">
        <f t="shared" si="1"/>
        <v>145</v>
      </c>
      <c r="Q1739" s="33">
        <v>580</v>
      </c>
      <c r="R1739" s="33"/>
      <c r="S1739" s="193">
        <v>37.5</v>
      </c>
      <c r="T1739" s="33">
        <v>150</v>
      </c>
      <c r="U1739" s="33" t="s">
        <v>4472</v>
      </c>
      <c r="V1739" s="70" t="s">
        <v>39</v>
      </c>
      <c r="W1739" s="61" t="s">
        <v>179</v>
      </c>
    </row>
    <row r="1740" s="16" customFormat="1" ht="25" customHeight="1" spans="1:23">
      <c r="A1740" s="32">
        <v>1731</v>
      </c>
      <c r="B1740" s="57" t="s">
        <v>4473</v>
      </c>
      <c r="C1740" s="182" t="s">
        <v>31</v>
      </c>
      <c r="D1740" s="39" t="s">
        <v>34</v>
      </c>
      <c r="E1740" s="57" t="s">
        <v>821</v>
      </c>
      <c r="F1740" s="34">
        <v>44166</v>
      </c>
      <c r="G1740" s="34">
        <v>44531</v>
      </c>
      <c r="H1740" s="57" t="s">
        <v>4393</v>
      </c>
      <c r="I1740" s="57" t="s">
        <v>4474</v>
      </c>
      <c r="J1740" s="192">
        <v>4.41</v>
      </c>
      <c r="K1740" s="42"/>
      <c r="L1740" s="42">
        <v>4.41</v>
      </c>
      <c r="M1740" s="33"/>
      <c r="N1740" s="33"/>
      <c r="O1740" s="70">
        <v>1</v>
      </c>
      <c r="P1740" s="193">
        <f t="shared" si="1"/>
        <v>22.75</v>
      </c>
      <c r="Q1740" s="33">
        <v>91</v>
      </c>
      <c r="R1740" s="33">
        <v>1</v>
      </c>
      <c r="S1740" s="193">
        <v>6</v>
      </c>
      <c r="T1740" s="33">
        <v>24</v>
      </c>
      <c r="U1740" s="33" t="s">
        <v>4475</v>
      </c>
      <c r="V1740" s="70" t="s">
        <v>39</v>
      </c>
      <c r="W1740" s="61" t="s">
        <v>179</v>
      </c>
    </row>
    <row r="1741" s="16" customFormat="1" ht="25" customHeight="1" spans="1:23">
      <c r="A1741" s="32">
        <v>1732</v>
      </c>
      <c r="B1741" s="33" t="s">
        <v>4476</v>
      </c>
      <c r="C1741" s="182" t="s">
        <v>31</v>
      </c>
      <c r="D1741" s="39" t="s">
        <v>34</v>
      </c>
      <c r="E1741" s="33" t="s">
        <v>96</v>
      </c>
      <c r="F1741" s="34">
        <v>44166</v>
      </c>
      <c r="G1741" s="34">
        <v>44531</v>
      </c>
      <c r="H1741" s="57" t="s">
        <v>4393</v>
      </c>
      <c r="I1741" s="48" t="s">
        <v>4477</v>
      </c>
      <c r="J1741" s="192">
        <v>9.7</v>
      </c>
      <c r="K1741" s="42"/>
      <c r="L1741" s="42">
        <v>9.7</v>
      </c>
      <c r="M1741" s="33"/>
      <c r="N1741" s="33"/>
      <c r="O1741" s="70">
        <v>1</v>
      </c>
      <c r="P1741" s="193">
        <f t="shared" si="1"/>
        <v>50</v>
      </c>
      <c r="Q1741" s="33">
        <v>200</v>
      </c>
      <c r="R1741" s="33">
        <v>1</v>
      </c>
      <c r="S1741" s="193">
        <v>13</v>
      </c>
      <c r="T1741" s="33">
        <v>52</v>
      </c>
      <c r="U1741" s="33" t="s">
        <v>4478</v>
      </c>
      <c r="V1741" s="70" t="s">
        <v>39</v>
      </c>
      <c r="W1741" s="61" t="s">
        <v>179</v>
      </c>
    </row>
    <row r="1742" s="16" customFormat="1" ht="25" customHeight="1" spans="1:23">
      <c r="A1742" s="32">
        <v>1733</v>
      </c>
      <c r="B1742" s="33" t="s">
        <v>4479</v>
      </c>
      <c r="C1742" s="182" t="s">
        <v>31</v>
      </c>
      <c r="D1742" s="39" t="s">
        <v>87</v>
      </c>
      <c r="E1742" s="185" t="s">
        <v>385</v>
      </c>
      <c r="F1742" s="34">
        <v>44166</v>
      </c>
      <c r="G1742" s="34">
        <v>44531</v>
      </c>
      <c r="H1742" s="57" t="s">
        <v>4393</v>
      </c>
      <c r="I1742" s="33" t="s">
        <v>4480</v>
      </c>
      <c r="J1742" s="54">
        <v>6</v>
      </c>
      <c r="K1742" s="42"/>
      <c r="L1742" s="42">
        <v>6</v>
      </c>
      <c r="M1742" s="33"/>
      <c r="N1742" s="33"/>
      <c r="O1742" s="70">
        <v>1</v>
      </c>
      <c r="P1742" s="193">
        <f t="shared" si="1"/>
        <v>75</v>
      </c>
      <c r="Q1742" s="33">
        <v>300</v>
      </c>
      <c r="R1742" s="33"/>
      <c r="S1742" s="193">
        <v>15</v>
      </c>
      <c r="T1742" s="33">
        <v>60</v>
      </c>
      <c r="U1742" s="198" t="s">
        <v>4481</v>
      </c>
      <c r="V1742" s="70" t="s">
        <v>39</v>
      </c>
      <c r="W1742" s="61" t="s">
        <v>179</v>
      </c>
    </row>
    <row r="1743" s="16" customFormat="1" ht="25" customHeight="1" spans="1:23">
      <c r="A1743" s="32">
        <v>1734</v>
      </c>
      <c r="B1743" s="33" t="s">
        <v>4482</v>
      </c>
      <c r="C1743" s="182" t="s">
        <v>31</v>
      </c>
      <c r="D1743" s="39" t="s">
        <v>87</v>
      </c>
      <c r="E1743" s="185" t="s">
        <v>75</v>
      </c>
      <c r="F1743" s="34">
        <v>44166</v>
      </c>
      <c r="G1743" s="34">
        <v>44531</v>
      </c>
      <c r="H1743" s="57" t="s">
        <v>4393</v>
      </c>
      <c r="I1743" s="33" t="s">
        <v>4480</v>
      </c>
      <c r="J1743" s="54">
        <v>6</v>
      </c>
      <c r="K1743" s="42"/>
      <c r="L1743" s="42">
        <v>6</v>
      </c>
      <c r="M1743" s="33"/>
      <c r="N1743" s="33"/>
      <c r="O1743" s="70">
        <v>1</v>
      </c>
      <c r="P1743" s="193">
        <f t="shared" si="1"/>
        <v>75</v>
      </c>
      <c r="Q1743" s="33">
        <v>300</v>
      </c>
      <c r="R1743" s="33"/>
      <c r="S1743" s="193">
        <v>15</v>
      </c>
      <c r="T1743" s="33">
        <v>60</v>
      </c>
      <c r="U1743" s="198" t="s">
        <v>4481</v>
      </c>
      <c r="V1743" s="70" t="s">
        <v>39</v>
      </c>
      <c r="W1743" s="61" t="s">
        <v>179</v>
      </c>
    </row>
    <row r="1744" s="16" customFormat="1" ht="25" customHeight="1" spans="1:23">
      <c r="A1744" s="32">
        <v>1735</v>
      </c>
      <c r="B1744" s="33" t="s">
        <v>4483</v>
      </c>
      <c r="C1744" s="182" t="s">
        <v>31</v>
      </c>
      <c r="D1744" s="39" t="s">
        <v>34</v>
      </c>
      <c r="E1744" s="33" t="s">
        <v>4484</v>
      </c>
      <c r="F1744" s="34">
        <v>44166</v>
      </c>
      <c r="G1744" s="34">
        <v>44531</v>
      </c>
      <c r="H1744" s="57" t="s">
        <v>4393</v>
      </c>
      <c r="I1744" s="48" t="s">
        <v>4485</v>
      </c>
      <c r="J1744" s="192">
        <v>21.34</v>
      </c>
      <c r="K1744" s="42"/>
      <c r="L1744" s="42">
        <v>21.34</v>
      </c>
      <c r="M1744" s="33"/>
      <c r="N1744" s="33"/>
      <c r="O1744" s="70">
        <v>1</v>
      </c>
      <c r="P1744" s="193">
        <f t="shared" si="1"/>
        <v>110</v>
      </c>
      <c r="Q1744" s="33">
        <v>440</v>
      </c>
      <c r="R1744" s="33">
        <v>1</v>
      </c>
      <c r="S1744" s="193">
        <v>30</v>
      </c>
      <c r="T1744" s="33">
        <v>120</v>
      </c>
      <c r="U1744" s="33" t="s">
        <v>4486</v>
      </c>
      <c r="V1744" s="70" t="s">
        <v>39</v>
      </c>
      <c r="W1744" s="61" t="s">
        <v>179</v>
      </c>
    </row>
    <row r="1745" s="16" customFormat="1" ht="25" customHeight="1" spans="1:23">
      <c r="A1745" s="32">
        <v>1736</v>
      </c>
      <c r="B1745" s="33" t="s">
        <v>4487</v>
      </c>
      <c r="C1745" s="182" t="s">
        <v>31</v>
      </c>
      <c r="D1745" s="39" t="s">
        <v>87</v>
      </c>
      <c r="E1745" s="185" t="s">
        <v>60</v>
      </c>
      <c r="F1745" s="34">
        <v>44166</v>
      </c>
      <c r="G1745" s="34">
        <v>44531</v>
      </c>
      <c r="H1745" s="57" t="s">
        <v>4393</v>
      </c>
      <c r="I1745" s="33" t="s">
        <v>4488</v>
      </c>
      <c r="J1745" s="54">
        <v>23.54</v>
      </c>
      <c r="K1745" s="42"/>
      <c r="L1745" s="42">
        <v>23.54</v>
      </c>
      <c r="M1745" s="33"/>
      <c r="N1745" s="33"/>
      <c r="O1745" s="70">
        <v>1</v>
      </c>
      <c r="P1745" s="193">
        <f t="shared" si="1"/>
        <v>300</v>
      </c>
      <c r="Q1745" s="33">
        <v>1200</v>
      </c>
      <c r="R1745" s="33">
        <v>1</v>
      </c>
      <c r="S1745" s="193">
        <v>60</v>
      </c>
      <c r="T1745" s="33">
        <v>240</v>
      </c>
      <c r="U1745" s="198" t="s">
        <v>4489</v>
      </c>
      <c r="V1745" s="70" t="s">
        <v>39</v>
      </c>
      <c r="W1745" s="61" t="s">
        <v>179</v>
      </c>
    </row>
    <row r="1746" s="16" customFormat="1" ht="25" customHeight="1" spans="1:23">
      <c r="A1746" s="32">
        <v>1737</v>
      </c>
      <c r="B1746" s="57" t="s">
        <v>4490</v>
      </c>
      <c r="C1746" s="182" t="s">
        <v>31</v>
      </c>
      <c r="D1746" s="39" t="s">
        <v>92</v>
      </c>
      <c r="E1746" s="185" t="s">
        <v>4491</v>
      </c>
      <c r="F1746" s="34">
        <v>44166</v>
      </c>
      <c r="G1746" s="34">
        <v>44531</v>
      </c>
      <c r="H1746" s="57" t="s">
        <v>4393</v>
      </c>
      <c r="I1746" s="87" t="s">
        <v>4492</v>
      </c>
      <c r="J1746" s="192">
        <v>27.88</v>
      </c>
      <c r="K1746" s="42"/>
      <c r="L1746" s="42">
        <v>27.88</v>
      </c>
      <c r="M1746" s="33"/>
      <c r="N1746" s="33"/>
      <c r="O1746" s="70">
        <v>2</v>
      </c>
      <c r="P1746" s="193">
        <f t="shared" si="1"/>
        <v>381.75</v>
      </c>
      <c r="Q1746" s="33">
        <v>1527</v>
      </c>
      <c r="R1746" s="33">
        <v>1</v>
      </c>
      <c r="S1746" s="193">
        <v>104.25</v>
      </c>
      <c r="T1746" s="33">
        <v>417</v>
      </c>
      <c r="U1746" s="57" t="s">
        <v>4493</v>
      </c>
      <c r="V1746" s="70" t="s">
        <v>39</v>
      </c>
      <c r="W1746" s="61" t="s">
        <v>179</v>
      </c>
    </row>
    <row r="1747" s="16" customFormat="1" ht="25" customHeight="1" spans="1:23">
      <c r="A1747" s="32">
        <v>1738</v>
      </c>
      <c r="B1747" s="57" t="s">
        <v>4494</v>
      </c>
      <c r="C1747" s="182" t="s">
        <v>31</v>
      </c>
      <c r="D1747" s="39" t="s">
        <v>34</v>
      </c>
      <c r="E1747" s="183" t="s">
        <v>4495</v>
      </c>
      <c r="F1747" s="34">
        <v>44166</v>
      </c>
      <c r="G1747" s="34">
        <v>44531</v>
      </c>
      <c r="H1747" s="57" t="s">
        <v>4393</v>
      </c>
      <c r="I1747" s="87" t="s">
        <v>4496</v>
      </c>
      <c r="J1747" s="192">
        <v>81.3</v>
      </c>
      <c r="K1747" s="42"/>
      <c r="L1747" s="42">
        <v>81.3</v>
      </c>
      <c r="M1747" s="33"/>
      <c r="N1747" s="33"/>
      <c r="O1747" s="70">
        <v>1</v>
      </c>
      <c r="P1747" s="193">
        <f t="shared" si="1"/>
        <v>2162.5</v>
      </c>
      <c r="Q1747" s="33">
        <v>8650</v>
      </c>
      <c r="R1747" s="33">
        <v>1</v>
      </c>
      <c r="S1747" s="193">
        <v>289.75</v>
      </c>
      <c r="T1747" s="33">
        <v>1359</v>
      </c>
      <c r="U1747" s="57" t="s">
        <v>4497</v>
      </c>
      <c r="V1747" s="70" t="s">
        <v>39</v>
      </c>
      <c r="W1747" s="61" t="s">
        <v>179</v>
      </c>
    </row>
    <row r="1748" s="16" customFormat="1" ht="25" customHeight="1" spans="1:23">
      <c r="A1748" s="32">
        <v>1739</v>
      </c>
      <c r="B1748" s="57" t="s">
        <v>4498</v>
      </c>
      <c r="C1748" s="182" t="s">
        <v>31</v>
      </c>
      <c r="D1748" s="39" t="s">
        <v>87</v>
      </c>
      <c r="E1748" s="185" t="s">
        <v>668</v>
      </c>
      <c r="F1748" s="34">
        <v>44166</v>
      </c>
      <c r="G1748" s="34">
        <v>44531</v>
      </c>
      <c r="H1748" s="57" t="s">
        <v>4393</v>
      </c>
      <c r="I1748" s="205" t="s">
        <v>4499</v>
      </c>
      <c r="J1748" s="205">
        <v>1</v>
      </c>
      <c r="K1748" s="42"/>
      <c r="L1748" s="42">
        <v>1</v>
      </c>
      <c r="M1748" s="33"/>
      <c r="N1748" s="33"/>
      <c r="O1748" s="70">
        <v>1</v>
      </c>
      <c r="P1748" s="193">
        <f t="shared" si="1"/>
        <v>235.5</v>
      </c>
      <c r="Q1748" s="33">
        <v>942</v>
      </c>
      <c r="R1748" s="33">
        <v>1</v>
      </c>
      <c r="S1748" s="193">
        <v>47</v>
      </c>
      <c r="T1748" s="33">
        <v>188</v>
      </c>
      <c r="U1748" s="198" t="s">
        <v>4500</v>
      </c>
      <c r="V1748" s="70" t="s">
        <v>39</v>
      </c>
      <c r="W1748" s="61" t="s">
        <v>179</v>
      </c>
    </row>
    <row r="1749" s="16" customFormat="1" ht="25" customHeight="1" spans="1:23">
      <c r="A1749" s="32">
        <v>1740</v>
      </c>
      <c r="B1749" s="57" t="s">
        <v>4501</v>
      </c>
      <c r="C1749" s="182" t="s">
        <v>31</v>
      </c>
      <c r="D1749" s="39" t="s">
        <v>87</v>
      </c>
      <c r="E1749" s="185" t="s">
        <v>4502</v>
      </c>
      <c r="F1749" s="34">
        <v>44166</v>
      </c>
      <c r="G1749" s="34">
        <v>44531</v>
      </c>
      <c r="H1749" s="57" t="s">
        <v>4393</v>
      </c>
      <c r="I1749" s="194" t="s">
        <v>4503</v>
      </c>
      <c r="J1749" s="194">
        <v>5</v>
      </c>
      <c r="K1749" s="42"/>
      <c r="L1749" s="42">
        <v>5</v>
      </c>
      <c r="M1749" s="33"/>
      <c r="N1749" s="33"/>
      <c r="O1749" s="70">
        <v>7</v>
      </c>
      <c r="P1749" s="193">
        <f t="shared" si="1"/>
        <v>375</v>
      </c>
      <c r="Q1749" s="33">
        <v>1500</v>
      </c>
      <c r="R1749" s="33">
        <v>2</v>
      </c>
      <c r="S1749" s="193">
        <v>75</v>
      </c>
      <c r="T1749" s="33">
        <v>300</v>
      </c>
      <c r="U1749" s="198" t="s">
        <v>4504</v>
      </c>
      <c r="V1749" s="70" t="s">
        <v>39</v>
      </c>
      <c r="W1749" s="61" t="s">
        <v>179</v>
      </c>
    </row>
    <row r="1750" s="16" customFormat="1" ht="25" customHeight="1" spans="1:23">
      <c r="A1750" s="32">
        <v>1741</v>
      </c>
      <c r="B1750" s="33" t="s">
        <v>4505</v>
      </c>
      <c r="C1750" s="182" t="s">
        <v>31</v>
      </c>
      <c r="D1750" s="39" t="s">
        <v>87</v>
      </c>
      <c r="E1750" s="185" t="s">
        <v>4506</v>
      </c>
      <c r="F1750" s="34">
        <v>44166</v>
      </c>
      <c r="G1750" s="34">
        <v>44531</v>
      </c>
      <c r="H1750" s="57" t="s">
        <v>4393</v>
      </c>
      <c r="I1750" s="33" t="s">
        <v>4507</v>
      </c>
      <c r="J1750" s="54">
        <v>29</v>
      </c>
      <c r="K1750" s="42"/>
      <c r="L1750" s="42">
        <v>29</v>
      </c>
      <c r="M1750" s="33"/>
      <c r="N1750" s="33"/>
      <c r="O1750" s="70">
        <v>2</v>
      </c>
      <c r="P1750" s="193">
        <f t="shared" si="1"/>
        <v>1500</v>
      </c>
      <c r="Q1750" s="33">
        <v>6000</v>
      </c>
      <c r="R1750" s="33"/>
      <c r="S1750" s="193">
        <v>236.25</v>
      </c>
      <c r="T1750" s="33">
        <v>945</v>
      </c>
      <c r="U1750" s="198" t="s">
        <v>4508</v>
      </c>
      <c r="V1750" s="70" t="s">
        <v>39</v>
      </c>
      <c r="W1750" s="61" t="s">
        <v>179</v>
      </c>
    </row>
    <row r="1751" s="16" customFormat="1" ht="25" customHeight="1" spans="1:23">
      <c r="A1751" s="32">
        <v>1742</v>
      </c>
      <c r="B1751" s="33" t="s">
        <v>4509</v>
      </c>
      <c r="C1751" s="182" t="s">
        <v>31</v>
      </c>
      <c r="D1751" s="39" t="s">
        <v>87</v>
      </c>
      <c r="E1751" s="185" t="s">
        <v>4510</v>
      </c>
      <c r="F1751" s="34">
        <v>44166</v>
      </c>
      <c r="G1751" s="34">
        <v>44531</v>
      </c>
      <c r="H1751" s="57" t="s">
        <v>4393</v>
      </c>
      <c r="I1751" s="33" t="s">
        <v>4511</v>
      </c>
      <c r="J1751" s="54">
        <v>2.8</v>
      </c>
      <c r="K1751" s="42"/>
      <c r="L1751" s="42">
        <v>2.8</v>
      </c>
      <c r="M1751" s="33"/>
      <c r="N1751" s="33"/>
      <c r="O1751" s="70">
        <v>3</v>
      </c>
      <c r="P1751" s="193" t="s">
        <v>4512</v>
      </c>
      <c r="Q1751" s="33" t="s">
        <v>4512</v>
      </c>
      <c r="R1751" s="33"/>
      <c r="S1751" s="193">
        <v>236.25</v>
      </c>
      <c r="T1751" s="33">
        <v>945</v>
      </c>
      <c r="U1751" s="198" t="s">
        <v>4513</v>
      </c>
      <c r="V1751" s="70" t="s">
        <v>39</v>
      </c>
      <c r="W1751" s="61" t="s">
        <v>179</v>
      </c>
    </row>
    <row r="1752" s="16" customFormat="1" ht="25" customHeight="1" spans="1:23">
      <c r="A1752" s="32">
        <v>1743</v>
      </c>
      <c r="B1752" s="57" t="s">
        <v>4514</v>
      </c>
      <c r="C1752" s="182" t="s">
        <v>31</v>
      </c>
      <c r="D1752" s="39" t="s">
        <v>34</v>
      </c>
      <c r="E1752" s="184" t="s">
        <v>237</v>
      </c>
      <c r="F1752" s="200">
        <v>44348</v>
      </c>
      <c r="G1752" s="201">
        <v>44531</v>
      </c>
      <c r="H1752" s="57" t="s">
        <v>4393</v>
      </c>
      <c r="I1752" s="87" t="s">
        <v>4515</v>
      </c>
      <c r="J1752" s="192">
        <v>24.75</v>
      </c>
      <c r="K1752" s="42"/>
      <c r="L1752" s="42">
        <v>24.75</v>
      </c>
      <c r="M1752" s="33"/>
      <c r="N1752" s="33"/>
      <c r="O1752" s="70">
        <v>6</v>
      </c>
      <c r="P1752" s="193">
        <f>Q1752/4</f>
        <v>5500</v>
      </c>
      <c r="Q1752" s="33">
        <v>22000</v>
      </c>
      <c r="R1752" s="33"/>
      <c r="S1752" s="193">
        <v>167.5</v>
      </c>
      <c r="T1752" s="33">
        <v>670</v>
      </c>
      <c r="U1752" s="57" t="s">
        <v>4516</v>
      </c>
      <c r="V1752" s="70" t="s">
        <v>39</v>
      </c>
      <c r="W1752" s="61" t="s">
        <v>4444</v>
      </c>
    </row>
    <row r="1753" s="16" customFormat="1" ht="25" customHeight="1" spans="1:23">
      <c r="A1753" s="32">
        <v>1744</v>
      </c>
      <c r="B1753" s="33" t="s">
        <v>4517</v>
      </c>
      <c r="C1753" s="182" t="s">
        <v>31</v>
      </c>
      <c r="D1753" s="39" t="s">
        <v>87</v>
      </c>
      <c r="E1753" s="185" t="s">
        <v>2357</v>
      </c>
      <c r="F1753" s="34">
        <v>44166</v>
      </c>
      <c r="G1753" s="34">
        <v>44531</v>
      </c>
      <c r="H1753" s="57" t="s">
        <v>4393</v>
      </c>
      <c r="I1753" s="33" t="s">
        <v>4518</v>
      </c>
      <c r="J1753" s="54">
        <v>3</v>
      </c>
      <c r="K1753" s="42"/>
      <c r="L1753" s="42">
        <v>3</v>
      </c>
      <c r="M1753" s="33"/>
      <c r="N1753" s="33"/>
      <c r="O1753" s="70">
        <v>1</v>
      </c>
      <c r="P1753" s="193">
        <f>Q1753/4</f>
        <v>125</v>
      </c>
      <c r="Q1753" s="33">
        <v>500</v>
      </c>
      <c r="R1753" s="33">
        <v>1</v>
      </c>
      <c r="S1753" s="193">
        <v>25</v>
      </c>
      <c r="T1753" s="33">
        <v>100</v>
      </c>
      <c r="U1753" s="198" t="s">
        <v>4519</v>
      </c>
      <c r="V1753" s="70" t="s">
        <v>39</v>
      </c>
      <c r="W1753" s="61" t="s">
        <v>179</v>
      </c>
    </row>
    <row r="1754" s="16" customFormat="1" ht="25" customHeight="1" spans="1:23">
      <c r="A1754" s="32">
        <v>1745</v>
      </c>
      <c r="B1754" s="33" t="s">
        <v>4520</v>
      </c>
      <c r="C1754" s="182" t="s">
        <v>31</v>
      </c>
      <c r="D1754" s="39" t="s">
        <v>87</v>
      </c>
      <c r="E1754" s="87" t="s">
        <v>535</v>
      </c>
      <c r="F1754" s="34">
        <v>43953</v>
      </c>
      <c r="G1754" s="34">
        <v>44532</v>
      </c>
      <c r="H1754" s="57" t="s">
        <v>4393</v>
      </c>
      <c r="I1754" s="87" t="s">
        <v>4521</v>
      </c>
      <c r="J1754" s="206">
        <v>24.5</v>
      </c>
      <c r="K1754" s="54"/>
      <c r="L1754" s="54">
        <v>24.5</v>
      </c>
      <c r="M1754" s="33"/>
      <c r="N1754" s="33"/>
      <c r="O1754" s="70">
        <v>4</v>
      </c>
      <c r="P1754" s="193">
        <f>S1754*2</f>
        <v>82</v>
      </c>
      <c r="Q1754" s="57">
        <f>P1754*3</f>
        <v>246</v>
      </c>
      <c r="R1754" s="33">
        <v>1</v>
      </c>
      <c r="S1754" s="211">
        <v>41</v>
      </c>
      <c r="T1754" s="57">
        <v>168</v>
      </c>
      <c r="U1754" s="33" t="s">
        <v>4522</v>
      </c>
      <c r="V1754" s="70" t="s">
        <v>39</v>
      </c>
      <c r="W1754" s="61" t="s">
        <v>4444</v>
      </c>
    </row>
    <row r="1755" s="14" customFormat="1" ht="25" customHeight="1" spans="1:23">
      <c r="A1755" s="32">
        <v>1746</v>
      </c>
      <c r="B1755" s="155" t="s">
        <v>4523</v>
      </c>
      <c r="C1755" s="155" t="s">
        <v>31</v>
      </c>
      <c r="D1755" s="155" t="s">
        <v>4524</v>
      </c>
      <c r="E1755" s="155" t="s">
        <v>4525</v>
      </c>
      <c r="F1755" s="156">
        <v>44256</v>
      </c>
      <c r="G1755" s="156">
        <v>44317</v>
      </c>
      <c r="H1755" s="57" t="s">
        <v>4393</v>
      </c>
      <c r="I1755" s="155" t="s">
        <v>4526</v>
      </c>
      <c r="J1755" s="207">
        <v>355</v>
      </c>
      <c r="K1755" s="207"/>
      <c r="L1755" s="207">
        <v>355</v>
      </c>
      <c r="M1755" s="33"/>
      <c r="N1755" s="33"/>
      <c r="O1755" s="70">
        <v>6</v>
      </c>
      <c r="P1755" s="193">
        <f>S1755*2</f>
        <v>300</v>
      </c>
      <c r="Q1755" s="57">
        <f>P1755*3</f>
        <v>900</v>
      </c>
      <c r="R1755" s="33">
        <v>1</v>
      </c>
      <c r="S1755" s="155">
        <v>150</v>
      </c>
      <c r="T1755" s="155">
        <v>620</v>
      </c>
      <c r="U1755" s="70" t="s">
        <v>4527</v>
      </c>
      <c r="V1755" s="70" t="s">
        <v>39</v>
      </c>
      <c r="W1755" s="70" t="s">
        <v>200</v>
      </c>
    </row>
    <row r="1756" s="14" customFormat="1" ht="25" customHeight="1" spans="1:23">
      <c r="A1756" s="32">
        <v>1747</v>
      </c>
      <c r="B1756" s="33" t="s">
        <v>4528</v>
      </c>
      <c r="C1756" s="199" t="s">
        <v>31</v>
      </c>
      <c r="D1756" s="37" t="s">
        <v>34</v>
      </c>
      <c r="E1756" s="33" t="s">
        <v>224</v>
      </c>
      <c r="F1756" s="95">
        <v>44197</v>
      </c>
      <c r="G1756" s="34">
        <v>44470</v>
      </c>
      <c r="H1756" s="57" t="s">
        <v>4393</v>
      </c>
      <c r="I1756" s="81" t="s">
        <v>4529</v>
      </c>
      <c r="J1756" s="49">
        <v>555.1</v>
      </c>
      <c r="K1756" s="49"/>
      <c r="L1756" s="49">
        <v>555.1</v>
      </c>
      <c r="M1756" s="33"/>
      <c r="N1756" s="33"/>
      <c r="O1756" s="70">
        <v>8</v>
      </c>
      <c r="P1756" s="197">
        <f>S1756*3</f>
        <v>1692</v>
      </c>
      <c r="Q1756" s="197">
        <f t="shared" ref="Q1756:Q1770" si="2">P1756*4</f>
        <v>6768</v>
      </c>
      <c r="R1756" s="33">
        <v>3</v>
      </c>
      <c r="S1756" s="197">
        <v>564</v>
      </c>
      <c r="T1756" s="197">
        <v>3360</v>
      </c>
      <c r="U1756" s="197" t="s">
        <v>4530</v>
      </c>
      <c r="V1756" s="70" t="s">
        <v>39</v>
      </c>
      <c r="W1756" s="33" t="s">
        <v>54</v>
      </c>
    </row>
    <row r="1757" s="14" customFormat="1" ht="25" customHeight="1" spans="1:23">
      <c r="A1757" s="32">
        <v>1748</v>
      </c>
      <c r="B1757" s="33" t="s">
        <v>4531</v>
      </c>
      <c r="C1757" s="199" t="s">
        <v>31</v>
      </c>
      <c r="D1757" s="37" t="s">
        <v>4524</v>
      </c>
      <c r="E1757" s="33" t="s">
        <v>1411</v>
      </c>
      <c r="F1757" s="95">
        <v>44197</v>
      </c>
      <c r="G1757" s="34">
        <v>44470</v>
      </c>
      <c r="H1757" s="57" t="s">
        <v>4393</v>
      </c>
      <c r="I1757" s="208" t="s">
        <v>4532</v>
      </c>
      <c r="J1757" s="49">
        <v>66.2</v>
      </c>
      <c r="K1757" s="49"/>
      <c r="L1757" s="49">
        <v>66.2</v>
      </c>
      <c r="M1757" s="33"/>
      <c r="N1757" s="33"/>
      <c r="O1757" s="70">
        <v>2</v>
      </c>
      <c r="P1757" s="197">
        <f>S1757*1.5</f>
        <v>27</v>
      </c>
      <c r="Q1757" s="197">
        <f t="shared" si="2"/>
        <v>108</v>
      </c>
      <c r="R1757" s="33"/>
      <c r="S1757" s="197">
        <v>18</v>
      </c>
      <c r="T1757" s="197">
        <v>63</v>
      </c>
      <c r="U1757" s="197" t="s">
        <v>4533</v>
      </c>
      <c r="V1757" s="70" t="s">
        <v>39</v>
      </c>
      <c r="W1757" s="33" t="s">
        <v>54</v>
      </c>
    </row>
    <row r="1758" s="14" customFormat="1" ht="25" customHeight="1" spans="1:23">
      <c r="A1758" s="32">
        <v>1749</v>
      </c>
      <c r="B1758" s="33" t="s">
        <v>4534</v>
      </c>
      <c r="C1758" s="199" t="s">
        <v>31</v>
      </c>
      <c r="D1758" s="33" t="s">
        <v>1770</v>
      </c>
      <c r="E1758" s="33" t="s">
        <v>732</v>
      </c>
      <c r="F1758" s="95">
        <v>44197</v>
      </c>
      <c r="G1758" s="34">
        <v>44531</v>
      </c>
      <c r="H1758" s="57" t="s">
        <v>4393</v>
      </c>
      <c r="I1758" s="208" t="s">
        <v>4532</v>
      </c>
      <c r="J1758" s="49">
        <v>69</v>
      </c>
      <c r="K1758" s="49"/>
      <c r="L1758" s="49">
        <v>69</v>
      </c>
      <c r="M1758" s="33"/>
      <c r="N1758" s="33"/>
      <c r="O1758" s="70">
        <v>3</v>
      </c>
      <c r="P1758" s="197">
        <v>43</v>
      </c>
      <c r="Q1758" s="197">
        <f t="shared" si="2"/>
        <v>172</v>
      </c>
      <c r="R1758" s="33"/>
      <c r="S1758" s="37">
        <v>29</v>
      </c>
      <c r="T1758" s="37">
        <v>90</v>
      </c>
      <c r="U1758" s="197" t="s">
        <v>4535</v>
      </c>
      <c r="V1758" s="70" t="s">
        <v>39</v>
      </c>
      <c r="W1758" s="33" t="s">
        <v>54</v>
      </c>
    </row>
    <row r="1759" s="14" customFormat="1" ht="25" customHeight="1" spans="1:23">
      <c r="A1759" s="32">
        <v>1750</v>
      </c>
      <c r="B1759" s="33" t="s">
        <v>4536</v>
      </c>
      <c r="C1759" s="199" t="s">
        <v>31</v>
      </c>
      <c r="D1759" s="33" t="s">
        <v>1770</v>
      </c>
      <c r="E1759" s="33" t="s">
        <v>1187</v>
      </c>
      <c r="F1759" s="95">
        <v>44197</v>
      </c>
      <c r="G1759" s="34">
        <v>44531</v>
      </c>
      <c r="H1759" s="57" t="s">
        <v>4393</v>
      </c>
      <c r="I1759" s="208" t="s">
        <v>4532</v>
      </c>
      <c r="J1759" s="49">
        <v>92</v>
      </c>
      <c r="K1759" s="49"/>
      <c r="L1759" s="49">
        <v>92</v>
      </c>
      <c r="M1759" s="33"/>
      <c r="N1759" s="33"/>
      <c r="O1759" s="70">
        <v>2</v>
      </c>
      <c r="P1759" s="197">
        <v>23</v>
      </c>
      <c r="Q1759" s="197">
        <f t="shared" si="2"/>
        <v>92</v>
      </c>
      <c r="R1759" s="33"/>
      <c r="S1759" s="37">
        <v>15</v>
      </c>
      <c r="T1759" s="37">
        <v>60</v>
      </c>
      <c r="U1759" s="197" t="s">
        <v>4537</v>
      </c>
      <c r="V1759" s="70" t="s">
        <v>39</v>
      </c>
      <c r="W1759" s="33" t="s">
        <v>54</v>
      </c>
    </row>
    <row r="1760" s="14" customFormat="1" ht="25" customHeight="1" spans="1:23">
      <c r="A1760" s="32">
        <v>1751</v>
      </c>
      <c r="B1760" s="33" t="s">
        <v>4538</v>
      </c>
      <c r="C1760" s="199" t="s">
        <v>31</v>
      </c>
      <c r="D1760" s="33" t="s">
        <v>1770</v>
      </c>
      <c r="E1760" s="33" t="s">
        <v>292</v>
      </c>
      <c r="F1760" s="95">
        <v>44197</v>
      </c>
      <c r="G1760" s="34">
        <v>44531</v>
      </c>
      <c r="H1760" s="57" t="s">
        <v>4393</v>
      </c>
      <c r="I1760" s="208" t="s">
        <v>4532</v>
      </c>
      <c r="J1760" s="49">
        <v>60</v>
      </c>
      <c r="K1760" s="49"/>
      <c r="L1760" s="49">
        <v>60</v>
      </c>
      <c r="M1760" s="33"/>
      <c r="N1760" s="33"/>
      <c r="O1760" s="70">
        <v>3</v>
      </c>
      <c r="P1760" s="197">
        <f>S1760*1.5</f>
        <v>33</v>
      </c>
      <c r="Q1760" s="197">
        <f t="shared" si="2"/>
        <v>132</v>
      </c>
      <c r="R1760" s="33"/>
      <c r="S1760" s="37">
        <v>22</v>
      </c>
      <c r="T1760" s="37">
        <v>78</v>
      </c>
      <c r="U1760" s="197" t="s">
        <v>4539</v>
      </c>
      <c r="V1760" s="70" t="s">
        <v>39</v>
      </c>
      <c r="W1760" s="33" t="s">
        <v>54</v>
      </c>
    </row>
    <row r="1761" s="6" customFormat="1" ht="48" spans="1:23">
      <c r="A1761" s="32">
        <v>1752</v>
      </c>
      <c r="B1761" s="33" t="s">
        <v>4540</v>
      </c>
      <c r="C1761" s="199" t="s">
        <v>31</v>
      </c>
      <c r="D1761" s="33" t="s">
        <v>1770</v>
      </c>
      <c r="E1761" s="33" t="s">
        <v>2732</v>
      </c>
      <c r="F1761" s="95">
        <v>44197</v>
      </c>
      <c r="G1761" s="34">
        <v>44531</v>
      </c>
      <c r="H1761" s="57" t="s">
        <v>4393</v>
      </c>
      <c r="I1761" s="208" t="s">
        <v>4541</v>
      </c>
      <c r="J1761" s="49">
        <v>7.7</v>
      </c>
      <c r="K1761" s="49"/>
      <c r="L1761" s="49">
        <v>7.7</v>
      </c>
      <c r="M1761" s="115"/>
      <c r="N1761" s="115"/>
      <c r="O1761" s="209">
        <v>2</v>
      </c>
      <c r="P1761" s="197">
        <v>52</v>
      </c>
      <c r="Q1761" s="197">
        <f t="shared" si="2"/>
        <v>208</v>
      </c>
      <c r="R1761" s="33">
        <v>1</v>
      </c>
      <c r="S1761" s="37">
        <v>35</v>
      </c>
      <c r="T1761" s="37">
        <v>132</v>
      </c>
      <c r="U1761" s="197" t="s">
        <v>4542</v>
      </c>
      <c r="V1761" s="33" t="s">
        <v>39</v>
      </c>
      <c r="W1761" s="33" t="s">
        <v>200</v>
      </c>
    </row>
    <row r="1762" s="6" customFormat="1" ht="36" spans="1:23">
      <c r="A1762" s="32">
        <v>1753</v>
      </c>
      <c r="B1762" s="33" t="s">
        <v>4543</v>
      </c>
      <c r="C1762" s="199" t="s">
        <v>31</v>
      </c>
      <c r="D1762" s="33" t="s">
        <v>1770</v>
      </c>
      <c r="E1762" s="33" t="s">
        <v>3046</v>
      </c>
      <c r="F1762" s="95">
        <v>44197</v>
      </c>
      <c r="G1762" s="34">
        <v>44531</v>
      </c>
      <c r="H1762" s="57" t="s">
        <v>4393</v>
      </c>
      <c r="I1762" s="208" t="s">
        <v>4544</v>
      </c>
      <c r="J1762" s="49">
        <v>43</v>
      </c>
      <c r="K1762" s="49"/>
      <c r="L1762" s="49">
        <v>43</v>
      </c>
      <c r="M1762" s="115"/>
      <c r="N1762" s="115"/>
      <c r="O1762" s="209">
        <v>3</v>
      </c>
      <c r="P1762" s="197">
        <v>16</v>
      </c>
      <c r="Q1762" s="197">
        <f t="shared" si="2"/>
        <v>64</v>
      </c>
      <c r="R1762" s="33">
        <v>1</v>
      </c>
      <c r="S1762" s="37">
        <v>11</v>
      </c>
      <c r="T1762" s="37">
        <v>39</v>
      </c>
      <c r="U1762" s="199" t="s">
        <v>4545</v>
      </c>
      <c r="V1762" s="33" t="s">
        <v>39</v>
      </c>
      <c r="W1762" s="33" t="s">
        <v>54</v>
      </c>
    </row>
    <row r="1763" s="6" customFormat="1" ht="45" spans="1:23">
      <c r="A1763" s="32">
        <v>1754</v>
      </c>
      <c r="B1763" s="33" t="s">
        <v>4546</v>
      </c>
      <c r="C1763" s="33" t="s">
        <v>31</v>
      </c>
      <c r="D1763" s="33" t="s">
        <v>1770</v>
      </c>
      <c r="E1763" s="33" t="s">
        <v>224</v>
      </c>
      <c r="F1763" s="95">
        <v>44197</v>
      </c>
      <c r="G1763" s="34">
        <v>44531</v>
      </c>
      <c r="H1763" s="57" t="s">
        <v>4393</v>
      </c>
      <c r="I1763" s="40" t="s">
        <v>4547</v>
      </c>
      <c r="J1763" s="48">
        <v>9.8</v>
      </c>
      <c r="K1763" s="48"/>
      <c r="L1763" s="48">
        <v>9.8</v>
      </c>
      <c r="M1763" s="115"/>
      <c r="N1763" s="115"/>
      <c r="O1763" s="209">
        <v>4</v>
      </c>
      <c r="P1763" s="197">
        <f t="shared" ref="P1763:P1769" si="3">S1763*1.5</f>
        <v>66</v>
      </c>
      <c r="Q1763" s="197">
        <f t="shared" si="2"/>
        <v>264</v>
      </c>
      <c r="R1763" s="33">
        <v>2</v>
      </c>
      <c r="S1763" s="37">
        <v>44</v>
      </c>
      <c r="T1763" s="37">
        <v>139</v>
      </c>
      <c r="U1763" s="33" t="s">
        <v>4548</v>
      </c>
      <c r="V1763" s="33" t="s">
        <v>39</v>
      </c>
      <c r="W1763" s="33" t="s">
        <v>200</v>
      </c>
    </row>
    <row r="1764" s="6" customFormat="1" ht="36" spans="1:23">
      <c r="A1764" s="32">
        <v>1755</v>
      </c>
      <c r="B1764" s="33" t="s">
        <v>4549</v>
      </c>
      <c r="C1764" s="33" t="s">
        <v>31</v>
      </c>
      <c r="D1764" s="33" t="s">
        <v>1770</v>
      </c>
      <c r="E1764" s="33" t="s">
        <v>474</v>
      </c>
      <c r="F1764" s="95">
        <v>44197</v>
      </c>
      <c r="G1764" s="34">
        <v>44531</v>
      </c>
      <c r="H1764" s="57" t="s">
        <v>4393</v>
      </c>
      <c r="I1764" s="40" t="s">
        <v>4544</v>
      </c>
      <c r="J1764" s="48">
        <v>65</v>
      </c>
      <c r="K1764" s="48"/>
      <c r="L1764" s="48">
        <v>65</v>
      </c>
      <c r="M1764" s="115"/>
      <c r="N1764" s="115"/>
      <c r="O1764" s="209">
        <v>2</v>
      </c>
      <c r="P1764" s="197">
        <v>16</v>
      </c>
      <c r="Q1764" s="197">
        <f t="shared" si="2"/>
        <v>64</v>
      </c>
      <c r="R1764" s="33">
        <v>1</v>
      </c>
      <c r="S1764" s="199">
        <v>11</v>
      </c>
      <c r="T1764" s="199">
        <v>39</v>
      </c>
      <c r="U1764" s="33" t="s">
        <v>4545</v>
      </c>
      <c r="V1764" s="33" t="s">
        <v>39</v>
      </c>
      <c r="W1764" s="33" t="s">
        <v>54</v>
      </c>
    </row>
    <row r="1765" s="6" customFormat="1" ht="36" spans="1:23">
      <c r="A1765" s="32">
        <v>1756</v>
      </c>
      <c r="B1765" s="33" t="s">
        <v>4550</v>
      </c>
      <c r="C1765" s="33" t="s">
        <v>31</v>
      </c>
      <c r="D1765" s="33" t="s">
        <v>1770</v>
      </c>
      <c r="E1765" s="33" t="s">
        <v>4551</v>
      </c>
      <c r="F1765" s="95">
        <v>44197</v>
      </c>
      <c r="G1765" s="34">
        <v>44531</v>
      </c>
      <c r="H1765" s="57" t="s">
        <v>4393</v>
      </c>
      <c r="I1765" s="208" t="s">
        <v>4532</v>
      </c>
      <c r="J1765" s="49">
        <v>58.7</v>
      </c>
      <c r="K1765" s="49"/>
      <c r="L1765" s="49">
        <v>58.7</v>
      </c>
      <c r="M1765" s="115"/>
      <c r="N1765" s="115"/>
      <c r="O1765" s="209">
        <v>2</v>
      </c>
      <c r="P1765" s="197">
        <v>19</v>
      </c>
      <c r="Q1765" s="197">
        <f t="shared" si="2"/>
        <v>76</v>
      </c>
      <c r="R1765" s="33">
        <v>1</v>
      </c>
      <c r="S1765" s="37">
        <v>13</v>
      </c>
      <c r="T1765" s="37">
        <v>55</v>
      </c>
      <c r="U1765" s="197" t="s">
        <v>4552</v>
      </c>
      <c r="V1765" s="33" t="s">
        <v>39</v>
      </c>
      <c r="W1765" s="33" t="s">
        <v>200</v>
      </c>
    </row>
    <row r="1766" s="6" customFormat="1" ht="36" spans="1:23">
      <c r="A1766" s="32">
        <v>1757</v>
      </c>
      <c r="B1766" s="33" t="s">
        <v>4553</v>
      </c>
      <c r="C1766" s="33" t="s">
        <v>31</v>
      </c>
      <c r="D1766" s="33" t="s">
        <v>1770</v>
      </c>
      <c r="E1766" s="33" t="s">
        <v>1276</v>
      </c>
      <c r="F1766" s="95">
        <v>44197</v>
      </c>
      <c r="G1766" s="34">
        <v>44531</v>
      </c>
      <c r="H1766" s="57" t="s">
        <v>4393</v>
      </c>
      <c r="I1766" s="208" t="s">
        <v>4532</v>
      </c>
      <c r="J1766" s="49">
        <v>52.4</v>
      </c>
      <c r="K1766" s="49"/>
      <c r="L1766" s="49">
        <v>52.4</v>
      </c>
      <c r="M1766" s="115"/>
      <c r="N1766" s="115"/>
      <c r="O1766" s="209">
        <v>2</v>
      </c>
      <c r="P1766" s="197">
        <v>16</v>
      </c>
      <c r="Q1766" s="197">
        <f t="shared" si="2"/>
        <v>64</v>
      </c>
      <c r="R1766" s="33">
        <v>1</v>
      </c>
      <c r="S1766" s="37">
        <v>11</v>
      </c>
      <c r="T1766" s="37">
        <v>29</v>
      </c>
      <c r="U1766" s="197" t="s">
        <v>4554</v>
      </c>
      <c r="V1766" s="33" t="s">
        <v>39</v>
      </c>
      <c r="W1766" s="33" t="s">
        <v>200</v>
      </c>
    </row>
    <row r="1767" s="6" customFormat="1" ht="36" spans="1:23">
      <c r="A1767" s="32">
        <v>1758</v>
      </c>
      <c r="B1767" s="33" t="s">
        <v>4555</v>
      </c>
      <c r="C1767" s="33" t="s">
        <v>31</v>
      </c>
      <c r="D1767" s="33" t="s">
        <v>1770</v>
      </c>
      <c r="E1767" s="33" t="s">
        <v>551</v>
      </c>
      <c r="F1767" s="95">
        <v>44197</v>
      </c>
      <c r="G1767" s="34">
        <v>44531</v>
      </c>
      <c r="H1767" s="57" t="s">
        <v>4393</v>
      </c>
      <c r="I1767" s="208" t="s">
        <v>4532</v>
      </c>
      <c r="J1767" s="49">
        <v>56.1</v>
      </c>
      <c r="K1767" s="49"/>
      <c r="L1767" s="49">
        <v>56.1</v>
      </c>
      <c r="M1767" s="115"/>
      <c r="N1767" s="115"/>
      <c r="O1767" s="209">
        <v>2</v>
      </c>
      <c r="P1767" s="197">
        <f t="shared" si="3"/>
        <v>45</v>
      </c>
      <c r="Q1767" s="197">
        <f t="shared" si="2"/>
        <v>180</v>
      </c>
      <c r="R1767" s="33">
        <v>1</v>
      </c>
      <c r="S1767" s="197">
        <v>30</v>
      </c>
      <c r="T1767" s="197">
        <v>59</v>
      </c>
      <c r="U1767" s="197" t="s">
        <v>4556</v>
      </c>
      <c r="V1767" s="33" t="s">
        <v>39</v>
      </c>
      <c r="W1767" s="33" t="s">
        <v>200</v>
      </c>
    </row>
    <row r="1768" s="6" customFormat="1" ht="36" spans="1:23">
      <c r="A1768" s="32">
        <v>1759</v>
      </c>
      <c r="B1768" s="33" t="s">
        <v>4557</v>
      </c>
      <c r="C1768" s="33" t="s">
        <v>31</v>
      </c>
      <c r="D1768" s="33" t="s">
        <v>1770</v>
      </c>
      <c r="E1768" s="33" t="s">
        <v>1994</v>
      </c>
      <c r="F1768" s="95">
        <v>44197</v>
      </c>
      <c r="G1768" s="34">
        <v>44531</v>
      </c>
      <c r="H1768" s="57" t="s">
        <v>4393</v>
      </c>
      <c r="I1768" s="208" t="s">
        <v>4532</v>
      </c>
      <c r="J1768" s="48">
        <v>61.4</v>
      </c>
      <c r="K1768" s="48"/>
      <c r="L1768" s="48">
        <v>61.4</v>
      </c>
      <c r="M1768" s="115"/>
      <c r="N1768" s="115"/>
      <c r="O1768" s="209">
        <v>2</v>
      </c>
      <c r="P1768" s="197">
        <f t="shared" si="3"/>
        <v>33</v>
      </c>
      <c r="Q1768" s="197">
        <f t="shared" si="2"/>
        <v>132</v>
      </c>
      <c r="R1768" s="33"/>
      <c r="S1768" s="197">
        <v>22</v>
      </c>
      <c r="T1768" s="197">
        <v>52</v>
      </c>
      <c r="U1768" s="197" t="s">
        <v>4558</v>
      </c>
      <c r="V1768" s="33" t="s">
        <v>39</v>
      </c>
      <c r="W1768" s="33" t="s">
        <v>200</v>
      </c>
    </row>
    <row r="1769" s="6" customFormat="1" ht="36" spans="1:23">
      <c r="A1769" s="32">
        <v>1760</v>
      </c>
      <c r="B1769" s="33" t="s">
        <v>4559</v>
      </c>
      <c r="C1769" s="33" t="s">
        <v>31</v>
      </c>
      <c r="D1769" s="33" t="s">
        <v>1770</v>
      </c>
      <c r="E1769" s="33" t="s">
        <v>1333</v>
      </c>
      <c r="F1769" s="95">
        <v>44197</v>
      </c>
      <c r="G1769" s="34">
        <v>44531</v>
      </c>
      <c r="H1769" s="57" t="s">
        <v>4393</v>
      </c>
      <c r="I1769" s="208" t="s">
        <v>4532</v>
      </c>
      <c r="J1769" s="48">
        <v>60</v>
      </c>
      <c r="K1769" s="48"/>
      <c r="L1769" s="48">
        <v>60</v>
      </c>
      <c r="M1769" s="115"/>
      <c r="N1769" s="115"/>
      <c r="O1769" s="209">
        <v>3</v>
      </c>
      <c r="P1769" s="197">
        <f t="shared" si="3"/>
        <v>39</v>
      </c>
      <c r="Q1769" s="197">
        <f t="shared" si="2"/>
        <v>156</v>
      </c>
      <c r="R1769" s="33"/>
      <c r="S1769" s="199">
        <v>26</v>
      </c>
      <c r="T1769" s="199">
        <v>42</v>
      </c>
      <c r="U1769" s="197" t="s">
        <v>4560</v>
      </c>
      <c r="V1769" s="33" t="s">
        <v>39</v>
      </c>
      <c r="W1769" s="33" t="s">
        <v>200</v>
      </c>
    </row>
    <row r="1770" s="6" customFormat="1" ht="36" spans="1:23">
      <c r="A1770" s="32">
        <v>1761</v>
      </c>
      <c r="B1770" s="33" t="s">
        <v>4561</v>
      </c>
      <c r="C1770" s="33" t="s">
        <v>31</v>
      </c>
      <c r="D1770" s="33" t="s">
        <v>1770</v>
      </c>
      <c r="E1770" s="33" t="s">
        <v>1459</v>
      </c>
      <c r="F1770" s="95">
        <v>44197</v>
      </c>
      <c r="G1770" s="34">
        <v>44531</v>
      </c>
      <c r="H1770" s="57" t="s">
        <v>4393</v>
      </c>
      <c r="I1770" s="208" t="s">
        <v>4532</v>
      </c>
      <c r="J1770" s="48">
        <v>48.2</v>
      </c>
      <c r="K1770" s="48"/>
      <c r="L1770" s="48">
        <v>48.2</v>
      </c>
      <c r="M1770" s="115"/>
      <c r="N1770" s="115"/>
      <c r="O1770" s="209">
        <v>2</v>
      </c>
      <c r="P1770" s="197">
        <v>31</v>
      </c>
      <c r="Q1770" s="197">
        <f t="shared" si="2"/>
        <v>124</v>
      </c>
      <c r="R1770" s="33"/>
      <c r="S1770" s="199">
        <v>21</v>
      </c>
      <c r="T1770" s="199">
        <v>32</v>
      </c>
      <c r="U1770" s="197" t="s">
        <v>4562</v>
      </c>
      <c r="V1770" s="33" t="s">
        <v>39</v>
      </c>
      <c r="W1770" s="33" t="s">
        <v>200</v>
      </c>
    </row>
    <row r="1771" s="6" customFormat="1" ht="36" spans="1:23">
      <c r="A1771" s="32">
        <v>1762</v>
      </c>
      <c r="B1771" s="39" t="s">
        <v>4563</v>
      </c>
      <c r="C1771" s="33" t="s">
        <v>31</v>
      </c>
      <c r="D1771" s="33" t="s">
        <v>1837</v>
      </c>
      <c r="E1771" s="202" t="s">
        <v>166</v>
      </c>
      <c r="F1771" s="64">
        <v>44287</v>
      </c>
      <c r="G1771" s="64">
        <v>44470</v>
      </c>
      <c r="H1771" s="57" t="s">
        <v>4393</v>
      </c>
      <c r="I1771" s="33" t="s">
        <v>4564</v>
      </c>
      <c r="J1771" s="210">
        <v>9</v>
      </c>
      <c r="K1771" s="210"/>
      <c r="L1771" s="210">
        <v>9</v>
      </c>
      <c r="M1771" s="115"/>
      <c r="N1771" s="115"/>
      <c r="O1771" s="209">
        <v>1</v>
      </c>
      <c r="P1771" s="33">
        <v>62</v>
      </c>
      <c r="Q1771" s="33">
        <f t="shared" ref="Q1771:Q1812" si="4">P1771*3</f>
        <v>186</v>
      </c>
      <c r="R1771" s="209">
        <v>1</v>
      </c>
      <c r="S1771" s="33">
        <v>41</v>
      </c>
      <c r="T1771" s="33">
        <v>136</v>
      </c>
      <c r="U1771" s="57" t="s">
        <v>4565</v>
      </c>
      <c r="V1771" s="33" t="s">
        <v>39</v>
      </c>
      <c r="W1771" s="33" t="s">
        <v>200</v>
      </c>
    </row>
    <row r="1772" s="6" customFormat="1" ht="36" spans="1:23">
      <c r="A1772" s="32">
        <v>1763</v>
      </c>
      <c r="B1772" s="39" t="s">
        <v>4566</v>
      </c>
      <c r="C1772" s="33" t="s">
        <v>31</v>
      </c>
      <c r="D1772" s="33" t="s">
        <v>1837</v>
      </c>
      <c r="E1772" s="202" t="s">
        <v>4567</v>
      </c>
      <c r="F1772" s="64">
        <v>44287</v>
      </c>
      <c r="G1772" s="64">
        <v>44470</v>
      </c>
      <c r="H1772" s="57" t="s">
        <v>4393</v>
      </c>
      <c r="I1772" s="33" t="s">
        <v>4564</v>
      </c>
      <c r="J1772" s="210">
        <v>9</v>
      </c>
      <c r="K1772" s="210"/>
      <c r="L1772" s="210">
        <v>9</v>
      </c>
      <c r="M1772" s="115"/>
      <c r="N1772" s="115"/>
      <c r="O1772" s="209">
        <v>1</v>
      </c>
      <c r="P1772" s="33">
        <v>32</v>
      </c>
      <c r="Q1772" s="33">
        <f t="shared" si="4"/>
        <v>96</v>
      </c>
      <c r="R1772" s="209">
        <v>1</v>
      </c>
      <c r="S1772" s="33">
        <v>21</v>
      </c>
      <c r="T1772" s="33">
        <v>69</v>
      </c>
      <c r="U1772" s="57" t="s">
        <v>4568</v>
      </c>
      <c r="V1772" s="33" t="s">
        <v>39</v>
      </c>
      <c r="W1772" s="33" t="s">
        <v>200</v>
      </c>
    </row>
    <row r="1773" s="6" customFormat="1" ht="36" spans="1:23">
      <c r="A1773" s="32">
        <v>1764</v>
      </c>
      <c r="B1773" s="39" t="s">
        <v>4569</v>
      </c>
      <c r="C1773" s="33" t="s">
        <v>31</v>
      </c>
      <c r="D1773" s="33" t="s">
        <v>1837</v>
      </c>
      <c r="E1773" s="202" t="s">
        <v>153</v>
      </c>
      <c r="F1773" s="64">
        <v>44287</v>
      </c>
      <c r="G1773" s="64">
        <v>44470</v>
      </c>
      <c r="H1773" s="57" t="s">
        <v>4393</v>
      </c>
      <c r="I1773" s="33" t="s">
        <v>4564</v>
      </c>
      <c r="J1773" s="210">
        <v>9</v>
      </c>
      <c r="K1773" s="210"/>
      <c r="L1773" s="210">
        <v>9</v>
      </c>
      <c r="M1773" s="115"/>
      <c r="N1773" s="115"/>
      <c r="O1773" s="209">
        <v>1</v>
      </c>
      <c r="P1773" s="33">
        <v>67</v>
      </c>
      <c r="Q1773" s="33">
        <f t="shared" si="4"/>
        <v>201</v>
      </c>
      <c r="R1773" s="209">
        <v>1</v>
      </c>
      <c r="S1773" s="33">
        <v>45</v>
      </c>
      <c r="T1773" s="33">
        <v>141</v>
      </c>
      <c r="U1773" s="57" t="s">
        <v>4570</v>
      </c>
      <c r="V1773" s="33" t="s">
        <v>39</v>
      </c>
      <c r="W1773" s="33" t="s">
        <v>200</v>
      </c>
    </row>
    <row r="1774" s="6" customFormat="1" ht="36" spans="1:23">
      <c r="A1774" s="32">
        <v>1765</v>
      </c>
      <c r="B1774" s="39" t="s">
        <v>4571</v>
      </c>
      <c r="C1774" s="33" t="s">
        <v>31</v>
      </c>
      <c r="D1774" s="33" t="s">
        <v>1837</v>
      </c>
      <c r="E1774" s="202" t="s">
        <v>2873</v>
      </c>
      <c r="F1774" s="64">
        <v>44287</v>
      </c>
      <c r="G1774" s="64">
        <v>44470</v>
      </c>
      <c r="H1774" s="57" t="s">
        <v>4393</v>
      </c>
      <c r="I1774" s="33" t="s">
        <v>4564</v>
      </c>
      <c r="J1774" s="210">
        <v>9</v>
      </c>
      <c r="K1774" s="210"/>
      <c r="L1774" s="210">
        <v>9</v>
      </c>
      <c r="M1774" s="115"/>
      <c r="N1774" s="115"/>
      <c r="O1774" s="209">
        <v>1</v>
      </c>
      <c r="P1774" s="33">
        <v>37</v>
      </c>
      <c r="Q1774" s="33">
        <f t="shared" si="4"/>
        <v>111</v>
      </c>
      <c r="R1774" s="209"/>
      <c r="S1774" s="33">
        <v>25</v>
      </c>
      <c r="T1774" s="33">
        <v>82</v>
      </c>
      <c r="U1774" s="57" t="s">
        <v>4572</v>
      </c>
      <c r="V1774" s="33" t="s">
        <v>39</v>
      </c>
      <c r="W1774" s="33" t="s">
        <v>200</v>
      </c>
    </row>
    <row r="1775" s="6" customFormat="1" ht="36" spans="1:23">
      <c r="A1775" s="32">
        <v>1766</v>
      </c>
      <c r="B1775" s="39" t="s">
        <v>4573</v>
      </c>
      <c r="C1775" s="33" t="s">
        <v>31</v>
      </c>
      <c r="D1775" s="33" t="s">
        <v>1837</v>
      </c>
      <c r="E1775" s="202" t="s">
        <v>1395</v>
      </c>
      <c r="F1775" s="64">
        <v>44287</v>
      </c>
      <c r="G1775" s="64">
        <v>44470</v>
      </c>
      <c r="H1775" s="57" t="s">
        <v>4393</v>
      </c>
      <c r="I1775" s="33" t="s">
        <v>4564</v>
      </c>
      <c r="J1775" s="210">
        <v>9</v>
      </c>
      <c r="K1775" s="210"/>
      <c r="L1775" s="210">
        <v>9</v>
      </c>
      <c r="M1775" s="115"/>
      <c r="N1775" s="115"/>
      <c r="O1775" s="209">
        <v>1</v>
      </c>
      <c r="P1775" s="33">
        <v>49</v>
      </c>
      <c r="Q1775" s="33">
        <f t="shared" si="4"/>
        <v>147</v>
      </c>
      <c r="R1775" s="209"/>
      <c r="S1775" s="33">
        <v>33</v>
      </c>
      <c r="T1775" s="33">
        <v>111</v>
      </c>
      <c r="U1775" s="57" t="s">
        <v>4574</v>
      </c>
      <c r="V1775" s="33" t="s">
        <v>39</v>
      </c>
      <c r="W1775" s="33" t="s">
        <v>200</v>
      </c>
    </row>
    <row r="1776" s="6" customFormat="1" ht="36" spans="1:23">
      <c r="A1776" s="32">
        <v>1767</v>
      </c>
      <c r="B1776" s="39" t="s">
        <v>4575</v>
      </c>
      <c r="C1776" s="33" t="s">
        <v>31</v>
      </c>
      <c r="D1776" s="33" t="s">
        <v>1837</v>
      </c>
      <c r="E1776" s="202" t="s">
        <v>901</v>
      </c>
      <c r="F1776" s="64">
        <v>44287</v>
      </c>
      <c r="G1776" s="64">
        <v>44470</v>
      </c>
      <c r="H1776" s="57" t="s">
        <v>4393</v>
      </c>
      <c r="I1776" s="33" t="s">
        <v>4564</v>
      </c>
      <c r="J1776" s="210">
        <v>9</v>
      </c>
      <c r="K1776" s="210"/>
      <c r="L1776" s="210">
        <v>9</v>
      </c>
      <c r="M1776" s="115"/>
      <c r="N1776" s="115"/>
      <c r="O1776" s="209">
        <v>1</v>
      </c>
      <c r="P1776" s="33">
        <v>23</v>
      </c>
      <c r="Q1776" s="33">
        <f t="shared" si="4"/>
        <v>69</v>
      </c>
      <c r="R1776" s="209">
        <v>1</v>
      </c>
      <c r="S1776" s="33">
        <v>15</v>
      </c>
      <c r="T1776" s="33">
        <v>49</v>
      </c>
      <c r="U1776" s="57" t="s">
        <v>4576</v>
      </c>
      <c r="V1776" s="33" t="s">
        <v>39</v>
      </c>
      <c r="W1776" s="33" t="s">
        <v>200</v>
      </c>
    </row>
    <row r="1777" s="6" customFormat="1" ht="36" spans="1:23">
      <c r="A1777" s="32">
        <v>1768</v>
      </c>
      <c r="B1777" s="39" t="s">
        <v>4577</v>
      </c>
      <c r="C1777" s="33" t="s">
        <v>31</v>
      </c>
      <c r="D1777" s="33" t="s">
        <v>1837</v>
      </c>
      <c r="E1777" s="202" t="s">
        <v>219</v>
      </c>
      <c r="F1777" s="64">
        <v>44287</v>
      </c>
      <c r="G1777" s="64">
        <v>44470</v>
      </c>
      <c r="H1777" s="57" t="s">
        <v>4393</v>
      </c>
      <c r="I1777" s="33" t="s">
        <v>4564</v>
      </c>
      <c r="J1777" s="210">
        <v>9</v>
      </c>
      <c r="K1777" s="210"/>
      <c r="L1777" s="210">
        <v>9</v>
      </c>
      <c r="M1777" s="115"/>
      <c r="N1777" s="115"/>
      <c r="O1777" s="209">
        <v>1</v>
      </c>
      <c r="P1777" s="33">
        <v>32</v>
      </c>
      <c r="Q1777" s="33">
        <f t="shared" si="4"/>
        <v>96</v>
      </c>
      <c r="R1777" s="209">
        <v>1</v>
      </c>
      <c r="S1777" s="33">
        <v>21</v>
      </c>
      <c r="T1777" s="33">
        <v>68</v>
      </c>
      <c r="U1777" s="57" t="s">
        <v>4578</v>
      </c>
      <c r="V1777" s="33" t="s">
        <v>39</v>
      </c>
      <c r="W1777" s="33" t="s">
        <v>200</v>
      </c>
    </row>
    <row r="1778" s="6" customFormat="1" ht="36" spans="1:23">
      <c r="A1778" s="32">
        <v>1769</v>
      </c>
      <c r="B1778" s="39" t="s">
        <v>4579</v>
      </c>
      <c r="C1778" s="33" t="s">
        <v>31</v>
      </c>
      <c r="D1778" s="33" t="s">
        <v>1837</v>
      </c>
      <c r="E1778" s="202" t="s">
        <v>4580</v>
      </c>
      <c r="F1778" s="64">
        <v>44287</v>
      </c>
      <c r="G1778" s="64">
        <v>44470</v>
      </c>
      <c r="H1778" s="57" t="s">
        <v>4393</v>
      </c>
      <c r="I1778" s="33" t="s">
        <v>4564</v>
      </c>
      <c r="J1778" s="210">
        <v>9</v>
      </c>
      <c r="K1778" s="210"/>
      <c r="L1778" s="210">
        <v>9</v>
      </c>
      <c r="M1778" s="115"/>
      <c r="N1778" s="115"/>
      <c r="O1778" s="209">
        <v>1</v>
      </c>
      <c r="P1778" s="33">
        <f t="shared" ref="P1778:P1781" si="5">S1778*1.5</f>
        <v>42</v>
      </c>
      <c r="Q1778" s="33">
        <f t="shared" si="4"/>
        <v>126</v>
      </c>
      <c r="R1778" s="209">
        <v>1</v>
      </c>
      <c r="S1778" s="33">
        <v>28</v>
      </c>
      <c r="T1778" s="33">
        <v>89</v>
      </c>
      <c r="U1778" s="57" t="s">
        <v>4581</v>
      </c>
      <c r="V1778" s="33" t="s">
        <v>39</v>
      </c>
      <c r="W1778" s="33" t="s">
        <v>200</v>
      </c>
    </row>
    <row r="1779" s="6" customFormat="1" ht="36" spans="1:23">
      <c r="A1779" s="32">
        <v>1770</v>
      </c>
      <c r="B1779" s="39" t="s">
        <v>4582</v>
      </c>
      <c r="C1779" s="33" t="s">
        <v>31</v>
      </c>
      <c r="D1779" s="33" t="s">
        <v>1837</v>
      </c>
      <c r="E1779" s="202" t="s">
        <v>51</v>
      </c>
      <c r="F1779" s="64">
        <v>44287</v>
      </c>
      <c r="G1779" s="64">
        <v>44470</v>
      </c>
      <c r="H1779" s="57" t="s">
        <v>4393</v>
      </c>
      <c r="I1779" s="33" t="s">
        <v>4564</v>
      </c>
      <c r="J1779" s="210">
        <v>9</v>
      </c>
      <c r="K1779" s="210"/>
      <c r="L1779" s="210">
        <v>9</v>
      </c>
      <c r="M1779" s="115"/>
      <c r="N1779" s="115"/>
      <c r="O1779" s="209">
        <v>1</v>
      </c>
      <c r="P1779" s="33">
        <v>20</v>
      </c>
      <c r="Q1779" s="33">
        <f t="shared" si="4"/>
        <v>60</v>
      </c>
      <c r="R1779" s="209">
        <v>1</v>
      </c>
      <c r="S1779" s="33">
        <v>13</v>
      </c>
      <c r="T1779" s="33">
        <v>43</v>
      </c>
      <c r="U1779" s="57" t="s">
        <v>4583</v>
      </c>
      <c r="V1779" s="33" t="s">
        <v>39</v>
      </c>
      <c r="W1779" s="33" t="s">
        <v>200</v>
      </c>
    </row>
    <row r="1780" s="6" customFormat="1" ht="36" spans="1:23">
      <c r="A1780" s="32">
        <v>1771</v>
      </c>
      <c r="B1780" s="39" t="s">
        <v>4584</v>
      </c>
      <c r="C1780" s="33" t="s">
        <v>31</v>
      </c>
      <c r="D1780" s="33" t="s">
        <v>1837</v>
      </c>
      <c r="E1780" s="202" t="s">
        <v>398</v>
      </c>
      <c r="F1780" s="64">
        <v>44287</v>
      </c>
      <c r="G1780" s="64">
        <v>44470</v>
      </c>
      <c r="H1780" s="57" t="s">
        <v>4393</v>
      </c>
      <c r="I1780" s="33" t="s">
        <v>4564</v>
      </c>
      <c r="J1780" s="210">
        <v>9</v>
      </c>
      <c r="K1780" s="210"/>
      <c r="L1780" s="210">
        <v>9</v>
      </c>
      <c r="M1780" s="115"/>
      <c r="N1780" s="115"/>
      <c r="O1780" s="209">
        <v>1</v>
      </c>
      <c r="P1780" s="33">
        <f t="shared" si="5"/>
        <v>30</v>
      </c>
      <c r="Q1780" s="33">
        <f t="shared" si="4"/>
        <v>90</v>
      </c>
      <c r="R1780" s="209">
        <v>1</v>
      </c>
      <c r="S1780" s="33">
        <v>20</v>
      </c>
      <c r="T1780" s="33">
        <v>69</v>
      </c>
      <c r="U1780" s="57" t="s">
        <v>4585</v>
      </c>
      <c r="V1780" s="33" t="s">
        <v>39</v>
      </c>
      <c r="W1780" s="33" t="s">
        <v>200</v>
      </c>
    </row>
    <row r="1781" s="6" customFormat="1" ht="48" spans="1:23">
      <c r="A1781" s="32">
        <v>1772</v>
      </c>
      <c r="B1781" s="39" t="s">
        <v>4586</v>
      </c>
      <c r="C1781" s="33" t="s">
        <v>31</v>
      </c>
      <c r="D1781" s="33" t="s">
        <v>1837</v>
      </c>
      <c r="E1781" s="202" t="s">
        <v>4587</v>
      </c>
      <c r="F1781" s="64">
        <v>44287</v>
      </c>
      <c r="G1781" s="64">
        <v>44470</v>
      </c>
      <c r="H1781" s="57" t="s">
        <v>4393</v>
      </c>
      <c r="I1781" s="33" t="s">
        <v>4564</v>
      </c>
      <c r="J1781" s="210">
        <v>9</v>
      </c>
      <c r="K1781" s="210"/>
      <c r="L1781" s="210">
        <v>9</v>
      </c>
      <c r="M1781" s="115"/>
      <c r="N1781" s="115"/>
      <c r="O1781" s="209">
        <v>1</v>
      </c>
      <c r="P1781" s="33">
        <f t="shared" si="5"/>
        <v>24</v>
      </c>
      <c r="Q1781" s="33">
        <f t="shared" si="4"/>
        <v>72</v>
      </c>
      <c r="R1781" s="209">
        <v>1</v>
      </c>
      <c r="S1781" s="33">
        <v>16</v>
      </c>
      <c r="T1781" s="33">
        <v>53</v>
      </c>
      <c r="U1781" s="57" t="s">
        <v>4588</v>
      </c>
      <c r="V1781" s="33" t="s">
        <v>39</v>
      </c>
      <c r="W1781" s="33" t="s">
        <v>200</v>
      </c>
    </row>
    <row r="1782" s="6" customFormat="1" ht="36" spans="1:23">
      <c r="A1782" s="32">
        <v>1773</v>
      </c>
      <c r="B1782" s="39" t="s">
        <v>4589</v>
      </c>
      <c r="C1782" s="33" t="s">
        <v>31</v>
      </c>
      <c r="D1782" s="33" t="s">
        <v>1837</v>
      </c>
      <c r="E1782" s="202" t="s">
        <v>224</v>
      </c>
      <c r="F1782" s="64">
        <v>44287</v>
      </c>
      <c r="G1782" s="64">
        <v>44470</v>
      </c>
      <c r="H1782" s="57" t="s">
        <v>4393</v>
      </c>
      <c r="I1782" s="33" t="s">
        <v>4564</v>
      </c>
      <c r="J1782" s="210">
        <v>9</v>
      </c>
      <c r="K1782" s="210"/>
      <c r="L1782" s="210">
        <v>9</v>
      </c>
      <c r="M1782" s="115"/>
      <c r="N1782" s="115"/>
      <c r="O1782" s="209">
        <v>1</v>
      </c>
      <c r="P1782" s="33">
        <v>82</v>
      </c>
      <c r="Q1782" s="33">
        <f t="shared" si="4"/>
        <v>246</v>
      </c>
      <c r="R1782" s="209">
        <v>1</v>
      </c>
      <c r="S1782" s="33">
        <v>55</v>
      </c>
      <c r="T1782" s="33">
        <v>174</v>
      </c>
      <c r="U1782" s="57" t="s">
        <v>4590</v>
      </c>
      <c r="V1782" s="33" t="s">
        <v>39</v>
      </c>
      <c r="W1782" s="33" t="s">
        <v>200</v>
      </c>
    </row>
    <row r="1783" s="6" customFormat="1" ht="36" spans="1:23">
      <c r="A1783" s="32">
        <v>1774</v>
      </c>
      <c r="B1783" s="39" t="s">
        <v>4591</v>
      </c>
      <c r="C1783" s="33" t="s">
        <v>31</v>
      </c>
      <c r="D1783" s="33" t="s">
        <v>1837</v>
      </c>
      <c r="E1783" s="202" t="s">
        <v>193</v>
      </c>
      <c r="F1783" s="64">
        <v>44287</v>
      </c>
      <c r="G1783" s="64">
        <v>44470</v>
      </c>
      <c r="H1783" s="57" t="s">
        <v>4393</v>
      </c>
      <c r="I1783" s="33" t="s">
        <v>4564</v>
      </c>
      <c r="J1783" s="210">
        <v>9</v>
      </c>
      <c r="K1783" s="210"/>
      <c r="L1783" s="210">
        <v>9</v>
      </c>
      <c r="M1783" s="115"/>
      <c r="N1783" s="115"/>
      <c r="O1783" s="209">
        <v>1</v>
      </c>
      <c r="P1783" s="33">
        <f t="shared" ref="P1783:P1788" si="6">S1783*1.5</f>
        <v>27</v>
      </c>
      <c r="Q1783" s="33">
        <f t="shared" si="4"/>
        <v>81</v>
      </c>
      <c r="R1783" s="209">
        <v>1</v>
      </c>
      <c r="S1783" s="33">
        <v>18</v>
      </c>
      <c r="T1783" s="33">
        <v>61</v>
      </c>
      <c r="U1783" s="57" t="s">
        <v>4592</v>
      </c>
      <c r="V1783" s="33" t="s">
        <v>39</v>
      </c>
      <c r="W1783" s="33" t="s">
        <v>200</v>
      </c>
    </row>
    <row r="1784" s="6" customFormat="1" ht="36" spans="1:23">
      <c r="A1784" s="32">
        <v>1775</v>
      </c>
      <c r="B1784" s="39" t="s">
        <v>4593</v>
      </c>
      <c r="C1784" s="33" t="s">
        <v>31</v>
      </c>
      <c r="D1784" s="33" t="s">
        <v>1837</v>
      </c>
      <c r="E1784" s="202" t="s">
        <v>193</v>
      </c>
      <c r="F1784" s="64">
        <v>44287</v>
      </c>
      <c r="G1784" s="64">
        <v>44470</v>
      </c>
      <c r="H1784" s="57" t="s">
        <v>4393</v>
      </c>
      <c r="I1784" s="33" t="s">
        <v>4564</v>
      </c>
      <c r="J1784" s="210">
        <v>9</v>
      </c>
      <c r="K1784" s="210"/>
      <c r="L1784" s="210">
        <v>9</v>
      </c>
      <c r="M1784" s="115"/>
      <c r="N1784" s="115"/>
      <c r="O1784" s="209">
        <v>1</v>
      </c>
      <c r="P1784" s="33">
        <v>32</v>
      </c>
      <c r="Q1784" s="33">
        <f t="shared" si="4"/>
        <v>96</v>
      </c>
      <c r="R1784" s="209"/>
      <c r="S1784" s="33">
        <v>21</v>
      </c>
      <c r="T1784" s="33">
        <v>71</v>
      </c>
      <c r="U1784" s="57" t="s">
        <v>4594</v>
      </c>
      <c r="V1784" s="33" t="s">
        <v>39</v>
      </c>
      <c r="W1784" s="33" t="s">
        <v>200</v>
      </c>
    </row>
    <row r="1785" s="6" customFormat="1" ht="36" spans="1:23">
      <c r="A1785" s="32">
        <v>1776</v>
      </c>
      <c r="B1785" s="39" t="s">
        <v>4595</v>
      </c>
      <c r="C1785" s="33" t="s">
        <v>31</v>
      </c>
      <c r="D1785" s="33" t="s">
        <v>1837</v>
      </c>
      <c r="E1785" s="202" t="s">
        <v>3294</v>
      </c>
      <c r="F1785" s="64">
        <v>44287</v>
      </c>
      <c r="G1785" s="64">
        <v>44470</v>
      </c>
      <c r="H1785" s="57" t="s">
        <v>4393</v>
      </c>
      <c r="I1785" s="33" t="s">
        <v>4564</v>
      </c>
      <c r="J1785" s="210">
        <v>9</v>
      </c>
      <c r="K1785" s="210"/>
      <c r="L1785" s="210">
        <v>9</v>
      </c>
      <c r="M1785" s="115"/>
      <c r="N1785" s="115"/>
      <c r="O1785" s="209">
        <v>1</v>
      </c>
      <c r="P1785" s="33">
        <v>61</v>
      </c>
      <c r="Q1785" s="33">
        <f t="shared" si="4"/>
        <v>183</v>
      </c>
      <c r="R1785" s="209">
        <v>1</v>
      </c>
      <c r="S1785" s="33">
        <v>41</v>
      </c>
      <c r="T1785" s="33">
        <v>139</v>
      </c>
      <c r="U1785" s="57" t="s">
        <v>4596</v>
      </c>
      <c r="V1785" s="33" t="s">
        <v>39</v>
      </c>
      <c r="W1785" s="33" t="s">
        <v>200</v>
      </c>
    </row>
    <row r="1786" s="6" customFormat="1" ht="36" spans="1:23">
      <c r="A1786" s="32">
        <v>1777</v>
      </c>
      <c r="B1786" s="39" t="s">
        <v>4597</v>
      </c>
      <c r="C1786" s="33" t="s">
        <v>31</v>
      </c>
      <c r="D1786" s="33" t="s">
        <v>1837</v>
      </c>
      <c r="E1786" s="202" t="s">
        <v>1935</v>
      </c>
      <c r="F1786" s="64">
        <v>44287</v>
      </c>
      <c r="G1786" s="64">
        <v>44470</v>
      </c>
      <c r="H1786" s="57" t="s">
        <v>4393</v>
      </c>
      <c r="I1786" s="33" t="s">
        <v>4564</v>
      </c>
      <c r="J1786" s="210">
        <v>9</v>
      </c>
      <c r="K1786" s="210"/>
      <c r="L1786" s="210">
        <v>9</v>
      </c>
      <c r="M1786" s="115"/>
      <c r="N1786" s="115"/>
      <c r="O1786" s="209">
        <v>1</v>
      </c>
      <c r="P1786" s="33">
        <f t="shared" si="6"/>
        <v>42</v>
      </c>
      <c r="Q1786" s="33">
        <f t="shared" si="4"/>
        <v>126</v>
      </c>
      <c r="R1786" s="209"/>
      <c r="S1786" s="33">
        <v>28</v>
      </c>
      <c r="T1786" s="33">
        <v>92</v>
      </c>
      <c r="U1786" s="57" t="s">
        <v>4598</v>
      </c>
      <c r="V1786" s="33" t="s">
        <v>39</v>
      </c>
      <c r="W1786" s="33" t="s">
        <v>200</v>
      </c>
    </row>
    <row r="1787" s="6" customFormat="1" ht="36" spans="1:23">
      <c r="A1787" s="32">
        <v>1778</v>
      </c>
      <c r="B1787" s="39" t="s">
        <v>4599</v>
      </c>
      <c r="C1787" s="33" t="s">
        <v>31</v>
      </c>
      <c r="D1787" s="33" t="s">
        <v>1837</v>
      </c>
      <c r="E1787" s="202" t="s">
        <v>1648</v>
      </c>
      <c r="F1787" s="64">
        <v>44287</v>
      </c>
      <c r="G1787" s="64">
        <v>44470</v>
      </c>
      <c r="H1787" s="57" t="s">
        <v>4393</v>
      </c>
      <c r="I1787" s="33" t="s">
        <v>4564</v>
      </c>
      <c r="J1787" s="210">
        <v>9</v>
      </c>
      <c r="K1787" s="210"/>
      <c r="L1787" s="210">
        <v>9</v>
      </c>
      <c r="M1787" s="115"/>
      <c r="N1787" s="115"/>
      <c r="O1787" s="209">
        <v>1</v>
      </c>
      <c r="P1787" s="33">
        <f t="shared" si="6"/>
        <v>48</v>
      </c>
      <c r="Q1787" s="33">
        <f t="shared" si="4"/>
        <v>144</v>
      </c>
      <c r="R1787" s="209">
        <v>1</v>
      </c>
      <c r="S1787" s="33">
        <v>32</v>
      </c>
      <c r="T1787" s="33">
        <v>96</v>
      </c>
      <c r="U1787" s="57" t="s">
        <v>4600</v>
      </c>
      <c r="V1787" s="33" t="s">
        <v>39</v>
      </c>
      <c r="W1787" s="33" t="s">
        <v>200</v>
      </c>
    </row>
    <row r="1788" s="6" customFormat="1" ht="36" spans="1:23">
      <c r="A1788" s="32">
        <v>1779</v>
      </c>
      <c r="B1788" s="39" t="s">
        <v>4601</v>
      </c>
      <c r="C1788" s="33" t="s">
        <v>31</v>
      </c>
      <c r="D1788" s="33" t="s">
        <v>1837</v>
      </c>
      <c r="E1788" s="202" t="s">
        <v>1172</v>
      </c>
      <c r="F1788" s="64">
        <v>44287</v>
      </c>
      <c r="G1788" s="64">
        <v>44470</v>
      </c>
      <c r="H1788" s="57" t="s">
        <v>4393</v>
      </c>
      <c r="I1788" s="33" t="s">
        <v>4564</v>
      </c>
      <c r="J1788" s="210">
        <v>9</v>
      </c>
      <c r="K1788" s="210"/>
      <c r="L1788" s="210">
        <v>9</v>
      </c>
      <c r="M1788" s="115"/>
      <c r="N1788" s="115"/>
      <c r="O1788" s="209">
        <v>2</v>
      </c>
      <c r="P1788" s="33">
        <f t="shared" si="6"/>
        <v>39</v>
      </c>
      <c r="Q1788" s="33">
        <f t="shared" si="4"/>
        <v>117</v>
      </c>
      <c r="R1788" s="209"/>
      <c r="S1788" s="37">
        <v>26</v>
      </c>
      <c r="T1788" s="37">
        <v>74</v>
      </c>
      <c r="U1788" s="57" t="s">
        <v>4602</v>
      </c>
      <c r="V1788" s="33" t="s">
        <v>39</v>
      </c>
      <c r="W1788" s="33" t="s">
        <v>200</v>
      </c>
    </row>
    <row r="1789" s="6" customFormat="1" ht="36" spans="1:23">
      <c r="A1789" s="32">
        <v>1780</v>
      </c>
      <c r="B1789" s="39" t="s">
        <v>4603</v>
      </c>
      <c r="C1789" s="33" t="s">
        <v>31</v>
      </c>
      <c r="D1789" s="33" t="s">
        <v>1837</v>
      </c>
      <c r="E1789" s="202" t="s">
        <v>1211</v>
      </c>
      <c r="F1789" s="64">
        <v>44287</v>
      </c>
      <c r="G1789" s="64">
        <v>44470</v>
      </c>
      <c r="H1789" s="57" t="s">
        <v>4393</v>
      </c>
      <c r="I1789" s="33" t="s">
        <v>4564</v>
      </c>
      <c r="J1789" s="210">
        <v>9</v>
      </c>
      <c r="K1789" s="210"/>
      <c r="L1789" s="210">
        <v>9</v>
      </c>
      <c r="M1789" s="115"/>
      <c r="N1789" s="115"/>
      <c r="O1789" s="209">
        <v>1</v>
      </c>
      <c r="P1789" s="33">
        <v>23</v>
      </c>
      <c r="Q1789" s="33">
        <f t="shared" si="4"/>
        <v>69</v>
      </c>
      <c r="R1789" s="209"/>
      <c r="S1789" s="37">
        <v>15</v>
      </c>
      <c r="T1789" s="37">
        <v>53</v>
      </c>
      <c r="U1789" s="57" t="s">
        <v>4604</v>
      </c>
      <c r="V1789" s="33" t="s">
        <v>39</v>
      </c>
      <c r="W1789" s="33" t="s">
        <v>200</v>
      </c>
    </row>
    <row r="1790" s="6" customFormat="1" ht="36" spans="1:23">
      <c r="A1790" s="32">
        <v>1781</v>
      </c>
      <c r="B1790" s="203" t="s">
        <v>4605</v>
      </c>
      <c r="C1790" s="33" t="s">
        <v>31</v>
      </c>
      <c r="D1790" s="33" t="s">
        <v>1837</v>
      </c>
      <c r="E1790" s="202" t="s">
        <v>4606</v>
      </c>
      <c r="F1790" s="64">
        <v>44287</v>
      </c>
      <c r="G1790" s="64">
        <v>44470</v>
      </c>
      <c r="H1790" s="57" t="s">
        <v>4393</v>
      </c>
      <c r="I1790" s="33" t="s">
        <v>4564</v>
      </c>
      <c r="J1790" s="210">
        <v>13</v>
      </c>
      <c r="K1790" s="210"/>
      <c r="L1790" s="210">
        <v>13</v>
      </c>
      <c r="M1790" s="115"/>
      <c r="N1790" s="115"/>
      <c r="O1790" s="209">
        <v>1</v>
      </c>
      <c r="P1790" s="33">
        <v>14</v>
      </c>
      <c r="Q1790" s="33">
        <f t="shared" si="4"/>
        <v>42</v>
      </c>
      <c r="R1790" s="209"/>
      <c r="S1790" s="37">
        <v>9</v>
      </c>
      <c r="T1790" s="37">
        <v>32</v>
      </c>
      <c r="U1790" s="57" t="s">
        <v>4607</v>
      </c>
      <c r="V1790" s="33" t="s">
        <v>39</v>
      </c>
      <c r="W1790" s="33" t="s">
        <v>200</v>
      </c>
    </row>
    <row r="1791" s="6" customFormat="1" ht="36" spans="1:23">
      <c r="A1791" s="32">
        <v>1782</v>
      </c>
      <c r="B1791" s="203" t="s">
        <v>4608</v>
      </c>
      <c r="C1791" s="33" t="s">
        <v>31</v>
      </c>
      <c r="D1791" s="33" t="s">
        <v>1837</v>
      </c>
      <c r="E1791" s="202" t="s">
        <v>79</v>
      </c>
      <c r="F1791" s="64">
        <v>44287</v>
      </c>
      <c r="G1791" s="64">
        <v>44470</v>
      </c>
      <c r="H1791" s="57" t="s">
        <v>4393</v>
      </c>
      <c r="I1791" s="33" t="s">
        <v>4564</v>
      </c>
      <c r="J1791" s="210">
        <v>13</v>
      </c>
      <c r="K1791" s="210"/>
      <c r="L1791" s="210">
        <v>13</v>
      </c>
      <c r="M1791" s="115"/>
      <c r="N1791" s="115"/>
      <c r="O1791" s="209">
        <v>1</v>
      </c>
      <c r="P1791" s="33">
        <f t="shared" ref="P1791:P1797" si="7">S1791*1.5</f>
        <v>12</v>
      </c>
      <c r="Q1791" s="33">
        <f t="shared" si="4"/>
        <v>36</v>
      </c>
      <c r="R1791" s="209">
        <v>1</v>
      </c>
      <c r="S1791" s="37">
        <v>8</v>
      </c>
      <c r="T1791" s="37">
        <v>29</v>
      </c>
      <c r="U1791" s="57" t="s">
        <v>4609</v>
      </c>
      <c r="V1791" s="33" t="s">
        <v>39</v>
      </c>
      <c r="W1791" s="33" t="s">
        <v>200</v>
      </c>
    </row>
    <row r="1792" s="6" customFormat="1" ht="36" spans="1:23">
      <c r="A1792" s="32">
        <v>1783</v>
      </c>
      <c r="B1792" s="203" t="s">
        <v>4610</v>
      </c>
      <c r="C1792" s="33" t="s">
        <v>31</v>
      </c>
      <c r="D1792" s="33" t="s">
        <v>1837</v>
      </c>
      <c r="E1792" s="202" t="s">
        <v>1138</v>
      </c>
      <c r="F1792" s="64">
        <v>44287</v>
      </c>
      <c r="G1792" s="64">
        <v>44470</v>
      </c>
      <c r="H1792" s="57" t="s">
        <v>4393</v>
      </c>
      <c r="I1792" s="33" t="s">
        <v>4564</v>
      </c>
      <c r="J1792" s="210">
        <v>13</v>
      </c>
      <c r="K1792" s="210"/>
      <c r="L1792" s="210">
        <v>13</v>
      </c>
      <c r="M1792" s="115"/>
      <c r="N1792" s="115"/>
      <c r="O1792" s="209">
        <v>1</v>
      </c>
      <c r="P1792" s="33">
        <v>16</v>
      </c>
      <c r="Q1792" s="33">
        <f t="shared" si="4"/>
        <v>48</v>
      </c>
      <c r="R1792" s="209">
        <v>1</v>
      </c>
      <c r="S1792" s="37">
        <v>11</v>
      </c>
      <c r="T1792" s="37">
        <v>37</v>
      </c>
      <c r="U1792" s="57" t="s">
        <v>4611</v>
      </c>
      <c r="V1792" s="33" t="s">
        <v>39</v>
      </c>
      <c r="W1792" s="33" t="s">
        <v>200</v>
      </c>
    </row>
    <row r="1793" s="6" customFormat="1" ht="36" spans="1:23">
      <c r="A1793" s="32">
        <v>1784</v>
      </c>
      <c r="B1793" s="203" t="s">
        <v>4612</v>
      </c>
      <c r="C1793" s="33" t="s">
        <v>31</v>
      </c>
      <c r="D1793" s="33" t="s">
        <v>1837</v>
      </c>
      <c r="E1793" s="202" t="s">
        <v>410</v>
      </c>
      <c r="F1793" s="64">
        <v>44287</v>
      </c>
      <c r="G1793" s="64">
        <v>44470</v>
      </c>
      <c r="H1793" s="57" t="s">
        <v>4393</v>
      </c>
      <c r="I1793" s="33" t="s">
        <v>4564</v>
      </c>
      <c r="J1793" s="210">
        <v>13</v>
      </c>
      <c r="K1793" s="210"/>
      <c r="L1793" s="210">
        <v>13</v>
      </c>
      <c r="M1793" s="115"/>
      <c r="N1793" s="115"/>
      <c r="O1793" s="209">
        <v>2</v>
      </c>
      <c r="P1793" s="33">
        <f t="shared" si="7"/>
        <v>24</v>
      </c>
      <c r="Q1793" s="33">
        <f t="shared" si="4"/>
        <v>72</v>
      </c>
      <c r="R1793" s="209">
        <v>1</v>
      </c>
      <c r="S1793" s="37">
        <v>16</v>
      </c>
      <c r="T1793" s="37">
        <v>54</v>
      </c>
      <c r="U1793" s="57" t="s">
        <v>4613</v>
      </c>
      <c r="V1793" s="33" t="s">
        <v>39</v>
      </c>
      <c r="W1793" s="33" t="s">
        <v>200</v>
      </c>
    </row>
    <row r="1794" s="6" customFormat="1" ht="48" spans="1:23">
      <c r="A1794" s="32">
        <v>1785</v>
      </c>
      <c r="B1794" s="203" t="s">
        <v>4614</v>
      </c>
      <c r="C1794" s="33" t="s">
        <v>31</v>
      </c>
      <c r="D1794" s="33" t="s">
        <v>1837</v>
      </c>
      <c r="E1794" s="202" t="s">
        <v>1451</v>
      </c>
      <c r="F1794" s="64">
        <v>44287</v>
      </c>
      <c r="G1794" s="64">
        <v>44470</v>
      </c>
      <c r="H1794" s="57" t="s">
        <v>4393</v>
      </c>
      <c r="I1794" s="33" t="s">
        <v>4564</v>
      </c>
      <c r="J1794" s="210">
        <v>13</v>
      </c>
      <c r="K1794" s="210"/>
      <c r="L1794" s="210">
        <v>13</v>
      </c>
      <c r="M1794" s="115"/>
      <c r="N1794" s="115"/>
      <c r="O1794" s="209">
        <v>1</v>
      </c>
      <c r="P1794" s="33">
        <v>38</v>
      </c>
      <c r="Q1794" s="33">
        <f t="shared" si="4"/>
        <v>114</v>
      </c>
      <c r="R1794" s="209"/>
      <c r="S1794" s="37">
        <v>25</v>
      </c>
      <c r="T1794" s="37">
        <v>82</v>
      </c>
      <c r="U1794" s="57" t="s">
        <v>4615</v>
      </c>
      <c r="V1794" s="33" t="s">
        <v>39</v>
      </c>
      <c r="W1794" s="33" t="s">
        <v>200</v>
      </c>
    </row>
    <row r="1795" s="6" customFormat="1" ht="36" spans="1:23">
      <c r="A1795" s="32">
        <v>1786</v>
      </c>
      <c r="B1795" s="203" t="s">
        <v>4616</v>
      </c>
      <c r="C1795" s="33" t="s">
        <v>31</v>
      </c>
      <c r="D1795" s="33" t="s">
        <v>1837</v>
      </c>
      <c r="E1795" s="202" t="s">
        <v>1305</v>
      </c>
      <c r="F1795" s="64">
        <v>44287</v>
      </c>
      <c r="G1795" s="64">
        <v>44470</v>
      </c>
      <c r="H1795" s="57" t="s">
        <v>4393</v>
      </c>
      <c r="I1795" s="33" t="s">
        <v>4564</v>
      </c>
      <c r="J1795" s="210">
        <v>13</v>
      </c>
      <c r="K1795" s="210"/>
      <c r="L1795" s="210">
        <v>13</v>
      </c>
      <c r="M1795" s="115"/>
      <c r="N1795" s="115"/>
      <c r="O1795" s="209">
        <v>1</v>
      </c>
      <c r="P1795" s="33">
        <v>32</v>
      </c>
      <c r="Q1795" s="33">
        <f t="shared" si="4"/>
        <v>96</v>
      </c>
      <c r="R1795" s="209"/>
      <c r="S1795" s="37">
        <v>21</v>
      </c>
      <c r="T1795" s="37">
        <v>76</v>
      </c>
      <c r="U1795" s="57" t="s">
        <v>4617</v>
      </c>
      <c r="V1795" s="33" t="s">
        <v>39</v>
      </c>
      <c r="W1795" s="33" t="s">
        <v>200</v>
      </c>
    </row>
    <row r="1796" s="6" customFormat="1" ht="36" spans="1:23">
      <c r="A1796" s="32">
        <v>1787</v>
      </c>
      <c r="B1796" s="203" t="s">
        <v>4618</v>
      </c>
      <c r="C1796" s="33" t="s">
        <v>31</v>
      </c>
      <c r="D1796" s="33" t="s">
        <v>1837</v>
      </c>
      <c r="E1796" s="202" t="s">
        <v>1291</v>
      </c>
      <c r="F1796" s="64">
        <v>44287</v>
      </c>
      <c r="G1796" s="64">
        <v>44470</v>
      </c>
      <c r="H1796" s="57" t="s">
        <v>4393</v>
      </c>
      <c r="I1796" s="33" t="s">
        <v>4564</v>
      </c>
      <c r="J1796" s="210">
        <v>13</v>
      </c>
      <c r="K1796" s="210"/>
      <c r="L1796" s="210">
        <v>13</v>
      </c>
      <c r="M1796" s="115"/>
      <c r="N1796" s="115"/>
      <c r="O1796" s="209">
        <v>1</v>
      </c>
      <c r="P1796" s="33">
        <f t="shared" si="7"/>
        <v>27</v>
      </c>
      <c r="Q1796" s="33">
        <f t="shared" si="4"/>
        <v>81</v>
      </c>
      <c r="R1796" s="209"/>
      <c r="S1796" s="37">
        <v>18</v>
      </c>
      <c r="T1796" s="37">
        <v>61</v>
      </c>
      <c r="U1796" s="57" t="s">
        <v>4619</v>
      </c>
      <c r="V1796" s="33" t="s">
        <v>39</v>
      </c>
      <c r="W1796" s="33" t="s">
        <v>200</v>
      </c>
    </row>
    <row r="1797" s="6" customFormat="1" ht="36" spans="1:23">
      <c r="A1797" s="32">
        <v>1788</v>
      </c>
      <c r="B1797" s="203" t="s">
        <v>4620</v>
      </c>
      <c r="C1797" s="33" t="s">
        <v>31</v>
      </c>
      <c r="D1797" s="33" t="s">
        <v>1837</v>
      </c>
      <c r="E1797" s="202" t="s">
        <v>2042</v>
      </c>
      <c r="F1797" s="64">
        <v>44287</v>
      </c>
      <c r="G1797" s="64">
        <v>44470</v>
      </c>
      <c r="H1797" s="57" t="s">
        <v>4393</v>
      </c>
      <c r="I1797" s="33" t="s">
        <v>4564</v>
      </c>
      <c r="J1797" s="210">
        <v>13</v>
      </c>
      <c r="K1797" s="210"/>
      <c r="L1797" s="210">
        <v>13</v>
      </c>
      <c r="M1797" s="115"/>
      <c r="N1797" s="115"/>
      <c r="O1797" s="209">
        <v>2</v>
      </c>
      <c r="P1797" s="33">
        <f t="shared" si="7"/>
        <v>15</v>
      </c>
      <c r="Q1797" s="33">
        <f t="shared" si="4"/>
        <v>45</v>
      </c>
      <c r="R1797" s="209"/>
      <c r="S1797" s="37">
        <v>10</v>
      </c>
      <c r="T1797" s="37">
        <v>38</v>
      </c>
      <c r="U1797" s="57" t="s">
        <v>4621</v>
      </c>
      <c r="V1797" s="33" t="s">
        <v>39</v>
      </c>
      <c r="W1797" s="33" t="s">
        <v>200</v>
      </c>
    </row>
    <row r="1798" s="6" customFormat="1" ht="48" spans="1:23">
      <c r="A1798" s="32">
        <v>1789</v>
      </c>
      <c r="B1798" s="203" t="s">
        <v>4622</v>
      </c>
      <c r="C1798" s="33" t="s">
        <v>31</v>
      </c>
      <c r="D1798" s="33" t="s">
        <v>1837</v>
      </c>
      <c r="E1798" s="202" t="s">
        <v>4623</v>
      </c>
      <c r="F1798" s="64">
        <v>44287</v>
      </c>
      <c r="G1798" s="64">
        <v>44470</v>
      </c>
      <c r="H1798" s="57" t="s">
        <v>4393</v>
      </c>
      <c r="I1798" s="33" t="s">
        <v>4564</v>
      </c>
      <c r="J1798" s="210">
        <v>13</v>
      </c>
      <c r="K1798" s="210"/>
      <c r="L1798" s="210">
        <v>13</v>
      </c>
      <c r="M1798" s="115"/>
      <c r="N1798" s="115"/>
      <c r="O1798" s="209">
        <v>2</v>
      </c>
      <c r="P1798" s="33">
        <v>34</v>
      </c>
      <c r="Q1798" s="33">
        <f t="shared" si="4"/>
        <v>102</v>
      </c>
      <c r="R1798" s="209">
        <v>1</v>
      </c>
      <c r="S1798" s="37">
        <v>23</v>
      </c>
      <c r="T1798" s="37">
        <v>79</v>
      </c>
      <c r="U1798" s="57" t="s">
        <v>4624</v>
      </c>
      <c r="V1798" s="33" t="s">
        <v>39</v>
      </c>
      <c r="W1798" s="33" t="s">
        <v>200</v>
      </c>
    </row>
    <row r="1799" s="6" customFormat="1" ht="36" spans="1:23">
      <c r="A1799" s="32">
        <v>1790</v>
      </c>
      <c r="B1799" s="203" t="s">
        <v>4625</v>
      </c>
      <c r="C1799" s="33" t="s">
        <v>31</v>
      </c>
      <c r="D1799" s="33" t="s">
        <v>1837</v>
      </c>
      <c r="E1799" s="202" t="s">
        <v>1156</v>
      </c>
      <c r="F1799" s="64">
        <v>44287</v>
      </c>
      <c r="G1799" s="64">
        <v>44470</v>
      </c>
      <c r="H1799" s="57" t="s">
        <v>4393</v>
      </c>
      <c r="I1799" s="33" t="s">
        <v>4564</v>
      </c>
      <c r="J1799" s="210">
        <v>13</v>
      </c>
      <c r="K1799" s="210"/>
      <c r="L1799" s="210">
        <v>13</v>
      </c>
      <c r="M1799" s="115"/>
      <c r="N1799" s="115"/>
      <c r="O1799" s="209">
        <v>2</v>
      </c>
      <c r="P1799" s="33">
        <f>S1799*1.5</f>
        <v>12</v>
      </c>
      <c r="Q1799" s="33">
        <f t="shared" si="4"/>
        <v>36</v>
      </c>
      <c r="R1799" s="209"/>
      <c r="S1799" s="37">
        <v>8</v>
      </c>
      <c r="T1799" s="37">
        <v>29</v>
      </c>
      <c r="U1799" s="57" t="s">
        <v>4626</v>
      </c>
      <c r="V1799" s="33" t="s">
        <v>39</v>
      </c>
      <c r="W1799" s="33" t="s">
        <v>200</v>
      </c>
    </row>
    <row r="1800" s="6" customFormat="1" ht="36" spans="1:23">
      <c r="A1800" s="32">
        <v>1791</v>
      </c>
      <c r="B1800" s="203" t="s">
        <v>4627</v>
      </c>
      <c r="C1800" s="33" t="s">
        <v>31</v>
      </c>
      <c r="D1800" s="33" t="s">
        <v>1837</v>
      </c>
      <c r="E1800" s="202" t="s">
        <v>381</v>
      </c>
      <c r="F1800" s="64">
        <v>44287</v>
      </c>
      <c r="G1800" s="64">
        <v>44470</v>
      </c>
      <c r="H1800" s="57" t="s">
        <v>4393</v>
      </c>
      <c r="I1800" s="33" t="s">
        <v>4564</v>
      </c>
      <c r="J1800" s="210">
        <v>13</v>
      </c>
      <c r="K1800" s="210"/>
      <c r="L1800" s="210">
        <v>13</v>
      </c>
      <c r="M1800" s="115"/>
      <c r="N1800" s="115"/>
      <c r="O1800" s="209">
        <v>1</v>
      </c>
      <c r="P1800" s="33">
        <v>20</v>
      </c>
      <c r="Q1800" s="33">
        <f t="shared" si="4"/>
        <v>60</v>
      </c>
      <c r="R1800" s="209">
        <v>1</v>
      </c>
      <c r="S1800" s="37">
        <v>13</v>
      </c>
      <c r="T1800" s="37">
        <v>47</v>
      </c>
      <c r="U1800" s="57" t="s">
        <v>4628</v>
      </c>
      <c r="V1800" s="33" t="s">
        <v>39</v>
      </c>
      <c r="W1800" s="33" t="s">
        <v>200</v>
      </c>
    </row>
    <row r="1801" s="6" customFormat="1" ht="36" spans="1:23">
      <c r="A1801" s="32">
        <v>1792</v>
      </c>
      <c r="B1801" s="203" t="s">
        <v>4629</v>
      </c>
      <c r="C1801" s="33" t="s">
        <v>31</v>
      </c>
      <c r="D1801" s="33" t="s">
        <v>1837</v>
      </c>
      <c r="E1801" s="202" t="s">
        <v>4630</v>
      </c>
      <c r="F1801" s="64">
        <v>44287</v>
      </c>
      <c r="G1801" s="64">
        <v>44470</v>
      </c>
      <c r="H1801" s="57" t="s">
        <v>4393</v>
      </c>
      <c r="I1801" s="33" t="s">
        <v>4564</v>
      </c>
      <c r="J1801" s="210">
        <v>13</v>
      </c>
      <c r="K1801" s="210"/>
      <c r="L1801" s="210">
        <v>13</v>
      </c>
      <c r="M1801" s="115"/>
      <c r="N1801" s="115"/>
      <c r="O1801" s="209">
        <v>1</v>
      </c>
      <c r="P1801" s="33">
        <f>S1801*1.5</f>
        <v>18</v>
      </c>
      <c r="Q1801" s="33">
        <f t="shared" si="4"/>
        <v>54</v>
      </c>
      <c r="R1801" s="209">
        <v>1</v>
      </c>
      <c r="S1801" s="37">
        <v>12</v>
      </c>
      <c r="T1801" s="37">
        <v>41</v>
      </c>
      <c r="U1801" s="57" t="s">
        <v>4631</v>
      </c>
      <c r="V1801" s="33" t="s">
        <v>39</v>
      </c>
      <c r="W1801" s="33" t="s">
        <v>200</v>
      </c>
    </row>
    <row r="1802" s="6" customFormat="1" ht="36" spans="1:23">
      <c r="A1802" s="32">
        <v>1793</v>
      </c>
      <c r="B1802" s="203" t="s">
        <v>4632</v>
      </c>
      <c r="C1802" s="33" t="s">
        <v>31</v>
      </c>
      <c r="D1802" s="33" t="s">
        <v>1837</v>
      </c>
      <c r="E1802" s="202" t="s">
        <v>931</v>
      </c>
      <c r="F1802" s="64">
        <v>44287</v>
      </c>
      <c r="G1802" s="64">
        <v>44470</v>
      </c>
      <c r="H1802" s="57" t="s">
        <v>4393</v>
      </c>
      <c r="I1802" s="33" t="s">
        <v>4564</v>
      </c>
      <c r="J1802" s="210">
        <v>9.5</v>
      </c>
      <c r="K1802" s="210"/>
      <c r="L1802" s="210">
        <v>9.5</v>
      </c>
      <c r="M1802" s="115"/>
      <c r="N1802" s="115"/>
      <c r="O1802" s="209">
        <v>1</v>
      </c>
      <c r="P1802" s="33">
        <v>22</v>
      </c>
      <c r="Q1802" s="33">
        <f t="shared" si="4"/>
        <v>66</v>
      </c>
      <c r="R1802" s="209"/>
      <c r="S1802" s="37">
        <v>15</v>
      </c>
      <c r="T1802" s="37">
        <v>48</v>
      </c>
      <c r="U1802" s="57" t="s">
        <v>4633</v>
      </c>
      <c r="V1802" s="33" t="s">
        <v>39</v>
      </c>
      <c r="W1802" s="33" t="s">
        <v>200</v>
      </c>
    </row>
    <row r="1803" s="6" customFormat="1" ht="36" spans="1:23">
      <c r="A1803" s="32">
        <v>1794</v>
      </c>
      <c r="B1803" s="203" t="s">
        <v>4634</v>
      </c>
      <c r="C1803" s="33" t="s">
        <v>31</v>
      </c>
      <c r="D1803" s="33" t="s">
        <v>1837</v>
      </c>
      <c r="E1803" s="202" t="s">
        <v>739</v>
      </c>
      <c r="F1803" s="64">
        <v>44287</v>
      </c>
      <c r="G1803" s="64">
        <v>44470</v>
      </c>
      <c r="H1803" s="57" t="s">
        <v>4393</v>
      </c>
      <c r="I1803" s="33" t="s">
        <v>4635</v>
      </c>
      <c r="J1803" s="210">
        <v>15</v>
      </c>
      <c r="K1803" s="210"/>
      <c r="L1803" s="210">
        <v>15</v>
      </c>
      <c r="M1803" s="115"/>
      <c r="N1803" s="115"/>
      <c r="O1803" s="209">
        <v>2</v>
      </c>
      <c r="P1803" s="33">
        <v>38</v>
      </c>
      <c r="Q1803" s="33">
        <f t="shared" si="4"/>
        <v>114</v>
      </c>
      <c r="R1803" s="209"/>
      <c r="S1803" s="37">
        <v>25</v>
      </c>
      <c r="T1803" s="37">
        <v>100</v>
      </c>
      <c r="U1803" s="57" t="s">
        <v>4636</v>
      </c>
      <c r="V1803" s="33" t="s">
        <v>39</v>
      </c>
      <c r="W1803" s="33" t="s">
        <v>200</v>
      </c>
    </row>
    <row r="1804" s="6" customFormat="1" ht="63" spans="1:23">
      <c r="A1804" s="32">
        <v>1795</v>
      </c>
      <c r="B1804" s="203" t="s">
        <v>4637</v>
      </c>
      <c r="C1804" s="33" t="s">
        <v>31</v>
      </c>
      <c r="D1804" s="33" t="s">
        <v>34</v>
      </c>
      <c r="E1804" s="202" t="s">
        <v>79</v>
      </c>
      <c r="F1804" s="64">
        <v>44287</v>
      </c>
      <c r="G1804" s="64">
        <v>44470</v>
      </c>
      <c r="H1804" s="57" t="s">
        <v>4393</v>
      </c>
      <c r="I1804" s="81" t="s">
        <v>4638</v>
      </c>
      <c r="J1804" s="210">
        <v>400</v>
      </c>
      <c r="K1804" s="210"/>
      <c r="L1804" s="210">
        <v>400</v>
      </c>
      <c r="M1804" s="115"/>
      <c r="N1804" s="115"/>
      <c r="O1804" s="209">
        <v>2</v>
      </c>
      <c r="P1804" s="33">
        <v>102</v>
      </c>
      <c r="Q1804" s="33">
        <f t="shared" si="4"/>
        <v>306</v>
      </c>
      <c r="R1804" s="209">
        <v>1</v>
      </c>
      <c r="S1804" s="37">
        <v>69</v>
      </c>
      <c r="T1804" s="37">
        <v>238</v>
      </c>
      <c r="U1804" s="57" t="s">
        <v>4639</v>
      </c>
      <c r="V1804" s="33" t="s">
        <v>39</v>
      </c>
      <c r="W1804" s="33" t="s">
        <v>200</v>
      </c>
    </row>
    <row r="1805" s="6" customFormat="1" ht="36" spans="1:23">
      <c r="A1805" s="32">
        <v>1796</v>
      </c>
      <c r="B1805" s="33" t="s">
        <v>4640</v>
      </c>
      <c r="C1805" s="33" t="s">
        <v>31</v>
      </c>
      <c r="D1805" s="33" t="s">
        <v>4524</v>
      </c>
      <c r="E1805" s="33" t="s">
        <v>1302</v>
      </c>
      <c r="F1805" s="35">
        <v>43831</v>
      </c>
      <c r="G1805" s="35">
        <v>44196</v>
      </c>
      <c r="H1805" s="57" t="s">
        <v>4393</v>
      </c>
      <c r="I1805" s="33" t="s">
        <v>4641</v>
      </c>
      <c r="J1805" s="48">
        <v>290.93</v>
      </c>
      <c r="K1805" s="48"/>
      <c r="L1805" s="48">
        <v>290.93</v>
      </c>
      <c r="M1805" s="115"/>
      <c r="N1805" s="115"/>
      <c r="O1805" s="209">
        <v>3</v>
      </c>
      <c r="P1805" s="33">
        <f t="shared" ref="P1805:P1811" si="8">S1805*1.5</f>
        <v>33</v>
      </c>
      <c r="Q1805" s="33">
        <f t="shared" si="4"/>
        <v>99</v>
      </c>
      <c r="R1805" s="209"/>
      <c r="S1805" s="33">
        <v>22</v>
      </c>
      <c r="T1805" s="33">
        <v>62</v>
      </c>
      <c r="U1805" s="33" t="s">
        <v>4642</v>
      </c>
      <c r="V1805" s="33" t="s">
        <v>39</v>
      </c>
      <c r="W1805" s="39" t="s">
        <v>54</v>
      </c>
    </row>
    <row r="1806" s="6" customFormat="1" ht="36" spans="1:23">
      <c r="A1806" s="32">
        <v>1797</v>
      </c>
      <c r="B1806" s="48" t="s">
        <v>4643</v>
      </c>
      <c r="C1806" s="33" t="s">
        <v>31</v>
      </c>
      <c r="D1806" s="33" t="s">
        <v>4524</v>
      </c>
      <c r="E1806" s="33" t="s">
        <v>1291</v>
      </c>
      <c r="F1806" s="35">
        <v>43831</v>
      </c>
      <c r="G1806" s="35">
        <v>44196</v>
      </c>
      <c r="H1806" s="57" t="s">
        <v>4393</v>
      </c>
      <c r="I1806" s="33" t="s">
        <v>4644</v>
      </c>
      <c r="J1806" s="48">
        <v>14</v>
      </c>
      <c r="K1806" s="48"/>
      <c r="L1806" s="48">
        <v>14</v>
      </c>
      <c r="M1806" s="115"/>
      <c r="N1806" s="115"/>
      <c r="O1806" s="209">
        <v>4</v>
      </c>
      <c r="P1806" s="33">
        <v>44</v>
      </c>
      <c r="Q1806" s="33">
        <f t="shared" si="4"/>
        <v>132</v>
      </c>
      <c r="R1806" s="209">
        <v>1</v>
      </c>
      <c r="S1806" s="213">
        <v>29</v>
      </c>
      <c r="T1806" s="213">
        <v>84</v>
      </c>
      <c r="U1806" s="39" t="s">
        <v>4645</v>
      </c>
      <c r="V1806" s="33" t="s">
        <v>39</v>
      </c>
      <c r="W1806" s="39" t="s">
        <v>54</v>
      </c>
    </row>
    <row r="1807" s="6" customFormat="1" ht="48" spans="1:23">
      <c r="A1807" s="32">
        <v>1798</v>
      </c>
      <c r="B1807" s="66" t="s">
        <v>4646</v>
      </c>
      <c r="C1807" s="77" t="s">
        <v>31</v>
      </c>
      <c r="D1807" s="37" t="s">
        <v>4524</v>
      </c>
      <c r="E1807" s="39" t="s">
        <v>4647</v>
      </c>
      <c r="F1807" s="200">
        <v>43739</v>
      </c>
      <c r="G1807" s="64">
        <v>44287</v>
      </c>
      <c r="H1807" s="57" t="s">
        <v>4393</v>
      </c>
      <c r="I1807" s="66" t="s">
        <v>4648</v>
      </c>
      <c r="J1807" s="206">
        <v>10.0687</v>
      </c>
      <c r="K1807" s="206"/>
      <c r="L1807" s="206">
        <v>10.0687</v>
      </c>
      <c r="M1807" s="115"/>
      <c r="N1807" s="115"/>
      <c r="O1807" s="209">
        <v>3</v>
      </c>
      <c r="P1807" s="33">
        <v>18</v>
      </c>
      <c r="Q1807" s="33">
        <f t="shared" si="4"/>
        <v>54</v>
      </c>
      <c r="R1807" s="209">
        <v>1</v>
      </c>
      <c r="S1807" s="31">
        <v>11</v>
      </c>
      <c r="T1807" s="39">
        <v>41</v>
      </c>
      <c r="U1807" s="39" t="s">
        <v>4649</v>
      </c>
      <c r="V1807" s="33" t="s">
        <v>39</v>
      </c>
      <c r="W1807" s="39" t="s">
        <v>54</v>
      </c>
    </row>
    <row r="1808" s="6" customFormat="1" ht="48" spans="1:23">
      <c r="A1808" s="32">
        <v>1799</v>
      </c>
      <c r="B1808" s="66" t="s">
        <v>4650</v>
      </c>
      <c r="C1808" s="33" t="s">
        <v>31</v>
      </c>
      <c r="D1808" s="66" t="s">
        <v>34</v>
      </c>
      <c r="E1808" s="39" t="s">
        <v>4651</v>
      </c>
      <c r="F1808" s="200">
        <v>43739</v>
      </c>
      <c r="G1808" s="64">
        <v>44287</v>
      </c>
      <c r="H1808" s="57" t="s">
        <v>4393</v>
      </c>
      <c r="I1808" s="66" t="s">
        <v>4652</v>
      </c>
      <c r="J1808" s="31">
        <v>20</v>
      </c>
      <c r="K1808" s="31"/>
      <c r="L1808" s="31">
        <v>20</v>
      </c>
      <c r="M1808" s="115"/>
      <c r="N1808" s="115"/>
      <c r="O1808" s="209">
        <v>3</v>
      </c>
      <c r="P1808" s="33">
        <f t="shared" si="8"/>
        <v>51</v>
      </c>
      <c r="Q1808" s="33">
        <f t="shared" si="4"/>
        <v>153</v>
      </c>
      <c r="R1808" s="209">
        <v>1</v>
      </c>
      <c r="S1808" s="213">
        <v>34</v>
      </c>
      <c r="T1808" s="213">
        <v>135</v>
      </c>
      <c r="U1808" s="39" t="s">
        <v>4653</v>
      </c>
      <c r="V1808" s="33" t="s">
        <v>39</v>
      </c>
      <c r="W1808" s="39" t="s">
        <v>54</v>
      </c>
    </row>
    <row r="1809" s="6" customFormat="1" ht="36" spans="1:23">
      <c r="A1809" s="32">
        <v>1800</v>
      </c>
      <c r="B1809" s="39" t="s">
        <v>4654</v>
      </c>
      <c r="C1809" s="66" t="s">
        <v>31</v>
      </c>
      <c r="D1809" s="66" t="s">
        <v>34</v>
      </c>
      <c r="E1809" s="39" t="s">
        <v>271</v>
      </c>
      <c r="F1809" s="64">
        <v>44287</v>
      </c>
      <c r="G1809" s="64">
        <v>44531</v>
      </c>
      <c r="H1809" s="57" t="s">
        <v>4393</v>
      </c>
      <c r="I1809" s="66" t="s">
        <v>4655</v>
      </c>
      <c r="J1809" s="31">
        <v>300</v>
      </c>
      <c r="K1809" s="31"/>
      <c r="L1809" s="31">
        <v>300</v>
      </c>
      <c r="M1809" s="135"/>
      <c r="N1809" s="115"/>
      <c r="O1809" s="209">
        <v>4</v>
      </c>
      <c r="P1809" s="33">
        <f t="shared" si="8"/>
        <v>276</v>
      </c>
      <c r="Q1809" s="33">
        <f t="shared" si="4"/>
        <v>828</v>
      </c>
      <c r="R1809" s="209">
        <v>1</v>
      </c>
      <c r="S1809" s="213">
        <v>184</v>
      </c>
      <c r="T1809" s="213">
        <v>631</v>
      </c>
      <c r="U1809" s="39" t="s">
        <v>4656</v>
      </c>
      <c r="V1809" s="33" t="s">
        <v>39</v>
      </c>
      <c r="W1809" s="39" t="s">
        <v>54</v>
      </c>
    </row>
    <row r="1810" s="6" customFormat="1" ht="24" spans="1:23">
      <c r="A1810" s="32">
        <v>1801</v>
      </c>
      <c r="B1810" s="66" t="s">
        <v>4657</v>
      </c>
      <c r="C1810" s="66" t="s">
        <v>31</v>
      </c>
      <c r="D1810" s="66" t="s">
        <v>34</v>
      </c>
      <c r="E1810" s="39" t="s">
        <v>1339</v>
      </c>
      <c r="F1810" s="64">
        <v>44287</v>
      </c>
      <c r="G1810" s="64">
        <v>44531</v>
      </c>
      <c r="H1810" s="57" t="s">
        <v>4393</v>
      </c>
      <c r="I1810" s="66" t="s">
        <v>4658</v>
      </c>
      <c r="J1810" s="31">
        <v>200</v>
      </c>
      <c r="K1810" s="31"/>
      <c r="L1810" s="31">
        <v>200</v>
      </c>
      <c r="M1810" s="135"/>
      <c r="N1810" s="115"/>
      <c r="O1810" s="209">
        <v>3</v>
      </c>
      <c r="P1810" s="33">
        <f t="shared" si="8"/>
        <v>213</v>
      </c>
      <c r="Q1810" s="33">
        <f t="shared" si="4"/>
        <v>639</v>
      </c>
      <c r="R1810" s="209">
        <v>1</v>
      </c>
      <c r="S1810" s="213">
        <v>142</v>
      </c>
      <c r="T1810" s="213">
        <v>468</v>
      </c>
      <c r="U1810" s="39" t="s">
        <v>4659</v>
      </c>
      <c r="V1810" s="33" t="s">
        <v>39</v>
      </c>
      <c r="W1810" s="39" t="s">
        <v>54</v>
      </c>
    </row>
    <row r="1811" s="6" customFormat="1" ht="36" spans="1:23">
      <c r="A1811" s="32">
        <v>1802</v>
      </c>
      <c r="B1811" s="39" t="s">
        <v>4660</v>
      </c>
      <c r="C1811" s="66" t="s">
        <v>31</v>
      </c>
      <c r="D1811" s="66" t="s">
        <v>34</v>
      </c>
      <c r="E1811" s="39" t="s">
        <v>4661</v>
      </c>
      <c r="F1811" s="64">
        <v>44287</v>
      </c>
      <c r="G1811" s="64">
        <v>44531</v>
      </c>
      <c r="H1811" s="57" t="s">
        <v>4393</v>
      </c>
      <c r="I1811" s="66" t="s">
        <v>4662</v>
      </c>
      <c r="J1811" s="31">
        <v>80</v>
      </c>
      <c r="K1811" s="31"/>
      <c r="L1811" s="31">
        <v>80</v>
      </c>
      <c r="M1811" s="135"/>
      <c r="N1811" s="115"/>
      <c r="O1811" s="209">
        <v>2</v>
      </c>
      <c r="P1811" s="33">
        <f t="shared" si="8"/>
        <v>42</v>
      </c>
      <c r="Q1811" s="33">
        <f t="shared" si="4"/>
        <v>126</v>
      </c>
      <c r="R1811" s="209"/>
      <c r="S1811" s="33">
        <v>28</v>
      </c>
      <c r="T1811" s="33">
        <v>118</v>
      </c>
      <c r="U1811" s="39" t="s">
        <v>4663</v>
      </c>
      <c r="V1811" s="33" t="s">
        <v>39</v>
      </c>
      <c r="W1811" s="39" t="s">
        <v>54</v>
      </c>
    </row>
    <row r="1812" s="6" customFormat="1" ht="24" spans="1:23">
      <c r="A1812" s="32">
        <v>1803</v>
      </c>
      <c r="B1812" s="33" t="s">
        <v>4664</v>
      </c>
      <c r="C1812" s="33" t="s">
        <v>31</v>
      </c>
      <c r="D1812" s="33" t="s">
        <v>34</v>
      </c>
      <c r="E1812" s="33" t="s">
        <v>4665</v>
      </c>
      <c r="F1812" s="64">
        <v>44287</v>
      </c>
      <c r="G1812" s="64">
        <v>44531</v>
      </c>
      <c r="H1812" s="57" t="s">
        <v>4393</v>
      </c>
      <c r="I1812" s="33" t="s">
        <v>4662</v>
      </c>
      <c r="J1812" s="48">
        <v>80</v>
      </c>
      <c r="K1812" s="48"/>
      <c r="L1812" s="48">
        <v>80</v>
      </c>
      <c r="M1812" s="135"/>
      <c r="N1812" s="115"/>
      <c r="O1812" s="209">
        <v>2</v>
      </c>
      <c r="P1812" s="33">
        <v>83</v>
      </c>
      <c r="Q1812" s="33">
        <f t="shared" si="4"/>
        <v>249</v>
      </c>
      <c r="R1812" s="209">
        <v>1</v>
      </c>
      <c r="S1812" s="33">
        <v>55</v>
      </c>
      <c r="T1812" s="33">
        <v>177</v>
      </c>
      <c r="U1812" s="33" t="s">
        <v>4666</v>
      </c>
      <c r="V1812" s="33" t="s">
        <v>39</v>
      </c>
      <c r="W1812" s="39" t="s">
        <v>54</v>
      </c>
    </row>
    <row r="1813" s="6" customFormat="1" ht="24" spans="1:23">
      <c r="A1813" s="32">
        <v>1804</v>
      </c>
      <c r="B1813" s="33" t="s">
        <v>4667</v>
      </c>
      <c r="C1813" s="33" t="s">
        <v>31</v>
      </c>
      <c r="D1813" s="33" t="s">
        <v>34</v>
      </c>
      <c r="E1813" s="33" t="s">
        <v>4668</v>
      </c>
      <c r="F1813" s="64">
        <v>44287</v>
      </c>
      <c r="G1813" s="64">
        <v>44531</v>
      </c>
      <c r="H1813" s="57" t="s">
        <v>4393</v>
      </c>
      <c r="I1813" s="33" t="s">
        <v>4669</v>
      </c>
      <c r="J1813" s="48">
        <v>20</v>
      </c>
      <c r="K1813" s="48"/>
      <c r="L1813" s="48">
        <v>20</v>
      </c>
      <c r="M1813" s="135"/>
      <c r="N1813" s="115"/>
      <c r="O1813" s="209">
        <v>3</v>
      </c>
      <c r="P1813" s="33">
        <f t="shared" ref="P1813:P1821" si="9">S1813*1.5</f>
        <v>30</v>
      </c>
      <c r="Q1813" s="33">
        <v>126</v>
      </c>
      <c r="R1813" s="209">
        <v>1</v>
      </c>
      <c r="S1813" s="33">
        <v>20</v>
      </c>
      <c r="T1813" s="33">
        <v>105</v>
      </c>
      <c r="U1813" s="33" t="s">
        <v>4670</v>
      </c>
      <c r="V1813" s="33" t="s">
        <v>39</v>
      </c>
      <c r="W1813" s="39" t="s">
        <v>54</v>
      </c>
    </row>
    <row r="1814" s="6" customFormat="1" ht="24" spans="1:23">
      <c r="A1814" s="32">
        <v>1805</v>
      </c>
      <c r="B1814" s="33" t="s">
        <v>4671</v>
      </c>
      <c r="C1814" s="33" t="s">
        <v>31</v>
      </c>
      <c r="D1814" s="33" t="s">
        <v>34</v>
      </c>
      <c r="E1814" s="33" t="s">
        <v>4672</v>
      </c>
      <c r="F1814" s="64">
        <v>44287</v>
      </c>
      <c r="G1814" s="64">
        <v>44531</v>
      </c>
      <c r="H1814" s="57" t="s">
        <v>4393</v>
      </c>
      <c r="I1814" s="33" t="s">
        <v>4673</v>
      </c>
      <c r="J1814" s="48">
        <v>100</v>
      </c>
      <c r="K1814" s="48"/>
      <c r="L1814" s="48">
        <v>100</v>
      </c>
      <c r="M1814" s="135"/>
      <c r="N1814" s="115"/>
      <c r="O1814" s="209">
        <v>3</v>
      </c>
      <c r="P1814" s="33">
        <v>69</v>
      </c>
      <c r="Q1814" s="33">
        <f t="shared" ref="Q1814:Q1821" si="10">P1814*3</f>
        <v>207</v>
      </c>
      <c r="R1814" s="209"/>
      <c r="S1814" s="33">
        <v>45</v>
      </c>
      <c r="T1814" s="33">
        <v>179</v>
      </c>
      <c r="U1814" s="33" t="s">
        <v>4674</v>
      </c>
      <c r="V1814" s="33" t="s">
        <v>39</v>
      </c>
      <c r="W1814" s="39" t="s">
        <v>54</v>
      </c>
    </row>
    <row r="1815" s="6" customFormat="1" ht="24" spans="1:23">
      <c r="A1815" s="32">
        <v>1806</v>
      </c>
      <c r="B1815" s="33" t="s">
        <v>4675</v>
      </c>
      <c r="C1815" s="33" t="s">
        <v>31</v>
      </c>
      <c r="D1815" s="33" t="s">
        <v>34</v>
      </c>
      <c r="E1815" s="33" t="s">
        <v>4676</v>
      </c>
      <c r="F1815" s="64">
        <v>44287</v>
      </c>
      <c r="G1815" s="64">
        <v>44531</v>
      </c>
      <c r="H1815" s="57" t="s">
        <v>4393</v>
      </c>
      <c r="I1815" s="33" t="s">
        <v>4673</v>
      </c>
      <c r="J1815" s="48">
        <v>100</v>
      </c>
      <c r="K1815" s="48"/>
      <c r="L1815" s="48">
        <v>100</v>
      </c>
      <c r="M1815" s="135"/>
      <c r="N1815" s="115"/>
      <c r="O1815" s="209">
        <v>3</v>
      </c>
      <c r="P1815" s="33">
        <f t="shared" si="9"/>
        <v>63</v>
      </c>
      <c r="Q1815" s="33">
        <f t="shared" si="10"/>
        <v>189</v>
      </c>
      <c r="R1815" s="209">
        <v>1</v>
      </c>
      <c r="S1815" s="33">
        <v>42</v>
      </c>
      <c r="T1815" s="33">
        <v>187</v>
      </c>
      <c r="U1815" s="33" t="s">
        <v>4677</v>
      </c>
      <c r="V1815" s="33" t="s">
        <v>39</v>
      </c>
      <c r="W1815" s="39" t="s">
        <v>54</v>
      </c>
    </row>
    <row r="1816" s="6" customFormat="1" ht="36" spans="1:23">
      <c r="A1816" s="32">
        <v>1807</v>
      </c>
      <c r="B1816" s="33" t="s">
        <v>71</v>
      </c>
      <c r="C1816" s="33" t="s">
        <v>31</v>
      </c>
      <c r="D1816" s="33" t="s">
        <v>34</v>
      </c>
      <c r="E1816" s="33" t="s">
        <v>4678</v>
      </c>
      <c r="F1816" s="64">
        <v>44287</v>
      </c>
      <c r="G1816" s="64">
        <v>44531</v>
      </c>
      <c r="H1816" s="57" t="s">
        <v>4393</v>
      </c>
      <c r="I1816" s="33" t="s">
        <v>4679</v>
      </c>
      <c r="J1816" s="48">
        <v>100</v>
      </c>
      <c r="K1816" s="48"/>
      <c r="L1816" s="48">
        <v>100</v>
      </c>
      <c r="M1816" s="135"/>
      <c r="N1816" s="115"/>
      <c r="O1816" s="209">
        <v>2</v>
      </c>
      <c r="P1816" s="33">
        <v>9</v>
      </c>
      <c r="Q1816" s="33">
        <f t="shared" si="10"/>
        <v>27</v>
      </c>
      <c r="R1816" s="209"/>
      <c r="S1816" s="33">
        <v>5</v>
      </c>
      <c r="T1816" s="33">
        <v>19</v>
      </c>
      <c r="U1816" s="33" t="s">
        <v>4680</v>
      </c>
      <c r="V1816" s="33" t="s">
        <v>39</v>
      </c>
      <c r="W1816" s="39" t="s">
        <v>54</v>
      </c>
    </row>
    <row r="1817" s="6" customFormat="1" ht="48" spans="1:23">
      <c r="A1817" s="32">
        <v>1808</v>
      </c>
      <c r="B1817" s="33" t="s">
        <v>4681</v>
      </c>
      <c r="C1817" s="33" t="s">
        <v>31</v>
      </c>
      <c r="D1817" s="33" t="s">
        <v>34</v>
      </c>
      <c r="E1817" s="33" t="s">
        <v>4682</v>
      </c>
      <c r="F1817" s="64">
        <v>44287</v>
      </c>
      <c r="G1817" s="64">
        <v>44531</v>
      </c>
      <c r="H1817" s="57" t="s">
        <v>4393</v>
      </c>
      <c r="I1817" s="33" t="s">
        <v>4679</v>
      </c>
      <c r="J1817" s="48">
        <v>100</v>
      </c>
      <c r="K1817" s="48"/>
      <c r="L1817" s="48">
        <v>100</v>
      </c>
      <c r="M1817" s="135"/>
      <c r="N1817" s="115"/>
      <c r="O1817" s="209">
        <v>3</v>
      </c>
      <c r="P1817" s="33">
        <f t="shared" si="9"/>
        <v>180</v>
      </c>
      <c r="Q1817" s="33">
        <f t="shared" si="10"/>
        <v>540</v>
      </c>
      <c r="R1817" s="209">
        <v>1</v>
      </c>
      <c r="S1817" s="33">
        <v>120</v>
      </c>
      <c r="T1817" s="33">
        <v>420</v>
      </c>
      <c r="U1817" s="33" t="s">
        <v>4683</v>
      </c>
      <c r="V1817" s="33" t="s">
        <v>39</v>
      </c>
      <c r="W1817" s="39" t="s">
        <v>54</v>
      </c>
    </row>
    <row r="1818" s="6" customFormat="1" ht="36" spans="1:23">
      <c r="A1818" s="32">
        <v>1809</v>
      </c>
      <c r="B1818" s="33" t="s">
        <v>597</v>
      </c>
      <c r="C1818" s="33" t="s">
        <v>31</v>
      </c>
      <c r="D1818" s="33" t="s">
        <v>34</v>
      </c>
      <c r="E1818" s="33" t="s">
        <v>598</v>
      </c>
      <c r="F1818" s="64">
        <v>44287</v>
      </c>
      <c r="G1818" s="64">
        <v>44531</v>
      </c>
      <c r="H1818" s="57" t="s">
        <v>4393</v>
      </c>
      <c r="I1818" s="33" t="s">
        <v>4684</v>
      </c>
      <c r="J1818" s="48">
        <v>50</v>
      </c>
      <c r="K1818" s="48"/>
      <c r="L1818" s="48">
        <v>50</v>
      </c>
      <c r="M1818" s="135"/>
      <c r="N1818" s="115"/>
      <c r="O1818" s="209">
        <v>2</v>
      </c>
      <c r="P1818" s="33">
        <f t="shared" si="9"/>
        <v>90</v>
      </c>
      <c r="Q1818" s="33">
        <f t="shared" si="10"/>
        <v>270</v>
      </c>
      <c r="R1818" s="209">
        <v>1</v>
      </c>
      <c r="S1818" s="39">
        <v>60</v>
      </c>
      <c r="T1818" s="39">
        <v>125</v>
      </c>
      <c r="U1818" s="33" t="s">
        <v>4685</v>
      </c>
      <c r="V1818" s="33" t="s">
        <v>39</v>
      </c>
      <c r="W1818" s="39" t="s">
        <v>54</v>
      </c>
    </row>
    <row r="1819" s="6" customFormat="1" ht="24" spans="1:23">
      <c r="A1819" s="32">
        <v>1810</v>
      </c>
      <c r="B1819" s="33" t="s">
        <v>4686</v>
      </c>
      <c r="C1819" s="33" t="s">
        <v>31</v>
      </c>
      <c r="D1819" s="33" t="s">
        <v>34</v>
      </c>
      <c r="E1819" s="33" t="s">
        <v>79</v>
      </c>
      <c r="F1819" s="64">
        <v>44287</v>
      </c>
      <c r="G1819" s="64">
        <v>44531</v>
      </c>
      <c r="H1819" s="57" t="s">
        <v>4393</v>
      </c>
      <c r="I1819" s="33" t="s">
        <v>4648</v>
      </c>
      <c r="J1819" s="48">
        <v>50</v>
      </c>
      <c r="K1819" s="48"/>
      <c r="L1819" s="48">
        <v>50</v>
      </c>
      <c r="M1819" s="135"/>
      <c r="N1819" s="115"/>
      <c r="O1819" s="209">
        <v>3</v>
      </c>
      <c r="P1819" s="33">
        <f t="shared" si="9"/>
        <v>195</v>
      </c>
      <c r="Q1819" s="33">
        <f t="shared" si="10"/>
        <v>585</v>
      </c>
      <c r="R1819" s="209">
        <v>1</v>
      </c>
      <c r="S1819" s="39">
        <v>130</v>
      </c>
      <c r="T1819" s="39">
        <v>485</v>
      </c>
      <c r="U1819" s="33" t="s">
        <v>4687</v>
      </c>
      <c r="V1819" s="33" t="s">
        <v>39</v>
      </c>
      <c r="W1819" s="39" t="s">
        <v>54</v>
      </c>
    </row>
    <row r="1820" s="6" customFormat="1" ht="36" spans="1:23">
      <c r="A1820" s="32">
        <v>1811</v>
      </c>
      <c r="B1820" s="33" t="s">
        <v>4688</v>
      </c>
      <c r="C1820" s="33" t="s">
        <v>31</v>
      </c>
      <c r="D1820" s="33" t="s">
        <v>34</v>
      </c>
      <c r="E1820" s="33" t="s">
        <v>2357</v>
      </c>
      <c r="F1820" s="64">
        <v>44287</v>
      </c>
      <c r="G1820" s="64">
        <v>44531</v>
      </c>
      <c r="H1820" s="57" t="s">
        <v>4393</v>
      </c>
      <c r="I1820" s="33" t="s">
        <v>4689</v>
      </c>
      <c r="J1820" s="48">
        <v>120</v>
      </c>
      <c r="K1820" s="48"/>
      <c r="L1820" s="48">
        <v>120</v>
      </c>
      <c r="M1820" s="135"/>
      <c r="N1820" s="115"/>
      <c r="O1820" s="209">
        <v>3</v>
      </c>
      <c r="P1820" s="33">
        <f t="shared" si="9"/>
        <v>165</v>
      </c>
      <c r="Q1820" s="33">
        <f t="shared" si="10"/>
        <v>495</v>
      </c>
      <c r="R1820" s="209">
        <v>1</v>
      </c>
      <c r="S1820" s="33">
        <v>110</v>
      </c>
      <c r="T1820" s="33">
        <v>307</v>
      </c>
      <c r="U1820" s="33" t="s">
        <v>4690</v>
      </c>
      <c r="V1820" s="33" t="s">
        <v>39</v>
      </c>
      <c r="W1820" s="39" t="s">
        <v>54</v>
      </c>
    </row>
    <row r="1821" s="6" customFormat="1" ht="24" spans="1:23">
      <c r="A1821" s="32">
        <v>1812</v>
      </c>
      <c r="B1821" s="33" t="s">
        <v>4691</v>
      </c>
      <c r="C1821" s="33" t="s">
        <v>31</v>
      </c>
      <c r="D1821" s="33" t="s">
        <v>34</v>
      </c>
      <c r="E1821" s="33" t="s">
        <v>1436</v>
      </c>
      <c r="F1821" s="64">
        <v>44287</v>
      </c>
      <c r="G1821" s="64">
        <v>44531</v>
      </c>
      <c r="H1821" s="57" t="s">
        <v>4393</v>
      </c>
      <c r="I1821" s="33" t="s">
        <v>4692</v>
      </c>
      <c r="J1821" s="48">
        <v>80</v>
      </c>
      <c r="K1821" s="48"/>
      <c r="L1821" s="48">
        <v>80</v>
      </c>
      <c r="M1821" s="135"/>
      <c r="N1821" s="115"/>
      <c r="O1821" s="209">
        <v>2</v>
      </c>
      <c r="P1821" s="33">
        <f t="shared" si="9"/>
        <v>42</v>
      </c>
      <c r="Q1821" s="33">
        <f t="shared" si="10"/>
        <v>126</v>
      </c>
      <c r="R1821" s="209">
        <v>1</v>
      </c>
      <c r="S1821" s="33">
        <v>28</v>
      </c>
      <c r="T1821" s="33">
        <v>82</v>
      </c>
      <c r="U1821" s="33" t="s">
        <v>4693</v>
      </c>
      <c r="V1821" s="33" t="s">
        <v>39</v>
      </c>
      <c r="W1821" s="33" t="s">
        <v>200</v>
      </c>
    </row>
    <row r="1822" s="9" customFormat="1" ht="36" spans="1:23">
      <c r="A1822" s="32">
        <v>1813</v>
      </c>
      <c r="B1822" s="57" t="s">
        <v>4694</v>
      </c>
      <c r="C1822" s="182" t="s">
        <v>31</v>
      </c>
      <c r="D1822" s="199" t="s">
        <v>34</v>
      </c>
      <c r="E1822" s="184" t="s">
        <v>237</v>
      </c>
      <c r="F1822" s="61" t="s">
        <v>4695</v>
      </c>
      <c r="G1822" s="61" t="s">
        <v>4696</v>
      </c>
      <c r="H1822" s="57" t="s">
        <v>4393</v>
      </c>
      <c r="I1822" s="66" t="s">
        <v>4697</v>
      </c>
      <c r="J1822" s="72">
        <v>12.37</v>
      </c>
      <c r="K1822" s="42"/>
      <c r="L1822" s="42">
        <v>12.37</v>
      </c>
      <c r="M1822" s="135"/>
      <c r="N1822" s="135"/>
      <c r="O1822" s="37" t="s">
        <v>4512</v>
      </c>
      <c r="P1822" s="193" t="s">
        <v>4512</v>
      </c>
      <c r="Q1822" s="214" t="s">
        <v>4512</v>
      </c>
      <c r="R1822" s="37">
        <v>1</v>
      </c>
      <c r="S1822" s="193">
        <f>37+34+25+22+39+51</f>
        <v>208</v>
      </c>
      <c r="T1822" s="214">
        <f>114+106+79+70+137+164</f>
        <v>670</v>
      </c>
      <c r="U1822" s="57" t="s">
        <v>4516</v>
      </c>
      <c r="V1822" s="33" t="s">
        <v>39</v>
      </c>
      <c r="W1822" s="33" t="s">
        <v>4444</v>
      </c>
    </row>
    <row r="1823" s="9" customFormat="1" ht="60" spans="1:23">
      <c r="A1823" s="32">
        <v>1814</v>
      </c>
      <c r="B1823" s="57" t="s">
        <v>4698</v>
      </c>
      <c r="C1823" s="182" t="s">
        <v>31</v>
      </c>
      <c r="D1823" s="199" t="s">
        <v>92</v>
      </c>
      <c r="E1823" s="184" t="s">
        <v>4699</v>
      </c>
      <c r="F1823" s="61" t="s">
        <v>688</v>
      </c>
      <c r="G1823" s="61" t="s">
        <v>672</v>
      </c>
      <c r="H1823" s="57" t="s">
        <v>4393</v>
      </c>
      <c r="I1823" s="66" t="s">
        <v>4700</v>
      </c>
      <c r="J1823" s="192">
        <v>11</v>
      </c>
      <c r="K1823" s="119"/>
      <c r="L1823" s="119">
        <v>11</v>
      </c>
      <c r="M1823" s="135"/>
      <c r="N1823" s="135"/>
      <c r="O1823" s="37">
        <v>4</v>
      </c>
      <c r="P1823" s="193">
        <v>850</v>
      </c>
      <c r="Q1823" s="197">
        <v>3400</v>
      </c>
      <c r="R1823" s="37">
        <v>2</v>
      </c>
      <c r="S1823" s="215">
        <v>170</v>
      </c>
      <c r="T1823" s="197">
        <v>680</v>
      </c>
      <c r="U1823" s="57" t="s">
        <v>4701</v>
      </c>
      <c r="V1823" s="33" t="s">
        <v>39</v>
      </c>
      <c r="W1823" s="33" t="s">
        <v>4444</v>
      </c>
    </row>
    <row r="1824" s="9" customFormat="1" ht="36" spans="1:23">
      <c r="A1824" s="32">
        <v>1815</v>
      </c>
      <c r="B1824" s="57" t="s">
        <v>4702</v>
      </c>
      <c r="C1824" s="182" t="s">
        <v>31</v>
      </c>
      <c r="D1824" s="199" t="s">
        <v>87</v>
      </c>
      <c r="E1824" s="184" t="s">
        <v>4703</v>
      </c>
      <c r="F1824" s="61" t="s">
        <v>4704</v>
      </c>
      <c r="G1824" s="61" t="s">
        <v>4705</v>
      </c>
      <c r="H1824" s="57" t="s">
        <v>4393</v>
      </c>
      <c r="I1824" s="66" t="s">
        <v>4706</v>
      </c>
      <c r="J1824" s="72">
        <v>60.34</v>
      </c>
      <c r="K1824" s="49"/>
      <c r="L1824" s="49">
        <v>60.34</v>
      </c>
      <c r="M1824" s="135"/>
      <c r="N1824" s="135"/>
      <c r="O1824" s="37">
        <v>1</v>
      </c>
      <c r="P1824" s="193">
        <v>350</v>
      </c>
      <c r="Q1824" s="214">
        <v>1395</v>
      </c>
      <c r="R1824" s="37"/>
      <c r="S1824" s="193">
        <v>70</v>
      </c>
      <c r="T1824" s="214">
        <v>280</v>
      </c>
      <c r="U1824" s="33" t="s">
        <v>4707</v>
      </c>
      <c r="V1824" s="33" t="s">
        <v>39</v>
      </c>
      <c r="W1824" s="33" t="s">
        <v>200</v>
      </c>
    </row>
    <row r="1825" s="9" customFormat="1" ht="36" spans="1:23">
      <c r="A1825" s="32">
        <v>1816</v>
      </c>
      <c r="B1825" s="57" t="s">
        <v>4708</v>
      </c>
      <c r="C1825" s="57" t="s">
        <v>31</v>
      </c>
      <c r="D1825" s="150" t="s">
        <v>34</v>
      </c>
      <c r="E1825" s="57" t="s">
        <v>219</v>
      </c>
      <c r="F1825" s="200">
        <v>44256</v>
      </c>
      <c r="G1825" s="64">
        <v>44531</v>
      </c>
      <c r="H1825" s="57" t="s">
        <v>4393</v>
      </c>
      <c r="I1825" s="150" t="s">
        <v>4709</v>
      </c>
      <c r="J1825" s="42">
        <f>219*0.15</f>
        <v>32.85</v>
      </c>
      <c r="K1825" s="42"/>
      <c r="L1825" s="42">
        <v>32.85</v>
      </c>
      <c r="M1825" s="135"/>
      <c r="N1825" s="135"/>
      <c r="O1825" s="37">
        <v>1</v>
      </c>
      <c r="P1825" s="33">
        <v>54</v>
      </c>
      <c r="Q1825" s="150">
        <v>219</v>
      </c>
      <c r="R1825" s="37">
        <v>1</v>
      </c>
      <c r="S1825" s="33">
        <v>19</v>
      </c>
      <c r="T1825" s="150">
        <v>137</v>
      </c>
      <c r="U1825" s="57" t="s">
        <v>4710</v>
      </c>
      <c r="V1825" s="33" t="s">
        <v>39</v>
      </c>
      <c r="W1825" s="33" t="s">
        <v>200</v>
      </c>
    </row>
    <row r="1826" s="9" customFormat="1" ht="36" spans="1:23">
      <c r="A1826" s="32">
        <v>1817</v>
      </c>
      <c r="B1826" s="57" t="s">
        <v>4711</v>
      </c>
      <c r="C1826" s="57" t="s">
        <v>31</v>
      </c>
      <c r="D1826" s="150" t="s">
        <v>34</v>
      </c>
      <c r="E1826" s="57" t="s">
        <v>511</v>
      </c>
      <c r="F1826" s="200">
        <v>44256</v>
      </c>
      <c r="G1826" s="64">
        <v>44531</v>
      </c>
      <c r="H1826" s="57" t="s">
        <v>4393</v>
      </c>
      <c r="I1826" s="150" t="s">
        <v>4712</v>
      </c>
      <c r="J1826" s="42">
        <f>913*0.15</f>
        <v>136.95</v>
      </c>
      <c r="K1826" s="42"/>
      <c r="L1826" s="42">
        <v>136.95</v>
      </c>
      <c r="M1826" s="135"/>
      <c r="N1826" s="135"/>
      <c r="O1826" s="37">
        <v>1</v>
      </c>
      <c r="P1826" s="33">
        <v>228</v>
      </c>
      <c r="Q1826" s="150">
        <v>913</v>
      </c>
      <c r="R1826" s="37">
        <v>1</v>
      </c>
      <c r="S1826" s="33">
        <v>75</v>
      </c>
      <c r="T1826" s="150">
        <v>276</v>
      </c>
      <c r="U1826" s="57" t="s">
        <v>4713</v>
      </c>
      <c r="V1826" s="33" t="s">
        <v>39</v>
      </c>
      <c r="W1826" s="33" t="s">
        <v>200</v>
      </c>
    </row>
    <row r="1827" s="9" customFormat="1" ht="36" spans="1:23">
      <c r="A1827" s="32">
        <v>1818</v>
      </c>
      <c r="B1827" s="57" t="s">
        <v>4714</v>
      </c>
      <c r="C1827" s="57" t="s">
        <v>31</v>
      </c>
      <c r="D1827" s="150" t="s">
        <v>34</v>
      </c>
      <c r="E1827" s="57" t="s">
        <v>189</v>
      </c>
      <c r="F1827" s="200">
        <v>44256</v>
      </c>
      <c r="G1827" s="64">
        <v>44531</v>
      </c>
      <c r="H1827" s="57" t="s">
        <v>4393</v>
      </c>
      <c r="I1827" s="150" t="s">
        <v>4715</v>
      </c>
      <c r="J1827" s="42">
        <f>600*0.15</f>
        <v>90</v>
      </c>
      <c r="K1827" s="42"/>
      <c r="L1827" s="42">
        <v>90</v>
      </c>
      <c r="M1827" s="135"/>
      <c r="N1827" s="135"/>
      <c r="O1827" s="37">
        <v>1</v>
      </c>
      <c r="P1827" s="33">
        <v>150</v>
      </c>
      <c r="Q1827" s="150">
        <v>600</v>
      </c>
      <c r="R1827" s="37">
        <v>1</v>
      </c>
      <c r="S1827" s="33">
        <v>37</v>
      </c>
      <c r="T1827" s="150">
        <v>199</v>
      </c>
      <c r="U1827" s="57" t="s">
        <v>4716</v>
      </c>
      <c r="V1827" s="33" t="s">
        <v>39</v>
      </c>
      <c r="W1827" s="33" t="s">
        <v>200</v>
      </c>
    </row>
    <row r="1828" s="9" customFormat="1" ht="36" spans="1:23">
      <c r="A1828" s="32">
        <v>1819</v>
      </c>
      <c r="B1828" s="66" t="s">
        <v>4717</v>
      </c>
      <c r="C1828" s="57" t="s">
        <v>31</v>
      </c>
      <c r="D1828" s="150" t="s">
        <v>34</v>
      </c>
      <c r="E1828" s="57" t="s">
        <v>4718</v>
      </c>
      <c r="F1828" s="200">
        <v>44256</v>
      </c>
      <c r="G1828" s="64">
        <v>44531</v>
      </c>
      <c r="H1828" s="57" t="s">
        <v>4393</v>
      </c>
      <c r="I1828" s="150" t="s">
        <v>4719</v>
      </c>
      <c r="J1828" s="42">
        <f>1200*0.15</f>
        <v>180</v>
      </c>
      <c r="K1828" s="42"/>
      <c r="L1828" s="42">
        <v>180</v>
      </c>
      <c r="M1828" s="135"/>
      <c r="N1828" s="135"/>
      <c r="O1828" s="37">
        <v>1</v>
      </c>
      <c r="P1828" s="33">
        <v>300</v>
      </c>
      <c r="Q1828" s="150">
        <v>1200</v>
      </c>
      <c r="R1828" s="37">
        <v>1</v>
      </c>
      <c r="S1828" s="33">
        <v>129</v>
      </c>
      <c r="T1828" s="150">
        <v>425</v>
      </c>
      <c r="U1828" s="57" t="s">
        <v>4720</v>
      </c>
      <c r="V1828" s="33" t="s">
        <v>39</v>
      </c>
      <c r="W1828" s="33" t="s">
        <v>200</v>
      </c>
    </row>
    <row r="1829" s="9" customFormat="1" ht="36" spans="1:23">
      <c r="A1829" s="32">
        <v>1820</v>
      </c>
      <c r="B1829" s="57" t="s">
        <v>4721</v>
      </c>
      <c r="C1829" s="57" t="s">
        <v>31</v>
      </c>
      <c r="D1829" s="150" t="s">
        <v>34</v>
      </c>
      <c r="E1829" s="57" t="s">
        <v>104</v>
      </c>
      <c r="F1829" s="200">
        <v>44256</v>
      </c>
      <c r="G1829" s="64">
        <v>44531</v>
      </c>
      <c r="H1829" s="57" t="s">
        <v>4393</v>
      </c>
      <c r="I1829" s="150" t="s">
        <v>4722</v>
      </c>
      <c r="J1829" s="42">
        <f>398*0.15</f>
        <v>59.7</v>
      </c>
      <c r="K1829" s="42"/>
      <c r="L1829" s="42">
        <v>59.7</v>
      </c>
      <c r="M1829" s="135"/>
      <c r="N1829" s="135"/>
      <c r="O1829" s="37">
        <v>1</v>
      </c>
      <c r="P1829" s="33">
        <v>81</v>
      </c>
      <c r="Q1829" s="150">
        <v>398</v>
      </c>
      <c r="R1829" s="37"/>
      <c r="S1829" s="33">
        <v>32</v>
      </c>
      <c r="T1829" s="150">
        <v>152</v>
      </c>
      <c r="U1829" s="57" t="s">
        <v>4723</v>
      </c>
      <c r="V1829" s="33" t="s">
        <v>39</v>
      </c>
      <c r="W1829" s="33" t="s">
        <v>200</v>
      </c>
    </row>
    <row r="1830" s="9" customFormat="1" ht="36" spans="1:23">
      <c r="A1830" s="32">
        <v>1821</v>
      </c>
      <c r="B1830" s="48" t="s">
        <v>4724</v>
      </c>
      <c r="C1830" s="57" t="s">
        <v>31</v>
      </c>
      <c r="D1830" s="33" t="s">
        <v>34</v>
      </c>
      <c r="E1830" s="48" t="s">
        <v>1193</v>
      </c>
      <c r="F1830" s="200">
        <v>44256</v>
      </c>
      <c r="G1830" s="64">
        <v>44531</v>
      </c>
      <c r="H1830" s="57" t="s">
        <v>4393</v>
      </c>
      <c r="I1830" s="57" t="s">
        <v>4725</v>
      </c>
      <c r="J1830" s="42">
        <f>524*0.15</f>
        <v>78.6</v>
      </c>
      <c r="K1830" s="42"/>
      <c r="L1830" s="42">
        <v>78.6</v>
      </c>
      <c r="M1830" s="135"/>
      <c r="N1830" s="135"/>
      <c r="O1830" s="37">
        <v>1</v>
      </c>
      <c r="P1830" s="33">
        <v>157</v>
      </c>
      <c r="Q1830" s="33">
        <v>524</v>
      </c>
      <c r="R1830" s="37"/>
      <c r="S1830" s="33">
        <v>45</v>
      </c>
      <c r="T1830" s="33">
        <v>161</v>
      </c>
      <c r="U1830" s="57" t="s">
        <v>4726</v>
      </c>
      <c r="V1830" s="33" t="s">
        <v>39</v>
      </c>
      <c r="W1830" s="33" t="s">
        <v>200</v>
      </c>
    </row>
    <row r="1831" s="9" customFormat="1" ht="48" spans="1:23">
      <c r="A1831" s="32">
        <v>1822</v>
      </c>
      <c r="B1831" s="48" t="s">
        <v>4727</v>
      </c>
      <c r="C1831" s="57" t="s">
        <v>31</v>
      </c>
      <c r="D1831" s="33" t="s">
        <v>92</v>
      </c>
      <c r="E1831" s="48" t="s">
        <v>496</v>
      </c>
      <c r="F1831" s="200">
        <v>44256</v>
      </c>
      <c r="G1831" s="64">
        <v>44531</v>
      </c>
      <c r="H1831" s="57" t="s">
        <v>4393</v>
      </c>
      <c r="I1831" s="57" t="s">
        <v>4728</v>
      </c>
      <c r="J1831" s="42">
        <f>1244*0.12</f>
        <v>149.28</v>
      </c>
      <c r="K1831" s="42"/>
      <c r="L1831" s="42">
        <v>149.28</v>
      </c>
      <c r="M1831" s="135"/>
      <c r="N1831" s="135"/>
      <c r="O1831" s="37">
        <v>1</v>
      </c>
      <c r="P1831" s="33">
        <v>310</v>
      </c>
      <c r="Q1831" s="33">
        <v>1244</v>
      </c>
      <c r="R1831" s="37">
        <v>1</v>
      </c>
      <c r="S1831" s="33">
        <v>133</v>
      </c>
      <c r="T1831" s="33">
        <v>434</v>
      </c>
      <c r="U1831" s="57" t="s">
        <v>4729</v>
      </c>
      <c r="V1831" s="33" t="s">
        <v>39</v>
      </c>
      <c r="W1831" s="33" t="s">
        <v>200</v>
      </c>
    </row>
    <row r="1832" s="9" customFormat="1" ht="36" spans="1:23">
      <c r="A1832" s="32">
        <v>1823</v>
      </c>
      <c r="B1832" s="48" t="s">
        <v>4730</v>
      </c>
      <c r="C1832" s="57" t="s">
        <v>31</v>
      </c>
      <c r="D1832" s="33" t="s">
        <v>92</v>
      </c>
      <c r="E1832" s="57" t="s">
        <v>4731</v>
      </c>
      <c r="F1832" s="200">
        <v>44256</v>
      </c>
      <c r="G1832" s="64">
        <v>44531</v>
      </c>
      <c r="H1832" s="57" t="s">
        <v>4393</v>
      </c>
      <c r="I1832" s="57" t="s">
        <v>4732</v>
      </c>
      <c r="J1832" s="42">
        <f>2337*0.12</f>
        <v>280.44</v>
      </c>
      <c r="K1832" s="42"/>
      <c r="L1832" s="42">
        <v>280.44</v>
      </c>
      <c r="M1832" s="135"/>
      <c r="N1832" s="135"/>
      <c r="O1832" s="37">
        <v>1</v>
      </c>
      <c r="P1832" s="33">
        <v>625</v>
      </c>
      <c r="Q1832" s="33">
        <v>2337</v>
      </c>
      <c r="R1832" s="37"/>
      <c r="S1832" s="33">
        <v>133</v>
      </c>
      <c r="T1832" s="33">
        <v>494</v>
      </c>
      <c r="U1832" s="57" t="s">
        <v>4733</v>
      </c>
      <c r="V1832" s="33" t="s">
        <v>39</v>
      </c>
      <c r="W1832" s="33" t="s">
        <v>200</v>
      </c>
    </row>
    <row r="1833" s="9" customFormat="1" ht="48" spans="1:23">
      <c r="A1833" s="32">
        <v>1824</v>
      </c>
      <c r="B1833" s="48" t="s">
        <v>4734</v>
      </c>
      <c r="C1833" s="57" t="s">
        <v>31</v>
      </c>
      <c r="D1833" s="33" t="s">
        <v>34</v>
      </c>
      <c r="E1833" s="39" t="s">
        <v>1459</v>
      </c>
      <c r="F1833" s="200">
        <v>44256</v>
      </c>
      <c r="G1833" s="64">
        <v>44531</v>
      </c>
      <c r="H1833" s="57" t="s">
        <v>4393</v>
      </c>
      <c r="I1833" s="39" t="s">
        <v>4735</v>
      </c>
      <c r="J1833" s="42">
        <f>490*0.15</f>
        <v>73.5</v>
      </c>
      <c r="K1833" s="42"/>
      <c r="L1833" s="42">
        <v>73.5</v>
      </c>
      <c r="M1833" s="135"/>
      <c r="N1833" s="135"/>
      <c r="O1833" s="37">
        <v>2</v>
      </c>
      <c r="P1833" s="33">
        <v>120</v>
      </c>
      <c r="Q1833" s="33">
        <v>490</v>
      </c>
      <c r="R1833" s="37"/>
      <c r="S1833" s="33">
        <v>21</v>
      </c>
      <c r="T1833" s="33">
        <v>75</v>
      </c>
      <c r="U1833" s="57" t="s">
        <v>4736</v>
      </c>
      <c r="V1833" s="33" t="s">
        <v>39</v>
      </c>
      <c r="W1833" s="33" t="s">
        <v>200</v>
      </c>
    </row>
    <row r="1834" s="9" customFormat="1" ht="36" spans="1:23">
      <c r="A1834" s="32">
        <v>1825</v>
      </c>
      <c r="B1834" s="39" t="s">
        <v>4737</v>
      </c>
      <c r="C1834" s="57" t="s">
        <v>31</v>
      </c>
      <c r="D1834" s="150" t="s">
        <v>87</v>
      </c>
      <c r="E1834" s="57" t="s">
        <v>279</v>
      </c>
      <c r="F1834" s="200">
        <v>44256</v>
      </c>
      <c r="G1834" s="64">
        <v>44531</v>
      </c>
      <c r="H1834" s="57" t="s">
        <v>4393</v>
      </c>
      <c r="I1834" s="150" t="s">
        <v>4738</v>
      </c>
      <c r="J1834" s="42">
        <v>8</v>
      </c>
      <c r="K1834" s="42"/>
      <c r="L1834" s="42">
        <v>8</v>
      </c>
      <c r="M1834" s="135"/>
      <c r="N1834" s="135"/>
      <c r="O1834" s="37">
        <v>1</v>
      </c>
      <c r="P1834" s="33">
        <v>90</v>
      </c>
      <c r="Q1834" s="150">
        <v>300</v>
      </c>
      <c r="R1834" s="37">
        <v>1</v>
      </c>
      <c r="S1834" s="33">
        <v>43</v>
      </c>
      <c r="T1834" s="150">
        <v>150</v>
      </c>
      <c r="U1834" s="57" t="s">
        <v>4739</v>
      </c>
      <c r="V1834" s="33" t="s">
        <v>39</v>
      </c>
      <c r="W1834" s="33" t="s">
        <v>200</v>
      </c>
    </row>
    <row r="1835" s="9" customFormat="1" ht="36" spans="1:23">
      <c r="A1835" s="32">
        <v>1826</v>
      </c>
      <c r="B1835" s="57" t="s">
        <v>4740</v>
      </c>
      <c r="C1835" s="57" t="s">
        <v>31</v>
      </c>
      <c r="D1835" s="150" t="s">
        <v>34</v>
      </c>
      <c r="E1835" s="57" t="s">
        <v>1146</v>
      </c>
      <c r="F1835" s="200">
        <v>44256</v>
      </c>
      <c r="G1835" s="64">
        <v>44531</v>
      </c>
      <c r="H1835" s="57" t="s">
        <v>4393</v>
      </c>
      <c r="I1835" s="150" t="s">
        <v>4741</v>
      </c>
      <c r="J1835" s="42">
        <f>115*0.15</f>
        <v>17.25</v>
      </c>
      <c r="K1835" s="42"/>
      <c r="L1835" s="42">
        <v>17.25</v>
      </c>
      <c r="M1835" s="135"/>
      <c r="N1835" s="135"/>
      <c r="O1835" s="37">
        <v>1</v>
      </c>
      <c r="P1835" s="33">
        <v>28</v>
      </c>
      <c r="Q1835" s="150">
        <v>115</v>
      </c>
      <c r="R1835" s="37"/>
      <c r="S1835" s="33">
        <v>3</v>
      </c>
      <c r="T1835" s="150">
        <v>9</v>
      </c>
      <c r="U1835" s="57" t="s">
        <v>4742</v>
      </c>
      <c r="V1835" s="33" t="s">
        <v>39</v>
      </c>
      <c r="W1835" s="33" t="s">
        <v>200</v>
      </c>
    </row>
    <row r="1836" s="9" customFormat="1" ht="36" spans="1:23">
      <c r="A1836" s="32">
        <v>1827</v>
      </c>
      <c r="B1836" s="57" t="s">
        <v>4743</v>
      </c>
      <c r="C1836" s="57" t="s">
        <v>31</v>
      </c>
      <c r="D1836" s="150" t="s">
        <v>34</v>
      </c>
      <c r="E1836" s="57" t="s">
        <v>1482</v>
      </c>
      <c r="F1836" s="200">
        <v>44256</v>
      </c>
      <c r="G1836" s="64">
        <v>44531</v>
      </c>
      <c r="H1836" s="57" t="s">
        <v>4393</v>
      </c>
      <c r="I1836" s="150" t="s">
        <v>4744</v>
      </c>
      <c r="J1836" s="42">
        <f>80*0.15</f>
        <v>12</v>
      </c>
      <c r="K1836" s="42"/>
      <c r="L1836" s="42">
        <v>12</v>
      </c>
      <c r="M1836" s="135"/>
      <c r="N1836" s="135"/>
      <c r="O1836" s="37">
        <v>1</v>
      </c>
      <c r="P1836" s="33">
        <v>20</v>
      </c>
      <c r="Q1836" s="150">
        <v>80</v>
      </c>
      <c r="R1836" s="37"/>
      <c r="S1836" s="33">
        <v>7</v>
      </c>
      <c r="T1836" s="150">
        <v>27</v>
      </c>
      <c r="U1836" s="57" t="s">
        <v>4745</v>
      </c>
      <c r="V1836" s="33" t="s">
        <v>39</v>
      </c>
      <c r="W1836" s="33" t="s">
        <v>200</v>
      </c>
    </row>
    <row r="1837" s="9" customFormat="1" ht="36" spans="1:23">
      <c r="A1837" s="32">
        <v>1828</v>
      </c>
      <c r="B1837" s="57" t="s">
        <v>4746</v>
      </c>
      <c r="C1837" s="57" t="s">
        <v>31</v>
      </c>
      <c r="D1837" s="150" t="s">
        <v>34</v>
      </c>
      <c r="E1837" s="57" t="s">
        <v>1401</v>
      </c>
      <c r="F1837" s="200">
        <v>44256</v>
      </c>
      <c r="G1837" s="64">
        <v>44531</v>
      </c>
      <c r="H1837" s="57" t="s">
        <v>4393</v>
      </c>
      <c r="I1837" s="150" t="s">
        <v>4747</v>
      </c>
      <c r="J1837" s="42">
        <f>658*0.15</f>
        <v>98.7</v>
      </c>
      <c r="K1837" s="42"/>
      <c r="L1837" s="42">
        <v>98.7</v>
      </c>
      <c r="M1837" s="135"/>
      <c r="N1837" s="135"/>
      <c r="O1837" s="37">
        <v>1</v>
      </c>
      <c r="P1837" s="33">
        <v>165</v>
      </c>
      <c r="Q1837" s="150">
        <v>658</v>
      </c>
      <c r="R1837" s="37"/>
      <c r="S1837" s="33">
        <v>31</v>
      </c>
      <c r="T1837" s="150">
        <v>118</v>
      </c>
      <c r="U1837" s="57" t="s">
        <v>4748</v>
      </c>
      <c r="V1837" s="33" t="s">
        <v>39</v>
      </c>
      <c r="W1837" s="33" t="s">
        <v>200</v>
      </c>
    </row>
    <row r="1838" s="9" customFormat="1" ht="48" spans="1:23">
      <c r="A1838" s="32">
        <v>1829</v>
      </c>
      <c r="B1838" s="57" t="s">
        <v>4749</v>
      </c>
      <c r="C1838" s="57" t="s">
        <v>31</v>
      </c>
      <c r="D1838" s="150" t="s">
        <v>92</v>
      </c>
      <c r="E1838" s="57" t="s">
        <v>4750</v>
      </c>
      <c r="F1838" s="200">
        <v>44256</v>
      </c>
      <c r="G1838" s="64">
        <v>44531</v>
      </c>
      <c r="H1838" s="57" t="s">
        <v>4393</v>
      </c>
      <c r="I1838" s="150" t="s">
        <v>4751</v>
      </c>
      <c r="J1838" s="42">
        <f>1400*0.12</f>
        <v>168</v>
      </c>
      <c r="K1838" s="42"/>
      <c r="L1838" s="42">
        <v>168</v>
      </c>
      <c r="M1838" s="135"/>
      <c r="N1838" s="135"/>
      <c r="O1838" s="37">
        <v>2</v>
      </c>
      <c r="P1838" s="33">
        <v>350</v>
      </c>
      <c r="Q1838" s="150">
        <v>1400</v>
      </c>
      <c r="R1838" s="37">
        <v>1</v>
      </c>
      <c r="S1838" s="33">
        <v>100</v>
      </c>
      <c r="T1838" s="150">
        <v>353</v>
      </c>
      <c r="U1838" s="57" t="s">
        <v>4752</v>
      </c>
      <c r="V1838" s="33" t="s">
        <v>39</v>
      </c>
      <c r="W1838" s="33" t="s">
        <v>200</v>
      </c>
    </row>
    <row r="1839" s="9" customFormat="1" ht="36" spans="1:23">
      <c r="A1839" s="32">
        <v>1830</v>
      </c>
      <c r="B1839" s="57" t="s">
        <v>4753</v>
      </c>
      <c r="C1839" s="57" t="s">
        <v>31</v>
      </c>
      <c r="D1839" s="150" t="s">
        <v>34</v>
      </c>
      <c r="E1839" s="57" t="s">
        <v>1524</v>
      </c>
      <c r="F1839" s="200">
        <v>44256</v>
      </c>
      <c r="G1839" s="64">
        <v>44531</v>
      </c>
      <c r="H1839" s="57" t="s">
        <v>4393</v>
      </c>
      <c r="I1839" s="150" t="s">
        <v>4754</v>
      </c>
      <c r="J1839" s="42">
        <f>630*0.15</f>
        <v>94.5</v>
      </c>
      <c r="K1839" s="42"/>
      <c r="L1839" s="42">
        <v>94.5</v>
      </c>
      <c r="M1839" s="135"/>
      <c r="N1839" s="135"/>
      <c r="O1839" s="37">
        <v>1</v>
      </c>
      <c r="P1839" s="33">
        <v>157</v>
      </c>
      <c r="Q1839" s="150">
        <v>630</v>
      </c>
      <c r="R1839" s="37"/>
      <c r="S1839" s="33">
        <v>35</v>
      </c>
      <c r="T1839" s="150">
        <v>124</v>
      </c>
      <c r="U1839" s="57" t="s">
        <v>4755</v>
      </c>
      <c r="V1839" s="33" t="s">
        <v>39</v>
      </c>
      <c r="W1839" s="33" t="s">
        <v>200</v>
      </c>
    </row>
    <row r="1840" s="9" customFormat="1" ht="36" spans="1:23">
      <c r="A1840" s="32">
        <v>1831</v>
      </c>
      <c r="B1840" s="33" t="s">
        <v>4756</v>
      </c>
      <c r="C1840" s="57" t="s">
        <v>31</v>
      </c>
      <c r="D1840" s="33" t="s">
        <v>34</v>
      </c>
      <c r="E1840" s="33" t="s">
        <v>68</v>
      </c>
      <c r="F1840" s="200">
        <v>44256</v>
      </c>
      <c r="G1840" s="64">
        <v>44531</v>
      </c>
      <c r="H1840" s="57" t="s">
        <v>4393</v>
      </c>
      <c r="I1840" s="150" t="s">
        <v>4757</v>
      </c>
      <c r="J1840" s="48">
        <f>800*0.15</f>
        <v>120</v>
      </c>
      <c r="K1840" s="42"/>
      <c r="L1840" s="42">
        <v>120</v>
      </c>
      <c r="M1840" s="135"/>
      <c r="N1840" s="135"/>
      <c r="O1840" s="37">
        <v>1</v>
      </c>
      <c r="P1840" s="33">
        <v>200</v>
      </c>
      <c r="Q1840" s="33">
        <v>800</v>
      </c>
      <c r="R1840" s="37"/>
      <c r="S1840" s="33">
        <v>31</v>
      </c>
      <c r="T1840" s="33">
        <v>118</v>
      </c>
      <c r="U1840" s="57" t="s">
        <v>4758</v>
      </c>
      <c r="V1840" s="33" t="s">
        <v>39</v>
      </c>
      <c r="W1840" s="33" t="s">
        <v>200</v>
      </c>
    </row>
    <row r="1841" s="9" customFormat="1" ht="60" spans="1:23">
      <c r="A1841" s="32">
        <v>1832</v>
      </c>
      <c r="B1841" s="57" t="s">
        <v>4759</v>
      </c>
      <c r="C1841" s="57" t="s">
        <v>31</v>
      </c>
      <c r="D1841" s="150" t="s">
        <v>34</v>
      </c>
      <c r="E1841" s="57" t="s">
        <v>4760</v>
      </c>
      <c r="F1841" s="200">
        <v>44256</v>
      </c>
      <c r="G1841" s="64">
        <v>44531</v>
      </c>
      <c r="H1841" s="57" t="s">
        <v>4393</v>
      </c>
      <c r="I1841" s="150" t="s">
        <v>4761</v>
      </c>
      <c r="J1841" s="212">
        <f>4573*0.12</f>
        <v>548.76</v>
      </c>
      <c r="K1841" s="42"/>
      <c r="L1841" s="42">
        <v>548.76</v>
      </c>
      <c r="M1841" s="135"/>
      <c r="N1841" s="135"/>
      <c r="O1841" s="37">
        <v>4</v>
      </c>
      <c r="P1841" s="33">
        <v>1140</v>
      </c>
      <c r="Q1841" s="150">
        <v>4573</v>
      </c>
      <c r="R1841" s="37"/>
      <c r="S1841" s="33">
        <v>168</v>
      </c>
      <c r="T1841" s="150">
        <v>614</v>
      </c>
      <c r="U1841" s="57" t="s">
        <v>4762</v>
      </c>
      <c r="V1841" s="33" t="s">
        <v>39</v>
      </c>
      <c r="W1841" s="33" t="s">
        <v>200</v>
      </c>
    </row>
    <row r="1842" s="9" customFormat="1" ht="36" spans="1:23">
      <c r="A1842" s="32">
        <v>1833</v>
      </c>
      <c r="B1842" s="57" t="s">
        <v>4763</v>
      </c>
      <c r="C1842" s="57" t="s">
        <v>31</v>
      </c>
      <c r="D1842" s="150" t="s">
        <v>34</v>
      </c>
      <c r="E1842" s="57" t="s">
        <v>4764</v>
      </c>
      <c r="F1842" s="200">
        <v>44256</v>
      </c>
      <c r="G1842" s="64">
        <v>44531</v>
      </c>
      <c r="H1842" s="57" t="s">
        <v>4393</v>
      </c>
      <c r="I1842" s="150" t="s">
        <v>4765</v>
      </c>
      <c r="J1842" s="212">
        <f>300*0.15</f>
        <v>45</v>
      </c>
      <c r="K1842" s="42"/>
      <c r="L1842" s="42">
        <v>45</v>
      </c>
      <c r="M1842" s="135"/>
      <c r="N1842" s="135"/>
      <c r="O1842" s="37">
        <v>1</v>
      </c>
      <c r="P1842" s="33">
        <v>75</v>
      </c>
      <c r="Q1842" s="150">
        <v>300</v>
      </c>
      <c r="R1842" s="37"/>
      <c r="S1842" s="33">
        <v>13</v>
      </c>
      <c r="T1842" s="150">
        <v>48</v>
      </c>
      <c r="U1842" s="57" t="s">
        <v>4766</v>
      </c>
      <c r="V1842" s="33" t="s">
        <v>39</v>
      </c>
      <c r="W1842" s="33" t="s">
        <v>200</v>
      </c>
    </row>
    <row r="1843" s="9" customFormat="1" ht="36" spans="1:23">
      <c r="A1843" s="32">
        <v>1834</v>
      </c>
      <c r="B1843" s="48" t="s">
        <v>4767</v>
      </c>
      <c r="C1843" s="57" t="s">
        <v>31</v>
      </c>
      <c r="D1843" s="150" t="s">
        <v>34</v>
      </c>
      <c r="E1843" s="39" t="s">
        <v>1373</v>
      </c>
      <c r="F1843" s="200">
        <v>44256</v>
      </c>
      <c r="G1843" s="64">
        <v>44531</v>
      </c>
      <c r="H1843" s="57" t="s">
        <v>4393</v>
      </c>
      <c r="I1843" s="39" t="s">
        <v>4768</v>
      </c>
      <c r="J1843" s="42">
        <f>1020*0.15</f>
        <v>153</v>
      </c>
      <c r="K1843" s="42"/>
      <c r="L1843" s="42">
        <v>153</v>
      </c>
      <c r="M1843" s="135"/>
      <c r="N1843" s="135"/>
      <c r="O1843" s="37">
        <v>1</v>
      </c>
      <c r="P1843" s="33">
        <v>255</v>
      </c>
      <c r="Q1843" s="33">
        <v>1020</v>
      </c>
      <c r="R1843" s="37"/>
      <c r="S1843" s="33">
        <v>38</v>
      </c>
      <c r="T1843" s="33">
        <v>141</v>
      </c>
      <c r="U1843" s="57" t="s">
        <v>4769</v>
      </c>
      <c r="V1843" s="33" t="s">
        <v>39</v>
      </c>
      <c r="W1843" s="33" t="s">
        <v>200</v>
      </c>
    </row>
    <row r="1844" s="9" customFormat="1" ht="36" spans="1:23">
      <c r="A1844" s="32">
        <v>1835</v>
      </c>
      <c r="B1844" s="48" t="s">
        <v>4770</v>
      </c>
      <c r="C1844" s="57" t="s">
        <v>31</v>
      </c>
      <c r="D1844" s="150" t="s">
        <v>34</v>
      </c>
      <c r="E1844" s="39" t="s">
        <v>1288</v>
      </c>
      <c r="F1844" s="200">
        <v>44256</v>
      </c>
      <c r="G1844" s="64">
        <v>44531</v>
      </c>
      <c r="H1844" s="57" t="s">
        <v>4393</v>
      </c>
      <c r="I1844" s="39" t="s">
        <v>4771</v>
      </c>
      <c r="J1844" s="42">
        <f>1192*0.15</f>
        <v>178.8</v>
      </c>
      <c r="K1844" s="42"/>
      <c r="L1844" s="42">
        <v>178.8</v>
      </c>
      <c r="M1844" s="135"/>
      <c r="N1844" s="135"/>
      <c r="O1844" s="37">
        <v>1</v>
      </c>
      <c r="P1844" s="39">
        <v>290</v>
      </c>
      <c r="Q1844" s="39">
        <v>1192</v>
      </c>
      <c r="R1844" s="37"/>
      <c r="S1844" s="39">
        <v>37</v>
      </c>
      <c r="T1844" s="39">
        <v>152</v>
      </c>
      <c r="U1844" s="57" t="s">
        <v>4772</v>
      </c>
      <c r="V1844" s="33" t="s">
        <v>39</v>
      </c>
      <c r="W1844" s="33" t="s">
        <v>200</v>
      </c>
    </row>
    <row r="1845" s="9" customFormat="1" ht="36" spans="1:23">
      <c r="A1845" s="32">
        <v>1836</v>
      </c>
      <c r="B1845" s="48" t="s">
        <v>4773</v>
      </c>
      <c r="C1845" s="57" t="s">
        <v>31</v>
      </c>
      <c r="D1845" s="150" t="s">
        <v>34</v>
      </c>
      <c r="E1845" s="33" t="s">
        <v>1451</v>
      </c>
      <c r="F1845" s="200">
        <v>44256</v>
      </c>
      <c r="G1845" s="64">
        <v>44531</v>
      </c>
      <c r="H1845" s="57" t="s">
        <v>4393</v>
      </c>
      <c r="I1845" s="39" t="s">
        <v>4774</v>
      </c>
      <c r="J1845" s="42">
        <f>130*0.15</f>
        <v>19.5</v>
      </c>
      <c r="K1845" s="42"/>
      <c r="L1845" s="42">
        <v>19.5</v>
      </c>
      <c r="M1845" s="135"/>
      <c r="N1845" s="135"/>
      <c r="O1845" s="37">
        <v>1</v>
      </c>
      <c r="P1845" s="39">
        <v>32</v>
      </c>
      <c r="Q1845" s="39">
        <v>130</v>
      </c>
      <c r="R1845" s="37"/>
      <c r="S1845" s="39">
        <v>13</v>
      </c>
      <c r="T1845" s="39">
        <v>58</v>
      </c>
      <c r="U1845" s="57" t="s">
        <v>4775</v>
      </c>
      <c r="V1845" s="33" t="s">
        <v>39</v>
      </c>
      <c r="W1845" s="33" t="s">
        <v>200</v>
      </c>
    </row>
    <row r="1846" s="9" customFormat="1" ht="48" spans="1:23">
      <c r="A1846" s="32">
        <v>1837</v>
      </c>
      <c r="B1846" s="48" t="s">
        <v>4776</v>
      </c>
      <c r="C1846" s="57" t="s">
        <v>31</v>
      </c>
      <c r="D1846" s="150" t="s">
        <v>34</v>
      </c>
      <c r="E1846" s="33" t="s">
        <v>4777</v>
      </c>
      <c r="F1846" s="200">
        <v>44256</v>
      </c>
      <c r="G1846" s="64">
        <v>44531</v>
      </c>
      <c r="H1846" s="57" t="s">
        <v>4393</v>
      </c>
      <c r="I1846" s="33" t="s">
        <v>4778</v>
      </c>
      <c r="J1846" s="42">
        <f>496*0.15</f>
        <v>74.4</v>
      </c>
      <c r="K1846" s="42"/>
      <c r="L1846" s="42">
        <v>74.4</v>
      </c>
      <c r="M1846" s="135"/>
      <c r="N1846" s="135"/>
      <c r="O1846" s="37">
        <v>1</v>
      </c>
      <c r="P1846" s="33">
        <v>124</v>
      </c>
      <c r="Q1846" s="33">
        <v>496</v>
      </c>
      <c r="R1846" s="37"/>
      <c r="S1846" s="33">
        <v>39</v>
      </c>
      <c r="T1846" s="33">
        <v>135</v>
      </c>
      <c r="U1846" s="57" t="s">
        <v>4779</v>
      </c>
      <c r="V1846" s="33" t="s">
        <v>39</v>
      </c>
      <c r="W1846" s="33" t="s">
        <v>200</v>
      </c>
    </row>
    <row r="1847" s="9" customFormat="1" ht="36" spans="1:23">
      <c r="A1847" s="32">
        <v>1838</v>
      </c>
      <c r="B1847" s="48" t="s">
        <v>4780</v>
      </c>
      <c r="C1847" s="57" t="s">
        <v>31</v>
      </c>
      <c r="D1847" s="150" t="s">
        <v>34</v>
      </c>
      <c r="E1847" s="33" t="s">
        <v>767</v>
      </c>
      <c r="F1847" s="200">
        <v>44256</v>
      </c>
      <c r="G1847" s="64">
        <v>44531</v>
      </c>
      <c r="H1847" s="57" t="s">
        <v>4393</v>
      </c>
      <c r="I1847" s="33" t="s">
        <v>4781</v>
      </c>
      <c r="J1847" s="42">
        <f>220*0.15</f>
        <v>33</v>
      </c>
      <c r="K1847" s="42"/>
      <c r="L1847" s="42">
        <v>33</v>
      </c>
      <c r="M1847" s="135"/>
      <c r="N1847" s="135"/>
      <c r="O1847" s="37">
        <v>1</v>
      </c>
      <c r="P1847" s="33">
        <v>60</v>
      </c>
      <c r="Q1847" s="33">
        <v>220</v>
      </c>
      <c r="R1847" s="37"/>
      <c r="S1847" s="33">
        <v>23</v>
      </c>
      <c r="T1847" s="33">
        <v>102</v>
      </c>
      <c r="U1847" s="57" t="s">
        <v>4782</v>
      </c>
      <c r="V1847" s="33" t="s">
        <v>39</v>
      </c>
      <c r="W1847" s="33" t="s">
        <v>200</v>
      </c>
    </row>
    <row r="1848" s="9" customFormat="1" ht="48" spans="1:23">
      <c r="A1848" s="32">
        <v>1839</v>
      </c>
      <c r="B1848" s="48" t="s">
        <v>4783</v>
      </c>
      <c r="C1848" s="57" t="s">
        <v>31</v>
      </c>
      <c r="D1848" s="33" t="s">
        <v>92</v>
      </c>
      <c r="E1848" s="39" t="s">
        <v>4784</v>
      </c>
      <c r="F1848" s="200">
        <v>44256</v>
      </c>
      <c r="G1848" s="64">
        <v>44531</v>
      </c>
      <c r="H1848" s="57" t="s">
        <v>4393</v>
      </c>
      <c r="I1848" s="39" t="s">
        <v>4785</v>
      </c>
      <c r="J1848" s="42">
        <f>860*0.12</f>
        <v>103.2</v>
      </c>
      <c r="K1848" s="42"/>
      <c r="L1848" s="42">
        <v>103.2</v>
      </c>
      <c r="M1848" s="135"/>
      <c r="N1848" s="135"/>
      <c r="O1848" s="37">
        <v>1</v>
      </c>
      <c r="P1848" s="33">
        <v>215</v>
      </c>
      <c r="Q1848" s="33">
        <v>860</v>
      </c>
      <c r="R1848" s="37"/>
      <c r="S1848" s="33">
        <v>31</v>
      </c>
      <c r="T1848" s="33">
        <v>119</v>
      </c>
      <c r="U1848" s="57" t="s">
        <v>4786</v>
      </c>
      <c r="V1848" s="33" t="s">
        <v>39</v>
      </c>
      <c r="W1848" s="33" t="s">
        <v>200</v>
      </c>
    </row>
    <row r="1849" s="9" customFormat="1" ht="156" spans="1:23">
      <c r="A1849" s="32">
        <v>1840</v>
      </c>
      <c r="B1849" s="48" t="s">
        <v>4787</v>
      </c>
      <c r="C1849" s="57" t="s">
        <v>31</v>
      </c>
      <c r="D1849" s="33" t="s">
        <v>92</v>
      </c>
      <c r="E1849" s="39" t="s">
        <v>4788</v>
      </c>
      <c r="F1849" s="200">
        <v>44256</v>
      </c>
      <c r="G1849" s="64">
        <v>44531</v>
      </c>
      <c r="H1849" s="57" t="s">
        <v>4393</v>
      </c>
      <c r="I1849" s="39" t="s">
        <v>4789</v>
      </c>
      <c r="J1849" s="42">
        <f>6958*0.12</f>
        <v>834.96</v>
      </c>
      <c r="K1849" s="42"/>
      <c r="L1849" s="42">
        <v>834.96</v>
      </c>
      <c r="M1849" s="135"/>
      <c r="N1849" s="135"/>
      <c r="O1849" s="37">
        <v>7</v>
      </c>
      <c r="P1849" s="33">
        <v>1645</v>
      </c>
      <c r="Q1849" s="33">
        <v>6958</v>
      </c>
      <c r="R1849" s="37"/>
      <c r="S1849" s="33">
        <f>19+26+25+59+46+69+67</f>
        <v>311</v>
      </c>
      <c r="T1849" s="33">
        <f>64+74+73+235+157+284+273</f>
        <v>1160</v>
      </c>
      <c r="U1849" s="57" t="s">
        <v>4790</v>
      </c>
      <c r="V1849" s="33" t="s">
        <v>39</v>
      </c>
      <c r="W1849" s="33" t="s">
        <v>200</v>
      </c>
    </row>
    <row r="1850" s="9" customFormat="1" ht="36" spans="1:23">
      <c r="A1850" s="32">
        <v>1841</v>
      </c>
      <c r="B1850" s="57" t="s">
        <v>4791</v>
      </c>
      <c r="C1850" s="57" t="s">
        <v>31</v>
      </c>
      <c r="D1850" s="33" t="s">
        <v>92</v>
      </c>
      <c r="E1850" s="202" t="s">
        <v>4792</v>
      </c>
      <c r="F1850" s="200">
        <v>44256</v>
      </c>
      <c r="G1850" s="64">
        <v>44531</v>
      </c>
      <c r="H1850" s="57" t="s">
        <v>4393</v>
      </c>
      <c r="I1850" s="33" t="s">
        <v>4793</v>
      </c>
      <c r="J1850" s="42">
        <f>1980*0.12+135</f>
        <v>372.6</v>
      </c>
      <c r="K1850" s="42"/>
      <c r="L1850" s="42">
        <v>372.6</v>
      </c>
      <c r="M1850" s="135"/>
      <c r="N1850" s="135"/>
      <c r="O1850" s="37">
        <v>2</v>
      </c>
      <c r="P1850" s="33">
        <v>1115</v>
      </c>
      <c r="Q1850" s="33">
        <v>4467</v>
      </c>
      <c r="R1850" s="37"/>
      <c r="S1850" s="33">
        <f>56+25+51</f>
        <v>132</v>
      </c>
      <c r="T1850" s="33">
        <f>220+92+164</f>
        <v>476</v>
      </c>
      <c r="U1850" s="57" t="s">
        <v>4794</v>
      </c>
      <c r="V1850" s="33" t="s">
        <v>39</v>
      </c>
      <c r="W1850" s="33" t="s">
        <v>200</v>
      </c>
    </row>
    <row r="1851" s="9" customFormat="1" ht="48" spans="1:23">
      <c r="A1851" s="32">
        <v>1842</v>
      </c>
      <c r="B1851" s="57" t="s">
        <v>4795</v>
      </c>
      <c r="C1851" s="57" t="s">
        <v>31</v>
      </c>
      <c r="D1851" s="33" t="s">
        <v>87</v>
      </c>
      <c r="E1851" s="202" t="s">
        <v>4796</v>
      </c>
      <c r="F1851" s="200">
        <v>44256</v>
      </c>
      <c r="G1851" s="64">
        <v>44531</v>
      </c>
      <c r="H1851" s="57" t="s">
        <v>4393</v>
      </c>
      <c r="I1851" s="33" t="s">
        <v>4797</v>
      </c>
      <c r="J1851" s="42">
        <v>15</v>
      </c>
      <c r="K1851" s="42"/>
      <c r="L1851" s="42">
        <v>15</v>
      </c>
      <c r="M1851" s="135"/>
      <c r="N1851" s="135"/>
      <c r="O1851" s="37">
        <v>1</v>
      </c>
      <c r="P1851" s="33">
        <v>21</v>
      </c>
      <c r="Q1851" s="33">
        <v>84</v>
      </c>
      <c r="R1851" s="37"/>
      <c r="S1851" s="33">
        <v>10</v>
      </c>
      <c r="T1851" s="33">
        <v>40</v>
      </c>
      <c r="U1851" s="57" t="s">
        <v>4798</v>
      </c>
      <c r="V1851" s="33" t="s">
        <v>39</v>
      </c>
      <c r="W1851" s="33" t="s">
        <v>4444</v>
      </c>
    </row>
    <row r="1852" s="9" customFormat="1" ht="72" spans="1:23">
      <c r="A1852" s="32">
        <v>1843</v>
      </c>
      <c r="B1852" s="57" t="s">
        <v>4490</v>
      </c>
      <c r="C1852" s="57" t="s">
        <v>31</v>
      </c>
      <c r="D1852" s="33" t="s">
        <v>92</v>
      </c>
      <c r="E1852" s="202" t="s">
        <v>4799</v>
      </c>
      <c r="F1852" s="200">
        <v>44256</v>
      </c>
      <c r="G1852" s="64">
        <v>44531</v>
      </c>
      <c r="H1852" s="57" t="s">
        <v>4393</v>
      </c>
      <c r="I1852" s="33" t="s">
        <v>4793</v>
      </c>
      <c r="J1852" s="42">
        <v>250</v>
      </c>
      <c r="K1852" s="42"/>
      <c r="L1852" s="42">
        <v>250</v>
      </c>
      <c r="M1852" s="135"/>
      <c r="N1852" s="135"/>
      <c r="O1852" s="37">
        <v>3</v>
      </c>
      <c r="P1852" s="33">
        <v>1239</v>
      </c>
      <c r="Q1852" s="33">
        <v>4956</v>
      </c>
      <c r="R1852" s="37">
        <v>2</v>
      </c>
      <c r="S1852" s="33">
        <f>146+181+148</f>
        <v>475</v>
      </c>
      <c r="T1852" s="33">
        <f>556+690+511</f>
        <v>1757</v>
      </c>
      <c r="U1852" s="57" t="s">
        <v>4800</v>
      </c>
      <c r="V1852" s="33" t="s">
        <v>39</v>
      </c>
      <c r="W1852" s="33" t="s">
        <v>200</v>
      </c>
    </row>
    <row r="1853" s="9" customFormat="1" ht="48" spans="1:23">
      <c r="A1853" s="32">
        <v>1844</v>
      </c>
      <c r="B1853" s="57" t="s">
        <v>4801</v>
      </c>
      <c r="C1853" s="57" t="s">
        <v>31</v>
      </c>
      <c r="D1853" s="33" t="s">
        <v>34</v>
      </c>
      <c r="E1853" s="202" t="s">
        <v>4802</v>
      </c>
      <c r="F1853" s="200">
        <v>44256</v>
      </c>
      <c r="G1853" s="64">
        <v>44531</v>
      </c>
      <c r="H1853" s="57" t="s">
        <v>4393</v>
      </c>
      <c r="I1853" s="33" t="s">
        <v>4803</v>
      </c>
      <c r="J1853" s="42">
        <f>104*0.15</f>
        <v>15.6</v>
      </c>
      <c r="K1853" s="42"/>
      <c r="L1853" s="42">
        <v>15.6</v>
      </c>
      <c r="M1853" s="135"/>
      <c r="N1853" s="135"/>
      <c r="O1853" s="37">
        <v>1</v>
      </c>
      <c r="P1853" s="33">
        <v>32</v>
      </c>
      <c r="Q1853" s="33">
        <v>104</v>
      </c>
      <c r="R1853" s="37"/>
      <c r="S1853" s="33">
        <v>11</v>
      </c>
      <c r="T1853" s="33">
        <v>38</v>
      </c>
      <c r="U1853" s="57" t="s">
        <v>4804</v>
      </c>
      <c r="V1853" s="33" t="s">
        <v>39</v>
      </c>
      <c r="W1853" s="33" t="s">
        <v>200</v>
      </c>
    </row>
    <row r="1854" s="9" customFormat="1" ht="36" spans="1:23">
      <c r="A1854" s="32">
        <v>1845</v>
      </c>
      <c r="B1854" s="57" t="s">
        <v>4805</v>
      </c>
      <c r="C1854" s="57" t="s">
        <v>31</v>
      </c>
      <c r="D1854" s="33" t="s">
        <v>92</v>
      </c>
      <c r="E1854" s="202" t="s">
        <v>1563</v>
      </c>
      <c r="F1854" s="200">
        <v>44256</v>
      </c>
      <c r="G1854" s="64">
        <v>44531</v>
      </c>
      <c r="H1854" s="57" t="s">
        <v>4393</v>
      </c>
      <c r="I1854" s="202" t="s">
        <v>4806</v>
      </c>
      <c r="J1854" s="42">
        <f>1357*0.12</f>
        <v>162.84</v>
      </c>
      <c r="K1854" s="42"/>
      <c r="L1854" s="42">
        <v>162.84</v>
      </c>
      <c r="M1854" s="135"/>
      <c r="N1854" s="135"/>
      <c r="O1854" s="37">
        <v>1</v>
      </c>
      <c r="P1854" s="33">
        <v>272</v>
      </c>
      <c r="Q1854" s="33">
        <v>1357</v>
      </c>
      <c r="R1854" s="37"/>
      <c r="S1854" s="33">
        <v>134</v>
      </c>
      <c r="T1854" s="33">
        <v>508</v>
      </c>
      <c r="U1854" s="57" t="s">
        <v>4807</v>
      </c>
      <c r="V1854" s="33" t="s">
        <v>39</v>
      </c>
      <c r="W1854" s="33" t="s">
        <v>200</v>
      </c>
    </row>
    <row r="1855" s="9" customFormat="1" ht="48" spans="1:23">
      <c r="A1855" s="32">
        <v>1846</v>
      </c>
      <c r="B1855" s="57" t="s">
        <v>4808</v>
      </c>
      <c r="C1855" s="57" t="s">
        <v>31</v>
      </c>
      <c r="D1855" s="33" t="s">
        <v>34</v>
      </c>
      <c r="E1855" s="202" t="s">
        <v>4809</v>
      </c>
      <c r="F1855" s="200">
        <v>44256</v>
      </c>
      <c r="G1855" s="64">
        <v>44531</v>
      </c>
      <c r="H1855" s="57" t="s">
        <v>4393</v>
      </c>
      <c r="I1855" s="202" t="s">
        <v>4810</v>
      </c>
      <c r="J1855" s="42">
        <f>102*0.12</f>
        <v>12.24</v>
      </c>
      <c r="K1855" s="42"/>
      <c r="L1855" s="42">
        <v>12.24</v>
      </c>
      <c r="M1855" s="135"/>
      <c r="N1855" s="135"/>
      <c r="O1855" s="37">
        <v>1</v>
      </c>
      <c r="P1855" s="33">
        <v>25</v>
      </c>
      <c r="Q1855" s="33">
        <v>102</v>
      </c>
      <c r="R1855" s="37">
        <v>1</v>
      </c>
      <c r="S1855" s="33">
        <v>9</v>
      </c>
      <c r="T1855" s="33">
        <v>37</v>
      </c>
      <c r="U1855" s="57" t="s">
        <v>4811</v>
      </c>
      <c r="V1855" s="33" t="s">
        <v>39</v>
      </c>
      <c r="W1855" s="33" t="s">
        <v>200</v>
      </c>
    </row>
    <row r="1856" s="9" customFormat="1" ht="60" spans="1:23">
      <c r="A1856" s="32">
        <v>1847</v>
      </c>
      <c r="B1856" s="57" t="s">
        <v>4812</v>
      </c>
      <c r="C1856" s="57" t="s">
        <v>31</v>
      </c>
      <c r="D1856" s="33" t="s">
        <v>92</v>
      </c>
      <c r="E1856" s="202" t="s">
        <v>4813</v>
      </c>
      <c r="F1856" s="200">
        <v>44256</v>
      </c>
      <c r="G1856" s="64">
        <v>44531</v>
      </c>
      <c r="H1856" s="57" t="s">
        <v>4393</v>
      </c>
      <c r="I1856" s="202" t="s">
        <v>4814</v>
      </c>
      <c r="J1856" s="42">
        <f>2510*0.12</f>
        <v>301.2</v>
      </c>
      <c r="K1856" s="42"/>
      <c r="L1856" s="42">
        <v>301.2</v>
      </c>
      <c r="M1856" s="135"/>
      <c r="N1856" s="135"/>
      <c r="O1856" s="37">
        <v>2</v>
      </c>
      <c r="P1856" s="33">
        <v>655</v>
      </c>
      <c r="Q1856" s="33">
        <v>2510</v>
      </c>
      <c r="R1856" s="37"/>
      <c r="S1856" s="33">
        <v>52</v>
      </c>
      <c r="T1856" s="33">
        <v>198</v>
      </c>
      <c r="U1856" s="57" t="s">
        <v>4815</v>
      </c>
      <c r="V1856" s="33" t="s">
        <v>39</v>
      </c>
      <c r="W1856" s="33" t="s">
        <v>200</v>
      </c>
    </row>
    <row r="1857" s="9" customFormat="1" ht="36" spans="1:23">
      <c r="A1857" s="32">
        <v>1848</v>
      </c>
      <c r="B1857" s="57" t="s">
        <v>4816</v>
      </c>
      <c r="C1857" s="57" t="s">
        <v>31</v>
      </c>
      <c r="D1857" s="33" t="s">
        <v>92</v>
      </c>
      <c r="E1857" s="202" t="s">
        <v>1069</v>
      </c>
      <c r="F1857" s="200">
        <v>44256</v>
      </c>
      <c r="G1857" s="64">
        <v>44531</v>
      </c>
      <c r="H1857" s="57" t="s">
        <v>4393</v>
      </c>
      <c r="I1857" s="202" t="s">
        <v>4817</v>
      </c>
      <c r="J1857" s="42">
        <f>2495*0.12</f>
        <v>299.4</v>
      </c>
      <c r="K1857" s="42"/>
      <c r="L1857" s="42">
        <v>299.4</v>
      </c>
      <c r="M1857" s="135"/>
      <c r="N1857" s="135"/>
      <c r="O1857" s="37">
        <v>1</v>
      </c>
      <c r="P1857" s="33">
        <v>504</v>
      </c>
      <c r="Q1857" s="33">
        <v>2495</v>
      </c>
      <c r="R1857" s="37"/>
      <c r="S1857" s="33">
        <v>69</v>
      </c>
      <c r="T1857" s="33">
        <v>243</v>
      </c>
      <c r="U1857" s="57" t="s">
        <v>4818</v>
      </c>
      <c r="V1857" s="33" t="s">
        <v>39</v>
      </c>
      <c r="W1857" s="33" t="s">
        <v>200</v>
      </c>
    </row>
    <row r="1858" s="9" customFormat="1" ht="36" spans="1:23">
      <c r="A1858" s="32">
        <v>1849</v>
      </c>
      <c r="B1858" s="57" t="s">
        <v>4819</v>
      </c>
      <c r="C1858" s="57" t="s">
        <v>31</v>
      </c>
      <c r="D1858" s="33" t="s">
        <v>34</v>
      </c>
      <c r="E1858" s="202" t="s">
        <v>531</v>
      </c>
      <c r="F1858" s="200">
        <v>44256</v>
      </c>
      <c r="G1858" s="64">
        <v>44531</v>
      </c>
      <c r="H1858" s="57" t="s">
        <v>4393</v>
      </c>
      <c r="I1858" s="33" t="s">
        <v>4820</v>
      </c>
      <c r="J1858" s="42">
        <f>1676*0.15</f>
        <v>251.4</v>
      </c>
      <c r="K1858" s="42"/>
      <c r="L1858" s="42">
        <v>251.4</v>
      </c>
      <c r="M1858" s="135"/>
      <c r="N1858" s="135"/>
      <c r="O1858" s="37">
        <v>1</v>
      </c>
      <c r="P1858" s="33">
        <v>487</v>
      </c>
      <c r="Q1858" s="33">
        <v>1676</v>
      </c>
      <c r="R1858" s="37"/>
      <c r="S1858" s="33">
        <v>64</v>
      </c>
      <c r="T1858" s="33">
        <v>227</v>
      </c>
      <c r="U1858" s="57" t="s">
        <v>4821</v>
      </c>
      <c r="V1858" s="33" t="s">
        <v>39</v>
      </c>
      <c r="W1858" s="33" t="s">
        <v>200</v>
      </c>
    </row>
    <row r="1859" s="9" customFormat="1" ht="36" spans="1:23">
      <c r="A1859" s="32">
        <v>1850</v>
      </c>
      <c r="B1859" s="150" t="s">
        <v>4822</v>
      </c>
      <c r="C1859" s="57" t="s">
        <v>31</v>
      </c>
      <c r="D1859" s="33" t="s">
        <v>34</v>
      </c>
      <c r="E1859" s="202" t="s">
        <v>4823</v>
      </c>
      <c r="F1859" s="200">
        <v>44256</v>
      </c>
      <c r="G1859" s="64">
        <v>44531</v>
      </c>
      <c r="H1859" s="57" t="s">
        <v>4393</v>
      </c>
      <c r="I1859" s="33" t="s">
        <v>4824</v>
      </c>
      <c r="J1859" s="42">
        <f>600*0.15</f>
        <v>90</v>
      </c>
      <c r="K1859" s="42"/>
      <c r="L1859" s="42">
        <v>90</v>
      </c>
      <c r="M1859" s="135"/>
      <c r="N1859" s="135"/>
      <c r="O1859" s="37">
        <v>1</v>
      </c>
      <c r="P1859" s="33">
        <v>195</v>
      </c>
      <c r="Q1859" s="33">
        <v>600</v>
      </c>
      <c r="R1859" s="37"/>
      <c r="S1859" s="33">
        <v>35</v>
      </c>
      <c r="T1859" s="33">
        <v>92</v>
      </c>
      <c r="U1859" s="57" t="s">
        <v>4825</v>
      </c>
      <c r="V1859" s="33" t="s">
        <v>39</v>
      </c>
      <c r="W1859" s="33" t="s">
        <v>200</v>
      </c>
    </row>
    <row r="1860" s="9" customFormat="1" ht="36" spans="1:23">
      <c r="A1860" s="32">
        <v>1851</v>
      </c>
      <c r="B1860" s="150" t="s">
        <v>4826</v>
      </c>
      <c r="C1860" s="57" t="s">
        <v>31</v>
      </c>
      <c r="D1860" s="33" t="s">
        <v>34</v>
      </c>
      <c r="E1860" s="202" t="s">
        <v>614</v>
      </c>
      <c r="F1860" s="200">
        <v>44256</v>
      </c>
      <c r="G1860" s="64">
        <v>44531</v>
      </c>
      <c r="H1860" s="57" t="s">
        <v>4393</v>
      </c>
      <c r="I1860" s="33" t="s">
        <v>4827</v>
      </c>
      <c r="J1860" s="42">
        <f>1096*0.15</f>
        <v>164.4</v>
      </c>
      <c r="K1860" s="42"/>
      <c r="L1860" s="42">
        <v>164.4</v>
      </c>
      <c r="M1860" s="135"/>
      <c r="N1860" s="135"/>
      <c r="O1860" s="37">
        <v>1</v>
      </c>
      <c r="P1860" s="33">
        <v>335</v>
      </c>
      <c r="Q1860" s="33">
        <v>1096</v>
      </c>
      <c r="R1860" s="37"/>
      <c r="S1860" s="33">
        <v>30</v>
      </c>
      <c r="T1860" s="33">
        <v>85</v>
      </c>
      <c r="U1860" s="57" t="s">
        <v>4828</v>
      </c>
      <c r="V1860" s="33" t="s">
        <v>39</v>
      </c>
      <c r="W1860" s="33" t="s">
        <v>200</v>
      </c>
    </row>
    <row r="1861" s="9" customFormat="1" ht="36" spans="1:23">
      <c r="A1861" s="32">
        <v>1852</v>
      </c>
      <c r="B1861" s="150" t="s">
        <v>4829</v>
      </c>
      <c r="C1861" s="57" t="s">
        <v>31</v>
      </c>
      <c r="D1861" s="33" t="s">
        <v>34</v>
      </c>
      <c r="E1861" s="202" t="s">
        <v>1169</v>
      </c>
      <c r="F1861" s="200">
        <v>44256</v>
      </c>
      <c r="G1861" s="64">
        <v>44531</v>
      </c>
      <c r="H1861" s="57" t="s">
        <v>4393</v>
      </c>
      <c r="I1861" s="33" t="s">
        <v>4830</v>
      </c>
      <c r="J1861" s="42">
        <f>1362*0.15</f>
        <v>204.3</v>
      </c>
      <c r="K1861" s="42"/>
      <c r="L1861" s="42">
        <v>204.3</v>
      </c>
      <c r="M1861" s="135"/>
      <c r="N1861" s="135"/>
      <c r="O1861" s="37">
        <v>1</v>
      </c>
      <c r="P1861" s="33">
        <v>406</v>
      </c>
      <c r="Q1861" s="33">
        <v>1362</v>
      </c>
      <c r="R1861" s="37"/>
      <c r="S1861" s="33">
        <v>53</v>
      </c>
      <c r="T1861" s="33">
        <v>406</v>
      </c>
      <c r="U1861" s="57" t="s">
        <v>4831</v>
      </c>
      <c r="V1861" s="33" t="s">
        <v>39</v>
      </c>
      <c r="W1861" s="33" t="s">
        <v>200</v>
      </c>
    </row>
    <row r="1862" s="9" customFormat="1" ht="36" spans="1:23">
      <c r="A1862" s="32">
        <v>1853</v>
      </c>
      <c r="B1862" s="150" t="s">
        <v>4832</v>
      </c>
      <c r="C1862" s="57" t="s">
        <v>31</v>
      </c>
      <c r="D1862" s="33" t="s">
        <v>34</v>
      </c>
      <c r="E1862" s="202" t="s">
        <v>330</v>
      </c>
      <c r="F1862" s="200">
        <v>44256</v>
      </c>
      <c r="G1862" s="64">
        <v>44531</v>
      </c>
      <c r="H1862" s="57" t="s">
        <v>4393</v>
      </c>
      <c r="I1862" s="33" t="s">
        <v>4833</v>
      </c>
      <c r="J1862" s="42">
        <f>2111*0.15</f>
        <v>316.65</v>
      </c>
      <c r="K1862" s="42"/>
      <c r="L1862" s="42">
        <v>316.65</v>
      </c>
      <c r="M1862" s="135"/>
      <c r="N1862" s="135"/>
      <c r="O1862" s="37">
        <v>1</v>
      </c>
      <c r="P1862" s="33">
        <v>647</v>
      </c>
      <c r="Q1862" s="33">
        <v>2111</v>
      </c>
      <c r="R1862" s="37">
        <v>1</v>
      </c>
      <c r="S1862" s="33">
        <v>183</v>
      </c>
      <c r="T1862" s="33">
        <v>693</v>
      </c>
      <c r="U1862" s="57" t="s">
        <v>4834</v>
      </c>
      <c r="V1862" s="33" t="s">
        <v>39</v>
      </c>
      <c r="W1862" s="33" t="s">
        <v>200</v>
      </c>
    </row>
    <row r="1863" s="9" customFormat="1" ht="48" spans="1:23">
      <c r="A1863" s="32">
        <v>1854</v>
      </c>
      <c r="B1863" s="57" t="s">
        <v>4835</v>
      </c>
      <c r="C1863" s="57" t="s">
        <v>31</v>
      </c>
      <c r="D1863" s="150" t="s">
        <v>34</v>
      </c>
      <c r="E1863" s="57" t="s">
        <v>565</v>
      </c>
      <c r="F1863" s="200">
        <v>44256</v>
      </c>
      <c r="G1863" s="64">
        <v>44531</v>
      </c>
      <c r="H1863" s="57" t="s">
        <v>4393</v>
      </c>
      <c r="I1863" s="150" t="s">
        <v>4836</v>
      </c>
      <c r="J1863" s="42">
        <f>176*0.15</f>
        <v>26.4</v>
      </c>
      <c r="K1863" s="42"/>
      <c r="L1863" s="42">
        <v>26.4</v>
      </c>
      <c r="M1863" s="135"/>
      <c r="N1863" s="135"/>
      <c r="O1863" s="37">
        <v>1</v>
      </c>
      <c r="P1863" s="33">
        <v>54</v>
      </c>
      <c r="Q1863" s="150">
        <v>176</v>
      </c>
      <c r="R1863" s="37"/>
      <c r="S1863" s="33">
        <v>28</v>
      </c>
      <c r="T1863" s="150">
        <v>101</v>
      </c>
      <c r="U1863" s="57" t="s">
        <v>4837</v>
      </c>
      <c r="V1863" s="33" t="s">
        <v>39</v>
      </c>
      <c r="W1863" s="33" t="s">
        <v>200</v>
      </c>
    </row>
    <row r="1864" s="9" customFormat="1" ht="36" spans="1:23">
      <c r="A1864" s="32">
        <v>1855</v>
      </c>
      <c r="B1864" s="66" t="s">
        <v>4838</v>
      </c>
      <c r="C1864" s="57" t="s">
        <v>31</v>
      </c>
      <c r="D1864" s="150" t="s">
        <v>34</v>
      </c>
      <c r="E1864" s="39" t="s">
        <v>453</v>
      </c>
      <c r="F1864" s="200">
        <v>44256</v>
      </c>
      <c r="G1864" s="64">
        <v>44531</v>
      </c>
      <c r="H1864" s="57" t="s">
        <v>4393</v>
      </c>
      <c r="I1864" s="66" t="s">
        <v>4839</v>
      </c>
      <c r="J1864" s="42">
        <f>45*0.15</f>
        <v>6.75</v>
      </c>
      <c r="K1864" s="42"/>
      <c r="L1864" s="42">
        <v>6.75</v>
      </c>
      <c r="M1864" s="135"/>
      <c r="N1864" s="135"/>
      <c r="O1864" s="37">
        <v>1</v>
      </c>
      <c r="P1864" s="33">
        <v>11</v>
      </c>
      <c r="Q1864" s="150">
        <v>45</v>
      </c>
      <c r="R1864" s="37"/>
      <c r="S1864" s="33">
        <v>7</v>
      </c>
      <c r="T1864" s="150">
        <v>34</v>
      </c>
      <c r="U1864" s="57" t="s">
        <v>4840</v>
      </c>
      <c r="V1864" s="33" t="s">
        <v>39</v>
      </c>
      <c r="W1864" s="33" t="s">
        <v>200</v>
      </c>
    </row>
    <row r="1865" s="9" customFormat="1" ht="36" spans="1:23">
      <c r="A1865" s="32">
        <v>1856</v>
      </c>
      <c r="B1865" s="66" t="s">
        <v>4841</v>
      </c>
      <c r="C1865" s="57" t="s">
        <v>31</v>
      </c>
      <c r="D1865" s="150" t="s">
        <v>34</v>
      </c>
      <c r="E1865" s="39" t="s">
        <v>1880</v>
      </c>
      <c r="F1865" s="200">
        <v>44256</v>
      </c>
      <c r="G1865" s="64">
        <v>44531</v>
      </c>
      <c r="H1865" s="57" t="s">
        <v>4393</v>
      </c>
      <c r="I1865" s="66" t="s">
        <v>4842</v>
      </c>
      <c r="J1865" s="42">
        <f>930*0.15</f>
        <v>139.5</v>
      </c>
      <c r="K1865" s="42"/>
      <c r="L1865" s="42">
        <v>139.5</v>
      </c>
      <c r="M1865" s="135"/>
      <c r="N1865" s="135"/>
      <c r="O1865" s="37">
        <v>1</v>
      </c>
      <c r="P1865" s="33">
        <v>248</v>
      </c>
      <c r="Q1865" s="150">
        <v>930</v>
      </c>
      <c r="R1865" s="37"/>
      <c r="S1865" s="33">
        <v>80</v>
      </c>
      <c r="T1865" s="150">
        <v>239</v>
      </c>
      <c r="U1865" s="57" t="s">
        <v>4843</v>
      </c>
      <c r="V1865" s="33" t="s">
        <v>39</v>
      </c>
      <c r="W1865" s="33" t="s">
        <v>200</v>
      </c>
    </row>
    <row r="1866" s="9" customFormat="1" ht="36" spans="1:23">
      <c r="A1866" s="32">
        <v>1857</v>
      </c>
      <c r="B1866" s="66" t="s">
        <v>4844</v>
      </c>
      <c r="C1866" s="57" t="s">
        <v>31</v>
      </c>
      <c r="D1866" s="150" t="s">
        <v>34</v>
      </c>
      <c r="E1866" s="39" t="s">
        <v>2032</v>
      </c>
      <c r="F1866" s="200">
        <v>44256</v>
      </c>
      <c r="G1866" s="64">
        <v>44531</v>
      </c>
      <c r="H1866" s="57" t="s">
        <v>4393</v>
      </c>
      <c r="I1866" s="150" t="s">
        <v>4845</v>
      </c>
      <c r="J1866" s="42">
        <f>796*0.15</f>
        <v>119.4</v>
      </c>
      <c r="K1866" s="42"/>
      <c r="L1866" s="42">
        <v>119.4</v>
      </c>
      <c r="M1866" s="135"/>
      <c r="N1866" s="135"/>
      <c r="O1866" s="37">
        <v>1</v>
      </c>
      <c r="P1866" s="33">
        <v>225</v>
      </c>
      <c r="Q1866" s="150">
        <v>796</v>
      </c>
      <c r="R1866" s="37"/>
      <c r="S1866" s="33">
        <v>64</v>
      </c>
      <c r="T1866" s="150">
        <v>134</v>
      </c>
      <c r="U1866" s="57" t="s">
        <v>4846</v>
      </c>
      <c r="V1866" s="33" t="s">
        <v>39</v>
      </c>
      <c r="W1866" s="33" t="s">
        <v>200</v>
      </c>
    </row>
    <row r="1867" s="9" customFormat="1" ht="36" spans="1:23">
      <c r="A1867" s="32">
        <v>1858</v>
      </c>
      <c r="B1867" s="66" t="s">
        <v>4847</v>
      </c>
      <c r="C1867" s="57" t="s">
        <v>31</v>
      </c>
      <c r="D1867" s="150" t="s">
        <v>87</v>
      </c>
      <c r="E1867" s="39" t="s">
        <v>647</v>
      </c>
      <c r="F1867" s="200">
        <v>44256</v>
      </c>
      <c r="G1867" s="64">
        <v>44531</v>
      </c>
      <c r="H1867" s="57" t="s">
        <v>4393</v>
      </c>
      <c r="I1867" s="150" t="s">
        <v>4848</v>
      </c>
      <c r="J1867" s="42">
        <v>2</v>
      </c>
      <c r="K1867" s="42"/>
      <c r="L1867" s="42">
        <v>2</v>
      </c>
      <c r="M1867" s="135"/>
      <c r="N1867" s="135"/>
      <c r="O1867" s="37">
        <v>1</v>
      </c>
      <c r="P1867" s="33">
        <v>20</v>
      </c>
      <c r="Q1867" s="150">
        <v>90</v>
      </c>
      <c r="R1867" s="37">
        <v>1</v>
      </c>
      <c r="S1867" s="33">
        <v>8</v>
      </c>
      <c r="T1867" s="150">
        <v>30</v>
      </c>
      <c r="U1867" s="57" t="s">
        <v>4849</v>
      </c>
      <c r="V1867" s="33" t="s">
        <v>39</v>
      </c>
      <c r="W1867" s="33" t="s">
        <v>200</v>
      </c>
    </row>
    <row r="1868" s="9" customFormat="1" ht="36" spans="1:23">
      <c r="A1868" s="32">
        <v>1859</v>
      </c>
      <c r="B1868" s="66" t="s">
        <v>4850</v>
      </c>
      <c r="C1868" s="57" t="s">
        <v>31</v>
      </c>
      <c r="D1868" s="150" t="s">
        <v>34</v>
      </c>
      <c r="E1868" s="39" t="s">
        <v>173</v>
      </c>
      <c r="F1868" s="200">
        <v>44256</v>
      </c>
      <c r="G1868" s="64">
        <v>44531</v>
      </c>
      <c r="H1868" s="57" t="s">
        <v>4393</v>
      </c>
      <c r="I1868" s="150" t="s">
        <v>4851</v>
      </c>
      <c r="J1868" s="42">
        <v>2</v>
      </c>
      <c r="K1868" s="42"/>
      <c r="L1868" s="42">
        <v>2</v>
      </c>
      <c r="M1868" s="135"/>
      <c r="N1868" s="135"/>
      <c r="O1868" s="37">
        <v>1</v>
      </c>
      <c r="P1868" s="33">
        <v>15</v>
      </c>
      <c r="Q1868" s="150">
        <v>65</v>
      </c>
      <c r="R1868" s="37"/>
      <c r="S1868" s="33">
        <v>7</v>
      </c>
      <c r="T1868" s="150">
        <v>30</v>
      </c>
      <c r="U1868" s="57" t="s">
        <v>4852</v>
      </c>
      <c r="V1868" s="33" t="s">
        <v>39</v>
      </c>
      <c r="W1868" s="33" t="s">
        <v>200</v>
      </c>
    </row>
    <row r="1869" s="9" customFormat="1" ht="48" spans="1:23">
      <c r="A1869" s="32">
        <v>1860</v>
      </c>
      <c r="B1869" s="66" t="s">
        <v>4853</v>
      </c>
      <c r="C1869" s="57" t="s">
        <v>31</v>
      </c>
      <c r="D1869" s="150" t="s">
        <v>34</v>
      </c>
      <c r="E1869" s="39" t="s">
        <v>4854</v>
      </c>
      <c r="F1869" s="200">
        <v>44256</v>
      </c>
      <c r="G1869" s="64">
        <v>44531</v>
      </c>
      <c r="H1869" s="57" t="s">
        <v>4393</v>
      </c>
      <c r="I1869" s="150" t="s">
        <v>4855</v>
      </c>
      <c r="J1869" s="42">
        <v>50</v>
      </c>
      <c r="K1869" s="42"/>
      <c r="L1869" s="42">
        <v>50</v>
      </c>
      <c r="M1869" s="135"/>
      <c r="N1869" s="135"/>
      <c r="O1869" s="37">
        <v>1</v>
      </c>
      <c r="P1869" s="33">
        <v>38</v>
      </c>
      <c r="Q1869" s="150">
        <v>108</v>
      </c>
      <c r="R1869" s="37">
        <v>1</v>
      </c>
      <c r="S1869" s="33">
        <v>15</v>
      </c>
      <c r="T1869" s="150">
        <v>60</v>
      </c>
      <c r="U1869" s="57" t="s">
        <v>4856</v>
      </c>
      <c r="V1869" s="33" t="s">
        <v>39</v>
      </c>
      <c r="W1869" s="33" t="s">
        <v>200</v>
      </c>
    </row>
    <row r="1870" s="9" customFormat="1" ht="36" spans="1:23">
      <c r="A1870" s="32">
        <v>1861</v>
      </c>
      <c r="B1870" s="66" t="s">
        <v>4857</v>
      </c>
      <c r="C1870" s="57" t="s">
        <v>31</v>
      </c>
      <c r="D1870" s="150" t="s">
        <v>34</v>
      </c>
      <c r="E1870" s="39" t="s">
        <v>4858</v>
      </c>
      <c r="F1870" s="200">
        <v>44256</v>
      </c>
      <c r="G1870" s="64">
        <v>44531</v>
      </c>
      <c r="H1870" s="57" t="s">
        <v>4393</v>
      </c>
      <c r="I1870" s="150" t="s">
        <v>4859</v>
      </c>
      <c r="J1870" s="42">
        <f>15*5</f>
        <v>75</v>
      </c>
      <c r="K1870" s="42"/>
      <c r="L1870" s="42">
        <v>75</v>
      </c>
      <c r="M1870" s="135"/>
      <c r="N1870" s="135"/>
      <c r="O1870" s="37">
        <v>1</v>
      </c>
      <c r="P1870" s="33">
        <v>4500</v>
      </c>
      <c r="Q1870" s="150">
        <v>18000</v>
      </c>
      <c r="R1870" s="37"/>
      <c r="S1870" s="33">
        <f>15*50</f>
        <v>750</v>
      </c>
      <c r="T1870" s="150">
        <f>S1870*4</f>
        <v>3000</v>
      </c>
      <c r="U1870" s="57" t="s">
        <v>4860</v>
      </c>
      <c r="V1870" s="33" t="s">
        <v>39</v>
      </c>
      <c r="W1870" s="33" t="s">
        <v>200</v>
      </c>
    </row>
    <row r="1871" s="9" customFormat="1" ht="36" spans="1:23">
      <c r="A1871" s="32">
        <v>1862</v>
      </c>
      <c r="B1871" s="66" t="s">
        <v>4861</v>
      </c>
      <c r="C1871" s="57" t="s">
        <v>31</v>
      </c>
      <c r="D1871" s="150" t="s">
        <v>34</v>
      </c>
      <c r="E1871" s="39" t="s">
        <v>4862</v>
      </c>
      <c r="F1871" s="200">
        <v>44256</v>
      </c>
      <c r="G1871" s="64">
        <v>44531</v>
      </c>
      <c r="H1871" s="57" t="s">
        <v>4393</v>
      </c>
      <c r="I1871" s="150" t="s">
        <v>4863</v>
      </c>
      <c r="J1871" s="42">
        <v>7</v>
      </c>
      <c r="K1871" s="42"/>
      <c r="L1871" s="42">
        <v>7</v>
      </c>
      <c r="M1871" s="135"/>
      <c r="N1871" s="135"/>
      <c r="O1871" s="37">
        <v>1</v>
      </c>
      <c r="P1871" s="33">
        <v>137</v>
      </c>
      <c r="Q1871" s="150">
        <v>137</v>
      </c>
      <c r="R1871" s="37">
        <v>1</v>
      </c>
      <c r="S1871" s="33">
        <v>137</v>
      </c>
      <c r="T1871" s="150">
        <v>137</v>
      </c>
      <c r="U1871" s="57" t="s">
        <v>4864</v>
      </c>
      <c r="V1871" s="33" t="s">
        <v>39</v>
      </c>
      <c r="W1871" s="33" t="s">
        <v>200</v>
      </c>
    </row>
    <row r="1872" s="9" customFormat="1" ht="36" spans="1:23">
      <c r="A1872" s="32">
        <v>1863</v>
      </c>
      <c r="B1872" s="57" t="s">
        <v>4865</v>
      </c>
      <c r="C1872" s="57" t="s">
        <v>31</v>
      </c>
      <c r="D1872" s="150" t="s">
        <v>87</v>
      </c>
      <c r="E1872" s="202" t="s">
        <v>224</v>
      </c>
      <c r="F1872" s="200">
        <v>44256</v>
      </c>
      <c r="G1872" s="64">
        <v>44531</v>
      </c>
      <c r="H1872" s="57" t="s">
        <v>4393</v>
      </c>
      <c r="I1872" s="48" t="s">
        <v>4866</v>
      </c>
      <c r="J1872" s="119">
        <v>30</v>
      </c>
      <c r="K1872" s="119"/>
      <c r="L1872" s="119">
        <v>30</v>
      </c>
      <c r="M1872" s="135"/>
      <c r="N1872" s="135"/>
      <c r="O1872" s="37">
        <v>1</v>
      </c>
      <c r="P1872" s="33">
        <v>80</v>
      </c>
      <c r="Q1872" s="33">
        <v>320</v>
      </c>
      <c r="R1872" s="37">
        <v>1</v>
      </c>
      <c r="S1872" s="33">
        <v>80</v>
      </c>
      <c r="T1872" s="33">
        <v>320</v>
      </c>
      <c r="U1872" s="57" t="s">
        <v>4867</v>
      </c>
      <c r="V1872" s="33" t="s">
        <v>39</v>
      </c>
      <c r="W1872" s="33" t="s">
        <v>4444</v>
      </c>
    </row>
    <row r="1873" s="9" customFormat="1" ht="36" spans="1:23">
      <c r="A1873" s="32">
        <v>1864</v>
      </c>
      <c r="B1873" s="150" t="s">
        <v>4868</v>
      </c>
      <c r="C1873" s="57" t="s">
        <v>31</v>
      </c>
      <c r="D1873" s="150" t="s">
        <v>34</v>
      </c>
      <c r="E1873" s="202" t="s">
        <v>425</v>
      </c>
      <c r="F1873" s="200">
        <v>44257</v>
      </c>
      <c r="G1873" s="64">
        <v>44532</v>
      </c>
      <c r="H1873" s="57" t="s">
        <v>4393</v>
      </c>
      <c r="I1873" s="48" t="s">
        <v>4869</v>
      </c>
      <c r="J1873" s="42">
        <v>20</v>
      </c>
      <c r="K1873" s="42"/>
      <c r="L1873" s="42">
        <v>20</v>
      </c>
      <c r="M1873" s="135"/>
      <c r="N1873" s="135"/>
      <c r="O1873" s="37">
        <v>1</v>
      </c>
      <c r="P1873" s="33">
        <v>30</v>
      </c>
      <c r="Q1873" s="33">
        <v>120</v>
      </c>
      <c r="R1873" s="37">
        <v>1</v>
      </c>
      <c r="S1873" s="33">
        <v>9</v>
      </c>
      <c r="T1873" s="33">
        <v>36</v>
      </c>
      <c r="U1873" s="57" t="s">
        <v>4870</v>
      </c>
      <c r="V1873" s="33" t="s">
        <v>39</v>
      </c>
      <c r="W1873" s="33" t="s">
        <v>200</v>
      </c>
    </row>
    <row r="1874" s="9" customFormat="1" ht="36" spans="1:23">
      <c r="A1874" s="32">
        <v>1865</v>
      </c>
      <c r="B1874" s="150" t="s">
        <v>4871</v>
      </c>
      <c r="C1874" s="57" t="s">
        <v>31</v>
      </c>
      <c r="D1874" s="150" t="s">
        <v>92</v>
      </c>
      <c r="E1874" s="202" t="s">
        <v>1167</v>
      </c>
      <c r="F1874" s="200">
        <v>44257</v>
      </c>
      <c r="G1874" s="64">
        <v>44532</v>
      </c>
      <c r="H1874" s="57" t="s">
        <v>4393</v>
      </c>
      <c r="I1874" s="48" t="s">
        <v>4872</v>
      </c>
      <c r="J1874" s="42">
        <v>3</v>
      </c>
      <c r="K1874" s="42"/>
      <c r="L1874" s="42">
        <v>3</v>
      </c>
      <c r="M1874" s="135"/>
      <c r="N1874" s="135"/>
      <c r="O1874" s="37">
        <v>1</v>
      </c>
      <c r="P1874" s="33">
        <v>15</v>
      </c>
      <c r="Q1874" s="33">
        <v>60</v>
      </c>
      <c r="R1874" s="37">
        <v>1</v>
      </c>
      <c r="S1874" s="33">
        <v>5</v>
      </c>
      <c r="T1874" s="33">
        <v>20</v>
      </c>
      <c r="U1874" s="57" t="s">
        <v>4873</v>
      </c>
      <c r="V1874" s="33" t="s">
        <v>39</v>
      </c>
      <c r="W1874" s="33" t="s">
        <v>200</v>
      </c>
    </row>
    <row r="1875" s="6" customFormat="1" ht="24" spans="1:23">
      <c r="A1875" s="32">
        <v>1866</v>
      </c>
      <c r="B1875" s="57" t="s">
        <v>4874</v>
      </c>
      <c r="C1875" s="57" t="s">
        <v>31</v>
      </c>
      <c r="D1875" s="39" t="s">
        <v>87</v>
      </c>
      <c r="E1875" s="57" t="s">
        <v>668</v>
      </c>
      <c r="F1875" s="35">
        <v>44317</v>
      </c>
      <c r="G1875" s="35">
        <v>44531</v>
      </c>
      <c r="H1875" s="57" t="s">
        <v>4393</v>
      </c>
      <c r="I1875" s="39" t="s">
        <v>4875</v>
      </c>
      <c r="J1875" s="42">
        <v>14</v>
      </c>
      <c r="K1875" s="42"/>
      <c r="L1875" s="42">
        <v>14</v>
      </c>
      <c r="M1875" s="115"/>
      <c r="N1875" s="115"/>
      <c r="O1875" s="70">
        <v>1</v>
      </c>
      <c r="P1875" s="100">
        <v>77</v>
      </c>
      <c r="Q1875" s="100">
        <v>265</v>
      </c>
      <c r="R1875" s="209"/>
      <c r="S1875" s="39">
        <v>51</v>
      </c>
      <c r="T1875" s="39">
        <v>216</v>
      </c>
      <c r="U1875" s="57" t="s">
        <v>4876</v>
      </c>
      <c r="V1875" s="33" t="s">
        <v>39</v>
      </c>
      <c r="W1875" s="33" t="s">
        <v>200</v>
      </c>
    </row>
    <row r="1876" s="6" customFormat="1" ht="36" spans="1:23">
      <c r="A1876" s="32">
        <v>1867</v>
      </c>
      <c r="B1876" s="57" t="s">
        <v>4877</v>
      </c>
      <c r="C1876" s="57" t="s">
        <v>31</v>
      </c>
      <c r="D1876" s="39" t="s">
        <v>87</v>
      </c>
      <c r="E1876" s="57" t="s">
        <v>1799</v>
      </c>
      <c r="F1876" s="35">
        <v>44318</v>
      </c>
      <c r="G1876" s="35">
        <v>44532</v>
      </c>
      <c r="H1876" s="57" t="s">
        <v>4393</v>
      </c>
      <c r="I1876" s="39" t="s">
        <v>4878</v>
      </c>
      <c r="J1876" s="42">
        <v>8</v>
      </c>
      <c r="K1876" s="42"/>
      <c r="L1876" s="42">
        <v>8</v>
      </c>
      <c r="M1876" s="115"/>
      <c r="N1876" s="115"/>
      <c r="O1876" s="70">
        <v>1</v>
      </c>
      <c r="P1876" s="100">
        <v>21</v>
      </c>
      <c r="Q1876" s="100">
        <f t="shared" ref="Q1876:Q1883" si="11">P1876*3</f>
        <v>63</v>
      </c>
      <c r="R1876" s="209"/>
      <c r="S1876" s="39">
        <v>14</v>
      </c>
      <c r="T1876" s="39">
        <v>47</v>
      </c>
      <c r="U1876" s="57" t="s">
        <v>4879</v>
      </c>
      <c r="V1876" s="33" t="s">
        <v>39</v>
      </c>
      <c r="W1876" s="33" t="s">
        <v>200</v>
      </c>
    </row>
    <row r="1877" s="6" customFormat="1" ht="24" spans="1:23">
      <c r="A1877" s="32">
        <v>1868</v>
      </c>
      <c r="B1877" s="57" t="s">
        <v>4880</v>
      </c>
      <c r="C1877" s="57" t="s">
        <v>31</v>
      </c>
      <c r="D1877" s="39" t="s">
        <v>87</v>
      </c>
      <c r="E1877" s="57" t="s">
        <v>279</v>
      </c>
      <c r="F1877" s="35">
        <v>44319</v>
      </c>
      <c r="G1877" s="35">
        <v>44533</v>
      </c>
      <c r="H1877" s="57" t="s">
        <v>4393</v>
      </c>
      <c r="I1877" s="39" t="s">
        <v>4881</v>
      </c>
      <c r="J1877" s="42">
        <v>2</v>
      </c>
      <c r="K1877" s="42"/>
      <c r="L1877" s="42">
        <v>2</v>
      </c>
      <c r="M1877" s="115"/>
      <c r="N1877" s="115"/>
      <c r="O1877" s="70">
        <v>1</v>
      </c>
      <c r="P1877" s="100">
        <v>89</v>
      </c>
      <c r="Q1877" s="100">
        <v>289</v>
      </c>
      <c r="R1877" s="209">
        <v>1</v>
      </c>
      <c r="S1877" s="197">
        <v>59</v>
      </c>
      <c r="T1877" s="197">
        <v>237</v>
      </c>
      <c r="U1877" s="57" t="s">
        <v>4882</v>
      </c>
      <c r="V1877" s="33" t="s">
        <v>39</v>
      </c>
      <c r="W1877" s="33" t="s">
        <v>200</v>
      </c>
    </row>
    <row r="1878" s="6" customFormat="1" ht="24" spans="1:23">
      <c r="A1878" s="32">
        <v>1869</v>
      </c>
      <c r="B1878" s="57" t="s">
        <v>4883</v>
      </c>
      <c r="C1878" s="57" t="s">
        <v>31</v>
      </c>
      <c r="D1878" s="39" t="s">
        <v>87</v>
      </c>
      <c r="E1878" s="57" t="s">
        <v>259</v>
      </c>
      <c r="F1878" s="35">
        <v>44320</v>
      </c>
      <c r="G1878" s="35">
        <v>44534</v>
      </c>
      <c r="H1878" s="57" t="s">
        <v>4393</v>
      </c>
      <c r="I1878" s="39" t="s">
        <v>4884</v>
      </c>
      <c r="J1878" s="42">
        <v>0.5</v>
      </c>
      <c r="K1878" s="42"/>
      <c r="L1878" s="42">
        <v>0.5</v>
      </c>
      <c r="M1878" s="115"/>
      <c r="N1878" s="115"/>
      <c r="O1878" s="70">
        <v>1</v>
      </c>
      <c r="P1878" s="100">
        <v>44</v>
      </c>
      <c r="Q1878" s="100">
        <f t="shared" si="11"/>
        <v>132</v>
      </c>
      <c r="R1878" s="209">
        <v>1</v>
      </c>
      <c r="S1878" s="197">
        <v>29</v>
      </c>
      <c r="T1878" s="197">
        <v>91</v>
      </c>
      <c r="U1878" s="57" t="s">
        <v>4885</v>
      </c>
      <c r="V1878" s="33" t="s">
        <v>39</v>
      </c>
      <c r="W1878" s="33" t="s">
        <v>200</v>
      </c>
    </row>
    <row r="1879" s="6" customFormat="1" ht="24" spans="1:23">
      <c r="A1879" s="32">
        <v>1870</v>
      </c>
      <c r="B1879" s="57" t="s">
        <v>4886</v>
      </c>
      <c r="C1879" s="57" t="s">
        <v>31</v>
      </c>
      <c r="D1879" s="39" t="s">
        <v>87</v>
      </c>
      <c r="E1879" s="57" t="s">
        <v>3294</v>
      </c>
      <c r="F1879" s="35">
        <v>44321</v>
      </c>
      <c r="G1879" s="35">
        <v>44535</v>
      </c>
      <c r="H1879" s="57" t="s">
        <v>4393</v>
      </c>
      <c r="I1879" s="197" t="s">
        <v>4887</v>
      </c>
      <c r="J1879" s="42">
        <v>1</v>
      </c>
      <c r="K1879" s="42"/>
      <c r="L1879" s="42">
        <v>1</v>
      </c>
      <c r="M1879" s="115"/>
      <c r="N1879" s="115"/>
      <c r="O1879" s="70">
        <v>1</v>
      </c>
      <c r="P1879" s="100">
        <v>39</v>
      </c>
      <c r="Q1879" s="100">
        <v>123</v>
      </c>
      <c r="R1879" s="209">
        <v>1</v>
      </c>
      <c r="S1879" s="37">
        <v>26</v>
      </c>
      <c r="T1879" s="37">
        <v>94</v>
      </c>
      <c r="U1879" s="57" t="s">
        <v>4888</v>
      </c>
      <c r="V1879" s="33" t="s">
        <v>39</v>
      </c>
      <c r="W1879" s="33" t="s">
        <v>200</v>
      </c>
    </row>
    <row r="1880" s="6" customFormat="1" ht="24" spans="1:23">
      <c r="A1880" s="32">
        <v>1871</v>
      </c>
      <c r="B1880" s="57" t="s">
        <v>4889</v>
      </c>
      <c r="C1880" s="57" t="s">
        <v>31</v>
      </c>
      <c r="D1880" s="39" t="s">
        <v>87</v>
      </c>
      <c r="E1880" s="57" t="s">
        <v>1202</v>
      </c>
      <c r="F1880" s="35">
        <v>44322</v>
      </c>
      <c r="G1880" s="35">
        <v>44536</v>
      </c>
      <c r="H1880" s="57" t="s">
        <v>4393</v>
      </c>
      <c r="I1880" s="39" t="s">
        <v>4890</v>
      </c>
      <c r="J1880" s="42">
        <v>8</v>
      </c>
      <c r="K1880" s="42"/>
      <c r="L1880" s="42">
        <v>8</v>
      </c>
      <c r="M1880" s="115"/>
      <c r="N1880" s="115"/>
      <c r="O1880" s="70">
        <v>1</v>
      </c>
      <c r="P1880" s="100">
        <v>17</v>
      </c>
      <c r="Q1880" s="100">
        <v>58</v>
      </c>
      <c r="R1880" s="209"/>
      <c r="S1880" s="37">
        <v>11</v>
      </c>
      <c r="T1880" s="37">
        <v>38</v>
      </c>
      <c r="U1880" s="57" t="s">
        <v>4891</v>
      </c>
      <c r="V1880" s="33" t="s">
        <v>39</v>
      </c>
      <c r="W1880" s="33" t="s">
        <v>200</v>
      </c>
    </row>
    <row r="1881" s="6" customFormat="1" ht="24" spans="1:23">
      <c r="A1881" s="32">
        <v>1872</v>
      </c>
      <c r="B1881" s="57" t="s">
        <v>4892</v>
      </c>
      <c r="C1881" s="57" t="s">
        <v>31</v>
      </c>
      <c r="D1881" s="39" t="s">
        <v>87</v>
      </c>
      <c r="E1881" s="57" t="s">
        <v>1169</v>
      </c>
      <c r="F1881" s="35">
        <v>44323</v>
      </c>
      <c r="G1881" s="35">
        <v>44537</v>
      </c>
      <c r="H1881" s="57" t="s">
        <v>4393</v>
      </c>
      <c r="I1881" s="57" t="s">
        <v>4893</v>
      </c>
      <c r="J1881" s="42">
        <v>4.5</v>
      </c>
      <c r="K1881" s="42"/>
      <c r="L1881" s="42">
        <v>4.5</v>
      </c>
      <c r="M1881" s="115"/>
      <c r="N1881" s="115"/>
      <c r="O1881" s="70">
        <v>6</v>
      </c>
      <c r="P1881" s="100">
        <v>21</v>
      </c>
      <c r="Q1881" s="100">
        <f t="shared" si="11"/>
        <v>63</v>
      </c>
      <c r="R1881" s="209"/>
      <c r="S1881" s="37">
        <v>14</v>
      </c>
      <c r="T1881" s="37">
        <v>52</v>
      </c>
      <c r="U1881" s="57" t="s">
        <v>4894</v>
      </c>
      <c r="V1881" s="33" t="s">
        <v>39</v>
      </c>
      <c r="W1881" s="33" t="s">
        <v>200</v>
      </c>
    </row>
    <row r="1882" s="6" customFormat="1" ht="24" spans="1:23">
      <c r="A1882" s="32">
        <v>1873</v>
      </c>
      <c r="B1882" s="57" t="s">
        <v>4895</v>
      </c>
      <c r="C1882" s="57" t="s">
        <v>31</v>
      </c>
      <c r="D1882" s="39" t="s">
        <v>87</v>
      </c>
      <c r="E1882" s="57" t="s">
        <v>1273</v>
      </c>
      <c r="F1882" s="35">
        <v>44324</v>
      </c>
      <c r="G1882" s="35">
        <v>44538</v>
      </c>
      <c r="H1882" s="57" t="s">
        <v>4393</v>
      </c>
      <c r="I1882" s="39" t="s">
        <v>4896</v>
      </c>
      <c r="J1882" s="42">
        <v>5</v>
      </c>
      <c r="K1882" s="42"/>
      <c r="L1882" s="42">
        <v>5</v>
      </c>
      <c r="M1882" s="115"/>
      <c r="N1882" s="115"/>
      <c r="O1882" s="70">
        <v>1</v>
      </c>
      <c r="P1882" s="100">
        <f>S1882*1.5</f>
        <v>19.5</v>
      </c>
      <c r="Q1882" s="100">
        <f t="shared" si="11"/>
        <v>58.5</v>
      </c>
      <c r="R1882" s="209"/>
      <c r="S1882" s="37">
        <v>13</v>
      </c>
      <c r="T1882" s="37">
        <v>42</v>
      </c>
      <c r="U1882" s="57" t="s">
        <v>4897</v>
      </c>
      <c r="V1882" s="33" t="s">
        <v>39</v>
      </c>
      <c r="W1882" s="33" t="s">
        <v>200</v>
      </c>
    </row>
    <row r="1883" s="6" customFormat="1" ht="24" spans="1:23">
      <c r="A1883" s="32">
        <v>1874</v>
      </c>
      <c r="B1883" s="57" t="s">
        <v>4898</v>
      </c>
      <c r="C1883" s="57" t="s">
        <v>31</v>
      </c>
      <c r="D1883" s="39" t="s">
        <v>87</v>
      </c>
      <c r="E1883" s="57" t="s">
        <v>303</v>
      </c>
      <c r="F1883" s="35">
        <v>44317</v>
      </c>
      <c r="G1883" s="35">
        <v>44531</v>
      </c>
      <c r="H1883" s="57" t="s">
        <v>4393</v>
      </c>
      <c r="I1883" s="39" t="s">
        <v>4899</v>
      </c>
      <c r="J1883" s="42">
        <v>40</v>
      </c>
      <c r="K1883" s="42"/>
      <c r="L1883" s="42">
        <v>40</v>
      </c>
      <c r="M1883" s="115"/>
      <c r="N1883" s="115"/>
      <c r="O1883" s="70">
        <v>1</v>
      </c>
      <c r="P1883" s="100">
        <f>S1883*1.5</f>
        <v>117</v>
      </c>
      <c r="Q1883" s="100">
        <f t="shared" si="11"/>
        <v>351</v>
      </c>
      <c r="R1883" s="209">
        <v>1</v>
      </c>
      <c r="S1883" s="37">
        <v>78</v>
      </c>
      <c r="T1883" s="37">
        <v>271</v>
      </c>
      <c r="U1883" s="57" t="s">
        <v>4900</v>
      </c>
      <c r="V1883" s="33" t="s">
        <v>39</v>
      </c>
      <c r="W1883" s="33" t="s">
        <v>200</v>
      </c>
    </row>
    <row r="1884" s="9" customFormat="1" ht="36" spans="1:23">
      <c r="A1884" s="32">
        <v>1875</v>
      </c>
      <c r="B1884" s="150" t="s">
        <v>4901</v>
      </c>
      <c r="C1884" s="182" t="s">
        <v>31</v>
      </c>
      <c r="D1884" s="150" t="s">
        <v>87</v>
      </c>
      <c r="E1884" s="202" t="s">
        <v>1411</v>
      </c>
      <c r="F1884" s="200">
        <v>44348</v>
      </c>
      <c r="G1884" s="201">
        <v>44531</v>
      </c>
      <c r="H1884" s="57" t="s">
        <v>4393</v>
      </c>
      <c r="I1884" s="48" t="s">
        <v>4902</v>
      </c>
      <c r="J1884" s="119">
        <v>1</v>
      </c>
      <c r="K1884" s="119"/>
      <c r="L1884" s="119">
        <v>1</v>
      </c>
      <c r="M1884" s="135"/>
      <c r="N1884" s="135"/>
      <c r="O1884" s="33">
        <v>1</v>
      </c>
      <c r="P1884" s="33">
        <v>55</v>
      </c>
      <c r="Q1884" s="33">
        <v>220</v>
      </c>
      <c r="R1884" s="33"/>
      <c r="S1884" s="33">
        <v>14</v>
      </c>
      <c r="T1884" s="33">
        <v>55</v>
      </c>
      <c r="U1884" s="57" t="s">
        <v>4903</v>
      </c>
      <c r="V1884" s="33" t="s">
        <v>39</v>
      </c>
      <c r="W1884" s="33" t="s">
        <v>2157</v>
      </c>
    </row>
    <row r="1885" s="9" customFormat="1" ht="36" spans="1:23">
      <c r="A1885" s="32">
        <v>1876</v>
      </c>
      <c r="B1885" s="150" t="s">
        <v>4904</v>
      </c>
      <c r="C1885" s="182" t="s">
        <v>31</v>
      </c>
      <c r="D1885" s="150" t="s">
        <v>87</v>
      </c>
      <c r="E1885" s="202" t="s">
        <v>100</v>
      </c>
      <c r="F1885" s="200">
        <v>44348</v>
      </c>
      <c r="G1885" s="201">
        <v>44531</v>
      </c>
      <c r="H1885" s="57" t="s">
        <v>4393</v>
      </c>
      <c r="I1885" s="48" t="s">
        <v>4905</v>
      </c>
      <c r="J1885" s="119">
        <v>6</v>
      </c>
      <c r="K1885" s="119"/>
      <c r="L1885" s="119">
        <v>6</v>
      </c>
      <c r="M1885" s="135"/>
      <c r="N1885" s="135"/>
      <c r="O1885" s="33">
        <v>1</v>
      </c>
      <c r="P1885" s="33">
        <v>45</v>
      </c>
      <c r="Q1885" s="33">
        <v>170</v>
      </c>
      <c r="R1885" s="33">
        <v>1</v>
      </c>
      <c r="S1885" s="33">
        <v>11</v>
      </c>
      <c r="T1885" s="33">
        <v>43</v>
      </c>
      <c r="U1885" s="57" t="s">
        <v>4906</v>
      </c>
      <c r="V1885" s="33" t="s">
        <v>39</v>
      </c>
      <c r="W1885" s="33" t="s">
        <v>2157</v>
      </c>
    </row>
    <row r="1886" s="9" customFormat="1" ht="36" spans="1:23">
      <c r="A1886" s="32">
        <v>1877</v>
      </c>
      <c r="B1886" s="150" t="s">
        <v>4907</v>
      </c>
      <c r="C1886" s="182" t="s">
        <v>31</v>
      </c>
      <c r="D1886" s="150" t="s">
        <v>87</v>
      </c>
      <c r="E1886" s="202" t="s">
        <v>732</v>
      </c>
      <c r="F1886" s="200">
        <v>44348</v>
      </c>
      <c r="G1886" s="201">
        <v>44531</v>
      </c>
      <c r="H1886" s="57" t="s">
        <v>4393</v>
      </c>
      <c r="I1886" s="48" t="s">
        <v>4908</v>
      </c>
      <c r="J1886" s="119">
        <v>1</v>
      </c>
      <c r="K1886" s="119"/>
      <c r="L1886" s="119">
        <v>1</v>
      </c>
      <c r="M1886" s="135"/>
      <c r="N1886" s="135"/>
      <c r="O1886" s="33">
        <v>1</v>
      </c>
      <c r="P1886" s="33">
        <v>15</v>
      </c>
      <c r="Q1886" s="33">
        <v>60</v>
      </c>
      <c r="R1886" s="33"/>
      <c r="S1886" s="33">
        <v>4</v>
      </c>
      <c r="T1886" s="33">
        <v>15</v>
      </c>
      <c r="U1886" s="57" t="s">
        <v>4909</v>
      </c>
      <c r="V1886" s="33" t="s">
        <v>39</v>
      </c>
      <c r="W1886" s="33" t="s">
        <v>2157</v>
      </c>
    </row>
    <row r="1887" s="9" customFormat="1" ht="48" spans="1:23">
      <c r="A1887" s="32">
        <v>1878</v>
      </c>
      <c r="B1887" s="150" t="s">
        <v>4910</v>
      </c>
      <c r="C1887" s="182" t="s">
        <v>31</v>
      </c>
      <c r="D1887" s="150" t="s">
        <v>87</v>
      </c>
      <c r="E1887" s="202" t="s">
        <v>4911</v>
      </c>
      <c r="F1887" s="200">
        <v>44348</v>
      </c>
      <c r="G1887" s="201">
        <v>44531</v>
      </c>
      <c r="H1887" s="57" t="s">
        <v>4393</v>
      </c>
      <c r="I1887" s="48" t="s">
        <v>4912</v>
      </c>
      <c r="J1887" s="42">
        <v>3.2</v>
      </c>
      <c r="K1887" s="42"/>
      <c r="L1887" s="42">
        <v>3.2</v>
      </c>
      <c r="M1887" s="135"/>
      <c r="N1887" s="135"/>
      <c r="O1887" s="33">
        <v>2</v>
      </c>
      <c r="P1887" s="33">
        <v>140</v>
      </c>
      <c r="Q1887" s="33">
        <v>560</v>
      </c>
      <c r="R1887" s="33">
        <v>2</v>
      </c>
      <c r="S1887" s="33">
        <v>35</v>
      </c>
      <c r="T1887" s="33">
        <v>140</v>
      </c>
      <c r="U1887" s="57" t="s">
        <v>4913</v>
      </c>
      <c r="V1887" s="33" t="s">
        <v>39</v>
      </c>
      <c r="W1887" s="33" t="s">
        <v>2157</v>
      </c>
    </row>
    <row r="1888" s="9" customFormat="1" ht="36" spans="1:23">
      <c r="A1888" s="32">
        <v>1879</v>
      </c>
      <c r="B1888" s="150" t="s">
        <v>4914</v>
      </c>
      <c r="C1888" s="182" t="s">
        <v>31</v>
      </c>
      <c r="D1888" s="150" t="s">
        <v>87</v>
      </c>
      <c r="E1888" s="202" t="s">
        <v>132</v>
      </c>
      <c r="F1888" s="200">
        <v>44348</v>
      </c>
      <c r="G1888" s="201">
        <v>44531</v>
      </c>
      <c r="H1888" s="57" t="s">
        <v>4393</v>
      </c>
      <c r="I1888" s="48" t="s">
        <v>4915</v>
      </c>
      <c r="J1888" s="119">
        <v>20</v>
      </c>
      <c r="K1888" s="119"/>
      <c r="L1888" s="119">
        <v>20</v>
      </c>
      <c r="M1888" s="135"/>
      <c r="N1888" s="135"/>
      <c r="O1888" s="33">
        <v>1</v>
      </c>
      <c r="P1888" s="33">
        <v>135</v>
      </c>
      <c r="Q1888" s="33">
        <v>540</v>
      </c>
      <c r="R1888" s="33">
        <v>1</v>
      </c>
      <c r="S1888" s="33">
        <v>34</v>
      </c>
      <c r="T1888" s="33">
        <v>135</v>
      </c>
      <c r="U1888" s="57" t="s">
        <v>4916</v>
      </c>
      <c r="V1888" s="33" t="s">
        <v>39</v>
      </c>
      <c r="W1888" s="33" t="s">
        <v>2157</v>
      </c>
    </row>
    <row r="1889" s="9" customFormat="1" ht="36" spans="1:23">
      <c r="A1889" s="32">
        <v>1880</v>
      </c>
      <c r="B1889" s="150" t="s">
        <v>4917</v>
      </c>
      <c r="C1889" s="182" t="s">
        <v>31</v>
      </c>
      <c r="D1889" s="150" t="s">
        <v>87</v>
      </c>
      <c r="E1889" s="202" t="s">
        <v>1520</v>
      </c>
      <c r="F1889" s="200">
        <v>44348</v>
      </c>
      <c r="G1889" s="201">
        <v>44531</v>
      </c>
      <c r="H1889" s="57" t="s">
        <v>4393</v>
      </c>
      <c r="I1889" s="48" t="s">
        <v>4918</v>
      </c>
      <c r="J1889" s="119">
        <v>4</v>
      </c>
      <c r="K1889" s="119"/>
      <c r="L1889" s="119">
        <v>4</v>
      </c>
      <c r="M1889" s="135"/>
      <c r="N1889" s="135"/>
      <c r="O1889" s="33">
        <v>1</v>
      </c>
      <c r="P1889" s="33">
        <v>32</v>
      </c>
      <c r="Q1889" s="33">
        <v>122</v>
      </c>
      <c r="R1889" s="33">
        <v>1</v>
      </c>
      <c r="S1889" s="33">
        <v>8</v>
      </c>
      <c r="T1889" s="33">
        <v>31</v>
      </c>
      <c r="U1889" s="57" t="s">
        <v>4919</v>
      </c>
      <c r="V1889" s="33" t="s">
        <v>39</v>
      </c>
      <c r="W1889" s="33" t="s">
        <v>2157</v>
      </c>
    </row>
    <row r="1890" s="9" customFormat="1" ht="36" spans="1:23">
      <c r="A1890" s="32">
        <v>1881</v>
      </c>
      <c r="B1890" s="150" t="s">
        <v>4920</v>
      </c>
      <c r="C1890" s="182" t="s">
        <v>31</v>
      </c>
      <c r="D1890" s="150" t="s">
        <v>34</v>
      </c>
      <c r="E1890" s="202" t="s">
        <v>251</v>
      </c>
      <c r="F1890" s="200">
        <v>44348</v>
      </c>
      <c r="G1890" s="201">
        <v>44531</v>
      </c>
      <c r="H1890" s="57" t="s">
        <v>4393</v>
      </c>
      <c r="I1890" s="48" t="s">
        <v>4921</v>
      </c>
      <c r="J1890" s="42">
        <v>4.15</v>
      </c>
      <c r="K1890" s="42"/>
      <c r="L1890" s="42">
        <v>4.15</v>
      </c>
      <c r="M1890" s="135"/>
      <c r="N1890" s="135"/>
      <c r="O1890" s="33">
        <v>1</v>
      </c>
      <c r="P1890" s="33">
        <v>30</v>
      </c>
      <c r="Q1890" s="33">
        <v>120</v>
      </c>
      <c r="R1890" s="33"/>
      <c r="S1890" s="33">
        <v>8</v>
      </c>
      <c r="T1890" s="33">
        <v>30</v>
      </c>
      <c r="U1890" s="57" t="s">
        <v>4870</v>
      </c>
      <c r="V1890" s="33" t="s">
        <v>39</v>
      </c>
      <c r="W1890" s="33" t="s">
        <v>2157</v>
      </c>
    </row>
    <row r="1891" s="9" customFormat="1" ht="47" customHeight="1" spans="1:23">
      <c r="A1891" s="32">
        <v>1882</v>
      </c>
      <c r="B1891" s="150" t="s">
        <v>4922</v>
      </c>
      <c r="C1891" s="182" t="s">
        <v>31</v>
      </c>
      <c r="D1891" s="150" t="s">
        <v>34</v>
      </c>
      <c r="E1891" s="202" t="s">
        <v>4923</v>
      </c>
      <c r="F1891" s="201">
        <v>44409</v>
      </c>
      <c r="G1891" s="201">
        <v>44531</v>
      </c>
      <c r="H1891" s="57" t="s">
        <v>4393</v>
      </c>
      <c r="I1891" s="48" t="s">
        <v>4924</v>
      </c>
      <c r="J1891" s="54">
        <v>220</v>
      </c>
      <c r="K1891" s="54"/>
      <c r="L1891" s="54">
        <v>220</v>
      </c>
      <c r="M1891" s="135"/>
      <c r="N1891" s="135"/>
      <c r="O1891" s="209">
        <v>2</v>
      </c>
      <c r="P1891" s="33">
        <v>172</v>
      </c>
      <c r="Q1891" s="33">
        <f t="shared" ref="Q1891:Q1921" si="12">P1891*3</f>
        <v>516</v>
      </c>
      <c r="R1891" s="209">
        <v>1</v>
      </c>
      <c r="S1891" s="33">
        <v>115</v>
      </c>
      <c r="T1891" s="33">
        <v>350</v>
      </c>
      <c r="U1891" s="57" t="s">
        <v>4925</v>
      </c>
      <c r="V1891" s="33" t="s">
        <v>39</v>
      </c>
      <c r="W1891" s="33" t="s">
        <v>2157</v>
      </c>
    </row>
    <row r="1892" s="9" customFormat="1" ht="36" spans="1:23">
      <c r="A1892" s="32">
        <v>1883</v>
      </c>
      <c r="B1892" s="150" t="s">
        <v>4926</v>
      </c>
      <c r="C1892" s="182" t="s">
        <v>31</v>
      </c>
      <c r="D1892" s="150" t="s">
        <v>34</v>
      </c>
      <c r="E1892" s="199" t="s">
        <v>4927</v>
      </c>
      <c r="F1892" s="34">
        <v>44166</v>
      </c>
      <c r="G1892" s="34">
        <v>44531</v>
      </c>
      <c r="H1892" s="57" t="s">
        <v>4393</v>
      </c>
      <c r="I1892" s="197" t="s">
        <v>4928</v>
      </c>
      <c r="J1892" s="42">
        <v>8.4</v>
      </c>
      <c r="K1892" s="42"/>
      <c r="L1892" s="42">
        <v>8.4</v>
      </c>
      <c r="M1892" s="135"/>
      <c r="N1892" s="135"/>
      <c r="O1892" s="33">
        <v>2</v>
      </c>
      <c r="P1892" s="197">
        <f>S1892*1.5</f>
        <v>33</v>
      </c>
      <c r="Q1892" s="197">
        <f t="shared" ref="Q1892:Q1894" si="13">P1892*4</f>
        <v>132</v>
      </c>
      <c r="R1892" s="33"/>
      <c r="S1892" s="33">
        <v>22</v>
      </c>
      <c r="T1892" s="33">
        <v>63</v>
      </c>
      <c r="U1892" s="218" t="s">
        <v>4929</v>
      </c>
      <c r="V1892" s="33" t="s">
        <v>39</v>
      </c>
      <c r="W1892" s="33" t="s">
        <v>2157</v>
      </c>
    </row>
    <row r="1893" s="9" customFormat="1" ht="25" customHeight="1" spans="1:23">
      <c r="A1893" s="32">
        <v>1884</v>
      </c>
      <c r="B1893" s="150" t="s">
        <v>4930</v>
      </c>
      <c r="C1893" s="182" t="s">
        <v>31</v>
      </c>
      <c r="D1893" s="150" t="s">
        <v>34</v>
      </c>
      <c r="E1893" s="199" t="s">
        <v>1138</v>
      </c>
      <c r="F1893" s="34">
        <v>44166</v>
      </c>
      <c r="G1893" s="34">
        <v>44531</v>
      </c>
      <c r="H1893" s="57" t="s">
        <v>4393</v>
      </c>
      <c r="I1893" s="197" t="s">
        <v>4931</v>
      </c>
      <c r="J1893" s="217">
        <v>8.2</v>
      </c>
      <c r="K1893" s="217"/>
      <c r="L1893" s="217">
        <v>8.2</v>
      </c>
      <c r="M1893" s="135"/>
      <c r="N1893" s="135"/>
      <c r="O1893" s="33">
        <v>3</v>
      </c>
      <c r="P1893" s="197">
        <v>28</v>
      </c>
      <c r="Q1893" s="197">
        <f t="shared" si="13"/>
        <v>112</v>
      </c>
      <c r="R1893" s="33">
        <v>1</v>
      </c>
      <c r="S1893" s="33">
        <v>19</v>
      </c>
      <c r="T1893" s="33">
        <v>62</v>
      </c>
      <c r="U1893" s="218" t="s">
        <v>4932</v>
      </c>
      <c r="V1893" s="33" t="s">
        <v>39</v>
      </c>
      <c r="W1893" s="33" t="s">
        <v>2157</v>
      </c>
    </row>
    <row r="1894" s="9" customFormat="1" ht="25" customHeight="1" spans="1:23">
      <c r="A1894" s="32">
        <v>1885</v>
      </c>
      <c r="B1894" s="150" t="s">
        <v>4933</v>
      </c>
      <c r="C1894" s="182" t="s">
        <v>31</v>
      </c>
      <c r="D1894" s="150" t="s">
        <v>34</v>
      </c>
      <c r="E1894" s="199" t="s">
        <v>4934</v>
      </c>
      <c r="F1894" s="34">
        <v>44166</v>
      </c>
      <c r="G1894" s="34">
        <v>44531</v>
      </c>
      <c r="H1894" s="57" t="s">
        <v>4393</v>
      </c>
      <c r="I1894" s="197" t="s">
        <v>4931</v>
      </c>
      <c r="J1894" s="217">
        <v>8.9</v>
      </c>
      <c r="K1894" s="217"/>
      <c r="L1894" s="217">
        <v>8.9</v>
      </c>
      <c r="M1894" s="135"/>
      <c r="N1894" s="135"/>
      <c r="O1894" s="33">
        <v>2</v>
      </c>
      <c r="P1894" s="197">
        <v>35</v>
      </c>
      <c r="Q1894" s="197">
        <f t="shared" si="13"/>
        <v>140</v>
      </c>
      <c r="R1894" s="33"/>
      <c r="S1894" s="33">
        <v>25</v>
      </c>
      <c r="T1894" s="33">
        <v>86</v>
      </c>
      <c r="U1894" s="218" t="s">
        <v>4935</v>
      </c>
      <c r="V1894" s="33" t="s">
        <v>39</v>
      </c>
      <c r="W1894" s="33" t="s">
        <v>2157</v>
      </c>
    </row>
    <row r="1895" s="9" customFormat="1" ht="25" customHeight="1" spans="1:23">
      <c r="A1895" s="32">
        <v>1886</v>
      </c>
      <c r="B1895" s="150" t="s">
        <v>4936</v>
      </c>
      <c r="C1895" s="182" t="s">
        <v>31</v>
      </c>
      <c r="D1895" s="150" t="s">
        <v>34</v>
      </c>
      <c r="E1895" s="33" t="s">
        <v>122</v>
      </c>
      <c r="F1895" s="34">
        <v>44166</v>
      </c>
      <c r="G1895" s="34">
        <v>44531</v>
      </c>
      <c r="H1895" s="57" t="s">
        <v>4393</v>
      </c>
      <c r="I1895" s="33" t="s">
        <v>4937</v>
      </c>
      <c r="J1895" s="42">
        <v>14</v>
      </c>
      <c r="K1895" s="42"/>
      <c r="L1895" s="42">
        <v>14</v>
      </c>
      <c r="M1895" s="135"/>
      <c r="N1895" s="135"/>
      <c r="O1895" s="70">
        <v>1</v>
      </c>
      <c r="P1895" s="33">
        <v>112</v>
      </c>
      <c r="Q1895" s="33">
        <f t="shared" si="12"/>
        <v>336</v>
      </c>
      <c r="R1895" s="33">
        <v>1</v>
      </c>
      <c r="S1895" s="33">
        <v>75</v>
      </c>
      <c r="T1895" s="33">
        <v>300</v>
      </c>
      <c r="U1895" s="33" t="s">
        <v>4938</v>
      </c>
      <c r="V1895" s="33" t="s">
        <v>39</v>
      </c>
      <c r="W1895" s="33" t="s">
        <v>2157</v>
      </c>
    </row>
    <row r="1896" s="9" customFormat="1" ht="25" customHeight="1" spans="1:23">
      <c r="A1896" s="32">
        <v>1887</v>
      </c>
      <c r="B1896" s="150" t="s">
        <v>4939</v>
      </c>
      <c r="C1896" s="182" t="s">
        <v>31</v>
      </c>
      <c r="D1896" s="150" t="s">
        <v>34</v>
      </c>
      <c r="E1896" s="33" t="s">
        <v>908</v>
      </c>
      <c r="F1896" s="34">
        <v>44166</v>
      </c>
      <c r="G1896" s="34">
        <v>44531</v>
      </c>
      <c r="H1896" s="57" t="s">
        <v>4393</v>
      </c>
      <c r="I1896" s="33" t="s">
        <v>4940</v>
      </c>
      <c r="J1896" s="42">
        <v>14</v>
      </c>
      <c r="K1896" s="42"/>
      <c r="L1896" s="42">
        <v>14</v>
      </c>
      <c r="M1896" s="135"/>
      <c r="N1896" s="135"/>
      <c r="O1896" s="70">
        <v>1</v>
      </c>
      <c r="P1896" s="33">
        <f t="shared" ref="P1896:P1902" si="14">S1896*1.5</f>
        <v>18</v>
      </c>
      <c r="Q1896" s="33">
        <f t="shared" si="12"/>
        <v>54</v>
      </c>
      <c r="R1896" s="33"/>
      <c r="S1896" s="33">
        <v>12</v>
      </c>
      <c r="T1896" s="33">
        <v>32</v>
      </c>
      <c r="U1896" s="33" t="s">
        <v>4941</v>
      </c>
      <c r="V1896" s="33" t="s">
        <v>39</v>
      </c>
      <c r="W1896" s="33" t="s">
        <v>2157</v>
      </c>
    </row>
    <row r="1897" s="9" customFormat="1" ht="25" customHeight="1" spans="1:23">
      <c r="A1897" s="32">
        <v>1888</v>
      </c>
      <c r="B1897" s="150" t="s">
        <v>4942</v>
      </c>
      <c r="C1897" s="182" t="s">
        <v>31</v>
      </c>
      <c r="D1897" s="150" t="s">
        <v>34</v>
      </c>
      <c r="E1897" s="33" t="s">
        <v>3699</v>
      </c>
      <c r="F1897" s="34">
        <v>44166</v>
      </c>
      <c r="G1897" s="34">
        <v>44531</v>
      </c>
      <c r="H1897" s="57" t="s">
        <v>4393</v>
      </c>
      <c r="I1897" s="33" t="s">
        <v>4943</v>
      </c>
      <c r="J1897" s="42">
        <v>5</v>
      </c>
      <c r="K1897" s="42"/>
      <c r="L1897" s="42">
        <v>5</v>
      </c>
      <c r="M1897" s="135"/>
      <c r="N1897" s="135"/>
      <c r="O1897" s="70">
        <v>1</v>
      </c>
      <c r="P1897" s="33">
        <v>43</v>
      </c>
      <c r="Q1897" s="33">
        <f t="shared" si="12"/>
        <v>129</v>
      </c>
      <c r="R1897" s="33">
        <v>1</v>
      </c>
      <c r="S1897" s="33">
        <v>29</v>
      </c>
      <c r="T1897" s="33">
        <v>67</v>
      </c>
      <c r="U1897" s="33" t="s">
        <v>4944</v>
      </c>
      <c r="V1897" s="33" t="s">
        <v>39</v>
      </c>
      <c r="W1897" s="33" t="s">
        <v>2157</v>
      </c>
    </row>
    <row r="1898" s="9" customFormat="1" ht="25" customHeight="1" spans="1:23">
      <c r="A1898" s="32">
        <v>1889</v>
      </c>
      <c r="B1898" s="150" t="s">
        <v>4945</v>
      </c>
      <c r="C1898" s="182" t="s">
        <v>31</v>
      </c>
      <c r="D1898" s="150" t="s">
        <v>34</v>
      </c>
      <c r="E1898" s="33" t="s">
        <v>1503</v>
      </c>
      <c r="F1898" s="34">
        <v>44166</v>
      </c>
      <c r="G1898" s="34">
        <v>44531</v>
      </c>
      <c r="H1898" s="57" t="s">
        <v>4393</v>
      </c>
      <c r="I1898" s="33" t="s">
        <v>4946</v>
      </c>
      <c r="J1898" s="42">
        <v>13</v>
      </c>
      <c r="K1898" s="42"/>
      <c r="L1898" s="42">
        <v>13</v>
      </c>
      <c r="M1898" s="135"/>
      <c r="N1898" s="135"/>
      <c r="O1898" s="70">
        <v>1</v>
      </c>
      <c r="P1898" s="33">
        <f t="shared" si="14"/>
        <v>123</v>
      </c>
      <c r="Q1898" s="33">
        <f t="shared" si="12"/>
        <v>369</v>
      </c>
      <c r="R1898" s="33">
        <v>1</v>
      </c>
      <c r="S1898" s="33">
        <v>82</v>
      </c>
      <c r="T1898" s="33">
        <v>301</v>
      </c>
      <c r="U1898" s="33" t="s">
        <v>4947</v>
      </c>
      <c r="V1898" s="33" t="s">
        <v>39</v>
      </c>
      <c r="W1898" s="33" t="s">
        <v>2157</v>
      </c>
    </row>
    <row r="1899" s="9" customFormat="1" ht="25" customHeight="1" spans="1:23">
      <c r="A1899" s="32">
        <v>1890</v>
      </c>
      <c r="B1899" s="150" t="s">
        <v>4948</v>
      </c>
      <c r="C1899" s="182" t="s">
        <v>31</v>
      </c>
      <c r="D1899" s="150" t="s">
        <v>34</v>
      </c>
      <c r="E1899" s="48" t="s">
        <v>4286</v>
      </c>
      <c r="F1899" s="34">
        <v>44166</v>
      </c>
      <c r="G1899" s="34">
        <v>44531</v>
      </c>
      <c r="H1899" s="57" t="s">
        <v>4393</v>
      </c>
      <c r="I1899" s="48" t="s">
        <v>4949</v>
      </c>
      <c r="J1899" s="42">
        <v>5.6</v>
      </c>
      <c r="K1899" s="42"/>
      <c r="L1899" s="42">
        <v>5.6</v>
      </c>
      <c r="M1899" s="135"/>
      <c r="N1899" s="135"/>
      <c r="O1899" s="70">
        <v>1</v>
      </c>
      <c r="P1899" s="33">
        <f t="shared" si="14"/>
        <v>102</v>
      </c>
      <c r="Q1899" s="33">
        <f t="shared" si="12"/>
        <v>306</v>
      </c>
      <c r="R1899" s="33"/>
      <c r="S1899" s="33">
        <v>68</v>
      </c>
      <c r="T1899" s="33">
        <v>238</v>
      </c>
      <c r="U1899" s="33" t="s">
        <v>4950</v>
      </c>
      <c r="V1899" s="33" t="s">
        <v>39</v>
      </c>
      <c r="W1899" s="33" t="s">
        <v>2157</v>
      </c>
    </row>
    <row r="1900" s="9" customFormat="1" ht="25" customHeight="1" spans="1:23">
      <c r="A1900" s="32">
        <v>1891</v>
      </c>
      <c r="B1900" s="150" t="s">
        <v>4951</v>
      </c>
      <c r="C1900" s="182" t="s">
        <v>31</v>
      </c>
      <c r="D1900" s="150" t="s">
        <v>34</v>
      </c>
      <c r="E1900" s="33" t="s">
        <v>1395</v>
      </c>
      <c r="F1900" s="34">
        <v>44166</v>
      </c>
      <c r="G1900" s="34">
        <v>44531</v>
      </c>
      <c r="H1900" s="57" t="s">
        <v>4393</v>
      </c>
      <c r="I1900" s="33" t="s">
        <v>4952</v>
      </c>
      <c r="J1900" s="42">
        <v>6</v>
      </c>
      <c r="K1900" s="42"/>
      <c r="L1900" s="42">
        <v>6</v>
      </c>
      <c r="M1900" s="135"/>
      <c r="N1900" s="135"/>
      <c r="O1900" s="70">
        <v>1</v>
      </c>
      <c r="P1900" s="33">
        <f t="shared" si="14"/>
        <v>72</v>
      </c>
      <c r="Q1900" s="33">
        <f t="shared" si="12"/>
        <v>216</v>
      </c>
      <c r="R1900" s="33"/>
      <c r="S1900" s="33">
        <v>48</v>
      </c>
      <c r="T1900" s="33">
        <v>196</v>
      </c>
      <c r="U1900" s="33" t="s">
        <v>4953</v>
      </c>
      <c r="V1900" s="33" t="s">
        <v>39</v>
      </c>
      <c r="W1900" s="33" t="s">
        <v>2157</v>
      </c>
    </row>
    <row r="1901" s="9" customFormat="1" ht="25" customHeight="1" spans="1:23">
      <c r="A1901" s="32">
        <v>1892</v>
      </c>
      <c r="B1901" s="150" t="s">
        <v>4954</v>
      </c>
      <c r="C1901" s="182" t="s">
        <v>31</v>
      </c>
      <c r="D1901" s="150" t="s">
        <v>34</v>
      </c>
      <c r="E1901" s="57" t="s">
        <v>79</v>
      </c>
      <c r="F1901" s="34">
        <v>44166</v>
      </c>
      <c r="G1901" s="34">
        <v>44531</v>
      </c>
      <c r="H1901" s="57" t="s">
        <v>4393</v>
      </c>
      <c r="I1901" s="57" t="s">
        <v>4955</v>
      </c>
      <c r="J1901" s="42">
        <v>6</v>
      </c>
      <c r="K1901" s="42"/>
      <c r="L1901" s="42">
        <v>6</v>
      </c>
      <c r="M1901" s="135"/>
      <c r="N1901" s="135"/>
      <c r="O1901" s="70">
        <v>2</v>
      </c>
      <c r="P1901" s="33">
        <f t="shared" si="14"/>
        <v>12</v>
      </c>
      <c r="Q1901" s="33">
        <f t="shared" si="12"/>
        <v>36</v>
      </c>
      <c r="R1901" s="33">
        <v>1</v>
      </c>
      <c r="S1901" s="33">
        <v>8</v>
      </c>
      <c r="T1901" s="33">
        <v>28</v>
      </c>
      <c r="U1901" s="108" t="s">
        <v>4956</v>
      </c>
      <c r="V1901" s="33" t="s">
        <v>39</v>
      </c>
      <c r="W1901" s="33" t="s">
        <v>2157</v>
      </c>
    </row>
    <row r="1902" s="9" customFormat="1" ht="25" customHeight="1" spans="1:23">
      <c r="A1902" s="32">
        <v>1893</v>
      </c>
      <c r="B1902" s="216" t="s">
        <v>4957</v>
      </c>
      <c r="C1902" s="182" t="s">
        <v>31</v>
      </c>
      <c r="D1902" s="150" t="s">
        <v>34</v>
      </c>
      <c r="E1902" s="216" t="s">
        <v>181</v>
      </c>
      <c r="F1902" s="34">
        <v>44166</v>
      </c>
      <c r="G1902" s="34">
        <v>44531</v>
      </c>
      <c r="H1902" s="57" t="s">
        <v>4393</v>
      </c>
      <c r="I1902" s="216" t="s">
        <v>4958</v>
      </c>
      <c r="J1902" s="42">
        <v>6.5</v>
      </c>
      <c r="K1902" s="42"/>
      <c r="L1902" s="42">
        <v>6.5</v>
      </c>
      <c r="M1902" s="135"/>
      <c r="N1902" s="135"/>
      <c r="O1902" s="70">
        <v>1</v>
      </c>
      <c r="P1902" s="33">
        <f t="shared" si="14"/>
        <v>33</v>
      </c>
      <c r="Q1902" s="33">
        <f t="shared" si="12"/>
        <v>99</v>
      </c>
      <c r="R1902" s="33">
        <v>1</v>
      </c>
      <c r="S1902" s="33">
        <v>22</v>
      </c>
      <c r="T1902" s="33">
        <v>71</v>
      </c>
      <c r="U1902" s="33" t="s">
        <v>4959</v>
      </c>
      <c r="V1902" s="33" t="s">
        <v>39</v>
      </c>
      <c r="W1902" s="33" t="s">
        <v>2157</v>
      </c>
    </row>
    <row r="1903" s="9" customFormat="1" ht="25" customHeight="1" spans="1:23">
      <c r="A1903" s="32">
        <v>1894</v>
      </c>
      <c r="B1903" s="216" t="s">
        <v>4960</v>
      </c>
      <c r="C1903" s="182" t="s">
        <v>31</v>
      </c>
      <c r="D1903" s="150" t="s">
        <v>34</v>
      </c>
      <c r="E1903" s="185" t="s">
        <v>1037</v>
      </c>
      <c r="F1903" s="34">
        <v>44166</v>
      </c>
      <c r="G1903" s="34">
        <v>44531</v>
      </c>
      <c r="H1903" s="57" t="s">
        <v>4393</v>
      </c>
      <c r="I1903" s="185" t="s">
        <v>4961</v>
      </c>
      <c r="J1903" s="42">
        <v>3.5</v>
      </c>
      <c r="K1903" s="42"/>
      <c r="L1903" s="42">
        <v>3.5</v>
      </c>
      <c r="M1903" s="135"/>
      <c r="N1903" s="135"/>
      <c r="O1903" s="70">
        <v>1</v>
      </c>
      <c r="P1903" s="33">
        <v>72</v>
      </c>
      <c r="Q1903" s="33">
        <f t="shared" si="12"/>
        <v>216</v>
      </c>
      <c r="R1903" s="33"/>
      <c r="S1903" s="33">
        <v>47</v>
      </c>
      <c r="T1903" s="33">
        <v>195</v>
      </c>
      <c r="U1903" s="33" t="s">
        <v>4962</v>
      </c>
      <c r="V1903" s="33" t="s">
        <v>39</v>
      </c>
      <c r="W1903" s="33" t="s">
        <v>2157</v>
      </c>
    </row>
    <row r="1904" s="9" customFormat="1" ht="25" customHeight="1" spans="1:23">
      <c r="A1904" s="32">
        <v>1895</v>
      </c>
      <c r="B1904" s="216" t="s">
        <v>4963</v>
      </c>
      <c r="C1904" s="182" t="s">
        <v>31</v>
      </c>
      <c r="D1904" s="150" t="s">
        <v>34</v>
      </c>
      <c r="E1904" s="216" t="s">
        <v>1436</v>
      </c>
      <c r="F1904" s="34">
        <v>44166</v>
      </c>
      <c r="G1904" s="34">
        <v>44531</v>
      </c>
      <c r="H1904" s="57" t="s">
        <v>4393</v>
      </c>
      <c r="I1904" s="216" t="s">
        <v>4964</v>
      </c>
      <c r="J1904" s="42">
        <v>10</v>
      </c>
      <c r="K1904" s="42"/>
      <c r="L1904" s="42">
        <v>10</v>
      </c>
      <c r="M1904" s="135"/>
      <c r="N1904" s="135"/>
      <c r="O1904" s="70">
        <v>1</v>
      </c>
      <c r="P1904" s="33">
        <f t="shared" ref="P1904:P1907" si="15">S1904*1.5</f>
        <v>27</v>
      </c>
      <c r="Q1904" s="33">
        <f t="shared" si="12"/>
        <v>81</v>
      </c>
      <c r="R1904" s="33">
        <v>1</v>
      </c>
      <c r="S1904" s="33">
        <v>18</v>
      </c>
      <c r="T1904" s="33">
        <v>64</v>
      </c>
      <c r="U1904" s="33" t="s">
        <v>4965</v>
      </c>
      <c r="V1904" s="33" t="s">
        <v>39</v>
      </c>
      <c r="W1904" s="33" t="s">
        <v>2157</v>
      </c>
    </row>
    <row r="1905" s="9" customFormat="1" ht="25" customHeight="1" spans="1:23">
      <c r="A1905" s="32">
        <v>1896</v>
      </c>
      <c r="B1905" s="216" t="s">
        <v>4966</v>
      </c>
      <c r="C1905" s="182" t="s">
        <v>31</v>
      </c>
      <c r="D1905" s="150" t="s">
        <v>34</v>
      </c>
      <c r="E1905" s="57" t="s">
        <v>46</v>
      </c>
      <c r="F1905" s="34">
        <v>44166</v>
      </c>
      <c r="G1905" s="34">
        <v>44531</v>
      </c>
      <c r="H1905" s="57" t="s">
        <v>4393</v>
      </c>
      <c r="I1905" s="57" t="s">
        <v>4967</v>
      </c>
      <c r="J1905" s="42">
        <v>15</v>
      </c>
      <c r="K1905" s="42"/>
      <c r="L1905" s="42">
        <v>15</v>
      </c>
      <c r="M1905" s="135"/>
      <c r="N1905" s="135"/>
      <c r="O1905" s="70">
        <v>1</v>
      </c>
      <c r="P1905" s="33">
        <f t="shared" si="15"/>
        <v>132</v>
      </c>
      <c r="Q1905" s="33">
        <f t="shared" si="12"/>
        <v>396</v>
      </c>
      <c r="R1905" s="33">
        <v>1</v>
      </c>
      <c r="S1905" s="33">
        <v>88</v>
      </c>
      <c r="T1905" s="33">
        <v>270</v>
      </c>
      <c r="U1905" s="108" t="s">
        <v>4968</v>
      </c>
      <c r="V1905" s="33" t="s">
        <v>39</v>
      </c>
      <c r="W1905" s="33" t="s">
        <v>2157</v>
      </c>
    </row>
    <row r="1906" s="9" customFormat="1" ht="25" customHeight="1" spans="1:23">
      <c r="A1906" s="32">
        <v>1897</v>
      </c>
      <c r="B1906" s="216" t="s">
        <v>4969</v>
      </c>
      <c r="C1906" s="182" t="s">
        <v>31</v>
      </c>
      <c r="D1906" s="150" t="s">
        <v>34</v>
      </c>
      <c r="E1906" s="216" t="s">
        <v>1236</v>
      </c>
      <c r="F1906" s="34">
        <v>44166</v>
      </c>
      <c r="G1906" s="34">
        <v>44531</v>
      </c>
      <c r="H1906" s="57" t="s">
        <v>4393</v>
      </c>
      <c r="I1906" s="145" t="s">
        <v>4970</v>
      </c>
      <c r="J1906" s="42">
        <v>20</v>
      </c>
      <c r="K1906" s="42"/>
      <c r="L1906" s="42">
        <v>20</v>
      </c>
      <c r="M1906" s="135"/>
      <c r="N1906" s="135"/>
      <c r="O1906" s="70">
        <v>1</v>
      </c>
      <c r="P1906" s="33">
        <f t="shared" si="15"/>
        <v>75</v>
      </c>
      <c r="Q1906" s="33">
        <f t="shared" si="12"/>
        <v>225</v>
      </c>
      <c r="R1906" s="33"/>
      <c r="S1906" s="33">
        <v>50</v>
      </c>
      <c r="T1906" s="33">
        <v>130</v>
      </c>
      <c r="U1906" s="108" t="s">
        <v>4971</v>
      </c>
      <c r="V1906" s="33" t="s">
        <v>39</v>
      </c>
      <c r="W1906" s="33" t="s">
        <v>2157</v>
      </c>
    </row>
    <row r="1907" s="9" customFormat="1" ht="25" customHeight="1" spans="1:23">
      <c r="A1907" s="32">
        <v>1898</v>
      </c>
      <c r="B1907" s="216" t="s">
        <v>4972</v>
      </c>
      <c r="C1907" s="182" t="s">
        <v>31</v>
      </c>
      <c r="D1907" s="150" t="s">
        <v>34</v>
      </c>
      <c r="E1907" s="33" t="s">
        <v>1623</v>
      </c>
      <c r="F1907" s="34">
        <v>44166</v>
      </c>
      <c r="G1907" s="34">
        <v>44531</v>
      </c>
      <c r="H1907" s="57" t="s">
        <v>4393</v>
      </c>
      <c r="I1907" s="33" t="s">
        <v>4973</v>
      </c>
      <c r="J1907" s="42">
        <v>4.8</v>
      </c>
      <c r="K1907" s="42"/>
      <c r="L1907" s="42">
        <v>4.8</v>
      </c>
      <c r="M1907" s="135"/>
      <c r="N1907" s="135"/>
      <c r="O1907" s="70">
        <v>1</v>
      </c>
      <c r="P1907" s="33">
        <f t="shared" si="15"/>
        <v>45</v>
      </c>
      <c r="Q1907" s="33">
        <f t="shared" si="12"/>
        <v>135</v>
      </c>
      <c r="R1907" s="33">
        <v>1</v>
      </c>
      <c r="S1907" s="33">
        <v>30</v>
      </c>
      <c r="T1907" s="33">
        <v>90</v>
      </c>
      <c r="U1907" s="33" t="s">
        <v>4974</v>
      </c>
      <c r="V1907" s="33" t="s">
        <v>39</v>
      </c>
      <c r="W1907" s="33" t="s">
        <v>2157</v>
      </c>
    </row>
    <row r="1908" s="9" customFormat="1" ht="25" customHeight="1" spans="1:23">
      <c r="A1908" s="32">
        <v>1899</v>
      </c>
      <c r="B1908" s="216" t="s">
        <v>4975</v>
      </c>
      <c r="C1908" s="182" t="s">
        <v>31</v>
      </c>
      <c r="D1908" s="150" t="s">
        <v>34</v>
      </c>
      <c r="E1908" s="216" t="s">
        <v>1330</v>
      </c>
      <c r="F1908" s="34">
        <v>44166</v>
      </c>
      <c r="G1908" s="34">
        <v>44531</v>
      </c>
      <c r="H1908" s="57" t="s">
        <v>4393</v>
      </c>
      <c r="I1908" s="216" t="s">
        <v>4976</v>
      </c>
      <c r="J1908" s="206">
        <v>5</v>
      </c>
      <c r="K1908" s="206"/>
      <c r="L1908" s="206">
        <v>5</v>
      </c>
      <c r="M1908" s="135"/>
      <c r="N1908" s="135"/>
      <c r="O1908" s="70">
        <v>1</v>
      </c>
      <c r="P1908" s="33">
        <v>115</v>
      </c>
      <c r="Q1908" s="33">
        <f t="shared" si="12"/>
        <v>345</v>
      </c>
      <c r="R1908" s="33"/>
      <c r="S1908" s="33">
        <v>77</v>
      </c>
      <c r="T1908" s="33">
        <v>269</v>
      </c>
      <c r="U1908" s="33" t="s">
        <v>4977</v>
      </c>
      <c r="V1908" s="33" t="s">
        <v>39</v>
      </c>
      <c r="W1908" s="33" t="s">
        <v>2157</v>
      </c>
    </row>
    <row r="1909" s="9" customFormat="1" ht="25" customHeight="1" spans="1:23">
      <c r="A1909" s="32">
        <v>1900</v>
      </c>
      <c r="B1909" s="57" t="s">
        <v>4978</v>
      </c>
      <c r="C1909" s="182" t="s">
        <v>31</v>
      </c>
      <c r="D1909" s="150" t="s">
        <v>34</v>
      </c>
      <c r="E1909" s="57" t="s">
        <v>2328</v>
      </c>
      <c r="F1909" s="34">
        <v>44166</v>
      </c>
      <c r="G1909" s="34">
        <v>44531</v>
      </c>
      <c r="H1909" s="57" t="s">
        <v>4393</v>
      </c>
      <c r="I1909" s="57" t="s">
        <v>4979</v>
      </c>
      <c r="J1909" s="206">
        <v>7</v>
      </c>
      <c r="K1909" s="206"/>
      <c r="L1909" s="206">
        <v>7</v>
      </c>
      <c r="M1909" s="135"/>
      <c r="N1909" s="135"/>
      <c r="O1909" s="70">
        <v>1</v>
      </c>
      <c r="P1909" s="33">
        <v>47</v>
      </c>
      <c r="Q1909" s="33">
        <f t="shared" si="12"/>
        <v>141</v>
      </c>
      <c r="R1909" s="33"/>
      <c r="S1909" s="33">
        <v>31</v>
      </c>
      <c r="T1909" s="33">
        <v>119</v>
      </c>
      <c r="U1909" s="108" t="s">
        <v>4980</v>
      </c>
      <c r="V1909" s="33" t="s">
        <v>39</v>
      </c>
      <c r="W1909" s="33" t="s">
        <v>2157</v>
      </c>
    </row>
    <row r="1910" s="9" customFormat="1" ht="25" customHeight="1" spans="1:23">
      <c r="A1910" s="32">
        <v>1901</v>
      </c>
      <c r="B1910" s="33" t="s">
        <v>4981</v>
      </c>
      <c r="C1910" s="182" t="s">
        <v>31</v>
      </c>
      <c r="D1910" s="150" t="s">
        <v>34</v>
      </c>
      <c r="E1910" s="33" t="s">
        <v>275</v>
      </c>
      <c r="F1910" s="34">
        <v>44166</v>
      </c>
      <c r="G1910" s="34">
        <v>44531</v>
      </c>
      <c r="H1910" s="57" t="s">
        <v>4393</v>
      </c>
      <c r="I1910" s="33" t="s">
        <v>4982</v>
      </c>
      <c r="J1910" s="206">
        <v>4</v>
      </c>
      <c r="K1910" s="206"/>
      <c r="L1910" s="206">
        <v>4</v>
      </c>
      <c r="M1910" s="135"/>
      <c r="N1910" s="135"/>
      <c r="O1910" s="70">
        <v>1</v>
      </c>
      <c r="P1910" s="33">
        <f t="shared" ref="P1910:P1914" si="16">S1910*1.5</f>
        <v>90</v>
      </c>
      <c r="Q1910" s="33">
        <f t="shared" si="12"/>
        <v>270</v>
      </c>
      <c r="R1910" s="33">
        <v>1</v>
      </c>
      <c r="S1910" s="33">
        <v>60</v>
      </c>
      <c r="T1910" s="33">
        <v>180</v>
      </c>
      <c r="U1910" s="33" t="s">
        <v>4983</v>
      </c>
      <c r="V1910" s="33" t="s">
        <v>39</v>
      </c>
      <c r="W1910" s="33" t="s">
        <v>2157</v>
      </c>
    </row>
    <row r="1911" s="9" customFormat="1" ht="25" customHeight="1" spans="1:23">
      <c r="A1911" s="32">
        <v>1902</v>
      </c>
      <c r="B1911" s="48" t="s">
        <v>4984</v>
      </c>
      <c r="C1911" s="182" t="s">
        <v>31</v>
      </c>
      <c r="D1911" s="150" t="s">
        <v>34</v>
      </c>
      <c r="E1911" s="48" t="s">
        <v>1232</v>
      </c>
      <c r="F1911" s="34">
        <v>44166</v>
      </c>
      <c r="G1911" s="34">
        <v>44531</v>
      </c>
      <c r="H1911" s="57" t="s">
        <v>4393</v>
      </c>
      <c r="I1911" s="33" t="s">
        <v>4985</v>
      </c>
      <c r="J1911" s="206">
        <v>5.9</v>
      </c>
      <c r="K1911" s="206"/>
      <c r="L1911" s="206">
        <v>5.9</v>
      </c>
      <c r="M1911" s="135"/>
      <c r="N1911" s="135"/>
      <c r="O1911" s="70">
        <v>1</v>
      </c>
      <c r="P1911" s="33">
        <v>29</v>
      </c>
      <c r="Q1911" s="33">
        <f t="shared" si="12"/>
        <v>87</v>
      </c>
      <c r="R1911" s="33"/>
      <c r="S1911" s="33">
        <v>19</v>
      </c>
      <c r="T1911" s="33">
        <v>76</v>
      </c>
      <c r="U1911" s="33" t="s">
        <v>4986</v>
      </c>
      <c r="V1911" s="33" t="s">
        <v>39</v>
      </c>
      <c r="W1911" s="33" t="s">
        <v>2157</v>
      </c>
    </row>
    <row r="1912" s="9" customFormat="1" ht="25" customHeight="1" spans="1:23">
      <c r="A1912" s="32">
        <v>1903</v>
      </c>
      <c r="B1912" s="216" t="s">
        <v>4987</v>
      </c>
      <c r="C1912" s="182" t="s">
        <v>31</v>
      </c>
      <c r="D1912" s="150" t="s">
        <v>34</v>
      </c>
      <c r="E1912" s="216" t="s">
        <v>425</v>
      </c>
      <c r="F1912" s="34">
        <v>44166</v>
      </c>
      <c r="G1912" s="34">
        <v>44531</v>
      </c>
      <c r="H1912" s="57" t="s">
        <v>4393</v>
      </c>
      <c r="I1912" s="216" t="s">
        <v>4988</v>
      </c>
      <c r="J1912" s="206">
        <v>6.7</v>
      </c>
      <c r="K1912" s="206"/>
      <c r="L1912" s="206">
        <v>6.7</v>
      </c>
      <c r="M1912" s="135"/>
      <c r="N1912" s="135"/>
      <c r="O1912" s="70">
        <v>1</v>
      </c>
      <c r="P1912" s="33">
        <f t="shared" si="16"/>
        <v>96</v>
      </c>
      <c r="Q1912" s="33">
        <f t="shared" si="12"/>
        <v>288</v>
      </c>
      <c r="R1912" s="33">
        <v>1</v>
      </c>
      <c r="S1912" s="33">
        <v>64</v>
      </c>
      <c r="T1912" s="33">
        <v>251</v>
      </c>
      <c r="U1912" s="33" t="s">
        <v>4989</v>
      </c>
      <c r="V1912" s="33" t="s">
        <v>39</v>
      </c>
      <c r="W1912" s="33" t="s">
        <v>2157</v>
      </c>
    </row>
    <row r="1913" s="9" customFormat="1" ht="25" customHeight="1" spans="1:23">
      <c r="A1913" s="32">
        <v>1904</v>
      </c>
      <c r="B1913" s="33" t="s">
        <v>4990</v>
      </c>
      <c r="C1913" s="182" t="s">
        <v>31</v>
      </c>
      <c r="D1913" s="150" t="s">
        <v>34</v>
      </c>
      <c r="E1913" s="33" t="s">
        <v>1265</v>
      </c>
      <c r="F1913" s="34">
        <v>44166</v>
      </c>
      <c r="G1913" s="34">
        <v>44531</v>
      </c>
      <c r="H1913" s="57" t="s">
        <v>4393</v>
      </c>
      <c r="I1913" s="33" t="s">
        <v>4991</v>
      </c>
      <c r="J1913" s="206">
        <v>4</v>
      </c>
      <c r="K1913" s="206"/>
      <c r="L1913" s="206">
        <v>4</v>
      </c>
      <c r="M1913" s="135"/>
      <c r="N1913" s="135"/>
      <c r="O1913" s="70">
        <v>1</v>
      </c>
      <c r="P1913" s="33">
        <v>17</v>
      </c>
      <c r="Q1913" s="33">
        <f t="shared" si="12"/>
        <v>51</v>
      </c>
      <c r="R1913" s="33"/>
      <c r="S1913" s="33">
        <v>11</v>
      </c>
      <c r="T1913" s="33">
        <v>33</v>
      </c>
      <c r="U1913" s="33" t="s">
        <v>4992</v>
      </c>
      <c r="V1913" s="33" t="s">
        <v>39</v>
      </c>
      <c r="W1913" s="33" t="s">
        <v>2157</v>
      </c>
    </row>
    <row r="1914" s="9" customFormat="1" ht="25" customHeight="1" spans="1:23">
      <c r="A1914" s="32">
        <v>1905</v>
      </c>
      <c r="B1914" s="33" t="s">
        <v>4993</v>
      </c>
      <c r="C1914" s="182" t="s">
        <v>31</v>
      </c>
      <c r="D1914" s="150" t="s">
        <v>34</v>
      </c>
      <c r="E1914" s="48" t="s">
        <v>636</v>
      </c>
      <c r="F1914" s="34">
        <v>44166</v>
      </c>
      <c r="G1914" s="34">
        <v>44531</v>
      </c>
      <c r="H1914" s="57" t="s">
        <v>4393</v>
      </c>
      <c r="I1914" s="33" t="s">
        <v>4994</v>
      </c>
      <c r="J1914" s="206">
        <v>21</v>
      </c>
      <c r="K1914" s="206"/>
      <c r="L1914" s="206">
        <v>21</v>
      </c>
      <c r="M1914" s="135"/>
      <c r="N1914" s="135"/>
      <c r="O1914" s="70">
        <v>1</v>
      </c>
      <c r="P1914" s="33">
        <f t="shared" si="16"/>
        <v>63</v>
      </c>
      <c r="Q1914" s="33">
        <f t="shared" si="12"/>
        <v>189</v>
      </c>
      <c r="R1914" s="33"/>
      <c r="S1914" s="33">
        <v>42</v>
      </c>
      <c r="T1914" s="33">
        <v>138</v>
      </c>
      <c r="U1914" s="33" t="s">
        <v>4995</v>
      </c>
      <c r="V1914" s="33" t="s">
        <v>39</v>
      </c>
      <c r="W1914" s="33" t="s">
        <v>2157</v>
      </c>
    </row>
    <row r="1915" s="9" customFormat="1" ht="25" customHeight="1" spans="1:23">
      <c r="A1915" s="32">
        <v>1906</v>
      </c>
      <c r="B1915" s="33" t="s">
        <v>4996</v>
      </c>
      <c r="C1915" s="182" t="s">
        <v>31</v>
      </c>
      <c r="D1915" s="150" t="s">
        <v>34</v>
      </c>
      <c r="E1915" s="48" t="s">
        <v>251</v>
      </c>
      <c r="F1915" s="34">
        <v>44166</v>
      </c>
      <c r="G1915" s="34">
        <v>44531</v>
      </c>
      <c r="H1915" s="57" t="s">
        <v>4393</v>
      </c>
      <c r="I1915" s="33" t="s">
        <v>4997</v>
      </c>
      <c r="J1915" s="206">
        <v>3.5</v>
      </c>
      <c r="K1915" s="206"/>
      <c r="L1915" s="206">
        <v>3.5</v>
      </c>
      <c r="M1915" s="135"/>
      <c r="N1915" s="135"/>
      <c r="O1915" s="70">
        <v>1</v>
      </c>
      <c r="P1915" s="33">
        <v>23</v>
      </c>
      <c r="Q1915" s="33">
        <f t="shared" si="12"/>
        <v>69</v>
      </c>
      <c r="R1915" s="33"/>
      <c r="S1915" s="33">
        <v>15</v>
      </c>
      <c r="T1915" s="33">
        <v>33</v>
      </c>
      <c r="U1915" s="33" t="s">
        <v>4998</v>
      </c>
      <c r="V1915" s="33" t="s">
        <v>39</v>
      </c>
      <c r="W1915" s="33" t="s">
        <v>2157</v>
      </c>
    </row>
    <row r="1916" s="9" customFormat="1" ht="25" customHeight="1" spans="1:23">
      <c r="A1916" s="32">
        <v>1907</v>
      </c>
      <c r="B1916" s="33" t="s">
        <v>4999</v>
      </c>
      <c r="C1916" s="182" t="s">
        <v>31</v>
      </c>
      <c r="D1916" s="150" t="s">
        <v>34</v>
      </c>
      <c r="E1916" s="48" t="s">
        <v>535</v>
      </c>
      <c r="F1916" s="34">
        <v>44166</v>
      </c>
      <c r="G1916" s="34">
        <v>44531</v>
      </c>
      <c r="H1916" s="57" t="s">
        <v>4393</v>
      </c>
      <c r="I1916" s="33" t="s">
        <v>5000</v>
      </c>
      <c r="J1916" s="206">
        <v>21</v>
      </c>
      <c r="K1916" s="206"/>
      <c r="L1916" s="206">
        <v>21</v>
      </c>
      <c r="M1916" s="135"/>
      <c r="N1916" s="135"/>
      <c r="O1916" s="70">
        <v>1</v>
      </c>
      <c r="P1916" s="33">
        <f t="shared" ref="P1916:P1918" si="17">S1916*1.5</f>
        <v>39</v>
      </c>
      <c r="Q1916" s="33">
        <f t="shared" si="12"/>
        <v>117</v>
      </c>
      <c r="R1916" s="33"/>
      <c r="S1916" s="33">
        <v>26</v>
      </c>
      <c r="T1916" s="33">
        <v>94</v>
      </c>
      <c r="U1916" s="33" t="s">
        <v>5001</v>
      </c>
      <c r="V1916" s="33" t="s">
        <v>39</v>
      </c>
      <c r="W1916" s="33" t="s">
        <v>2157</v>
      </c>
    </row>
    <row r="1917" s="9" customFormat="1" ht="25" customHeight="1" spans="1:23">
      <c r="A1917" s="32">
        <v>1908</v>
      </c>
      <c r="B1917" s="33" t="s">
        <v>5002</v>
      </c>
      <c r="C1917" s="182" t="s">
        <v>31</v>
      </c>
      <c r="D1917" s="150" t="s">
        <v>34</v>
      </c>
      <c r="E1917" s="48" t="s">
        <v>1169</v>
      </c>
      <c r="F1917" s="34">
        <v>44166</v>
      </c>
      <c r="G1917" s="34">
        <v>44531</v>
      </c>
      <c r="H1917" s="57" t="s">
        <v>4393</v>
      </c>
      <c r="I1917" s="33" t="s">
        <v>5003</v>
      </c>
      <c r="J1917" s="206">
        <v>4.9</v>
      </c>
      <c r="K1917" s="206"/>
      <c r="L1917" s="206">
        <v>4.9</v>
      </c>
      <c r="M1917" s="135"/>
      <c r="N1917" s="135"/>
      <c r="O1917" s="70">
        <v>1</v>
      </c>
      <c r="P1917" s="33">
        <f t="shared" si="17"/>
        <v>57</v>
      </c>
      <c r="Q1917" s="33">
        <f t="shared" si="12"/>
        <v>171</v>
      </c>
      <c r="R1917" s="33"/>
      <c r="S1917" s="33">
        <v>38</v>
      </c>
      <c r="T1917" s="33">
        <v>135</v>
      </c>
      <c r="U1917" s="33" t="s">
        <v>5004</v>
      </c>
      <c r="V1917" s="33" t="s">
        <v>39</v>
      </c>
      <c r="W1917" s="33" t="s">
        <v>2157</v>
      </c>
    </row>
    <row r="1918" s="9" customFormat="1" ht="25" customHeight="1" spans="1:23">
      <c r="A1918" s="32">
        <v>1909</v>
      </c>
      <c r="B1918" s="57" t="s">
        <v>5005</v>
      </c>
      <c r="C1918" s="182" t="s">
        <v>31</v>
      </c>
      <c r="D1918" s="150" t="s">
        <v>34</v>
      </c>
      <c r="E1918" s="57" t="s">
        <v>3294</v>
      </c>
      <c r="F1918" s="34">
        <v>44166</v>
      </c>
      <c r="G1918" s="34">
        <v>44531</v>
      </c>
      <c r="H1918" s="57" t="s">
        <v>4393</v>
      </c>
      <c r="I1918" s="57" t="s">
        <v>5006</v>
      </c>
      <c r="J1918" s="206">
        <v>10</v>
      </c>
      <c r="K1918" s="206"/>
      <c r="L1918" s="206">
        <v>10</v>
      </c>
      <c r="M1918" s="135"/>
      <c r="N1918" s="135"/>
      <c r="O1918" s="70">
        <v>1</v>
      </c>
      <c r="P1918" s="33">
        <f t="shared" si="17"/>
        <v>69</v>
      </c>
      <c r="Q1918" s="33">
        <f t="shared" si="12"/>
        <v>207</v>
      </c>
      <c r="R1918" s="33">
        <v>1</v>
      </c>
      <c r="S1918" s="33">
        <v>46</v>
      </c>
      <c r="T1918" s="33">
        <v>186</v>
      </c>
      <c r="U1918" s="108" t="s">
        <v>5007</v>
      </c>
      <c r="V1918" s="33" t="s">
        <v>39</v>
      </c>
      <c r="W1918" s="33" t="s">
        <v>2157</v>
      </c>
    </row>
    <row r="1919" s="9" customFormat="1" ht="25" customHeight="1" spans="1:23">
      <c r="A1919" s="32">
        <v>1910</v>
      </c>
      <c r="B1919" s="87" t="s">
        <v>5008</v>
      </c>
      <c r="C1919" s="182" t="s">
        <v>31</v>
      </c>
      <c r="D1919" s="150" t="s">
        <v>34</v>
      </c>
      <c r="E1919" s="145" t="s">
        <v>1187</v>
      </c>
      <c r="F1919" s="34">
        <v>44166</v>
      </c>
      <c r="G1919" s="34">
        <v>44531</v>
      </c>
      <c r="H1919" s="57" t="s">
        <v>4393</v>
      </c>
      <c r="I1919" s="87" t="s">
        <v>5009</v>
      </c>
      <c r="J1919" s="206">
        <v>14</v>
      </c>
      <c r="K1919" s="206"/>
      <c r="L1919" s="206">
        <v>14</v>
      </c>
      <c r="M1919" s="135"/>
      <c r="N1919" s="135"/>
      <c r="O1919" s="70">
        <v>1</v>
      </c>
      <c r="P1919" s="33">
        <v>104</v>
      </c>
      <c r="Q1919" s="33">
        <f t="shared" si="12"/>
        <v>312</v>
      </c>
      <c r="R1919" s="33"/>
      <c r="S1919" s="33">
        <v>69</v>
      </c>
      <c r="T1919" s="33">
        <v>194</v>
      </c>
      <c r="U1919" s="108" t="s">
        <v>5010</v>
      </c>
      <c r="V1919" s="33" t="s">
        <v>39</v>
      </c>
      <c r="W1919" s="33" t="s">
        <v>2157</v>
      </c>
    </row>
    <row r="1920" s="9" customFormat="1" ht="25" customHeight="1" spans="1:23">
      <c r="A1920" s="32">
        <v>1911</v>
      </c>
      <c r="B1920" s="33" t="s">
        <v>5011</v>
      </c>
      <c r="C1920" s="182" t="s">
        <v>31</v>
      </c>
      <c r="D1920" s="150" t="s">
        <v>34</v>
      </c>
      <c r="E1920" s="33" t="s">
        <v>5012</v>
      </c>
      <c r="F1920" s="34">
        <v>44166</v>
      </c>
      <c r="G1920" s="34">
        <v>44531</v>
      </c>
      <c r="H1920" s="57" t="s">
        <v>4393</v>
      </c>
      <c r="I1920" s="33" t="s">
        <v>5013</v>
      </c>
      <c r="J1920" s="206">
        <v>10</v>
      </c>
      <c r="K1920" s="206"/>
      <c r="L1920" s="206">
        <v>10</v>
      </c>
      <c r="M1920" s="135"/>
      <c r="N1920" s="135"/>
      <c r="O1920" s="70">
        <v>1</v>
      </c>
      <c r="P1920" s="33">
        <v>35</v>
      </c>
      <c r="Q1920" s="33">
        <f t="shared" si="12"/>
        <v>105</v>
      </c>
      <c r="R1920" s="33"/>
      <c r="S1920" s="33">
        <v>23</v>
      </c>
      <c r="T1920" s="33">
        <v>92</v>
      </c>
      <c r="U1920" s="33" t="s">
        <v>5014</v>
      </c>
      <c r="V1920" s="33" t="s">
        <v>39</v>
      </c>
      <c r="W1920" s="33" t="s">
        <v>2157</v>
      </c>
    </row>
    <row r="1921" s="9" customFormat="1" ht="25" customHeight="1" spans="1:23">
      <c r="A1921" s="32">
        <v>1912</v>
      </c>
      <c r="B1921" s="33" t="s">
        <v>5015</v>
      </c>
      <c r="C1921" s="182" t="s">
        <v>31</v>
      </c>
      <c r="D1921" s="150" t="s">
        <v>34</v>
      </c>
      <c r="E1921" s="48" t="s">
        <v>5016</v>
      </c>
      <c r="F1921" s="34">
        <v>44166</v>
      </c>
      <c r="G1921" s="34">
        <v>44531</v>
      </c>
      <c r="H1921" s="57" t="s">
        <v>4393</v>
      </c>
      <c r="I1921" s="33" t="s">
        <v>4997</v>
      </c>
      <c r="J1921" s="206">
        <v>21</v>
      </c>
      <c r="K1921" s="206"/>
      <c r="L1921" s="206">
        <v>21</v>
      </c>
      <c r="M1921" s="135"/>
      <c r="N1921" s="135"/>
      <c r="O1921" s="70">
        <v>1</v>
      </c>
      <c r="P1921" s="33">
        <f t="shared" ref="P1921:P1927" si="18">S1921*1.5</f>
        <v>36</v>
      </c>
      <c r="Q1921" s="33">
        <f t="shared" si="12"/>
        <v>108</v>
      </c>
      <c r="R1921" s="33"/>
      <c r="S1921" s="33">
        <v>24</v>
      </c>
      <c r="T1921" s="33">
        <v>80</v>
      </c>
      <c r="U1921" s="33" t="s">
        <v>5017</v>
      </c>
      <c r="V1921" s="33" t="s">
        <v>39</v>
      </c>
      <c r="W1921" s="33" t="s">
        <v>2157</v>
      </c>
    </row>
    <row r="1922" s="9" customFormat="1" ht="25" customHeight="1" spans="1:23">
      <c r="A1922" s="32">
        <v>1913</v>
      </c>
      <c r="B1922" s="219" t="s">
        <v>5018</v>
      </c>
      <c r="C1922" s="182" t="s">
        <v>31</v>
      </c>
      <c r="D1922" s="150" t="s">
        <v>34</v>
      </c>
      <c r="E1922" s="219" t="s">
        <v>173</v>
      </c>
      <c r="F1922" s="34">
        <v>44166</v>
      </c>
      <c r="G1922" s="34">
        <v>44531</v>
      </c>
      <c r="H1922" s="57" t="s">
        <v>4393</v>
      </c>
      <c r="I1922" s="219" t="s">
        <v>5019</v>
      </c>
      <c r="J1922" s="206">
        <v>3.5</v>
      </c>
      <c r="K1922" s="206"/>
      <c r="L1922" s="206">
        <v>3.5</v>
      </c>
      <c r="M1922" s="135"/>
      <c r="N1922" s="135"/>
      <c r="O1922" s="70">
        <v>1</v>
      </c>
      <c r="P1922" s="33">
        <v>68</v>
      </c>
      <c r="Q1922" s="33">
        <v>275</v>
      </c>
      <c r="R1922" s="33"/>
      <c r="S1922" s="33">
        <v>45</v>
      </c>
      <c r="T1922" s="33">
        <v>220</v>
      </c>
      <c r="U1922" s="33" t="s">
        <v>5020</v>
      </c>
      <c r="V1922" s="33" t="s">
        <v>39</v>
      </c>
      <c r="W1922" s="33" t="s">
        <v>2157</v>
      </c>
    </row>
    <row r="1923" s="9" customFormat="1" ht="25" customHeight="1" spans="1:23">
      <c r="A1923" s="32">
        <v>1914</v>
      </c>
      <c r="B1923" s="33" t="s">
        <v>5021</v>
      </c>
      <c r="C1923" s="182" t="s">
        <v>31</v>
      </c>
      <c r="D1923" s="150" t="s">
        <v>34</v>
      </c>
      <c r="E1923" s="79" t="s">
        <v>128</v>
      </c>
      <c r="F1923" s="34">
        <v>44166</v>
      </c>
      <c r="G1923" s="34">
        <v>44531</v>
      </c>
      <c r="H1923" s="57" t="s">
        <v>4393</v>
      </c>
      <c r="I1923" s="79" t="s">
        <v>5022</v>
      </c>
      <c r="J1923" s="206">
        <v>13</v>
      </c>
      <c r="K1923" s="206"/>
      <c r="L1923" s="206">
        <v>13</v>
      </c>
      <c r="M1923" s="135"/>
      <c r="N1923" s="135"/>
      <c r="O1923" s="70">
        <v>1</v>
      </c>
      <c r="P1923" s="33">
        <v>51</v>
      </c>
      <c r="Q1923" s="33">
        <f>P1923*3</f>
        <v>153</v>
      </c>
      <c r="R1923" s="33">
        <v>1</v>
      </c>
      <c r="S1923" s="33">
        <v>33</v>
      </c>
      <c r="T1923" s="33">
        <v>138</v>
      </c>
      <c r="U1923" s="33" t="s">
        <v>5023</v>
      </c>
      <c r="V1923" s="33" t="s">
        <v>39</v>
      </c>
      <c r="W1923" s="33" t="s">
        <v>2157</v>
      </c>
    </row>
    <row r="1924" s="9" customFormat="1" ht="25" customHeight="1" spans="1:23">
      <c r="A1924" s="32">
        <v>1915</v>
      </c>
      <c r="B1924" s="87" t="s">
        <v>5024</v>
      </c>
      <c r="C1924" s="182" t="s">
        <v>31</v>
      </c>
      <c r="D1924" s="150" t="s">
        <v>34</v>
      </c>
      <c r="E1924" s="145" t="s">
        <v>1411</v>
      </c>
      <c r="F1924" s="34">
        <v>44166</v>
      </c>
      <c r="G1924" s="34">
        <v>44531</v>
      </c>
      <c r="H1924" s="57" t="s">
        <v>4393</v>
      </c>
      <c r="I1924" s="87" t="s">
        <v>5025</v>
      </c>
      <c r="J1924" s="206">
        <v>17</v>
      </c>
      <c r="K1924" s="206"/>
      <c r="L1924" s="206">
        <v>17</v>
      </c>
      <c r="M1924" s="135"/>
      <c r="N1924" s="135"/>
      <c r="O1924" s="70">
        <v>1</v>
      </c>
      <c r="P1924" s="33">
        <f t="shared" si="18"/>
        <v>45</v>
      </c>
      <c r="Q1924" s="33">
        <v>151</v>
      </c>
      <c r="R1924" s="33"/>
      <c r="S1924" s="33">
        <v>30</v>
      </c>
      <c r="T1924" s="33">
        <v>127</v>
      </c>
      <c r="U1924" s="108" t="s">
        <v>5026</v>
      </c>
      <c r="V1924" s="33" t="s">
        <v>39</v>
      </c>
      <c r="W1924" s="33" t="s">
        <v>2157</v>
      </c>
    </row>
    <row r="1925" s="9" customFormat="1" ht="25" customHeight="1" spans="1:23">
      <c r="A1925" s="32">
        <v>1916</v>
      </c>
      <c r="B1925" s="57" t="s">
        <v>5027</v>
      </c>
      <c r="C1925" s="182" t="s">
        <v>31</v>
      </c>
      <c r="D1925" s="150" t="s">
        <v>34</v>
      </c>
      <c r="E1925" s="57" t="s">
        <v>79</v>
      </c>
      <c r="F1925" s="34">
        <v>44166</v>
      </c>
      <c r="G1925" s="34">
        <v>44531</v>
      </c>
      <c r="H1925" s="57" t="s">
        <v>4393</v>
      </c>
      <c r="I1925" s="150" t="s">
        <v>5028</v>
      </c>
      <c r="J1925" s="206">
        <v>6</v>
      </c>
      <c r="K1925" s="206"/>
      <c r="L1925" s="206">
        <v>6</v>
      </c>
      <c r="M1925" s="135"/>
      <c r="N1925" s="135"/>
      <c r="O1925" s="70">
        <v>1</v>
      </c>
      <c r="P1925" s="33">
        <v>39</v>
      </c>
      <c r="Q1925" s="33">
        <v>128</v>
      </c>
      <c r="R1925" s="33">
        <v>1</v>
      </c>
      <c r="S1925" s="33">
        <v>25</v>
      </c>
      <c r="T1925" s="33">
        <v>105</v>
      </c>
      <c r="U1925" s="108" t="s">
        <v>5029</v>
      </c>
      <c r="V1925" s="33" t="s">
        <v>39</v>
      </c>
      <c r="W1925" s="33" t="s">
        <v>2157</v>
      </c>
    </row>
    <row r="1926" s="9" customFormat="1" ht="25" customHeight="1" spans="1:23">
      <c r="A1926" s="32">
        <v>1917</v>
      </c>
      <c r="B1926" s="57" t="s">
        <v>5030</v>
      </c>
      <c r="C1926" s="182" t="s">
        <v>31</v>
      </c>
      <c r="D1926" s="150" t="s">
        <v>34</v>
      </c>
      <c r="E1926" s="57" t="s">
        <v>1516</v>
      </c>
      <c r="F1926" s="34">
        <v>44166</v>
      </c>
      <c r="G1926" s="34">
        <v>44531</v>
      </c>
      <c r="H1926" s="57" t="s">
        <v>4393</v>
      </c>
      <c r="I1926" s="150" t="s">
        <v>5031</v>
      </c>
      <c r="J1926" s="206">
        <v>6</v>
      </c>
      <c r="K1926" s="206"/>
      <c r="L1926" s="206">
        <v>6</v>
      </c>
      <c r="M1926" s="135"/>
      <c r="N1926" s="135"/>
      <c r="O1926" s="70">
        <v>1</v>
      </c>
      <c r="P1926" s="33">
        <f t="shared" si="18"/>
        <v>21</v>
      </c>
      <c r="Q1926" s="33">
        <v>76</v>
      </c>
      <c r="R1926" s="33">
        <v>1</v>
      </c>
      <c r="S1926" s="33">
        <v>14</v>
      </c>
      <c r="T1926" s="33">
        <v>55</v>
      </c>
      <c r="U1926" s="108" t="s">
        <v>5032</v>
      </c>
      <c r="V1926" s="33" t="s">
        <v>39</v>
      </c>
      <c r="W1926" s="33" t="s">
        <v>2157</v>
      </c>
    </row>
    <row r="1927" s="9" customFormat="1" ht="25" customHeight="1" spans="1:23">
      <c r="A1927" s="32">
        <v>1918</v>
      </c>
      <c r="B1927" s="57" t="s">
        <v>5033</v>
      </c>
      <c r="C1927" s="182" t="s">
        <v>31</v>
      </c>
      <c r="D1927" s="150" t="s">
        <v>34</v>
      </c>
      <c r="E1927" s="57" t="s">
        <v>1516</v>
      </c>
      <c r="F1927" s="34">
        <v>44166</v>
      </c>
      <c r="G1927" s="34">
        <v>44531</v>
      </c>
      <c r="H1927" s="57" t="s">
        <v>4393</v>
      </c>
      <c r="I1927" s="150" t="s">
        <v>5034</v>
      </c>
      <c r="J1927" s="206">
        <v>10</v>
      </c>
      <c r="K1927" s="206"/>
      <c r="L1927" s="206">
        <v>10</v>
      </c>
      <c r="M1927" s="135"/>
      <c r="N1927" s="135"/>
      <c r="O1927" s="70">
        <v>2</v>
      </c>
      <c r="P1927" s="33">
        <f t="shared" si="18"/>
        <v>21</v>
      </c>
      <c r="Q1927" s="33">
        <v>75</v>
      </c>
      <c r="R1927" s="33">
        <v>1</v>
      </c>
      <c r="S1927" s="33">
        <v>14</v>
      </c>
      <c r="T1927" s="33">
        <v>55</v>
      </c>
      <c r="U1927" s="108" t="s">
        <v>5035</v>
      </c>
      <c r="V1927" s="33" t="s">
        <v>39</v>
      </c>
      <c r="W1927" s="33" t="s">
        <v>2157</v>
      </c>
    </row>
    <row r="1928" s="9" customFormat="1" ht="25" customHeight="1" spans="1:23">
      <c r="A1928" s="32">
        <v>1919</v>
      </c>
      <c r="B1928" s="87" t="s">
        <v>5036</v>
      </c>
      <c r="C1928" s="182" t="s">
        <v>31</v>
      </c>
      <c r="D1928" s="150" t="s">
        <v>34</v>
      </c>
      <c r="E1928" s="145" t="s">
        <v>1873</v>
      </c>
      <c r="F1928" s="34">
        <v>44166</v>
      </c>
      <c r="G1928" s="34">
        <v>44531</v>
      </c>
      <c r="H1928" s="57" t="s">
        <v>4393</v>
      </c>
      <c r="I1928" s="150" t="s">
        <v>5037</v>
      </c>
      <c r="J1928" s="206">
        <v>9</v>
      </c>
      <c r="K1928" s="206"/>
      <c r="L1928" s="206">
        <v>9</v>
      </c>
      <c r="M1928" s="135"/>
      <c r="N1928" s="135"/>
      <c r="O1928" s="70">
        <v>1</v>
      </c>
      <c r="P1928" s="33">
        <v>239</v>
      </c>
      <c r="Q1928" s="33">
        <f t="shared" ref="Q1928:Q1957" si="19">P1928*3</f>
        <v>717</v>
      </c>
      <c r="R1928" s="33"/>
      <c r="S1928" s="33">
        <v>159</v>
      </c>
      <c r="T1928" s="33">
        <v>588</v>
      </c>
      <c r="U1928" s="108" t="s">
        <v>5038</v>
      </c>
      <c r="V1928" s="33" t="s">
        <v>39</v>
      </c>
      <c r="W1928" s="33" t="s">
        <v>2157</v>
      </c>
    </row>
    <row r="1929" s="9" customFormat="1" ht="25" customHeight="1" spans="1:23">
      <c r="A1929" s="32">
        <v>1920</v>
      </c>
      <c r="B1929" s="33" t="s">
        <v>5039</v>
      </c>
      <c r="C1929" s="182" t="s">
        <v>31</v>
      </c>
      <c r="D1929" s="150" t="s">
        <v>34</v>
      </c>
      <c r="E1929" s="33" t="s">
        <v>1730</v>
      </c>
      <c r="F1929" s="34">
        <v>44166</v>
      </c>
      <c r="G1929" s="34">
        <v>44531</v>
      </c>
      <c r="H1929" s="57" t="s">
        <v>4393</v>
      </c>
      <c r="I1929" s="33" t="s">
        <v>5040</v>
      </c>
      <c r="J1929" s="206">
        <v>1.75</v>
      </c>
      <c r="K1929" s="206"/>
      <c r="L1929" s="206">
        <v>1.75</v>
      </c>
      <c r="M1929" s="135"/>
      <c r="N1929" s="135"/>
      <c r="O1929" s="70">
        <v>1</v>
      </c>
      <c r="P1929" s="33">
        <f t="shared" ref="P1929:P1932" si="20">S1929*1.5</f>
        <v>60</v>
      </c>
      <c r="Q1929" s="33">
        <f t="shared" si="19"/>
        <v>180</v>
      </c>
      <c r="R1929" s="33"/>
      <c r="S1929" s="33">
        <v>40</v>
      </c>
      <c r="T1929" s="33">
        <v>140</v>
      </c>
      <c r="U1929" s="33" t="s">
        <v>5041</v>
      </c>
      <c r="V1929" s="33" t="s">
        <v>39</v>
      </c>
      <c r="W1929" s="33" t="s">
        <v>2157</v>
      </c>
    </row>
    <row r="1930" s="9" customFormat="1" ht="25" customHeight="1" spans="1:23">
      <c r="A1930" s="32">
        <v>1921</v>
      </c>
      <c r="B1930" s="87" t="s">
        <v>5042</v>
      </c>
      <c r="C1930" s="182" t="s">
        <v>31</v>
      </c>
      <c r="D1930" s="150" t="s">
        <v>34</v>
      </c>
      <c r="E1930" s="145" t="s">
        <v>288</v>
      </c>
      <c r="F1930" s="34">
        <v>44166</v>
      </c>
      <c r="G1930" s="34">
        <v>44531</v>
      </c>
      <c r="H1930" s="57" t="s">
        <v>4393</v>
      </c>
      <c r="I1930" s="87" t="s">
        <v>5043</v>
      </c>
      <c r="J1930" s="206">
        <v>13</v>
      </c>
      <c r="K1930" s="206"/>
      <c r="L1930" s="206">
        <v>13</v>
      </c>
      <c r="M1930" s="135"/>
      <c r="N1930" s="135"/>
      <c r="O1930" s="70">
        <v>1</v>
      </c>
      <c r="P1930" s="33">
        <f t="shared" si="20"/>
        <v>24</v>
      </c>
      <c r="Q1930" s="33">
        <v>79</v>
      </c>
      <c r="R1930" s="33"/>
      <c r="S1930" s="33">
        <v>16</v>
      </c>
      <c r="T1930" s="33">
        <v>62</v>
      </c>
      <c r="U1930" s="108" t="s">
        <v>5044</v>
      </c>
      <c r="V1930" s="33" t="s">
        <v>39</v>
      </c>
      <c r="W1930" s="33" t="s">
        <v>2157</v>
      </c>
    </row>
    <row r="1931" s="9" customFormat="1" ht="25" customHeight="1" spans="1:23">
      <c r="A1931" s="32">
        <v>1922</v>
      </c>
      <c r="B1931" s="87" t="s">
        <v>5045</v>
      </c>
      <c r="C1931" s="182" t="s">
        <v>31</v>
      </c>
      <c r="D1931" s="150" t="s">
        <v>34</v>
      </c>
      <c r="E1931" s="145" t="s">
        <v>1799</v>
      </c>
      <c r="F1931" s="34">
        <v>44166</v>
      </c>
      <c r="G1931" s="34">
        <v>44531</v>
      </c>
      <c r="H1931" s="57" t="s">
        <v>4393</v>
      </c>
      <c r="I1931" s="150" t="s">
        <v>5046</v>
      </c>
      <c r="J1931" s="206">
        <v>11</v>
      </c>
      <c r="K1931" s="206"/>
      <c r="L1931" s="206">
        <v>11</v>
      </c>
      <c r="M1931" s="135"/>
      <c r="N1931" s="135"/>
      <c r="O1931" s="70">
        <v>1</v>
      </c>
      <c r="P1931" s="33">
        <f t="shared" si="20"/>
        <v>45</v>
      </c>
      <c r="Q1931" s="33">
        <f t="shared" si="19"/>
        <v>135</v>
      </c>
      <c r="R1931" s="33"/>
      <c r="S1931" s="33">
        <v>30</v>
      </c>
      <c r="T1931" s="33">
        <v>120</v>
      </c>
      <c r="U1931" s="108" t="s">
        <v>5047</v>
      </c>
      <c r="V1931" s="33" t="s">
        <v>39</v>
      </c>
      <c r="W1931" s="33" t="s">
        <v>2157</v>
      </c>
    </row>
    <row r="1932" s="9" customFormat="1" ht="25" customHeight="1" spans="1:23">
      <c r="A1932" s="32">
        <v>1923</v>
      </c>
      <c r="B1932" s="87" t="s">
        <v>5048</v>
      </c>
      <c r="C1932" s="182" t="s">
        <v>31</v>
      </c>
      <c r="D1932" s="150" t="s">
        <v>34</v>
      </c>
      <c r="E1932" s="145" t="s">
        <v>1799</v>
      </c>
      <c r="F1932" s="34">
        <v>44166</v>
      </c>
      <c r="G1932" s="34">
        <v>44531</v>
      </c>
      <c r="H1932" s="57" t="s">
        <v>4393</v>
      </c>
      <c r="I1932" s="150" t="s">
        <v>5049</v>
      </c>
      <c r="J1932" s="206">
        <v>11</v>
      </c>
      <c r="K1932" s="206"/>
      <c r="L1932" s="206">
        <v>11</v>
      </c>
      <c r="M1932" s="135"/>
      <c r="N1932" s="135"/>
      <c r="O1932" s="70">
        <v>2</v>
      </c>
      <c r="P1932" s="33">
        <f t="shared" si="20"/>
        <v>12</v>
      </c>
      <c r="Q1932" s="33">
        <f t="shared" si="19"/>
        <v>36</v>
      </c>
      <c r="R1932" s="33"/>
      <c r="S1932" s="33">
        <v>8</v>
      </c>
      <c r="T1932" s="33">
        <v>27</v>
      </c>
      <c r="U1932" s="108" t="s">
        <v>5050</v>
      </c>
      <c r="V1932" s="33" t="s">
        <v>39</v>
      </c>
      <c r="W1932" s="33" t="s">
        <v>2157</v>
      </c>
    </row>
    <row r="1933" s="9" customFormat="1" ht="25" customHeight="1" spans="1:23">
      <c r="A1933" s="32">
        <v>1924</v>
      </c>
      <c r="B1933" s="57" t="s">
        <v>5051</v>
      </c>
      <c r="C1933" s="182" t="s">
        <v>31</v>
      </c>
      <c r="D1933" s="150" t="s">
        <v>34</v>
      </c>
      <c r="E1933" s="57" t="s">
        <v>1146</v>
      </c>
      <c r="F1933" s="34">
        <v>44166</v>
      </c>
      <c r="G1933" s="34">
        <v>44531</v>
      </c>
      <c r="H1933" s="57" t="s">
        <v>4393</v>
      </c>
      <c r="I1933" s="150" t="s">
        <v>5052</v>
      </c>
      <c r="J1933" s="206">
        <v>10</v>
      </c>
      <c r="K1933" s="206"/>
      <c r="L1933" s="206">
        <v>10</v>
      </c>
      <c r="M1933" s="135"/>
      <c r="N1933" s="135"/>
      <c r="O1933" s="70">
        <v>1</v>
      </c>
      <c r="P1933" s="33">
        <v>18</v>
      </c>
      <c r="Q1933" s="33">
        <f t="shared" si="19"/>
        <v>54</v>
      </c>
      <c r="R1933" s="33"/>
      <c r="S1933" s="33">
        <v>11</v>
      </c>
      <c r="T1933" s="33">
        <v>42</v>
      </c>
      <c r="U1933" s="108" t="s">
        <v>5053</v>
      </c>
      <c r="V1933" s="33" t="s">
        <v>39</v>
      </c>
      <c r="W1933" s="33" t="s">
        <v>2157</v>
      </c>
    </row>
    <row r="1934" s="9" customFormat="1" ht="25" customHeight="1" spans="1:23">
      <c r="A1934" s="32">
        <v>1925</v>
      </c>
      <c r="B1934" s="57" t="s">
        <v>5054</v>
      </c>
      <c r="C1934" s="182" t="s">
        <v>31</v>
      </c>
      <c r="D1934" s="150" t="s">
        <v>34</v>
      </c>
      <c r="E1934" s="57" t="s">
        <v>228</v>
      </c>
      <c r="F1934" s="34">
        <v>44166</v>
      </c>
      <c r="G1934" s="34">
        <v>44531</v>
      </c>
      <c r="H1934" s="57" t="s">
        <v>4393</v>
      </c>
      <c r="I1934" s="150" t="s">
        <v>5055</v>
      </c>
      <c r="J1934" s="206">
        <v>18</v>
      </c>
      <c r="K1934" s="206"/>
      <c r="L1934" s="206">
        <v>18</v>
      </c>
      <c r="M1934" s="135"/>
      <c r="N1934" s="135"/>
      <c r="O1934" s="70">
        <v>1</v>
      </c>
      <c r="P1934" s="33">
        <f t="shared" ref="P1934:P1941" si="21">S1934*1.5</f>
        <v>180</v>
      </c>
      <c r="Q1934" s="33">
        <f t="shared" si="19"/>
        <v>540</v>
      </c>
      <c r="R1934" s="33">
        <v>1</v>
      </c>
      <c r="S1934" s="33">
        <v>120</v>
      </c>
      <c r="T1934" s="33">
        <v>390</v>
      </c>
      <c r="U1934" s="108" t="s">
        <v>5056</v>
      </c>
      <c r="V1934" s="33" t="s">
        <v>39</v>
      </c>
      <c r="W1934" s="33" t="s">
        <v>2157</v>
      </c>
    </row>
    <row r="1935" s="9" customFormat="1" ht="25" customHeight="1" spans="1:23">
      <c r="A1935" s="32">
        <v>1926</v>
      </c>
      <c r="B1935" s="57" t="s">
        <v>5057</v>
      </c>
      <c r="C1935" s="182" t="s">
        <v>31</v>
      </c>
      <c r="D1935" s="150" t="s">
        <v>34</v>
      </c>
      <c r="E1935" s="57" t="s">
        <v>410</v>
      </c>
      <c r="F1935" s="34">
        <v>44166</v>
      </c>
      <c r="G1935" s="34">
        <v>44531</v>
      </c>
      <c r="H1935" s="57" t="s">
        <v>4393</v>
      </c>
      <c r="I1935" s="150" t="s">
        <v>5058</v>
      </c>
      <c r="J1935" s="206">
        <v>22</v>
      </c>
      <c r="K1935" s="206"/>
      <c r="L1935" s="206">
        <v>22</v>
      </c>
      <c r="M1935" s="135"/>
      <c r="N1935" s="135"/>
      <c r="O1935" s="70">
        <v>1</v>
      </c>
      <c r="P1935" s="33">
        <v>41</v>
      </c>
      <c r="Q1935" s="33">
        <f t="shared" si="19"/>
        <v>123</v>
      </c>
      <c r="R1935" s="33">
        <v>1</v>
      </c>
      <c r="S1935" s="33">
        <v>27</v>
      </c>
      <c r="T1935" s="33">
        <v>95</v>
      </c>
      <c r="U1935" s="108" t="s">
        <v>5059</v>
      </c>
      <c r="V1935" s="33" t="s">
        <v>39</v>
      </c>
      <c r="W1935" s="33" t="s">
        <v>2157</v>
      </c>
    </row>
    <row r="1936" s="9" customFormat="1" ht="25" customHeight="1" spans="1:23">
      <c r="A1936" s="32">
        <v>1927</v>
      </c>
      <c r="B1936" s="87" t="s">
        <v>5060</v>
      </c>
      <c r="C1936" s="182" t="s">
        <v>31</v>
      </c>
      <c r="D1936" s="150" t="s">
        <v>34</v>
      </c>
      <c r="E1936" s="87" t="s">
        <v>245</v>
      </c>
      <c r="F1936" s="34">
        <v>44166</v>
      </c>
      <c r="G1936" s="34">
        <v>44531</v>
      </c>
      <c r="H1936" s="57" t="s">
        <v>4393</v>
      </c>
      <c r="I1936" s="150" t="s">
        <v>5061</v>
      </c>
      <c r="J1936" s="206">
        <v>8</v>
      </c>
      <c r="K1936" s="206"/>
      <c r="L1936" s="206">
        <v>8</v>
      </c>
      <c r="M1936" s="135"/>
      <c r="N1936" s="135"/>
      <c r="O1936" s="70">
        <v>1</v>
      </c>
      <c r="P1936" s="33">
        <v>53</v>
      </c>
      <c r="Q1936" s="33">
        <f t="shared" si="19"/>
        <v>159</v>
      </c>
      <c r="R1936" s="33"/>
      <c r="S1936" s="33">
        <v>35</v>
      </c>
      <c r="T1936" s="33">
        <v>120</v>
      </c>
      <c r="U1936" s="108" t="s">
        <v>5062</v>
      </c>
      <c r="V1936" s="33" t="s">
        <v>39</v>
      </c>
      <c r="W1936" s="33" t="s">
        <v>2157</v>
      </c>
    </row>
    <row r="1937" s="9" customFormat="1" ht="25" customHeight="1" spans="1:23">
      <c r="A1937" s="32">
        <v>1928</v>
      </c>
      <c r="B1937" s="87" t="s">
        <v>5063</v>
      </c>
      <c r="C1937" s="182" t="s">
        <v>31</v>
      </c>
      <c r="D1937" s="150" t="s">
        <v>34</v>
      </c>
      <c r="E1937" s="145" t="s">
        <v>908</v>
      </c>
      <c r="F1937" s="34">
        <v>44166</v>
      </c>
      <c r="G1937" s="34">
        <v>44531</v>
      </c>
      <c r="H1937" s="57" t="s">
        <v>4393</v>
      </c>
      <c r="I1937" s="150" t="s">
        <v>5064</v>
      </c>
      <c r="J1937" s="206">
        <v>18</v>
      </c>
      <c r="K1937" s="206"/>
      <c r="L1937" s="206">
        <v>18</v>
      </c>
      <c r="M1937" s="135"/>
      <c r="N1937" s="135"/>
      <c r="O1937" s="70">
        <v>1</v>
      </c>
      <c r="P1937" s="33">
        <f t="shared" si="21"/>
        <v>18</v>
      </c>
      <c r="Q1937" s="33">
        <f t="shared" si="19"/>
        <v>54</v>
      </c>
      <c r="R1937" s="33"/>
      <c r="S1937" s="33">
        <v>12</v>
      </c>
      <c r="T1937" s="33">
        <v>43</v>
      </c>
      <c r="U1937" s="108" t="s">
        <v>5065</v>
      </c>
      <c r="V1937" s="33" t="s">
        <v>39</v>
      </c>
      <c r="W1937" s="33" t="s">
        <v>2157</v>
      </c>
    </row>
    <row r="1938" s="9" customFormat="1" ht="25" customHeight="1" spans="1:23">
      <c r="A1938" s="32">
        <v>1929</v>
      </c>
      <c r="B1938" s="33" t="s">
        <v>5066</v>
      </c>
      <c r="C1938" s="182" t="s">
        <v>31</v>
      </c>
      <c r="D1938" s="150" t="s">
        <v>34</v>
      </c>
      <c r="E1938" s="33" t="s">
        <v>821</v>
      </c>
      <c r="F1938" s="34">
        <v>44166</v>
      </c>
      <c r="G1938" s="34">
        <v>44531</v>
      </c>
      <c r="H1938" s="57" t="s">
        <v>4393</v>
      </c>
      <c r="I1938" s="33" t="s">
        <v>5067</v>
      </c>
      <c r="J1938" s="206">
        <v>4</v>
      </c>
      <c r="K1938" s="206"/>
      <c r="L1938" s="206">
        <v>4</v>
      </c>
      <c r="M1938" s="135"/>
      <c r="N1938" s="135"/>
      <c r="O1938" s="70">
        <v>1</v>
      </c>
      <c r="P1938" s="33">
        <v>56</v>
      </c>
      <c r="Q1938" s="33">
        <f t="shared" si="19"/>
        <v>168</v>
      </c>
      <c r="R1938" s="33">
        <v>1</v>
      </c>
      <c r="S1938" s="33">
        <v>37</v>
      </c>
      <c r="T1938" s="33">
        <v>149</v>
      </c>
      <c r="U1938" s="33" t="s">
        <v>5068</v>
      </c>
      <c r="V1938" s="33" t="s">
        <v>39</v>
      </c>
      <c r="W1938" s="33" t="s">
        <v>2157</v>
      </c>
    </row>
    <row r="1939" s="9" customFormat="1" ht="25" customHeight="1" spans="1:23">
      <c r="A1939" s="32">
        <v>1930</v>
      </c>
      <c r="B1939" s="57" t="s">
        <v>5069</v>
      </c>
      <c r="C1939" s="182" t="s">
        <v>31</v>
      </c>
      <c r="D1939" s="150" t="s">
        <v>34</v>
      </c>
      <c r="E1939" s="87" t="s">
        <v>46</v>
      </c>
      <c r="F1939" s="34">
        <v>44166</v>
      </c>
      <c r="G1939" s="34">
        <v>44531</v>
      </c>
      <c r="H1939" s="57" t="s">
        <v>4393</v>
      </c>
      <c r="I1939" s="150" t="s">
        <v>5070</v>
      </c>
      <c r="J1939" s="206">
        <v>4.55</v>
      </c>
      <c r="K1939" s="206"/>
      <c r="L1939" s="206">
        <v>4.55</v>
      </c>
      <c r="M1939" s="135"/>
      <c r="N1939" s="135"/>
      <c r="O1939" s="70">
        <v>1</v>
      </c>
      <c r="P1939" s="33">
        <f t="shared" si="21"/>
        <v>138</v>
      </c>
      <c r="Q1939" s="33">
        <f t="shared" si="19"/>
        <v>414</v>
      </c>
      <c r="R1939" s="33">
        <v>1</v>
      </c>
      <c r="S1939" s="33">
        <v>92</v>
      </c>
      <c r="T1939" s="33">
        <v>310</v>
      </c>
      <c r="U1939" s="108" t="s">
        <v>5071</v>
      </c>
      <c r="V1939" s="33" t="s">
        <v>39</v>
      </c>
      <c r="W1939" s="33" t="s">
        <v>2157</v>
      </c>
    </row>
    <row r="1940" s="9" customFormat="1" ht="25" customHeight="1" spans="1:23">
      <c r="A1940" s="32">
        <v>1931</v>
      </c>
      <c r="B1940" s="33" t="s">
        <v>5072</v>
      </c>
      <c r="C1940" s="182" t="s">
        <v>31</v>
      </c>
      <c r="D1940" s="150" t="s">
        <v>34</v>
      </c>
      <c r="E1940" s="33" t="s">
        <v>4484</v>
      </c>
      <c r="F1940" s="34">
        <v>44166</v>
      </c>
      <c r="G1940" s="34">
        <v>44531</v>
      </c>
      <c r="H1940" s="57" t="s">
        <v>4393</v>
      </c>
      <c r="I1940" s="33" t="s">
        <v>5073</v>
      </c>
      <c r="J1940" s="206">
        <v>4</v>
      </c>
      <c r="K1940" s="206"/>
      <c r="L1940" s="206">
        <v>4</v>
      </c>
      <c r="M1940" s="135"/>
      <c r="N1940" s="135"/>
      <c r="O1940" s="70">
        <v>1</v>
      </c>
      <c r="P1940" s="33">
        <f t="shared" si="21"/>
        <v>30</v>
      </c>
      <c r="Q1940" s="33">
        <f t="shared" si="19"/>
        <v>90</v>
      </c>
      <c r="R1940" s="33">
        <v>1</v>
      </c>
      <c r="S1940" s="33">
        <v>20</v>
      </c>
      <c r="T1940" s="33">
        <v>98</v>
      </c>
      <c r="U1940" s="33" t="s">
        <v>5074</v>
      </c>
      <c r="V1940" s="33" t="s">
        <v>39</v>
      </c>
      <c r="W1940" s="33" t="s">
        <v>2157</v>
      </c>
    </row>
    <row r="1941" s="9" customFormat="1" ht="25" customHeight="1" spans="1:23">
      <c r="A1941" s="32">
        <v>1932</v>
      </c>
      <c r="B1941" s="48" t="s">
        <v>5075</v>
      </c>
      <c r="C1941" s="182" t="s">
        <v>31</v>
      </c>
      <c r="D1941" s="150" t="s">
        <v>34</v>
      </c>
      <c r="E1941" s="87" t="s">
        <v>2626</v>
      </c>
      <c r="F1941" s="34">
        <v>44166</v>
      </c>
      <c r="G1941" s="34">
        <v>44531</v>
      </c>
      <c r="H1941" s="57" t="s">
        <v>4393</v>
      </c>
      <c r="I1941" s="33" t="s">
        <v>5076</v>
      </c>
      <c r="J1941" s="206">
        <v>5</v>
      </c>
      <c r="K1941" s="206"/>
      <c r="L1941" s="206">
        <v>5</v>
      </c>
      <c r="M1941" s="135"/>
      <c r="N1941" s="135"/>
      <c r="O1941" s="70">
        <v>1</v>
      </c>
      <c r="P1941" s="33">
        <f t="shared" si="21"/>
        <v>54</v>
      </c>
      <c r="Q1941" s="33">
        <f t="shared" si="19"/>
        <v>162</v>
      </c>
      <c r="R1941" s="33">
        <v>1</v>
      </c>
      <c r="S1941" s="33">
        <v>36</v>
      </c>
      <c r="T1941" s="33">
        <v>113</v>
      </c>
      <c r="U1941" s="33" t="s">
        <v>5077</v>
      </c>
      <c r="V1941" s="33" t="s">
        <v>39</v>
      </c>
      <c r="W1941" s="33" t="s">
        <v>2157</v>
      </c>
    </row>
    <row r="1942" s="9" customFormat="1" ht="25" customHeight="1" spans="1:23">
      <c r="A1942" s="32">
        <v>1933</v>
      </c>
      <c r="B1942" s="33" t="s">
        <v>1566</v>
      </c>
      <c r="C1942" s="182" t="s">
        <v>31</v>
      </c>
      <c r="D1942" s="150" t="s">
        <v>34</v>
      </c>
      <c r="E1942" s="33" t="s">
        <v>1392</v>
      </c>
      <c r="F1942" s="34">
        <v>44166</v>
      </c>
      <c r="G1942" s="34">
        <v>44531</v>
      </c>
      <c r="H1942" s="57" t="s">
        <v>4393</v>
      </c>
      <c r="I1942" s="48" t="s">
        <v>5078</v>
      </c>
      <c r="J1942" s="206">
        <v>3.5</v>
      </c>
      <c r="K1942" s="206"/>
      <c r="L1942" s="206">
        <v>3.5</v>
      </c>
      <c r="M1942" s="135"/>
      <c r="N1942" s="135"/>
      <c r="O1942" s="70">
        <v>1</v>
      </c>
      <c r="P1942" s="33">
        <v>68</v>
      </c>
      <c r="Q1942" s="33">
        <f t="shared" si="19"/>
        <v>204</v>
      </c>
      <c r="R1942" s="33">
        <v>1</v>
      </c>
      <c r="S1942" s="33">
        <v>45</v>
      </c>
      <c r="T1942" s="33">
        <v>138</v>
      </c>
      <c r="U1942" s="33" t="s">
        <v>5079</v>
      </c>
      <c r="V1942" s="33" t="s">
        <v>39</v>
      </c>
      <c r="W1942" s="33" t="s">
        <v>2157</v>
      </c>
    </row>
    <row r="1943" s="9" customFormat="1" ht="25" customHeight="1" spans="1:23">
      <c r="A1943" s="32">
        <v>1934</v>
      </c>
      <c r="B1943" s="87" t="s">
        <v>5080</v>
      </c>
      <c r="C1943" s="182" t="s">
        <v>31</v>
      </c>
      <c r="D1943" s="150" t="s">
        <v>34</v>
      </c>
      <c r="E1943" s="145" t="s">
        <v>1661</v>
      </c>
      <c r="F1943" s="34">
        <v>44166</v>
      </c>
      <c r="G1943" s="34">
        <v>44531</v>
      </c>
      <c r="H1943" s="57" t="s">
        <v>4393</v>
      </c>
      <c r="I1943" s="87" t="s">
        <v>5081</v>
      </c>
      <c r="J1943" s="206">
        <v>15</v>
      </c>
      <c r="K1943" s="206"/>
      <c r="L1943" s="206">
        <v>15</v>
      </c>
      <c r="M1943" s="135"/>
      <c r="N1943" s="135"/>
      <c r="O1943" s="70">
        <v>1</v>
      </c>
      <c r="P1943" s="33">
        <f t="shared" ref="P1943:P1946" si="22">S1943*1.5</f>
        <v>21</v>
      </c>
      <c r="Q1943" s="33">
        <f t="shared" si="19"/>
        <v>63</v>
      </c>
      <c r="R1943" s="33"/>
      <c r="S1943" s="33">
        <v>14</v>
      </c>
      <c r="T1943" s="33">
        <v>42</v>
      </c>
      <c r="U1943" s="108" t="s">
        <v>5082</v>
      </c>
      <c r="V1943" s="33" t="s">
        <v>39</v>
      </c>
      <c r="W1943" s="33" t="s">
        <v>2157</v>
      </c>
    </row>
    <row r="1944" s="9" customFormat="1" ht="25" customHeight="1" spans="1:23">
      <c r="A1944" s="32">
        <v>1935</v>
      </c>
      <c r="B1944" s="57" t="s">
        <v>5083</v>
      </c>
      <c r="C1944" s="182" t="s">
        <v>31</v>
      </c>
      <c r="D1944" s="150" t="s">
        <v>34</v>
      </c>
      <c r="E1944" s="57" t="s">
        <v>330</v>
      </c>
      <c r="F1944" s="34">
        <v>44166</v>
      </c>
      <c r="G1944" s="34">
        <v>44531</v>
      </c>
      <c r="H1944" s="57" t="s">
        <v>4393</v>
      </c>
      <c r="I1944" s="150" t="s">
        <v>5084</v>
      </c>
      <c r="J1944" s="206">
        <v>10</v>
      </c>
      <c r="K1944" s="206"/>
      <c r="L1944" s="206">
        <v>10</v>
      </c>
      <c r="M1944" s="135"/>
      <c r="N1944" s="135"/>
      <c r="O1944" s="70">
        <v>1</v>
      </c>
      <c r="P1944" s="33">
        <f t="shared" si="22"/>
        <v>69</v>
      </c>
      <c r="Q1944" s="33">
        <f t="shared" si="19"/>
        <v>207</v>
      </c>
      <c r="R1944" s="33">
        <v>1</v>
      </c>
      <c r="S1944" s="33">
        <v>46</v>
      </c>
      <c r="T1944" s="33">
        <v>318</v>
      </c>
      <c r="U1944" s="108" t="s">
        <v>5085</v>
      </c>
      <c r="V1944" s="33" t="s">
        <v>39</v>
      </c>
      <c r="W1944" s="33" t="s">
        <v>2157</v>
      </c>
    </row>
    <row r="1945" s="9" customFormat="1" ht="25" customHeight="1" spans="1:23">
      <c r="A1945" s="32">
        <v>1936</v>
      </c>
      <c r="B1945" s="87" t="s">
        <v>5086</v>
      </c>
      <c r="C1945" s="182" t="s">
        <v>31</v>
      </c>
      <c r="D1945" s="150" t="s">
        <v>34</v>
      </c>
      <c r="E1945" s="145" t="s">
        <v>531</v>
      </c>
      <c r="F1945" s="34">
        <v>44166</v>
      </c>
      <c r="G1945" s="34">
        <v>44531</v>
      </c>
      <c r="H1945" s="57" t="s">
        <v>4393</v>
      </c>
      <c r="I1945" s="150" t="s">
        <v>5087</v>
      </c>
      <c r="J1945" s="206">
        <v>7</v>
      </c>
      <c r="K1945" s="206"/>
      <c r="L1945" s="206">
        <v>7</v>
      </c>
      <c r="M1945" s="135"/>
      <c r="N1945" s="135"/>
      <c r="O1945" s="70">
        <v>1</v>
      </c>
      <c r="P1945" s="33">
        <f t="shared" si="22"/>
        <v>96</v>
      </c>
      <c r="Q1945" s="33">
        <f t="shared" si="19"/>
        <v>288</v>
      </c>
      <c r="R1945" s="33"/>
      <c r="S1945" s="33">
        <v>64</v>
      </c>
      <c r="T1945" s="33">
        <v>218</v>
      </c>
      <c r="U1945" s="108" t="s">
        <v>5088</v>
      </c>
      <c r="V1945" s="33" t="s">
        <v>39</v>
      </c>
      <c r="W1945" s="33" t="s">
        <v>2157</v>
      </c>
    </row>
    <row r="1946" s="9" customFormat="1" ht="25" customHeight="1" spans="1:23">
      <c r="A1946" s="32">
        <v>1937</v>
      </c>
      <c r="B1946" s="87" t="s">
        <v>5089</v>
      </c>
      <c r="C1946" s="182" t="s">
        <v>31</v>
      </c>
      <c r="D1946" s="150" t="s">
        <v>34</v>
      </c>
      <c r="E1946" s="145" t="s">
        <v>614</v>
      </c>
      <c r="F1946" s="34">
        <v>44166</v>
      </c>
      <c r="G1946" s="34">
        <v>44531</v>
      </c>
      <c r="H1946" s="57" t="s">
        <v>4393</v>
      </c>
      <c r="I1946" s="150" t="s">
        <v>5090</v>
      </c>
      <c r="J1946" s="206">
        <v>9</v>
      </c>
      <c r="K1946" s="206"/>
      <c r="L1946" s="206">
        <v>9</v>
      </c>
      <c r="M1946" s="135"/>
      <c r="N1946" s="135"/>
      <c r="O1946" s="70">
        <v>1</v>
      </c>
      <c r="P1946" s="33">
        <f t="shared" si="22"/>
        <v>18</v>
      </c>
      <c r="Q1946" s="33">
        <f t="shared" si="19"/>
        <v>54</v>
      </c>
      <c r="R1946" s="33"/>
      <c r="S1946" s="33">
        <v>12</v>
      </c>
      <c r="T1946" s="33">
        <v>43</v>
      </c>
      <c r="U1946" s="108" t="s">
        <v>5091</v>
      </c>
      <c r="V1946" s="33" t="s">
        <v>39</v>
      </c>
      <c r="W1946" s="33" t="s">
        <v>2157</v>
      </c>
    </row>
    <row r="1947" s="9" customFormat="1" ht="25" customHeight="1" spans="1:23">
      <c r="A1947" s="32">
        <v>1938</v>
      </c>
      <c r="B1947" s="57" t="s">
        <v>5092</v>
      </c>
      <c r="C1947" s="182" t="s">
        <v>31</v>
      </c>
      <c r="D1947" s="150" t="s">
        <v>34</v>
      </c>
      <c r="E1947" s="57" t="s">
        <v>42</v>
      </c>
      <c r="F1947" s="34">
        <v>44166</v>
      </c>
      <c r="G1947" s="34">
        <v>44531</v>
      </c>
      <c r="H1947" s="57" t="s">
        <v>4393</v>
      </c>
      <c r="I1947" s="150" t="s">
        <v>5093</v>
      </c>
      <c r="J1947" s="206">
        <v>8</v>
      </c>
      <c r="K1947" s="206"/>
      <c r="L1947" s="206">
        <v>8</v>
      </c>
      <c r="M1947" s="135"/>
      <c r="N1947" s="135"/>
      <c r="O1947" s="70">
        <v>1</v>
      </c>
      <c r="P1947" s="33">
        <v>128</v>
      </c>
      <c r="Q1947" s="33">
        <f t="shared" si="19"/>
        <v>384</v>
      </c>
      <c r="R1947" s="33">
        <v>1</v>
      </c>
      <c r="S1947" s="33">
        <v>85</v>
      </c>
      <c r="T1947" s="33">
        <v>298</v>
      </c>
      <c r="U1947" s="108" t="s">
        <v>5094</v>
      </c>
      <c r="V1947" s="33" t="s">
        <v>39</v>
      </c>
      <c r="W1947" s="33" t="s">
        <v>2157</v>
      </c>
    </row>
    <row r="1948" s="9" customFormat="1" ht="25" customHeight="1" spans="1:23">
      <c r="A1948" s="32">
        <v>1939</v>
      </c>
      <c r="B1948" s="57" t="s">
        <v>5095</v>
      </c>
      <c r="C1948" s="182" t="s">
        <v>31</v>
      </c>
      <c r="D1948" s="150" t="s">
        <v>34</v>
      </c>
      <c r="E1948" s="57" t="s">
        <v>1346</v>
      </c>
      <c r="F1948" s="34">
        <v>44166</v>
      </c>
      <c r="G1948" s="34">
        <v>44531</v>
      </c>
      <c r="H1948" s="57" t="s">
        <v>4393</v>
      </c>
      <c r="I1948" s="150" t="s">
        <v>5096</v>
      </c>
      <c r="J1948" s="206">
        <v>11</v>
      </c>
      <c r="K1948" s="206"/>
      <c r="L1948" s="206">
        <v>11</v>
      </c>
      <c r="M1948" s="135"/>
      <c r="N1948" s="135"/>
      <c r="O1948" s="70">
        <v>1</v>
      </c>
      <c r="P1948" s="33">
        <f t="shared" ref="P1948:P1951" si="23">S1948*1.5</f>
        <v>93</v>
      </c>
      <c r="Q1948" s="33">
        <f t="shared" si="19"/>
        <v>279</v>
      </c>
      <c r="R1948" s="33">
        <v>1</v>
      </c>
      <c r="S1948" s="33">
        <v>62</v>
      </c>
      <c r="T1948" s="33">
        <v>248</v>
      </c>
      <c r="U1948" s="108" t="s">
        <v>5097</v>
      </c>
      <c r="V1948" s="33" t="s">
        <v>39</v>
      </c>
      <c r="W1948" s="33" t="s">
        <v>2157</v>
      </c>
    </row>
    <row r="1949" s="9" customFormat="1" ht="25" customHeight="1" spans="1:23">
      <c r="A1949" s="32">
        <v>1940</v>
      </c>
      <c r="B1949" s="87" t="s">
        <v>5098</v>
      </c>
      <c r="C1949" s="182" t="s">
        <v>31</v>
      </c>
      <c r="D1949" s="150" t="s">
        <v>34</v>
      </c>
      <c r="E1949" s="145" t="s">
        <v>251</v>
      </c>
      <c r="F1949" s="34">
        <v>44166</v>
      </c>
      <c r="G1949" s="34">
        <v>44531</v>
      </c>
      <c r="H1949" s="57" t="s">
        <v>4393</v>
      </c>
      <c r="I1949" s="150" t="s">
        <v>5099</v>
      </c>
      <c r="J1949" s="206">
        <v>43</v>
      </c>
      <c r="K1949" s="206"/>
      <c r="L1949" s="206">
        <v>43</v>
      </c>
      <c r="M1949" s="135"/>
      <c r="N1949" s="135"/>
      <c r="O1949" s="70">
        <v>1</v>
      </c>
      <c r="P1949" s="33">
        <f t="shared" si="23"/>
        <v>81</v>
      </c>
      <c r="Q1949" s="33">
        <f t="shared" si="19"/>
        <v>243</v>
      </c>
      <c r="R1949" s="33"/>
      <c r="S1949" s="33">
        <v>54</v>
      </c>
      <c r="T1949" s="33">
        <v>168</v>
      </c>
      <c r="U1949" s="108" t="s">
        <v>5100</v>
      </c>
      <c r="V1949" s="33" t="s">
        <v>39</v>
      </c>
      <c r="W1949" s="33" t="s">
        <v>2157</v>
      </c>
    </row>
    <row r="1950" s="9" customFormat="1" ht="25" customHeight="1" spans="1:23">
      <c r="A1950" s="32">
        <v>1941</v>
      </c>
      <c r="B1950" s="33" t="s">
        <v>5101</v>
      </c>
      <c r="C1950" s="182" t="s">
        <v>31</v>
      </c>
      <c r="D1950" s="150" t="s">
        <v>34</v>
      </c>
      <c r="E1950" s="33" t="s">
        <v>4484</v>
      </c>
      <c r="F1950" s="34">
        <v>44166</v>
      </c>
      <c r="G1950" s="34">
        <v>44531</v>
      </c>
      <c r="H1950" s="57" t="s">
        <v>4393</v>
      </c>
      <c r="I1950" s="33" t="s">
        <v>5102</v>
      </c>
      <c r="J1950" s="206">
        <v>5</v>
      </c>
      <c r="K1950" s="206"/>
      <c r="L1950" s="206">
        <v>5</v>
      </c>
      <c r="M1950" s="135"/>
      <c r="N1950" s="135"/>
      <c r="O1950" s="70">
        <v>1</v>
      </c>
      <c r="P1950" s="33">
        <f t="shared" si="23"/>
        <v>180</v>
      </c>
      <c r="Q1950" s="33">
        <f t="shared" si="19"/>
        <v>540</v>
      </c>
      <c r="R1950" s="33">
        <v>1</v>
      </c>
      <c r="S1950" s="33">
        <v>120</v>
      </c>
      <c r="T1950" s="33">
        <v>480</v>
      </c>
      <c r="U1950" s="33" t="s">
        <v>5103</v>
      </c>
      <c r="V1950" s="33" t="s">
        <v>39</v>
      </c>
      <c r="W1950" s="33" t="s">
        <v>2157</v>
      </c>
    </row>
    <row r="1951" s="9" customFormat="1" ht="25" customHeight="1" spans="1:23">
      <c r="A1951" s="32">
        <v>1942</v>
      </c>
      <c r="B1951" s="33" t="s">
        <v>5104</v>
      </c>
      <c r="C1951" s="182" t="s">
        <v>31</v>
      </c>
      <c r="D1951" s="150" t="s">
        <v>34</v>
      </c>
      <c r="E1951" s="33" t="s">
        <v>598</v>
      </c>
      <c r="F1951" s="34">
        <v>44166</v>
      </c>
      <c r="G1951" s="34">
        <v>44531</v>
      </c>
      <c r="H1951" s="57" t="s">
        <v>4393</v>
      </c>
      <c r="I1951" s="33" t="s">
        <v>5105</v>
      </c>
      <c r="J1951" s="206">
        <v>10</v>
      </c>
      <c r="K1951" s="206"/>
      <c r="L1951" s="206">
        <v>10</v>
      </c>
      <c r="M1951" s="135"/>
      <c r="N1951" s="135"/>
      <c r="O1951" s="70">
        <v>2</v>
      </c>
      <c r="P1951" s="33">
        <f t="shared" si="23"/>
        <v>126</v>
      </c>
      <c r="Q1951" s="33">
        <f t="shared" si="19"/>
        <v>378</v>
      </c>
      <c r="R1951" s="33">
        <v>1</v>
      </c>
      <c r="S1951" s="33">
        <v>84</v>
      </c>
      <c r="T1951" s="33">
        <v>266</v>
      </c>
      <c r="U1951" s="33" t="s">
        <v>5106</v>
      </c>
      <c r="V1951" s="33" t="s">
        <v>39</v>
      </c>
      <c r="W1951" s="33" t="s">
        <v>2157</v>
      </c>
    </row>
    <row r="1952" s="9" customFormat="1" ht="25" customHeight="1" spans="1:23">
      <c r="A1952" s="32">
        <v>1943</v>
      </c>
      <c r="B1952" s="33" t="s">
        <v>5107</v>
      </c>
      <c r="C1952" s="182" t="s">
        <v>31</v>
      </c>
      <c r="D1952" s="150" t="s">
        <v>34</v>
      </c>
      <c r="E1952" s="33" t="s">
        <v>255</v>
      </c>
      <c r="F1952" s="34">
        <v>44166</v>
      </c>
      <c r="G1952" s="34">
        <v>44531</v>
      </c>
      <c r="H1952" s="57" t="s">
        <v>4393</v>
      </c>
      <c r="I1952" s="33" t="s">
        <v>5108</v>
      </c>
      <c r="J1952" s="206">
        <v>14</v>
      </c>
      <c r="K1952" s="206"/>
      <c r="L1952" s="206">
        <v>14</v>
      </c>
      <c r="M1952" s="135"/>
      <c r="N1952" s="135"/>
      <c r="O1952" s="70">
        <v>2</v>
      </c>
      <c r="P1952" s="33">
        <v>88</v>
      </c>
      <c r="Q1952" s="33">
        <f t="shared" si="19"/>
        <v>264</v>
      </c>
      <c r="R1952" s="33">
        <v>1</v>
      </c>
      <c r="S1952" s="33">
        <v>59</v>
      </c>
      <c r="T1952" s="33">
        <v>223</v>
      </c>
      <c r="U1952" s="33" t="s">
        <v>5109</v>
      </c>
      <c r="V1952" s="33" t="s">
        <v>39</v>
      </c>
      <c r="W1952" s="33" t="s">
        <v>2157</v>
      </c>
    </row>
    <row r="1953" s="9" customFormat="1" ht="25" customHeight="1" spans="1:23">
      <c r="A1953" s="32">
        <v>1944</v>
      </c>
      <c r="B1953" s="216" t="s">
        <v>5110</v>
      </c>
      <c r="C1953" s="182" t="s">
        <v>31</v>
      </c>
      <c r="D1953" s="150" t="s">
        <v>34</v>
      </c>
      <c r="E1953" s="216" t="s">
        <v>42</v>
      </c>
      <c r="F1953" s="34">
        <v>44166</v>
      </c>
      <c r="G1953" s="34">
        <v>44531</v>
      </c>
      <c r="H1953" s="57" t="s">
        <v>4393</v>
      </c>
      <c r="I1953" s="216" t="s">
        <v>5111</v>
      </c>
      <c r="J1953" s="206">
        <v>4</v>
      </c>
      <c r="K1953" s="206"/>
      <c r="L1953" s="206">
        <v>4</v>
      </c>
      <c r="M1953" s="135"/>
      <c r="N1953" s="135"/>
      <c r="O1953" s="70">
        <v>1</v>
      </c>
      <c r="P1953" s="33">
        <f t="shared" ref="P1953:P1956" si="24">S1953*1.5</f>
        <v>54</v>
      </c>
      <c r="Q1953" s="33">
        <f t="shared" si="19"/>
        <v>162</v>
      </c>
      <c r="R1953" s="33">
        <v>1</v>
      </c>
      <c r="S1953" s="33">
        <v>36</v>
      </c>
      <c r="T1953" s="33">
        <v>119</v>
      </c>
      <c r="U1953" s="33" t="s">
        <v>5112</v>
      </c>
      <c r="V1953" s="33" t="s">
        <v>39</v>
      </c>
      <c r="W1953" s="33" t="s">
        <v>2157</v>
      </c>
    </row>
    <row r="1954" s="9" customFormat="1" ht="25" customHeight="1" spans="1:23">
      <c r="A1954" s="32">
        <v>1945</v>
      </c>
      <c r="B1954" s="33" t="s">
        <v>5113</v>
      </c>
      <c r="C1954" s="182" t="s">
        <v>31</v>
      </c>
      <c r="D1954" s="150" t="s">
        <v>34</v>
      </c>
      <c r="E1954" s="33" t="s">
        <v>275</v>
      </c>
      <c r="F1954" s="34">
        <v>44166</v>
      </c>
      <c r="G1954" s="34">
        <v>44531</v>
      </c>
      <c r="H1954" s="57" t="s">
        <v>4393</v>
      </c>
      <c r="I1954" s="33" t="s">
        <v>5114</v>
      </c>
      <c r="J1954" s="206">
        <v>7</v>
      </c>
      <c r="K1954" s="206"/>
      <c r="L1954" s="206">
        <v>7</v>
      </c>
      <c r="M1954" s="135"/>
      <c r="N1954" s="135"/>
      <c r="O1954" s="70">
        <v>1</v>
      </c>
      <c r="P1954" s="33">
        <f t="shared" si="24"/>
        <v>18</v>
      </c>
      <c r="Q1954" s="33">
        <f t="shared" si="19"/>
        <v>54</v>
      </c>
      <c r="R1954" s="33">
        <v>1</v>
      </c>
      <c r="S1954" s="33">
        <v>12</v>
      </c>
      <c r="T1954" s="33">
        <v>45</v>
      </c>
      <c r="U1954" s="33" t="s">
        <v>5115</v>
      </c>
      <c r="V1954" s="33" t="s">
        <v>39</v>
      </c>
      <c r="W1954" s="33" t="s">
        <v>2157</v>
      </c>
    </row>
    <row r="1955" s="9" customFormat="1" ht="25" customHeight="1" spans="1:23">
      <c r="A1955" s="32">
        <v>1946</v>
      </c>
      <c r="B1955" s="33" t="s">
        <v>5116</v>
      </c>
      <c r="C1955" s="182" t="s">
        <v>31</v>
      </c>
      <c r="D1955" s="150" t="s">
        <v>34</v>
      </c>
      <c r="E1955" s="33" t="s">
        <v>1193</v>
      </c>
      <c r="F1955" s="34">
        <v>44166</v>
      </c>
      <c r="G1955" s="34">
        <v>44531</v>
      </c>
      <c r="H1955" s="57" t="s">
        <v>4393</v>
      </c>
      <c r="I1955" s="33" t="s">
        <v>5117</v>
      </c>
      <c r="J1955" s="206">
        <v>3.5</v>
      </c>
      <c r="K1955" s="206"/>
      <c r="L1955" s="206">
        <v>3.5</v>
      </c>
      <c r="M1955" s="135"/>
      <c r="N1955" s="135"/>
      <c r="O1955" s="70">
        <v>1</v>
      </c>
      <c r="P1955" s="33">
        <v>45</v>
      </c>
      <c r="Q1955" s="33">
        <f t="shared" si="19"/>
        <v>135</v>
      </c>
      <c r="R1955" s="33"/>
      <c r="S1955" s="33">
        <v>29</v>
      </c>
      <c r="T1955" s="33">
        <v>145</v>
      </c>
      <c r="U1955" s="33" t="s">
        <v>5118</v>
      </c>
      <c r="V1955" s="33" t="s">
        <v>39</v>
      </c>
      <c r="W1955" s="33" t="s">
        <v>2157</v>
      </c>
    </row>
    <row r="1956" s="9" customFormat="1" ht="25" customHeight="1" spans="1:23">
      <c r="A1956" s="32">
        <v>1947</v>
      </c>
      <c r="B1956" s="33" t="s">
        <v>5119</v>
      </c>
      <c r="C1956" s="182" t="s">
        <v>31</v>
      </c>
      <c r="D1956" s="150" t="s">
        <v>34</v>
      </c>
      <c r="E1956" s="33" t="s">
        <v>271</v>
      </c>
      <c r="F1956" s="34">
        <v>44166</v>
      </c>
      <c r="G1956" s="34">
        <v>44531</v>
      </c>
      <c r="H1956" s="57" t="s">
        <v>4393</v>
      </c>
      <c r="I1956" s="33" t="s">
        <v>5120</v>
      </c>
      <c r="J1956" s="206">
        <v>14</v>
      </c>
      <c r="K1956" s="206"/>
      <c r="L1956" s="206">
        <v>14</v>
      </c>
      <c r="M1956" s="135"/>
      <c r="N1956" s="135"/>
      <c r="O1956" s="70">
        <v>1</v>
      </c>
      <c r="P1956" s="33">
        <f t="shared" si="24"/>
        <v>33</v>
      </c>
      <c r="Q1956" s="33">
        <f t="shared" si="19"/>
        <v>99</v>
      </c>
      <c r="R1956" s="33"/>
      <c r="S1956" s="33">
        <v>22</v>
      </c>
      <c r="T1956" s="33">
        <v>73</v>
      </c>
      <c r="U1956" s="33" t="s">
        <v>5121</v>
      </c>
      <c r="V1956" s="33" t="s">
        <v>39</v>
      </c>
      <c r="W1956" s="33" t="s">
        <v>2157</v>
      </c>
    </row>
    <row r="1957" s="9" customFormat="1" ht="25" customHeight="1" spans="1:23">
      <c r="A1957" s="32">
        <v>1948</v>
      </c>
      <c r="B1957" s="57" t="s">
        <v>5122</v>
      </c>
      <c r="C1957" s="182" t="s">
        <v>31</v>
      </c>
      <c r="D1957" s="150" t="s">
        <v>34</v>
      </c>
      <c r="E1957" s="57" t="s">
        <v>1156</v>
      </c>
      <c r="F1957" s="34">
        <v>44166</v>
      </c>
      <c r="G1957" s="34">
        <v>44531</v>
      </c>
      <c r="H1957" s="57" t="s">
        <v>4393</v>
      </c>
      <c r="I1957" s="57" t="s">
        <v>5123</v>
      </c>
      <c r="J1957" s="206">
        <v>8</v>
      </c>
      <c r="K1957" s="206"/>
      <c r="L1957" s="206">
        <v>8</v>
      </c>
      <c r="M1957" s="135"/>
      <c r="N1957" s="135"/>
      <c r="O1957" s="70">
        <v>1</v>
      </c>
      <c r="P1957" s="33">
        <v>292</v>
      </c>
      <c r="Q1957" s="33">
        <f t="shared" si="19"/>
        <v>876</v>
      </c>
      <c r="R1957" s="33"/>
      <c r="S1957" s="33">
        <v>195</v>
      </c>
      <c r="T1957" s="33">
        <v>720</v>
      </c>
      <c r="U1957" s="108" t="s">
        <v>5124</v>
      </c>
      <c r="V1957" s="33" t="s">
        <v>39</v>
      </c>
      <c r="W1957" s="33" t="s">
        <v>2157</v>
      </c>
    </row>
    <row r="1958" s="9" customFormat="1" ht="25" customHeight="1" spans="1:23">
      <c r="A1958" s="32">
        <v>1949</v>
      </c>
      <c r="B1958" s="33" t="s">
        <v>5125</v>
      </c>
      <c r="C1958" s="182" t="s">
        <v>31</v>
      </c>
      <c r="D1958" s="150" t="s">
        <v>34</v>
      </c>
      <c r="E1958" s="33" t="s">
        <v>767</v>
      </c>
      <c r="F1958" s="34">
        <v>44166</v>
      </c>
      <c r="G1958" s="34">
        <v>44531</v>
      </c>
      <c r="H1958" s="57" t="s">
        <v>4393</v>
      </c>
      <c r="I1958" s="79" t="s">
        <v>5126</v>
      </c>
      <c r="J1958" s="206">
        <v>14</v>
      </c>
      <c r="K1958" s="206"/>
      <c r="L1958" s="206">
        <v>14</v>
      </c>
      <c r="M1958" s="135"/>
      <c r="N1958" s="135"/>
      <c r="O1958" s="70">
        <v>2</v>
      </c>
      <c r="P1958" s="33">
        <v>58</v>
      </c>
      <c r="Q1958" s="33">
        <v>211</v>
      </c>
      <c r="R1958" s="33"/>
      <c r="S1958" s="33">
        <v>37</v>
      </c>
      <c r="T1958" s="33">
        <v>182</v>
      </c>
      <c r="U1958" s="33" t="s">
        <v>5127</v>
      </c>
      <c r="V1958" s="33" t="s">
        <v>39</v>
      </c>
      <c r="W1958" s="33" t="s">
        <v>2157</v>
      </c>
    </row>
    <row r="1959" s="9" customFormat="1" ht="25" customHeight="1" spans="1:23">
      <c r="A1959" s="32">
        <v>1950</v>
      </c>
      <c r="B1959" s="87" t="s">
        <v>5128</v>
      </c>
      <c r="C1959" s="182" t="s">
        <v>31</v>
      </c>
      <c r="D1959" s="150" t="s">
        <v>34</v>
      </c>
      <c r="E1959" s="87" t="s">
        <v>747</v>
      </c>
      <c r="F1959" s="34">
        <v>44166</v>
      </c>
      <c r="G1959" s="34">
        <v>44531</v>
      </c>
      <c r="H1959" s="57" t="s">
        <v>4393</v>
      </c>
      <c r="I1959" s="87" t="s">
        <v>5129</v>
      </c>
      <c r="J1959" s="206">
        <v>2.8</v>
      </c>
      <c r="K1959" s="206"/>
      <c r="L1959" s="206">
        <v>2.8</v>
      </c>
      <c r="M1959" s="135"/>
      <c r="N1959" s="135"/>
      <c r="O1959" s="70">
        <v>1</v>
      </c>
      <c r="P1959" s="33">
        <v>62</v>
      </c>
      <c r="Q1959" s="33">
        <f t="shared" ref="Q1959:Q1962" si="25">P1959*3</f>
        <v>186</v>
      </c>
      <c r="R1959" s="33"/>
      <c r="S1959" s="33">
        <v>41</v>
      </c>
      <c r="T1959" s="33">
        <v>127</v>
      </c>
      <c r="U1959" s="33" t="s">
        <v>5130</v>
      </c>
      <c r="V1959" s="33" t="s">
        <v>39</v>
      </c>
      <c r="W1959" s="33" t="s">
        <v>2157</v>
      </c>
    </row>
    <row r="1960" s="9" customFormat="1" ht="25" customHeight="1" spans="1:23">
      <c r="A1960" s="32">
        <v>1951</v>
      </c>
      <c r="B1960" s="185" t="s">
        <v>5131</v>
      </c>
      <c r="C1960" s="182" t="s">
        <v>31</v>
      </c>
      <c r="D1960" s="150" t="s">
        <v>34</v>
      </c>
      <c r="E1960" s="185" t="s">
        <v>3197</v>
      </c>
      <c r="F1960" s="34">
        <v>44166</v>
      </c>
      <c r="G1960" s="34">
        <v>44531</v>
      </c>
      <c r="H1960" s="57" t="s">
        <v>4393</v>
      </c>
      <c r="I1960" s="185" t="s">
        <v>5132</v>
      </c>
      <c r="J1960" s="206">
        <v>4</v>
      </c>
      <c r="K1960" s="206"/>
      <c r="L1960" s="206">
        <v>4</v>
      </c>
      <c r="M1960" s="135"/>
      <c r="N1960" s="135"/>
      <c r="O1960" s="70">
        <v>1</v>
      </c>
      <c r="P1960" s="33">
        <v>167</v>
      </c>
      <c r="Q1960" s="33">
        <f t="shared" si="25"/>
        <v>501</v>
      </c>
      <c r="R1960" s="33"/>
      <c r="S1960" s="33">
        <v>111</v>
      </c>
      <c r="T1960" s="33">
        <v>439</v>
      </c>
      <c r="U1960" s="33" t="s">
        <v>5133</v>
      </c>
      <c r="V1960" s="33" t="s">
        <v>39</v>
      </c>
      <c r="W1960" s="33" t="s">
        <v>2157</v>
      </c>
    </row>
    <row r="1961" s="9" customFormat="1" ht="25" customHeight="1" spans="1:23">
      <c r="A1961" s="32">
        <v>1952</v>
      </c>
      <c r="B1961" s="57" t="s">
        <v>5134</v>
      </c>
      <c r="C1961" s="182" t="s">
        <v>31</v>
      </c>
      <c r="D1961" s="150" t="s">
        <v>34</v>
      </c>
      <c r="E1961" s="57" t="s">
        <v>132</v>
      </c>
      <c r="F1961" s="34">
        <v>44166</v>
      </c>
      <c r="G1961" s="34">
        <v>44531</v>
      </c>
      <c r="H1961" s="57" t="s">
        <v>4393</v>
      </c>
      <c r="I1961" s="57" t="s">
        <v>5135</v>
      </c>
      <c r="J1961" s="206">
        <v>12</v>
      </c>
      <c r="K1961" s="206"/>
      <c r="L1961" s="206">
        <v>12</v>
      </c>
      <c r="M1961" s="135"/>
      <c r="N1961" s="135"/>
      <c r="O1961" s="70">
        <v>2</v>
      </c>
      <c r="P1961" s="33">
        <f>S1961*1.5</f>
        <v>93</v>
      </c>
      <c r="Q1961" s="33">
        <f t="shared" si="25"/>
        <v>279</v>
      </c>
      <c r="R1961" s="33">
        <v>1</v>
      </c>
      <c r="S1961" s="33">
        <v>62</v>
      </c>
      <c r="T1961" s="33">
        <v>248</v>
      </c>
      <c r="U1961" s="108" t="s">
        <v>5136</v>
      </c>
      <c r="V1961" s="33" t="s">
        <v>39</v>
      </c>
      <c r="W1961" s="33" t="s">
        <v>2157</v>
      </c>
    </row>
    <row r="1962" s="9" customFormat="1" ht="25" customHeight="1" spans="1:23">
      <c r="A1962" s="32">
        <v>1953</v>
      </c>
      <c r="B1962" s="57" t="s">
        <v>5137</v>
      </c>
      <c r="C1962" s="182" t="s">
        <v>31</v>
      </c>
      <c r="D1962" s="150" t="s">
        <v>34</v>
      </c>
      <c r="E1962" s="57" t="s">
        <v>398</v>
      </c>
      <c r="F1962" s="34">
        <v>44166</v>
      </c>
      <c r="G1962" s="34">
        <v>44531</v>
      </c>
      <c r="H1962" s="57" t="s">
        <v>4393</v>
      </c>
      <c r="I1962" s="57" t="s">
        <v>5138</v>
      </c>
      <c r="J1962" s="206">
        <v>16</v>
      </c>
      <c r="K1962" s="206"/>
      <c r="L1962" s="206">
        <v>16</v>
      </c>
      <c r="M1962" s="135"/>
      <c r="N1962" s="135"/>
      <c r="O1962" s="70">
        <v>1</v>
      </c>
      <c r="P1962" s="33">
        <f>S1962*1.5</f>
        <v>288</v>
      </c>
      <c r="Q1962" s="33">
        <f t="shared" si="25"/>
        <v>864</v>
      </c>
      <c r="R1962" s="33"/>
      <c r="S1962" s="33">
        <v>192</v>
      </c>
      <c r="T1962" s="33">
        <v>711</v>
      </c>
      <c r="U1962" s="108" t="s">
        <v>5139</v>
      </c>
      <c r="V1962" s="33" t="s">
        <v>39</v>
      </c>
      <c r="W1962" s="33" t="s">
        <v>2157</v>
      </c>
    </row>
    <row r="1963" s="9" customFormat="1" ht="25" customHeight="1" spans="1:23">
      <c r="A1963" s="32">
        <v>1954</v>
      </c>
      <c r="B1963" s="48" t="s">
        <v>5140</v>
      </c>
      <c r="C1963" s="182" t="s">
        <v>31</v>
      </c>
      <c r="D1963" s="150" t="s">
        <v>34</v>
      </c>
      <c r="E1963" s="48" t="s">
        <v>1141</v>
      </c>
      <c r="F1963" s="34">
        <v>44166</v>
      </c>
      <c r="G1963" s="34">
        <v>44531</v>
      </c>
      <c r="H1963" s="57" t="s">
        <v>4393</v>
      </c>
      <c r="I1963" s="48" t="s">
        <v>5141</v>
      </c>
      <c r="J1963" s="206">
        <v>3</v>
      </c>
      <c r="K1963" s="206"/>
      <c r="L1963" s="206">
        <v>3</v>
      </c>
      <c r="M1963" s="135"/>
      <c r="N1963" s="135"/>
      <c r="O1963" s="70">
        <v>1</v>
      </c>
      <c r="P1963" s="33">
        <v>12</v>
      </c>
      <c r="Q1963" s="33">
        <v>42</v>
      </c>
      <c r="R1963" s="33">
        <v>1</v>
      </c>
      <c r="S1963" s="33">
        <v>7</v>
      </c>
      <c r="T1963" s="33">
        <v>30</v>
      </c>
      <c r="U1963" s="33" t="s">
        <v>5142</v>
      </c>
      <c r="V1963" s="33" t="s">
        <v>39</v>
      </c>
      <c r="W1963" s="33" t="s">
        <v>2157</v>
      </c>
    </row>
    <row r="1964" s="9" customFormat="1" ht="25" customHeight="1" spans="1:23">
      <c r="A1964" s="32">
        <v>1955</v>
      </c>
      <c r="B1964" s="48" t="s">
        <v>5143</v>
      </c>
      <c r="C1964" s="182" t="s">
        <v>31</v>
      </c>
      <c r="D1964" s="150" t="s">
        <v>34</v>
      </c>
      <c r="E1964" s="33" t="s">
        <v>901</v>
      </c>
      <c r="F1964" s="34">
        <v>44166</v>
      </c>
      <c r="G1964" s="34">
        <v>44531</v>
      </c>
      <c r="H1964" s="57" t="s">
        <v>4393</v>
      </c>
      <c r="I1964" s="33" t="s">
        <v>5144</v>
      </c>
      <c r="J1964" s="206">
        <v>4</v>
      </c>
      <c r="K1964" s="206"/>
      <c r="L1964" s="206">
        <v>4</v>
      </c>
      <c r="M1964" s="135"/>
      <c r="N1964" s="135"/>
      <c r="O1964" s="70">
        <v>1</v>
      </c>
      <c r="P1964" s="33">
        <v>32</v>
      </c>
      <c r="Q1964" s="33">
        <f>P1964*3</f>
        <v>96</v>
      </c>
      <c r="R1964" s="33"/>
      <c r="S1964" s="33">
        <v>21</v>
      </c>
      <c r="T1964" s="33">
        <v>76</v>
      </c>
      <c r="U1964" s="33" t="s">
        <v>5145</v>
      </c>
      <c r="V1964" s="33" t="s">
        <v>39</v>
      </c>
      <c r="W1964" s="33" t="s">
        <v>2157</v>
      </c>
    </row>
    <row r="1965" s="9" customFormat="1" ht="25" customHeight="1" spans="1:23">
      <c r="A1965" s="32">
        <v>1956</v>
      </c>
      <c r="B1965" s="220" t="s">
        <v>5146</v>
      </c>
      <c r="C1965" s="182" t="s">
        <v>31</v>
      </c>
      <c r="D1965" s="150" t="s">
        <v>34</v>
      </c>
      <c r="E1965" s="185" t="s">
        <v>881</v>
      </c>
      <c r="F1965" s="34">
        <v>44166</v>
      </c>
      <c r="G1965" s="34">
        <v>44531</v>
      </c>
      <c r="H1965" s="57" t="s">
        <v>4393</v>
      </c>
      <c r="I1965" s="220" t="s">
        <v>5147</v>
      </c>
      <c r="J1965" s="206">
        <v>10</v>
      </c>
      <c r="K1965" s="206"/>
      <c r="L1965" s="206">
        <v>10</v>
      </c>
      <c r="M1965" s="135"/>
      <c r="N1965" s="135"/>
      <c r="O1965" s="70">
        <v>2</v>
      </c>
      <c r="P1965" s="33">
        <v>305</v>
      </c>
      <c r="Q1965" s="33">
        <v>1002</v>
      </c>
      <c r="R1965" s="33"/>
      <c r="S1965" s="33">
        <v>203</v>
      </c>
      <c r="T1965" s="33">
        <v>957</v>
      </c>
      <c r="U1965" s="33" t="s">
        <v>5148</v>
      </c>
      <c r="V1965" s="33" t="s">
        <v>39</v>
      </c>
      <c r="W1965" s="33" t="s">
        <v>2157</v>
      </c>
    </row>
    <row r="1966" s="9" customFormat="1" ht="25" customHeight="1" spans="1:23">
      <c r="A1966" s="32">
        <v>1957</v>
      </c>
      <c r="B1966" s="220" t="s">
        <v>5146</v>
      </c>
      <c r="C1966" s="182" t="s">
        <v>31</v>
      </c>
      <c r="D1966" s="150" t="s">
        <v>34</v>
      </c>
      <c r="E1966" s="185" t="s">
        <v>1563</v>
      </c>
      <c r="F1966" s="34">
        <v>44166</v>
      </c>
      <c r="G1966" s="34">
        <v>44531</v>
      </c>
      <c r="H1966" s="57" t="s">
        <v>4393</v>
      </c>
      <c r="I1966" s="220" t="s">
        <v>5149</v>
      </c>
      <c r="J1966" s="206">
        <v>7</v>
      </c>
      <c r="K1966" s="206"/>
      <c r="L1966" s="206">
        <v>7</v>
      </c>
      <c r="M1966" s="135"/>
      <c r="N1966" s="135"/>
      <c r="O1966" s="70">
        <v>1</v>
      </c>
      <c r="P1966" s="33">
        <v>120</v>
      </c>
      <c r="Q1966" s="33">
        <v>460</v>
      </c>
      <c r="R1966" s="33"/>
      <c r="S1966" s="33">
        <v>100</v>
      </c>
      <c r="T1966" s="33">
        <v>420</v>
      </c>
      <c r="U1966" s="33" t="s">
        <v>5150</v>
      </c>
      <c r="V1966" s="33" t="s">
        <v>39</v>
      </c>
      <c r="W1966" s="33" t="s">
        <v>2157</v>
      </c>
    </row>
    <row r="1967" s="9" customFormat="1" ht="25" customHeight="1" spans="1:23">
      <c r="A1967" s="32">
        <v>1958</v>
      </c>
      <c r="B1967" s="87" t="s">
        <v>5151</v>
      </c>
      <c r="C1967" s="182" t="s">
        <v>31</v>
      </c>
      <c r="D1967" s="150" t="s">
        <v>34</v>
      </c>
      <c r="E1967" s="87" t="s">
        <v>747</v>
      </c>
      <c r="F1967" s="34">
        <v>44166</v>
      </c>
      <c r="G1967" s="34">
        <v>44531</v>
      </c>
      <c r="H1967" s="57" t="s">
        <v>4393</v>
      </c>
      <c r="I1967" s="87" t="s">
        <v>5152</v>
      </c>
      <c r="J1967" s="206">
        <v>17</v>
      </c>
      <c r="K1967" s="206"/>
      <c r="L1967" s="206">
        <v>17</v>
      </c>
      <c r="M1967" s="135"/>
      <c r="N1967" s="135"/>
      <c r="O1967" s="70">
        <v>2</v>
      </c>
      <c r="P1967" s="33">
        <v>38</v>
      </c>
      <c r="Q1967" s="33">
        <f>P1967*3</f>
        <v>114</v>
      </c>
      <c r="R1967" s="33"/>
      <c r="S1967" s="33">
        <v>25</v>
      </c>
      <c r="T1967" s="33">
        <v>180</v>
      </c>
      <c r="U1967" s="33" t="s">
        <v>5153</v>
      </c>
      <c r="V1967" s="33" t="s">
        <v>39</v>
      </c>
      <c r="W1967" s="33" t="s">
        <v>2157</v>
      </c>
    </row>
    <row r="1968" ht="36" spans="1:23">
      <c r="A1968" s="32">
        <v>1959</v>
      </c>
      <c r="B1968" s="39" t="s">
        <v>5154</v>
      </c>
      <c r="C1968" s="39" t="s">
        <v>30</v>
      </c>
      <c r="D1968" s="39" t="s">
        <v>5155</v>
      </c>
      <c r="E1968" s="39" t="s">
        <v>46</v>
      </c>
      <c r="F1968" s="64">
        <v>44317</v>
      </c>
      <c r="G1968" s="64">
        <v>44348</v>
      </c>
      <c r="H1968" s="39" t="s">
        <v>5156</v>
      </c>
      <c r="I1968" s="39" t="s">
        <v>5157</v>
      </c>
      <c r="J1968" s="31">
        <v>30</v>
      </c>
      <c r="K1968" s="31"/>
      <c r="L1968" s="31">
        <v>30</v>
      </c>
      <c r="M1968" s="31"/>
      <c r="N1968" s="31"/>
      <c r="O1968" s="31"/>
      <c r="P1968" s="31"/>
      <c r="Q1968" s="31"/>
      <c r="R1968" s="58">
        <v>1</v>
      </c>
      <c r="S1968" s="39">
        <v>277</v>
      </c>
      <c r="T1968" s="39">
        <v>1103</v>
      </c>
      <c r="U1968" s="33" t="s">
        <v>5158</v>
      </c>
      <c r="V1968" s="37" t="s">
        <v>39</v>
      </c>
      <c r="W1968" s="33" t="s">
        <v>179</v>
      </c>
    </row>
    <row r="1969" ht="36" spans="1:23">
      <c r="A1969" s="32">
        <v>1960</v>
      </c>
      <c r="B1969" s="39" t="s">
        <v>5159</v>
      </c>
      <c r="C1969" s="39" t="s">
        <v>30</v>
      </c>
      <c r="D1969" s="39" t="s">
        <v>5155</v>
      </c>
      <c r="E1969" s="39" t="s">
        <v>330</v>
      </c>
      <c r="F1969" s="64">
        <v>44378</v>
      </c>
      <c r="G1969" s="64">
        <v>44866</v>
      </c>
      <c r="H1969" s="39" t="s">
        <v>5156</v>
      </c>
      <c r="I1969" s="39" t="s">
        <v>5160</v>
      </c>
      <c r="J1969" s="31">
        <v>5000</v>
      </c>
      <c r="K1969" s="31"/>
      <c r="L1969" s="31">
        <v>5000</v>
      </c>
      <c r="M1969" s="31"/>
      <c r="N1969" s="31"/>
      <c r="O1969" s="31"/>
      <c r="P1969" s="31"/>
      <c r="Q1969" s="31"/>
      <c r="R1969" s="58">
        <v>1</v>
      </c>
      <c r="S1969" s="39">
        <v>183</v>
      </c>
      <c r="T1969" s="39">
        <v>693</v>
      </c>
      <c r="U1969" s="33" t="s">
        <v>5161</v>
      </c>
      <c r="V1969" s="37" t="s">
        <v>39</v>
      </c>
      <c r="W1969" s="33" t="s">
        <v>179</v>
      </c>
    </row>
    <row r="1970" ht="36" spans="1:23">
      <c r="A1970" s="32">
        <v>1961</v>
      </c>
      <c r="B1970" s="39" t="s">
        <v>5162</v>
      </c>
      <c r="C1970" s="39" t="s">
        <v>30</v>
      </c>
      <c r="D1970" s="39" t="s">
        <v>5155</v>
      </c>
      <c r="E1970" s="39" t="s">
        <v>219</v>
      </c>
      <c r="F1970" s="64">
        <v>44317</v>
      </c>
      <c r="G1970" s="64">
        <v>44866</v>
      </c>
      <c r="H1970" s="39" t="s">
        <v>5156</v>
      </c>
      <c r="I1970" s="39" t="s">
        <v>5163</v>
      </c>
      <c r="J1970" s="31">
        <v>30</v>
      </c>
      <c r="K1970" s="31"/>
      <c r="L1970" s="31">
        <v>30</v>
      </c>
      <c r="M1970" s="31"/>
      <c r="N1970" s="31"/>
      <c r="O1970" s="31"/>
      <c r="P1970" s="31"/>
      <c r="Q1970" s="31"/>
      <c r="R1970" s="58">
        <v>1</v>
      </c>
      <c r="S1970" s="39">
        <v>95</v>
      </c>
      <c r="T1970" s="39">
        <v>380</v>
      </c>
      <c r="U1970" s="33" t="s">
        <v>5164</v>
      </c>
      <c r="V1970" s="37" t="s">
        <v>39</v>
      </c>
      <c r="W1970" s="33" t="s">
        <v>179</v>
      </c>
    </row>
    <row r="1971" ht="36" spans="1:23">
      <c r="A1971" s="32">
        <v>1962</v>
      </c>
      <c r="B1971" s="39" t="s">
        <v>5165</v>
      </c>
      <c r="C1971" s="39" t="s">
        <v>30</v>
      </c>
      <c r="D1971" s="39" t="s">
        <v>5155</v>
      </c>
      <c r="E1971" s="39" t="s">
        <v>821</v>
      </c>
      <c r="F1971" s="64">
        <v>44317</v>
      </c>
      <c r="G1971" s="64">
        <v>44409</v>
      </c>
      <c r="H1971" s="39" t="s">
        <v>5156</v>
      </c>
      <c r="I1971" s="39" t="s">
        <v>5166</v>
      </c>
      <c r="J1971" s="31">
        <v>210</v>
      </c>
      <c r="K1971" s="31"/>
      <c r="L1971" s="31">
        <v>210</v>
      </c>
      <c r="M1971" s="31"/>
      <c r="N1971" s="31"/>
      <c r="O1971" s="31"/>
      <c r="P1971" s="31"/>
      <c r="Q1971" s="31"/>
      <c r="R1971" s="58">
        <v>1</v>
      </c>
      <c r="S1971" s="39">
        <v>470</v>
      </c>
      <c r="T1971" s="39">
        <v>1890</v>
      </c>
      <c r="U1971" s="33" t="s">
        <v>5158</v>
      </c>
      <c r="V1971" s="37" t="s">
        <v>39</v>
      </c>
      <c r="W1971" s="33" t="s">
        <v>179</v>
      </c>
    </row>
    <row r="1972" ht="36" spans="1:23">
      <c r="A1972" s="32">
        <v>1963</v>
      </c>
      <c r="B1972" s="39" t="s">
        <v>5167</v>
      </c>
      <c r="C1972" s="39" t="s">
        <v>30</v>
      </c>
      <c r="D1972" s="39" t="s">
        <v>5155</v>
      </c>
      <c r="E1972" s="39" t="s">
        <v>132</v>
      </c>
      <c r="F1972" s="64">
        <v>44409</v>
      </c>
      <c r="G1972" s="64">
        <v>44896</v>
      </c>
      <c r="H1972" s="39" t="s">
        <v>5156</v>
      </c>
      <c r="I1972" s="39" t="s">
        <v>5168</v>
      </c>
      <c r="J1972" s="31">
        <v>800</v>
      </c>
      <c r="K1972" s="31"/>
      <c r="L1972" s="31">
        <v>800</v>
      </c>
      <c r="M1972" s="31"/>
      <c r="N1972" s="31"/>
      <c r="O1972" s="31"/>
      <c r="P1972" s="31"/>
      <c r="Q1972" s="31"/>
      <c r="R1972" s="58">
        <v>1</v>
      </c>
      <c r="S1972" s="39">
        <v>123</v>
      </c>
      <c r="T1972" s="39">
        <v>532</v>
      </c>
      <c r="U1972" s="33" t="s">
        <v>5169</v>
      </c>
      <c r="V1972" s="37" t="s">
        <v>39</v>
      </c>
      <c r="W1972" s="33" t="s">
        <v>179</v>
      </c>
    </row>
    <row r="1973" s="1" customFormat="1" ht="24" spans="1:23">
      <c r="A1973" s="32">
        <v>1964</v>
      </c>
      <c r="B1973" s="43" t="s">
        <v>5170</v>
      </c>
      <c r="C1973" s="32" t="s">
        <v>31</v>
      </c>
      <c r="D1973" s="32" t="s">
        <v>34</v>
      </c>
      <c r="E1973" s="32" t="s">
        <v>2187</v>
      </c>
      <c r="F1973" s="36">
        <v>44501</v>
      </c>
      <c r="G1973" s="36">
        <v>44805</v>
      </c>
      <c r="H1973" s="33" t="s">
        <v>5171</v>
      </c>
      <c r="I1973" s="32" t="s">
        <v>5172</v>
      </c>
      <c r="J1973" s="32">
        <v>400</v>
      </c>
      <c r="K1973" s="43"/>
      <c r="L1973" s="43"/>
      <c r="M1973" s="43">
        <v>400</v>
      </c>
      <c r="N1973" s="43"/>
      <c r="O1973" s="32">
        <v>5</v>
      </c>
      <c r="P1973" s="32">
        <v>1356</v>
      </c>
      <c r="Q1973" s="32">
        <v>5080</v>
      </c>
      <c r="R1973" s="43"/>
      <c r="S1973" s="43">
        <v>120</v>
      </c>
      <c r="T1973" s="43">
        <v>420</v>
      </c>
      <c r="U1973" s="32" t="s">
        <v>5173</v>
      </c>
      <c r="V1973" s="32" t="s">
        <v>39</v>
      </c>
      <c r="W1973" s="32" t="s">
        <v>40</v>
      </c>
    </row>
    <row r="1974" s="17" customFormat="1" ht="73.5" spans="1:23">
      <c r="A1974" s="32">
        <v>1965</v>
      </c>
      <c r="B1974" s="43" t="s">
        <v>5174</v>
      </c>
      <c r="C1974" s="221" t="s">
        <v>31</v>
      </c>
      <c r="D1974" s="58" t="s">
        <v>34</v>
      </c>
      <c r="E1974" s="43" t="s">
        <v>5175</v>
      </c>
      <c r="F1974" s="36">
        <v>44501</v>
      </c>
      <c r="G1974" s="222">
        <v>44531</v>
      </c>
      <c r="H1974" s="90" t="s">
        <v>5171</v>
      </c>
      <c r="I1974" s="225" t="s">
        <v>5176</v>
      </c>
      <c r="J1974" s="90">
        <v>200</v>
      </c>
      <c r="K1974" s="90"/>
      <c r="L1974" s="90"/>
      <c r="M1974" s="90">
        <v>200</v>
      </c>
      <c r="N1974" s="90"/>
      <c r="O1974" s="90"/>
      <c r="P1974" s="90">
        <v>6299</v>
      </c>
      <c r="Q1974" s="90">
        <v>25200</v>
      </c>
      <c r="R1974" s="58"/>
      <c r="S1974" s="43"/>
      <c r="T1974" s="226"/>
      <c r="U1974" s="227" t="s">
        <v>5177</v>
      </c>
      <c r="V1974" s="90" t="s">
        <v>39</v>
      </c>
      <c r="W1974" s="90" t="s">
        <v>40</v>
      </c>
    </row>
    <row r="1975" s="17" customFormat="1" ht="52.5" spans="1:23">
      <c r="A1975" s="32">
        <v>1966</v>
      </c>
      <c r="B1975" s="43" t="s">
        <v>5178</v>
      </c>
      <c r="C1975" s="221" t="s">
        <v>31</v>
      </c>
      <c r="D1975" s="58" t="s">
        <v>34</v>
      </c>
      <c r="E1975" s="90" t="s">
        <v>5179</v>
      </c>
      <c r="F1975" s="223">
        <v>44501</v>
      </c>
      <c r="G1975" s="222">
        <v>44531</v>
      </c>
      <c r="H1975" s="90" t="s">
        <v>5171</v>
      </c>
      <c r="I1975" s="225" t="s">
        <v>5180</v>
      </c>
      <c r="J1975" s="90">
        <v>90</v>
      </c>
      <c r="K1975" s="90"/>
      <c r="L1975" s="90"/>
      <c r="M1975" s="90">
        <v>90</v>
      </c>
      <c r="N1975" s="90"/>
      <c r="O1975" s="90">
        <v>1</v>
      </c>
      <c r="P1975" s="90">
        <v>966</v>
      </c>
      <c r="Q1975" s="90">
        <v>3744</v>
      </c>
      <c r="R1975" s="58"/>
      <c r="S1975" s="90">
        <v>966</v>
      </c>
      <c r="T1975" s="90">
        <v>3744</v>
      </c>
      <c r="U1975" s="43" t="s">
        <v>5181</v>
      </c>
      <c r="V1975" s="90" t="s">
        <v>39</v>
      </c>
      <c r="W1975" s="90" t="s">
        <v>40</v>
      </c>
    </row>
    <row r="1976" s="17" customFormat="1" ht="24" spans="1:23">
      <c r="A1976" s="32">
        <v>1967</v>
      </c>
      <c r="B1976" s="43" t="s">
        <v>5182</v>
      </c>
      <c r="C1976" s="221" t="s">
        <v>30</v>
      </c>
      <c r="D1976" s="58" t="s">
        <v>34</v>
      </c>
      <c r="E1976" s="90" t="s">
        <v>972</v>
      </c>
      <c r="F1976" s="223">
        <v>44501</v>
      </c>
      <c r="G1976" s="222">
        <v>44713</v>
      </c>
      <c r="H1976" s="90" t="s">
        <v>5171</v>
      </c>
      <c r="I1976" s="90" t="s">
        <v>5183</v>
      </c>
      <c r="J1976" s="90">
        <v>100</v>
      </c>
      <c r="K1976" s="90"/>
      <c r="L1976" s="90"/>
      <c r="M1976" s="90">
        <v>100</v>
      </c>
      <c r="N1976" s="90"/>
      <c r="O1976" s="90">
        <v>1</v>
      </c>
      <c r="P1976" s="90">
        <v>626</v>
      </c>
      <c r="Q1976" s="90">
        <v>2293</v>
      </c>
      <c r="R1976" s="58">
        <v>1</v>
      </c>
      <c r="S1976" s="33">
        <v>196</v>
      </c>
      <c r="T1976" s="228">
        <v>832</v>
      </c>
      <c r="U1976" s="33" t="s">
        <v>5184</v>
      </c>
      <c r="V1976" s="90" t="s">
        <v>5185</v>
      </c>
      <c r="W1976" s="90" t="s">
        <v>40</v>
      </c>
    </row>
    <row r="1977" s="17" customFormat="1" ht="31.5" spans="1:23">
      <c r="A1977" s="32">
        <v>1968</v>
      </c>
      <c r="B1977" s="43" t="s">
        <v>5186</v>
      </c>
      <c r="C1977" s="221" t="s">
        <v>30</v>
      </c>
      <c r="D1977" s="58" t="s">
        <v>34</v>
      </c>
      <c r="E1977" s="224" t="s">
        <v>419</v>
      </c>
      <c r="F1977" s="223">
        <v>44501</v>
      </c>
      <c r="G1977" s="222">
        <v>44531</v>
      </c>
      <c r="H1977" s="90" t="s">
        <v>5171</v>
      </c>
      <c r="I1977" s="225" t="s">
        <v>5187</v>
      </c>
      <c r="J1977" s="90">
        <v>100</v>
      </c>
      <c r="K1977" s="90"/>
      <c r="L1977" s="90"/>
      <c r="M1977" s="90">
        <v>100</v>
      </c>
      <c r="N1977" s="90"/>
      <c r="O1977" s="90"/>
      <c r="P1977" s="90">
        <v>830</v>
      </c>
      <c r="Q1977" s="90">
        <v>1200</v>
      </c>
      <c r="R1977" s="90"/>
      <c r="S1977" s="37"/>
      <c r="T1977" s="227"/>
      <c r="U1977" s="33" t="s">
        <v>5188</v>
      </c>
      <c r="V1977" s="90" t="s">
        <v>5189</v>
      </c>
      <c r="W1977" s="90" t="s">
        <v>40</v>
      </c>
    </row>
    <row r="1978" s="17" customFormat="1" ht="36" spans="1:23">
      <c r="A1978" s="32">
        <v>1969</v>
      </c>
      <c r="B1978" s="43" t="s">
        <v>5190</v>
      </c>
      <c r="C1978" s="221" t="s">
        <v>31</v>
      </c>
      <c r="D1978" s="58" t="s">
        <v>34</v>
      </c>
      <c r="E1978" s="90" t="s">
        <v>5179</v>
      </c>
      <c r="F1978" s="223">
        <v>44501</v>
      </c>
      <c r="G1978" s="222">
        <v>44531</v>
      </c>
      <c r="H1978" s="90" t="s">
        <v>5171</v>
      </c>
      <c r="I1978" s="225" t="s">
        <v>5191</v>
      </c>
      <c r="J1978" s="90">
        <v>25</v>
      </c>
      <c r="K1978" s="90"/>
      <c r="L1978" s="90"/>
      <c r="M1978" s="90">
        <v>25</v>
      </c>
      <c r="N1978" s="90"/>
      <c r="O1978" s="90">
        <v>1</v>
      </c>
      <c r="P1978" s="90">
        <v>966</v>
      </c>
      <c r="Q1978" s="90">
        <v>3744</v>
      </c>
      <c r="R1978" s="90"/>
      <c r="S1978" s="37"/>
      <c r="T1978" s="227"/>
      <c r="U1978" s="43" t="s">
        <v>5192</v>
      </c>
      <c r="V1978" s="90" t="s">
        <v>39</v>
      </c>
      <c r="W1978" s="90" t="s">
        <v>40</v>
      </c>
    </row>
    <row r="1979" s="17" customFormat="1" ht="31.5" spans="1:23">
      <c r="A1979" s="32">
        <v>1970</v>
      </c>
      <c r="B1979" s="43" t="s">
        <v>5193</v>
      </c>
      <c r="C1979" s="221" t="s">
        <v>32</v>
      </c>
      <c r="D1979" s="58" t="s">
        <v>34</v>
      </c>
      <c r="E1979" s="43" t="s">
        <v>5194</v>
      </c>
      <c r="F1979" s="223">
        <v>44501</v>
      </c>
      <c r="G1979" s="222">
        <v>44531</v>
      </c>
      <c r="H1979" s="90" t="s">
        <v>5171</v>
      </c>
      <c r="I1979" s="90" t="s">
        <v>5195</v>
      </c>
      <c r="J1979" s="90">
        <v>42</v>
      </c>
      <c r="K1979" s="90"/>
      <c r="L1979" s="90"/>
      <c r="M1979" s="90">
        <v>42</v>
      </c>
      <c r="N1979" s="90"/>
      <c r="O1979" s="90"/>
      <c r="P1979" s="90"/>
      <c r="Q1979" s="90"/>
      <c r="R1979" s="90"/>
      <c r="S1979" s="37"/>
      <c r="T1979" s="227"/>
      <c r="U1979" s="81" t="s">
        <v>5196</v>
      </c>
      <c r="V1979" s="90" t="s">
        <v>39</v>
      </c>
      <c r="W1979" s="90" t="s">
        <v>40</v>
      </c>
    </row>
    <row r="1980" s="17" customFormat="1" ht="52.5" spans="1:23">
      <c r="A1980" s="32">
        <v>1971</v>
      </c>
      <c r="B1980" s="43" t="s">
        <v>5197</v>
      </c>
      <c r="C1980" s="221" t="s">
        <v>32</v>
      </c>
      <c r="D1980" s="58" t="s">
        <v>34</v>
      </c>
      <c r="E1980" s="43" t="s">
        <v>5194</v>
      </c>
      <c r="F1980" s="223">
        <v>44501</v>
      </c>
      <c r="G1980" s="222">
        <v>44531</v>
      </c>
      <c r="H1980" s="90" t="s">
        <v>5171</v>
      </c>
      <c r="I1980" s="225" t="s">
        <v>5198</v>
      </c>
      <c r="J1980" s="90">
        <v>15</v>
      </c>
      <c r="K1980" s="90"/>
      <c r="L1980" s="90"/>
      <c r="M1980" s="90">
        <v>15</v>
      </c>
      <c r="N1980" s="90"/>
      <c r="O1980" s="90"/>
      <c r="P1980" s="90"/>
      <c r="Q1980" s="90">
        <v>420</v>
      </c>
      <c r="R1980" s="90"/>
      <c r="S1980" s="37"/>
      <c r="T1980" s="227"/>
      <c r="U1980" s="33" t="s">
        <v>5199</v>
      </c>
      <c r="V1980" s="90" t="s">
        <v>5200</v>
      </c>
      <c r="W1980" s="90" t="s">
        <v>40</v>
      </c>
    </row>
    <row r="1981" s="17" customFormat="1" ht="24" spans="1:23">
      <c r="A1981" s="32">
        <v>1972</v>
      </c>
      <c r="B1981" s="43" t="s">
        <v>5201</v>
      </c>
      <c r="C1981" s="221" t="s">
        <v>32</v>
      </c>
      <c r="D1981" s="58" t="s">
        <v>34</v>
      </c>
      <c r="E1981" s="43" t="s">
        <v>5194</v>
      </c>
      <c r="F1981" s="223">
        <v>44501</v>
      </c>
      <c r="G1981" s="222">
        <v>44531</v>
      </c>
      <c r="H1981" s="90" t="s">
        <v>5171</v>
      </c>
      <c r="I1981" s="90" t="s">
        <v>5202</v>
      </c>
      <c r="J1981" s="90">
        <v>15</v>
      </c>
      <c r="K1981" s="37"/>
      <c r="L1981" s="37"/>
      <c r="M1981" s="90">
        <v>15</v>
      </c>
      <c r="N1981" s="90"/>
      <c r="O1981" s="90"/>
      <c r="P1981" s="90">
        <v>200</v>
      </c>
      <c r="Q1981" s="90">
        <v>800</v>
      </c>
      <c r="R1981" s="90"/>
      <c r="S1981" s="37"/>
      <c r="T1981" s="227"/>
      <c r="U1981" s="43" t="s">
        <v>5203</v>
      </c>
      <c r="V1981" s="90" t="s">
        <v>39</v>
      </c>
      <c r="W1981" s="90" t="s">
        <v>40</v>
      </c>
    </row>
    <row r="1982" s="17" customFormat="1" ht="24" spans="1:23">
      <c r="A1982" s="32">
        <v>1973</v>
      </c>
      <c r="B1982" s="43" t="s">
        <v>5204</v>
      </c>
      <c r="C1982" s="221" t="s">
        <v>32</v>
      </c>
      <c r="D1982" s="58" t="s">
        <v>34</v>
      </c>
      <c r="E1982" s="43" t="s">
        <v>5194</v>
      </c>
      <c r="F1982" s="223">
        <v>44501</v>
      </c>
      <c r="G1982" s="222">
        <v>44531</v>
      </c>
      <c r="H1982" s="90" t="s">
        <v>5171</v>
      </c>
      <c r="I1982" s="90" t="s">
        <v>5205</v>
      </c>
      <c r="J1982" s="90">
        <v>13</v>
      </c>
      <c r="K1982" s="90"/>
      <c r="L1982" s="90"/>
      <c r="M1982" s="90">
        <v>13</v>
      </c>
      <c r="N1982" s="90"/>
      <c r="O1982" s="90"/>
      <c r="P1982" s="90">
        <v>3200</v>
      </c>
      <c r="Q1982" s="90">
        <v>11000</v>
      </c>
      <c r="R1982" s="90"/>
      <c r="S1982" s="37"/>
      <c r="T1982" s="227"/>
      <c r="U1982" s="43" t="s">
        <v>5203</v>
      </c>
      <c r="V1982" s="90" t="s">
        <v>39</v>
      </c>
      <c r="W1982" s="90" t="s">
        <v>40</v>
      </c>
    </row>
    <row r="1983" s="18" customFormat="1" ht="24" spans="1:23">
      <c r="A1983" s="32">
        <v>1974</v>
      </c>
      <c r="B1983" s="33" t="s">
        <v>5206</v>
      </c>
      <c r="C1983" s="33" t="s">
        <v>32</v>
      </c>
      <c r="D1983" s="90" t="s">
        <v>34</v>
      </c>
      <c r="E1983" s="33" t="s">
        <v>419</v>
      </c>
      <c r="F1983" s="34">
        <v>44197</v>
      </c>
      <c r="G1983" s="34">
        <v>44531</v>
      </c>
      <c r="H1983" s="33" t="s">
        <v>5207</v>
      </c>
      <c r="I1983" s="33" t="s">
        <v>5208</v>
      </c>
      <c r="J1983" s="33">
        <v>177</v>
      </c>
      <c r="K1983" s="33"/>
      <c r="L1983" s="33"/>
      <c r="M1983" s="33">
        <v>177</v>
      </c>
      <c r="N1983" s="33"/>
      <c r="O1983" s="33"/>
      <c r="P1983" s="33"/>
      <c r="Q1983" s="33">
        <v>1765</v>
      </c>
      <c r="R1983" s="33"/>
      <c r="S1983" s="33"/>
      <c r="T1983" s="33">
        <v>1765</v>
      </c>
      <c r="U1983" s="33" t="s">
        <v>5209</v>
      </c>
      <c r="V1983" s="90" t="s">
        <v>39</v>
      </c>
      <c r="W1983" s="33" t="s">
        <v>40</v>
      </c>
    </row>
    <row r="1984" s="18" customFormat="1" ht="24" spans="1:23">
      <c r="A1984" s="32">
        <v>1975</v>
      </c>
      <c r="B1984" s="33" t="s">
        <v>5210</v>
      </c>
      <c r="C1984" s="33" t="s">
        <v>32</v>
      </c>
      <c r="D1984" s="90" t="s">
        <v>34</v>
      </c>
      <c r="E1984" s="33" t="s">
        <v>419</v>
      </c>
      <c r="F1984" s="34">
        <v>44197</v>
      </c>
      <c r="G1984" s="34">
        <v>44531</v>
      </c>
      <c r="H1984" s="33" t="s">
        <v>5207</v>
      </c>
      <c r="I1984" s="33" t="s">
        <v>5211</v>
      </c>
      <c r="J1984" s="33">
        <v>952</v>
      </c>
      <c r="K1984" s="33"/>
      <c r="L1984" s="33"/>
      <c r="M1984" s="33">
        <v>952</v>
      </c>
      <c r="N1984" s="33"/>
      <c r="O1984" s="33"/>
      <c r="P1984" s="33"/>
      <c r="Q1984" s="33">
        <v>8788</v>
      </c>
      <c r="R1984" s="33"/>
      <c r="S1984" s="33"/>
      <c r="T1984" s="33">
        <v>8788</v>
      </c>
      <c r="U1984" s="33" t="s">
        <v>5212</v>
      </c>
      <c r="V1984" s="90" t="s">
        <v>39</v>
      </c>
      <c r="W1984" s="33" t="s">
        <v>40</v>
      </c>
    </row>
    <row r="1985" s="18" customFormat="1" ht="24" spans="1:23">
      <c r="A1985" s="32">
        <v>1976</v>
      </c>
      <c r="B1985" s="33" t="s">
        <v>5213</v>
      </c>
      <c r="C1985" s="33" t="s">
        <v>32</v>
      </c>
      <c r="D1985" s="90" t="s">
        <v>34</v>
      </c>
      <c r="E1985" s="33" t="s">
        <v>419</v>
      </c>
      <c r="F1985" s="34">
        <v>44197</v>
      </c>
      <c r="G1985" s="34">
        <v>44531</v>
      </c>
      <c r="H1985" s="33" t="s">
        <v>5207</v>
      </c>
      <c r="I1985" s="33" t="s">
        <v>5214</v>
      </c>
      <c r="J1985" s="33">
        <v>392.6</v>
      </c>
      <c r="K1985" s="33"/>
      <c r="L1985" s="33"/>
      <c r="M1985" s="33">
        <v>392.6</v>
      </c>
      <c r="N1985" s="33"/>
      <c r="O1985" s="33"/>
      <c r="P1985" s="33"/>
      <c r="Q1985" s="33">
        <v>1442</v>
      </c>
      <c r="R1985" s="33"/>
      <c r="S1985" s="33"/>
      <c r="T1985" s="33">
        <v>1442</v>
      </c>
      <c r="U1985" s="33" t="s">
        <v>5215</v>
      </c>
      <c r="V1985" s="90" t="s">
        <v>39</v>
      </c>
      <c r="W1985" s="33" t="s">
        <v>40</v>
      </c>
    </row>
    <row r="1986" s="18" customFormat="1" ht="24" spans="1:23">
      <c r="A1986" s="32">
        <v>1977</v>
      </c>
      <c r="B1986" s="33" t="s">
        <v>5216</v>
      </c>
      <c r="C1986" s="33" t="s">
        <v>32</v>
      </c>
      <c r="D1986" s="90" t="s">
        <v>34</v>
      </c>
      <c r="E1986" s="33" t="s">
        <v>419</v>
      </c>
      <c r="F1986" s="34">
        <v>44197</v>
      </c>
      <c r="G1986" s="34">
        <v>44531</v>
      </c>
      <c r="H1986" s="33" t="s">
        <v>5207</v>
      </c>
      <c r="I1986" s="33" t="s">
        <v>5217</v>
      </c>
      <c r="J1986" s="33">
        <v>262.2</v>
      </c>
      <c r="K1986" s="33"/>
      <c r="L1986" s="33"/>
      <c r="M1986" s="33">
        <v>262.2</v>
      </c>
      <c r="N1986" s="33"/>
      <c r="O1986" s="33"/>
      <c r="P1986" s="33"/>
      <c r="Q1986" s="33">
        <v>1311</v>
      </c>
      <c r="R1986" s="33"/>
      <c r="S1986" s="33"/>
      <c r="T1986" s="33">
        <v>1311</v>
      </c>
      <c r="U1986" s="33" t="s">
        <v>5218</v>
      </c>
      <c r="V1986" s="90" t="s">
        <v>39</v>
      </c>
      <c r="W1986" s="33" t="s">
        <v>40</v>
      </c>
    </row>
    <row r="1987" s="18" customFormat="1" ht="24" spans="1:23">
      <c r="A1987" s="32">
        <v>1978</v>
      </c>
      <c r="B1987" s="33" t="s">
        <v>5219</v>
      </c>
      <c r="C1987" s="33" t="s">
        <v>32</v>
      </c>
      <c r="D1987" s="90" t="s">
        <v>34</v>
      </c>
      <c r="E1987" s="33" t="s">
        <v>419</v>
      </c>
      <c r="F1987" s="34">
        <v>44348</v>
      </c>
      <c r="G1987" s="34">
        <v>44531</v>
      </c>
      <c r="H1987" s="33" t="s">
        <v>5207</v>
      </c>
      <c r="I1987" s="33" t="s">
        <v>5220</v>
      </c>
      <c r="J1987" s="33">
        <v>346.71</v>
      </c>
      <c r="K1987" s="33"/>
      <c r="L1987" s="33"/>
      <c r="M1987" s="33">
        <v>346.71</v>
      </c>
      <c r="N1987" s="33"/>
      <c r="O1987" s="33"/>
      <c r="P1987" s="33"/>
      <c r="Q1987" s="33">
        <v>1000</v>
      </c>
      <c r="R1987" s="33"/>
      <c r="S1987" s="33"/>
      <c r="T1987" s="33">
        <v>1000</v>
      </c>
      <c r="U1987" s="33" t="s">
        <v>5221</v>
      </c>
      <c r="V1987" s="90" t="s">
        <v>39</v>
      </c>
      <c r="W1987" s="33" t="s">
        <v>40</v>
      </c>
    </row>
    <row r="1988" s="18" customFormat="1" ht="24" spans="1:23">
      <c r="A1988" s="32">
        <v>1979</v>
      </c>
      <c r="B1988" s="33" t="s">
        <v>5222</v>
      </c>
      <c r="C1988" s="33" t="s">
        <v>32</v>
      </c>
      <c r="D1988" s="90" t="s">
        <v>34</v>
      </c>
      <c r="E1988" s="33" t="s">
        <v>419</v>
      </c>
      <c r="F1988" s="34">
        <v>44197</v>
      </c>
      <c r="G1988" s="34">
        <v>44531</v>
      </c>
      <c r="H1988" s="33" t="s">
        <v>5223</v>
      </c>
      <c r="I1988" s="33" t="s">
        <v>5224</v>
      </c>
      <c r="J1988" s="33">
        <v>295</v>
      </c>
      <c r="K1988" s="33"/>
      <c r="L1988" s="33"/>
      <c r="M1988" s="33">
        <v>295</v>
      </c>
      <c r="N1988" s="33"/>
      <c r="O1988" s="33"/>
      <c r="P1988" s="33">
        <v>260</v>
      </c>
      <c r="Q1988" s="33">
        <v>910</v>
      </c>
      <c r="R1988" s="33"/>
      <c r="S1988" s="33">
        <v>260</v>
      </c>
      <c r="T1988" s="33">
        <v>910</v>
      </c>
      <c r="U1988" s="33" t="s">
        <v>5225</v>
      </c>
      <c r="V1988" s="90" t="s">
        <v>39</v>
      </c>
      <c r="W1988" s="33" t="s">
        <v>40</v>
      </c>
    </row>
    <row r="1989" s="18" customFormat="1" ht="36" spans="1:23">
      <c r="A1989" s="32">
        <v>1980</v>
      </c>
      <c r="B1989" s="33" t="s">
        <v>5226</v>
      </c>
      <c r="C1989" s="33" t="s">
        <v>32</v>
      </c>
      <c r="D1989" s="90" t="s">
        <v>34</v>
      </c>
      <c r="E1989" s="33" t="s">
        <v>419</v>
      </c>
      <c r="F1989" s="34">
        <v>44197</v>
      </c>
      <c r="G1989" s="34">
        <v>44531</v>
      </c>
      <c r="H1989" s="33" t="s">
        <v>5227</v>
      </c>
      <c r="I1989" s="33" t="s">
        <v>5228</v>
      </c>
      <c r="J1989" s="33">
        <v>613.2546</v>
      </c>
      <c r="K1989" s="33"/>
      <c r="L1989" s="33"/>
      <c r="M1989" s="33">
        <v>613.2546</v>
      </c>
      <c r="N1989" s="33"/>
      <c r="O1989" s="33"/>
      <c r="P1989" s="33">
        <v>613</v>
      </c>
      <c r="Q1989" s="33">
        <v>2150</v>
      </c>
      <c r="R1989" s="33"/>
      <c r="S1989" s="33">
        <v>613</v>
      </c>
      <c r="T1989" s="33">
        <v>2150</v>
      </c>
      <c r="U1989" s="33" t="s">
        <v>5229</v>
      </c>
      <c r="V1989" s="90" t="s">
        <v>5230</v>
      </c>
      <c r="W1989" s="33" t="s">
        <v>40</v>
      </c>
    </row>
    <row r="1990" s="18" customFormat="1" ht="60" spans="1:23">
      <c r="A1990" s="32">
        <v>1981</v>
      </c>
      <c r="B1990" s="78" t="s">
        <v>1100</v>
      </c>
      <c r="C1990" s="79" t="s">
        <v>31</v>
      </c>
      <c r="D1990" s="39" t="s">
        <v>92</v>
      </c>
      <c r="E1990" s="33" t="s">
        <v>419</v>
      </c>
      <c r="F1990" s="34">
        <v>44197</v>
      </c>
      <c r="G1990" s="34">
        <v>44531</v>
      </c>
      <c r="H1990" s="33" t="s">
        <v>5231</v>
      </c>
      <c r="I1990" s="79" t="s">
        <v>5232</v>
      </c>
      <c r="J1990" s="33">
        <v>11000</v>
      </c>
      <c r="K1990" s="33"/>
      <c r="L1990" s="33">
        <v>11000</v>
      </c>
      <c r="M1990" s="33"/>
      <c r="N1990" s="33"/>
      <c r="O1990" s="33">
        <v>100</v>
      </c>
      <c r="P1990" s="33">
        <v>8500</v>
      </c>
      <c r="Q1990" s="33">
        <v>30000</v>
      </c>
      <c r="R1990" s="33">
        <v>50</v>
      </c>
      <c r="S1990" s="33">
        <v>3300</v>
      </c>
      <c r="T1990" s="33">
        <v>12000</v>
      </c>
      <c r="U1990" s="79" t="s">
        <v>5233</v>
      </c>
      <c r="V1990" s="90" t="s">
        <v>39</v>
      </c>
      <c r="W1990" s="33" t="s">
        <v>200</v>
      </c>
    </row>
    <row r="1991" s="18" customFormat="1" ht="36" spans="1:23">
      <c r="A1991" s="32">
        <v>1982</v>
      </c>
      <c r="B1991" s="33" t="s">
        <v>5234</v>
      </c>
      <c r="C1991" s="33" t="s">
        <v>30</v>
      </c>
      <c r="D1991" s="90" t="s">
        <v>34</v>
      </c>
      <c r="E1991" s="33" t="s">
        <v>2181</v>
      </c>
      <c r="F1991" s="34">
        <v>44197</v>
      </c>
      <c r="G1991" s="34">
        <v>44531</v>
      </c>
      <c r="H1991" s="33" t="s">
        <v>5235</v>
      </c>
      <c r="I1991" s="33" t="s">
        <v>5236</v>
      </c>
      <c r="J1991" s="33">
        <v>1000</v>
      </c>
      <c r="K1991" s="33"/>
      <c r="L1991" s="33">
        <v>1000</v>
      </c>
      <c r="M1991" s="33"/>
      <c r="N1991" s="33"/>
      <c r="O1991" s="33"/>
      <c r="P1991" s="33">
        <v>420</v>
      </c>
      <c r="Q1991" s="33">
        <v>1470</v>
      </c>
      <c r="R1991" s="33"/>
      <c r="S1991" s="33">
        <v>420</v>
      </c>
      <c r="T1991" s="33">
        <v>1470</v>
      </c>
      <c r="U1991" s="33" t="s">
        <v>5237</v>
      </c>
      <c r="V1991" s="90" t="s">
        <v>5238</v>
      </c>
      <c r="W1991" s="33" t="s">
        <v>4524</v>
      </c>
    </row>
    <row r="1992" s="18" customFormat="1" ht="12"/>
    <row r="1993" s="18" customFormat="1" ht="12"/>
    <row r="1994" s="18" customFormat="1" ht="12"/>
    <row r="1995" s="18" customFormat="1" ht="12"/>
    <row r="1996" s="18" customFormat="1" ht="12"/>
    <row r="1997" s="18" customFormat="1" ht="12"/>
    <row r="1998" s="18" customFormat="1" ht="12"/>
    <row r="1999" s="18" customFormat="1" ht="12"/>
    <row r="2000" s="18" customFormat="1" ht="12"/>
  </sheetData>
  <autoFilter ref="A5:XEB1991">
    <extLst/>
  </autoFilter>
  <mergeCells count="25">
    <mergeCell ref="A1:W1"/>
    <mergeCell ref="A2:W2"/>
    <mergeCell ref="J3:N3"/>
    <mergeCell ref="O3:T3"/>
    <mergeCell ref="K4:N4"/>
    <mergeCell ref="R4:T4"/>
    <mergeCell ref="F6:G6"/>
    <mergeCell ref="F7:G7"/>
    <mergeCell ref="F8:G8"/>
    <mergeCell ref="F9:G9"/>
    <mergeCell ref="A3:A5"/>
    <mergeCell ref="B3:B5"/>
    <mergeCell ref="C3:C5"/>
    <mergeCell ref="D3:D5"/>
    <mergeCell ref="E3:E5"/>
    <mergeCell ref="H3:H5"/>
    <mergeCell ref="I3:I5"/>
    <mergeCell ref="J4:J5"/>
    <mergeCell ref="O4:O5"/>
    <mergeCell ref="P4:P5"/>
    <mergeCell ref="Q4:Q5"/>
    <mergeCell ref="U3:U5"/>
    <mergeCell ref="V3:V5"/>
    <mergeCell ref="W3:W5"/>
    <mergeCell ref="F3:G4"/>
  </mergeCells>
  <conditionalFormatting sqref="I431">
    <cfRule type="cellIs" dxfId="0" priority="30" stopIfTrue="1" operator="equal">
      <formula>0</formula>
    </cfRule>
  </conditionalFormatting>
  <conditionalFormatting sqref="J431:K431">
    <cfRule type="cellIs" dxfId="0" priority="9" stopIfTrue="1" operator="equal">
      <formula>0</formula>
    </cfRule>
  </conditionalFormatting>
  <conditionalFormatting sqref="L431">
    <cfRule type="cellIs" dxfId="0" priority="29" stopIfTrue="1" operator="equal">
      <formula>0</formula>
    </cfRule>
  </conditionalFormatting>
  <conditionalFormatting sqref="U443">
    <cfRule type="cellIs" dxfId="0" priority="27" stopIfTrue="1" operator="equal">
      <formula>0</formula>
    </cfRule>
  </conditionalFormatting>
  <conditionalFormatting sqref="B465">
    <cfRule type="cellIs" dxfId="0" priority="24" stopIfTrue="1" operator="equal">
      <formula>0</formula>
    </cfRule>
    <cfRule type="cellIs" dxfId="0" priority="25" stopIfTrue="1" operator="equal">
      <formula>0</formula>
    </cfRule>
  </conditionalFormatting>
  <conditionalFormatting sqref="E465">
    <cfRule type="cellIs" dxfId="0" priority="23" stopIfTrue="1" operator="equal">
      <formula>0</formula>
    </cfRule>
  </conditionalFormatting>
  <conditionalFormatting sqref="U475">
    <cfRule type="cellIs" dxfId="0" priority="22" stopIfTrue="1" operator="equal">
      <formula>0</formula>
    </cfRule>
  </conditionalFormatting>
  <conditionalFormatting sqref="U476">
    <cfRule type="cellIs" dxfId="0" priority="21" stopIfTrue="1" operator="equal">
      <formula>0</formula>
    </cfRule>
  </conditionalFormatting>
  <conditionalFormatting sqref="U491">
    <cfRule type="cellIs" dxfId="0" priority="20" stopIfTrue="1" operator="equal">
      <formula>0</formula>
    </cfRule>
  </conditionalFormatting>
  <conditionalFormatting sqref="U492">
    <cfRule type="cellIs" dxfId="0" priority="19" stopIfTrue="1" operator="equal">
      <formula>0</formula>
    </cfRule>
  </conditionalFormatting>
  <conditionalFormatting sqref="U493">
    <cfRule type="cellIs" dxfId="0" priority="18" stopIfTrue="1" operator="equal">
      <formula>0</formula>
    </cfRule>
  </conditionalFormatting>
  <conditionalFormatting sqref="U507">
    <cfRule type="cellIs" dxfId="0" priority="17" stopIfTrue="1" operator="equal">
      <formula>0</formula>
    </cfRule>
  </conditionalFormatting>
  <conditionalFormatting sqref="U508">
    <cfRule type="cellIs" dxfId="0" priority="16" stopIfTrue="1" operator="equal">
      <formula>0</formula>
    </cfRule>
  </conditionalFormatting>
  <conditionalFormatting sqref="U514">
    <cfRule type="cellIs" dxfId="0" priority="15" stopIfTrue="1" operator="equal">
      <formula>0</formula>
    </cfRule>
  </conditionalFormatting>
  <conditionalFormatting sqref="U515">
    <cfRule type="cellIs" dxfId="0" priority="14" stopIfTrue="1" operator="equal">
      <formula>0</formula>
    </cfRule>
  </conditionalFormatting>
  <conditionalFormatting sqref="U516">
    <cfRule type="cellIs" dxfId="0" priority="13" stopIfTrue="1" operator="equal">
      <formula>0</formula>
    </cfRule>
  </conditionalFormatting>
  <conditionalFormatting sqref="U517">
    <cfRule type="cellIs" dxfId="0" priority="12" stopIfTrue="1" operator="equal">
      <formula>0</formula>
    </cfRule>
  </conditionalFormatting>
  <conditionalFormatting sqref="U527">
    <cfRule type="cellIs" dxfId="0" priority="11" stopIfTrue="1" operator="equal">
      <formula>0</formula>
    </cfRule>
  </conditionalFormatting>
  <conditionalFormatting sqref="U528">
    <cfRule type="cellIs" dxfId="0" priority="10" stopIfTrue="1" operator="equal">
      <formula>0</formula>
    </cfRule>
  </conditionalFormatting>
  <conditionalFormatting sqref="U1698">
    <cfRule type="cellIs" dxfId="0" priority="2" stopIfTrue="1" operator="equal">
      <formula>0</formula>
    </cfRule>
  </conditionalFormatting>
  <conditionalFormatting sqref="U1699">
    <cfRule type="cellIs" dxfId="0" priority="1" stopIfTrue="1" operator="equal">
      <formula>0</formula>
    </cfRule>
  </conditionalFormatting>
  <conditionalFormatting sqref="B1822">
    <cfRule type="cellIs" dxfId="0" priority="5" stopIfTrue="1" operator="equal">
      <formula>0</formula>
    </cfRule>
    <cfRule type="cellIs" dxfId="0" priority="6" stopIfTrue="1" operator="equal">
      <formula>0</formula>
    </cfRule>
  </conditionalFormatting>
  <conditionalFormatting sqref="E1822">
    <cfRule type="cellIs" dxfId="0" priority="3" stopIfTrue="1" operator="equal">
      <formula>0</formula>
    </cfRule>
  </conditionalFormatting>
  <conditionalFormatting sqref="B1823:B1824">
    <cfRule type="cellIs" dxfId="0" priority="7" stopIfTrue="1" operator="equal">
      <formula>0</formula>
    </cfRule>
    <cfRule type="cellIs" dxfId="0" priority="8" stopIfTrue="1" operator="equal">
      <formula>0</formula>
    </cfRule>
  </conditionalFormatting>
  <conditionalFormatting sqref="E1823:E1824">
    <cfRule type="cellIs" dxfId="0" priority="4" stopIfTrue="1" operator="equal">
      <formula>0</formula>
    </cfRule>
  </conditionalFormatting>
  <conditionalFormatting sqref="U431:U442">
    <cfRule type="cellIs" dxfId="0" priority="28" stopIfTrue="1" operator="equal">
      <formula>0</formula>
    </cfRule>
  </conditionalFormatting>
  <conditionalFormatting sqref="M431 S431:T431">
    <cfRule type="cellIs" dxfId="0" priority="26" stopIfTrue="1" operator="equal">
      <formula>0</formula>
    </cfRule>
  </conditionalFormatting>
  <dataValidations count="6">
    <dataValidation allowBlank="1" showInputMessage="1" showErrorMessage="1" error="请从下拉菜单中选择" prompt="请从下拉菜单中选择，不能手工录入" sqref="D6 E6 B10 E10 E21 E22 E26 E31 E35 E38 E39 E40 E44 E47 E50 E53 E54 E55 E58 E59 E60 E61 E62 E66 E67 E70 E71 E72 E73 E76 E77 E84 E93 E94 E97 E111 E112 E113 E114 E116 E117 B118 E118 B119 E119 B122 E122 B123 E123 E128 E129 E132 B139 E139 E194 E201 B202 E202 E203 B204 E204 E205 E206 B207 E207 B208 E208 B210 E210 B215 E215 B216 E216 E389 E390 E391 E393 E395 E398 E401 E476 I476 E491 E516 E517 E525 E526 B613 E613 E614 E615 E730 E731 E886 E887 E888 E892 E893 E897 E915 E921 E922 E923 E926 E927 E928 E931 E936 E937 E938 E939 E940 E941 E944 E945 E946 E947 E948 E949 E950 E951 E952 E953 E1008 E1009 E1179 E1241 E1242 E1244 E1251 E1252 E1256 E1270 E1566 E1567 E1568 E1569 E1570 E1573 E1576 E1577 E1578 E1579 E1587 E1588 E1589 E1590 E1602 E1603 E1604 E1605 E1613 E1614 E1615 E1616 E1621 E1622 E1623 E1624 E1625 E1626 E1627 E1628 E1629 E1633 E1667 E1668 E1670 E1672 E1673 E1687 E1711 E1712 E1713 E1765 E1766 E1767 E1768 E1769 E1770 E1771 E1773 E1778 E1782 E1783 E1784 E1787 E1807 E1809 E1810 E1811 E1833 E1851 E1858 E1859 E1860 E1861 E1862 E1872 E1873 E1874 E1931 B120:B121 B211:B212 E13:E14 E15:E17 E18:E19 E23:E25 E27:E28 E29:E30 E32:E34 E36:E37 E41:E43 E45:E46 E51:E52 E56:E57 E63:E65 E68:E69 E74:E75 E95:E96 E120:E121 E124:E127 E130:E131 E211:E212 E213:E214 E220:E221 E431:E433 E434:E435 E436:E438 E439:E442 E514:E515 E924:E925 E929:E930 E932:E935 E942:E943 E1139:E1164 E1165:E1171 E1172:E1174 E1175:E1178 E1180:E1183 E1184:E1194 E1195:E1208 E1209:E1217 E1218:E1226 E1227:E1229 E1230:E1235 E1236:E1240 E1247:E1248 E1249:E1250 E1254:E1255 E1257:E1258 E1259:E1269 E1271:E1273 E1274:E1277 E1278:E1282 E1283:E1287 E1288:E1290 E1291:E1292 E1571:E1572 E1574:E1575 E1580:E1581 E1582:E1586 E1593:E1594 E1595:E1601 E1606:E1612 E1618:E1620 E1843:E1850 E1852:E1857 I1854:I1857 J7:J9"/>
    <dataValidation type="list" allowBlank="1" showInputMessage="1" showErrorMessage="1" prompt="产业扶贫,基本公共服务" sqref="C1566">
      <formula1>"产业扶贫,基本公共服务"</formula1>
    </dataValidation>
    <dataValidation type="list" allowBlank="1" showInputMessage="1" showErrorMessage="1" sqref="D10 D22 D23 D29 D30 D31 D32 D33 D34 D35 D36 D37 D38 D39 D40 D48 D62 D65 D66 D67 D68 D69 D70 D71 D73 D76 D77 D78 D111 D112 D113 D114 D116 D117 D118 D119 D120 D121 D122 D123 D124 D125 D126 D127 D128 D129 D132 D139 D140 D164 D165 D168 D169 D170 D171 D172 D173 D174 D175 D176 D177 D178 D179 D180 D183 D184 D185 D186 D187 D188 D189 D190 D191 D192 D193 D196 D197 D202 D207 D208 D209 D210 D215 D216 D217 D222 D223 D224 D252 D259 D262 D263 D264 D266 D267 D268 D269 D290 D340 D597 D598 D599 D603 D604 D607 D750 D754 D759 D767 D778 D782 D786 D794 D800 D801 D812 D822 D1564 D1565 D1566 D1771 D1794 D1802 D1803 D1804 D1809 D1810 D1811 D1822 D1823 D1824 D1851 D1858 D1859 D1860 D1861 D1862 D1990 D18:D19 D24:D25 D42:D43 D63:D64 D74:D75 D130:D131 D166:D167 D181:D182 D203:D204 D211:D212 D213:D214 D218:D219 D220:D221 D250:D251 D260:D261 D270:D271 D285:D286 D287:D289 D291:D292 D341:D539 D600:D602 D605:D606 D732:D749 D787:D793 D795:D799 D802:D811 D813:D819 D820:D821 D847:D852 D1772:D1789 D1790:D1793 D1795:D1798 D1799:D1801 D1812:D1819 D1820:D1821 D1848:D1850 D1852:D1857">
      <formula1>"新建,改建,扩建,迁建,恢复"</formula1>
    </dataValidation>
    <dataValidation allowBlank="1" showInputMessage="1" showErrorMessage="1" prompt="产业扶贫,基本公共服务" sqref="B41 C713:C715 C716:C726 C727:C729"/>
    <dataValidation type="list" allowBlank="1" showInputMessage="1" showErrorMessage="1" prompt="请从下拉菜单中选择，不能手工录入" sqref="B474 B482 B483 B484 B485 B486 B494 B495 B496 B505 B522 B532 B533 B1910 B1951 B1952 B1960 B1963 B529:B531">
      <formula1>INDIRECT($B474)</formula1>
    </dataValidation>
    <dataValidation allowBlank="1" showInputMessage="1" showErrorMessage="1" sqref="C1579 C1587 C1588 C1589 C1590 C1591 C1592 C1602 C1603 C1604 C1613 C1614 C1615 C1616 C1617 C1621 C1622 C1623 C1624 C1627 C1628 C1629 C1633 C1634 C1635 C1636 C1637 C1638 C1639 C1640 C1644 C1645 C1646 C1647 C1648 C1649 C1658 C1661 C1664 C1665 C1666 C1667 C1668 C1669 C1670 C1671 C1672 C1673 C1674 C1710 C1711 C1568:C1578 C1580:C1581 C1582:C1584 C1585:C1586 C1593:C1594 C1595:C1601 C1605:C1612 C1618:C1620 C1625:C1626 C1630:C1632 C1641:C1643 C1650:C1657 C1659:C1660 C1662:C1663 C1675:C1709 C1712:C1713"/>
  </dataValidations>
  <pageMargins left="0.196527777777778" right="0.196527777777778" top="0.393055555555556" bottom="0.393055555555556" header="0.5" footer="0.5"/>
  <pageSetup paperSize="9" scale="66" orientation="landscape" horizontalDpi="600"/>
  <headerFooter>
    <oddHeader>&amp;R第 &amp;P 页，共 &amp;N 页</oddHeader>
  </headerFooter>
</worksheet>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1</vt:i4>
      </vt:variant>
    </vt:vector>
  </HeadingPairs>
  <TitlesOfParts>
    <vt:vector size="1" baseType="lpstr">
      <vt:lpstr>部门审核上报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暗号猫头鹰</cp:lastModifiedBy>
  <dcterms:created xsi:type="dcterms:W3CDTF">2018-04-28T01:42:00Z</dcterms:created>
  <cp:lastPrinted>2018-06-11T00:10:00Z</cp:lastPrinted>
  <dcterms:modified xsi:type="dcterms:W3CDTF">2022-02-14T00:59:30Z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KSORubyTemplateID">
    <vt:lpwstr>11</vt:lpwstr>
  </property>
  <property fmtid="{D5CDD505-2E9C-101B-9397-08002B2CF9AE}" pid="4" name="ICV">
    <vt:lpwstr>2D0ABF3F8B114585A9410AAD39DC8A88</vt:lpwstr>
  </property>
</Properties>
</file>